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fileSharing readOnlyRecommended="1"/>
  <workbookPr/>
  <mc:AlternateContent xmlns:mc="http://schemas.openxmlformats.org/markup-compatibility/2006">
    <mc:Choice Requires="x15">
      <x15ac:absPath xmlns:x15ac="http://schemas.microsoft.com/office/spreadsheetml/2010/11/ac" url="C:\Users\JagadeeshKumar\Desktop\"/>
    </mc:Choice>
  </mc:AlternateContent>
  <xr:revisionPtr revIDLastSave="0" documentId="8_{61AD4B53-9E9F-4179-98F6-334B797ED5FA}" xr6:coauthVersionLast="47" xr6:coauthVersionMax="47" xr10:uidLastSave="{00000000-0000-0000-0000-000000000000}"/>
  <bookViews>
    <workbookView xWindow="-120" yWindow="-120" windowWidth="29040" windowHeight="15720" xr2:uid="{2985C7C1-9B12-4134-A1EE-18F5B7E4C3B2}"/>
  </bookViews>
  <sheets>
    <sheet name="Client Summary" sheetId="6" r:id="rId1"/>
    <sheet name="Raw data C" sheetId="1" state="hidden" r:id="rId2"/>
    <sheet name="HBV_PBC Unified TL" sheetId="5" state="hidden" r:id="rId3"/>
    <sheet name="PBC TL" sheetId="9" state="hidden" r:id="rId4"/>
    <sheet name="Raw data" sheetId="3" state="hidden" r:id="rId5"/>
    <sheet name="AE tracker" sheetId="17" state="hidden" r:id="rId6"/>
    <sheet name="AE " sheetId="14" state="hidden" r:id="rId7"/>
    <sheet name="Sheet4" sheetId="16" state="hidden" r:id="rId8"/>
    <sheet name="OLs" sheetId="7" state="hidden" r:id="rId9"/>
    <sheet name="HBV TL" sheetId="4" state="hidden" r:id="rId10"/>
    <sheet name="Sheet3" sheetId="13" state="hidden" r:id="rId11"/>
    <sheet name="Potential NPI" sheetId="12" state="hidden" r:id="rId12"/>
    <sheet name="Glossary" sheetId="8" state="hidden" r:id="rId13"/>
    <sheet name="Sheet1" sheetId="10" state="hidden" r:id="rId14"/>
    <sheet name="Sheet2" sheetId="11" state="hidden" r:id="rId15"/>
  </sheets>
  <definedNames>
    <definedName name="_xlnm._FilterDatabase" localSheetId="2" hidden="1">'HBV_PBC Unified TL'!$A$1:$N$26182</definedName>
    <definedName name="_xlnm._FilterDatabase" localSheetId="3" hidden="1">'PBC TL'!$A$1:$Q$24427</definedName>
    <definedName name="_xlnm._FilterDatabase" localSheetId="11" hidden="1">'Potential NPI'!$A$1:$B$100</definedName>
    <definedName name="_xlnm._FilterDatabase" localSheetId="1" hidden="1">'Raw data C'!$A$1:$AB$703</definedName>
    <definedName name="_xlnm._FilterDatabase" localSheetId="10" hidden="1">Sheet3!$B$2:$D$29</definedName>
    <definedName name="ExternalData_1" localSheetId="5" hidden="1">'AE tracker'!$A$1:$AD$165</definedName>
    <definedName name="ExternalData_1" localSheetId="4" hidden="1">'Raw data'!$A$1:$L$165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 i="13" l="1"/>
  <c r="M16" i="13"/>
  <c r="M17" i="13"/>
  <c r="M18" i="13"/>
  <c r="M19" i="13"/>
  <c r="M20" i="13"/>
  <c r="M21" i="13"/>
  <c r="M22" i="13"/>
  <c r="M23" i="13"/>
  <c r="M24" i="13"/>
  <c r="M25" i="13"/>
  <c r="M26" i="13"/>
  <c r="M27" i="13"/>
  <c r="M28" i="13"/>
  <c r="M29" i="13"/>
  <c r="M30" i="13"/>
  <c r="M31" i="13"/>
  <c r="M32" i="13"/>
  <c r="M14" i="13"/>
  <c r="H4" i="14"/>
  <c r="H5" i="14"/>
  <c r="H6" i="14"/>
  <c r="H7" i="14"/>
  <c r="H8" i="14"/>
  <c r="H9" i="14"/>
  <c r="H10" i="14"/>
  <c r="H11" i="14"/>
  <c r="H12" i="14"/>
  <c r="H13" i="14"/>
  <c r="H14" i="14"/>
  <c r="H15" i="14"/>
  <c r="H16" i="14"/>
  <c r="H17" i="14"/>
  <c r="H18" i="14"/>
  <c r="H19" i="14"/>
  <c r="H20" i="14"/>
  <c r="H21" i="14"/>
  <c r="H22" i="14"/>
  <c r="H23" i="14"/>
  <c r="H24" i="14"/>
  <c r="H25" i="14"/>
  <c r="H26" i="14"/>
  <c r="C4" i="13"/>
  <c r="D4" i="13" s="1"/>
  <c r="C5" i="13"/>
  <c r="C6" i="13"/>
  <c r="C7" i="13"/>
  <c r="D7" i="13" s="1"/>
  <c r="C8" i="13"/>
  <c r="C9" i="13"/>
  <c r="C10" i="13"/>
  <c r="D10" i="13" s="1"/>
  <c r="C11" i="13"/>
  <c r="D11" i="13" s="1"/>
  <c r="C12" i="13"/>
  <c r="C13" i="13"/>
  <c r="D13" i="13" s="1"/>
  <c r="C14" i="13"/>
  <c r="D14" i="13" s="1"/>
  <c r="C15" i="13"/>
  <c r="D15" i="13" s="1"/>
  <c r="C16" i="13"/>
  <c r="D16" i="13" s="1"/>
  <c r="C17" i="13"/>
  <c r="D17" i="13" s="1"/>
  <c r="C18" i="13"/>
  <c r="C19" i="13"/>
  <c r="C20" i="13"/>
  <c r="C21" i="13"/>
  <c r="C22" i="13"/>
  <c r="C23" i="13"/>
  <c r="C24" i="13"/>
  <c r="D24" i="13" s="1"/>
  <c r="C25" i="13"/>
  <c r="C26" i="13"/>
  <c r="D26" i="13" s="1"/>
  <c r="C27" i="13"/>
  <c r="D27" i="13" s="1"/>
  <c r="C28" i="13"/>
  <c r="D28" i="13" s="1"/>
  <c r="C29" i="13"/>
  <c r="D29" i="13" s="1"/>
  <c r="C3" i="13"/>
  <c r="D3" i="13" s="1"/>
  <c r="E5" i="10"/>
  <c r="D5" i="10"/>
  <c r="B3" i="12" l="1"/>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2" i="12"/>
  <c r="E12" i="10" l="1"/>
  <c r="F12" i="10"/>
  <c r="E13" i="10"/>
  <c r="F13" i="10"/>
  <c r="F11" i="10"/>
  <c r="E11" i="10"/>
  <c r="C37" i="11" l="1"/>
  <c r="D3" i="11"/>
  <c r="D2" i="11"/>
  <c r="C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14" i="10" l="1"/>
  <c r="K50" i="1" l="1"/>
  <c r="A3" i="1" l="1"/>
  <c r="B3" i="1"/>
  <c r="C3" i="1"/>
  <c r="S3" i="1" s="1"/>
  <c r="D3" i="1"/>
  <c r="E3" i="1"/>
  <c r="F3" i="1"/>
  <c r="G3" i="1"/>
  <c r="T3" i="1" s="1"/>
  <c r="U3" i="1" s="1"/>
  <c r="H3" i="1"/>
  <c r="O3" i="1" s="1"/>
  <c r="I3" i="1"/>
  <c r="J3" i="1"/>
  <c r="K3" i="1"/>
  <c r="L3" i="1"/>
  <c r="A4" i="1"/>
  <c r="B4" i="1"/>
  <c r="C4" i="1"/>
  <c r="S4" i="1" s="1"/>
  <c r="D4" i="1"/>
  <c r="E4" i="1"/>
  <c r="F4" i="1"/>
  <c r="G4" i="1"/>
  <c r="H4" i="1"/>
  <c r="O4" i="1" s="1"/>
  <c r="I4" i="1"/>
  <c r="J4" i="1"/>
  <c r="K4" i="1"/>
  <c r="L4" i="1"/>
  <c r="A5" i="1"/>
  <c r="B5" i="1"/>
  <c r="C5" i="1"/>
  <c r="S5" i="1" s="1"/>
  <c r="D5" i="1"/>
  <c r="E5" i="1"/>
  <c r="F5" i="1"/>
  <c r="G5" i="1"/>
  <c r="H5" i="1"/>
  <c r="O5" i="1" s="1"/>
  <c r="I5" i="1"/>
  <c r="J5" i="1"/>
  <c r="M5" i="1" s="1"/>
  <c r="K5" i="1"/>
  <c r="L5" i="1"/>
  <c r="A6" i="1"/>
  <c r="B6" i="1"/>
  <c r="C6" i="1"/>
  <c r="S6" i="1" s="1"/>
  <c r="D6" i="1"/>
  <c r="E6" i="1"/>
  <c r="F6" i="1"/>
  <c r="G6" i="1"/>
  <c r="H6" i="1"/>
  <c r="O6" i="1" s="1"/>
  <c r="I6" i="1"/>
  <c r="J6" i="1"/>
  <c r="M6" i="1" s="1"/>
  <c r="K6" i="1"/>
  <c r="L6" i="1"/>
  <c r="A7" i="1"/>
  <c r="B7" i="1"/>
  <c r="C7" i="1"/>
  <c r="S7" i="1" s="1"/>
  <c r="D7" i="1"/>
  <c r="E7" i="1"/>
  <c r="F7" i="1"/>
  <c r="G7" i="1"/>
  <c r="H7" i="1"/>
  <c r="O7" i="1" s="1"/>
  <c r="I7" i="1"/>
  <c r="J7" i="1"/>
  <c r="M7" i="1" s="1"/>
  <c r="K7" i="1"/>
  <c r="L7" i="1"/>
  <c r="A8" i="1"/>
  <c r="B8" i="1"/>
  <c r="C8" i="1"/>
  <c r="S8" i="1" s="1"/>
  <c r="D8" i="1"/>
  <c r="E8" i="1"/>
  <c r="F8" i="1"/>
  <c r="G8" i="1"/>
  <c r="H8" i="1"/>
  <c r="O8" i="1" s="1"/>
  <c r="I8" i="1"/>
  <c r="J8" i="1"/>
  <c r="M8" i="1" s="1"/>
  <c r="K8" i="1"/>
  <c r="L8" i="1"/>
  <c r="A9" i="1"/>
  <c r="B9" i="1"/>
  <c r="C9" i="1"/>
  <c r="S9" i="1" s="1"/>
  <c r="D9" i="1"/>
  <c r="E9" i="1"/>
  <c r="F9" i="1"/>
  <c r="G9" i="1"/>
  <c r="H9" i="1"/>
  <c r="O9" i="1" s="1"/>
  <c r="I9" i="1"/>
  <c r="J9" i="1"/>
  <c r="M9" i="1" s="1"/>
  <c r="K9" i="1"/>
  <c r="L9" i="1"/>
  <c r="A10" i="1"/>
  <c r="B10" i="1"/>
  <c r="C10" i="1"/>
  <c r="S10" i="1" s="1"/>
  <c r="D10" i="1"/>
  <c r="E10" i="1"/>
  <c r="F10" i="1"/>
  <c r="G10" i="1"/>
  <c r="Q10" i="1" s="1"/>
  <c r="H10" i="1"/>
  <c r="O10" i="1" s="1"/>
  <c r="I10" i="1"/>
  <c r="J10" i="1"/>
  <c r="K10" i="1"/>
  <c r="L10" i="1"/>
  <c r="A11" i="1"/>
  <c r="B11" i="1"/>
  <c r="C11" i="1"/>
  <c r="S11" i="1" s="1"/>
  <c r="D11" i="1"/>
  <c r="E11" i="1"/>
  <c r="F11" i="1"/>
  <c r="G11" i="1"/>
  <c r="T11" i="1" s="1"/>
  <c r="U11" i="1" s="1"/>
  <c r="H11" i="1"/>
  <c r="O11" i="1" s="1"/>
  <c r="I11" i="1"/>
  <c r="J11" i="1"/>
  <c r="M11" i="1" s="1"/>
  <c r="K11" i="1"/>
  <c r="L11" i="1"/>
  <c r="A12" i="1"/>
  <c r="B12" i="1"/>
  <c r="C12" i="1"/>
  <c r="S12" i="1" s="1"/>
  <c r="D12" i="1"/>
  <c r="E12" i="1"/>
  <c r="F12" i="1"/>
  <c r="G12" i="1"/>
  <c r="T12" i="1" s="1"/>
  <c r="U12" i="1" s="1"/>
  <c r="H12" i="1"/>
  <c r="O12" i="1" s="1"/>
  <c r="I12" i="1"/>
  <c r="J12" i="1"/>
  <c r="K12" i="1"/>
  <c r="L12" i="1"/>
  <c r="A13" i="1"/>
  <c r="B13" i="1"/>
  <c r="C13" i="1"/>
  <c r="S13" i="1" s="1"/>
  <c r="D13" i="1"/>
  <c r="E13" i="1"/>
  <c r="F13" i="1"/>
  <c r="G13" i="1"/>
  <c r="T13" i="1" s="1"/>
  <c r="U13" i="1" s="1"/>
  <c r="H13" i="1"/>
  <c r="O13" i="1" s="1"/>
  <c r="I13" i="1"/>
  <c r="J13" i="1"/>
  <c r="K13" i="1"/>
  <c r="L13" i="1"/>
  <c r="A14" i="1"/>
  <c r="B14" i="1"/>
  <c r="C14" i="1"/>
  <c r="S14" i="1" s="1"/>
  <c r="D14" i="1"/>
  <c r="E14" i="1"/>
  <c r="F14" i="1"/>
  <c r="G14" i="1"/>
  <c r="H14" i="1"/>
  <c r="O14" i="1" s="1"/>
  <c r="I14" i="1"/>
  <c r="J14" i="1"/>
  <c r="K14" i="1"/>
  <c r="L14" i="1"/>
  <c r="A15" i="1"/>
  <c r="B15" i="1"/>
  <c r="C15" i="1"/>
  <c r="S15" i="1" s="1"/>
  <c r="D15" i="1"/>
  <c r="E15" i="1"/>
  <c r="F15" i="1"/>
  <c r="G15" i="1"/>
  <c r="T15" i="1" s="1"/>
  <c r="U15" i="1" s="1"/>
  <c r="H15" i="1"/>
  <c r="O15" i="1" s="1"/>
  <c r="I15" i="1"/>
  <c r="J15" i="1"/>
  <c r="M15" i="1" s="1"/>
  <c r="K15" i="1"/>
  <c r="L15" i="1"/>
  <c r="A16" i="1"/>
  <c r="B16" i="1"/>
  <c r="C16" i="1"/>
  <c r="S16" i="1" s="1"/>
  <c r="D16" i="1"/>
  <c r="E16" i="1"/>
  <c r="F16" i="1"/>
  <c r="G16" i="1"/>
  <c r="H16" i="1"/>
  <c r="O16" i="1" s="1"/>
  <c r="I16" i="1"/>
  <c r="J16" i="1"/>
  <c r="M16" i="1" s="1"/>
  <c r="K16" i="1"/>
  <c r="L16" i="1"/>
  <c r="A17" i="1"/>
  <c r="B17" i="1"/>
  <c r="C17" i="1"/>
  <c r="S17" i="1" s="1"/>
  <c r="D17" i="1"/>
  <c r="E17" i="1"/>
  <c r="F17" i="1"/>
  <c r="G17" i="1"/>
  <c r="T17" i="1" s="1"/>
  <c r="U17" i="1" s="1"/>
  <c r="H17" i="1"/>
  <c r="O17" i="1" s="1"/>
  <c r="I17" i="1"/>
  <c r="J17" i="1"/>
  <c r="M17" i="1" s="1"/>
  <c r="K17" i="1"/>
  <c r="L17" i="1"/>
  <c r="A18" i="1"/>
  <c r="B18" i="1"/>
  <c r="C18" i="1"/>
  <c r="S18" i="1" s="1"/>
  <c r="D18" i="1"/>
  <c r="E18" i="1"/>
  <c r="F18" i="1"/>
  <c r="G18" i="1"/>
  <c r="H18" i="1"/>
  <c r="O18" i="1" s="1"/>
  <c r="I18" i="1"/>
  <c r="J18" i="1"/>
  <c r="K18" i="1"/>
  <c r="L18" i="1"/>
  <c r="A19" i="1"/>
  <c r="B19" i="1"/>
  <c r="C19" i="1"/>
  <c r="S19" i="1" s="1"/>
  <c r="D19" i="1"/>
  <c r="E19" i="1"/>
  <c r="F19" i="1"/>
  <c r="G19" i="1"/>
  <c r="T19" i="1" s="1"/>
  <c r="U19" i="1" s="1"/>
  <c r="H19" i="1"/>
  <c r="O19" i="1" s="1"/>
  <c r="I19" i="1"/>
  <c r="J19" i="1"/>
  <c r="K19" i="1"/>
  <c r="L19" i="1"/>
  <c r="A20" i="1"/>
  <c r="B20" i="1"/>
  <c r="C20" i="1"/>
  <c r="S20" i="1" s="1"/>
  <c r="D20" i="1"/>
  <c r="E20" i="1"/>
  <c r="F20" i="1"/>
  <c r="G20" i="1"/>
  <c r="T20" i="1" s="1"/>
  <c r="U20" i="1" s="1"/>
  <c r="H20" i="1"/>
  <c r="O20" i="1" s="1"/>
  <c r="I20" i="1"/>
  <c r="J20" i="1"/>
  <c r="M20" i="1" s="1"/>
  <c r="K20" i="1"/>
  <c r="L20" i="1"/>
  <c r="A21" i="1"/>
  <c r="B21" i="1"/>
  <c r="C21" i="1"/>
  <c r="S21" i="1" s="1"/>
  <c r="D21" i="1"/>
  <c r="E21" i="1"/>
  <c r="F21" i="1"/>
  <c r="G21" i="1"/>
  <c r="T21" i="1" s="1"/>
  <c r="U21" i="1" s="1"/>
  <c r="H21" i="1"/>
  <c r="O21" i="1" s="1"/>
  <c r="I21" i="1"/>
  <c r="J21" i="1"/>
  <c r="K21" i="1"/>
  <c r="L21" i="1"/>
  <c r="A22" i="1"/>
  <c r="B22" i="1"/>
  <c r="C22" i="1"/>
  <c r="S22" i="1" s="1"/>
  <c r="D22" i="1"/>
  <c r="E22" i="1"/>
  <c r="F22" i="1"/>
  <c r="G22" i="1"/>
  <c r="H22" i="1"/>
  <c r="O22" i="1" s="1"/>
  <c r="I22" i="1"/>
  <c r="J22" i="1"/>
  <c r="K22" i="1"/>
  <c r="L22" i="1"/>
  <c r="A23" i="1"/>
  <c r="B23" i="1"/>
  <c r="C23" i="1"/>
  <c r="S23" i="1" s="1"/>
  <c r="D23" i="1"/>
  <c r="E23" i="1"/>
  <c r="F23" i="1"/>
  <c r="G23" i="1"/>
  <c r="T23" i="1" s="1"/>
  <c r="U23" i="1" s="1"/>
  <c r="H23" i="1"/>
  <c r="O23" i="1" s="1"/>
  <c r="I23" i="1"/>
  <c r="J23" i="1"/>
  <c r="M23" i="1" s="1"/>
  <c r="K23" i="1"/>
  <c r="L23" i="1"/>
  <c r="A24" i="1"/>
  <c r="B24" i="1"/>
  <c r="C24" i="1"/>
  <c r="S24" i="1" s="1"/>
  <c r="D24" i="1"/>
  <c r="E24" i="1"/>
  <c r="F24" i="1"/>
  <c r="G24" i="1"/>
  <c r="H24" i="1"/>
  <c r="O24" i="1" s="1"/>
  <c r="I24" i="1"/>
  <c r="J24" i="1"/>
  <c r="K24" i="1"/>
  <c r="L24" i="1"/>
  <c r="A25" i="1"/>
  <c r="B25" i="1"/>
  <c r="C25" i="1"/>
  <c r="S25" i="1" s="1"/>
  <c r="D25" i="1"/>
  <c r="E25" i="1"/>
  <c r="F25" i="1"/>
  <c r="G25" i="1"/>
  <c r="T25" i="1" s="1"/>
  <c r="U25" i="1" s="1"/>
  <c r="H25" i="1"/>
  <c r="O25" i="1" s="1"/>
  <c r="I25" i="1"/>
  <c r="J25" i="1"/>
  <c r="M25" i="1" s="1"/>
  <c r="K25" i="1"/>
  <c r="L25" i="1"/>
  <c r="A26" i="1"/>
  <c r="B26" i="1"/>
  <c r="C26" i="1"/>
  <c r="S26" i="1" s="1"/>
  <c r="D26" i="1"/>
  <c r="E26" i="1"/>
  <c r="F26" i="1"/>
  <c r="G26" i="1"/>
  <c r="T26" i="1" s="1"/>
  <c r="U26" i="1" s="1"/>
  <c r="H26" i="1"/>
  <c r="O26" i="1" s="1"/>
  <c r="I26" i="1"/>
  <c r="J26" i="1"/>
  <c r="K26" i="1"/>
  <c r="L26" i="1"/>
  <c r="A27" i="1"/>
  <c r="B27" i="1"/>
  <c r="C27" i="1"/>
  <c r="S27" i="1" s="1"/>
  <c r="D27" i="1"/>
  <c r="E27" i="1"/>
  <c r="F27" i="1"/>
  <c r="G27" i="1"/>
  <c r="T27" i="1" s="1"/>
  <c r="U27" i="1" s="1"/>
  <c r="H27" i="1"/>
  <c r="O27" i="1" s="1"/>
  <c r="I27" i="1"/>
  <c r="J27" i="1"/>
  <c r="M27" i="1" s="1"/>
  <c r="K27" i="1"/>
  <c r="L27" i="1"/>
  <c r="A28" i="1"/>
  <c r="B28" i="1"/>
  <c r="C28" i="1"/>
  <c r="S28" i="1" s="1"/>
  <c r="D28" i="1"/>
  <c r="E28" i="1"/>
  <c r="F28" i="1"/>
  <c r="G28" i="1"/>
  <c r="T28" i="1" s="1"/>
  <c r="U28" i="1" s="1"/>
  <c r="H28" i="1"/>
  <c r="O28" i="1" s="1"/>
  <c r="I28" i="1"/>
  <c r="J28" i="1"/>
  <c r="K28" i="1"/>
  <c r="L28" i="1"/>
  <c r="A29" i="1"/>
  <c r="B29" i="1"/>
  <c r="C29" i="1"/>
  <c r="S29" i="1" s="1"/>
  <c r="D29" i="1"/>
  <c r="E29" i="1"/>
  <c r="F29" i="1"/>
  <c r="G29" i="1"/>
  <c r="T29" i="1" s="1"/>
  <c r="U29" i="1" s="1"/>
  <c r="H29" i="1"/>
  <c r="O29" i="1" s="1"/>
  <c r="I29" i="1"/>
  <c r="J29" i="1"/>
  <c r="M29" i="1" s="1"/>
  <c r="K29" i="1"/>
  <c r="L29" i="1"/>
  <c r="A30" i="1"/>
  <c r="B30" i="1"/>
  <c r="C30" i="1"/>
  <c r="S30" i="1" s="1"/>
  <c r="D30" i="1"/>
  <c r="E30" i="1"/>
  <c r="F30" i="1"/>
  <c r="G30" i="1"/>
  <c r="H30" i="1"/>
  <c r="O30" i="1" s="1"/>
  <c r="I30" i="1"/>
  <c r="J30" i="1"/>
  <c r="M30" i="1" s="1"/>
  <c r="K30" i="1"/>
  <c r="L30" i="1"/>
  <c r="A31" i="1"/>
  <c r="B31" i="1"/>
  <c r="C31" i="1"/>
  <c r="S31" i="1" s="1"/>
  <c r="D31" i="1"/>
  <c r="E31" i="1"/>
  <c r="F31" i="1"/>
  <c r="G31" i="1"/>
  <c r="T31" i="1" s="1"/>
  <c r="U31" i="1" s="1"/>
  <c r="H31" i="1"/>
  <c r="O31" i="1" s="1"/>
  <c r="I31" i="1"/>
  <c r="J31" i="1"/>
  <c r="M31" i="1" s="1"/>
  <c r="K31" i="1"/>
  <c r="L31" i="1"/>
  <c r="A32" i="1"/>
  <c r="B32" i="1"/>
  <c r="C32" i="1"/>
  <c r="S32" i="1" s="1"/>
  <c r="D32" i="1"/>
  <c r="E32" i="1"/>
  <c r="F32" i="1"/>
  <c r="G32" i="1"/>
  <c r="H32" i="1"/>
  <c r="O32" i="1" s="1"/>
  <c r="I32" i="1"/>
  <c r="J32" i="1"/>
  <c r="M32" i="1" s="1"/>
  <c r="K32" i="1"/>
  <c r="L32" i="1"/>
  <c r="A33" i="1"/>
  <c r="B33" i="1"/>
  <c r="C33" i="1"/>
  <c r="S33" i="1" s="1"/>
  <c r="D33" i="1"/>
  <c r="E33" i="1"/>
  <c r="F33" i="1"/>
  <c r="G33" i="1"/>
  <c r="T33" i="1" s="1"/>
  <c r="U33" i="1" s="1"/>
  <c r="H33" i="1"/>
  <c r="O33" i="1" s="1"/>
  <c r="I33" i="1"/>
  <c r="J33" i="1"/>
  <c r="M33" i="1" s="1"/>
  <c r="K33" i="1"/>
  <c r="L33" i="1"/>
  <c r="A34" i="1"/>
  <c r="B34" i="1"/>
  <c r="C34" i="1"/>
  <c r="S34" i="1" s="1"/>
  <c r="D34" i="1"/>
  <c r="E34" i="1"/>
  <c r="F34" i="1"/>
  <c r="G34" i="1"/>
  <c r="H34" i="1"/>
  <c r="O34" i="1" s="1"/>
  <c r="I34" i="1"/>
  <c r="J34" i="1"/>
  <c r="M34" i="1" s="1"/>
  <c r="K34" i="1"/>
  <c r="L34" i="1"/>
  <c r="A35" i="1"/>
  <c r="B35" i="1"/>
  <c r="C35" i="1"/>
  <c r="S35" i="1" s="1"/>
  <c r="D35" i="1"/>
  <c r="E35" i="1"/>
  <c r="F35" i="1"/>
  <c r="G35" i="1"/>
  <c r="T35" i="1" s="1"/>
  <c r="U35" i="1" s="1"/>
  <c r="H35" i="1"/>
  <c r="O35" i="1" s="1"/>
  <c r="I35" i="1"/>
  <c r="J35" i="1"/>
  <c r="M35" i="1" s="1"/>
  <c r="K35" i="1"/>
  <c r="L35" i="1"/>
  <c r="A36" i="1"/>
  <c r="B36" i="1"/>
  <c r="C36" i="1"/>
  <c r="S36" i="1" s="1"/>
  <c r="D36" i="1"/>
  <c r="E36" i="1"/>
  <c r="F36" i="1"/>
  <c r="G36" i="1"/>
  <c r="T36" i="1" s="1"/>
  <c r="U36" i="1" s="1"/>
  <c r="H36" i="1"/>
  <c r="O36" i="1" s="1"/>
  <c r="I36" i="1"/>
  <c r="J36" i="1"/>
  <c r="K36" i="1"/>
  <c r="L36" i="1"/>
  <c r="A37" i="1"/>
  <c r="B37" i="1"/>
  <c r="C37" i="1"/>
  <c r="S37" i="1" s="1"/>
  <c r="D37" i="1"/>
  <c r="E37" i="1"/>
  <c r="F37" i="1"/>
  <c r="G37" i="1"/>
  <c r="T37" i="1" s="1"/>
  <c r="U37" i="1" s="1"/>
  <c r="H37" i="1"/>
  <c r="O37" i="1" s="1"/>
  <c r="I37" i="1"/>
  <c r="J37" i="1"/>
  <c r="M37" i="1" s="1"/>
  <c r="K37" i="1"/>
  <c r="L37" i="1"/>
  <c r="A38" i="1"/>
  <c r="B38" i="1"/>
  <c r="C38" i="1"/>
  <c r="S38" i="1" s="1"/>
  <c r="D38" i="1"/>
  <c r="E38" i="1"/>
  <c r="F38" i="1"/>
  <c r="G38" i="1"/>
  <c r="H38" i="1"/>
  <c r="O38" i="1" s="1"/>
  <c r="I38" i="1"/>
  <c r="J38" i="1"/>
  <c r="K38" i="1"/>
  <c r="L38" i="1"/>
  <c r="A39" i="1"/>
  <c r="B39" i="1"/>
  <c r="C39" i="1"/>
  <c r="S39" i="1" s="1"/>
  <c r="D39" i="1"/>
  <c r="E39" i="1"/>
  <c r="F39" i="1"/>
  <c r="G39" i="1"/>
  <c r="T39" i="1" s="1"/>
  <c r="U39" i="1" s="1"/>
  <c r="H39" i="1"/>
  <c r="O39" i="1" s="1"/>
  <c r="I39" i="1"/>
  <c r="J39" i="1"/>
  <c r="K39" i="1"/>
  <c r="L39" i="1"/>
  <c r="A40" i="1"/>
  <c r="B40" i="1"/>
  <c r="C40" i="1"/>
  <c r="S40" i="1" s="1"/>
  <c r="D40" i="1"/>
  <c r="E40" i="1"/>
  <c r="F40" i="1"/>
  <c r="G40" i="1"/>
  <c r="H40" i="1"/>
  <c r="O40" i="1" s="1"/>
  <c r="I40" i="1"/>
  <c r="J40" i="1"/>
  <c r="M40" i="1" s="1"/>
  <c r="K40" i="1"/>
  <c r="L40" i="1"/>
  <c r="A41" i="1"/>
  <c r="B41" i="1"/>
  <c r="C41" i="1"/>
  <c r="S41" i="1" s="1"/>
  <c r="D41" i="1"/>
  <c r="E41" i="1"/>
  <c r="F41" i="1"/>
  <c r="G41" i="1"/>
  <c r="H41" i="1"/>
  <c r="O41" i="1" s="1"/>
  <c r="I41" i="1"/>
  <c r="J41" i="1"/>
  <c r="M41" i="1" s="1"/>
  <c r="K41" i="1"/>
  <c r="L41" i="1"/>
  <c r="A42" i="1"/>
  <c r="B42" i="1"/>
  <c r="C42" i="1"/>
  <c r="S42" i="1" s="1"/>
  <c r="D42" i="1"/>
  <c r="E42" i="1"/>
  <c r="F42" i="1"/>
  <c r="G42" i="1"/>
  <c r="H42" i="1"/>
  <c r="O42" i="1" s="1"/>
  <c r="I42" i="1"/>
  <c r="J42" i="1"/>
  <c r="M42" i="1" s="1"/>
  <c r="K42" i="1"/>
  <c r="L42" i="1"/>
  <c r="A43" i="1"/>
  <c r="B43" i="1"/>
  <c r="C43" i="1"/>
  <c r="S43" i="1" s="1"/>
  <c r="D43" i="1"/>
  <c r="E43" i="1"/>
  <c r="F43" i="1"/>
  <c r="G43" i="1"/>
  <c r="H43" i="1"/>
  <c r="O43" i="1" s="1"/>
  <c r="I43" i="1"/>
  <c r="J43" i="1"/>
  <c r="M43" i="1" s="1"/>
  <c r="K43" i="1"/>
  <c r="L43" i="1"/>
  <c r="A44" i="1"/>
  <c r="B44" i="1"/>
  <c r="C44" i="1"/>
  <c r="S44" i="1" s="1"/>
  <c r="D44" i="1"/>
  <c r="E44" i="1"/>
  <c r="F44" i="1"/>
  <c r="G44" i="1"/>
  <c r="H44" i="1"/>
  <c r="O44" i="1" s="1"/>
  <c r="I44" i="1"/>
  <c r="J44" i="1"/>
  <c r="K44" i="1"/>
  <c r="L44" i="1"/>
  <c r="A45" i="1"/>
  <c r="B45" i="1"/>
  <c r="C45" i="1"/>
  <c r="S45" i="1" s="1"/>
  <c r="D45" i="1"/>
  <c r="E45" i="1"/>
  <c r="F45" i="1"/>
  <c r="G45" i="1"/>
  <c r="H45" i="1"/>
  <c r="O45" i="1" s="1"/>
  <c r="I45" i="1"/>
  <c r="J45" i="1"/>
  <c r="M45" i="1" s="1"/>
  <c r="K45" i="1"/>
  <c r="L45" i="1"/>
  <c r="A46" i="1"/>
  <c r="B46" i="1"/>
  <c r="C46" i="1"/>
  <c r="S46" i="1" s="1"/>
  <c r="D46" i="1"/>
  <c r="E46" i="1"/>
  <c r="F46" i="1"/>
  <c r="G46" i="1"/>
  <c r="H46" i="1"/>
  <c r="O46" i="1" s="1"/>
  <c r="I46" i="1"/>
  <c r="J46" i="1"/>
  <c r="M46" i="1" s="1"/>
  <c r="K46" i="1"/>
  <c r="L46" i="1"/>
  <c r="A47" i="1"/>
  <c r="B47" i="1"/>
  <c r="C47" i="1"/>
  <c r="S47" i="1" s="1"/>
  <c r="D47" i="1"/>
  <c r="E47" i="1"/>
  <c r="F47" i="1"/>
  <c r="G47" i="1"/>
  <c r="H47" i="1"/>
  <c r="O47" i="1" s="1"/>
  <c r="I47" i="1"/>
  <c r="J47" i="1"/>
  <c r="M47" i="1" s="1"/>
  <c r="K47" i="1"/>
  <c r="L47" i="1"/>
  <c r="A48" i="1"/>
  <c r="B48" i="1"/>
  <c r="C48" i="1"/>
  <c r="S48" i="1" s="1"/>
  <c r="D48" i="1"/>
  <c r="E48" i="1"/>
  <c r="F48" i="1"/>
  <c r="G48" i="1"/>
  <c r="H48" i="1"/>
  <c r="O48" i="1" s="1"/>
  <c r="I48" i="1"/>
  <c r="J48" i="1"/>
  <c r="K48" i="1"/>
  <c r="L48" i="1"/>
  <c r="A49" i="1"/>
  <c r="B49" i="1"/>
  <c r="C49" i="1"/>
  <c r="S49" i="1" s="1"/>
  <c r="D49" i="1"/>
  <c r="E49" i="1"/>
  <c r="F49" i="1"/>
  <c r="G49" i="1"/>
  <c r="T49" i="1" s="1"/>
  <c r="U49" i="1" s="1"/>
  <c r="H49" i="1"/>
  <c r="O49" i="1" s="1"/>
  <c r="I49" i="1"/>
  <c r="J49" i="1"/>
  <c r="M49" i="1" s="1"/>
  <c r="K49" i="1"/>
  <c r="L49" i="1"/>
  <c r="A50" i="1"/>
  <c r="B50" i="1"/>
  <c r="C50" i="1"/>
  <c r="S50" i="1" s="1"/>
  <c r="D50" i="1"/>
  <c r="E50" i="1"/>
  <c r="F50" i="1"/>
  <c r="G50" i="1"/>
  <c r="H50" i="1"/>
  <c r="O50" i="1" s="1"/>
  <c r="I50" i="1"/>
  <c r="J50" i="1"/>
  <c r="M50" i="1" s="1"/>
  <c r="L50" i="1"/>
  <c r="A51" i="1"/>
  <c r="B51" i="1"/>
  <c r="C51" i="1"/>
  <c r="S51" i="1" s="1"/>
  <c r="D51" i="1"/>
  <c r="E51" i="1"/>
  <c r="F51" i="1"/>
  <c r="G51" i="1"/>
  <c r="H51" i="1"/>
  <c r="O51" i="1" s="1"/>
  <c r="I51" i="1"/>
  <c r="J51" i="1"/>
  <c r="K51" i="1"/>
  <c r="L51" i="1"/>
  <c r="A52" i="1"/>
  <c r="B52" i="1"/>
  <c r="C52" i="1"/>
  <c r="S52" i="1" s="1"/>
  <c r="D52" i="1"/>
  <c r="E52" i="1"/>
  <c r="F52" i="1"/>
  <c r="G52" i="1"/>
  <c r="H52" i="1"/>
  <c r="O52" i="1" s="1"/>
  <c r="I52" i="1"/>
  <c r="J52" i="1"/>
  <c r="M52" i="1" s="1"/>
  <c r="K52" i="1"/>
  <c r="L52" i="1"/>
  <c r="A53" i="1"/>
  <c r="B53" i="1"/>
  <c r="C53" i="1"/>
  <c r="S53" i="1" s="1"/>
  <c r="D53" i="1"/>
  <c r="E53" i="1"/>
  <c r="F53" i="1"/>
  <c r="G53" i="1"/>
  <c r="H53" i="1"/>
  <c r="O53" i="1" s="1"/>
  <c r="I53" i="1"/>
  <c r="J53" i="1"/>
  <c r="K53" i="1"/>
  <c r="L53" i="1"/>
  <c r="A54" i="1"/>
  <c r="B54" i="1"/>
  <c r="C54" i="1"/>
  <c r="S54" i="1" s="1"/>
  <c r="D54" i="1"/>
  <c r="E54" i="1"/>
  <c r="F54" i="1"/>
  <c r="G54" i="1"/>
  <c r="H54" i="1"/>
  <c r="O54" i="1" s="1"/>
  <c r="I54" i="1"/>
  <c r="J54" i="1"/>
  <c r="M54" i="1" s="1"/>
  <c r="K54" i="1"/>
  <c r="L54" i="1"/>
  <c r="A55" i="1"/>
  <c r="B55" i="1"/>
  <c r="C55" i="1"/>
  <c r="S55" i="1" s="1"/>
  <c r="D55" i="1"/>
  <c r="E55" i="1"/>
  <c r="F55" i="1"/>
  <c r="G55" i="1"/>
  <c r="H55" i="1"/>
  <c r="O55" i="1" s="1"/>
  <c r="I55" i="1"/>
  <c r="J55" i="1"/>
  <c r="M55" i="1" s="1"/>
  <c r="K55" i="1"/>
  <c r="L55" i="1"/>
  <c r="A56" i="1"/>
  <c r="B56" i="1"/>
  <c r="C56" i="1"/>
  <c r="S56" i="1" s="1"/>
  <c r="D56" i="1"/>
  <c r="E56" i="1"/>
  <c r="F56" i="1"/>
  <c r="G56" i="1"/>
  <c r="H56" i="1"/>
  <c r="O56" i="1" s="1"/>
  <c r="I56" i="1"/>
  <c r="J56" i="1"/>
  <c r="K56" i="1"/>
  <c r="L56" i="1"/>
  <c r="A57" i="1"/>
  <c r="B57" i="1"/>
  <c r="C57" i="1"/>
  <c r="S57" i="1" s="1"/>
  <c r="D57" i="1"/>
  <c r="E57" i="1"/>
  <c r="F57" i="1"/>
  <c r="G57" i="1"/>
  <c r="H57" i="1"/>
  <c r="O57" i="1" s="1"/>
  <c r="I57" i="1"/>
  <c r="J57" i="1"/>
  <c r="K57" i="1"/>
  <c r="L57" i="1"/>
  <c r="A58" i="1"/>
  <c r="B58" i="1"/>
  <c r="C58" i="1"/>
  <c r="S58" i="1" s="1"/>
  <c r="D58" i="1"/>
  <c r="E58" i="1"/>
  <c r="F58" i="1"/>
  <c r="G58" i="1"/>
  <c r="H58" i="1"/>
  <c r="O58" i="1" s="1"/>
  <c r="I58" i="1"/>
  <c r="J58" i="1"/>
  <c r="K58" i="1"/>
  <c r="L58" i="1"/>
  <c r="A59" i="1"/>
  <c r="B59" i="1"/>
  <c r="C59" i="1"/>
  <c r="S59" i="1" s="1"/>
  <c r="D59" i="1"/>
  <c r="E59" i="1"/>
  <c r="F59" i="1"/>
  <c r="G59" i="1"/>
  <c r="H59" i="1"/>
  <c r="O59" i="1" s="1"/>
  <c r="I59" i="1"/>
  <c r="J59" i="1"/>
  <c r="M59" i="1" s="1"/>
  <c r="K59" i="1"/>
  <c r="L59" i="1"/>
  <c r="A60" i="1"/>
  <c r="B60" i="1"/>
  <c r="C60" i="1"/>
  <c r="S60" i="1" s="1"/>
  <c r="D60" i="1"/>
  <c r="E60" i="1"/>
  <c r="F60" i="1"/>
  <c r="G60" i="1"/>
  <c r="H60" i="1"/>
  <c r="O60" i="1" s="1"/>
  <c r="I60" i="1"/>
  <c r="J60" i="1"/>
  <c r="K60" i="1"/>
  <c r="L60" i="1"/>
  <c r="A61" i="1"/>
  <c r="B61" i="1"/>
  <c r="C61" i="1"/>
  <c r="S61" i="1" s="1"/>
  <c r="D61" i="1"/>
  <c r="E61" i="1"/>
  <c r="F61" i="1"/>
  <c r="G61" i="1"/>
  <c r="T61" i="1" s="1"/>
  <c r="U61" i="1" s="1"/>
  <c r="H61" i="1"/>
  <c r="O61" i="1" s="1"/>
  <c r="I61" i="1"/>
  <c r="J61" i="1"/>
  <c r="K61" i="1"/>
  <c r="L61" i="1"/>
  <c r="A62" i="1"/>
  <c r="B62" i="1"/>
  <c r="C62" i="1"/>
  <c r="S62" i="1" s="1"/>
  <c r="D62" i="1"/>
  <c r="E62" i="1"/>
  <c r="F62" i="1"/>
  <c r="G62" i="1"/>
  <c r="H62" i="1"/>
  <c r="O62" i="1" s="1"/>
  <c r="I62" i="1"/>
  <c r="J62" i="1"/>
  <c r="K62" i="1"/>
  <c r="L62" i="1"/>
  <c r="A63" i="1"/>
  <c r="B63" i="1"/>
  <c r="C63" i="1"/>
  <c r="S63" i="1" s="1"/>
  <c r="D63" i="1"/>
  <c r="E63" i="1"/>
  <c r="F63" i="1"/>
  <c r="G63" i="1"/>
  <c r="T63" i="1" s="1"/>
  <c r="U63" i="1" s="1"/>
  <c r="H63" i="1"/>
  <c r="O63" i="1" s="1"/>
  <c r="I63" i="1"/>
  <c r="J63" i="1"/>
  <c r="K63" i="1"/>
  <c r="L63" i="1"/>
  <c r="A64" i="1"/>
  <c r="B64" i="1"/>
  <c r="C64" i="1"/>
  <c r="S64" i="1" s="1"/>
  <c r="D64" i="1"/>
  <c r="E64" i="1"/>
  <c r="F64" i="1"/>
  <c r="G64" i="1"/>
  <c r="H64" i="1"/>
  <c r="O64" i="1" s="1"/>
  <c r="I64" i="1"/>
  <c r="J64" i="1"/>
  <c r="K64" i="1"/>
  <c r="L64" i="1"/>
  <c r="A65" i="1"/>
  <c r="B65" i="1"/>
  <c r="C65" i="1"/>
  <c r="S65" i="1" s="1"/>
  <c r="D65" i="1"/>
  <c r="E65" i="1"/>
  <c r="F65" i="1"/>
  <c r="G65" i="1"/>
  <c r="T65" i="1" s="1"/>
  <c r="U65" i="1" s="1"/>
  <c r="H65" i="1"/>
  <c r="O65" i="1" s="1"/>
  <c r="I65" i="1"/>
  <c r="J65" i="1"/>
  <c r="M65" i="1" s="1"/>
  <c r="K65" i="1"/>
  <c r="L65" i="1"/>
  <c r="A66" i="1"/>
  <c r="B66" i="1"/>
  <c r="C66" i="1"/>
  <c r="S66" i="1" s="1"/>
  <c r="D66" i="1"/>
  <c r="E66" i="1"/>
  <c r="F66" i="1"/>
  <c r="G66" i="1"/>
  <c r="H66" i="1"/>
  <c r="O66" i="1" s="1"/>
  <c r="I66" i="1"/>
  <c r="J66" i="1"/>
  <c r="K66" i="1"/>
  <c r="L66" i="1"/>
  <c r="A67" i="1"/>
  <c r="B67" i="1"/>
  <c r="C67" i="1"/>
  <c r="S67" i="1" s="1"/>
  <c r="D67" i="1"/>
  <c r="E67" i="1"/>
  <c r="F67" i="1"/>
  <c r="G67" i="1"/>
  <c r="T67" i="1" s="1"/>
  <c r="U67" i="1" s="1"/>
  <c r="H67" i="1"/>
  <c r="O67" i="1" s="1"/>
  <c r="I67" i="1"/>
  <c r="J67" i="1"/>
  <c r="K67" i="1"/>
  <c r="L67" i="1"/>
  <c r="A68" i="1"/>
  <c r="B68" i="1"/>
  <c r="C68" i="1"/>
  <c r="S68" i="1" s="1"/>
  <c r="D68" i="1"/>
  <c r="E68" i="1"/>
  <c r="F68" i="1"/>
  <c r="G68" i="1"/>
  <c r="T68" i="1" s="1"/>
  <c r="U68" i="1" s="1"/>
  <c r="H68" i="1"/>
  <c r="O68" i="1" s="1"/>
  <c r="I68" i="1"/>
  <c r="J68" i="1"/>
  <c r="M68" i="1" s="1"/>
  <c r="K68" i="1"/>
  <c r="L68" i="1"/>
  <c r="A69" i="1"/>
  <c r="B69" i="1"/>
  <c r="C69" i="1"/>
  <c r="S69" i="1" s="1"/>
  <c r="D69" i="1"/>
  <c r="E69" i="1"/>
  <c r="F69" i="1"/>
  <c r="G69" i="1"/>
  <c r="T69" i="1" s="1"/>
  <c r="U69" i="1" s="1"/>
  <c r="H69" i="1"/>
  <c r="O69" i="1" s="1"/>
  <c r="I69" i="1"/>
  <c r="J69" i="1"/>
  <c r="K69" i="1"/>
  <c r="L69" i="1"/>
  <c r="A70" i="1"/>
  <c r="B70" i="1"/>
  <c r="C70" i="1"/>
  <c r="S70" i="1" s="1"/>
  <c r="D70" i="1"/>
  <c r="E70" i="1"/>
  <c r="F70" i="1"/>
  <c r="G70" i="1"/>
  <c r="H70" i="1"/>
  <c r="O70" i="1" s="1"/>
  <c r="I70" i="1"/>
  <c r="J70" i="1"/>
  <c r="K70" i="1"/>
  <c r="L70" i="1"/>
  <c r="A71" i="1"/>
  <c r="B71" i="1"/>
  <c r="C71" i="1"/>
  <c r="S71" i="1" s="1"/>
  <c r="D71" i="1"/>
  <c r="E71" i="1"/>
  <c r="F71" i="1"/>
  <c r="G71" i="1"/>
  <c r="T71" i="1" s="1"/>
  <c r="U71" i="1" s="1"/>
  <c r="H71" i="1"/>
  <c r="O71" i="1" s="1"/>
  <c r="I71" i="1"/>
  <c r="J71" i="1"/>
  <c r="M71" i="1" s="1"/>
  <c r="K71" i="1"/>
  <c r="L71" i="1"/>
  <c r="A72" i="1"/>
  <c r="B72" i="1"/>
  <c r="C72" i="1"/>
  <c r="S72" i="1" s="1"/>
  <c r="D72" i="1"/>
  <c r="E72" i="1"/>
  <c r="F72" i="1"/>
  <c r="G72" i="1"/>
  <c r="H72" i="1"/>
  <c r="O72" i="1" s="1"/>
  <c r="I72" i="1"/>
  <c r="J72" i="1"/>
  <c r="M72" i="1" s="1"/>
  <c r="K72" i="1"/>
  <c r="L72" i="1"/>
  <c r="A73" i="1"/>
  <c r="B73" i="1"/>
  <c r="C73" i="1"/>
  <c r="S73" i="1" s="1"/>
  <c r="D73" i="1"/>
  <c r="E73" i="1"/>
  <c r="F73" i="1"/>
  <c r="G73" i="1"/>
  <c r="T73" i="1" s="1"/>
  <c r="U73" i="1" s="1"/>
  <c r="H73" i="1"/>
  <c r="O73" i="1" s="1"/>
  <c r="I73" i="1"/>
  <c r="J73" i="1"/>
  <c r="K73" i="1"/>
  <c r="L73" i="1"/>
  <c r="A74" i="1"/>
  <c r="B74" i="1"/>
  <c r="C74" i="1"/>
  <c r="S74" i="1" s="1"/>
  <c r="D74" i="1"/>
  <c r="E74" i="1"/>
  <c r="F74" i="1"/>
  <c r="G74" i="1"/>
  <c r="H74" i="1"/>
  <c r="O74" i="1" s="1"/>
  <c r="I74" i="1"/>
  <c r="J74" i="1"/>
  <c r="M74" i="1" s="1"/>
  <c r="K74" i="1"/>
  <c r="L74" i="1"/>
  <c r="A75" i="1"/>
  <c r="B75" i="1"/>
  <c r="C75" i="1"/>
  <c r="S75" i="1" s="1"/>
  <c r="D75" i="1"/>
  <c r="E75" i="1"/>
  <c r="F75" i="1"/>
  <c r="G75" i="1"/>
  <c r="H75" i="1"/>
  <c r="O75" i="1" s="1"/>
  <c r="I75" i="1"/>
  <c r="J75" i="1"/>
  <c r="M75" i="1" s="1"/>
  <c r="K75" i="1"/>
  <c r="L75" i="1"/>
  <c r="A76" i="1"/>
  <c r="B76" i="1"/>
  <c r="C76" i="1"/>
  <c r="S76" i="1" s="1"/>
  <c r="D76" i="1"/>
  <c r="E76" i="1"/>
  <c r="F76" i="1"/>
  <c r="G76" i="1"/>
  <c r="T76" i="1" s="1"/>
  <c r="U76" i="1" s="1"/>
  <c r="H76" i="1"/>
  <c r="O76" i="1" s="1"/>
  <c r="I76" i="1"/>
  <c r="J76" i="1"/>
  <c r="M76" i="1" s="1"/>
  <c r="K76" i="1"/>
  <c r="L76" i="1"/>
  <c r="A77" i="1"/>
  <c r="B77" i="1"/>
  <c r="C77" i="1"/>
  <c r="S77" i="1" s="1"/>
  <c r="D77" i="1"/>
  <c r="E77" i="1"/>
  <c r="F77" i="1"/>
  <c r="G77" i="1"/>
  <c r="T77" i="1" s="1"/>
  <c r="U77" i="1" s="1"/>
  <c r="H77" i="1"/>
  <c r="O77" i="1" s="1"/>
  <c r="I77" i="1"/>
  <c r="J77" i="1"/>
  <c r="M77" i="1" s="1"/>
  <c r="K77" i="1"/>
  <c r="L77" i="1"/>
  <c r="A78" i="1"/>
  <c r="B78" i="1"/>
  <c r="C78" i="1"/>
  <c r="S78" i="1" s="1"/>
  <c r="D78" i="1"/>
  <c r="E78" i="1"/>
  <c r="F78" i="1"/>
  <c r="G78" i="1"/>
  <c r="H78" i="1"/>
  <c r="O78" i="1" s="1"/>
  <c r="I78" i="1"/>
  <c r="J78" i="1"/>
  <c r="M78" i="1" s="1"/>
  <c r="K78" i="1"/>
  <c r="L78" i="1"/>
  <c r="A79" i="1"/>
  <c r="B79" i="1"/>
  <c r="C79" i="1"/>
  <c r="S79" i="1" s="1"/>
  <c r="D79" i="1"/>
  <c r="E79" i="1"/>
  <c r="F79" i="1"/>
  <c r="G79" i="1"/>
  <c r="T79" i="1" s="1"/>
  <c r="U79" i="1" s="1"/>
  <c r="H79" i="1"/>
  <c r="O79" i="1" s="1"/>
  <c r="I79" i="1"/>
  <c r="J79" i="1"/>
  <c r="M79" i="1" s="1"/>
  <c r="K79" i="1"/>
  <c r="L79" i="1"/>
  <c r="A80" i="1"/>
  <c r="B80" i="1"/>
  <c r="C80" i="1"/>
  <c r="S80" i="1" s="1"/>
  <c r="D80" i="1"/>
  <c r="E80" i="1"/>
  <c r="F80" i="1"/>
  <c r="G80" i="1"/>
  <c r="H80" i="1"/>
  <c r="O80" i="1" s="1"/>
  <c r="I80" i="1"/>
  <c r="J80" i="1"/>
  <c r="M80" i="1" s="1"/>
  <c r="K80" i="1"/>
  <c r="L80" i="1"/>
  <c r="A81" i="1"/>
  <c r="B81" i="1"/>
  <c r="C81" i="1"/>
  <c r="S81" i="1" s="1"/>
  <c r="D81" i="1"/>
  <c r="E81" i="1"/>
  <c r="F81" i="1"/>
  <c r="G81" i="1"/>
  <c r="T81" i="1" s="1"/>
  <c r="U81" i="1" s="1"/>
  <c r="H81" i="1"/>
  <c r="O81" i="1" s="1"/>
  <c r="I81" i="1"/>
  <c r="J81" i="1"/>
  <c r="M81" i="1" s="1"/>
  <c r="K81" i="1"/>
  <c r="L81" i="1"/>
  <c r="A82" i="1"/>
  <c r="B82" i="1"/>
  <c r="C82" i="1"/>
  <c r="S82" i="1" s="1"/>
  <c r="D82" i="1"/>
  <c r="E82" i="1"/>
  <c r="F82" i="1"/>
  <c r="G82" i="1"/>
  <c r="H82" i="1"/>
  <c r="O82" i="1" s="1"/>
  <c r="I82" i="1"/>
  <c r="J82" i="1"/>
  <c r="M82" i="1" s="1"/>
  <c r="K82" i="1"/>
  <c r="L82" i="1"/>
  <c r="A83" i="1"/>
  <c r="B83" i="1"/>
  <c r="C83" i="1"/>
  <c r="S83" i="1" s="1"/>
  <c r="D83" i="1"/>
  <c r="E83" i="1"/>
  <c r="F83" i="1"/>
  <c r="G83" i="1"/>
  <c r="T83" i="1" s="1"/>
  <c r="U83" i="1" s="1"/>
  <c r="H83" i="1"/>
  <c r="O83" i="1" s="1"/>
  <c r="I83" i="1"/>
  <c r="J83" i="1"/>
  <c r="M83" i="1" s="1"/>
  <c r="K83" i="1"/>
  <c r="L83" i="1"/>
  <c r="A84" i="1"/>
  <c r="B84" i="1"/>
  <c r="C84" i="1"/>
  <c r="S84" i="1" s="1"/>
  <c r="D84" i="1"/>
  <c r="E84" i="1"/>
  <c r="F84" i="1"/>
  <c r="G84" i="1"/>
  <c r="T84" i="1" s="1"/>
  <c r="U84" i="1" s="1"/>
  <c r="H84" i="1"/>
  <c r="O84" i="1" s="1"/>
  <c r="I84" i="1"/>
  <c r="J84" i="1"/>
  <c r="M84" i="1" s="1"/>
  <c r="K84" i="1"/>
  <c r="L84" i="1"/>
  <c r="A85" i="1"/>
  <c r="B85" i="1"/>
  <c r="C85" i="1"/>
  <c r="S85" i="1" s="1"/>
  <c r="D85" i="1"/>
  <c r="E85" i="1"/>
  <c r="F85" i="1"/>
  <c r="G85" i="1"/>
  <c r="T85" i="1" s="1"/>
  <c r="U85" i="1" s="1"/>
  <c r="H85" i="1"/>
  <c r="O85" i="1" s="1"/>
  <c r="I85" i="1"/>
  <c r="J85" i="1"/>
  <c r="M85" i="1" s="1"/>
  <c r="K85" i="1"/>
  <c r="L85" i="1"/>
  <c r="A86" i="1"/>
  <c r="B86" i="1"/>
  <c r="C86" i="1"/>
  <c r="S86" i="1" s="1"/>
  <c r="D86" i="1"/>
  <c r="E86" i="1"/>
  <c r="F86" i="1"/>
  <c r="G86" i="1"/>
  <c r="H86" i="1"/>
  <c r="O86" i="1" s="1"/>
  <c r="I86" i="1"/>
  <c r="J86" i="1"/>
  <c r="M86" i="1" s="1"/>
  <c r="K86" i="1"/>
  <c r="L86" i="1"/>
  <c r="A87" i="1"/>
  <c r="B87" i="1"/>
  <c r="C87" i="1"/>
  <c r="S87" i="1" s="1"/>
  <c r="D87" i="1"/>
  <c r="E87" i="1"/>
  <c r="F87" i="1"/>
  <c r="G87" i="1"/>
  <c r="T87" i="1" s="1"/>
  <c r="U87" i="1" s="1"/>
  <c r="H87" i="1"/>
  <c r="O87" i="1" s="1"/>
  <c r="I87" i="1"/>
  <c r="J87" i="1"/>
  <c r="K87" i="1"/>
  <c r="L87" i="1"/>
  <c r="A88" i="1"/>
  <c r="B88" i="1"/>
  <c r="C88" i="1"/>
  <c r="S88" i="1" s="1"/>
  <c r="D88" i="1"/>
  <c r="E88" i="1"/>
  <c r="F88" i="1"/>
  <c r="G88" i="1"/>
  <c r="H88" i="1"/>
  <c r="O88" i="1" s="1"/>
  <c r="I88" i="1"/>
  <c r="J88" i="1"/>
  <c r="M88" i="1" s="1"/>
  <c r="K88" i="1"/>
  <c r="L88" i="1"/>
  <c r="A89" i="1"/>
  <c r="B89" i="1"/>
  <c r="C89" i="1"/>
  <c r="S89" i="1" s="1"/>
  <c r="D89" i="1"/>
  <c r="E89" i="1"/>
  <c r="F89" i="1"/>
  <c r="G89" i="1"/>
  <c r="H89" i="1"/>
  <c r="O89" i="1" s="1"/>
  <c r="I89" i="1"/>
  <c r="J89" i="1"/>
  <c r="M89" i="1" s="1"/>
  <c r="K89" i="1"/>
  <c r="L89" i="1"/>
  <c r="A90" i="1"/>
  <c r="B90" i="1"/>
  <c r="C90" i="1"/>
  <c r="S90" i="1" s="1"/>
  <c r="D90" i="1"/>
  <c r="E90" i="1"/>
  <c r="F90" i="1"/>
  <c r="G90" i="1"/>
  <c r="H90" i="1"/>
  <c r="O90" i="1" s="1"/>
  <c r="I90" i="1"/>
  <c r="J90" i="1"/>
  <c r="M90" i="1" s="1"/>
  <c r="K90" i="1"/>
  <c r="L90" i="1"/>
  <c r="A91" i="1"/>
  <c r="B91" i="1"/>
  <c r="C91" i="1"/>
  <c r="S91" i="1" s="1"/>
  <c r="D91" i="1"/>
  <c r="E91" i="1"/>
  <c r="F91" i="1"/>
  <c r="G91" i="1"/>
  <c r="H91" i="1"/>
  <c r="O91" i="1" s="1"/>
  <c r="I91" i="1"/>
  <c r="J91" i="1"/>
  <c r="M91" i="1" s="1"/>
  <c r="K91" i="1"/>
  <c r="L91" i="1"/>
  <c r="A92" i="1"/>
  <c r="B92" i="1"/>
  <c r="C92" i="1"/>
  <c r="S92" i="1" s="1"/>
  <c r="D92" i="1"/>
  <c r="E92" i="1"/>
  <c r="F92" i="1"/>
  <c r="G92" i="1"/>
  <c r="T92" i="1" s="1"/>
  <c r="U92" i="1" s="1"/>
  <c r="H92" i="1"/>
  <c r="O92" i="1" s="1"/>
  <c r="I92" i="1"/>
  <c r="J92" i="1"/>
  <c r="M92" i="1" s="1"/>
  <c r="K92" i="1"/>
  <c r="L92" i="1"/>
  <c r="A93" i="1"/>
  <c r="B93" i="1"/>
  <c r="C93" i="1"/>
  <c r="S93" i="1" s="1"/>
  <c r="D93" i="1"/>
  <c r="E93" i="1"/>
  <c r="F93" i="1"/>
  <c r="G93" i="1"/>
  <c r="T93" i="1" s="1"/>
  <c r="U93" i="1" s="1"/>
  <c r="H93" i="1"/>
  <c r="O93" i="1" s="1"/>
  <c r="I93" i="1"/>
  <c r="J93" i="1"/>
  <c r="K93" i="1"/>
  <c r="L93" i="1"/>
  <c r="A94" i="1"/>
  <c r="B94" i="1"/>
  <c r="C94" i="1"/>
  <c r="S94" i="1" s="1"/>
  <c r="D94" i="1"/>
  <c r="E94" i="1"/>
  <c r="F94" i="1"/>
  <c r="G94" i="1"/>
  <c r="H94" i="1"/>
  <c r="O94" i="1" s="1"/>
  <c r="I94" i="1"/>
  <c r="J94" i="1"/>
  <c r="K94" i="1"/>
  <c r="L94" i="1"/>
  <c r="A95" i="1"/>
  <c r="B95" i="1"/>
  <c r="C95" i="1"/>
  <c r="S95" i="1" s="1"/>
  <c r="D95" i="1"/>
  <c r="E95" i="1"/>
  <c r="F95" i="1"/>
  <c r="G95" i="1"/>
  <c r="T95" i="1" s="1"/>
  <c r="U95" i="1" s="1"/>
  <c r="H95" i="1"/>
  <c r="O95" i="1" s="1"/>
  <c r="I95" i="1"/>
  <c r="J95" i="1"/>
  <c r="M95" i="1" s="1"/>
  <c r="K95" i="1"/>
  <c r="L95" i="1"/>
  <c r="A96" i="1"/>
  <c r="B96" i="1"/>
  <c r="C96" i="1"/>
  <c r="S96" i="1" s="1"/>
  <c r="D96" i="1"/>
  <c r="E96" i="1"/>
  <c r="F96" i="1"/>
  <c r="G96" i="1"/>
  <c r="H96" i="1"/>
  <c r="O96" i="1" s="1"/>
  <c r="I96" i="1"/>
  <c r="J96" i="1"/>
  <c r="M96" i="1" s="1"/>
  <c r="K96" i="1"/>
  <c r="L96" i="1"/>
  <c r="A97" i="1"/>
  <c r="B97" i="1"/>
  <c r="C97" i="1"/>
  <c r="S97" i="1" s="1"/>
  <c r="D97" i="1"/>
  <c r="E97" i="1"/>
  <c r="F97" i="1"/>
  <c r="G97" i="1"/>
  <c r="H97" i="1"/>
  <c r="O97" i="1" s="1"/>
  <c r="I97" i="1"/>
  <c r="J97" i="1"/>
  <c r="M97" i="1" s="1"/>
  <c r="K97" i="1"/>
  <c r="L97" i="1"/>
  <c r="A98" i="1"/>
  <c r="B98" i="1"/>
  <c r="C98" i="1"/>
  <c r="S98" i="1" s="1"/>
  <c r="D98" i="1"/>
  <c r="E98" i="1"/>
  <c r="F98" i="1"/>
  <c r="G98" i="1"/>
  <c r="H98" i="1"/>
  <c r="O98" i="1" s="1"/>
  <c r="I98" i="1"/>
  <c r="J98" i="1"/>
  <c r="K98" i="1"/>
  <c r="L98" i="1"/>
  <c r="A99" i="1"/>
  <c r="B99" i="1"/>
  <c r="C99" i="1"/>
  <c r="S99" i="1" s="1"/>
  <c r="D99" i="1"/>
  <c r="E99" i="1"/>
  <c r="F99" i="1"/>
  <c r="G99" i="1"/>
  <c r="T99" i="1" s="1"/>
  <c r="U99" i="1" s="1"/>
  <c r="H99" i="1"/>
  <c r="O99" i="1" s="1"/>
  <c r="I99" i="1"/>
  <c r="J99" i="1"/>
  <c r="K99" i="1"/>
  <c r="L99" i="1"/>
  <c r="A100" i="1"/>
  <c r="B100" i="1"/>
  <c r="C100" i="1"/>
  <c r="S100" i="1" s="1"/>
  <c r="D100" i="1"/>
  <c r="E100" i="1"/>
  <c r="F100" i="1"/>
  <c r="G100" i="1"/>
  <c r="T100" i="1" s="1"/>
  <c r="U100" i="1" s="1"/>
  <c r="H100" i="1"/>
  <c r="O100" i="1" s="1"/>
  <c r="I100" i="1"/>
  <c r="J100" i="1"/>
  <c r="M100" i="1" s="1"/>
  <c r="K100" i="1"/>
  <c r="L100" i="1"/>
  <c r="A101" i="1"/>
  <c r="B101" i="1"/>
  <c r="C101" i="1"/>
  <c r="S101" i="1" s="1"/>
  <c r="D101" i="1"/>
  <c r="E101" i="1"/>
  <c r="F101" i="1"/>
  <c r="G101" i="1"/>
  <c r="T101" i="1" s="1"/>
  <c r="U101" i="1" s="1"/>
  <c r="H101" i="1"/>
  <c r="O101" i="1" s="1"/>
  <c r="I101" i="1"/>
  <c r="J101" i="1"/>
  <c r="M101" i="1" s="1"/>
  <c r="K101" i="1"/>
  <c r="L101" i="1"/>
  <c r="A102" i="1"/>
  <c r="B102" i="1"/>
  <c r="C102" i="1"/>
  <c r="S102" i="1" s="1"/>
  <c r="D102" i="1"/>
  <c r="E102" i="1"/>
  <c r="F102" i="1"/>
  <c r="G102" i="1"/>
  <c r="H102" i="1"/>
  <c r="O102" i="1" s="1"/>
  <c r="I102" i="1"/>
  <c r="J102" i="1"/>
  <c r="M102" i="1" s="1"/>
  <c r="K102" i="1"/>
  <c r="L102" i="1"/>
  <c r="A103" i="1"/>
  <c r="B103" i="1"/>
  <c r="C103" i="1"/>
  <c r="S103" i="1" s="1"/>
  <c r="D103" i="1"/>
  <c r="E103" i="1"/>
  <c r="F103" i="1"/>
  <c r="G103" i="1"/>
  <c r="T103" i="1" s="1"/>
  <c r="U103" i="1" s="1"/>
  <c r="H103" i="1"/>
  <c r="O103" i="1" s="1"/>
  <c r="I103" i="1"/>
  <c r="J103" i="1"/>
  <c r="M103" i="1" s="1"/>
  <c r="K103" i="1"/>
  <c r="L103" i="1"/>
  <c r="A104" i="1"/>
  <c r="B104" i="1"/>
  <c r="C104" i="1"/>
  <c r="S104" i="1" s="1"/>
  <c r="D104" i="1"/>
  <c r="E104" i="1"/>
  <c r="F104" i="1"/>
  <c r="G104" i="1"/>
  <c r="H104" i="1"/>
  <c r="O104" i="1" s="1"/>
  <c r="I104" i="1"/>
  <c r="J104" i="1"/>
  <c r="K104" i="1"/>
  <c r="L104" i="1"/>
  <c r="A105" i="1"/>
  <c r="B105" i="1"/>
  <c r="C105" i="1"/>
  <c r="S105" i="1" s="1"/>
  <c r="D105" i="1"/>
  <c r="E105" i="1"/>
  <c r="F105" i="1"/>
  <c r="G105" i="1"/>
  <c r="T105" i="1" s="1"/>
  <c r="U105" i="1" s="1"/>
  <c r="H105" i="1"/>
  <c r="O105" i="1" s="1"/>
  <c r="I105" i="1"/>
  <c r="J105" i="1"/>
  <c r="K105" i="1"/>
  <c r="L105" i="1"/>
  <c r="A106" i="1"/>
  <c r="B106" i="1"/>
  <c r="C106" i="1"/>
  <c r="S106" i="1" s="1"/>
  <c r="D106" i="1"/>
  <c r="E106" i="1"/>
  <c r="F106" i="1"/>
  <c r="G106" i="1"/>
  <c r="H106" i="1"/>
  <c r="O106" i="1" s="1"/>
  <c r="I106" i="1"/>
  <c r="J106" i="1"/>
  <c r="M106" i="1" s="1"/>
  <c r="K106" i="1"/>
  <c r="L106" i="1"/>
  <c r="A107" i="1"/>
  <c r="B107" i="1"/>
  <c r="C107" i="1"/>
  <c r="S107" i="1" s="1"/>
  <c r="D107" i="1"/>
  <c r="E107" i="1"/>
  <c r="F107" i="1"/>
  <c r="G107" i="1"/>
  <c r="T107" i="1" s="1"/>
  <c r="U107" i="1" s="1"/>
  <c r="H107" i="1"/>
  <c r="O107" i="1" s="1"/>
  <c r="I107" i="1"/>
  <c r="J107" i="1"/>
  <c r="M107" i="1" s="1"/>
  <c r="K107" i="1"/>
  <c r="L107" i="1"/>
  <c r="A108" i="1"/>
  <c r="B108" i="1"/>
  <c r="C108" i="1"/>
  <c r="S108" i="1" s="1"/>
  <c r="D108" i="1"/>
  <c r="E108" i="1"/>
  <c r="F108" i="1"/>
  <c r="G108" i="1"/>
  <c r="T108" i="1" s="1"/>
  <c r="U108" i="1" s="1"/>
  <c r="H108" i="1"/>
  <c r="O108" i="1" s="1"/>
  <c r="I108" i="1"/>
  <c r="J108" i="1"/>
  <c r="K108" i="1"/>
  <c r="L108" i="1"/>
  <c r="A109" i="1"/>
  <c r="B109" i="1"/>
  <c r="C109" i="1"/>
  <c r="S109" i="1" s="1"/>
  <c r="D109" i="1"/>
  <c r="E109" i="1"/>
  <c r="F109" i="1"/>
  <c r="G109" i="1"/>
  <c r="T109" i="1" s="1"/>
  <c r="U109" i="1" s="1"/>
  <c r="H109" i="1"/>
  <c r="O109" i="1" s="1"/>
  <c r="I109" i="1"/>
  <c r="J109" i="1"/>
  <c r="K109" i="1"/>
  <c r="L109" i="1"/>
  <c r="A110" i="1"/>
  <c r="B110" i="1"/>
  <c r="C110" i="1"/>
  <c r="S110" i="1" s="1"/>
  <c r="D110" i="1"/>
  <c r="E110" i="1"/>
  <c r="F110" i="1"/>
  <c r="G110" i="1"/>
  <c r="H110" i="1"/>
  <c r="O110" i="1" s="1"/>
  <c r="I110" i="1"/>
  <c r="J110" i="1"/>
  <c r="M110" i="1" s="1"/>
  <c r="K110" i="1"/>
  <c r="L110" i="1"/>
  <c r="A111" i="1"/>
  <c r="B111" i="1"/>
  <c r="C111" i="1"/>
  <c r="S111" i="1" s="1"/>
  <c r="D111" i="1"/>
  <c r="E111" i="1"/>
  <c r="F111" i="1"/>
  <c r="G111" i="1"/>
  <c r="H111" i="1"/>
  <c r="O111" i="1" s="1"/>
  <c r="I111" i="1"/>
  <c r="J111" i="1"/>
  <c r="M111" i="1" s="1"/>
  <c r="K111" i="1"/>
  <c r="L111" i="1"/>
  <c r="A112" i="1"/>
  <c r="B112" i="1"/>
  <c r="C112" i="1"/>
  <c r="S112" i="1" s="1"/>
  <c r="D112" i="1"/>
  <c r="E112" i="1"/>
  <c r="F112" i="1"/>
  <c r="G112" i="1"/>
  <c r="H112" i="1"/>
  <c r="O112" i="1" s="1"/>
  <c r="I112" i="1"/>
  <c r="J112" i="1"/>
  <c r="M112" i="1" s="1"/>
  <c r="K112" i="1"/>
  <c r="L112" i="1"/>
  <c r="A113" i="1"/>
  <c r="B113" i="1"/>
  <c r="C113" i="1"/>
  <c r="S113" i="1" s="1"/>
  <c r="D113" i="1"/>
  <c r="E113" i="1"/>
  <c r="F113" i="1"/>
  <c r="G113" i="1"/>
  <c r="T113" i="1" s="1"/>
  <c r="U113" i="1" s="1"/>
  <c r="H113" i="1"/>
  <c r="O113" i="1" s="1"/>
  <c r="I113" i="1"/>
  <c r="J113" i="1"/>
  <c r="M113" i="1" s="1"/>
  <c r="K113" i="1"/>
  <c r="L113" i="1"/>
  <c r="A114" i="1"/>
  <c r="B114" i="1"/>
  <c r="C114" i="1"/>
  <c r="S114" i="1" s="1"/>
  <c r="D114" i="1"/>
  <c r="E114" i="1"/>
  <c r="F114" i="1"/>
  <c r="G114" i="1"/>
  <c r="H114" i="1"/>
  <c r="O114" i="1" s="1"/>
  <c r="I114" i="1"/>
  <c r="J114" i="1"/>
  <c r="K114" i="1"/>
  <c r="L114" i="1"/>
  <c r="A115" i="1"/>
  <c r="B115" i="1"/>
  <c r="C115" i="1"/>
  <c r="S115" i="1" s="1"/>
  <c r="D115" i="1"/>
  <c r="E115" i="1"/>
  <c r="F115" i="1"/>
  <c r="G115" i="1"/>
  <c r="T115" i="1" s="1"/>
  <c r="U115" i="1" s="1"/>
  <c r="H115" i="1"/>
  <c r="O115" i="1" s="1"/>
  <c r="I115" i="1"/>
  <c r="J115" i="1"/>
  <c r="M115" i="1" s="1"/>
  <c r="K115" i="1"/>
  <c r="L115" i="1"/>
  <c r="A116" i="1"/>
  <c r="B116" i="1"/>
  <c r="C116" i="1"/>
  <c r="S116" i="1" s="1"/>
  <c r="D116" i="1"/>
  <c r="E116" i="1"/>
  <c r="F116" i="1"/>
  <c r="G116" i="1"/>
  <c r="T116" i="1" s="1"/>
  <c r="U116" i="1" s="1"/>
  <c r="H116" i="1"/>
  <c r="O116" i="1" s="1"/>
  <c r="I116" i="1"/>
  <c r="J116" i="1"/>
  <c r="M116" i="1" s="1"/>
  <c r="K116" i="1"/>
  <c r="L116" i="1"/>
  <c r="A117" i="1"/>
  <c r="B117" i="1"/>
  <c r="C117" i="1"/>
  <c r="S117" i="1" s="1"/>
  <c r="D117" i="1"/>
  <c r="E117" i="1"/>
  <c r="F117" i="1"/>
  <c r="G117" i="1"/>
  <c r="T117" i="1" s="1"/>
  <c r="U117" i="1" s="1"/>
  <c r="H117" i="1"/>
  <c r="O117" i="1" s="1"/>
  <c r="I117" i="1"/>
  <c r="J117" i="1"/>
  <c r="M117" i="1" s="1"/>
  <c r="K117" i="1"/>
  <c r="L117" i="1"/>
  <c r="A118" i="1"/>
  <c r="B118" i="1"/>
  <c r="C118" i="1"/>
  <c r="S118" i="1" s="1"/>
  <c r="D118" i="1"/>
  <c r="E118" i="1"/>
  <c r="F118" i="1"/>
  <c r="G118" i="1"/>
  <c r="H118" i="1"/>
  <c r="O118" i="1" s="1"/>
  <c r="I118" i="1"/>
  <c r="J118" i="1"/>
  <c r="K118" i="1"/>
  <c r="L118" i="1"/>
  <c r="A119" i="1"/>
  <c r="B119" i="1"/>
  <c r="C119" i="1"/>
  <c r="S119" i="1" s="1"/>
  <c r="D119" i="1"/>
  <c r="E119" i="1"/>
  <c r="F119" i="1"/>
  <c r="G119" i="1"/>
  <c r="H119" i="1"/>
  <c r="O119" i="1" s="1"/>
  <c r="I119" i="1"/>
  <c r="J119" i="1"/>
  <c r="M119" i="1" s="1"/>
  <c r="K119" i="1"/>
  <c r="L119" i="1"/>
  <c r="A120" i="1"/>
  <c r="B120" i="1"/>
  <c r="C120" i="1"/>
  <c r="S120" i="1" s="1"/>
  <c r="D120" i="1"/>
  <c r="E120" i="1"/>
  <c r="F120" i="1"/>
  <c r="G120" i="1"/>
  <c r="H120" i="1"/>
  <c r="O120" i="1" s="1"/>
  <c r="I120" i="1"/>
  <c r="J120" i="1"/>
  <c r="M120" i="1" s="1"/>
  <c r="K120" i="1"/>
  <c r="L120" i="1"/>
  <c r="A121" i="1"/>
  <c r="B121" i="1"/>
  <c r="C121" i="1"/>
  <c r="S121" i="1" s="1"/>
  <c r="D121" i="1"/>
  <c r="E121" i="1"/>
  <c r="F121" i="1"/>
  <c r="G121" i="1"/>
  <c r="H121" i="1"/>
  <c r="O121" i="1" s="1"/>
  <c r="I121" i="1"/>
  <c r="J121" i="1"/>
  <c r="M121" i="1" s="1"/>
  <c r="K121" i="1"/>
  <c r="L121" i="1"/>
  <c r="A122" i="1"/>
  <c r="B122" i="1"/>
  <c r="C122" i="1"/>
  <c r="S122" i="1" s="1"/>
  <c r="D122" i="1"/>
  <c r="E122" i="1"/>
  <c r="F122" i="1"/>
  <c r="G122" i="1"/>
  <c r="H122" i="1"/>
  <c r="O122" i="1" s="1"/>
  <c r="I122" i="1"/>
  <c r="J122" i="1"/>
  <c r="M122" i="1" s="1"/>
  <c r="K122" i="1"/>
  <c r="L122" i="1"/>
  <c r="A123" i="1"/>
  <c r="B123" i="1"/>
  <c r="C123" i="1"/>
  <c r="S123" i="1" s="1"/>
  <c r="D123" i="1"/>
  <c r="E123" i="1"/>
  <c r="F123" i="1"/>
  <c r="G123" i="1"/>
  <c r="H123" i="1"/>
  <c r="O123" i="1" s="1"/>
  <c r="I123" i="1"/>
  <c r="J123" i="1"/>
  <c r="M123" i="1" s="1"/>
  <c r="K123" i="1"/>
  <c r="L123" i="1"/>
  <c r="A124" i="1"/>
  <c r="B124" i="1"/>
  <c r="C124" i="1"/>
  <c r="S124" i="1" s="1"/>
  <c r="D124" i="1"/>
  <c r="E124" i="1"/>
  <c r="F124" i="1"/>
  <c r="G124" i="1"/>
  <c r="H124" i="1"/>
  <c r="O124" i="1" s="1"/>
  <c r="I124" i="1"/>
  <c r="J124" i="1"/>
  <c r="K124" i="1"/>
  <c r="L124" i="1"/>
  <c r="A125" i="1"/>
  <c r="B125" i="1"/>
  <c r="C125" i="1"/>
  <c r="S125" i="1" s="1"/>
  <c r="D125" i="1"/>
  <c r="E125" i="1"/>
  <c r="F125" i="1"/>
  <c r="G125" i="1"/>
  <c r="H125" i="1"/>
  <c r="O125" i="1" s="1"/>
  <c r="I125" i="1"/>
  <c r="J125" i="1"/>
  <c r="K125" i="1"/>
  <c r="L125" i="1"/>
  <c r="A126" i="1"/>
  <c r="B126" i="1"/>
  <c r="C126" i="1"/>
  <c r="S126" i="1" s="1"/>
  <c r="D126" i="1"/>
  <c r="E126" i="1"/>
  <c r="F126" i="1"/>
  <c r="G126" i="1"/>
  <c r="H126" i="1"/>
  <c r="O126" i="1" s="1"/>
  <c r="I126" i="1"/>
  <c r="J126" i="1"/>
  <c r="M126" i="1" s="1"/>
  <c r="K126" i="1"/>
  <c r="L126" i="1"/>
  <c r="A127" i="1"/>
  <c r="B127" i="1"/>
  <c r="C127" i="1"/>
  <c r="S127" i="1" s="1"/>
  <c r="D127" i="1"/>
  <c r="E127" i="1"/>
  <c r="F127" i="1"/>
  <c r="G127" i="1"/>
  <c r="H127" i="1"/>
  <c r="O127" i="1" s="1"/>
  <c r="I127" i="1"/>
  <c r="J127" i="1"/>
  <c r="K127" i="1"/>
  <c r="L127" i="1"/>
  <c r="A128" i="1"/>
  <c r="B128" i="1"/>
  <c r="C128" i="1"/>
  <c r="S128" i="1" s="1"/>
  <c r="D128" i="1"/>
  <c r="E128" i="1"/>
  <c r="F128" i="1"/>
  <c r="G128" i="1"/>
  <c r="H128" i="1"/>
  <c r="O128" i="1" s="1"/>
  <c r="I128" i="1"/>
  <c r="J128" i="1"/>
  <c r="K128" i="1"/>
  <c r="L128" i="1"/>
  <c r="A129" i="1"/>
  <c r="B129" i="1"/>
  <c r="C129" i="1"/>
  <c r="S129" i="1" s="1"/>
  <c r="D129" i="1"/>
  <c r="E129" i="1"/>
  <c r="F129" i="1"/>
  <c r="G129" i="1"/>
  <c r="H129" i="1"/>
  <c r="O129" i="1" s="1"/>
  <c r="I129" i="1"/>
  <c r="J129" i="1"/>
  <c r="K129" i="1"/>
  <c r="L129" i="1"/>
  <c r="A130" i="1"/>
  <c r="B130" i="1"/>
  <c r="C130" i="1"/>
  <c r="S130" i="1" s="1"/>
  <c r="D130" i="1"/>
  <c r="E130" i="1"/>
  <c r="F130" i="1"/>
  <c r="G130" i="1"/>
  <c r="H130" i="1"/>
  <c r="O130" i="1" s="1"/>
  <c r="I130" i="1"/>
  <c r="J130" i="1"/>
  <c r="M130" i="1" s="1"/>
  <c r="K130" i="1"/>
  <c r="L130" i="1"/>
  <c r="A131" i="1"/>
  <c r="B131" i="1"/>
  <c r="C131" i="1"/>
  <c r="S131" i="1" s="1"/>
  <c r="D131" i="1"/>
  <c r="E131" i="1"/>
  <c r="F131" i="1"/>
  <c r="G131" i="1"/>
  <c r="H131" i="1"/>
  <c r="O131" i="1" s="1"/>
  <c r="I131" i="1"/>
  <c r="J131" i="1"/>
  <c r="M131" i="1" s="1"/>
  <c r="K131" i="1"/>
  <c r="L131" i="1"/>
  <c r="A132" i="1"/>
  <c r="B132" i="1"/>
  <c r="C132" i="1"/>
  <c r="S132" i="1" s="1"/>
  <c r="D132" i="1"/>
  <c r="E132" i="1"/>
  <c r="F132" i="1"/>
  <c r="G132" i="1"/>
  <c r="H132" i="1"/>
  <c r="O132" i="1" s="1"/>
  <c r="I132" i="1"/>
  <c r="J132" i="1"/>
  <c r="M132" i="1" s="1"/>
  <c r="K132" i="1"/>
  <c r="L132" i="1"/>
  <c r="A133" i="1"/>
  <c r="B133" i="1"/>
  <c r="C133" i="1"/>
  <c r="S133" i="1" s="1"/>
  <c r="D133" i="1"/>
  <c r="E133" i="1"/>
  <c r="F133" i="1"/>
  <c r="G133" i="1"/>
  <c r="H133" i="1"/>
  <c r="O133" i="1" s="1"/>
  <c r="I133" i="1"/>
  <c r="J133" i="1"/>
  <c r="M133" i="1" s="1"/>
  <c r="K133" i="1"/>
  <c r="L133" i="1"/>
  <c r="A134" i="1"/>
  <c r="B134" i="1"/>
  <c r="C134" i="1"/>
  <c r="S134" i="1" s="1"/>
  <c r="D134" i="1"/>
  <c r="E134" i="1"/>
  <c r="F134" i="1"/>
  <c r="G134" i="1"/>
  <c r="H134" i="1"/>
  <c r="O134" i="1" s="1"/>
  <c r="I134" i="1"/>
  <c r="J134" i="1"/>
  <c r="M134" i="1" s="1"/>
  <c r="K134" i="1"/>
  <c r="L134" i="1"/>
  <c r="A135" i="1"/>
  <c r="B135" i="1"/>
  <c r="C135" i="1"/>
  <c r="S135" i="1" s="1"/>
  <c r="D135" i="1"/>
  <c r="E135" i="1"/>
  <c r="F135" i="1"/>
  <c r="G135" i="1"/>
  <c r="H135" i="1"/>
  <c r="O135" i="1" s="1"/>
  <c r="I135" i="1"/>
  <c r="J135" i="1"/>
  <c r="M135" i="1" s="1"/>
  <c r="K135" i="1"/>
  <c r="L135" i="1"/>
  <c r="A136" i="1"/>
  <c r="B136" i="1"/>
  <c r="C136" i="1"/>
  <c r="S136" i="1" s="1"/>
  <c r="D136" i="1"/>
  <c r="E136" i="1"/>
  <c r="F136" i="1"/>
  <c r="G136" i="1"/>
  <c r="H136" i="1"/>
  <c r="O136" i="1" s="1"/>
  <c r="I136" i="1"/>
  <c r="J136" i="1"/>
  <c r="M136" i="1" s="1"/>
  <c r="K136" i="1"/>
  <c r="L136" i="1"/>
  <c r="A137" i="1"/>
  <c r="B137" i="1"/>
  <c r="C137" i="1"/>
  <c r="S137" i="1" s="1"/>
  <c r="D137" i="1"/>
  <c r="E137" i="1"/>
  <c r="F137" i="1"/>
  <c r="G137" i="1"/>
  <c r="H137" i="1"/>
  <c r="O137" i="1" s="1"/>
  <c r="I137" i="1"/>
  <c r="J137" i="1"/>
  <c r="M137" i="1" s="1"/>
  <c r="K137" i="1"/>
  <c r="L137" i="1"/>
  <c r="A138" i="1"/>
  <c r="B138" i="1"/>
  <c r="C138" i="1"/>
  <c r="S138" i="1" s="1"/>
  <c r="D138" i="1"/>
  <c r="E138" i="1"/>
  <c r="F138" i="1"/>
  <c r="G138" i="1"/>
  <c r="H138" i="1"/>
  <c r="O138" i="1" s="1"/>
  <c r="I138" i="1"/>
  <c r="J138" i="1"/>
  <c r="M138" i="1" s="1"/>
  <c r="K138" i="1"/>
  <c r="L138" i="1"/>
  <c r="A139" i="1"/>
  <c r="B139" i="1"/>
  <c r="C139" i="1"/>
  <c r="S139" i="1" s="1"/>
  <c r="D139" i="1"/>
  <c r="E139" i="1"/>
  <c r="F139" i="1"/>
  <c r="G139" i="1"/>
  <c r="H139" i="1"/>
  <c r="O139" i="1" s="1"/>
  <c r="I139" i="1"/>
  <c r="J139" i="1"/>
  <c r="M139" i="1" s="1"/>
  <c r="K139" i="1"/>
  <c r="L139" i="1"/>
  <c r="A140" i="1"/>
  <c r="B140" i="1"/>
  <c r="C140" i="1"/>
  <c r="S140" i="1" s="1"/>
  <c r="D140" i="1"/>
  <c r="E140" i="1"/>
  <c r="F140" i="1"/>
  <c r="G140" i="1"/>
  <c r="H140" i="1"/>
  <c r="O140" i="1" s="1"/>
  <c r="I140" i="1"/>
  <c r="J140" i="1"/>
  <c r="M140" i="1" s="1"/>
  <c r="K140" i="1"/>
  <c r="L140" i="1"/>
  <c r="A141" i="1"/>
  <c r="B141" i="1"/>
  <c r="C141" i="1"/>
  <c r="S141" i="1" s="1"/>
  <c r="D141" i="1"/>
  <c r="E141" i="1"/>
  <c r="F141" i="1"/>
  <c r="G141" i="1"/>
  <c r="H141" i="1"/>
  <c r="O141" i="1" s="1"/>
  <c r="I141" i="1"/>
  <c r="J141" i="1"/>
  <c r="M141" i="1" s="1"/>
  <c r="K141" i="1"/>
  <c r="L141" i="1"/>
  <c r="A142" i="1"/>
  <c r="B142" i="1"/>
  <c r="C142" i="1"/>
  <c r="S142" i="1" s="1"/>
  <c r="D142" i="1"/>
  <c r="E142" i="1"/>
  <c r="F142" i="1"/>
  <c r="G142" i="1"/>
  <c r="H142" i="1"/>
  <c r="O142" i="1" s="1"/>
  <c r="I142" i="1"/>
  <c r="J142" i="1"/>
  <c r="M142" i="1" s="1"/>
  <c r="K142" i="1"/>
  <c r="L142" i="1"/>
  <c r="A143" i="1"/>
  <c r="B143" i="1"/>
  <c r="C143" i="1"/>
  <c r="S143" i="1" s="1"/>
  <c r="D143" i="1"/>
  <c r="E143" i="1"/>
  <c r="F143" i="1"/>
  <c r="G143" i="1"/>
  <c r="H143" i="1"/>
  <c r="O143" i="1" s="1"/>
  <c r="I143" i="1"/>
  <c r="J143" i="1"/>
  <c r="M143" i="1" s="1"/>
  <c r="K143" i="1"/>
  <c r="L143" i="1"/>
  <c r="A144" i="1"/>
  <c r="B144" i="1"/>
  <c r="C144" i="1"/>
  <c r="S144" i="1" s="1"/>
  <c r="D144" i="1"/>
  <c r="E144" i="1"/>
  <c r="F144" i="1"/>
  <c r="G144" i="1"/>
  <c r="H144" i="1"/>
  <c r="O144" i="1" s="1"/>
  <c r="I144" i="1"/>
  <c r="J144" i="1"/>
  <c r="M144" i="1" s="1"/>
  <c r="K144" i="1"/>
  <c r="L144" i="1"/>
  <c r="A145" i="1"/>
  <c r="B145" i="1"/>
  <c r="C145" i="1"/>
  <c r="S145" i="1" s="1"/>
  <c r="D145" i="1"/>
  <c r="E145" i="1"/>
  <c r="F145" i="1"/>
  <c r="G145" i="1"/>
  <c r="H145" i="1"/>
  <c r="O145" i="1" s="1"/>
  <c r="I145" i="1"/>
  <c r="J145" i="1"/>
  <c r="M145" i="1" s="1"/>
  <c r="K145" i="1"/>
  <c r="L145" i="1"/>
  <c r="A146" i="1"/>
  <c r="B146" i="1"/>
  <c r="C146" i="1"/>
  <c r="S146" i="1" s="1"/>
  <c r="D146" i="1"/>
  <c r="E146" i="1"/>
  <c r="F146" i="1"/>
  <c r="G146" i="1"/>
  <c r="H146" i="1"/>
  <c r="O146" i="1" s="1"/>
  <c r="I146" i="1"/>
  <c r="J146" i="1"/>
  <c r="M146" i="1" s="1"/>
  <c r="K146" i="1"/>
  <c r="L146" i="1"/>
  <c r="A147" i="1"/>
  <c r="B147" i="1"/>
  <c r="C147" i="1"/>
  <c r="S147" i="1" s="1"/>
  <c r="D147" i="1"/>
  <c r="E147" i="1"/>
  <c r="F147" i="1"/>
  <c r="G147" i="1"/>
  <c r="T147" i="1" s="1"/>
  <c r="U147" i="1" s="1"/>
  <c r="H147" i="1"/>
  <c r="O147" i="1" s="1"/>
  <c r="I147" i="1"/>
  <c r="J147" i="1"/>
  <c r="M147" i="1" s="1"/>
  <c r="K147" i="1"/>
  <c r="L147" i="1"/>
  <c r="A148" i="1"/>
  <c r="B148" i="1"/>
  <c r="C148" i="1"/>
  <c r="S148" i="1" s="1"/>
  <c r="D148" i="1"/>
  <c r="E148" i="1"/>
  <c r="F148" i="1"/>
  <c r="G148" i="1"/>
  <c r="T148" i="1" s="1"/>
  <c r="U148" i="1" s="1"/>
  <c r="H148" i="1"/>
  <c r="O148" i="1" s="1"/>
  <c r="I148" i="1"/>
  <c r="J148" i="1"/>
  <c r="M148" i="1" s="1"/>
  <c r="K148" i="1"/>
  <c r="L148" i="1"/>
  <c r="A149" i="1"/>
  <c r="B149" i="1"/>
  <c r="C149" i="1"/>
  <c r="S149" i="1" s="1"/>
  <c r="D149" i="1"/>
  <c r="E149" i="1"/>
  <c r="F149" i="1"/>
  <c r="G149" i="1"/>
  <c r="H149" i="1"/>
  <c r="O149" i="1" s="1"/>
  <c r="I149" i="1"/>
  <c r="J149" i="1"/>
  <c r="M149" i="1" s="1"/>
  <c r="K149" i="1"/>
  <c r="L149" i="1"/>
  <c r="A150" i="1"/>
  <c r="B150" i="1"/>
  <c r="C150" i="1"/>
  <c r="S150" i="1" s="1"/>
  <c r="D150" i="1"/>
  <c r="E150" i="1"/>
  <c r="F150" i="1"/>
  <c r="G150" i="1"/>
  <c r="H150" i="1"/>
  <c r="O150" i="1" s="1"/>
  <c r="I150" i="1"/>
  <c r="J150" i="1"/>
  <c r="M150" i="1" s="1"/>
  <c r="K150" i="1"/>
  <c r="L150" i="1"/>
  <c r="A151" i="1"/>
  <c r="B151" i="1"/>
  <c r="C151" i="1"/>
  <c r="S151" i="1" s="1"/>
  <c r="D151" i="1"/>
  <c r="E151" i="1"/>
  <c r="F151" i="1"/>
  <c r="G151" i="1"/>
  <c r="T151" i="1" s="1"/>
  <c r="U151" i="1" s="1"/>
  <c r="H151" i="1"/>
  <c r="O151" i="1" s="1"/>
  <c r="I151" i="1"/>
  <c r="J151" i="1"/>
  <c r="M151" i="1" s="1"/>
  <c r="K151" i="1"/>
  <c r="L151" i="1"/>
  <c r="A152" i="1"/>
  <c r="B152" i="1"/>
  <c r="C152" i="1"/>
  <c r="S152" i="1" s="1"/>
  <c r="D152" i="1"/>
  <c r="E152" i="1"/>
  <c r="F152" i="1"/>
  <c r="G152" i="1"/>
  <c r="H152" i="1"/>
  <c r="O152" i="1" s="1"/>
  <c r="I152" i="1"/>
  <c r="J152" i="1"/>
  <c r="M152" i="1" s="1"/>
  <c r="K152" i="1"/>
  <c r="L152" i="1"/>
  <c r="A153" i="1"/>
  <c r="B153" i="1"/>
  <c r="C153" i="1"/>
  <c r="S153" i="1" s="1"/>
  <c r="D153" i="1"/>
  <c r="E153" i="1"/>
  <c r="F153" i="1"/>
  <c r="G153" i="1"/>
  <c r="H153" i="1"/>
  <c r="O153" i="1" s="1"/>
  <c r="I153" i="1"/>
  <c r="J153" i="1"/>
  <c r="M153" i="1" s="1"/>
  <c r="K153" i="1"/>
  <c r="L153" i="1"/>
  <c r="A154" i="1"/>
  <c r="B154" i="1"/>
  <c r="C154" i="1"/>
  <c r="S154" i="1" s="1"/>
  <c r="D154" i="1"/>
  <c r="E154" i="1"/>
  <c r="F154" i="1"/>
  <c r="G154" i="1"/>
  <c r="H154" i="1"/>
  <c r="O154" i="1" s="1"/>
  <c r="I154" i="1"/>
  <c r="J154" i="1"/>
  <c r="M154" i="1" s="1"/>
  <c r="K154" i="1"/>
  <c r="L154" i="1"/>
  <c r="A155" i="1"/>
  <c r="B155" i="1"/>
  <c r="C155" i="1"/>
  <c r="S155" i="1" s="1"/>
  <c r="D155" i="1"/>
  <c r="E155" i="1"/>
  <c r="F155" i="1"/>
  <c r="G155" i="1"/>
  <c r="H155" i="1"/>
  <c r="O155" i="1" s="1"/>
  <c r="I155" i="1"/>
  <c r="J155" i="1"/>
  <c r="M155" i="1" s="1"/>
  <c r="K155" i="1"/>
  <c r="L155" i="1"/>
  <c r="A156" i="1"/>
  <c r="B156" i="1"/>
  <c r="C156" i="1"/>
  <c r="S156" i="1" s="1"/>
  <c r="D156" i="1"/>
  <c r="E156" i="1"/>
  <c r="F156" i="1"/>
  <c r="G156" i="1"/>
  <c r="T156" i="1" s="1"/>
  <c r="U156" i="1" s="1"/>
  <c r="H156" i="1"/>
  <c r="O156" i="1" s="1"/>
  <c r="I156" i="1"/>
  <c r="J156" i="1"/>
  <c r="M156" i="1" s="1"/>
  <c r="K156" i="1"/>
  <c r="L156" i="1"/>
  <c r="A157" i="1"/>
  <c r="B157" i="1"/>
  <c r="C157" i="1"/>
  <c r="S157" i="1" s="1"/>
  <c r="D157" i="1"/>
  <c r="E157" i="1"/>
  <c r="F157" i="1"/>
  <c r="G157" i="1"/>
  <c r="H157" i="1"/>
  <c r="O157" i="1" s="1"/>
  <c r="I157" i="1"/>
  <c r="J157" i="1"/>
  <c r="M157" i="1" s="1"/>
  <c r="K157" i="1"/>
  <c r="L157" i="1"/>
  <c r="A158" i="1"/>
  <c r="B158" i="1"/>
  <c r="C158" i="1"/>
  <c r="S158" i="1" s="1"/>
  <c r="D158" i="1"/>
  <c r="E158" i="1"/>
  <c r="F158" i="1"/>
  <c r="G158" i="1"/>
  <c r="H158" i="1"/>
  <c r="O158" i="1" s="1"/>
  <c r="I158" i="1"/>
  <c r="J158" i="1"/>
  <c r="K158" i="1"/>
  <c r="L158" i="1"/>
  <c r="A159" i="1"/>
  <c r="B159" i="1"/>
  <c r="C159" i="1"/>
  <c r="S159" i="1" s="1"/>
  <c r="D159" i="1"/>
  <c r="E159" i="1"/>
  <c r="F159" i="1"/>
  <c r="G159" i="1"/>
  <c r="T159" i="1" s="1"/>
  <c r="U159" i="1" s="1"/>
  <c r="H159" i="1"/>
  <c r="O159" i="1" s="1"/>
  <c r="I159" i="1"/>
  <c r="J159" i="1"/>
  <c r="M159" i="1" s="1"/>
  <c r="K159" i="1"/>
  <c r="L159" i="1"/>
  <c r="A160" i="1"/>
  <c r="B160" i="1"/>
  <c r="C160" i="1"/>
  <c r="S160" i="1" s="1"/>
  <c r="D160" i="1"/>
  <c r="E160" i="1"/>
  <c r="F160" i="1"/>
  <c r="G160" i="1"/>
  <c r="H160" i="1"/>
  <c r="O160" i="1" s="1"/>
  <c r="I160" i="1"/>
  <c r="J160" i="1"/>
  <c r="M160" i="1" s="1"/>
  <c r="K160" i="1"/>
  <c r="L160" i="1"/>
  <c r="A161" i="1"/>
  <c r="B161" i="1"/>
  <c r="C161" i="1"/>
  <c r="S161" i="1" s="1"/>
  <c r="D161" i="1"/>
  <c r="E161" i="1"/>
  <c r="F161" i="1"/>
  <c r="G161" i="1"/>
  <c r="H161" i="1"/>
  <c r="O161" i="1" s="1"/>
  <c r="I161" i="1"/>
  <c r="J161" i="1"/>
  <c r="M161" i="1" s="1"/>
  <c r="K161" i="1"/>
  <c r="L161" i="1"/>
  <c r="A162" i="1"/>
  <c r="B162" i="1"/>
  <c r="C162" i="1"/>
  <c r="S162" i="1" s="1"/>
  <c r="D162" i="1"/>
  <c r="E162" i="1"/>
  <c r="F162" i="1"/>
  <c r="G162" i="1"/>
  <c r="H162" i="1"/>
  <c r="O162" i="1" s="1"/>
  <c r="I162" i="1"/>
  <c r="J162" i="1"/>
  <c r="M162" i="1" s="1"/>
  <c r="K162" i="1"/>
  <c r="L162" i="1"/>
  <c r="A163" i="1"/>
  <c r="B163" i="1"/>
  <c r="C163" i="1"/>
  <c r="S163" i="1" s="1"/>
  <c r="D163" i="1"/>
  <c r="E163" i="1"/>
  <c r="F163" i="1"/>
  <c r="G163" i="1"/>
  <c r="T163" i="1" s="1"/>
  <c r="U163" i="1" s="1"/>
  <c r="H163" i="1"/>
  <c r="O163" i="1" s="1"/>
  <c r="I163" i="1"/>
  <c r="J163" i="1"/>
  <c r="M163" i="1" s="1"/>
  <c r="K163" i="1"/>
  <c r="L163" i="1"/>
  <c r="A164" i="1"/>
  <c r="B164" i="1"/>
  <c r="C164" i="1"/>
  <c r="S164" i="1" s="1"/>
  <c r="D164" i="1"/>
  <c r="E164" i="1"/>
  <c r="F164" i="1"/>
  <c r="G164" i="1"/>
  <c r="T164" i="1" s="1"/>
  <c r="U164" i="1" s="1"/>
  <c r="H164" i="1"/>
  <c r="O164" i="1" s="1"/>
  <c r="I164" i="1"/>
  <c r="J164" i="1"/>
  <c r="M164" i="1" s="1"/>
  <c r="K164" i="1"/>
  <c r="L164" i="1"/>
  <c r="A165" i="1"/>
  <c r="B165" i="1"/>
  <c r="C165" i="1"/>
  <c r="S165" i="1" s="1"/>
  <c r="D165" i="1"/>
  <c r="E165" i="1"/>
  <c r="F165" i="1"/>
  <c r="G165" i="1"/>
  <c r="T165" i="1" s="1"/>
  <c r="U165" i="1" s="1"/>
  <c r="H165" i="1"/>
  <c r="O165" i="1" s="1"/>
  <c r="I165" i="1"/>
  <c r="J165" i="1"/>
  <c r="K165" i="1"/>
  <c r="L165" i="1"/>
  <c r="A166" i="1"/>
  <c r="B166" i="1"/>
  <c r="C166" i="1"/>
  <c r="S166" i="1" s="1"/>
  <c r="D166" i="1"/>
  <c r="E166" i="1"/>
  <c r="F166" i="1"/>
  <c r="G166" i="1"/>
  <c r="H166" i="1"/>
  <c r="O166" i="1" s="1"/>
  <c r="I166" i="1"/>
  <c r="J166" i="1"/>
  <c r="M166" i="1" s="1"/>
  <c r="K166" i="1"/>
  <c r="L166" i="1"/>
  <c r="A167" i="1"/>
  <c r="B167" i="1"/>
  <c r="C167" i="1"/>
  <c r="S167" i="1" s="1"/>
  <c r="D167" i="1"/>
  <c r="E167" i="1"/>
  <c r="F167" i="1"/>
  <c r="G167" i="1"/>
  <c r="T167" i="1" s="1"/>
  <c r="U167" i="1" s="1"/>
  <c r="H167" i="1"/>
  <c r="O167" i="1" s="1"/>
  <c r="I167" i="1"/>
  <c r="J167" i="1"/>
  <c r="M167" i="1" s="1"/>
  <c r="K167" i="1"/>
  <c r="L167" i="1"/>
  <c r="A168" i="1"/>
  <c r="B168" i="1"/>
  <c r="C168" i="1"/>
  <c r="S168" i="1" s="1"/>
  <c r="D168" i="1"/>
  <c r="E168" i="1"/>
  <c r="F168" i="1"/>
  <c r="G168" i="1"/>
  <c r="H168" i="1"/>
  <c r="O168" i="1" s="1"/>
  <c r="I168" i="1"/>
  <c r="J168" i="1"/>
  <c r="M168" i="1" s="1"/>
  <c r="K168" i="1"/>
  <c r="L168" i="1"/>
  <c r="A169" i="1"/>
  <c r="B169" i="1"/>
  <c r="C169" i="1"/>
  <c r="S169" i="1" s="1"/>
  <c r="D169" i="1"/>
  <c r="E169" i="1"/>
  <c r="F169" i="1"/>
  <c r="G169" i="1"/>
  <c r="T169" i="1" s="1"/>
  <c r="U169" i="1" s="1"/>
  <c r="H169" i="1"/>
  <c r="O169" i="1" s="1"/>
  <c r="I169" i="1"/>
  <c r="J169" i="1"/>
  <c r="M169" i="1" s="1"/>
  <c r="K169" i="1"/>
  <c r="L169" i="1"/>
  <c r="A170" i="1"/>
  <c r="B170" i="1"/>
  <c r="C170" i="1"/>
  <c r="S170" i="1" s="1"/>
  <c r="D170" i="1"/>
  <c r="E170" i="1"/>
  <c r="F170" i="1"/>
  <c r="G170" i="1"/>
  <c r="H170" i="1"/>
  <c r="O170" i="1" s="1"/>
  <c r="I170" i="1"/>
  <c r="J170" i="1"/>
  <c r="M170" i="1" s="1"/>
  <c r="K170" i="1"/>
  <c r="L170" i="1"/>
  <c r="A171" i="1"/>
  <c r="B171" i="1"/>
  <c r="C171" i="1"/>
  <c r="S171" i="1" s="1"/>
  <c r="D171" i="1"/>
  <c r="E171" i="1"/>
  <c r="F171" i="1"/>
  <c r="G171" i="1"/>
  <c r="T171" i="1" s="1"/>
  <c r="U171" i="1" s="1"/>
  <c r="H171" i="1"/>
  <c r="O171" i="1" s="1"/>
  <c r="I171" i="1"/>
  <c r="J171" i="1"/>
  <c r="M171" i="1" s="1"/>
  <c r="K171" i="1"/>
  <c r="L171" i="1"/>
  <c r="A172" i="1"/>
  <c r="B172" i="1"/>
  <c r="C172" i="1"/>
  <c r="S172" i="1" s="1"/>
  <c r="D172" i="1"/>
  <c r="E172" i="1"/>
  <c r="F172" i="1"/>
  <c r="G172" i="1"/>
  <c r="T172" i="1" s="1"/>
  <c r="U172" i="1" s="1"/>
  <c r="H172" i="1"/>
  <c r="O172" i="1" s="1"/>
  <c r="I172" i="1"/>
  <c r="J172" i="1"/>
  <c r="M172" i="1" s="1"/>
  <c r="K172" i="1"/>
  <c r="L172" i="1"/>
  <c r="A173" i="1"/>
  <c r="B173" i="1"/>
  <c r="C173" i="1"/>
  <c r="S173" i="1" s="1"/>
  <c r="D173" i="1"/>
  <c r="E173" i="1"/>
  <c r="F173" i="1"/>
  <c r="G173" i="1"/>
  <c r="T173" i="1" s="1"/>
  <c r="U173" i="1" s="1"/>
  <c r="H173" i="1"/>
  <c r="O173" i="1" s="1"/>
  <c r="I173" i="1"/>
  <c r="J173" i="1"/>
  <c r="M173" i="1" s="1"/>
  <c r="K173" i="1"/>
  <c r="L173" i="1"/>
  <c r="A174" i="1"/>
  <c r="B174" i="1"/>
  <c r="C174" i="1"/>
  <c r="S174" i="1" s="1"/>
  <c r="D174" i="1"/>
  <c r="E174" i="1"/>
  <c r="F174" i="1"/>
  <c r="G174" i="1"/>
  <c r="H174" i="1"/>
  <c r="O174" i="1" s="1"/>
  <c r="I174" i="1"/>
  <c r="J174" i="1"/>
  <c r="M174" i="1" s="1"/>
  <c r="K174" i="1"/>
  <c r="L174" i="1"/>
  <c r="A175" i="1"/>
  <c r="B175" i="1"/>
  <c r="C175" i="1"/>
  <c r="S175" i="1" s="1"/>
  <c r="D175" i="1"/>
  <c r="E175" i="1"/>
  <c r="F175" i="1"/>
  <c r="G175" i="1"/>
  <c r="T175" i="1" s="1"/>
  <c r="U175" i="1" s="1"/>
  <c r="H175" i="1"/>
  <c r="O175" i="1" s="1"/>
  <c r="I175" i="1"/>
  <c r="J175" i="1"/>
  <c r="M175" i="1" s="1"/>
  <c r="K175" i="1"/>
  <c r="L175" i="1"/>
  <c r="A176" i="1"/>
  <c r="B176" i="1"/>
  <c r="C176" i="1"/>
  <c r="S176" i="1" s="1"/>
  <c r="D176" i="1"/>
  <c r="E176" i="1"/>
  <c r="F176" i="1"/>
  <c r="G176" i="1"/>
  <c r="H176" i="1"/>
  <c r="O176" i="1" s="1"/>
  <c r="I176" i="1"/>
  <c r="J176" i="1"/>
  <c r="M176" i="1" s="1"/>
  <c r="K176" i="1"/>
  <c r="L176" i="1"/>
  <c r="A177" i="1"/>
  <c r="B177" i="1"/>
  <c r="C177" i="1"/>
  <c r="S177" i="1" s="1"/>
  <c r="D177" i="1"/>
  <c r="E177" i="1"/>
  <c r="F177" i="1"/>
  <c r="G177" i="1"/>
  <c r="T177" i="1" s="1"/>
  <c r="U177" i="1" s="1"/>
  <c r="H177" i="1"/>
  <c r="O177" i="1" s="1"/>
  <c r="I177" i="1"/>
  <c r="J177" i="1"/>
  <c r="M177" i="1" s="1"/>
  <c r="K177" i="1"/>
  <c r="L177" i="1"/>
  <c r="A178" i="1"/>
  <c r="B178" i="1"/>
  <c r="C178" i="1"/>
  <c r="S178" i="1" s="1"/>
  <c r="D178" i="1"/>
  <c r="E178" i="1"/>
  <c r="F178" i="1"/>
  <c r="G178" i="1"/>
  <c r="H178" i="1"/>
  <c r="O178" i="1" s="1"/>
  <c r="I178" i="1"/>
  <c r="J178" i="1"/>
  <c r="M178" i="1" s="1"/>
  <c r="K178" i="1"/>
  <c r="L178" i="1"/>
  <c r="A179" i="1"/>
  <c r="B179" i="1"/>
  <c r="C179" i="1"/>
  <c r="S179" i="1" s="1"/>
  <c r="D179" i="1"/>
  <c r="E179" i="1"/>
  <c r="F179" i="1"/>
  <c r="G179" i="1"/>
  <c r="T179" i="1" s="1"/>
  <c r="U179" i="1" s="1"/>
  <c r="H179" i="1"/>
  <c r="O179" i="1" s="1"/>
  <c r="I179" i="1"/>
  <c r="J179" i="1"/>
  <c r="M179" i="1" s="1"/>
  <c r="K179" i="1"/>
  <c r="L179" i="1"/>
  <c r="A180" i="1"/>
  <c r="B180" i="1"/>
  <c r="C180" i="1"/>
  <c r="S180" i="1" s="1"/>
  <c r="D180" i="1"/>
  <c r="E180" i="1"/>
  <c r="F180" i="1"/>
  <c r="G180" i="1"/>
  <c r="T180" i="1" s="1"/>
  <c r="U180" i="1" s="1"/>
  <c r="H180" i="1"/>
  <c r="O180" i="1" s="1"/>
  <c r="I180" i="1"/>
  <c r="J180" i="1"/>
  <c r="M180" i="1" s="1"/>
  <c r="K180" i="1"/>
  <c r="L180" i="1"/>
  <c r="A181" i="1"/>
  <c r="B181" i="1"/>
  <c r="C181" i="1"/>
  <c r="S181" i="1" s="1"/>
  <c r="D181" i="1"/>
  <c r="E181" i="1"/>
  <c r="F181" i="1"/>
  <c r="G181" i="1"/>
  <c r="T181" i="1" s="1"/>
  <c r="U181" i="1" s="1"/>
  <c r="H181" i="1"/>
  <c r="O181" i="1" s="1"/>
  <c r="I181" i="1"/>
  <c r="J181" i="1"/>
  <c r="M181" i="1" s="1"/>
  <c r="K181" i="1"/>
  <c r="L181" i="1"/>
  <c r="A182" i="1"/>
  <c r="B182" i="1"/>
  <c r="C182" i="1"/>
  <c r="S182" i="1" s="1"/>
  <c r="D182" i="1"/>
  <c r="E182" i="1"/>
  <c r="F182" i="1"/>
  <c r="G182" i="1"/>
  <c r="H182" i="1"/>
  <c r="O182" i="1" s="1"/>
  <c r="I182" i="1"/>
  <c r="J182" i="1"/>
  <c r="M182" i="1" s="1"/>
  <c r="K182" i="1"/>
  <c r="L182" i="1"/>
  <c r="A183" i="1"/>
  <c r="B183" i="1"/>
  <c r="C183" i="1"/>
  <c r="S183" i="1" s="1"/>
  <c r="D183" i="1"/>
  <c r="E183" i="1"/>
  <c r="F183" i="1"/>
  <c r="G183" i="1"/>
  <c r="T183" i="1" s="1"/>
  <c r="U183" i="1" s="1"/>
  <c r="H183" i="1"/>
  <c r="O183" i="1" s="1"/>
  <c r="I183" i="1"/>
  <c r="J183" i="1"/>
  <c r="M183" i="1" s="1"/>
  <c r="K183" i="1"/>
  <c r="L183" i="1"/>
  <c r="A184" i="1"/>
  <c r="B184" i="1"/>
  <c r="C184" i="1"/>
  <c r="S184" i="1" s="1"/>
  <c r="D184" i="1"/>
  <c r="E184" i="1"/>
  <c r="F184" i="1"/>
  <c r="G184" i="1"/>
  <c r="H184" i="1"/>
  <c r="O184" i="1" s="1"/>
  <c r="I184" i="1"/>
  <c r="J184" i="1"/>
  <c r="M184" i="1" s="1"/>
  <c r="K184" i="1"/>
  <c r="L184" i="1"/>
  <c r="A185" i="1"/>
  <c r="B185" i="1"/>
  <c r="C185" i="1"/>
  <c r="S185" i="1" s="1"/>
  <c r="D185" i="1"/>
  <c r="E185" i="1"/>
  <c r="F185" i="1"/>
  <c r="G185" i="1"/>
  <c r="T185" i="1" s="1"/>
  <c r="U185" i="1" s="1"/>
  <c r="H185" i="1"/>
  <c r="O185" i="1" s="1"/>
  <c r="I185" i="1"/>
  <c r="J185" i="1"/>
  <c r="M185" i="1" s="1"/>
  <c r="K185" i="1"/>
  <c r="L185" i="1"/>
  <c r="A186" i="1"/>
  <c r="B186" i="1"/>
  <c r="C186" i="1"/>
  <c r="S186" i="1" s="1"/>
  <c r="D186" i="1"/>
  <c r="E186" i="1"/>
  <c r="F186" i="1"/>
  <c r="G186" i="1"/>
  <c r="H186" i="1"/>
  <c r="O186" i="1" s="1"/>
  <c r="I186" i="1"/>
  <c r="J186" i="1"/>
  <c r="M186" i="1" s="1"/>
  <c r="K186" i="1"/>
  <c r="L186" i="1"/>
  <c r="A187" i="1"/>
  <c r="B187" i="1"/>
  <c r="C187" i="1"/>
  <c r="S187" i="1" s="1"/>
  <c r="D187" i="1"/>
  <c r="E187" i="1"/>
  <c r="F187" i="1"/>
  <c r="G187" i="1"/>
  <c r="T187" i="1" s="1"/>
  <c r="U187" i="1" s="1"/>
  <c r="H187" i="1"/>
  <c r="O187" i="1" s="1"/>
  <c r="I187" i="1"/>
  <c r="J187" i="1"/>
  <c r="M187" i="1" s="1"/>
  <c r="K187" i="1"/>
  <c r="L187" i="1"/>
  <c r="A188" i="1"/>
  <c r="B188" i="1"/>
  <c r="C188" i="1"/>
  <c r="S188" i="1" s="1"/>
  <c r="D188" i="1"/>
  <c r="E188" i="1"/>
  <c r="F188" i="1"/>
  <c r="G188" i="1"/>
  <c r="T188" i="1" s="1"/>
  <c r="U188" i="1" s="1"/>
  <c r="H188" i="1"/>
  <c r="O188" i="1" s="1"/>
  <c r="I188" i="1"/>
  <c r="J188" i="1"/>
  <c r="M188" i="1" s="1"/>
  <c r="K188" i="1"/>
  <c r="L188" i="1"/>
  <c r="A189" i="1"/>
  <c r="B189" i="1"/>
  <c r="C189" i="1"/>
  <c r="S189" i="1" s="1"/>
  <c r="D189" i="1"/>
  <c r="E189" i="1"/>
  <c r="F189" i="1"/>
  <c r="G189" i="1"/>
  <c r="T189" i="1" s="1"/>
  <c r="U189" i="1" s="1"/>
  <c r="H189" i="1"/>
  <c r="O189" i="1" s="1"/>
  <c r="I189" i="1"/>
  <c r="J189" i="1"/>
  <c r="M189" i="1" s="1"/>
  <c r="K189" i="1"/>
  <c r="L189" i="1"/>
  <c r="A190" i="1"/>
  <c r="B190" i="1"/>
  <c r="C190" i="1"/>
  <c r="S190" i="1" s="1"/>
  <c r="D190" i="1"/>
  <c r="E190" i="1"/>
  <c r="F190" i="1"/>
  <c r="G190" i="1"/>
  <c r="H190" i="1"/>
  <c r="O190" i="1" s="1"/>
  <c r="I190" i="1"/>
  <c r="J190" i="1"/>
  <c r="M190" i="1" s="1"/>
  <c r="K190" i="1"/>
  <c r="L190" i="1"/>
  <c r="A191" i="1"/>
  <c r="B191" i="1"/>
  <c r="C191" i="1"/>
  <c r="S191" i="1" s="1"/>
  <c r="D191" i="1"/>
  <c r="E191" i="1"/>
  <c r="F191" i="1"/>
  <c r="G191" i="1"/>
  <c r="T191" i="1" s="1"/>
  <c r="U191" i="1" s="1"/>
  <c r="H191" i="1"/>
  <c r="O191" i="1" s="1"/>
  <c r="I191" i="1"/>
  <c r="J191" i="1"/>
  <c r="M191" i="1" s="1"/>
  <c r="K191" i="1"/>
  <c r="L191" i="1"/>
  <c r="A192" i="1"/>
  <c r="B192" i="1"/>
  <c r="C192" i="1"/>
  <c r="S192" i="1" s="1"/>
  <c r="D192" i="1"/>
  <c r="E192" i="1"/>
  <c r="F192" i="1"/>
  <c r="G192" i="1"/>
  <c r="H192" i="1"/>
  <c r="O192" i="1" s="1"/>
  <c r="I192" i="1"/>
  <c r="J192" i="1"/>
  <c r="M192" i="1" s="1"/>
  <c r="K192" i="1"/>
  <c r="L192" i="1"/>
  <c r="A193" i="1"/>
  <c r="B193" i="1"/>
  <c r="C193" i="1"/>
  <c r="S193" i="1" s="1"/>
  <c r="D193" i="1"/>
  <c r="E193" i="1"/>
  <c r="F193" i="1"/>
  <c r="G193" i="1"/>
  <c r="T193" i="1" s="1"/>
  <c r="U193" i="1" s="1"/>
  <c r="H193" i="1"/>
  <c r="O193" i="1" s="1"/>
  <c r="I193" i="1"/>
  <c r="J193" i="1"/>
  <c r="M193" i="1" s="1"/>
  <c r="K193" i="1"/>
  <c r="L193" i="1"/>
  <c r="A194" i="1"/>
  <c r="B194" i="1"/>
  <c r="C194" i="1"/>
  <c r="S194" i="1" s="1"/>
  <c r="D194" i="1"/>
  <c r="E194" i="1"/>
  <c r="F194" i="1"/>
  <c r="G194" i="1"/>
  <c r="H194" i="1"/>
  <c r="O194" i="1" s="1"/>
  <c r="I194" i="1"/>
  <c r="J194" i="1"/>
  <c r="M194" i="1" s="1"/>
  <c r="K194" i="1"/>
  <c r="L194" i="1"/>
  <c r="A195" i="1"/>
  <c r="B195" i="1"/>
  <c r="C195" i="1"/>
  <c r="S195" i="1" s="1"/>
  <c r="D195" i="1"/>
  <c r="E195" i="1"/>
  <c r="F195" i="1"/>
  <c r="G195" i="1"/>
  <c r="T195" i="1" s="1"/>
  <c r="U195" i="1" s="1"/>
  <c r="H195" i="1"/>
  <c r="O195" i="1" s="1"/>
  <c r="I195" i="1"/>
  <c r="J195" i="1"/>
  <c r="M195" i="1" s="1"/>
  <c r="K195" i="1"/>
  <c r="L195" i="1"/>
  <c r="A196" i="1"/>
  <c r="B196" i="1"/>
  <c r="C196" i="1"/>
  <c r="S196" i="1" s="1"/>
  <c r="D196" i="1"/>
  <c r="E196" i="1"/>
  <c r="F196" i="1"/>
  <c r="G196" i="1"/>
  <c r="T196" i="1" s="1"/>
  <c r="U196" i="1" s="1"/>
  <c r="H196" i="1"/>
  <c r="O196" i="1" s="1"/>
  <c r="I196" i="1"/>
  <c r="J196" i="1"/>
  <c r="M196" i="1" s="1"/>
  <c r="K196" i="1"/>
  <c r="L196" i="1"/>
  <c r="A197" i="1"/>
  <c r="B197" i="1"/>
  <c r="C197" i="1"/>
  <c r="S197" i="1" s="1"/>
  <c r="D197" i="1"/>
  <c r="E197" i="1"/>
  <c r="F197" i="1"/>
  <c r="G197" i="1"/>
  <c r="T197" i="1" s="1"/>
  <c r="U197" i="1" s="1"/>
  <c r="H197" i="1"/>
  <c r="O197" i="1" s="1"/>
  <c r="I197" i="1"/>
  <c r="J197" i="1"/>
  <c r="M197" i="1" s="1"/>
  <c r="K197" i="1"/>
  <c r="L197" i="1"/>
  <c r="A198" i="1"/>
  <c r="B198" i="1"/>
  <c r="C198" i="1"/>
  <c r="S198" i="1" s="1"/>
  <c r="D198" i="1"/>
  <c r="E198" i="1"/>
  <c r="F198" i="1"/>
  <c r="G198" i="1"/>
  <c r="H198" i="1"/>
  <c r="O198" i="1" s="1"/>
  <c r="I198" i="1"/>
  <c r="J198" i="1"/>
  <c r="M198" i="1" s="1"/>
  <c r="K198" i="1"/>
  <c r="L198" i="1"/>
  <c r="A199" i="1"/>
  <c r="B199" i="1"/>
  <c r="C199" i="1"/>
  <c r="S199" i="1" s="1"/>
  <c r="D199" i="1"/>
  <c r="E199" i="1"/>
  <c r="F199" i="1"/>
  <c r="G199" i="1"/>
  <c r="T199" i="1" s="1"/>
  <c r="U199" i="1" s="1"/>
  <c r="H199" i="1"/>
  <c r="O199" i="1" s="1"/>
  <c r="I199" i="1"/>
  <c r="J199" i="1"/>
  <c r="M199" i="1" s="1"/>
  <c r="K199" i="1"/>
  <c r="L199" i="1"/>
  <c r="A200" i="1"/>
  <c r="B200" i="1"/>
  <c r="C200" i="1"/>
  <c r="S200" i="1" s="1"/>
  <c r="D200" i="1"/>
  <c r="E200" i="1"/>
  <c r="F200" i="1"/>
  <c r="G200" i="1"/>
  <c r="H200" i="1"/>
  <c r="O200" i="1" s="1"/>
  <c r="I200" i="1"/>
  <c r="J200" i="1"/>
  <c r="M200" i="1" s="1"/>
  <c r="K200" i="1"/>
  <c r="L200" i="1"/>
  <c r="A201" i="1"/>
  <c r="B201" i="1"/>
  <c r="C201" i="1"/>
  <c r="S201" i="1" s="1"/>
  <c r="D201" i="1"/>
  <c r="E201" i="1"/>
  <c r="F201" i="1"/>
  <c r="G201" i="1"/>
  <c r="T201" i="1" s="1"/>
  <c r="U201" i="1" s="1"/>
  <c r="H201" i="1"/>
  <c r="O201" i="1" s="1"/>
  <c r="I201" i="1"/>
  <c r="J201" i="1"/>
  <c r="M201" i="1" s="1"/>
  <c r="K201" i="1"/>
  <c r="L201" i="1"/>
  <c r="A202" i="1"/>
  <c r="B202" i="1"/>
  <c r="C202" i="1"/>
  <c r="S202" i="1" s="1"/>
  <c r="D202" i="1"/>
  <c r="E202" i="1"/>
  <c r="F202" i="1"/>
  <c r="G202" i="1"/>
  <c r="H202" i="1"/>
  <c r="O202" i="1" s="1"/>
  <c r="I202" i="1"/>
  <c r="J202" i="1"/>
  <c r="M202" i="1" s="1"/>
  <c r="K202" i="1"/>
  <c r="L202" i="1"/>
  <c r="A203" i="1"/>
  <c r="B203" i="1"/>
  <c r="C203" i="1"/>
  <c r="S203" i="1" s="1"/>
  <c r="D203" i="1"/>
  <c r="E203" i="1"/>
  <c r="F203" i="1"/>
  <c r="G203" i="1"/>
  <c r="T203" i="1" s="1"/>
  <c r="U203" i="1" s="1"/>
  <c r="H203" i="1"/>
  <c r="O203" i="1" s="1"/>
  <c r="I203" i="1"/>
  <c r="J203" i="1"/>
  <c r="M203" i="1" s="1"/>
  <c r="K203" i="1"/>
  <c r="L203" i="1"/>
  <c r="A204" i="1"/>
  <c r="B204" i="1"/>
  <c r="C204" i="1"/>
  <c r="S204" i="1" s="1"/>
  <c r="D204" i="1"/>
  <c r="E204" i="1"/>
  <c r="F204" i="1"/>
  <c r="G204" i="1"/>
  <c r="T204" i="1" s="1"/>
  <c r="U204" i="1" s="1"/>
  <c r="H204" i="1"/>
  <c r="O204" i="1" s="1"/>
  <c r="I204" i="1"/>
  <c r="J204" i="1"/>
  <c r="M204" i="1" s="1"/>
  <c r="K204" i="1"/>
  <c r="L204" i="1"/>
  <c r="A205" i="1"/>
  <c r="B205" i="1"/>
  <c r="C205" i="1"/>
  <c r="S205" i="1" s="1"/>
  <c r="D205" i="1"/>
  <c r="E205" i="1"/>
  <c r="F205" i="1"/>
  <c r="G205" i="1"/>
  <c r="T205" i="1" s="1"/>
  <c r="U205" i="1" s="1"/>
  <c r="H205" i="1"/>
  <c r="O205" i="1" s="1"/>
  <c r="I205" i="1"/>
  <c r="J205" i="1"/>
  <c r="M205" i="1" s="1"/>
  <c r="K205" i="1"/>
  <c r="L205" i="1"/>
  <c r="A206" i="1"/>
  <c r="B206" i="1"/>
  <c r="C206" i="1"/>
  <c r="S206" i="1" s="1"/>
  <c r="D206" i="1"/>
  <c r="E206" i="1"/>
  <c r="F206" i="1"/>
  <c r="G206" i="1"/>
  <c r="H206" i="1"/>
  <c r="O206" i="1" s="1"/>
  <c r="I206" i="1"/>
  <c r="J206" i="1"/>
  <c r="M206" i="1" s="1"/>
  <c r="K206" i="1"/>
  <c r="L206" i="1"/>
  <c r="A207" i="1"/>
  <c r="B207" i="1"/>
  <c r="C207" i="1"/>
  <c r="S207" i="1" s="1"/>
  <c r="D207" i="1"/>
  <c r="E207" i="1"/>
  <c r="F207" i="1"/>
  <c r="G207" i="1"/>
  <c r="T207" i="1" s="1"/>
  <c r="U207" i="1" s="1"/>
  <c r="H207" i="1"/>
  <c r="O207" i="1" s="1"/>
  <c r="I207" i="1"/>
  <c r="J207" i="1"/>
  <c r="M207" i="1" s="1"/>
  <c r="K207" i="1"/>
  <c r="L207" i="1"/>
  <c r="A208" i="1"/>
  <c r="B208" i="1"/>
  <c r="C208" i="1"/>
  <c r="S208" i="1" s="1"/>
  <c r="D208" i="1"/>
  <c r="E208" i="1"/>
  <c r="F208" i="1"/>
  <c r="G208" i="1"/>
  <c r="H208" i="1"/>
  <c r="O208" i="1" s="1"/>
  <c r="I208" i="1"/>
  <c r="J208" i="1"/>
  <c r="M208" i="1" s="1"/>
  <c r="K208" i="1"/>
  <c r="L208" i="1"/>
  <c r="A209" i="1"/>
  <c r="B209" i="1"/>
  <c r="C209" i="1"/>
  <c r="S209" i="1" s="1"/>
  <c r="D209" i="1"/>
  <c r="E209" i="1"/>
  <c r="F209" i="1"/>
  <c r="G209" i="1"/>
  <c r="T209" i="1" s="1"/>
  <c r="U209" i="1" s="1"/>
  <c r="H209" i="1"/>
  <c r="O209" i="1" s="1"/>
  <c r="I209" i="1"/>
  <c r="J209" i="1"/>
  <c r="M209" i="1" s="1"/>
  <c r="K209" i="1"/>
  <c r="L209" i="1"/>
  <c r="A210" i="1"/>
  <c r="B210" i="1"/>
  <c r="C210" i="1"/>
  <c r="S210" i="1" s="1"/>
  <c r="D210" i="1"/>
  <c r="E210" i="1"/>
  <c r="F210" i="1"/>
  <c r="G210" i="1"/>
  <c r="H210" i="1"/>
  <c r="O210" i="1" s="1"/>
  <c r="I210" i="1"/>
  <c r="J210" i="1"/>
  <c r="M210" i="1" s="1"/>
  <c r="K210" i="1"/>
  <c r="L210" i="1"/>
  <c r="A211" i="1"/>
  <c r="B211" i="1"/>
  <c r="C211" i="1"/>
  <c r="S211" i="1" s="1"/>
  <c r="D211" i="1"/>
  <c r="E211" i="1"/>
  <c r="F211" i="1"/>
  <c r="G211" i="1"/>
  <c r="T211" i="1" s="1"/>
  <c r="U211" i="1" s="1"/>
  <c r="H211" i="1"/>
  <c r="O211" i="1" s="1"/>
  <c r="I211" i="1"/>
  <c r="J211" i="1"/>
  <c r="M211" i="1" s="1"/>
  <c r="K211" i="1"/>
  <c r="L211" i="1"/>
  <c r="A212" i="1"/>
  <c r="B212" i="1"/>
  <c r="C212" i="1"/>
  <c r="S212" i="1" s="1"/>
  <c r="D212" i="1"/>
  <c r="E212" i="1"/>
  <c r="F212" i="1"/>
  <c r="G212" i="1"/>
  <c r="T212" i="1" s="1"/>
  <c r="U212" i="1" s="1"/>
  <c r="H212" i="1"/>
  <c r="O212" i="1" s="1"/>
  <c r="I212" i="1"/>
  <c r="J212" i="1"/>
  <c r="M212" i="1" s="1"/>
  <c r="K212" i="1"/>
  <c r="L212" i="1"/>
  <c r="A213" i="1"/>
  <c r="B213" i="1"/>
  <c r="C213" i="1"/>
  <c r="S213" i="1" s="1"/>
  <c r="D213" i="1"/>
  <c r="E213" i="1"/>
  <c r="F213" i="1"/>
  <c r="G213" i="1"/>
  <c r="T213" i="1" s="1"/>
  <c r="U213" i="1" s="1"/>
  <c r="H213" i="1"/>
  <c r="O213" i="1" s="1"/>
  <c r="I213" i="1"/>
  <c r="J213" i="1"/>
  <c r="M213" i="1" s="1"/>
  <c r="K213" i="1"/>
  <c r="L213" i="1"/>
  <c r="A214" i="1"/>
  <c r="B214" i="1"/>
  <c r="C214" i="1"/>
  <c r="S214" i="1" s="1"/>
  <c r="D214" i="1"/>
  <c r="E214" i="1"/>
  <c r="F214" i="1"/>
  <c r="G214" i="1"/>
  <c r="H214" i="1"/>
  <c r="O214" i="1" s="1"/>
  <c r="I214" i="1"/>
  <c r="J214" i="1"/>
  <c r="M214" i="1" s="1"/>
  <c r="K214" i="1"/>
  <c r="L214" i="1"/>
  <c r="A215" i="1"/>
  <c r="B215" i="1"/>
  <c r="C215" i="1"/>
  <c r="S215" i="1" s="1"/>
  <c r="D215" i="1"/>
  <c r="E215" i="1"/>
  <c r="F215" i="1"/>
  <c r="G215" i="1"/>
  <c r="T215" i="1" s="1"/>
  <c r="U215" i="1" s="1"/>
  <c r="H215" i="1"/>
  <c r="O215" i="1" s="1"/>
  <c r="I215" i="1"/>
  <c r="J215" i="1"/>
  <c r="M215" i="1" s="1"/>
  <c r="K215" i="1"/>
  <c r="L215" i="1"/>
  <c r="A216" i="1"/>
  <c r="B216" i="1"/>
  <c r="C216" i="1"/>
  <c r="S216" i="1" s="1"/>
  <c r="D216" i="1"/>
  <c r="E216" i="1"/>
  <c r="F216" i="1"/>
  <c r="G216" i="1"/>
  <c r="H216" i="1"/>
  <c r="O216" i="1" s="1"/>
  <c r="I216" i="1"/>
  <c r="J216" i="1"/>
  <c r="M216" i="1" s="1"/>
  <c r="K216" i="1"/>
  <c r="L216" i="1"/>
  <c r="A217" i="1"/>
  <c r="B217" i="1"/>
  <c r="C217" i="1"/>
  <c r="S217" i="1" s="1"/>
  <c r="D217" i="1"/>
  <c r="E217" i="1"/>
  <c r="F217" i="1"/>
  <c r="G217" i="1"/>
  <c r="T217" i="1" s="1"/>
  <c r="U217" i="1" s="1"/>
  <c r="H217" i="1"/>
  <c r="O217" i="1" s="1"/>
  <c r="I217" i="1"/>
  <c r="J217" i="1"/>
  <c r="M217" i="1" s="1"/>
  <c r="K217" i="1"/>
  <c r="L217" i="1"/>
  <c r="A218" i="1"/>
  <c r="B218" i="1"/>
  <c r="C218" i="1"/>
  <c r="S218" i="1" s="1"/>
  <c r="D218" i="1"/>
  <c r="E218" i="1"/>
  <c r="F218" i="1"/>
  <c r="G218" i="1"/>
  <c r="H218" i="1"/>
  <c r="O218" i="1" s="1"/>
  <c r="I218" i="1"/>
  <c r="J218" i="1"/>
  <c r="M218" i="1" s="1"/>
  <c r="K218" i="1"/>
  <c r="L218" i="1"/>
  <c r="A219" i="1"/>
  <c r="B219" i="1"/>
  <c r="C219" i="1"/>
  <c r="S219" i="1" s="1"/>
  <c r="D219" i="1"/>
  <c r="E219" i="1"/>
  <c r="F219" i="1"/>
  <c r="G219" i="1"/>
  <c r="T219" i="1" s="1"/>
  <c r="U219" i="1" s="1"/>
  <c r="H219" i="1"/>
  <c r="O219" i="1" s="1"/>
  <c r="I219" i="1"/>
  <c r="J219" i="1"/>
  <c r="M219" i="1" s="1"/>
  <c r="K219" i="1"/>
  <c r="L219" i="1"/>
  <c r="A220" i="1"/>
  <c r="B220" i="1"/>
  <c r="C220" i="1"/>
  <c r="S220" i="1" s="1"/>
  <c r="D220" i="1"/>
  <c r="E220" i="1"/>
  <c r="F220" i="1"/>
  <c r="G220" i="1"/>
  <c r="T220" i="1" s="1"/>
  <c r="U220" i="1" s="1"/>
  <c r="H220" i="1"/>
  <c r="O220" i="1" s="1"/>
  <c r="I220" i="1"/>
  <c r="J220" i="1"/>
  <c r="M220" i="1" s="1"/>
  <c r="K220" i="1"/>
  <c r="L220" i="1"/>
  <c r="A221" i="1"/>
  <c r="B221" i="1"/>
  <c r="C221" i="1"/>
  <c r="S221" i="1" s="1"/>
  <c r="D221" i="1"/>
  <c r="E221" i="1"/>
  <c r="F221" i="1"/>
  <c r="G221" i="1"/>
  <c r="T221" i="1" s="1"/>
  <c r="U221" i="1" s="1"/>
  <c r="H221" i="1"/>
  <c r="O221" i="1" s="1"/>
  <c r="I221" i="1"/>
  <c r="J221" i="1"/>
  <c r="M221" i="1" s="1"/>
  <c r="K221" i="1"/>
  <c r="L221" i="1"/>
  <c r="A222" i="1"/>
  <c r="B222" i="1"/>
  <c r="C222" i="1"/>
  <c r="S222" i="1" s="1"/>
  <c r="D222" i="1"/>
  <c r="E222" i="1"/>
  <c r="F222" i="1"/>
  <c r="G222" i="1"/>
  <c r="H222" i="1"/>
  <c r="O222" i="1" s="1"/>
  <c r="I222" i="1"/>
  <c r="J222" i="1"/>
  <c r="M222" i="1" s="1"/>
  <c r="K222" i="1"/>
  <c r="L222" i="1"/>
  <c r="A223" i="1"/>
  <c r="B223" i="1"/>
  <c r="C223" i="1"/>
  <c r="S223" i="1" s="1"/>
  <c r="D223" i="1"/>
  <c r="E223" i="1"/>
  <c r="F223" i="1"/>
  <c r="G223" i="1"/>
  <c r="T223" i="1" s="1"/>
  <c r="U223" i="1" s="1"/>
  <c r="H223" i="1"/>
  <c r="O223" i="1" s="1"/>
  <c r="I223" i="1"/>
  <c r="J223" i="1"/>
  <c r="M223" i="1" s="1"/>
  <c r="K223" i="1"/>
  <c r="L223" i="1"/>
  <c r="A224" i="1"/>
  <c r="B224" i="1"/>
  <c r="C224" i="1"/>
  <c r="S224" i="1" s="1"/>
  <c r="D224" i="1"/>
  <c r="E224" i="1"/>
  <c r="F224" i="1"/>
  <c r="G224" i="1"/>
  <c r="H224" i="1"/>
  <c r="O224" i="1" s="1"/>
  <c r="I224" i="1"/>
  <c r="J224" i="1"/>
  <c r="M224" i="1" s="1"/>
  <c r="K224" i="1"/>
  <c r="L224" i="1"/>
  <c r="A225" i="1"/>
  <c r="B225" i="1"/>
  <c r="C225" i="1"/>
  <c r="S225" i="1" s="1"/>
  <c r="D225" i="1"/>
  <c r="E225" i="1"/>
  <c r="F225" i="1"/>
  <c r="G225" i="1"/>
  <c r="T225" i="1" s="1"/>
  <c r="U225" i="1" s="1"/>
  <c r="H225" i="1"/>
  <c r="O225" i="1" s="1"/>
  <c r="I225" i="1"/>
  <c r="J225" i="1"/>
  <c r="M225" i="1" s="1"/>
  <c r="K225" i="1"/>
  <c r="L225" i="1"/>
  <c r="A226" i="1"/>
  <c r="B226" i="1"/>
  <c r="C226" i="1"/>
  <c r="S226" i="1" s="1"/>
  <c r="D226" i="1"/>
  <c r="E226" i="1"/>
  <c r="F226" i="1"/>
  <c r="G226" i="1"/>
  <c r="H226" i="1"/>
  <c r="O226" i="1" s="1"/>
  <c r="I226" i="1"/>
  <c r="J226" i="1"/>
  <c r="M226" i="1" s="1"/>
  <c r="K226" i="1"/>
  <c r="L226" i="1"/>
  <c r="A227" i="1"/>
  <c r="B227" i="1"/>
  <c r="C227" i="1"/>
  <c r="S227" i="1" s="1"/>
  <c r="D227" i="1"/>
  <c r="E227" i="1"/>
  <c r="F227" i="1"/>
  <c r="G227" i="1"/>
  <c r="T227" i="1" s="1"/>
  <c r="U227" i="1" s="1"/>
  <c r="H227" i="1"/>
  <c r="O227" i="1" s="1"/>
  <c r="I227" i="1"/>
  <c r="J227" i="1"/>
  <c r="M227" i="1" s="1"/>
  <c r="K227" i="1"/>
  <c r="L227" i="1"/>
  <c r="A228" i="1"/>
  <c r="B228" i="1"/>
  <c r="C228" i="1"/>
  <c r="S228" i="1" s="1"/>
  <c r="D228" i="1"/>
  <c r="E228" i="1"/>
  <c r="F228" i="1"/>
  <c r="G228" i="1"/>
  <c r="T228" i="1" s="1"/>
  <c r="U228" i="1" s="1"/>
  <c r="H228" i="1"/>
  <c r="O228" i="1" s="1"/>
  <c r="I228" i="1"/>
  <c r="J228" i="1"/>
  <c r="M228" i="1" s="1"/>
  <c r="K228" i="1"/>
  <c r="L228" i="1"/>
  <c r="A229" i="1"/>
  <c r="B229" i="1"/>
  <c r="C229" i="1"/>
  <c r="S229" i="1" s="1"/>
  <c r="D229" i="1"/>
  <c r="E229" i="1"/>
  <c r="F229" i="1"/>
  <c r="G229" i="1"/>
  <c r="T229" i="1" s="1"/>
  <c r="U229" i="1" s="1"/>
  <c r="H229" i="1"/>
  <c r="O229" i="1" s="1"/>
  <c r="I229" i="1"/>
  <c r="J229" i="1"/>
  <c r="M229" i="1" s="1"/>
  <c r="K229" i="1"/>
  <c r="L229" i="1"/>
  <c r="A230" i="1"/>
  <c r="B230" i="1"/>
  <c r="C230" i="1"/>
  <c r="S230" i="1" s="1"/>
  <c r="D230" i="1"/>
  <c r="E230" i="1"/>
  <c r="F230" i="1"/>
  <c r="G230" i="1"/>
  <c r="H230" i="1"/>
  <c r="O230" i="1" s="1"/>
  <c r="I230" i="1"/>
  <c r="J230" i="1"/>
  <c r="M230" i="1" s="1"/>
  <c r="K230" i="1"/>
  <c r="L230" i="1"/>
  <c r="A231" i="1"/>
  <c r="B231" i="1"/>
  <c r="C231" i="1"/>
  <c r="S231" i="1" s="1"/>
  <c r="D231" i="1"/>
  <c r="E231" i="1"/>
  <c r="F231" i="1"/>
  <c r="G231" i="1"/>
  <c r="T231" i="1" s="1"/>
  <c r="U231" i="1" s="1"/>
  <c r="H231" i="1"/>
  <c r="O231" i="1" s="1"/>
  <c r="I231" i="1"/>
  <c r="J231" i="1"/>
  <c r="M231" i="1" s="1"/>
  <c r="K231" i="1"/>
  <c r="L231" i="1"/>
  <c r="A232" i="1"/>
  <c r="B232" i="1"/>
  <c r="C232" i="1"/>
  <c r="S232" i="1" s="1"/>
  <c r="D232" i="1"/>
  <c r="E232" i="1"/>
  <c r="F232" i="1"/>
  <c r="G232" i="1"/>
  <c r="H232" i="1"/>
  <c r="O232" i="1" s="1"/>
  <c r="I232" i="1"/>
  <c r="J232" i="1"/>
  <c r="M232" i="1" s="1"/>
  <c r="K232" i="1"/>
  <c r="L232" i="1"/>
  <c r="A233" i="1"/>
  <c r="B233" i="1"/>
  <c r="C233" i="1"/>
  <c r="S233" i="1" s="1"/>
  <c r="D233" i="1"/>
  <c r="E233" i="1"/>
  <c r="F233" i="1"/>
  <c r="G233" i="1"/>
  <c r="T233" i="1" s="1"/>
  <c r="U233" i="1" s="1"/>
  <c r="H233" i="1"/>
  <c r="O233" i="1" s="1"/>
  <c r="I233" i="1"/>
  <c r="J233" i="1"/>
  <c r="M233" i="1" s="1"/>
  <c r="K233" i="1"/>
  <c r="L233" i="1"/>
  <c r="A234" i="1"/>
  <c r="B234" i="1"/>
  <c r="C234" i="1"/>
  <c r="S234" i="1" s="1"/>
  <c r="D234" i="1"/>
  <c r="E234" i="1"/>
  <c r="F234" i="1"/>
  <c r="G234" i="1"/>
  <c r="H234" i="1"/>
  <c r="O234" i="1" s="1"/>
  <c r="I234" i="1"/>
  <c r="J234" i="1"/>
  <c r="M234" i="1" s="1"/>
  <c r="K234" i="1"/>
  <c r="L234" i="1"/>
  <c r="A235" i="1"/>
  <c r="B235" i="1"/>
  <c r="C235" i="1"/>
  <c r="S235" i="1" s="1"/>
  <c r="D235" i="1"/>
  <c r="E235" i="1"/>
  <c r="F235" i="1"/>
  <c r="G235" i="1"/>
  <c r="T235" i="1" s="1"/>
  <c r="U235" i="1" s="1"/>
  <c r="H235" i="1"/>
  <c r="O235" i="1" s="1"/>
  <c r="I235" i="1"/>
  <c r="J235" i="1"/>
  <c r="M235" i="1" s="1"/>
  <c r="K235" i="1"/>
  <c r="L235" i="1"/>
  <c r="A236" i="1"/>
  <c r="B236" i="1"/>
  <c r="C236" i="1"/>
  <c r="S236" i="1" s="1"/>
  <c r="D236" i="1"/>
  <c r="E236" i="1"/>
  <c r="F236" i="1"/>
  <c r="G236" i="1"/>
  <c r="T236" i="1" s="1"/>
  <c r="U236" i="1" s="1"/>
  <c r="H236" i="1"/>
  <c r="O236" i="1" s="1"/>
  <c r="I236" i="1"/>
  <c r="J236" i="1"/>
  <c r="M236" i="1" s="1"/>
  <c r="K236" i="1"/>
  <c r="L236" i="1"/>
  <c r="A237" i="1"/>
  <c r="B237" i="1"/>
  <c r="C237" i="1"/>
  <c r="S237" i="1" s="1"/>
  <c r="D237" i="1"/>
  <c r="E237" i="1"/>
  <c r="F237" i="1"/>
  <c r="G237" i="1"/>
  <c r="T237" i="1" s="1"/>
  <c r="U237" i="1" s="1"/>
  <c r="H237" i="1"/>
  <c r="O237" i="1" s="1"/>
  <c r="I237" i="1"/>
  <c r="J237" i="1"/>
  <c r="M237" i="1" s="1"/>
  <c r="K237" i="1"/>
  <c r="L237" i="1"/>
  <c r="A238" i="1"/>
  <c r="B238" i="1"/>
  <c r="C238" i="1"/>
  <c r="S238" i="1" s="1"/>
  <c r="D238" i="1"/>
  <c r="E238" i="1"/>
  <c r="F238" i="1"/>
  <c r="G238" i="1"/>
  <c r="H238" i="1"/>
  <c r="O238" i="1" s="1"/>
  <c r="I238" i="1"/>
  <c r="J238" i="1"/>
  <c r="M238" i="1" s="1"/>
  <c r="K238" i="1"/>
  <c r="L238" i="1"/>
  <c r="A239" i="1"/>
  <c r="B239" i="1"/>
  <c r="C239" i="1"/>
  <c r="S239" i="1" s="1"/>
  <c r="D239" i="1"/>
  <c r="E239" i="1"/>
  <c r="F239" i="1"/>
  <c r="G239" i="1"/>
  <c r="T239" i="1" s="1"/>
  <c r="U239" i="1" s="1"/>
  <c r="H239" i="1"/>
  <c r="O239" i="1" s="1"/>
  <c r="I239" i="1"/>
  <c r="J239" i="1"/>
  <c r="M239" i="1" s="1"/>
  <c r="K239" i="1"/>
  <c r="L239" i="1"/>
  <c r="A240" i="1"/>
  <c r="B240" i="1"/>
  <c r="C240" i="1"/>
  <c r="S240" i="1" s="1"/>
  <c r="D240" i="1"/>
  <c r="E240" i="1"/>
  <c r="F240" i="1"/>
  <c r="G240" i="1"/>
  <c r="H240" i="1"/>
  <c r="O240" i="1" s="1"/>
  <c r="I240" i="1"/>
  <c r="J240" i="1"/>
  <c r="M240" i="1" s="1"/>
  <c r="K240" i="1"/>
  <c r="L240" i="1"/>
  <c r="A241" i="1"/>
  <c r="B241" i="1"/>
  <c r="C241" i="1"/>
  <c r="S241" i="1" s="1"/>
  <c r="D241" i="1"/>
  <c r="E241" i="1"/>
  <c r="F241" i="1"/>
  <c r="G241" i="1"/>
  <c r="T241" i="1" s="1"/>
  <c r="U241" i="1" s="1"/>
  <c r="H241" i="1"/>
  <c r="O241" i="1" s="1"/>
  <c r="I241" i="1"/>
  <c r="J241" i="1"/>
  <c r="M241" i="1" s="1"/>
  <c r="K241" i="1"/>
  <c r="L241" i="1"/>
  <c r="A242" i="1"/>
  <c r="B242" i="1"/>
  <c r="C242" i="1"/>
  <c r="S242" i="1" s="1"/>
  <c r="D242" i="1"/>
  <c r="E242" i="1"/>
  <c r="F242" i="1"/>
  <c r="G242" i="1"/>
  <c r="H242" i="1"/>
  <c r="O242" i="1" s="1"/>
  <c r="I242" i="1"/>
  <c r="J242" i="1"/>
  <c r="M242" i="1" s="1"/>
  <c r="K242" i="1"/>
  <c r="L242" i="1"/>
  <c r="A243" i="1"/>
  <c r="B243" i="1"/>
  <c r="C243" i="1"/>
  <c r="S243" i="1" s="1"/>
  <c r="D243" i="1"/>
  <c r="E243" i="1"/>
  <c r="F243" i="1"/>
  <c r="G243" i="1"/>
  <c r="T243" i="1" s="1"/>
  <c r="U243" i="1" s="1"/>
  <c r="H243" i="1"/>
  <c r="O243" i="1" s="1"/>
  <c r="I243" i="1"/>
  <c r="J243" i="1"/>
  <c r="M243" i="1" s="1"/>
  <c r="K243" i="1"/>
  <c r="L243" i="1"/>
  <c r="A244" i="1"/>
  <c r="B244" i="1"/>
  <c r="C244" i="1"/>
  <c r="S244" i="1" s="1"/>
  <c r="D244" i="1"/>
  <c r="E244" i="1"/>
  <c r="F244" i="1"/>
  <c r="G244" i="1"/>
  <c r="T244" i="1" s="1"/>
  <c r="U244" i="1" s="1"/>
  <c r="H244" i="1"/>
  <c r="O244" i="1" s="1"/>
  <c r="I244" i="1"/>
  <c r="J244" i="1"/>
  <c r="M244" i="1" s="1"/>
  <c r="K244" i="1"/>
  <c r="L244" i="1"/>
  <c r="A245" i="1"/>
  <c r="B245" i="1"/>
  <c r="C245" i="1"/>
  <c r="S245" i="1" s="1"/>
  <c r="D245" i="1"/>
  <c r="E245" i="1"/>
  <c r="F245" i="1"/>
  <c r="G245" i="1"/>
  <c r="T245" i="1" s="1"/>
  <c r="U245" i="1" s="1"/>
  <c r="H245" i="1"/>
  <c r="O245" i="1" s="1"/>
  <c r="I245" i="1"/>
  <c r="J245" i="1"/>
  <c r="M245" i="1" s="1"/>
  <c r="K245" i="1"/>
  <c r="L245" i="1"/>
  <c r="A246" i="1"/>
  <c r="B246" i="1"/>
  <c r="C246" i="1"/>
  <c r="S246" i="1" s="1"/>
  <c r="D246" i="1"/>
  <c r="E246" i="1"/>
  <c r="F246" i="1"/>
  <c r="G246" i="1"/>
  <c r="H246" i="1"/>
  <c r="O246" i="1" s="1"/>
  <c r="I246" i="1"/>
  <c r="J246" i="1"/>
  <c r="M246" i="1" s="1"/>
  <c r="K246" i="1"/>
  <c r="L246" i="1"/>
  <c r="A247" i="1"/>
  <c r="B247" i="1"/>
  <c r="C247" i="1"/>
  <c r="S247" i="1" s="1"/>
  <c r="D247" i="1"/>
  <c r="E247" i="1"/>
  <c r="F247" i="1"/>
  <c r="G247" i="1"/>
  <c r="T247" i="1" s="1"/>
  <c r="U247" i="1" s="1"/>
  <c r="H247" i="1"/>
  <c r="O247" i="1" s="1"/>
  <c r="I247" i="1"/>
  <c r="J247" i="1"/>
  <c r="M247" i="1" s="1"/>
  <c r="K247" i="1"/>
  <c r="L247" i="1"/>
  <c r="A248" i="1"/>
  <c r="B248" i="1"/>
  <c r="C248" i="1"/>
  <c r="S248" i="1" s="1"/>
  <c r="D248" i="1"/>
  <c r="E248" i="1"/>
  <c r="F248" i="1"/>
  <c r="G248" i="1"/>
  <c r="H248" i="1"/>
  <c r="O248" i="1" s="1"/>
  <c r="I248" i="1"/>
  <c r="J248" i="1"/>
  <c r="M248" i="1" s="1"/>
  <c r="K248" i="1"/>
  <c r="L248" i="1"/>
  <c r="A249" i="1"/>
  <c r="B249" i="1"/>
  <c r="C249" i="1"/>
  <c r="S249" i="1" s="1"/>
  <c r="D249" i="1"/>
  <c r="E249" i="1"/>
  <c r="F249" i="1"/>
  <c r="G249" i="1"/>
  <c r="T249" i="1" s="1"/>
  <c r="U249" i="1" s="1"/>
  <c r="H249" i="1"/>
  <c r="O249" i="1" s="1"/>
  <c r="I249" i="1"/>
  <c r="J249" i="1"/>
  <c r="M249" i="1" s="1"/>
  <c r="K249" i="1"/>
  <c r="L249" i="1"/>
  <c r="A250" i="1"/>
  <c r="B250" i="1"/>
  <c r="C250" i="1"/>
  <c r="S250" i="1" s="1"/>
  <c r="D250" i="1"/>
  <c r="E250" i="1"/>
  <c r="F250" i="1"/>
  <c r="G250" i="1"/>
  <c r="H250" i="1"/>
  <c r="O250" i="1" s="1"/>
  <c r="I250" i="1"/>
  <c r="J250" i="1"/>
  <c r="M250" i="1" s="1"/>
  <c r="K250" i="1"/>
  <c r="L250" i="1"/>
  <c r="A251" i="1"/>
  <c r="B251" i="1"/>
  <c r="C251" i="1"/>
  <c r="S251" i="1" s="1"/>
  <c r="D251" i="1"/>
  <c r="E251" i="1"/>
  <c r="F251" i="1"/>
  <c r="G251" i="1"/>
  <c r="T251" i="1" s="1"/>
  <c r="U251" i="1" s="1"/>
  <c r="H251" i="1"/>
  <c r="O251" i="1" s="1"/>
  <c r="I251" i="1"/>
  <c r="J251" i="1"/>
  <c r="M251" i="1" s="1"/>
  <c r="K251" i="1"/>
  <c r="L251" i="1"/>
  <c r="A252" i="1"/>
  <c r="B252" i="1"/>
  <c r="C252" i="1"/>
  <c r="S252" i="1" s="1"/>
  <c r="D252" i="1"/>
  <c r="E252" i="1"/>
  <c r="F252" i="1"/>
  <c r="G252" i="1"/>
  <c r="T252" i="1" s="1"/>
  <c r="U252" i="1" s="1"/>
  <c r="H252" i="1"/>
  <c r="O252" i="1" s="1"/>
  <c r="I252" i="1"/>
  <c r="J252" i="1"/>
  <c r="M252" i="1" s="1"/>
  <c r="K252" i="1"/>
  <c r="L252" i="1"/>
  <c r="A253" i="1"/>
  <c r="B253" i="1"/>
  <c r="C253" i="1"/>
  <c r="S253" i="1" s="1"/>
  <c r="D253" i="1"/>
  <c r="E253" i="1"/>
  <c r="F253" i="1"/>
  <c r="G253" i="1"/>
  <c r="T253" i="1" s="1"/>
  <c r="U253" i="1" s="1"/>
  <c r="H253" i="1"/>
  <c r="O253" i="1" s="1"/>
  <c r="I253" i="1"/>
  <c r="J253" i="1"/>
  <c r="M253" i="1" s="1"/>
  <c r="K253" i="1"/>
  <c r="L253" i="1"/>
  <c r="A254" i="1"/>
  <c r="B254" i="1"/>
  <c r="C254" i="1"/>
  <c r="S254" i="1" s="1"/>
  <c r="D254" i="1"/>
  <c r="E254" i="1"/>
  <c r="F254" i="1"/>
  <c r="G254" i="1"/>
  <c r="H254" i="1"/>
  <c r="O254" i="1" s="1"/>
  <c r="I254" i="1"/>
  <c r="J254" i="1"/>
  <c r="M254" i="1" s="1"/>
  <c r="K254" i="1"/>
  <c r="L254" i="1"/>
  <c r="A255" i="1"/>
  <c r="B255" i="1"/>
  <c r="C255" i="1"/>
  <c r="S255" i="1" s="1"/>
  <c r="D255" i="1"/>
  <c r="E255" i="1"/>
  <c r="F255" i="1"/>
  <c r="G255" i="1"/>
  <c r="T255" i="1" s="1"/>
  <c r="U255" i="1" s="1"/>
  <c r="H255" i="1"/>
  <c r="O255" i="1" s="1"/>
  <c r="I255" i="1"/>
  <c r="J255" i="1"/>
  <c r="M255" i="1" s="1"/>
  <c r="K255" i="1"/>
  <c r="L255" i="1"/>
  <c r="A256" i="1"/>
  <c r="B256" i="1"/>
  <c r="C256" i="1"/>
  <c r="S256" i="1" s="1"/>
  <c r="D256" i="1"/>
  <c r="E256" i="1"/>
  <c r="F256" i="1"/>
  <c r="G256" i="1"/>
  <c r="H256" i="1"/>
  <c r="O256" i="1" s="1"/>
  <c r="I256" i="1"/>
  <c r="J256" i="1"/>
  <c r="M256" i="1" s="1"/>
  <c r="K256" i="1"/>
  <c r="L256" i="1"/>
  <c r="A257" i="1"/>
  <c r="B257" i="1"/>
  <c r="C257" i="1"/>
  <c r="S257" i="1" s="1"/>
  <c r="D257" i="1"/>
  <c r="E257" i="1"/>
  <c r="F257" i="1"/>
  <c r="G257" i="1"/>
  <c r="T257" i="1" s="1"/>
  <c r="U257" i="1" s="1"/>
  <c r="H257" i="1"/>
  <c r="O257" i="1" s="1"/>
  <c r="I257" i="1"/>
  <c r="J257" i="1"/>
  <c r="M257" i="1" s="1"/>
  <c r="K257" i="1"/>
  <c r="L257" i="1"/>
  <c r="A258" i="1"/>
  <c r="B258" i="1"/>
  <c r="C258" i="1"/>
  <c r="S258" i="1" s="1"/>
  <c r="D258" i="1"/>
  <c r="E258" i="1"/>
  <c r="F258" i="1"/>
  <c r="G258" i="1"/>
  <c r="H258" i="1"/>
  <c r="O258" i="1" s="1"/>
  <c r="I258" i="1"/>
  <c r="J258" i="1"/>
  <c r="M258" i="1" s="1"/>
  <c r="K258" i="1"/>
  <c r="L258" i="1"/>
  <c r="A259" i="1"/>
  <c r="B259" i="1"/>
  <c r="C259" i="1"/>
  <c r="S259" i="1" s="1"/>
  <c r="D259" i="1"/>
  <c r="E259" i="1"/>
  <c r="F259" i="1"/>
  <c r="G259" i="1"/>
  <c r="T259" i="1" s="1"/>
  <c r="U259" i="1" s="1"/>
  <c r="H259" i="1"/>
  <c r="O259" i="1" s="1"/>
  <c r="I259" i="1"/>
  <c r="J259" i="1"/>
  <c r="M259" i="1" s="1"/>
  <c r="K259" i="1"/>
  <c r="L259" i="1"/>
  <c r="A260" i="1"/>
  <c r="B260" i="1"/>
  <c r="C260" i="1"/>
  <c r="S260" i="1" s="1"/>
  <c r="D260" i="1"/>
  <c r="E260" i="1"/>
  <c r="F260" i="1"/>
  <c r="G260" i="1"/>
  <c r="T260" i="1" s="1"/>
  <c r="U260" i="1" s="1"/>
  <c r="H260" i="1"/>
  <c r="O260" i="1" s="1"/>
  <c r="I260" i="1"/>
  <c r="J260" i="1"/>
  <c r="M260" i="1" s="1"/>
  <c r="K260" i="1"/>
  <c r="L260" i="1"/>
  <c r="A261" i="1"/>
  <c r="B261" i="1"/>
  <c r="C261" i="1"/>
  <c r="S261" i="1" s="1"/>
  <c r="D261" i="1"/>
  <c r="E261" i="1"/>
  <c r="F261" i="1"/>
  <c r="G261" i="1"/>
  <c r="T261" i="1" s="1"/>
  <c r="U261" i="1" s="1"/>
  <c r="H261" i="1"/>
  <c r="O261" i="1" s="1"/>
  <c r="I261" i="1"/>
  <c r="J261" i="1"/>
  <c r="M261" i="1" s="1"/>
  <c r="K261" i="1"/>
  <c r="L261" i="1"/>
  <c r="A262" i="1"/>
  <c r="B262" i="1"/>
  <c r="C262" i="1"/>
  <c r="S262" i="1" s="1"/>
  <c r="D262" i="1"/>
  <c r="E262" i="1"/>
  <c r="F262" i="1"/>
  <c r="G262" i="1"/>
  <c r="H262" i="1"/>
  <c r="O262" i="1" s="1"/>
  <c r="I262" i="1"/>
  <c r="J262" i="1"/>
  <c r="M262" i="1" s="1"/>
  <c r="K262" i="1"/>
  <c r="L262" i="1"/>
  <c r="A263" i="1"/>
  <c r="B263" i="1"/>
  <c r="C263" i="1"/>
  <c r="S263" i="1" s="1"/>
  <c r="D263" i="1"/>
  <c r="E263" i="1"/>
  <c r="F263" i="1"/>
  <c r="G263" i="1"/>
  <c r="T263" i="1" s="1"/>
  <c r="U263" i="1" s="1"/>
  <c r="H263" i="1"/>
  <c r="O263" i="1" s="1"/>
  <c r="I263" i="1"/>
  <c r="J263" i="1"/>
  <c r="M263" i="1" s="1"/>
  <c r="K263" i="1"/>
  <c r="L263" i="1"/>
  <c r="A264" i="1"/>
  <c r="B264" i="1"/>
  <c r="C264" i="1"/>
  <c r="S264" i="1" s="1"/>
  <c r="D264" i="1"/>
  <c r="E264" i="1"/>
  <c r="F264" i="1"/>
  <c r="G264" i="1"/>
  <c r="H264" i="1"/>
  <c r="O264" i="1" s="1"/>
  <c r="I264" i="1"/>
  <c r="J264" i="1"/>
  <c r="M264" i="1" s="1"/>
  <c r="K264" i="1"/>
  <c r="L264" i="1"/>
  <c r="A265" i="1"/>
  <c r="B265" i="1"/>
  <c r="C265" i="1"/>
  <c r="S265" i="1" s="1"/>
  <c r="D265" i="1"/>
  <c r="E265" i="1"/>
  <c r="F265" i="1"/>
  <c r="G265" i="1"/>
  <c r="T265" i="1" s="1"/>
  <c r="U265" i="1" s="1"/>
  <c r="H265" i="1"/>
  <c r="O265" i="1" s="1"/>
  <c r="I265" i="1"/>
  <c r="J265" i="1"/>
  <c r="M265" i="1" s="1"/>
  <c r="K265" i="1"/>
  <c r="L265" i="1"/>
  <c r="A266" i="1"/>
  <c r="B266" i="1"/>
  <c r="C266" i="1"/>
  <c r="S266" i="1" s="1"/>
  <c r="D266" i="1"/>
  <c r="E266" i="1"/>
  <c r="F266" i="1"/>
  <c r="G266" i="1"/>
  <c r="H266" i="1"/>
  <c r="O266" i="1" s="1"/>
  <c r="I266" i="1"/>
  <c r="J266" i="1"/>
  <c r="M266" i="1" s="1"/>
  <c r="K266" i="1"/>
  <c r="L266" i="1"/>
  <c r="A267" i="1"/>
  <c r="B267" i="1"/>
  <c r="C267" i="1"/>
  <c r="S267" i="1" s="1"/>
  <c r="D267" i="1"/>
  <c r="E267" i="1"/>
  <c r="F267" i="1"/>
  <c r="G267" i="1"/>
  <c r="T267" i="1" s="1"/>
  <c r="U267" i="1" s="1"/>
  <c r="H267" i="1"/>
  <c r="O267" i="1" s="1"/>
  <c r="I267" i="1"/>
  <c r="J267" i="1"/>
  <c r="M267" i="1" s="1"/>
  <c r="K267" i="1"/>
  <c r="L267" i="1"/>
  <c r="A268" i="1"/>
  <c r="B268" i="1"/>
  <c r="C268" i="1"/>
  <c r="S268" i="1" s="1"/>
  <c r="D268" i="1"/>
  <c r="E268" i="1"/>
  <c r="F268" i="1"/>
  <c r="G268" i="1"/>
  <c r="T268" i="1" s="1"/>
  <c r="U268" i="1" s="1"/>
  <c r="H268" i="1"/>
  <c r="O268" i="1" s="1"/>
  <c r="I268" i="1"/>
  <c r="J268" i="1"/>
  <c r="M268" i="1" s="1"/>
  <c r="K268" i="1"/>
  <c r="L268" i="1"/>
  <c r="A269" i="1"/>
  <c r="B269" i="1"/>
  <c r="C269" i="1"/>
  <c r="S269" i="1" s="1"/>
  <c r="D269" i="1"/>
  <c r="E269" i="1"/>
  <c r="F269" i="1"/>
  <c r="G269" i="1"/>
  <c r="T269" i="1" s="1"/>
  <c r="U269" i="1" s="1"/>
  <c r="H269" i="1"/>
  <c r="O269" i="1" s="1"/>
  <c r="I269" i="1"/>
  <c r="J269" i="1"/>
  <c r="M269" i="1" s="1"/>
  <c r="K269" i="1"/>
  <c r="L269" i="1"/>
  <c r="A270" i="1"/>
  <c r="B270" i="1"/>
  <c r="C270" i="1"/>
  <c r="S270" i="1" s="1"/>
  <c r="D270" i="1"/>
  <c r="E270" i="1"/>
  <c r="F270" i="1"/>
  <c r="G270" i="1"/>
  <c r="H270" i="1"/>
  <c r="O270" i="1" s="1"/>
  <c r="I270" i="1"/>
  <c r="J270" i="1"/>
  <c r="M270" i="1" s="1"/>
  <c r="K270" i="1"/>
  <c r="L270" i="1"/>
  <c r="A271" i="1"/>
  <c r="B271" i="1"/>
  <c r="C271" i="1"/>
  <c r="S271" i="1" s="1"/>
  <c r="D271" i="1"/>
  <c r="E271" i="1"/>
  <c r="F271" i="1"/>
  <c r="G271" i="1"/>
  <c r="T271" i="1" s="1"/>
  <c r="U271" i="1" s="1"/>
  <c r="H271" i="1"/>
  <c r="O271" i="1" s="1"/>
  <c r="I271" i="1"/>
  <c r="J271" i="1"/>
  <c r="M271" i="1" s="1"/>
  <c r="K271" i="1"/>
  <c r="L271" i="1"/>
  <c r="A272" i="1"/>
  <c r="B272" i="1"/>
  <c r="C272" i="1"/>
  <c r="S272" i="1" s="1"/>
  <c r="D272" i="1"/>
  <c r="E272" i="1"/>
  <c r="F272" i="1"/>
  <c r="G272" i="1"/>
  <c r="H272" i="1"/>
  <c r="O272" i="1" s="1"/>
  <c r="I272" i="1"/>
  <c r="J272" i="1"/>
  <c r="M272" i="1" s="1"/>
  <c r="K272" i="1"/>
  <c r="L272" i="1"/>
  <c r="A273" i="1"/>
  <c r="B273" i="1"/>
  <c r="C273" i="1"/>
  <c r="S273" i="1" s="1"/>
  <c r="D273" i="1"/>
  <c r="E273" i="1"/>
  <c r="F273" i="1"/>
  <c r="G273" i="1"/>
  <c r="T273" i="1" s="1"/>
  <c r="U273" i="1" s="1"/>
  <c r="H273" i="1"/>
  <c r="O273" i="1" s="1"/>
  <c r="I273" i="1"/>
  <c r="J273" i="1"/>
  <c r="M273" i="1" s="1"/>
  <c r="K273" i="1"/>
  <c r="L273" i="1"/>
  <c r="A274" i="1"/>
  <c r="B274" i="1"/>
  <c r="C274" i="1"/>
  <c r="S274" i="1" s="1"/>
  <c r="D274" i="1"/>
  <c r="E274" i="1"/>
  <c r="F274" i="1"/>
  <c r="G274" i="1"/>
  <c r="H274" i="1"/>
  <c r="O274" i="1" s="1"/>
  <c r="I274" i="1"/>
  <c r="J274" i="1"/>
  <c r="M274" i="1" s="1"/>
  <c r="K274" i="1"/>
  <c r="L274" i="1"/>
  <c r="A275" i="1"/>
  <c r="B275" i="1"/>
  <c r="C275" i="1"/>
  <c r="S275" i="1" s="1"/>
  <c r="D275" i="1"/>
  <c r="E275" i="1"/>
  <c r="F275" i="1"/>
  <c r="G275" i="1"/>
  <c r="T275" i="1" s="1"/>
  <c r="U275" i="1" s="1"/>
  <c r="H275" i="1"/>
  <c r="O275" i="1" s="1"/>
  <c r="I275" i="1"/>
  <c r="J275" i="1"/>
  <c r="M275" i="1" s="1"/>
  <c r="K275" i="1"/>
  <c r="L275" i="1"/>
  <c r="A276" i="1"/>
  <c r="B276" i="1"/>
  <c r="C276" i="1"/>
  <c r="S276" i="1" s="1"/>
  <c r="D276" i="1"/>
  <c r="E276" i="1"/>
  <c r="F276" i="1"/>
  <c r="G276" i="1"/>
  <c r="T276" i="1" s="1"/>
  <c r="U276" i="1" s="1"/>
  <c r="H276" i="1"/>
  <c r="O276" i="1" s="1"/>
  <c r="I276" i="1"/>
  <c r="J276" i="1"/>
  <c r="M276" i="1" s="1"/>
  <c r="K276" i="1"/>
  <c r="L276" i="1"/>
  <c r="A277" i="1"/>
  <c r="B277" i="1"/>
  <c r="C277" i="1"/>
  <c r="S277" i="1" s="1"/>
  <c r="D277" i="1"/>
  <c r="E277" i="1"/>
  <c r="F277" i="1"/>
  <c r="G277" i="1"/>
  <c r="T277" i="1" s="1"/>
  <c r="U277" i="1" s="1"/>
  <c r="H277" i="1"/>
  <c r="O277" i="1" s="1"/>
  <c r="I277" i="1"/>
  <c r="J277" i="1"/>
  <c r="M277" i="1" s="1"/>
  <c r="K277" i="1"/>
  <c r="L277" i="1"/>
  <c r="A278" i="1"/>
  <c r="B278" i="1"/>
  <c r="C278" i="1"/>
  <c r="S278" i="1" s="1"/>
  <c r="D278" i="1"/>
  <c r="E278" i="1"/>
  <c r="F278" i="1"/>
  <c r="G278" i="1"/>
  <c r="H278" i="1"/>
  <c r="O278" i="1" s="1"/>
  <c r="I278" i="1"/>
  <c r="J278" i="1"/>
  <c r="M278" i="1" s="1"/>
  <c r="K278" i="1"/>
  <c r="L278" i="1"/>
  <c r="A279" i="1"/>
  <c r="B279" i="1"/>
  <c r="C279" i="1"/>
  <c r="S279" i="1" s="1"/>
  <c r="D279" i="1"/>
  <c r="E279" i="1"/>
  <c r="F279" i="1"/>
  <c r="G279" i="1"/>
  <c r="T279" i="1" s="1"/>
  <c r="U279" i="1" s="1"/>
  <c r="H279" i="1"/>
  <c r="O279" i="1" s="1"/>
  <c r="I279" i="1"/>
  <c r="J279" i="1"/>
  <c r="M279" i="1" s="1"/>
  <c r="K279" i="1"/>
  <c r="L279" i="1"/>
  <c r="A280" i="1"/>
  <c r="B280" i="1"/>
  <c r="C280" i="1"/>
  <c r="S280" i="1" s="1"/>
  <c r="D280" i="1"/>
  <c r="E280" i="1"/>
  <c r="F280" i="1"/>
  <c r="G280" i="1"/>
  <c r="H280" i="1"/>
  <c r="O280" i="1" s="1"/>
  <c r="I280" i="1"/>
  <c r="J280" i="1"/>
  <c r="M280" i="1" s="1"/>
  <c r="K280" i="1"/>
  <c r="L280" i="1"/>
  <c r="A281" i="1"/>
  <c r="B281" i="1"/>
  <c r="C281" i="1"/>
  <c r="S281" i="1" s="1"/>
  <c r="D281" i="1"/>
  <c r="E281" i="1"/>
  <c r="F281" i="1"/>
  <c r="G281" i="1"/>
  <c r="T281" i="1" s="1"/>
  <c r="U281" i="1" s="1"/>
  <c r="H281" i="1"/>
  <c r="O281" i="1" s="1"/>
  <c r="I281" i="1"/>
  <c r="J281" i="1"/>
  <c r="M281" i="1" s="1"/>
  <c r="K281" i="1"/>
  <c r="L281" i="1"/>
  <c r="A282" i="1"/>
  <c r="B282" i="1"/>
  <c r="C282" i="1"/>
  <c r="S282" i="1" s="1"/>
  <c r="D282" i="1"/>
  <c r="E282" i="1"/>
  <c r="F282" i="1"/>
  <c r="G282" i="1"/>
  <c r="H282" i="1"/>
  <c r="O282" i="1" s="1"/>
  <c r="I282" i="1"/>
  <c r="J282" i="1"/>
  <c r="M282" i="1" s="1"/>
  <c r="K282" i="1"/>
  <c r="L282" i="1"/>
  <c r="A283" i="1"/>
  <c r="B283" i="1"/>
  <c r="C283" i="1"/>
  <c r="S283" i="1" s="1"/>
  <c r="D283" i="1"/>
  <c r="E283" i="1"/>
  <c r="F283" i="1"/>
  <c r="G283" i="1"/>
  <c r="T283" i="1" s="1"/>
  <c r="U283" i="1" s="1"/>
  <c r="H283" i="1"/>
  <c r="O283" i="1" s="1"/>
  <c r="I283" i="1"/>
  <c r="J283" i="1"/>
  <c r="M283" i="1" s="1"/>
  <c r="K283" i="1"/>
  <c r="L283" i="1"/>
  <c r="A284" i="1"/>
  <c r="B284" i="1"/>
  <c r="C284" i="1"/>
  <c r="S284" i="1" s="1"/>
  <c r="D284" i="1"/>
  <c r="E284" i="1"/>
  <c r="F284" i="1"/>
  <c r="G284" i="1"/>
  <c r="T284" i="1" s="1"/>
  <c r="U284" i="1" s="1"/>
  <c r="H284" i="1"/>
  <c r="O284" i="1" s="1"/>
  <c r="I284" i="1"/>
  <c r="J284" i="1"/>
  <c r="M284" i="1" s="1"/>
  <c r="K284" i="1"/>
  <c r="L284" i="1"/>
  <c r="A285" i="1"/>
  <c r="B285" i="1"/>
  <c r="C285" i="1"/>
  <c r="S285" i="1" s="1"/>
  <c r="D285" i="1"/>
  <c r="E285" i="1"/>
  <c r="F285" i="1"/>
  <c r="G285" i="1"/>
  <c r="T285" i="1" s="1"/>
  <c r="U285" i="1" s="1"/>
  <c r="H285" i="1"/>
  <c r="O285" i="1" s="1"/>
  <c r="I285" i="1"/>
  <c r="J285" i="1"/>
  <c r="M285" i="1" s="1"/>
  <c r="K285" i="1"/>
  <c r="L285" i="1"/>
  <c r="A286" i="1"/>
  <c r="B286" i="1"/>
  <c r="C286" i="1"/>
  <c r="S286" i="1" s="1"/>
  <c r="D286" i="1"/>
  <c r="E286" i="1"/>
  <c r="F286" i="1"/>
  <c r="G286" i="1"/>
  <c r="H286" i="1"/>
  <c r="O286" i="1" s="1"/>
  <c r="I286" i="1"/>
  <c r="J286" i="1"/>
  <c r="M286" i="1" s="1"/>
  <c r="K286" i="1"/>
  <c r="L286" i="1"/>
  <c r="A287" i="1"/>
  <c r="B287" i="1"/>
  <c r="C287" i="1"/>
  <c r="S287" i="1" s="1"/>
  <c r="D287" i="1"/>
  <c r="E287" i="1"/>
  <c r="F287" i="1"/>
  <c r="G287" i="1"/>
  <c r="T287" i="1" s="1"/>
  <c r="U287" i="1" s="1"/>
  <c r="H287" i="1"/>
  <c r="O287" i="1" s="1"/>
  <c r="I287" i="1"/>
  <c r="J287" i="1"/>
  <c r="M287" i="1" s="1"/>
  <c r="K287" i="1"/>
  <c r="L287" i="1"/>
  <c r="A288" i="1"/>
  <c r="B288" i="1"/>
  <c r="C288" i="1"/>
  <c r="S288" i="1" s="1"/>
  <c r="D288" i="1"/>
  <c r="E288" i="1"/>
  <c r="F288" i="1"/>
  <c r="G288" i="1"/>
  <c r="H288" i="1"/>
  <c r="O288" i="1" s="1"/>
  <c r="I288" i="1"/>
  <c r="J288" i="1"/>
  <c r="M288" i="1" s="1"/>
  <c r="K288" i="1"/>
  <c r="L288" i="1"/>
  <c r="A289" i="1"/>
  <c r="B289" i="1"/>
  <c r="C289" i="1"/>
  <c r="S289" i="1" s="1"/>
  <c r="D289" i="1"/>
  <c r="E289" i="1"/>
  <c r="F289" i="1"/>
  <c r="G289" i="1"/>
  <c r="T289" i="1" s="1"/>
  <c r="U289" i="1" s="1"/>
  <c r="H289" i="1"/>
  <c r="O289" i="1" s="1"/>
  <c r="I289" i="1"/>
  <c r="J289" i="1"/>
  <c r="M289" i="1" s="1"/>
  <c r="K289" i="1"/>
  <c r="L289" i="1"/>
  <c r="A290" i="1"/>
  <c r="B290" i="1"/>
  <c r="C290" i="1"/>
  <c r="S290" i="1" s="1"/>
  <c r="D290" i="1"/>
  <c r="E290" i="1"/>
  <c r="F290" i="1"/>
  <c r="G290" i="1"/>
  <c r="H290" i="1"/>
  <c r="O290" i="1" s="1"/>
  <c r="I290" i="1"/>
  <c r="J290" i="1"/>
  <c r="M290" i="1" s="1"/>
  <c r="K290" i="1"/>
  <c r="L290" i="1"/>
  <c r="A291" i="1"/>
  <c r="B291" i="1"/>
  <c r="C291" i="1"/>
  <c r="S291" i="1" s="1"/>
  <c r="D291" i="1"/>
  <c r="E291" i="1"/>
  <c r="F291" i="1"/>
  <c r="G291" i="1"/>
  <c r="T291" i="1" s="1"/>
  <c r="U291" i="1" s="1"/>
  <c r="H291" i="1"/>
  <c r="O291" i="1" s="1"/>
  <c r="I291" i="1"/>
  <c r="J291" i="1"/>
  <c r="M291" i="1" s="1"/>
  <c r="K291" i="1"/>
  <c r="L291" i="1"/>
  <c r="A292" i="1"/>
  <c r="B292" i="1"/>
  <c r="C292" i="1"/>
  <c r="S292" i="1" s="1"/>
  <c r="D292" i="1"/>
  <c r="E292" i="1"/>
  <c r="F292" i="1"/>
  <c r="G292" i="1"/>
  <c r="T292" i="1" s="1"/>
  <c r="U292" i="1" s="1"/>
  <c r="H292" i="1"/>
  <c r="O292" i="1" s="1"/>
  <c r="I292" i="1"/>
  <c r="J292" i="1"/>
  <c r="M292" i="1" s="1"/>
  <c r="K292" i="1"/>
  <c r="L292" i="1"/>
  <c r="A293" i="1"/>
  <c r="B293" i="1"/>
  <c r="C293" i="1"/>
  <c r="S293" i="1" s="1"/>
  <c r="D293" i="1"/>
  <c r="E293" i="1"/>
  <c r="F293" i="1"/>
  <c r="G293" i="1"/>
  <c r="T293" i="1" s="1"/>
  <c r="U293" i="1" s="1"/>
  <c r="H293" i="1"/>
  <c r="O293" i="1" s="1"/>
  <c r="I293" i="1"/>
  <c r="J293" i="1"/>
  <c r="M293" i="1" s="1"/>
  <c r="K293" i="1"/>
  <c r="L293" i="1"/>
  <c r="A294" i="1"/>
  <c r="B294" i="1"/>
  <c r="C294" i="1"/>
  <c r="S294" i="1" s="1"/>
  <c r="D294" i="1"/>
  <c r="E294" i="1"/>
  <c r="F294" i="1"/>
  <c r="G294" i="1"/>
  <c r="H294" i="1"/>
  <c r="O294" i="1" s="1"/>
  <c r="I294" i="1"/>
  <c r="J294" i="1"/>
  <c r="M294" i="1" s="1"/>
  <c r="K294" i="1"/>
  <c r="L294" i="1"/>
  <c r="A295" i="1"/>
  <c r="B295" i="1"/>
  <c r="C295" i="1"/>
  <c r="S295" i="1" s="1"/>
  <c r="D295" i="1"/>
  <c r="E295" i="1"/>
  <c r="F295" i="1"/>
  <c r="G295" i="1"/>
  <c r="T295" i="1" s="1"/>
  <c r="U295" i="1" s="1"/>
  <c r="H295" i="1"/>
  <c r="O295" i="1" s="1"/>
  <c r="I295" i="1"/>
  <c r="J295" i="1"/>
  <c r="M295" i="1" s="1"/>
  <c r="K295" i="1"/>
  <c r="L295" i="1"/>
  <c r="A296" i="1"/>
  <c r="B296" i="1"/>
  <c r="C296" i="1"/>
  <c r="S296" i="1" s="1"/>
  <c r="D296" i="1"/>
  <c r="E296" i="1"/>
  <c r="F296" i="1"/>
  <c r="G296" i="1"/>
  <c r="H296" i="1"/>
  <c r="O296" i="1" s="1"/>
  <c r="I296" i="1"/>
  <c r="J296" i="1"/>
  <c r="M296" i="1" s="1"/>
  <c r="K296" i="1"/>
  <c r="L296" i="1"/>
  <c r="A297" i="1"/>
  <c r="B297" i="1"/>
  <c r="C297" i="1"/>
  <c r="S297" i="1" s="1"/>
  <c r="D297" i="1"/>
  <c r="E297" i="1"/>
  <c r="F297" i="1"/>
  <c r="G297" i="1"/>
  <c r="T297" i="1" s="1"/>
  <c r="U297" i="1" s="1"/>
  <c r="H297" i="1"/>
  <c r="O297" i="1" s="1"/>
  <c r="I297" i="1"/>
  <c r="J297" i="1"/>
  <c r="M297" i="1" s="1"/>
  <c r="K297" i="1"/>
  <c r="L297" i="1"/>
  <c r="A298" i="1"/>
  <c r="B298" i="1"/>
  <c r="C298" i="1"/>
  <c r="S298" i="1" s="1"/>
  <c r="D298" i="1"/>
  <c r="E298" i="1"/>
  <c r="F298" i="1"/>
  <c r="G298" i="1"/>
  <c r="H298" i="1"/>
  <c r="O298" i="1" s="1"/>
  <c r="I298" i="1"/>
  <c r="J298" i="1"/>
  <c r="M298" i="1" s="1"/>
  <c r="K298" i="1"/>
  <c r="L298" i="1"/>
  <c r="A299" i="1"/>
  <c r="B299" i="1"/>
  <c r="C299" i="1"/>
  <c r="S299" i="1" s="1"/>
  <c r="D299" i="1"/>
  <c r="E299" i="1"/>
  <c r="F299" i="1"/>
  <c r="G299" i="1"/>
  <c r="T299" i="1" s="1"/>
  <c r="U299" i="1" s="1"/>
  <c r="H299" i="1"/>
  <c r="O299" i="1" s="1"/>
  <c r="I299" i="1"/>
  <c r="J299" i="1"/>
  <c r="M299" i="1" s="1"/>
  <c r="K299" i="1"/>
  <c r="L299" i="1"/>
  <c r="A300" i="1"/>
  <c r="B300" i="1"/>
  <c r="C300" i="1"/>
  <c r="S300" i="1" s="1"/>
  <c r="D300" i="1"/>
  <c r="E300" i="1"/>
  <c r="F300" i="1"/>
  <c r="G300" i="1"/>
  <c r="T300" i="1" s="1"/>
  <c r="U300" i="1" s="1"/>
  <c r="H300" i="1"/>
  <c r="O300" i="1" s="1"/>
  <c r="I300" i="1"/>
  <c r="J300" i="1"/>
  <c r="M300" i="1" s="1"/>
  <c r="K300" i="1"/>
  <c r="L300" i="1"/>
  <c r="A301" i="1"/>
  <c r="B301" i="1"/>
  <c r="C301" i="1"/>
  <c r="S301" i="1" s="1"/>
  <c r="D301" i="1"/>
  <c r="E301" i="1"/>
  <c r="F301" i="1"/>
  <c r="G301" i="1"/>
  <c r="T301" i="1" s="1"/>
  <c r="U301" i="1" s="1"/>
  <c r="H301" i="1"/>
  <c r="O301" i="1" s="1"/>
  <c r="I301" i="1"/>
  <c r="J301" i="1"/>
  <c r="M301" i="1" s="1"/>
  <c r="K301" i="1"/>
  <c r="L301" i="1"/>
  <c r="A302" i="1"/>
  <c r="B302" i="1"/>
  <c r="C302" i="1"/>
  <c r="S302" i="1" s="1"/>
  <c r="D302" i="1"/>
  <c r="E302" i="1"/>
  <c r="F302" i="1"/>
  <c r="G302" i="1"/>
  <c r="H302" i="1"/>
  <c r="O302" i="1" s="1"/>
  <c r="I302" i="1"/>
  <c r="J302" i="1"/>
  <c r="M302" i="1" s="1"/>
  <c r="K302" i="1"/>
  <c r="L302" i="1"/>
  <c r="A303" i="1"/>
  <c r="B303" i="1"/>
  <c r="C303" i="1"/>
  <c r="S303" i="1" s="1"/>
  <c r="D303" i="1"/>
  <c r="E303" i="1"/>
  <c r="F303" i="1"/>
  <c r="G303" i="1"/>
  <c r="T303" i="1" s="1"/>
  <c r="U303" i="1" s="1"/>
  <c r="H303" i="1"/>
  <c r="O303" i="1" s="1"/>
  <c r="I303" i="1"/>
  <c r="J303" i="1"/>
  <c r="M303" i="1" s="1"/>
  <c r="K303" i="1"/>
  <c r="L303" i="1"/>
  <c r="A304" i="1"/>
  <c r="B304" i="1"/>
  <c r="C304" i="1"/>
  <c r="S304" i="1" s="1"/>
  <c r="D304" i="1"/>
  <c r="E304" i="1"/>
  <c r="F304" i="1"/>
  <c r="G304" i="1"/>
  <c r="H304" i="1"/>
  <c r="O304" i="1" s="1"/>
  <c r="I304" i="1"/>
  <c r="J304" i="1"/>
  <c r="M304" i="1" s="1"/>
  <c r="K304" i="1"/>
  <c r="L304" i="1"/>
  <c r="A305" i="1"/>
  <c r="B305" i="1"/>
  <c r="C305" i="1"/>
  <c r="S305" i="1" s="1"/>
  <c r="D305" i="1"/>
  <c r="E305" i="1"/>
  <c r="F305" i="1"/>
  <c r="G305" i="1"/>
  <c r="T305" i="1" s="1"/>
  <c r="U305" i="1" s="1"/>
  <c r="H305" i="1"/>
  <c r="O305" i="1" s="1"/>
  <c r="I305" i="1"/>
  <c r="J305" i="1"/>
  <c r="M305" i="1" s="1"/>
  <c r="K305" i="1"/>
  <c r="L305" i="1"/>
  <c r="A306" i="1"/>
  <c r="B306" i="1"/>
  <c r="C306" i="1"/>
  <c r="S306" i="1" s="1"/>
  <c r="D306" i="1"/>
  <c r="E306" i="1"/>
  <c r="F306" i="1"/>
  <c r="G306" i="1"/>
  <c r="H306" i="1"/>
  <c r="O306" i="1" s="1"/>
  <c r="I306" i="1"/>
  <c r="J306" i="1"/>
  <c r="M306" i="1" s="1"/>
  <c r="K306" i="1"/>
  <c r="L306" i="1"/>
  <c r="A307" i="1"/>
  <c r="B307" i="1"/>
  <c r="C307" i="1"/>
  <c r="S307" i="1" s="1"/>
  <c r="D307" i="1"/>
  <c r="E307" i="1"/>
  <c r="F307" i="1"/>
  <c r="G307" i="1"/>
  <c r="T307" i="1" s="1"/>
  <c r="U307" i="1" s="1"/>
  <c r="H307" i="1"/>
  <c r="O307" i="1" s="1"/>
  <c r="I307" i="1"/>
  <c r="J307" i="1"/>
  <c r="M307" i="1" s="1"/>
  <c r="K307" i="1"/>
  <c r="L307" i="1"/>
  <c r="A308" i="1"/>
  <c r="B308" i="1"/>
  <c r="C308" i="1"/>
  <c r="S308" i="1" s="1"/>
  <c r="D308" i="1"/>
  <c r="E308" i="1"/>
  <c r="F308" i="1"/>
  <c r="G308" i="1"/>
  <c r="T308" i="1" s="1"/>
  <c r="U308" i="1" s="1"/>
  <c r="H308" i="1"/>
  <c r="O308" i="1" s="1"/>
  <c r="I308" i="1"/>
  <c r="J308" i="1"/>
  <c r="M308" i="1" s="1"/>
  <c r="K308" i="1"/>
  <c r="L308" i="1"/>
  <c r="A309" i="1"/>
  <c r="B309" i="1"/>
  <c r="C309" i="1"/>
  <c r="S309" i="1" s="1"/>
  <c r="D309" i="1"/>
  <c r="E309" i="1"/>
  <c r="F309" i="1"/>
  <c r="G309" i="1"/>
  <c r="T309" i="1" s="1"/>
  <c r="U309" i="1" s="1"/>
  <c r="H309" i="1"/>
  <c r="O309" i="1" s="1"/>
  <c r="I309" i="1"/>
  <c r="J309" i="1"/>
  <c r="M309" i="1" s="1"/>
  <c r="K309" i="1"/>
  <c r="L309" i="1"/>
  <c r="A310" i="1"/>
  <c r="B310" i="1"/>
  <c r="C310" i="1"/>
  <c r="S310" i="1" s="1"/>
  <c r="D310" i="1"/>
  <c r="E310" i="1"/>
  <c r="F310" i="1"/>
  <c r="G310" i="1"/>
  <c r="H310" i="1"/>
  <c r="O310" i="1" s="1"/>
  <c r="I310" i="1"/>
  <c r="J310" i="1"/>
  <c r="M310" i="1" s="1"/>
  <c r="K310" i="1"/>
  <c r="L310" i="1"/>
  <c r="A311" i="1"/>
  <c r="B311" i="1"/>
  <c r="C311" i="1"/>
  <c r="S311" i="1" s="1"/>
  <c r="D311" i="1"/>
  <c r="E311" i="1"/>
  <c r="F311" i="1"/>
  <c r="G311" i="1"/>
  <c r="T311" i="1" s="1"/>
  <c r="U311" i="1" s="1"/>
  <c r="H311" i="1"/>
  <c r="O311" i="1" s="1"/>
  <c r="I311" i="1"/>
  <c r="J311" i="1"/>
  <c r="M311" i="1" s="1"/>
  <c r="K311" i="1"/>
  <c r="L311" i="1"/>
  <c r="A312" i="1"/>
  <c r="B312" i="1"/>
  <c r="C312" i="1"/>
  <c r="S312" i="1" s="1"/>
  <c r="D312" i="1"/>
  <c r="E312" i="1"/>
  <c r="F312" i="1"/>
  <c r="G312" i="1"/>
  <c r="H312" i="1"/>
  <c r="O312" i="1" s="1"/>
  <c r="I312" i="1"/>
  <c r="J312" i="1"/>
  <c r="M312" i="1" s="1"/>
  <c r="K312" i="1"/>
  <c r="L312" i="1"/>
  <c r="A313" i="1"/>
  <c r="B313" i="1"/>
  <c r="C313" i="1"/>
  <c r="S313" i="1" s="1"/>
  <c r="D313" i="1"/>
  <c r="E313" i="1"/>
  <c r="F313" i="1"/>
  <c r="G313" i="1"/>
  <c r="T313" i="1" s="1"/>
  <c r="U313" i="1" s="1"/>
  <c r="H313" i="1"/>
  <c r="O313" i="1" s="1"/>
  <c r="I313" i="1"/>
  <c r="J313" i="1"/>
  <c r="M313" i="1" s="1"/>
  <c r="K313" i="1"/>
  <c r="L313" i="1"/>
  <c r="A314" i="1"/>
  <c r="B314" i="1"/>
  <c r="C314" i="1"/>
  <c r="S314" i="1" s="1"/>
  <c r="D314" i="1"/>
  <c r="E314" i="1"/>
  <c r="F314" i="1"/>
  <c r="G314" i="1"/>
  <c r="H314" i="1"/>
  <c r="O314" i="1" s="1"/>
  <c r="I314" i="1"/>
  <c r="J314" i="1"/>
  <c r="M314" i="1" s="1"/>
  <c r="K314" i="1"/>
  <c r="L314" i="1"/>
  <c r="A315" i="1"/>
  <c r="B315" i="1"/>
  <c r="C315" i="1"/>
  <c r="S315" i="1" s="1"/>
  <c r="D315" i="1"/>
  <c r="E315" i="1"/>
  <c r="F315" i="1"/>
  <c r="G315" i="1"/>
  <c r="T315" i="1" s="1"/>
  <c r="U315" i="1" s="1"/>
  <c r="H315" i="1"/>
  <c r="O315" i="1" s="1"/>
  <c r="I315" i="1"/>
  <c r="J315" i="1"/>
  <c r="M315" i="1" s="1"/>
  <c r="K315" i="1"/>
  <c r="L315" i="1"/>
  <c r="A316" i="1"/>
  <c r="B316" i="1"/>
  <c r="C316" i="1"/>
  <c r="S316" i="1" s="1"/>
  <c r="D316" i="1"/>
  <c r="E316" i="1"/>
  <c r="F316" i="1"/>
  <c r="G316" i="1"/>
  <c r="T316" i="1" s="1"/>
  <c r="U316" i="1" s="1"/>
  <c r="H316" i="1"/>
  <c r="O316" i="1" s="1"/>
  <c r="I316" i="1"/>
  <c r="J316" i="1"/>
  <c r="M316" i="1" s="1"/>
  <c r="K316" i="1"/>
  <c r="L316" i="1"/>
  <c r="A317" i="1"/>
  <c r="B317" i="1"/>
  <c r="C317" i="1"/>
  <c r="S317" i="1" s="1"/>
  <c r="D317" i="1"/>
  <c r="E317" i="1"/>
  <c r="F317" i="1"/>
  <c r="G317" i="1"/>
  <c r="T317" i="1" s="1"/>
  <c r="U317" i="1" s="1"/>
  <c r="H317" i="1"/>
  <c r="O317" i="1" s="1"/>
  <c r="I317" i="1"/>
  <c r="J317" i="1"/>
  <c r="M317" i="1" s="1"/>
  <c r="K317" i="1"/>
  <c r="L317" i="1"/>
  <c r="A318" i="1"/>
  <c r="B318" i="1"/>
  <c r="C318" i="1"/>
  <c r="S318" i="1" s="1"/>
  <c r="D318" i="1"/>
  <c r="E318" i="1"/>
  <c r="F318" i="1"/>
  <c r="G318" i="1"/>
  <c r="H318" i="1"/>
  <c r="O318" i="1" s="1"/>
  <c r="I318" i="1"/>
  <c r="J318" i="1"/>
  <c r="M318" i="1" s="1"/>
  <c r="K318" i="1"/>
  <c r="L318" i="1"/>
  <c r="A319" i="1"/>
  <c r="B319" i="1"/>
  <c r="C319" i="1"/>
  <c r="S319" i="1" s="1"/>
  <c r="D319" i="1"/>
  <c r="E319" i="1"/>
  <c r="F319" i="1"/>
  <c r="G319" i="1"/>
  <c r="T319" i="1" s="1"/>
  <c r="U319" i="1" s="1"/>
  <c r="H319" i="1"/>
  <c r="O319" i="1" s="1"/>
  <c r="I319" i="1"/>
  <c r="J319" i="1"/>
  <c r="M319" i="1" s="1"/>
  <c r="K319" i="1"/>
  <c r="L319" i="1"/>
  <c r="A320" i="1"/>
  <c r="B320" i="1"/>
  <c r="C320" i="1"/>
  <c r="S320" i="1" s="1"/>
  <c r="D320" i="1"/>
  <c r="E320" i="1"/>
  <c r="F320" i="1"/>
  <c r="G320" i="1"/>
  <c r="H320" i="1"/>
  <c r="O320" i="1" s="1"/>
  <c r="I320" i="1"/>
  <c r="J320" i="1"/>
  <c r="M320" i="1" s="1"/>
  <c r="K320" i="1"/>
  <c r="L320" i="1"/>
  <c r="A321" i="1"/>
  <c r="B321" i="1"/>
  <c r="C321" i="1"/>
  <c r="S321" i="1" s="1"/>
  <c r="D321" i="1"/>
  <c r="E321" i="1"/>
  <c r="F321" i="1"/>
  <c r="G321" i="1"/>
  <c r="T321" i="1" s="1"/>
  <c r="U321" i="1" s="1"/>
  <c r="H321" i="1"/>
  <c r="O321" i="1" s="1"/>
  <c r="I321" i="1"/>
  <c r="J321" i="1"/>
  <c r="M321" i="1" s="1"/>
  <c r="K321" i="1"/>
  <c r="L321" i="1"/>
  <c r="A322" i="1"/>
  <c r="B322" i="1"/>
  <c r="C322" i="1"/>
  <c r="S322" i="1" s="1"/>
  <c r="D322" i="1"/>
  <c r="E322" i="1"/>
  <c r="F322" i="1"/>
  <c r="G322" i="1"/>
  <c r="H322" i="1"/>
  <c r="O322" i="1" s="1"/>
  <c r="I322" i="1"/>
  <c r="J322" i="1"/>
  <c r="M322" i="1" s="1"/>
  <c r="K322" i="1"/>
  <c r="L322" i="1"/>
  <c r="A323" i="1"/>
  <c r="B323" i="1"/>
  <c r="C323" i="1"/>
  <c r="S323" i="1" s="1"/>
  <c r="D323" i="1"/>
  <c r="E323" i="1"/>
  <c r="F323" i="1"/>
  <c r="G323" i="1"/>
  <c r="T323" i="1" s="1"/>
  <c r="U323" i="1" s="1"/>
  <c r="H323" i="1"/>
  <c r="O323" i="1" s="1"/>
  <c r="I323" i="1"/>
  <c r="J323" i="1"/>
  <c r="M323" i="1" s="1"/>
  <c r="K323" i="1"/>
  <c r="L323" i="1"/>
  <c r="A324" i="1"/>
  <c r="B324" i="1"/>
  <c r="C324" i="1"/>
  <c r="S324" i="1" s="1"/>
  <c r="D324" i="1"/>
  <c r="E324" i="1"/>
  <c r="F324" i="1"/>
  <c r="G324" i="1"/>
  <c r="T324" i="1" s="1"/>
  <c r="U324" i="1" s="1"/>
  <c r="H324" i="1"/>
  <c r="O324" i="1" s="1"/>
  <c r="I324" i="1"/>
  <c r="J324" i="1"/>
  <c r="M324" i="1" s="1"/>
  <c r="K324" i="1"/>
  <c r="L324" i="1"/>
  <c r="A325" i="1"/>
  <c r="B325" i="1"/>
  <c r="C325" i="1"/>
  <c r="S325" i="1" s="1"/>
  <c r="D325" i="1"/>
  <c r="E325" i="1"/>
  <c r="F325" i="1"/>
  <c r="G325" i="1"/>
  <c r="T325" i="1" s="1"/>
  <c r="U325" i="1" s="1"/>
  <c r="H325" i="1"/>
  <c r="O325" i="1" s="1"/>
  <c r="I325" i="1"/>
  <c r="J325" i="1"/>
  <c r="M325" i="1" s="1"/>
  <c r="K325" i="1"/>
  <c r="L325" i="1"/>
  <c r="A326" i="1"/>
  <c r="B326" i="1"/>
  <c r="C326" i="1"/>
  <c r="S326" i="1" s="1"/>
  <c r="D326" i="1"/>
  <c r="E326" i="1"/>
  <c r="F326" i="1"/>
  <c r="G326" i="1"/>
  <c r="H326" i="1"/>
  <c r="O326" i="1" s="1"/>
  <c r="I326" i="1"/>
  <c r="J326" i="1"/>
  <c r="M326" i="1" s="1"/>
  <c r="K326" i="1"/>
  <c r="L326" i="1"/>
  <c r="A327" i="1"/>
  <c r="B327" i="1"/>
  <c r="C327" i="1"/>
  <c r="S327" i="1" s="1"/>
  <c r="D327" i="1"/>
  <c r="E327" i="1"/>
  <c r="F327" i="1"/>
  <c r="G327" i="1"/>
  <c r="T327" i="1" s="1"/>
  <c r="U327" i="1" s="1"/>
  <c r="H327" i="1"/>
  <c r="O327" i="1" s="1"/>
  <c r="I327" i="1"/>
  <c r="J327" i="1"/>
  <c r="M327" i="1" s="1"/>
  <c r="K327" i="1"/>
  <c r="L327" i="1"/>
  <c r="A328" i="1"/>
  <c r="B328" i="1"/>
  <c r="C328" i="1"/>
  <c r="S328" i="1" s="1"/>
  <c r="D328" i="1"/>
  <c r="E328" i="1"/>
  <c r="F328" i="1"/>
  <c r="G328" i="1"/>
  <c r="H328" i="1"/>
  <c r="O328" i="1" s="1"/>
  <c r="I328" i="1"/>
  <c r="J328" i="1"/>
  <c r="M328" i="1" s="1"/>
  <c r="K328" i="1"/>
  <c r="L328" i="1"/>
  <c r="A329" i="1"/>
  <c r="B329" i="1"/>
  <c r="C329" i="1"/>
  <c r="S329" i="1" s="1"/>
  <c r="D329" i="1"/>
  <c r="E329" i="1"/>
  <c r="F329" i="1"/>
  <c r="G329" i="1"/>
  <c r="T329" i="1" s="1"/>
  <c r="U329" i="1" s="1"/>
  <c r="H329" i="1"/>
  <c r="O329" i="1" s="1"/>
  <c r="I329" i="1"/>
  <c r="J329" i="1"/>
  <c r="M329" i="1" s="1"/>
  <c r="K329" i="1"/>
  <c r="L329" i="1"/>
  <c r="A330" i="1"/>
  <c r="B330" i="1"/>
  <c r="C330" i="1"/>
  <c r="S330" i="1" s="1"/>
  <c r="D330" i="1"/>
  <c r="E330" i="1"/>
  <c r="F330" i="1"/>
  <c r="G330" i="1"/>
  <c r="H330" i="1"/>
  <c r="O330" i="1" s="1"/>
  <c r="I330" i="1"/>
  <c r="J330" i="1"/>
  <c r="M330" i="1" s="1"/>
  <c r="K330" i="1"/>
  <c r="L330" i="1"/>
  <c r="A331" i="1"/>
  <c r="B331" i="1"/>
  <c r="C331" i="1"/>
  <c r="S331" i="1" s="1"/>
  <c r="D331" i="1"/>
  <c r="E331" i="1"/>
  <c r="F331" i="1"/>
  <c r="G331" i="1"/>
  <c r="T331" i="1" s="1"/>
  <c r="U331" i="1" s="1"/>
  <c r="H331" i="1"/>
  <c r="O331" i="1" s="1"/>
  <c r="I331" i="1"/>
  <c r="J331" i="1"/>
  <c r="M331" i="1" s="1"/>
  <c r="K331" i="1"/>
  <c r="L331" i="1"/>
  <c r="A332" i="1"/>
  <c r="B332" i="1"/>
  <c r="C332" i="1"/>
  <c r="S332" i="1" s="1"/>
  <c r="D332" i="1"/>
  <c r="E332" i="1"/>
  <c r="F332" i="1"/>
  <c r="G332" i="1"/>
  <c r="T332" i="1" s="1"/>
  <c r="U332" i="1" s="1"/>
  <c r="H332" i="1"/>
  <c r="O332" i="1" s="1"/>
  <c r="I332" i="1"/>
  <c r="J332" i="1"/>
  <c r="M332" i="1" s="1"/>
  <c r="K332" i="1"/>
  <c r="L332" i="1"/>
  <c r="A333" i="1"/>
  <c r="B333" i="1"/>
  <c r="C333" i="1"/>
  <c r="S333" i="1" s="1"/>
  <c r="D333" i="1"/>
  <c r="E333" i="1"/>
  <c r="F333" i="1"/>
  <c r="G333" i="1"/>
  <c r="T333" i="1" s="1"/>
  <c r="U333" i="1" s="1"/>
  <c r="H333" i="1"/>
  <c r="O333" i="1" s="1"/>
  <c r="I333" i="1"/>
  <c r="J333" i="1"/>
  <c r="M333" i="1" s="1"/>
  <c r="K333" i="1"/>
  <c r="L333" i="1"/>
  <c r="A334" i="1"/>
  <c r="B334" i="1"/>
  <c r="C334" i="1"/>
  <c r="S334" i="1" s="1"/>
  <c r="D334" i="1"/>
  <c r="E334" i="1"/>
  <c r="F334" i="1"/>
  <c r="G334" i="1"/>
  <c r="H334" i="1"/>
  <c r="O334" i="1" s="1"/>
  <c r="I334" i="1"/>
  <c r="J334" i="1"/>
  <c r="M334" i="1" s="1"/>
  <c r="K334" i="1"/>
  <c r="L334" i="1"/>
  <c r="A335" i="1"/>
  <c r="B335" i="1"/>
  <c r="C335" i="1"/>
  <c r="S335" i="1" s="1"/>
  <c r="D335" i="1"/>
  <c r="E335" i="1"/>
  <c r="F335" i="1"/>
  <c r="G335" i="1"/>
  <c r="T335" i="1" s="1"/>
  <c r="U335" i="1" s="1"/>
  <c r="H335" i="1"/>
  <c r="O335" i="1" s="1"/>
  <c r="I335" i="1"/>
  <c r="J335" i="1"/>
  <c r="M335" i="1" s="1"/>
  <c r="K335" i="1"/>
  <c r="L335" i="1"/>
  <c r="A336" i="1"/>
  <c r="B336" i="1"/>
  <c r="C336" i="1"/>
  <c r="S336" i="1" s="1"/>
  <c r="D336" i="1"/>
  <c r="E336" i="1"/>
  <c r="F336" i="1"/>
  <c r="G336" i="1"/>
  <c r="H336" i="1"/>
  <c r="O336" i="1" s="1"/>
  <c r="I336" i="1"/>
  <c r="J336" i="1"/>
  <c r="M336" i="1" s="1"/>
  <c r="K336" i="1"/>
  <c r="L336" i="1"/>
  <c r="A337" i="1"/>
  <c r="B337" i="1"/>
  <c r="C337" i="1"/>
  <c r="S337" i="1" s="1"/>
  <c r="D337" i="1"/>
  <c r="E337" i="1"/>
  <c r="F337" i="1"/>
  <c r="G337" i="1"/>
  <c r="T337" i="1" s="1"/>
  <c r="U337" i="1" s="1"/>
  <c r="H337" i="1"/>
  <c r="O337" i="1" s="1"/>
  <c r="I337" i="1"/>
  <c r="J337" i="1"/>
  <c r="M337" i="1" s="1"/>
  <c r="K337" i="1"/>
  <c r="L337" i="1"/>
  <c r="A338" i="1"/>
  <c r="B338" i="1"/>
  <c r="C338" i="1"/>
  <c r="S338" i="1" s="1"/>
  <c r="D338" i="1"/>
  <c r="E338" i="1"/>
  <c r="F338" i="1"/>
  <c r="G338" i="1"/>
  <c r="H338" i="1"/>
  <c r="O338" i="1" s="1"/>
  <c r="I338" i="1"/>
  <c r="J338" i="1"/>
  <c r="M338" i="1" s="1"/>
  <c r="K338" i="1"/>
  <c r="L338" i="1"/>
  <c r="A339" i="1"/>
  <c r="B339" i="1"/>
  <c r="C339" i="1"/>
  <c r="S339" i="1" s="1"/>
  <c r="D339" i="1"/>
  <c r="E339" i="1"/>
  <c r="F339" i="1"/>
  <c r="G339" i="1"/>
  <c r="T339" i="1" s="1"/>
  <c r="U339" i="1" s="1"/>
  <c r="H339" i="1"/>
  <c r="O339" i="1" s="1"/>
  <c r="I339" i="1"/>
  <c r="J339" i="1"/>
  <c r="M339" i="1" s="1"/>
  <c r="K339" i="1"/>
  <c r="L339" i="1"/>
  <c r="A340" i="1"/>
  <c r="B340" i="1"/>
  <c r="C340" i="1"/>
  <c r="S340" i="1" s="1"/>
  <c r="D340" i="1"/>
  <c r="E340" i="1"/>
  <c r="F340" i="1"/>
  <c r="G340" i="1"/>
  <c r="T340" i="1" s="1"/>
  <c r="U340" i="1" s="1"/>
  <c r="H340" i="1"/>
  <c r="O340" i="1" s="1"/>
  <c r="I340" i="1"/>
  <c r="J340" i="1"/>
  <c r="M340" i="1" s="1"/>
  <c r="K340" i="1"/>
  <c r="L340" i="1"/>
  <c r="A341" i="1"/>
  <c r="B341" i="1"/>
  <c r="C341" i="1"/>
  <c r="S341" i="1" s="1"/>
  <c r="D341" i="1"/>
  <c r="E341" i="1"/>
  <c r="F341" i="1"/>
  <c r="G341" i="1"/>
  <c r="T341" i="1" s="1"/>
  <c r="U341" i="1" s="1"/>
  <c r="H341" i="1"/>
  <c r="O341" i="1" s="1"/>
  <c r="I341" i="1"/>
  <c r="J341" i="1"/>
  <c r="M341" i="1" s="1"/>
  <c r="K341" i="1"/>
  <c r="L341" i="1"/>
  <c r="A342" i="1"/>
  <c r="B342" i="1"/>
  <c r="C342" i="1"/>
  <c r="S342" i="1" s="1"/>
  <c r="D342" i="1"/>
  <c r="E342" i="1"/>
  <c r="F342" i="1"/>
  <c r="G342" i="1"/>
  <c r="H342" i="1"/>
  <c r="O342" i="1" s="1"/>
  <c r="I342" i="1"/>
  <c r="J342" i="1"/>
  <c r="M342" i="1" s="1"/>
  <c r="K342" i="1"/>
  <c r="L342" i="1"/>
  <c r="A343" i="1"/>
  <c r="B343" i="1"/>
  <c r="C343" i="1"/>
  <c r="S343" i="1" s="1"/>
  <c r="D343" i="1"/>
  <c r="E343" i="1"/>
  <c r="F343" i="1"/>
  <c r="G343" i="1"/>
  <c r="T343" i="1" s="1"/>
  <c r="U343" i="1" s="1"/>
  <c r="H343" i="1"/>
  <c r="O343" i="1" s="1"/>
  <c r="I343" i="1"/>
  <c r="J343" i="1"/>
  <c r="M343" i="1" s="1"/>
  <c r="K343" i="1"/>
  <c r="L343" i="1"/>
  <c r="A344" i="1"/>
  <c r="B344" i="1"/>
  <c r="C344" i="1"/>
  <c r="S344" i="1" s="1"/>
  <c r="D344" i="1"/>
  <c r="E344" i="1"/>
  <c r="F344" i="1"/>
  <c r="G344" i="1"/>
  <c r="H344" i="1"/>
  <c r="O344" i="1" s="1"/>
  <c r="I344" i="1"/>
  <c r="J344" i="1"/>
  <c r="M344" i="1" s="1"/>
  <c r="K344" i="1"/>
  <c r="L344" i="1"/>
  <c r="A345" i="1"/>
  <c r="B345" i="1"/>
  <c r="C345" i="1"/>
  <c r="S345" i="1" s="1"/>
  <c r="D345" i="1"/>
  <c r="E345" i="1"/>
  <c r="F345" i="1"/>
  <c r="G345" i="1"/>
  <c r="T345" i="1" s="1"/>
  <c r="U345" i="1" s="1"/>
  <c r="H345" i="1"/>
  <c r="O345" i="1" s="1"/>
  <c r="I345" i="1"/>
  <c r="J345" i="1"/>
  <c r="M345" i="1" s="1"/>
  <c r="K345" i="1"/>
  <c r="L345" i="1"/>
  <c r="A346" i="1"/>
  <c r="B346" i="1"/>
  <c r="C346" i="1"/>
  <c r="S346" i="1" s="1"/>
  <c r="D346" i="1"/>
  <c r="E346" i="1"/>
  <c r="F346" i="1"/>
  <c r="G346" i="1"/>
  <c r="H346" i="1"/>
  <c r="O346" i="1" s="1"/>
  <c r="I346" i="1"/>
  <c r="J346" i="1"/>
  <c r="M346" i="1" s="1"/>
  <c r="K346" i="1"/>
  <c r="L346" i="1"/>
  <c r="A347" i="1"/>
  <c r="B347" i="1"/>
  <c r="C347" i="1"/>
  <c r="S347" i="1" s="1"/>
  <c r="D347" i="1"/>
  <c r="E347" i="1"/>
  <c r="F347" i="1"/>
  <c r="G347" i="1"/>
  <c r="T347" i="1" s="1"/>
  <c r="U347" i="1" s="1"/>
  <c r="H347" i="1"/>
  <c r="O347" i="1" s="1"/>
  <c r="I347" i="1"/>
  <c r="J347" i="1"/>
  <c r="M347" i="1" s="1"/>
  <c r="K347" i="1"/>
  <c r="L347" i="1"/>
  <c r="A348" i="1"/>
  <c r="B348" i="1"/>
  <c r="C348" i="1"/>
  <c r="S348" i="1" s="1"/>
  <c r="D348" i="1"/>
  <c r="E348" i="1"/>
  <c r="F348" i="1"/>
  <c r="G348" i="1"/>
  <c r="T348" i="1" s="1"/>
  <c r="U348" i="1" s="1"/>
  <c r="H348" i="1"/>
  <c r="O348" i="1" s="1"/>
  <c r="I348" i="1"/>
  <c r="J348" i="1"/>
  <c r="M348" i="1" s="1"/>
  <c r="K348" i="1"/>
  <c r="L348" i="1"/>
  <c r="A349" i="1"/>
  <c r="B349" i="1"/>
  <c r="C349" i="1"/>
  <c r="S349" i="1" s="1"/>
  <c r="D349" i="1"/>
  <c r="E349" i="1"/>
  <c r="F349" i="1"/>
  <c r="G349" i="1"/>
  <c r="T349" i="1" s="1"/>
  <c r="U349" i="1" s="1"/>
  <c r="H349" i="1"/>
  <c r="O349" i="1" s="1"/>
  <c r="I349" i="1"/>
  <c r="J349" i="1"/>
  <c r="M349" i="1" s="1"/>
  <c r="K349" i="1"/>
  <c r="L349" i="1"/>
  <c r="A350" i="1"/>
  <c r="B350" i="1"/>
  <c r="C350" i="1"/>
  <c r="S350" i="1" s="1"/>
  <c r="D350" i="1"/>
  <c r="E350" i="1"/>
  <c r="F350" i="1"/>
  <c r="G350" i="1"/>
  <c r="H350" i="1"/>
  <c r="O350" i="1" s="1"/>
  <c r="I350" i="1"/>
  <c r="J350" i="1"/>
  <c r="M350" i="1" s="1"/>
  <c r="K350" i="1"/>
  <c r="L350" i="1"/>
  <c r="A351" i="1"/>
  <c r="B351" i="1"/>
  <c r="C351" i="1"/>
  <c r="S351" i="1" s="1"/>
  <c r="D351" i="1"/>
  <c r="E351" i="1"/>
  <c r="F351" i="1"/>
  <c r="G351" i="1"/>
  <c r="T351" i="1" s="1"/>
  <c r="U351" i="1" s="1"/>
  <c r="H351" i="1"/>
  <c r="O351" i="1" s="1"/>
  <c r="I351" i="1"/>
  <c r="J351" i="1"/>
  <c r="M351" i="1" s="1"/>
  <c r="K351" i="1"/>
  <c r="L351" i="1"/>
  <c r="A352" i="1"/>
  <c r="B352" i="1"/>
  <c r="C352" i="1"/>
  <c r="S352" i="1" s="1"/>
  <c r="D352" i="1"/>
  <c r="E352" i="1"/>
  <c r="F352" i="1"/>
  <c r="G352" i="1"/>
  <c r="H352" i="1"/>
  <c r="O352" i="1" s="1"/>
  <c r="I352" i="1"/>
  <c r="J352" i="1"/>
  <c r="M352" i="1" s="1"/>
  <c r="K352" i="1"/>
  <c r="L352" i="1"/>
  <c r="A353" i="1"/>
  <c r="B353" i="1"/>
  <c r="C353" i="1"/>
  <c r="S353" i="1" s="1"/>
  <c r="D353" i="1"/>
  <c r="E353" i="1"/>
  <c r="F353" i="1"/>
  <c r="G353" i="1"/>
  <c r="T353" i="1" s="1"/>
  <c r="U353" i="1" s="1"/>
  <c r="H353" i="1"/>
  <c r="O353" i="1" s="1"/>
  <c r="I353" i="1"/>
  <c r="J353" i="1"/>
  <c r="M353" i="1" s="1"/>
  <c r="K353" i="1"/>
  <c r="L353" i="1"/>
  <c r="A354" i="1"/>
  <c r="B354" i="1"/>
  <c r="C354" i="1"/>
  <c r="S354" i="1" s="1"/>
  <c r="D354" i="1"/>
  <c r="E354" i="1"/>
  <c r="F354" i="1"/>
  <c r="G354" i="1"/>
  <c r="H354" i="1"/>
  <c r="O354" i="1" s="1"/>
  <c r="I354" i="1"/>
  <c r="J354" i="1"/>
  <c r="M354" i="1" s="1"/>
  <c r="K354" i="1"/>
  <c r="L354" i="1"/>
  <c r="A355" i="1"/>
  <c r="B355" i="1"/>
  <c r="C355" i="1"/>
  <c r="S355" i="1" s="1"/>
  <c r="D355" i="1"/>
  <c r="E355" i="1"/>
  <c r="F355" i="1"/>
  <c r="G355" i="1"/>
  <c r="T355" i="1" s="1"/>
  <c r="U355" i="1" s="1"/>
  <c r="H355" i="1"/>
  <c r="O355" i="1" s="1"/>
  <c r="I355" i="1"/>
  <c r="J355" i="1"/>
  <c r="M355" i="1" s="1"/>
  <c r="K355" i="1"/>
  <c r="L355" i="1"/>
  <c r="A356" i="1"/>
  <c r="B356" i="1"/>
  <c r="C356" i="1"/>
  <c r="S356" i="1" s="1"/>
  <c r="D356" i="1"/>
  <c r="E356" i="1"/>
  <c r="F356" i="1"/>
  <c r="G356" i="1"/>
  <c r="T356" i="1" s="1"/>
  <c r="U356" i="1" s="1"/>
  <c r="H356" i="1"/>
  <c r="O356" i="1" s="1"/>
  <c r="I356" i="1"/>
  <c r="J356" i="1"/>
  <c r="M356" i="1" s="1"/>
  <c r="K356" i="1"/>
  <c r="L356" i="1"/>
  <c r="A357" i="1"/>
  <c r="B357" i="1"/>
  <c r="C357" i="1"/>
  <c r="S357" i="1" s="1"/>
  <c r="D357" i="1"/>
  <c r="E357" i="1"/>
  <c r="F357" i="1"/>
  <c r="G357" i="1"/>
  <c r="T357" i="1" s="1"/>
  <c r="U357" i="1" s="1"/>
  <c r="H357" i="1"/>
  <c r="O357" i="1" s="1"/>
  <c r="I357" i="1"/>
  <c r="J357" i="1"/>
  <c r="M357" i="1" s="1"/>
  <c r="K357" i="1"/>
  <c r="L357" i="1"/>
  <c r="A358" i="1"/>
  <c r="B358" i="1"/>
  <c r="C358" i="1"/>
  <c r="S358" i="1" s="1"/>
  <c r="D358" i="1"/>
  <c r="E358" i="1"/>
  <c r="F358" i="1"/>
  <c r="G358" i="1"/>
  <c r="H358" i="1"/>
  <c r="O358" i="1" s="1"/>
  <c r="I358" i="1"/>
  <c r="J358" i="1"/>
  <c r="M358" i="1" s="1"/>
  <c r="K358" i="1"/>
  <c r="L358" i="1"/>
  <c r="A359" i="1"/>
  <c r="B359" i="1"/>
  <c r="C359" i="1"/>
  <c r="S359" i="1" s="1"/>
  <c r="D359" i="1"/>
  <c r="E359" i="1"/>
  <c r="F359" i="1"/>
  <c r="G359" i="1"/>
  <c r="T359" i="1" s="1"/>
  <c r="U359" i="1" s="1"/>
  <c r="H359" i="1"/>
  <c r="O359" i="1" s="1"/>
  <c r="I359" i="1"/>
  <c r="J359" i="1"/>
  <c r="M359" i="1" s="1"/>
  <c r="K359" i="1"/>
  <c r="L359" i="1"/>
  <c r="A360" i="1"/>
  <c r="B360" i="1"/>
  <c r="C360" i="1"/>
  <c r="S360" i="1" s="1"/>
  <c r="D360" i="1"/>
  <c r="E360" i="1"/>
  <c r="F360" i="1"/>
  <c r="G360" i="1"/>
  <c r="H360" i="1"/>
  <c r="O360" i="1" s="1"/>
  <c r="I360" i="1"/>
  <c r="J360" i="1"/>
  <c r="M360" i="1" s="1"/>
  <c r="K360" i="1"/>
  <c r="L360" i="1"/>
  <c r="A361" i="1"/>
  <c r="B361" i="1"/>
  <c r="C361" i="1"/>
  <c r="S361" i="1" s="1"/>
  <c r="D361" i="1"/>
  <c r="E361" i="1"/>
  <c r="F361" i="1"/>
  <c r="G361" i="1"/>
  <c r="T361" i="1" s="1"/>
  <c r="U361" i="1" s="1"/>
  <c r="H361" i="1"/>
  <c r="O361" i="1" s="1"/>
  <c r="I361" i="1"/>
  <c r="J361" i="1"/>
  <c r="M361" i="1" s="1"/>
  <c r="K361" i="1"/>
  <c r="L361" i="1"/>
  <c r="A362" i="1"/>
  <c r="B362" i="1"/>
  <c r="C362" i="1"/>
  <c r="S362" i="1" s="1"/>
  <c r="D362" i="1"/>
  <c r="E362" i="1"/>
  <c r="F362" i="1"/>
  <c r="G362" i="1"/>
  <c r="H362" i="1"/>
  <c r="O362" i="1" s="1"/>
  <c r="I362" i="1"/>
  <c r="J362" i="1"/>
  <c r="M362" i="1" s="1"/>
  <c r="K362" i="1"/>
  <c r="L362" i="1"/>
  <c r="A363" i="1"/>
  <c r="B363" i="1"/>
  <c r="C363" i="1"/>
  <c r="S363" i="1" s="1"/>
  <c r="D363" i="1"/>
  <c r="E363" i="1"/>
  <c r="F363" i="1"/>
  <c r="G363" i="1"/>
  <c r="T363" i="1" s="1"/>
  <c r="U363" i="1" s="1"/>
  <c r="H363" i="1"/>
  <c r="O363" i="1" s="1"/>
  <c r="I363" i="1"/>
  <c r="J363" i="1"/>
  <c r="M363" i="1" s="1"/>
  <c r="K363" i="1"/>
  <c r="L363" i="1"/>
  <c r="A364" i="1"/>
  <c r="B364" i="1"/>
  <c r="C364" i="1"/>
  <c r="S364" i="1" s="1"/>
  <c r="D364" i="1"/>
  <c r="E364" i="1"/>
  <c r="F364" i="1"/>
  <c r="G364" i="1"/>
  <c r="T364" i="1" s="1"/>
  <c r="U364" i="1" s="1"/>
  <c r="H364" i="1"/>
  <c r="O364" i="1" s="1"/>
  <c r="I364" i="1"/>
  <c r="J364" i="1"/>
  <c r="M364" i="1" s="1"/>
  <c r="K364" i="1"/>
  <c r="L364" i="1"/>
  <c r="A365" i="1"/>
  <c r="B365" i="1"/>
  <c r="C365" i="1"/>
  <c r="S365" i="1" s="1"/>
  <c r="D365" i="1"/>
  <c r="E365" i="1"/>
  <c r="F365" i="1"/>
  <c r="G365" i="1"/>
  <c r="T365" i="1" s="1"/>
  <c r="U365" i="1" s="1"/>
  <c r="H365" i="1"/>
  <c r="O365" i="1" s="1"/>
  <c r="I365" i="1"/>
  <c r="J365" i="1"/>
  <c r="M365" i="1" s="1"/>
  <c r="K365" i="1"/>
  <c r="L365" i="1"/>
  <c r="A366" i="1"/>
  <c r="B366" i="1"/>
  <c r="C366" i="1"/>
  <c r="S366" i="1" s="1"/>
  <c r="D366" i="1"/>
  <c r="E366" i="1"/>
  <c r="F366" i="1"/>
  <c r="G366" i="1"/>
  <c r="H366" i="1"/>
  <c r="O366" i="1" s="1"/>
  <c r="I366" i="1"/>
  <c r="J366" i="1"/>
  <c r="M366" i="1" s="1"/>
  <c r="K366" i="1"/>
  <c r="L366" i="1"/>
  <c r="A367" i="1"/>
  <c r="B367" i="1"/>
  <c r="C367" i="1"/>
  <c r="S367" i="1" s="1"/>
  <c r="D367" i="1"/>
  <c r="E367" i="1"/>
  <c r="F367" i="1"/>
  <c r="G367" i="1"/>
  <c r="T367" i="1" s="1"/>
  <c r="U367" i="1" s="1"/>
  <c r="H367" i="1"/>
  <c r="O367" i="1" s="1"/>
  <c r="I367" i="1"/>
  <c r="J367" i="1"/>
  <c r="M367" i="1" s="1"/>
  <c r="K367" i="1"/>
  <c r="L367" i="1"/>
  <c r="A368" i="1"/>
  <c r="B368" i="1"/>
  <c r="C368" i="1"/>
  <c r="S368" i="1" s="1"/>
  <c r="D368" i="1"/>
  <c r="E368" i="1"/>
  <c r="F368" i="1"/>
  <c r="G368" i="1"/>
  <c r="H368" i="1"/>
  <c r="O368" i="1" s="1"/>
  <c r="I368" i="1"/>
  <c r="J368" i="1"/>
  <c r="M368" i="1" s="1"/>
  <c r="K368" i="1"/>
  <c r="L368" i="1"/>
  <c r="A369" i="1"/>
  <c r="B369" i="1"/>
  <c r="C369" i="1"/>
  <c r="S369" i="1" s="1"/>
  <c r="D369" i="1"/>
  <c r="E369" i="1"/>
  <c r="F369" i="1"/>
  <c r="G369" i="1"/>
  <c r="T369" i="1" s="1"/>
  <c r="U369" i="1" s="1"/>
  <c r="H369" i="1"/>
  <c r="O369" i="1" s="1"/>
  <c r="I369" i="1"/>
  <c r="J369" i="1"/>
  <c r="M369" i="1" s="1"/>
  <c r="K369" i="1"/>
  <c r="L369" i="1"/>
  <c r="A370" i="1"/>
  <c r="B370" i="1"/>
  <c r="C370" i="1"/>
  <c r="S370" i="1" s="1"/>
  <c r="D370" i="1"/>
  <c r="E370" i="1"/>
  <c r="F370" i="1"/>
  <c r="G370" i="1"/>
  <c r="H370" i="1"/>
  <c r="O370" i="1" s="1"/>
  <c r="I370" i="1"/>
  <c r="J370" i="1"/>
  <c r="M370" i="1" s="1"/>
  <c r="K370" i="1"/>
  <c r="L370" i="1"/>
  <c r="A371" i="1"/>
  <c r="B371" i="1"/>
  <c r="C371" i="1"/>
  <c r="S371" i="1" s="1"/>
  <c r="D371" i="1"/>
  <c r="E371" i="1"/>
  <c r="F371" i="1"/>
  <c r="G371" i="1"/>
  <c r="T371" i="1" s="1"/>
  <c r="U371" i="1" s="1"/>
  <c r="H371" i="1"/>
  <c r="O371" i="1" s="1"/>
  <c r="I371" i="1"/>
  <c r="J371" i="1"/>
  <c r="M371" i="1" s="1"/>
  <c r="K371" i="1"/>
  <c r="L371" i="1"/>
  <c r="A372" i="1"/>
  <c r="B372" i="1"/>
  <c r="C372" i="1"/>
  <c r="S372" i="1" s="1"/>
  <c r="D372" i="1"/>
  <c r="E372" i="1"/>
  <c r="F372" i="1"/>
  <c r="G372" i="1"/>
  <c r="T372" i="1" s="1"/>
  <c r="U372" i="1" s="1"/>
  <c r="H372" i="1"/>
  <c r="O372" i="1" s="1"/>
  <c r="I372" i="1"/>
  <c r="J372" i="1"/>
  <c r="M372" i="1" s="1"/>
  <c r="K372" i="1"/>
  <c r="L372" i="1"/>
  <c r="A373" i="1"/>
  <c r="B373" i="1"/>
  <c r="C373" i="1"/>
  <c r="S373" i="1" s="1"/>
  <c r="D373" i="1"/>
  <c r="E373" i="1"/>
  <c r="F373" i="1"/>
  <c r="G373" i="1"/>
  <c r="T373" i="1" s="1"/>
  <c r="U373" i="1" s="1"/>
  <c r="H373" i="1"/>
  <c r="O373" i="1" s="1"/>
  <c r="I373" i="1"/>
  <c r="J373" i="1"/>
  <c r="M373" i="1" s="1"/>
  <c r="K373" i="1"/>
  <c r="L373" i="1"/>
  <c r="A374" i="1"/>
  <c r="B374" i="1"/>
  <c r="C374" i="1"/>
  <c r="S374" i="1" s="1"/>
  <c r="D374" i="1"/>
  <c r="E374" i="1"/>
  <c r="F374" i="1"/>
  <c r="G374" i="1"/>
  <c r="H374" i="1"/>
  <c r="O374" i="1" s="1"/>
  <c r="I374" i="1"/>
  <c r="J374" i="1"/>
  <c r="M374" i="1" s="1"/>
  <c r="K374" i="1"/>
  <c r="L374" i="1"/>
  <c r="A375" i="1"/>
  <c r="B375" i="1"/>
  <c r="C375" i="1"/>
  <c r="S375" i="1" s="1"/>
  <c r="D375" i="1"/>
  <c r="E375" i="1"/>
  <c r="F375" i="1"/>
  <c r="G375" i="1"/>
  <c r="T375" i="1" s="1"/>
  <c r="U375" i="1" s="1"/>
  <c r="H375" i="1"/>
  <c r="O375" i="1" s="1"/>
  <c r="I375" i="1"/>
  <c r="J375" i="1"/>
  <c r="M375" i="1" s="1"/>
  <c r="K375" i="1"/>
  <c r="L375" i="1"/>
  <c r="A376" i="1"/>
  <c r="B376" i="1"/>
  <c r="C376" i="1"/>
  <c r="S376" i="1" s="1"/>
  <c r="D376" i="1"/>
  <c r="E376" i="1"/>
  <c r="F376" i="1"/>
  <c r="G376" i="1"/>
  <c r="H376" i="1"/>
  <c r="O376" i="1" s="1"/>
  <c r="I376" i="1"/>
  <c r="J376" i="1"/>
  <c r="M376" i="1" s="1"/>
  <c r="K376" i="1"/>
  <c r="L376" i="1"/>
  <c r="A377" i="1"/>
  <c r="B377" i="1"/>
  <c r="C377" i="1"/>
  <c r="S377" i="1" s="1"/>
  <c r="D377" i="1"/>
  <c r="E377" i="1"/>
  <c r="F377" i="1"/>
  <c r="G377" i="1"/>
  <c r="T377" i="1" s="1"/>
  <c r="U377" i="1" s="1"/>
  <c r="H377" i="1"/>
  <c r="O377" i="1" s="1"/>
  <c r="I377" i="1"/>
  <c r="J377" i="1"/>
  <c r="M377" i="1" s="1"/>
  <c r="K377" i="1"/>
  <c r="L377" i="1"/>
  <c r="A378" i="1"/>
  <c r="B378" i="1"/>
  <c r="C378" i="1"/>
  <c r="S378" i="1" s="1"/>
  <c r="D378" i="1"/>
  <c r="E378" i="1"/>
  <c r="F378" i="1"/>
  <c r="G378" i="1"/>
  <c r="H378" i="1"/>
  <c r="O378" i="1" s="1"/>
  <c r="I378" i="1"/>
  <c r="J378" i="1"/>
  <c r="M378" i="1" s="1"/>
  <c r="K378" i="1"/>
  <c r="L378" i="1"/>
  <c r="A379" i="1"/>
  <c r="B379" i="1"/>
  <c r="C379" i="1"/>
  <c r="S379" i="1" s="1"/>
  <c r="D379" i="1"/>
  <c r="E379" i="1"/>
  <c r="F379" i="1"/>
  <c r="G379" i="1"/>
  <c r="T379" i="1" s="1"/>
  <c r="U379" i="1" s="1"/>
  <c r="H379" i="1"/>
  <c r="O379" i="1" s="1"/>
  <c r="I379" i="1"/>
  <c r="J379" i="1"/>
  <c r="M379" i="1" s="1"/>
  <c r="K379" i="1"/>
  <c r="L379" i="1"/>
  <c r="A380" i="1"/>
  <c r="B380" i="1"/>
  <c r="C380" i="1"/>
  <c r="S380" i="1" s="1"/>
  <c r="D380" i="1"/>
  <c r="E380" i="1"/>
  <c r="F380" i="1"/>
  <c r="G380" i="1"/>
  <c r="T380" i="1" s="1"/>
  <c r="U380" i="1" s="1"/>
  <c r="H380" i="1"/>
  <c r="O380" i="1" s="1"/>
  <c r="I380" i="1"/>
  <c r="J380" i="1"/>
  <c r="M380" i="1" s="1"/>
  <c r="K380" i="1"/>
  <c r="L380" i="1"/>
  <c r="A381" i="1"/>
  <c r="B381" i="1"/>
  <c r="C381" i="1"/>
  <c r="S381" i="1" s="1"/>
  <c r="D381" i="1"/>
  <c r="E381" i="1"/>
  <c r="F381" i="1"/>
  <c r="G381" i="1"/>
  <c r="T381" i="1" s="1"/>
  <c r="U381" i="1" s="1"/>
  <c r="H381" i="1"/>
  <c r="O381" i="1" s="1"/>
  <c r="I381" i="1"/>
  <c r="J381" i="1"/>
  <c r="M381" i="1" s="1"/>
  <c r="K381" i="1"/>
  <c r="L381" i="1"/>
  <c r="A382" i="1"/>
  <c r="B382" i="1"/>
  <c r="C382" i="1"/>
  <c r="S382" i="1" s="1"/>
  <c r="D382" i="1"/>
  <c r="E382" i="1"/>
  <c r="F382" i="1"/>
  <c r="G382" i="1"/>
  <c r="H382" i="1"/>
  <c r="O382" i="1" s="1"/>
  <c r="I382" i="1"/>
  <c r="J382" i="1"/>
  <c r="M382" i="1" s="1"/>
  <c r="K382" i="1"/>
  <c r="L382" i="1"/>
  <c r="A383" i="1"/>
  <c r="B383" i="1"/>
  <c r="C383" i="1"/>
  <c r="S383" i="1" s="1"/>
  <c r="D383" i="1"/>
  <c r="E383" i="1"/>
  <c r="F383" i="1"/>
  <c r="G383" i="1"/>
  <c r="T383" i="1" s="1"/>
  <c r="U383" i="1" s="1"/>
  <c r="H383" i="1"/>
  <c r="O383" i="1" s="1"/>
  <c r="I383" i="1"/>
  <c r="J383" i="1"/>
  <c r="M383" i="1" s="1"/>
  <c r="K383" i="1"/>
  <c r="L383" i="1"/>
  <c r="A384" i="1"/>
  <c r="B384" i="1"/>
  <c r="C384" i="1"/>
  <c r="S384" i="1" s="1"/>
  <c r="D384" i="1"/>
  <c r="E384" i="1"/>
  <c r="F384" i="1"/>
  <c r="G384" i="1"/>
  <c r="H384" i="1"/>
  <c r="O384" i="1" s="1"/>
  <c r="I384" i="1"/>
  <c r="J384" i="1"/>
  <c r="M384" i="1" s="1"/>
  <c r="K384" i="1"/>
  <c r="L384" i="1"/>
  <c r="A385" i="1"/>
  <c r="B385" i="1"/>
  <c r="C385" i="1"/>
  <c r="S385" i="1" s="1"/>
  <c r="D385" i="1"/>
  <c r="E385" i="1"/>
  <c r="F385" i="1"/>
  <c r="G385" i="1"/>
  <c r="T385" i="1" s="1"/>
  <c r="U385" i="1" s="1"/>
  <c r="H385" i="1"/>
  <c r="O385" i="1" s="1"/>
  <c r="I385" i="1"/>
  <c r="J385" i="1"/>
  <c r="M385" i="1" s="1"/>
  <c r="K385" i="1"/>
  <c r="L385" i="1"/>
  <c r="A386" i="1"/>
  <c r="B386" i="1"/>
  <c r="C386" i="1"/>
  <c r="S386" i="1" s="1"/>
  <c r="D386" i="1"/>
  <c r="E386" i="1"/>
  <c r="F386" i="1"/>
  <c r="G386" i="1"/>
  <c r="H386" i="1"/>
  <c r="O386" i="1" s="1"/>
  <c r="I386" i="1"/>
  <c r="J386" i="1"/>
  <c r="M386" i="1" s="1"/>
  <c r="K386" i="1"/>
  <c r="L386" i="1"/>
  <c r="A387" i="1"/>
  <c r="B387" i="1"/>
  <c r="C387" i="1"/>
  <c r="S387" i="1" s="1"/>
  <c r="D387" i="1"/>
  <c r="E387" i="1"/>
  <c r="F387" i="1"/>
  <c r="G387" i="1"/>
  <c r="T387" i="1" s="1"/>
  <c r="U387" i="1" s="1"/>
  <c r="H387" i="1"/>
  <c r="O387" i="1" s="1"/>
  <c r="I387" i="1"/>
  <c r="J387" i="1"/>
  <c r="M387" i="1" s="1"/>
  <c r="K387" i="1"/>
  <c r="L387" i="1"/>
  <c r="A388" i="1"/>
  <c r="B388" i="1"/>
  <c r="C388" i="1"/>
  <c r="S388" i="1" s="1"/>
  <c r="D388" i="1"/>
  <c r="E388" i="1"/>
  <c r="F388" i="1"/>
  <c r="G388" i="1"/>
  <c r="T388" i="1" s="1"/>
  <c r="U388" i="1" s="1"/>
  <c r="H388" i="1"/>
  <c r="O388" i="1" s="1"/>
  <c r="I388" i="1"/>
  <c r="J388" i="1"/>
  <c r="M388" i="1" s="1"/>
  <c r="K388" i="1"/>
  <c r="L388" i="1"/>
  <c r="A389" i="1"/>
  <c r="B389" i="1"/>
  <c r="C389" i="1"/>
  <c r="S389" i="1" s="1"/>
  <c r="D389" i="1"/>
  <c r="E389" i="1"/>
  <c r="F389" i="1"/>
  <c r="G389" i="1"/>
  <c r="T389" i="1" s="1"/>
  <c r="U389" i="1" s="1"/>
  <c r="H389" i="1"/>
  <c r="O389" i="1" s="1"/>
  <c r="I389" i="1"/>
  <c r="J389" i="1"/>
  <c r="M389" i="1" s="1"/>
  <c r="K389" i="1"/>
  <c r="L389" i="1"/>
  <c r="A390" i="1"/>
  <c r="B390" i="1"/>
  <c r="C390" i="1"/>
  <c r="S390" i="1" s="1"/>
  <c r="D390" i="1"/>
  <c r="E390" i="1"/>
  <c r="F390" i="1"/>
  <c r="G390" i="1"/>
  <c r="H390" i="1"/>
  <c r="O390" i="1" s="1"/>
  <c r="I390" i="1"/>
  <c r="J390" i="1"/>
  <c r="M390" i="1" s="1"/>
  <c r="K390" i="1"/>
  <c r="L390" i="1"/>
  <c r="A391" i="1"/>
  <c r="B391" i="1"/>
  <c r="C391" i="1"/>
  <c r="S391" i="1" s="1"/>
  <c r="D391" i="1"/>
  <c r="E391" i="1"/>
  <c r="F391" i="1"/>
  <c r="G391" i="1"/>
  <c r="T391" i="1" s="1"/>
  <c r="U391" i="1" s="1"/>
  <c r="H391" i="1"/>
  <c r="O391" i="1" s="1"/>
  <c r="I391" i="1"/>
  <c r="J391" i="1"/>
  <c r="M391" i="1" s="1"/>
  <c r="K391" i="1"/>
  <c r="L391" i="1"/>
  <c r="A392" i="1"/>
  <c r="B392" i="1"/>
  <c r="C392" i="1"/>
  <c r="S392" i="1" s="1"/>
  <c r="D392" i="1"/>
  <c r="E392" i="1"/>
  <c r="F392" i="1"/>
  <c r="G392" i="1"/>
  <c r="H392" i="1"/>
  <c r="O392" i="1" s="1"/>
  <c r="I392" i="1"/>
  <c r="J392" i="1"/>
  <c r="M392" i="1" s="1"/>
  <c r="K392" i="1"/>
  <c r="L392" i="1"/>
  <c r="A393" i="1"/>
  <c r="B393" i="1"/>
  <c r="C393" i="1"/>
  <c r="S393" i="1" s="1"/>
  <c r="D393" i="1"/>
  <c r="E393" i="1"/>
  <c r="F393" i="1"/>
  <c r="G393" i="1"/>
  <c r="T393" i="1" s="1"/>
  <c r="U393" i="1" s="1"/>
  <c r="H393" i="1"/>
  <c r="O393" i="1" s="1"/>
  <c r="I393" i="1"/>
  <c r="J393" i="1"/>
  <c r="M393" i="1" s="1"/>
  <c r="K393" i="1"/>
  <c r="L393" i="1"/>
  <c r="A394" i="1"/>
  <c r="B394" i="1"/>
  <c r="C394" i="1"/>
  <c r="S394" i="1" s="1"/>
  <c r="D394" i="1"/>
  <c r="E394" i="1"/>
  <c r="F394" i="1"/>
  <c r="G394" i="1"/>
  <c r="H394" i="1"/>
  <c r="O394" i="1" s="1"/>
  <c r="I394" i="1"/>
  <c r="J394" i="1"/>
  <c r="M394" i="1" s="1"/>
  <c r="K394" i="1"/>
  <c r="L394" i="1"/>
  <c r="A395" i="1"/>
  <c r="B395" i="1"/>
  <c r="C395" i="1"/>
  <c r="S395" i="1" s="1"/>
  <c r="D395" i="1"/>
  <c r="E395" i="1"/>
  <c r="F395" i="1"/>
  <c r="G395" i="1"/>
  <c r="T395" i="1" s="1"/>
  <c r="U395" i="1" s="1"/>
  <c r="H395" i="1"/>
  <c r="O395" i="1" s="1"/>
  <c r="I395" i="1"/>
  <c r="J395" i="1"/>
  <c r="M395" i="1" s="1"/>
  <c r="K395" i="1"/>
  <c r="L395" i="1"/>
  <c r="A396" i="1"/>
  <c r="B396" i="1"/>
  <c r="C396" i="1"/>
  <c r="S396" i="1" s="1"/>
  <c r="D396" i="1"/>
  <c r="E396" i="1"/>
  <c r="F396" i="1"/>
  <c r="G396" i="1"/>
  <c r="T396" i="1" s="1"/>
  <c r="U396" i="1" s="1"/>
  <c r="H396" i="1"/>
  <c r="O396" i="1" s="1"/>
  <c r="I396" i="1"/>
  <c r="J396" i="1"/>
  <c r="M396" i="1" s="1"/>
  <c r="K396" i="1"/>
  <c r="L396" i="1"/>
  <c r="A397" i="1"/>
  <c r="B397" i="1"/>
  <c r="C397" i="1"/>
  <c r="S397" i="1" s="1"/>
  <c r="D397" i="1"/>
  <c r="E397" i="1"/>
  <c r="F397" i="1"/>
  <c r="G397" i="1"/>
  <c r="T397" i="1" s="1"/>
  <c r="U397" i="1" s="1"/>
  <c r="H397" i="1"/>
  <c r="O397" i="1" s="1"/>
  <c r="I397" i="1"/>
  <c r="J397" i="1"/>
  <c r="M397" i="1" s="1"/>
  <c r="K397" i="1"/>
  <c r="L397" i="1"/>
  <c r="A398" i="1"/>
  <c r="B398" i="1"/>
  <c r="C398" i="1"/>
  <c r="S398" i="1" s="1"/>
  <c r="D398" i="1"/>
  <c r="E398" i="1"/>
  <c r="F398" i="1"/>
  <c r="G398" i="1"/>
  <c r="H398" i="1"/>
  <c r="O398" i="1" s="1"/>
  <c r="I398" i="1"/>
  <c r="J398" i="1"/>
  <c r="M398" i="1" s="1"/>
  <c r="K398" i="1"/>
  <c r="L398" i="1"/>
  <c r="A399" i="1"/>
  <c r="B399" i="1"/>
  <c r="C399" i="1"/>
  <c r="S399" i="1" s="1"/>
  <c r="D399" i="1"/>
  <c r="E399" i="1"/>
  <c r="F399" i="1"/>
  <c r="G399" i="1"/>
  <c r="T399" i="1" s="1"/>
  <c r="U399" i="1" s="1"/>
  <c r="H399" i="1"/>
  <c r="O399" i="1" s="1"/>
  <c r="I399" i="1"/>
  <c r="J399" i="1"/>
  <c r="M399" i="1" s="1"/>
  <c r="K399" i="1"/>
  <c r="L399" i="1"/>
  <c r="A400" i="1"/>
  <c r="B400" i="1"/>
  <c r="C400" i="1"/>
  <c r="S400" i="1" s="1"/>
  <c r="D400" i="1"/>
  <c r="E400" i="1"/>
  <c r="F400" i="1"/>
  <c r="G400" i="1"/>
  <c r="H400" i="1"/>
  <c r="O400" i="1" s="1"/>
  <c r="I400" i="1"/>
  <c r="J400" i="1"/>
  <c r="M400" i="1" s="1"/>
  <c r="K400" i="1"/>
  <c r="L400" i="1"/>
  <c r="A401" i="1"/>
  <c r="B401" i="1"/>
  <c r="C401" i="1"/>
  <c r="S401" i="1" s="1"/>
  <c r="D401" i="1"/>
  <c r="E401" i="1"/>
  <c r="F401" i="1"/>
  <c r="G401" i="1"/>
  <c r="T401" i="1" s="1"/>
  <c r="U401" i="1" s="1"/>
  <c r="H401" i="1"/>
  <c r="O401" i="1" s="1"/>
  <c r="I401" i="1"/>
  <c r="J401" i="1"/>
  <c r="M401" i="1" s="1"/>
  <c r="K401" i="1"/>
  <c r="L401" i="1"/>
  <c r="A402" i="1"/>
  <c r="B402" i="1"/>
  <c r="C402" i="1"/>
  <c r="S402" i="1" s="1"/>
  <c r="D402" i="1"/>
  <c r="E402" i="1"/>
  <c r="F402" i="1"/>
  <c r="G402" i="1"/>
  <c r="H402" i="1"/>
  <c r="O402" i="1" s="1"/>
  <c r="I402" i="1"/>
  <c r="J402" i="1"/>
  <c r="M402" i="1" s="1"/>
  <c r="K402" i="1"/>
  <c r="L402" i="1"/>
  <c r="A403" i="1"/>
  <c r="B403" i="1"/>
  <c r="C403" i="1"/>
  <c r="S403" i="1" s="1"/>
  <c r="D403" i="1"/>
  <c r="E403" i="1"/>
  <c r="F403" i="1"/>
  <c r="G403" i="1"/>
  <c r="T403" i="1" s="1"/>
  <c r="U403" i="1" s="1"/>
  <c r="H403" i="1"/>
  <c r="O403" i="1" s="1"/>
  <c r="I403" i="1"/>
  <c r="J403" i="1"/>
  <c r="M403" i="1" s="1"/>
  <c r="K403" i="1"/>
  <c r="L403" i="1"/>
  <c r="A404" i="1"/>
  <c r="B404" i="1"/>
  <c r="C404" i="1"/>
  <c r="S404" i="1" s="1"/>
  <c r="D404" i="1"/>
  <c r="E404" i="1"/>
  <c r="F404" i="1"/>
  <c r="G404" i="1"/>
  <c r="T404" i="1" s="1"/>
  <c r="U404" i="1" s="1"/>
  <c r="H404" i="1"/>
  <c r="O404" i="1" s="1"/>
  <c r="I404" i="1"/>
  <c r="J404" i="1"/>
  <c r="M404" i="1" s="1"/>
  <c r="K404" i="1"/>
  <c r="L404" i="1"/>
  <c r="A405" i="1"/>
  <c r="B405" i="1"/>
  <c r="C405" i="1"/>
  <c r="S405" i="1" s="1"/>
  <c r="D405" i="1"/>
  <c r="E405" i="1"/>
  <c r="F405" i="1"/>
  <c r="G405" i="1"/>
  <c r="T405" i="1" s="1"/>
  <c r="U405" i="1" s="1"/>
  <c r="H405" i="1"/>
  <c r="O405" i="1" s="1"/>
  <c r="I405" i="1"/>
  <c r="J405" i="1"/>
  <c r="M405" i="1" s="1"/>
  <c r="K405" i="1"/>
  <c r="L405" i="1"/>
  <c r="A406" i="1"/>
  <c r="B406" i="1"/>
  <c r="C406" i="1"/>
  <c r="S406" i="1" s="1"/>
  <c r="D406" i="1"/>
  <c r="E406" i="1"/>
  <c r="F406" i="1"/>
  <c r="G406" i="1"/>
  <c r="H406" i="1"/>
  <c r="O406" i="1" s="1"/>
  <c r="I406" i="1"/>
  <c r="J406" i="1"/>
  <c r="M406" i="1" s="1"/>
  <c r="K406" i="1"/>
  <c r="L406" i="1"/>
  <c r="A407" i="1"/>
  <c r="B407" i="1"/>
  <c r="C407" i="1"/>
  <c r="S407" i="1" s="1"/>
  <c r="D407" i="1"/>
  <c r="E407" i="1"/>
  <c r="F407" i="1"/>
  <c r="G407" i="1"/>
  <c r="T407" i="1" s="1"/>
  <c r="U407" i="1" s="1"/>
  <c r="H407" i="1"/>
  <c r="O407" i="1" s="1"/>
  <c r="I407" i="1"/>
  <c r="J407" i="1"/>
  <c r="M407" i="1" s="1"/>
  <c r="K407" i="1"/>
  <c r="L407" i="1"/>
  <c r="A408" i="1"/>
  <c r="B408" i="1"/>
  <c r="C408" i="1"/>
  <c r="S408" i="1" s="1"/>
  <c r="D408" i="1"/>
  <c r="E408" i="1"/>
  <c r="F408" i="1"/>
  <c r="G408" i="1"/>
  <c r="H408" i="1"/>
  <c r="O408" i="1" s="1"/>
  <c r="I408" i="1"/>
  <c r="J408" i="1"/>
  <c r="M408" i="1" s="1"/>
  <c r="K408" i="1"/>
  <c r="L408" i="1"/>
  <c r="A409" i="1"/>
  <c r="B409" i="1"/>
  <c r="C409" i="1"/>
  <c r="S409" i="1" s="1"/>
  <c r="D409" i="1"/>
  <c r="E409" i="1"/>
  <c r="F409" i="1"/>
  <c r="G409" i="1"/>
  <c r="T409" i="1" s="1"/>
  <c r="U409" i="1" s="1"/>
  <c r="H409" i="1"/>
  <c r="O409" i="1" s="1"/>
  <c r="I409" i="1"/>
  <c r="J409" i="1"/>
  <c r="M409" i="1" s="1"/>
  <c r="K409" i="1"/>
  <c r="L409" i="1"/>
  <c r="A410" i="1"/>
  <c r="B410" i="1"/>
  <c r="C410" i="1"/>
  <c r="S410" i="1" s="1"/>
  <c r="D410" i="1"/>
  <c r="E410" i="1"/>
  <c r="F410" i="1"/>
  <c r="G410" i="1"/>
  <c r="H410" i="1"/>
  <c r="O410" i="1" s="1"/>
  <c r="I410" i="1"/>
  <c r="J410" i="1"/>
  <c r="M410" i="1" s="1"/>
  <c r="K410" i="1"/>
  <c r="L410" i="1"/>
  <c r="A411" i="1"/>
  <c r="B411" i="1"/>
  <c r="C411" i="1"/>
  <c r="S411" i="1" s="1"/>
  <c r="D411" i="1"/>
  <c r="E411" i="1"/>
  <c r="F411" i="1"/>
  <c r="G411" i="1"/>
  <c r="T411" i="1" s="1"/>
  <c r="U411" i="1" s="1"/>
  <c r="H411" i="1"/>
  <c r="O411" i="1" s="1"/>
  <c r="I411" i="1"/>
  <c r="J411" i="1"/>
  <c r="M411" i="1" s="1"/>
  <c r="K411" i="1"/>
  <c r="L411" i="1"/>
  <c r="A412" i="1"/>
  <c r="B412" i="1"/>
  <c r="C412" i="1"/>
  <c r="S412" i="1" s="1"/>
  <c r="D412" i="1"/>
  <c r="E412" i="1"/>
  <c r="F412" i="1"/>
  <c r="G412" i="1"/>
  <c r="T412" i="1" s="1"/>
  <c r="U412" i="1" s="1"/>
  <c r="H412" i="1"/>
  <c r="O412" i="1" s="1"/>
  <c r="I412" i="1"/>
  <c r="J412" i="1"/>
  <c r="M412" i="1" s="1"/>
  <c r="K412" i="1"/>
  <c r="L412" i="1"/>
  <c r="A413" i="1"/>
  <c r="B413" i="1"/>
  <c r="C413" i="1"/>
  <c r="S413" i="1" s="1"/>
  <c r="D413" i="1"/>
  <c r="E413" i="1"/>
  <c r="F413" i="1"/>
  <c r="G413" i="1"/>
  <c r="T413" i="1" s="1"/>
  <c r="U413" i="1" s="1"/>
  <c r="H413" i="1"/>
  <c r="O413" i="1" s="1"/>
  <c r="I413" i="1"/>
  <c r="J413" i="1"/>
  <c r="M413" i="1" s="1"/>
  <c r="K413" i="1"/>
  <c r="L413" i="1"/>
  <c r="A414" i="1"/>
  <c r="B414" i="1"/>
  <c r="C414" i="1"/>
  <c r="S414" i="1" s="1"/>
  <c r="D414" i="1"/>
  <c r="E414" i="1"/>
  <c r="F414" i="1"/>
  <c r="G414" i="1"/>
  <c r="H414" i="1"/>
  <c r="O414" i="1" s="1"/>
  <c r="I414" i="1"/>
  <c r="J414" i="1"/>
  <c r="M414" i="1" s="1"/>
  <c r="K414" i="1"/>
  <c r="L414" i="1"/>
  <c r="A415" i="1"/>
  <c r="B415" i="1"/>
  <c r="C415" i="1"/>
  <c r="S415" i="1" s="1"/>
  <c r="D415" i="1"/>
  <c r="E415" i="1"/>
  <c r="F415" i="1"/>
  <c r="G415" i="1"/>
  <c r="T415" i="1" s="1"/>
  <c r="U415" i="1" s="1"/>
  <c r="H415" i="1"/>
  <c r="O415" i="1" s="1"/>
  <c r="I415" i="1"/>
  <c r="J415" i="1"/>
  <c r="M415" i="1" s="1"/>
  <c r="K415" i="1"/>
  <c r="L415" i="1"/>
  <c r="A416" i="1"/>
  <c r="B416" i="1"/>
  <c r="C416" i="1"/>
  <c r="S416" i="1" s="1"/>
  <c r="D416" i="1"/>
  <c r="E416" i="1"/>
  <c r="F416" i="1"/>
  <c r="G416" i="1"/>
  <c r="H416" i="1"/>
  <c r="O416" i="1" s="1"/>
  <c r="I416" i="1"/>
  <c r="J416" i="1"/>
  <c r="M416" i="1" s="1"/>
  <c r="K416" i="1"/>
  <c r="L416" i="1"/>
  <c r="A417" i="1"/>
  <c r="B417" i="1"/>
  <c r="C417" i="1"/>
  <c r="S417" i="1" s="1"/>
  <c r="D417" i="1"/>
  <c r="E417" i="1"/>
  <c r="F417" i="1"/>
  <c r="G417" i="1"/>
  <c r="T417" i="1" s="1"/>
  <c r="U417" i="1" s="1"/>
  <c r="H417" i="1"/>
  <c r="O417" i="1" s="1"/>
  <c r="I417" i="1"/>
  <c r="J417" i="1"/>
  <c r="M417" i="1" s="1"/>
  <c r="K417" i="1"/>
  <c r="L417" i="1"/>
  <c r="A418" i="1"/>
  <c r="B418" i="1"/>
  <c r="C418" i="1"/>
  <c r="S418" i="1" s="1"/>
  <c r="D418" i="1"/>
  <c r="E418" i="1"/>
  <c r="F418" i="1"/>
  <c r="G418" i="1"/>
  <c r="H418" i="1"/>
  <c r="O418" i="1" s="1"/>
  <c r="I418" i="1"/>
  <c r="J418" i="1"/>
  <c r="M418" i="1" s="1"/>
  <c r="K418" i="1"/>
  <c r="L418" i="1"/>
  <c r="A419" i="1"/>
  <c r="B419" i="1"/>
  <c r="C419" i="1"/>
  <c r="S419" i="1" s="1"/>
  <c r="D419" i="1"/>
  <c r="E419" i="1"/>
  <c r="F419" i="1"/>
  <c r="G419" i="1"/>
  <c r="T419" i="1" s="1"/>
  <c r="U419" i="1" s="1"/>
  <c r="H419" i="1"/>
  <c r="O419" i="1" s="1"/>
  <c r="I419" i="1"/>
  <c r="J419" i="1"/>
  <c r="M419" i="1" s="1"/>
  <c r="K419" i="1"/>
  <c r="L419" i="1"/>
  <c r="A420" i="1"/>
  <c r="B420" i="1"/>
  <c r="C420" i="1"/>
  <c r="S420" i="1" s="1"/>
  <c r="D420" i="1"/>
  <c r="E420" i="1"/>
  <c r="F420" i="1"/>
  <c r="G420" i="1"/>
  <c r="T420" i="1" s="1"/>
  <c r="U420" i="1" s="1"/>
  <c r="H420" i="1"/>
  <c r="O420" i="1" s="1"/>
  <c r="I420" i="1"/>
  <c r="J420" i="1"/>
  <c r="M420" i="1" s="1"/>
  <c r="K420" i="1"/>
  <c r="L420" i="1"/>
  <c r="A421" i="1"/>
  <c r="B421" i="1"/>
  <c r="C421" i="1"/>
  <c r="S421" i="1" s="1"/>
  <c r="D421" i="1"/>
  <c r="E421" i="1"/>
  <c r="F421" i="1"/>
  <c r="G421" i="1"/>
  <c r="T421" i="1" s="1"/>
  <c r="U421" i="1" s="1"/>
  <c r="H421" i="1"/>
  <c r="O421" i="1" s="1"/>
  <c r="I421" i="1"/>
  <c r="J421" i="1"/>
  <c r="M421" i="1" s="1"/>
  <c r="K421" i="1"/>
  <c r="L421" i="1"/>
  <c r="A422" i="1"/>
  <c r="B422" i="1"/>
  <c r="C422" i="1"/>
  <c r="S422" i="1" s="1"/>
  <c r="D422" i="1"/>
  <c r="E422" i="1"/>
  <c r="F422" i="1"/>
  <c r="G422" i="1"/>
  <c r="H422" i="1"/>
  <c r="O422" i="1" s="1"/>
  <c r="I422" i="1"/>
  <c r="J422" i="1"/>
  <c r="M422" i="1" s="1"/>
  <c r="K422" i="1"/>
  <c r="L422" i="1"/>
  <c r="A423" i="1"/>
  <c r="B423" i="1"/>
  <c r="C423" i="1"/>
  <c r="S423" i="1" s="1"/>
  <c r="D423" i="1"/>
  <c r="E423" i="1"/>
  <c r="F423" i="1"/>
  <c r="G423" i="1"/>
  <c r="T423" i="1" s="1"/>
  <c r="U423" i="1" s="1"/>
  <c r="H423" i="1"/>
  <c r="O423" i="1" s="1"/>
  <c r="I423" i="1"/>
  <c r="J423" i="1"/>
  <c r="M423" i="1" s="1"/>
  <c r="K423" i="1"/>
  <c r="L423" i="1"/>
  <c r="A424" i="1"/>
  <c r="B424" i="1"/>
  <c r="C424" i="1"/>
  <c r="S424" i="1" s="1"/>
  <c r="D424" i="1"/>
  <c r="E424" i="1"/>
  <c r="F424" i="1"/>
  <c r="G424" i="1"/>
  <c r="H424" i="1"/>
  <c r="O424" i="1" s="1"/>
  <c r="I424" i="1"/>
  <c r="J424" i="1"/>
  <c r="M424" i="1" s="1"/>
  <c r="K424" i="1"/>
  <c r="L424" i="1"/>
  <c r="A425" i="1"/>
  <c r="B425" i="1"/>
  <c r="C425" i="1"/>
  <c r="S425" i="1" s="1"/>
  <c r="D425" i="1"/>
  <c r="E425" i="1"/>
  <c r="F425" i="1"/>
  <c r="G425" i="1"/>
  <c r="T425" i="1" s="1"/>
  <c r="U425" i="1" s="1"/>
  <c r="H425" i="1"/>
  <c r="O425" i="1" s="1"/>
  <c r="I425" i="1"/>
  <c r="J425" i="1"/>
  <c r="M425" i="1" s="1"/>
  <c r="K425" i="1"/>
  <c r="L425" i="1"/>
  <c r="A426" i="1"/>
  <c r="B426" i="1"/>
  <c r="C426" i="1"/>
  <c r="S426" i="1" s="1"/>
  <c r="D426" i="1"/>
  <c r="E426" i="1"/>
  <c r="F426" i="1"/>
  <c r="G426" i="1"/>
  <c r="H426" i="1"/>
  <c r="O426" i="1" s="1"/>
  <c r="I426" i="1"/>
  <c r="J426" i="1"/>
  <c r="M426" i="1" s="1"/>
  <c r="K426" i="1"/>
  <c r="L426" i="1"/>
  <c r="A427" i="1"/>
  <c r="B427" i="1"/>
  <c r="C427" i="1"/>
  <c r="S427" i="1" s="1"/>
  <c r="D427" i="1"/>
  <c r="E427" i="1"/>
  <c r="F427" i="1"/>
  <c r="G427" i="1"/>
  <c r="T427" i="1" s="1"/>
  <c r="U427" i="1" s="1"/>
  <c r="H427" i="1"/>
  <c r="O427" i="1" s="1"/>
  <c r="I427" i="1"/>
  <c r="J427" i="1"/>
  <c r="M427" i="1" s="1"/>
  <c r="K427" i="1"/>
  <c r="L427" i="1"/>
  <c r="A428" i="1"/>
  <c r="B428" i="1"/>
  <c r="C428" i="1"/>
  <c r="S428" i="1" s="1"/>
  <c r="D428" i="1"/>
  <c r="E428" i="1"/>
  <c r="F428" i="1"/>
  <c r="G428" i="1"/>
  <c r="T428" i="1" s="1"/>
  <c r="U428" i="1" s="1"/>
  <c r="H428" i="1"/>
  <c r="O428" i="1" s="1"/>
  <c r="I428" i="1"/>
  <c r="J428" i="1"/>
  <c r="M428" i="1" s="1"/>
  <c r="K428" i="1"/>
  <c r="L428" i="1"/>
  <c r="A429" i="1"/>
  <c r="B429" i="1"/>
  <c r="C429" i="1"/>
  <c r="S429" i="1" s="1"/>
  <c r="D429" i="1"/>
  <c r="E429" i="1"/>
  <c r="F429" i="1"/>
  <c r="G429" i="1"/>
  <c r="T429" i="1" s="1"/>
  <c r="U429" i="1" s="1"/>
  <c r="H429" i="1"/>
  <c r="O429" i="1" s="1"/>
  <c r="I429" i="1"/>
  <c r="J429" i="1"/>
  <c r="M429" i="1" s="1"/>
  <c r="K429" i="1"/>
  <c r="L429" i="1"/>
  <c r="A430" i="1"/>
  <c r="B430" i="1"/>
  <c r="C430" i="1"/>
  <c r="S430" i="1" s="1"/>
  <c r="D430" i="1"/>
  <c r="E430" i="1"/>
  <c r="F430" i="1"/>
  <c r="G430" i="1"/>
  <c r="H430" i="1"/>
  <c r="O430" i="1" s="1"/>
  <c r="I430" i="1"/>
  <c r="J430" i="1"/>
  <c r="M430" i="1" s="1"/>
  <c r="K430" i="1"/>
  <c r="L430" i="1"/>
  <c r="A431" i="1"/>
  <c r="B431" i="1"/>
  <c r="C431" i="1"/>
  <c r="S431" i="1" s="1"/>
  <c r="D431" i="1"/>
  <c r="E431" i="1"/>
  <c r="F431" i="1"/>
  <c r="G431" i="1"/>
  <c r="T431" i="1" s="1"/>
  <c r="U431" i="1" s="1"/>
  <c r="H431" i="1"/>
  <c r="O431" i="1" s="1"/>
  <c r="I431" i="1"/>
  <c r="J431" i="1"/>
  <c r="M431" i="1" s="1"/>
  <c r="K431" i="1"/>
  <c r="L431" i="1"/>
  <c r="A432" i="1"/>
  <c r="B432" i="1"/>
  <c r="C432" i="1"/>
  <c r="S432" i="1" s="1"/>
  <c r="D432" i="1"/>
  <c r="E432" i="1"/>
  <c r="F432" i="1"/>
  <c r="G432" i="1"/>
  <c r="H432" i="1"/>
  <c r="O432" i="1" s="1"/>
  <c r="I432" i="1"/>
  <c r="J432" i="1"/>
  <c r="M432" i="1" s="1"/>
  <c r="K432" i="1"/>
  <c r="L432" i="1"/>
  <c r="A433" i="1"/>
  <c r="B433" i="1"/>
  <c r="C433" i="1"/>
  <c r="S433" i="1" s="1"/>
  <c r="D433" i="1"/>
  <c r="E433" i="1"/>
  <c r="F433" i="1"/>
  <c r="G433" i="1"/>
  <c r="T433" i="1" s="1"/>
  <c r="U433" i="1" s="1"/>
  <c r="H433" i="1"/>
  <c r="O433" i="1" s="1"/>
  <c r="I433" i="1"/>
  <c r="J433" i="1"/>
  <c r="M433" i="1" s="1"/>
  <c r="K433" i="1"/>
  <c r="L433" i="1"/>
  <c r="A434" i="1"/>
  <c r="B434" i="1"/>
  <c r="C434" i="1"/>
  <c r="S434" i="1" s="1"/>
  <c r="D434" i="1"/>
  <c r="E434" i="1"/>
  <c r="F434" i="1"/>
  <c r="G434" i="1"/>
  <c r="H434" i="1"/>
  <c r="O434" i="1" s="1"/>
  <c r="I434" i="1"/>
  <c r="J434" i="1"/>
  <c r="M434" i="1" s="1"/>
  <c r="K434" i="1"/>
  <c r="L434" i="1"/>
  <c r="A435" i="1"/>
  <c r="B435" i="1"/>
  <c r="C435" i="1"/>
  <c r="S435" i="1" s="1"/>
  <c r="D435" i="1"/>
  <c r="E435" i="1"/>
  <c r="F435" i="1"/>
  <c r="G435" i="1"/>
  <c r="T435" i="1" s="1"/>
  <c r="U435" i="1" s="1"/>
  <c r="H435" i="1"/>
  <c r="O435" i="1" s="1"/>
  <c r="I435" i="1"/>
  <c r="J435" i="1"/>
  <c r="M435" i="1" s="1"/>
  <c r="K435" i="1"/>
  <c r="L435" i="1"/>
  <c r="A436" i="1"/>
  <c r="B436" i="1"/>
  <c r="C436" i="1"/>
  <c r="S436" i="1" s="1"/>
  <c r="D436" i="1"/>
  <c r="E436" i="1"/>
  <c r="F436" i="1"/>
  <c r="G436" i="1"/>
  <c r="T436" i="1" s="1"/>
  <c r="U436" i="1" s="1"/>
  <c r="H436" i="1"/>
  <c r="O436" i="1" s="1"/>
  <c r="I436" i="1"/>
  <c r="J436" i="1"/>
  <c r="M436" i="1" s="1"/>
  <c r="K436" i="1"/>
  <c r="L436" i="1"/>
  <c r="A437" i="1"/>
  <c r="B437" i="1"/>
  <c r="C437" i="1"/>
  <c r="S437" i="1" s="1"/>
  <c r="D437" i="1"/>
  <c r="E437" i="1"/>
  <c r="F437" i="1"/>
  <c r="G437" i="1"/>
  <c r="T437" i="1" s="1"/>
  <c r="U437" i="1" s="1"/>
  <c r="H437" i="1"/>
  <c r="O437" i="1" s="1"/>
  <c r="I437" i="1"/>
  <c r="J437" i="1"/>
  <c r="M437" i="1" s="1"/>
  <c r="K437" i="1"/>
  <c r="L437" i="1"/>
  <c r="A438" i="1"/>
  <c r="B438" i="1"/>
  <c r="C438" i="1"/>
  <c r="S438" i="1" s="1"/>
  <c r="D438" i="1"/>
  <c r="E438" i="1"/>
  <c r="F438" i="1"/>
  <c r="G438" i="1"/>
  <c r="H438" i="1"/>
  <c r="O438" i="1" s="1"/>
  <c r="I438" i="1"/>
  <c r="J438" i="1"/>
  <c r="M438" i="1" s="1"/>
  <c r="K438" i="1"/>
  <c r="L438" i="1"/>
  <c r="A439" i="1"/>
  <c r="B439" i="1"/>
  <c r="C439" i="1"/>
  <c r="S439" i="1" s="1"/>
  <c r="D439" i="1"/>
  <c r="E439" i="1"/>
  <c r="F439" i="1"/>
  <c r="G439" i="1"/>
  <c r="T439" i="1" s="1"/>
  <c r="U439" i="1" s="1"/>
  <c r="H439" i="1"/>
  <c r="O439" i="1" s="1"/>
  <c r="I439" i="1"/>
  <c r="J439" i="1"/>
  <c r="M439" i="1" s="1"/>
  <c r="K439" i="1"/>
  <c r="L439" i="1"/>
  <c r="A440" i="1"/>
  <c r="B440" i="1"/>
  <c r="C440" i="1"/>
  <c r="S440" i="1" s="1"/>
  <c r="D440" i="1"/>
  <c r="E440" i="1"/>
  <c r="F440" i="1"/>
  <c r="G440" i="1"/>
  <c r="H440" i="1"/>
  <c r="O440" i="1" s="1"/>
  <c r="I440" i="1"/>
  <c r="J440" i="1"/>
  <c r="M440" i="1" s="1"/>
  <c r="K440" i="1"/>
  <c r="L440" i="1"/>
  <c r="A441" i="1"/>
  <c r="B441" i="1"/>
  <c r="C441" i="1"/>
  <c r="S441" i="1" s="1"/>
  <c r="D441" i="1"/>
  <c r="E441" i="1"/>
  <c r="F441" i="1"/>
  <c r="G441" i="1"/>
  <c r="T441" i="1" s="1"/>
  <c r="U441" i="1" s="1"/>
  <c r="H441" i="1"/>
  <c r="O441" i="1" s="1"/>
  <c r="I441" i="1"/>
  <c r="J441" i="1"/>
  <c r="M441" i="1" s="1"/>
  <c r="K441" i="1"/>
  <c r="L441" i="1"/>
  <c r="A442" i="1"/>
  <c r="B442" i="1"/>
  <c r="C442" i="1"/>
  <c r="S442" i="1" s="1"/>
  <c r="D442" i="1"/>
  <c r="E442" i="1"/>
  <c r="F442" i="1"/>
  <c r="G442" i="1"/>
  <c r="H442" i="1"/>
  <c r="O442" i="1" s="1"/>
  <c r="I442" i="1"/>
  <c r="J442" i="1"/>
  <c r="M442" i="1" s="1"/>
  <c r="K442" i="1"/>
  <c r="L442" i="1"/>
  <c r="A443" i="1"/>
  <c r="B443" i="1"/>
  <c r="C443" i="1"/>
  <c r="S443" i="1" s="1"/>
  <c r="D443" i="1"/>
  <c r="E443" i="1"/>
  <c r="F443" i="1"/>
  <c r="G443" i="1"/>
  <c r="T443" i="1" s="1"/>
  <c r="U443" i="1" s="1"/>
  <c r="H443" i="1"/>
  <c r="O443" i="1" s="1"/>
  <c r="I443" i="1"/>
  <c r="J443" i="1"/>
  <c r="M443" i="1" s="1"/>
  <c r="K443" i="1"/>
  <c r="L443" i="1"/>
  <c r="A444" i="1"/>
  <c r="B444" i="1"/>
  <c r="C444" i="1"/>
  <c r="S444" i="1" s="1"/>
  <c r="D444" i="1"/>
  <c r="E444" i="1"/>
  <c r="F444" i="1"/>
  <c r="G444" i="1"/>
  <c r="T444" i="1" s="1"/>
  <c r="U444" i="1" s="1"/>
  <c r="H444" i="1"/>
  <c r="O444" i="1" s="1"/>
  <c r="I444" i="1"/>
  <c r="J444" i="1"/>
  <c r="M444" i="1" s="1"/>
  <c r="K444" i="1"/>
  <c r="L444" i="1"/>
  <c r="A445" i="1"/>
  <c r="B445" i="1"/>
  <c r="C445" i="1"/>
  <c r="S445" i="1" s="1"/>
  <c r="D445" i="1"/>
  <c r="E445" i="1"/>
  <c r="F445" i="1"/>
  <c r="G445" i="1"/>
  <c r="T445" i="1" s="1"/>
  <c r="U445" i="1" s="1"/>
  <c r="H445" i="1"/>
  <c r="O445" i="1" s="1"/>
  <c r="I445" i="1"/>
  <c r="J445" i="1"/>
  <c r="M445" i="1" s="1"/>
  <c r="K445" i="1"/>
  <c r="L445" i="1"/>
  <c r="A446" i="1"/>
  <c r="B446" i="1"/>
  <c r="C446" i="1"/>
  <c r="S446" i="1" s="1"/>
  <c r="D446" i="1"/>
  <c r="E446" i="1"/>
  <c r="F446" i="1"/>
  <c r="G446" i="1"/>
  <c r="H446" i="1"/>
  <c r="O446" i="1" s="1"/>
  <c r="I446" i="1"/>
  <c r="J446" i="1"/>
  <c r="M446" i="1" s="1"/>
  <c r="K446" i="1"/>
  <c r="L446" i="1"/>
  <c r="A447" i="1"/>
  <c r="B447" i="1"/>
  <c r="C447" i="1"/>
  <c r="S447" i="1" s="1"/>
  <c r="D447" i="1"/>
  <c r="E447" i="1"/>
  <c r="F447" i="1"/>
  <c r="G447" i="1"/>
  <c r="T447" i="1" s="1"/>
  <c r="U447" i="1" s="1"/>
  <c r="H447" i="1"/>
  <c r="O447" i="1" s="1"/>
  <c r="I447" i="1"/>
  <c r="J447" i="1"/>
  <c r="M447" i="1" s="1"/>
  <c r="K447" i="1"/>
  <c r="L447" i="1"/>
  <c r="A448" i="1"/>
  <c r="B448" i="1"/>
  <c r="C448" i="1"/>
  <c r="S448" i="1" s="1"/>
  <c r="D448" i="1"/>
  <c r="E448" i="1"/>
  <c r="F448" i="1"/>
  <c r="G448" i="1"/>
  <c r="H448" i="1"/>
  <c r="O448" i="1" s="1"/>
  <c r="I448" i="1"/>
  <c r="J448" i="1"/>
  <c r="M448" i="1" s="1"/>
  <c r="K448" i="1"/>
  <c r="L448" i="1"/>
  <c r="A449" i="1"/>
  <c r="B449" i="1"/>
  <c r="C449" i="1"/>
  <c r="S449" i="1" s="1"/>
  <c r="D449" i="1"/>
  <c r="E449" i="1"/>
  <c r="F449" i="1"/>
  <c r="G449" i="1"/>
  <c r="T449" i="1" s="1"/>
  <c r="U449" i="1" s="1"/>
  <c r="H449" i="1"/>
  <c r="O449" i="1" s="1"/>
  <c r="I449" i="1"/>
  <c r="J449" i="1"/>
  <c r="M449" i="1" s="1"/>
  <c r="K449" i="1"/>
  <c r="L449" i="1"/>
  <c r="A450" i="1"/>
  <c r="B450" i="1"/>
  <c r="C450" i="1"/>
  <c r="S450" i="1" s="1"/>
  <c r="D450" i="1"/>
  <c r="E450" i="1"/>
  <c r="F450" i="1"/>
  <c r="G450" i="1"/>
  <c r="H450" i="1"/>
  <c r="O450" i="1" s="1"/>
  <c r="I450" i="1"/>
  <c r="J450" i="1"/>
  <c r="M450" i="1" s="1"/>
  <c r="K450" i="1"/>
  <c r="L450" i="1"/>
  <c r="A451" i="1"/>
  <c r="B451" i="1"/>
  <c r="C451" i="1"/>
  <c r="S451" i="1" s="1"/>
  <c r="D451" i="1"/>
  <c r="E451" i="1"/>
  <c r="F451" i="1"/>
  <c r="G451" i="1"/>
  <c r="T451" i="1" s="1"/>
  <c r="U451" i="1" s="1"/>
  <c r="H451" i="1"/>
  <c r="O451" i="1" s="1"/>
  <c r="I451" i="1"/>
  <c r="J451" i="1"/>
  <c r="M451" i="1" s="1"/>
  <c r="K451" i="1"/>
  <c r="L451" i="1"/>
  <c r="A452" i="1"/>
  <c r="B452" i="1"/>
  <c r="C452" i="1"/>
  <c r="S452" i="1" s="1"/>
  <c r="D452" i="1"/>
  <c r="E452" i="1"/>
  <c r="F452" i="1"/>
  <c r="G452" i="1"/>
  <c r="T452" i="1" s="1"/>
  <c r="U452" i="1" s="1"/>
  <c r="H452" i="1"/>
  <c r="O452" i="1" s="1"/>
  <c r="I452" i="1"/>
  <c r="J452" i="1"/>
  <c r="M452" i="1" s="1"/>
  <c r="K452" i="1"/>
  <c r="L452" i="1"/>
  <c r="A453" i="1"/>
  <c r="B453" i="1"/>
  <c r="C453" i="1"/>
  <c r="S453" i="1" s="1"/>
  <c r="D453" i="1"/>
  <c r="E453" i="1"/>
  <c r="F453" i="1"/>
  <c r="G453" i="1"/>
  <c r="T453" i="1" s="1"/>
  <c r="U453" i="1" s="1"/>
  <c r="H453" i="1"/>
  <c r="O453" i="1" s="1"/>
  <c r="I453" i="1"/>
  <c r="J453" i="1"/>
  <c r="M453" i="1" s="1"/>
  <c r="K453" i="1"/>
  <c r="L453" i="1"/>
  <c r="A454" i="1"/>
  <c r="B454" i="1"/>
  <c r="C454" i="1"/>
  <c r="S454" i="1" s="1"/>
  <c r="D454" i="1"/>
  <c r="E454" i="1"/>
  <c r="F454" i="1"/>
  <c r="G454" i="1"/>
  <c r="H454" i="1"/>
  <c r="O454" i="1" s="1"/>
  <c r="I454" i="1"/>
  <c r="J454" i="1"/>
  <c r="M454" i="1" s="1"/>
  <c r="K454" i="1"/>
  <c r="L454" i="1"/>
  <c r="A455" i="1"/>
  <c r="B455" i="1"/>
  <c r="C455" i="1"/>
  <c r="S455" i="1" s="1"/>
  <c r="D455" i="1"/>
  <c r="E455" i="1"/>
  <c r="F455" i="1"/>
  <c r="G455" i="1"/>
  <c r="T455" i="1" s="1"/>
  <c r="U455" i="1" s="1"/>
  <c r="H455" i="1"/>
  <c r="O455" i="1" s="1"/>
  <c r="I455" i="1"/>
  <c r="J455" i="1"/>
  <c r="M455" i="1" s="1"/>
  <c r="K455" i="1"/>
  <c r="L455" i="1"/>
  <c r="A456" i="1"/>
  <c r="B456" i="1"/>
  <c r="C456" i="1"/>
  <c r="S456" i="1" s="1"/>
  <c r="D456" i="1"/>
  <c r="E456" i="1"/>
  <c r="F456" i="1"/>
  <c r="G456" i="1"/>
  <c r="H456" i="1"/>
  <c r="O456" i="1" s="1"/>
  <c r="I456" i="1"/>
  <c r="J456" i="1"/>
  <c r="M456" i="1" s="1"/>
  <c r="K456" i="1"/>
  <c r="L456" i="1"/>
  <c r="A457" i="1"/>
  <c r="B457" i="1"/>
  <c r="C457" i="1"/>
  <c r="S457" i="1" s="1"/>
  <c r="D457" i="1"/>
  <c r="E457" i="1"/>
  <c r="F457" i="1"/>
  <c r="G457" i="1"/>
  <c r="T457" i="1" s="1"/>
  <c r="U457" i="1" s="1"/>
  <c r="H457" i="1"/>
  <c r="O457" i="1" s="1"/>
  <c r="I457" i="1"/>
  <c r="J457" i="1"/>
  <c r="M457" i="1" s="1"/>
  <c r="K457" i="1"/>
  <c r="L457" i="1"/>
  <c r="A458" i="1"/>
  <c r="B458" i="1"/>
  <c r="C458" i="1"/>
  <c r="S458" i="1" s="1"/>
  <c r="D458" i="1"/>
  <c r="E458" i="1"/>
  <c r="F458" i="1"/>
  <c r="G458" i="1"/>
  <c r="H458" i="1"/>
  <c r="O458" i="1" s="1"/>
  <c r="I458" i="1"/>
  <c r="J458" i="1"/>
  <c r="M458" i="1" s="1"/>
  <c r="K458" i="1"/>
  <c r="L458" i="1"/>
  <c r="A459" i="1"/>
  <c r="B459" i="1"/>
  <c r="C459" i="1"/>
  <c r="S459" i="1" s="1"/>
  <c r="D459" i="1"/>
  <c r="E459" i="1"/>
  <c r="F459" i="1"/>
  <c r="G459" i="1"/>
  <c r="T459" i="1" s="1"/>
  <c r="U459" i="1" s="1"/>
  <c r="H459" i="1"/>
  <c r="O459" i="1" s="1"/>
  <c r="I459" i="1"/>
  <c r="J459" i="1"/>
  <c r="M459" i="1" s="1"/>
  <c r="K459" i="1"/>
  <c r="L459" i="1"/>
  <c r="A460" i="1"/>
  <c r="B460" i="1"/>
  <c r="C460" i="1"/>
  <c r="S460" i="1" s="1"/>
  <c r="D460" i="1"/>
  <c r="E460" i="1"/>
  <c r="F460" i="1"/>
  <c r="G460" i="1"/>
  <c r="T460" i="1" s="1"/>
  <c r="U460" i="1" s="1"/>
  <c r="H460" i="1"/>
  <c r="O460" i="1" s="1"/>
  <c r="I460" i="1"/>
  <c r="J460" i="1"/>
  <c r="M460" i="1" s="1"/>
  <c r="K460" i="1"/>
  <c r="L460" i="1"/>
  <c r="A461" i="1"/>
  <c r="B461" i="1"/>
  <c r="C461" i="1"/>
  <c r="S461" i="1" s="1"/>
  <c r="D461" i="1"/>
  <c r="E461" i="1"/>
  <c r="F461" i="1"/>
  <c r="G461" i="1"/>
  <c r="T461" i="1" s="1"/>
  <c r="U461" i="1" s="1"/>
  <c r="H461" i="1"/>
  <c r="O461" i="1" s="1"/>
  <c r="I461" i="1"/>
  <c r="J461" i="1"/>
  <c r="M461" i="1" s="1"/>
  <c r="K461" i="1"/>
  <c r="L461" i="1"/>
  <c r="A462" i="1"/>
  <c r="B462" i="1"/>
  <c r="C462" i="1"/>
  <c r="S462" i="1" s="1"/>
  <c r="D462" i="1"/>
  <c r="E462" i="1"/>
  <c r="F462" i="1"/>
  <c r="G462" i="1"/>
  <c r="H462" i="1"/>
  <c r="O462" i="1" s="1"/>
  <c r="I462" i="1"/>
  <c r="J462" i="1"/>
  <c r="M462" i="1" s="1"/>
  <c r="K462" i="1"/>
  <c r="L462" i="1"/>
  <c r="A463" i="1"/>
  <c r="B463" i="1"/>
  <c r="C463" i="1"/>
  <c r="S463" i="1" s="1"/>
  <c r="D463" i="1"/>
  <c r="E463" i="1"/>
  <c r="F463" i="1"/>
  <c r="G463" i="1"/>
  <c r="T463" i="1" s="1"/>
  <c r="U463" i="1" s="1"/>
  <c r="H463" i="1"/>
  <c r="O463" i="1" s="1"/>
  <c r="I463" i="1"/>
  <c r="J463" i="1"/>
  <c r="M463" i="1" s="1"/>
  <c r="K463" i="1"/>
  <c r="L463" i="1"/>
  <c r="A464" i="1"/>
  <c r="B464" i="1"/>
  <c r="C464" i="1"/>
  <c r="S464" i="1" s="1"/>
  <c r="D464" i="1"/>
  <c r="E464" i="1"/>
  <c r="F464" i="1"/>
  <c r="G464" i="1"/>
  <c r="H464" i="1"/>
  <c r="O464" i="1" s="1"/>
  <c r="I464" i="1"/>
  <c r="J464" i="1"/>
  <c r="M464" i="1" s="1"/>
  <c r="K464" i="1"/>
  <c r="L464" i="1"/>
  <c r="A465" i="1"/>
  <c r="B465" i="1"/>
  <c r="C465" i="1"/>
  <c r="S465" i="1" s="1"/>
  <c r="D465" i="1"/>
  <c r="E465" i="1"/>
  <c r="F465" i="1"/>
  <c r="G465" i="1"/>
  <c r="T465" i="1" s="1"/>
  <c r="U465" i="1" s="1"/>
  <c r="H465" i="1"/>
  <c r="O465" i="1" s="1"/>
  <c r="I465" i="1"/>
  <c r="J465" i="1"/>
  <c r="M465" i="1" s="1"/>
  <c r="K465" i="1"/>
  <c r="L465" i="1"/>
  <c r="A466" i="1"/>
  <c r="B466" i="1"/>
  <c r="C466" i="1"/>
  <c r="S466" i="1" s="1"/>
  <c r="D466" i="1"/>
  <c r="E466" i="1"/>
  <c r="F466" i="1"/>
  <c r="G466" i="1"/>
  <c r="H466" i="1"/>
  <c r="O466" i="1" s="1"/>
  <c r="I466" i="1"/>
  <c r="J466" i="1"/>
  <c r="M466" i="1" s="1"/>
  <c r="K466" i="1"/>
  <c r="L466" i="1"/>
  <c r="A467" i="1"/>
  <c r="B467" i="1"/>
  <c r="C467" i="1"/>
  <c r="S467" i="1" s="1"/>
  <c r="D467" i="1"/>
  <c r="E467" i="1"/>
  <c r="F467" i="1"/>
  <c r="G467" i="1"/>
  <c r="T467" i="1" s="1"/>
  <c r="U467" i="1" s="1"/>
  <c r="H467" i="1"/>
  <c r="O467" i="1" s="1"/>
  <c r="I467" i="1"/>
  <c r="J467" i="1"/>
  <c r="M467" i="1" s="1"/>
  <c r="K467" i="1"/>
  <c r="L467" i="1"/>
  <c r="A468" i="1"/>
  <c r="B468" i="1"/>
  <c r="C468" i="1"/>
  <c r="S468" i="1" s="1"/>
  <c r="D468" i="1"/>
  <c r="E468" i="1"/>
  <c r="F468" i="1"/>
  <c r="G468" i="1"/>
  <c r="T468" i="1" s="1"/>
  <c r="U468" i="1" s="1"/>
  <c r="H468" i="1"/>
  <c r="O468" i="1" s="1"/>
  <c r="I468" i="1"/>
  <c r="J468" i="1"/>
  <c r="M468" i="1" s="1"/>
  <c r="K468" i="1"/>
  <c r="L468" i="1"/>
  <c r="A469" i="1"/>
  <c r="B469" i="1"/>
  <c r="C469" i="1"/>
  <c r="S469" i="1" s="1"/>
  <c r="D469" i="1"/>
  <c r="E469" i="1"/>
  <c r="F469" i="1"/>
  <c r="G469" i="1"/>
  <c r="T469" i="1" s="1"/>
  <c r="U469" i="1" s="1"/>
  <c r="H469" i="1"/>
  <c r="O469" i="1" s="1"/>
  <c r="I469" i="1"/>
  <c r="J469" i="1"/>
  <c r="M469" i="1" s="1"/>
  <c r="K469" i="1"/>
  <c r="L469" i="1"/>
  <c r="A470" i="1"/>
  <c r="B470" i="1"/>
  <c r="C470" i="1"/>
  <c r="S470" i="1" s="1"/>
  <c r="D470" i="1"/>
  <c r="E470" i="1"/>
  <c r="F470" i="1"/>
  <c r="G470" i="1"/>
  <c r="H470" i="1"/>
  <c r="O470" i="1" s="1"/>
  <c r="I470" i="1"/>
  <c r="J470" i="1"/>
  <c r="M470" i="1" s="1"/>
  <c r="K470" i="1"/>
  <c r="L470" i="1"/>
  <c r="A471" i="1"/>
  <c r="B471" i="1"/>
  <c r="C471" i="1"/>
  <c r="S471" i="1" s="1"/>
  <c r="D471" i="1"/>
  <c r="E471" i="1"/>
  <c r="F471" i="1"/>
  <c r="G471" i="1"/>
  <c r="T471" i="1" s="1"/>
  <c r="U471" i="1" s="1"/>
  <c r="H471" i="1"/>
  <c r="O471" i="1" s="1"/>
  <c r="I471" i="1"/>
  <c r="J471" i="1"/>
  <c r="M471" i="1" s="1"/>
  <c r="K471" i="1"/>
  <c r="L471" i="1"/>
  <c r="A472" i="1"/>
  <c r="B472" i="1"/>
  <c r="C472" i="1"/>
  <c r="S472" i="1" s="1"/>
  <c r="D472" i="1"/>
  <c r="E472" i="1"/>
  <c r="F472" i="1"/>
  <c r="G472" i="1"/>
  <c r="H472" i="1"/>
  <c r="O472" i="1" s="1"/>
  <c r="I472" i="1"/>
  <c r="J472" i="1"/>
  <c r="M472" i="1" s="1"/>
  <c r="K472" i="1"/>
  <c r="L472" i="1"/>
  <c r="A473" i="1"/>
  <c r="B473" i="1"/>
  <c r="C473" i="1"/>
  <c r="S473" i="1" s="1"/>
  <c r="D473" i="1"/>
  <c r="E473" i="1"/>
  <c r="F473" i="1"/>
  <c r="G473" i="1"/>
  <c r="T473" i="1" s="1"/>
  <c r="U473" i="1" s="1"/>
  <c r="H473" i="1"/>
  <c r="O473" i="1" s="1"/>
  <c r="I473" i="1"/>
  <c r="J473" i="1"/>
  <c r="M473" i="1" s="1"/>
  <c r="K473" i="1"/>
  <c r="L473" i="1"/>
  <c r="A474" i="1"/>
  <c r="B474" i="1"/>
  <c r="C474" i="1"/>
  <c r="S474" i="1" s="1"/>
  <c r="D474" i="1"/>
  <c r="E474" i="1"/>
  <c r="F474" i="1"/>
  <c r="G474" i="1"/>
  <c r="H474" i="1"/>
  <c r="O474" i="1" s="1"/>
  <c r="I474" i="1"/>
  <c r="J474" i="1"/>
  <c r="M474" i="1" s="1"/>
  <c r="K474" i="1"/>
  <c r="L474" i="1"/>
  <c r="A475" i="1"/>
  <c r="B475" i="1"/>
  <c r="C475" i="1"/>
  <c r="S475" i="1" s="1"/>
  <c r="D475" i="1"/>
  <c r="E475" i="1"/>
  <c r="F475" i="1"/>
  <c r="G475" i="1"/>
  <c r="T475" i="1" s="1"/>
  <c r="U475" i="1" s="1"/>
  <c r="H475" i="1"/>
  <c r="O475" i="1" s="1"/>
  <c r="I475" i="1"/>
  <c r="J475" i="1"/>
  <c r="M475" i="1" s="1"/>
  <c r="K475" i="1"/>
  <c r="L475" i="1"/>
  <c r="A476" i="1"/>
  <c r="B476" i="1"/>
  <c r="C476" i="1"/>
  <c r="S476" i="1" s="1"/>
  <c r="D476" i="1"/>
  <c r="E476" i="1"/>
  <c r="F476" i="1"/>
  <c r="G476" i="1"/>
  <c r="T476" i="1" s="1"/>
  <c r="U476" i="1" s="1"/>
  <c r="H476" i="1"/>
  <c r="O476" i="1" s="1"/>
  <c r="I476" i="1"/>
  <c r="J476" i="1"/>
  <c r="M476" i="1" s="1"/>
  <c r="K476" i="1"/>
  <c r="L476" i="1"/>
  <c r="A477" i="1"/>
  <c r="B477" i="1"/>
  <c r="C477" i="1"/>
  <c r="S477" i="1" s="1"/>
  <c r="D477" i="1"/>
  <c r="E477" i="1"/>
  <c r="F477" i="1"/>
  <c r="G477" i="1"/>
  <c r="T477" i="1" s="1"/>
  <c r="U477" i="1" s="1"/>
  <c r="H477" i="1"/>
  <c r="O477" i="1" s="1"/>
  <c r="I477" i="1"/>
  <c r="J477" i="1"/>
  <c r="M477" i="1" s="1"/>
  <c r="K477" i="1"/>
  <c r="L477" i="1"/>
  <c r="A478" i="1"/>
  <c r="B478" i="1"/>
  <c r="C478" i="1"/>
  <c r="S478" i="1" s="1"/>
  <c r="D478" i="1"/>
  <c r="E478" i="1"/>
  <c r="F478" i="1"/>
  <c r="G478" i="1"/>
  <c r="H478" i="1"/>
  <c r="O478" i="1" s="1"/>
  <c r="I478" i="1"/>
  <c r="J478" i="1"/>
  <c r="M478" i="1" s="1"/>
  <c r="K478" i="1"/>
  <c r="L478" i="1"/>
  <c r="A479" i="1"/>
  <c r="B479" i="1"/>
  <c r="C479" i="1"/>
  <c r="S479" i="1" s="1"/>
  <c r="D479" i="1"/>
  <c r="E479" i="1"/>
  <c r="F479" i="1"/>
  <c r="G479" i="1"/>
  <c r="T479" i="1" s="1"/>
  <c r="U479" i="1" s="1"/>
  <c r="H479" i="1"/>
  <c r="O479" i="1" s="1"/>
  <c r="I479" i="1"/>
  <c r="J479" i="1"/>
  <c r="M479" i="1" s="1"/>
  <c r="K479" i="1"/>
  <c r="L479" i="1"/>
  <c r="A480" i="1"/>
  <c r="B480" i="1"/>
  <c r="C480" i="1"/>
  <c r="S480" i="1" s="1"/>
  <c r="D480" i="1"/>
  <c r="E480" i="1"/>
  <c r="F480" i="1"/>
  <c r="G480" i="1"/>
  <c r="H480" i="1"/>
  <c r="O480" i="1" s="1"/>
  <c r="I480" i="1"/>
  <c r="J480" i="1"/>
  <c r="M480" i="1" s="1"/>
  <c r="K480" i="1"/>
  <c r="L480" i="1"/>
  <c r="A481" i="1"/>
  <c r="B481" i="1"/>
  <c r="C481" i="1"/>
  <c r="S481" i="1" s="1"/>
  <c r="D481" i="1"/>
  <c r="E481" i="1"/>
  <c r="F481" i="1"/>
  <c r="G481" i="1"/>
  <c r="T481" i="1" s="1"/>
  <c r="U481" i="1" s="1"/>
  <c r="H481" i="1"/>
  <c r="O481" i="1" s="1"/>
  <c r="I481" i="1"/>
  <c r="J481" i="1"/>
  <c r="M481" i="1" s="1"/>
  <c r="K481" i="1"/>
  <c r="L481" i="1"/>
  <c r="A482" i="1"/>
  <c r="B482" i="1"/>
  <c r="C482" i="1"/>
  <c r="S482" i="1" s="1"/>
  <c r="D482" i="1"/>
  <c r="E482" i="1"/>
  <c r="F482" i="1"/>
  <c r="G482" i="1"/>
  <c r="H482" i="1"/>
  <c r="O482" i="1" s="1"/>
  <c r="I482" i="1"/>
  <c r="J482" i="1"/>
  <c r="M482" i="1" s="1"/>
  <c r="K482" i="1"/>
  <c r="L482" i="1"/>
  <c r="A483" i="1"/>
  <c r="B483" i="1"/>
  <c r="C483" i="1"/>
  <c r="S483" i="1" s="1"/>
  <c r="D483" i="1"/>
  <c r="E483" i="1"/>
  <c r="F483" i="1"/>
  <c r="G483" i="1"/>
  <c r="T483" i="1" s="1"/>
  <c r="U483" i="1" s="1"/>
  <c r="H483" i="1"/>
  <c r="O483" i="1" s="1"/>
  <c r="I483" i="1"/>
  <c r="J483" i="1"/>
  <c r="M483" i="1" s="1"/>
  <c r="K483" i="1"/>
  <c r="L483" i="1"/>
  <c r="A484" i="1"/>
  <c r="B484" i="1"/>
  <c r="C484" i="1"/>
  <c r="S484" i="1" s="1"/>
  <c r="D484" i="1"/>
  <c r="E484" i="1"/>
  <c r="F484" i="1"/>
  <c r="G484" i="1"/>
  <c r="T484" i="1" s="1"/>
  <c r="U484" i="1" s="1"/>
  <c r="H484" i="1"/>
  <c r="O484" i="1" s="1"/>
  <c r="I484" i="1"/>
  <c r="J484" i="1"/>
  <c r="M484" i="1" s="1"/>
  <c r="K484" i="1"/>
  <c r="L484" i="1"/>
  <c r="A485" i="1"/>
  <c r="B485" i="1"/>
  <c r="C485" i="1"/>
  <c r="S485" i="1" s="1"/>
  <c r="D485" i="1"/>
  <c r="E485" i="1"/>
  <c r="F485" i="1"/>
  <c r="G485" i="1"/>
  <c r="T485" i="1" s="1"/>
  <c r="U485" i="1" s="1"/>
  <c r="H485" i="1"/>
  <c r="O485" i="1" s="1"/>
  <c r="I485" i="1"/>
  <c r="J485" i="1"/>
  <c r="M485" i="1" s="1"/>
  <c r="K485" i="1"/>
  <c r="L485" i="1"/>
  <c r="A486" i="1"/>
  <c r="B486" i="1"/>
  <c r="C486" i="1"/>
  <c r="S486" i="1" s="1"/>
  <c r="D486" i="1"/>
  <c r="E486" i="1"/>
  <c r="F486" i="1"/>
  <c r="G486" i="1"/>
  <c r="H486" i="1"/>
  <c r="O486" i="1" s="1"/>
  <c r="I486" i="1"/>
  <c r="J486" i="1"/>
  <c r="M486" i="1" s="1"/>
  <c r="K486" i="1"/>
  <c r="L486" i="1"/>
  <c r="A487" i="1"/>
  <c r="B487" i="1"/>
  <c r="C487" i="1"/>
  <c r="S487" i="1" s="1"/>
  <c r="D487" i="1"/>
  <c r="E487" i="1"/>
  <c r="F487" i="1"/>
  <c r="G487" i="1"/>
  <c r="T487" i="1" s="1"/>
  <c r="U487" i="1" s="1"/>
  <c r="H487" i="1"/>
  <c r="O487" i="1" s="1"/>
  <c r="I487" i="1"/>
  <c r="J487" i="1"/>
  <c r="M487" i="1" s="1"/>
  <c r="K487" i="1"/>
  <c r="L487" i="1"/>
  <c r="A488" i="1"/>
  <c r="B488" i="1"/>
  <c r="C488" i="1"/>
  <c r="S488" i="1" s="1"/>
  <c r="D488" i="1"/>
  <c r="E488" i="1"/>
  <c r="F488" i="1"/>
  <c r="G488" i="1"/>
  <c r="H488" i="1"/>
  <c r="O488" i="1" s="1"/>
  <c r="I488" i="1"/>
  <c r="J488" i="1"/>
  <c r="M488" i="1" s="1"/>
  <c r="K488" i="1"/>
  <c r="L488" i="1"/>
  <c r="A489" i="1"/>
  <c r="B489" i="1"/>
  <c r="C489" i="1"/>
  <c r="S489" i="1" s="1"/>
  <c r="D489" i="1"/>
  <c r="E489" i="1"/>
  <c r="F489" i="1"/>
  <c r="G489" i="1"/>
  <c r="T489" i="1" s="1"/>
  <c r="U489" i="1" s="1"/>
  <c r="H489" i="1"/>
  <c r="O489" i="1" s="1"/>
  <c r="I489" i="1"/>
  <c r="J489" i="1"/>
  <c r="M489" i="1" s="1"/>
  <c r="K489" i="1"/>
  <c r="L489" i="1"/>
  <c r="A490" i="1"/>
  <c r="B490" i="1"/>
  <c r="C490" i="1"/>
  <c r="S490" i="1" s="1"/>
  <c r="D490" i="1"/>
  <c r="E490" i="1"/>
  <c r="F490" i="1"/>
  <c r="G490" i="1"/>
  <c r="H490" i="1"/>
  <c r="O490" i="1" s="1"/>
  <c r="I490" i="1"/>
  <c r="J490" i="1"/>
  <c r="M490" i="1" s="1"/>
  <c r="K490" i="1"/>
  <c r="L490" i="1"/>
  <c r="A491" i="1"/>
  <c r="B491" i="1"/>
  <c r="C491" i="1"/>
  <c r="S491" i="1" s="1"/>
  <c r="D491" i="1"/>
  <c r="E491" i="1"/>
  <c r="F491" i="1"/>
  <c r="G491" i="1"/>
  <c r="T491" i="1" s="1"/>
  <c r="U491" i="1" s="1"/>
  <c r="H491" i="1"/>
  <c r="O491" i="1" s="1"/>
  <c r="I491" i="1"/>
  <c r="J491" i="1"/>
  <c r="M491" i="1" s="1"/>
  <c r="K491" i="1"/>
  <c r="L491" i="1"/>
  <c r="A492" i="1"/>
  <c r="B492" i="1"/>
  <c r="C492" i="1"/>
  <c r="S492" i="1" s="1"/>
  <c r="D492" i="1"/>
  <c r="E492" i="1"/>
  <c r="F492" i="1"/>
  <c r="G492" i="1"/>
  <c r="T492" i="1" s="1"/>
  <c r="U492" i="1" s="1"/>
  <c r="H492" i="1"/>
  <c r="O492" i="1" s="1"/>
  <c r="I492" i="1"/>
  <c r="J492" i="1"/>
  <c r="M492" i="1" s="1"/>
  <c r="K492" i="1"/>
  <c r="L492" i="1"/>
  <c r="A493" i="1"/>
  <c r="B493" i="1"/>
  <c r="C493" i="1"/>
  <c r="S493" i="1" s="1"/>
  <c r="D493" i="1"/>
  <c r="E493" i="1"/>
  <c r="F493" i="1"/>
  <c r="G493" i="1"/>
  <c r="T493" i="1" s="1"/>
  <c r="U493" i="1" s="1"/>
  <c r="H493" i="1"/>
  <c r="O493" i="1" s="1"/>
  <c r="I493" i="1"/>
  <c r="J493" i="1"/>
  <c r="M493" i="1" s="1"/>
  <c r="K493" i="1"/>
  <c r="L493" i="1"/>
  <c r="A494" i="1"/>
  <c r="B494" i="1"/>
  <c r="C494" i="1"/>
  <c r="S494" i="1" s="1"/>
  <c r="D494" i="1"/>
  <c r="E494" i="1"/>
  <c r="F494" i="1"/>
  <c r="G494" i="1"/>
  <c r="H494" i="1"/>
  <c r="O494" i="1" s="1"/>
  <c r="I494" i="1"/>
  <c r="J494" i="1"/>
  <c r="M494" i="1" s="1"/>
  <c r="K494" i="1"/>
  <c r="L494" i="1"/>
  <c r="A495" i="1"/>
  <c r="B495" i="1"/>
  <c r="C495" i="1"/>
  <c r="S495" i="1" s="1"/>
  <c r="D495" i="1"/>
  <c r="E495" i="1"/>
  <c r="F495" i="1"/>
  <c r="G495" i="1"/>
  <c r="T495" i="1" s="1"/>
  <c r="U495" i="1" s="1"/>
  <c r="H495" i="1"/>
  <c r="O495" i="1" s="1"/>
  <c r="I495" i="1"/>
  <c r="J495" i="1"/>
  <c r="M495" i="1" s="1"/>
  <c r="K495" i="1"/>
  <c r="L495" i="1"/>
  <c r="A496" i="1"/>
  <c r="B496" i="1"/>
  <c r="C496" i="1"/>
  <c r="S496" i="1" s="1"/>
  <c r="D496" i="1"/>
  <c r="E496" i="1"/>
  <c r="F496" i="1"/>
  <c r="G496" i="1"/>
  <c r="H496" i="1"/>
  <c r="O496" i="1" s="1"/>
  <c r="I496" i="1"/>
  <c r="J496" i="1"/>
  <c r="M496" i="1" s="1"/>
  <c r="K496" i="1"/>
  <c r="L496" i="1"/>
  <c r="A497" i="1"/>
  <c r="B497" i="1"/>
  <c r="C497" i="1"/>
  <c r="S497" i="1" s="1"/>
  <c r="D497" i="1"/>
  <c r="E497" i="1"/>
  <c r="F497" i="1"/>
  <c r="G497" i="1"/>
  <c r="T497" i="1" s="1"/>
  <c r="U497" i="1" s="1"/>
  <c r="H497" i="1"/>
  <c r="O497" i="1" s="1"/>
  <c r="I497" i="1"/>
  <c r="J497" i="1"/>
  <c r="M497" i="1" s="1"/>
  <c r="K497" i="1"/>
  <c r="L497" i="1"/>
  <c r="A498" i="1"/>
  <c r="B498" i="1"/>
  <c r="C498" i="1"/>
  <c r="S498" i="1" s="1"/>
  <c r="D498" i="1"/>
  <c r="E498" i="1"/>
  <c r="F498" i="1"/>
  <c r="G498" i="1"/>
  <c r="H498" i="1"/>
  <c r="O498" i="1" s="1"/>
  <c r="I498" i="1"/>
  <c r="J498" i="1"/>
  <c r="M498" i="1" s="1"/>
  <c r="K498" i="1"/>
  <c r="L498" i="1"/>
  <c r="A499" i="1"/>
  <c r="B499" i="1"/>
  <c r="C499" i="1"/>
  <c r="S499" i="1" s="1"/>
  <c r="D499" i="1"/>
  <c r="E499" i="1"/>
  <c r="F499" i="1"/>
  <c r="G499" i="1"/>
  <c r="T499" i="1" s="1"/>
  <c r="U499" i="1" s="1"/>
  <c r="H499" i="1"/>
  <c r="O499" i="1" s="1"/>
  <c r="I499" i="1"/>
  <c r="J499" i="1"/>
  <c r="M499" i="1" s="1"/>
  <c r="K499" i="1"/>
  <c r="L499" i="1"/>
  <c r="A500" i="1"/>
  <c r="B500" i="1"/>
  <c r="C500" i="1"/>
  <c r="S500" i="1" s="1"/>
  <c r="D500" i="1"/>
  <c r="E500" i="1"/>
  <c r="F500" i="1"/>
  <c r="G500" i="1"/>
  <c r="T500" i="1" s="1"/>
  <c r="U500" i="1" s="1"/>
  <c r="H500" i="1"/>
  <c r="O500" i="1" s="1"/>
  <c r="I500" i="1"/>
  <c r="J500" i="1"/>
  <c r="M500" i="1" s="1"/>
  <c r="K500" i="1"/>
  <c r="L500" i="1"/>
  <c r="A501" i="1"/>
  <c r="B501" i="1"/>
  <c r="C501" i="1"/>
  <c r="S501" i="1" s="1"/>
  <c r="D501" i="1"/>
  <c r="E501" i="1"/>
  <c r="F501" i="1"/>
  <c r="G501" i="1"/>
  <c r="T501" i="1" s="1"/>
  <c r="U501" i="1" s="1"/>
  <c r="H501" i="1"/>
  <c r="O501" i="1" s="1"/>
  <c r="I501" i="1"/>
  <c r="J501" i="1"/>
  <c r="M501" i="1" s="1"/>
  <c r="K501" i="1"/>
  <c r="L501" i="1"/>
  <c r="A502" i="1"/>
  <c r="B502" i="1"/>
  <c r="C502" i="1"/>
  <c r="S502" i="1" s="1"/>
  <c r="D502" i="1"/>
  <c r="E502" i="1"/>
  <c r="F502" i="1"/>
  <c r="G502" i="1"/>
  <c r="H502" i="1"/>
  <c r="O502" i="1" s="1"/>
  <c r="I502" i="1"/>
  <c r="J502" i="1"/>
  <c r="M502" i="1" s="1"/>
  <c r="K502" i="1"/>
  <c r="L502" i="1"/>
  <c r="A503" i="1"/>
  <c r="B503" i="1"/>
  <c r="C503" i="1"/>
  <c r="S503" i="1" s="1"/>
  <c r="D503" i="1"/>
  <c r="E503" i="1"/>
  <c r="F503" i="1"/>
  <c r="G503" i="1"/>
  <c r="T503" i="1" s="1"/>
  <c r="U503" i="1" s="1"/>
  <c r="H503" i="1"/>
  <c r="O503" i="1" s="1"/>
  <c r="I503" i="1"/>
  <c r="J503" i="1"/>
  <c r="M503" i="1" s="1"/>
  <c r="K503" i="1"/>
  <c r="L503" i="1"/>
  <c r="A504" i="1"/>
  <c r="B504" i="1"/>
  <c r="C504" i="1"/>
  <c r="S504" i="1" s="1"/>
  <c r="D504" i="1"/>
  <c r="E504" i="1"/>
  <c r="F504" i="1"/>
  <c r="G504" i="1"/>
  <c r="H504" i="1"/>
  <c r="O504" i="1" s="1"/>
  <c r="I504" i="1"/>
  <c r="J504" i="1"/>
  <c r="M504" i="1" s="1"/>
  <c r="K504" i="1"/>
  <c r="L504" i="1"/>
  <c r="A505" i="1"/>
  <c r="B505" i="1"/>
  <c r="C505" i="1"/>
  <c r="S505" i="1" s="1"/>
  <c r="D505" i="1"/>
  <c r="E505" i="1"/>
  <c r="F505" i="1"/>
  <c r="G505" i="1"/>
  <c r="T505" i="1" s="1"/>
  <c r="U505" i="1" s="1"/>
  <c r="H505" i="1"/>
  <c r="O505" i="1" s="1"/>
  <c r="I505" i="1"/>
  <c r="J505" i="1"/>
  <c r="M505" i="1" s="1"/>
  <c r="K505" i="1"/>
  <c r="L505" i="1"/>
  <c r="A506" i="1"/>
  <c r="B506" i="1"/>
  <c r="C506" i="1"/>
  <c r="S506" i="1" s="1"/>
  <c r="D506" i="1"/>
  <c r="E506" i="1"/>
  <c r="F506" i="1"/>
  <c r="G506" i="1"/>
  <c r="H506" i="1"/>
  <c r="O506" i="1" s="1"/>
  <c r="I506" i="1"/>
  <c r="J506" i="1"/>
  <c r="M506" i="1" s="1"/>
  <c r="K506" i="1"/>
  <c r="L506" i="1"/>
  <c r="A507" i="1"/>
  <c r="B507" i="1"/>
  <c r="C507" i="1"/>
  <c r="S507" i="1" s="1"/>
  <c r="D507" i="1"/>
  <c r="E507" i="1"/>
  <c r="F507" i="1"/>
  <c r="G507" i="1"/>
  <c r="T507" i="1" s="1"/>
  <c r="U507" i="1" s="1"/>
  <c r="H507" i="1"/>
  <c r="O507" i="1" s="1"/>
  <c r="I507" i="1"/>
  <c r="J507" i="1"/>
  <c r="M507" i="1" s="1"/>
  <c r="K507" i="1"/>
  <c r="L507" i="1"/>
  <c r="A508" i="1"/>
  <c r="B508" i="1"/>
  <c r="C508" i="1"/>
  <c r="S508" i="1" s="1"/>
  <c r="D508" i="1"/>
  <c r="E508" i="1"/>
  <c r="F508" i="1"/>
  <c r="G508" i="1"/>
  <c r="T508" i="1" s="1"/>
  <c r="U508" i="1" s="1"/>
  <c r="H508" i="1"/>
  <c r="O508" i="1" s="1"/>
  <c r="I508" i="1"/>
  <c r="J508" i="1"/>
  <c r="M508" i="1" s="1"/>
  <c r="K508" i="1"/>
  <c r="L508" i="1"/>
  <c r="A509" i="1"/>
  <c r="B509" i="1"/>
  <c r="C509" i="1"/>
  <c r="S509" i="1" s="1"/>
  <c r="D509" i="1"/>
  <c r="E509" i="1"/>
  <c r="F509" i="1"/>
  <c r="G509" i="1"/>
  <c r="T509" i="1" s="1"/>
  <c r="U509" i="1" s="1"/>
  <c r="H509" i="1"/>
  <c r="O509" i="1" s="1"/>
  <c r="I509" i="1"/>
  <c r="J509" i="1"/>
  <c r="M509" i="1" s="1"/>
  <c r="K509" i="1"/>
  <c r="L509" i="1"/>
  <c r="A510" i="1"/>
  <c r="B510" i="1"/>
  <c r="C510" i="1"/>
  <c r="S510" i="1" s="1"/>
  <c r="D510" i="1"/>
  <c r="E510" i="1"/>
  <c r="F510" i="1"/>
  <c r="G510" i="1"/>
  <c r="H510" i="1"/>
  <c r="O510" i="1" s="1"/>
  <c r="I510" i="1"/>
  <c r="J510" i="1"/>
  <c r="M510" i="1" s="1"/>
  <c r="K510" i="1"/>
  <c r="L510" i="1"/>
  <c r="A511" i="1"/>
  <c r="B511" i="1"/>
  <c r="C511" i="1"/>
  <c r="S511" i="1" s="1"/>
  <c r="D511" i="1"/>
  <c r="E511" i="1"/>
  <c r="F511" i="1"/>
  <c r="G511" i="1"/>
  <c r="T511" i="1" s="1"/>
  <c r="U511" i="1" s="1"/>
  <c r="H511" i="1"/>
  <c r="O511" i="1" s="1"/>
  <c r="I511" i="1"/>
  <c r="J511" i="1"/>
  <c r="M511" i="1" s="1"/>
  <c r="K511" i="1"/>
  <c r="L511" i="1"/>
  <c r="A512" i="1"/>
  <c r="B512" i="1"/>
  <c r="C512" i="1"/>
  <c r="S512" i="1" s="1"/>
  <c r="D512" i="1"/>
  <c r="E512" i="1"/>
  <c r="F512" i="1"/>
  <c r="G512" i="1"/>
  <c r="H512" i="1"/>
  <c r="O512" i="1" s="1"/>
  <c r="I512" i="1"/>
  <c r="J512" i="1"/>
  <c r="M512" i="1" s="1"/>
  <c r="K512" i="1"/>
  <c r="L512" i="1"/>
  <c r="A513" i="1"/>
  <c r="B513" i="1"/>
  <c r="C513" i="1"/>
  <c r="S513" i="1" s="1"/>
  <c r="D513" i="1"/>
  <c r="E513" i="1"/>
  <c r="F513" i="1"/>
  <c r="G513" i="1"/>
  <c r="T513" i="1" s="1"/>
  <c r="U513" i="1" s="1"/>
  <c r="H513" i="1"/>
  <c r="O513" i="1" s="1"/>
  <c r="I513" i="1"/>
  <c r="J513" i="1"/>
  <c r="M513" i="1" s="1"/>
  <c r="K513" i="1"/>
  <c r="L513" i="1"/>
  <c r="A514" i="1"/>
  <c r="B514" i="1"/>
  <c r="C514" i="1"/>
  <c r="S514" i="1" s="1"/>
  <c r="D514" i="1"/>
  <c r="E514" i="1"/>
  <c r="F514" i="1"/>
  <c r="G514" i="1"/>
  <c r="H514" i="1"/>
  <c r="O514" i="1" s="1"/>
  <c r="I514" i="1"/>
  <c r="J514" i="1"/>
  <c r="M514" i="1" s="1"/>
  <c r="K514" i="1"/>
  <c r="L514" i="1"/>
  <c r="A515" i="1"/>
  <c r="B515" i="1"/>
  <c r="C515" i="1"/>
  <c r="S515" i="1" s="1"/>
  <c r="D515" i="1"/>
  <c r="E515" i="1"/>
  <c r="F515" i="1"/>
  <c r="G515" i="1"/>
  <c r="T515" i="1" s="1"/>
  <c r="U515" i="1" s="1"/>
  <c r="H515" i="1"/>
  <c r="O515" i="1" s="1"/>
  <c r="I515" i="1"/>
  <c r="J515" i="1"/>
  <c r="M515" i="1" s="1"/>
  <c r="K515" i="1"/>
  <c r="L515" i="1"/>
  <c r="A516" i="1"/>
  <c r="B516" i="1"/>
  <c r="C516" i="1"/>
  <c r="S516" i="1" s="1"/>
  <c r="D516" i="1"/>
  <c r="E516" i="1"/>
  <c r="F516" i="1"/>
  <c r="G516" i="1"/>
  <c r="T516" i="1" s="1"/>
  <c r="U516" i="1" s="1"/>
  <c r="H516" i="1"/>
  <c r="O516" i="1" s="1"/>
  <c r="I516" i="1"/>
  <c r="J516" i="1"/>
  <c r="M516" i="1" s="1"/>
  <c r="K516" i="1"/>
  <c r="L516" i="1"/>
  <c r="A517" i="1"/>
  <c r="B517" i="1"/>
  <c r="C517" i="1"/>
  <c r="S517" i="1" s="1"/>
  <c r="D517" i="1"/>
  <c r="E517" i="1"/>
  <c r="F517" i="1"/>
  <c r="G517" i="1"/>
  <c r="T517" i="1" s="1"/>
  <c r="U517" i="1" s="1"/>
  <c r="H517" i="1"/>
  <c r="O517" i="1" s="1"/>
  <c r="I517" i="1"/>
  <c r="J517" i="1"/>
  <c r="M517" i="1" s="1"/>
  <c r="K517" i="1"/>
  <c r="L517" i="1"/>
  <c r="A518" i="1"/>
  <c r="B518" i="1"/>
  <c r="C518" i="1"/>
  <c r="S518" i="1" s="1"/>
  <c r="D518" i="1"/>
  <c r="E518" i="1"/>
  <c r="F518" i="1"/>
  <c r="G518" i="1"/>
  <c r="H518" i="1"/>
  <c r="O518" i="1" s="1"/>
  <c r="I518" i="1"/>
  <c r="J518" i="1"/>
  <c r="M518" i="1" s="1"/>
  <c r="K518" i="1"/>
  <c r="L518" i="1"/>
  <c r="A519" i="1"/>
  <c r="B519" i="1"/>
  <c r="C519" i="1"/>
  <c r="S519" i="1" s="1"/>
  <c r="D519" i="1"/>
  <c r="E519" i="1"/>
  <c r="F519" i="1"/>
  <c r="G519" i="1"/>
  <c r="T519" i="1" s="1"/>
  <c r="U519" i="1" s="1"/>
  <c r="H519" i="1"/>
  <c r="O519" i="1" s="1"/>
  <c r="I519" i="1"/>
  <c r="J519" i="1"/>
  <c r="M519" i="1" s="1"/>
  <c r="K519" i="1"/>
  <c r="L519" i="1"/>
  <c r="A520" i="1"/>
  <c r="B520" i="1"/>
  <c r="C520" i="1"/>
  <c r="S520" i="1" s="1"/>
  <c r="D520" i="1"/>
  <c r="E520" i="1"/>
  <c r="F520" i="1"/>
  <c r="G520" i="1"/>
  <c r="H520" i="1"/>
  <c r="O520" i="1" s="1"/>
  <c r="I520" i="1"/>
  <c r="J520" i="1"/>
  <c r="M520" i="1" s="1"/>
  <c r="K520" i="1"/>
  <c r="L520" i="1"/>
  <c r="A521" i="1"/>
  <c r="B521" i="1"/>
  <c r="C521" i="1"/>
  <c r="S521" i="1" s="1"/>
  <c r="D521" i="1"/>
  <c r="E521" i="1"/>
  <c r="F521" i="1"/>
  <c r="G521" i="1"/>
  <c r="T521" i="1" s="1"/>
  <c r="U521" i="1" s="1"/>
  <c r="H521" i="1"/>
  <c r="O521" i="1" s="1"/>
  <c r="I521" i="1"/>
  <c r="J521" i="1"/>
  <c r="M521" i="1" s="1"/>
  <c r="K521" i="1"/>
  <c r="L521" i="1"/>
  <c r="A522" i="1"/>
  <c r="B522" i="1"/>
  <c r="C522" i="1"/>
  <c r="S522" i="1" s="1"/>
  <c r="D522" i="1"/>
  <c r="E522" i="1"/>
  <c r="F522" i="1"/>
  <c r="G522" i="1"/>
  <c r="H522" i="1"/>
  <c r="O522" i="1" s="1"/>
  <c r="I522" i="1"/>
  <c r="J522" i="1"/>
  <c r="M522" i="1" s="1"/>
  <c r="K522" i="1"/>
  <c r="L522" i="1"/>
  <c r="A523" i="1"/>
  <c r="B523" i="1"/>
  <c r="C523" i="1"/>
  <c r="S523" i="1" s="1"/>
  <c r="D523" i="1"/>
  <c r="E523" i="1"/>
  <c r="F523" i="1"/>
  <c r="G523" i="1"/>
  <c r="T523" i="1" s="1"/>
  <c r="U523" i="1" s="1"/>
  <c r="H523" i="1"/>
  <c r="O523" i="1" s="1"/>
  <c r="I523" i="1"/>
  <c r="J523" i="1"/>
  <c r="M523" i="1" s="1"/>
  <c r="K523" i="1"/>
  <c r="L523" i="1"/>
  <c r="A524" i="1"/>
  <c r="B524" i="1"/>
  <c r="C524" i="1"/>
  <c r="S524" i="1" s="1"/>
  <c r="D524" i="1"/>
  <c r="E524" i="1"/>
  <c r="F524" i="1"/>
  <c r="G524" i="1"/>
  <c r="T524" i="1" s="1"/>
  <c r="U524" i="1" s="1"/>
  <c r="H524" i="1"/>
  <c r="O524" i="1" s="1"/>
  <c r="I524" i="1"/>
  <c r="J524" i="1"/>
  <c r="M524" i="1" s="1"/>
  <c r="K524" i="1"/>
  <c r="L524" i="1"/>
  <c r="A525" i="1"/>
  <c r="B525" i="1"/>
  <c r="C525" i="1"/>
  <c r="S525" i="1" s="1"/>
  <c r="D525" i="1"/>
  <c r="E525" i="1"/>
  <c r="F525" i="1"/>
  <c r="G525" i="1"/>
  <c r="T525" i="1" s="1"/>
  <c r="U525" i="1" s="1"/>
  <c r="H525" i="1"/>
  <c r="O525" i="1" s="1"/>
  <c r="I525" i="1"/>
  <c r="J525" i="1"/>
  <c r="M525" i="1" s="1"/>
  <c r="K525" i="1"/>
  <c r="L525" i="1"/>
  <c r="A526" i="1"/>
  <c r="B526" i="1"/>
  <c r="C526" i="1"/>
  <c r="S526" i="1" s="1"/>
  <c r="D526" i="1"/>
  <c r="E526" i="1"/>
  <c r="F526" i="1"/>
  <c r="G526" i="1"/>
  <c r="H526" i="1"/>
  <c r="O526" i="1" s="1"/>
  <c r="I526" i="1"/>
  <c r="J526" i="1"/>
  <c r="M526" i="1" s="1"/>
  <c r="K526" i="1"/>
  <c r="L526" i="1"/>
  <c r="A527" i="1"/>
  <c r="B527" i="1"/>
  <c r="C527" i="1"/>
  <c r="S527" i="1" s="1"/>
  <c r="D527" i="1"/>
  <c r="E527" i="1"/>
  <c r="F527" i="1"/>
  <c r="G527" i="1"/>
  <c r="T527" i="1" s="1"/>
  <c r="U527" i="1" s="1"/>
  <c r="H527" i="1"/>
  <c r="O527" i="1" s="1"/>
  <c r="I527" i="1"/>
  <c r="J527" i="1"/>
  <c r="M527" i="1" s="1"/>
  <c r="K527" i="1"/>
  <c r="L527" i="1"/>
  <c r="A528" i="1"/>
  <c r="B528" i="1"/>
  <c r="C528" i="1"/>
  <c r="S528" i="1" s="1"/>
  <c r="D528" i="1"/>
  <c r="E528" i="1"/>
  <c r="F528" i="1"/>
  <c r="G528" i="1"/>
  <c r="H528" i="1"/>
  <c r="O528" i="1" s="1"/>
  <c r="I528" i="1"/>
  <c r="J528" i="1"/>
  <c r="M528" i="1" s="1"/>
  <c r="K528" i="1"/>
  <c r="L528" i="1"/>
  <c r="A529" i="1"/>
  <c r="B529" i="1"/>
  <c r="C529" i="1"/>
  <c r="S529" i="1" s="1"/>
  <c r="D529" i="1"/>
  <c r="E529" i="1"/>
  <c r="F529" i="1"/>
  <c r="G529" i="1"/>
  <c r="T529" i="1" s="1"/>
  <c r="U529" i="1" s="1"/>
  <c r="H529" i="1"/>
  <c r="O529" i="1" s="1"/>
  <c r="I529" i="1"/>
  <c r="J529" i="1"/>
  <c r="M529" i="1" s="1"/>
  <c r="K529" i="1"/>
  <c r="L529" i="1"/>
  <c r="A530" i="1"/>
  <c r="B530" i="1"/>
  <c r="C530" i="1"/>
  <c r="S530" i="1" s="1"/>
  <c r="D530" i="1"/>
  <c r="E530" i="1"/>
  <c r="F530" i="1"/>
  <c r="G530" i="1"/>
  <c r="H530" i="1"/>
  <c r="O530" i="1" s="1"/>
  <c r="I530" i="1"/>
  <c r="J530" i="1"/>
  <c r="M530" i="1" s="1"/>
  <c r="K530" i="1"/>
  <c r="L530" i="1"/>
  <c r="A531" i="1"/>
  <c r="B531" i="1"/>
  <c r="C531" i="1"/>
  <c r="S531" i="1" s="1"/>
  <c r="D531" i="1"/>
  <c r="E531" i="1"/>
  <c r="F531" i="1"/>
  <c r="G531" i="1"/>
  <c r="T531" i="1" s="1"/>
  <c r="U531" i="1" s="1"/>
  <c r="H531" i="1"/>
  <c r="O531" i="1" s="1"/>
  <c r="I531" i="1"/>
  <c r="J531" i="1"/>
  <c r="M531" i="1" s="1"/>
  <c r="K531" i="1"/>
  <c r="L531" i="1"/>
  <c r="A532" i="1"/>
  <c r="B532" i="1"/>
  <c r="C532" i="1"/>
  <c r="S532" i="1" s="1"/>
  <c r="D532" i="1"/>
  <c r="E532" i="1"/>
  <c r="F532" i="1"/>
  <c r="G532" i="1"/>
  <c r="T532" i="1" s="1"/>
  <c r="U532" i="1" s="1"/>
  <c r="H532" i="1"/>
  <c r="O532" i="1" s="1"/>
  <c r="I532" i="1"/>
  <c r="J532" i="1"/>
  <c r="M532" i="1" s="1"/>
  <c r="K532" i="1"/>
  <c r="L532" i="1"/>
  <c r="A533" i="1"/>
  <c r="B533" i="1"/>
  <c r="C533" i="1"/>
  <c r="S533" i="1" s="1"/>
  <c r="D533" i="1"/>
  <c r="E533" i="1"/>
  <c r="F533" i="1"/>
  <c r="G533" i="1"/>
  <c r="T533" i="1" s="1"/>
  <c r="U533" i="1" s="1"/>
  <c r="H533" i="1"/>
  <c r="O533" i="1" s="1"/>
  <c r="I533" i="1"/>
  <c r="J533" i="1"/>
  <c r="M533" i="1" s="1"/>
  <c r="K533" i="1"/>
  <c r="L533" i="1"/>
  <c r="A534" i="1"/>
  <c r="B534" i="1"/>
  <c r="C534" i="1"/>
  <c r="S534" i="1" s="1"/>
  <c r="D534" i="1"/>
  <c r="E534" i="1"/>
  <c r="F534" i="1"/>
  <c r="G534" i="1"/>
  <c r="H534" i="1"/>
  <c r="O534" i="1" s="1"/>
  <c r="I534" i="1"/>
  <c r="J534" i="1"/>
  <c r="M534" i="1" s="1"/>
  <c r="K534" i="1"/>
  <c r="L534" i="1"/>
  <c r="A535" i="1"/>
  <c r="B535" i="1"/>
  <c r="C535" i="1"/>
  <c r="S535" i="1" s="1"/>
  <c r="D535" i="1"/>
  <c r="E535" i="1"/>
  <c r="F535" i="1"/>
  <c r="G535" i="1"/>
  <c r="T535" i="1" s="1"/>
  <c r="U535" i="1" s="1"/>
  <c r="H535" i="1"/>
  <c r="O535" i="1" s="1"/>
  <c r="I535" i="1"/>
  <c r="J535" i="1"/>
  <c r="M535" i="1" s="1"/>
  <c r="K535" i="1"/>
  <c r="L535" i="1"/>
  <c r="A536" i="1"/>
  <c r="B536" i="1"/>
  <c r="C536" i="1"/>
  <c r="S536" i="1" s="1"/>
  <c r="D536" i="1"/>
  <c r="E536" i="1"/>
  <c r="F536" i="1"/>
  <c r="G536" i="1"/>
  <c r="H536" i="1"/>
  <c r="O536" i="1" s="1"/>
  <c r="I536" i="1"/>
  <c r="J536" i="1"/>
  <c r="M536" i="1" s="1"/>
  <c r="K536" i="1"/>
  <c r="L536" i="1"/>
  <c r="A537" i="1"/>
  <c r="B537" i="1"/>
  <c r="C537" i="1"/>
  <c r="S537" i="1" s="1"/>
  <c r="D537" i="1"/>
  <c r="E537" i="1"/>
  <c r="F537" i="1"/>
  <c r="G537" i="1"/>
  <c r="T537" i="1" s="1"/>
  <c r="U537" i="1" s="1"/>
  <c r="H537" i="1"/>
  <c r="O537" i="1" s="1"/>
  <c r="I537" i="1"/>
  <c r="J537" i="1"/>
  <c r="M537" i="1" s="1"/>
  <c r="K537" i="1"/>
  <c r="L537" i="1"/>
  <c r="A538" i="1"/>
  <c r="B538" i="1"/>
  <c r="C538" i="1"/>
  <c r="S538" i="1" s="1"/>
  <c r="D538" i="1"/>
  <c r="E538" i="1"/>
  <c r="F538" i="1"/>
  <c r="G538" i="1"/>
  <c r="H538" i="1"/>
  <c r="O538" i="1" s="1"/>
  <c r="I538" i="1"/>
  <c r="J538" i="1"/>
  <c r="M538" i="1" s="1"/>
  <c r="K538" i="1"/>
  <c r="L538" i="1"/>
  <c r="A539" i="1"/>
  <c r="B539" i="1"/>
  <c r="C539" i="1"/>
  <c r="S539" i="1" s="1"/>
  <c r="D539" i="1"/>
  <c r="E539" i="1"/>
  <c r="F539" i="1"/>
  <c r="G539" i="1"/>
  <c r="T539" i="1" s="1"/>
  <c r="U539" i="1" s="1"/>
  <c r="H539" i="1"/>
  <c r="O539" i="1" s="1"/>
  <c r="I539" i="1"/>
  <c r="J539" i="1"/>
  <c r="M539" i="1" s="1"/>
  <c r="K539" i="1"/>
  <c r="L539" i="1"/>
  <c r="A540" i="1"/>
  <c r="B540" i="1"/>
  <c r="C540" i="1"/>
  <c r="S540" i="1" s="1"/>
  <c r="D540" i="1"/>
  <c r="E540" i="1"/>
  <c r="F540" i="1"/>
  <c r="G540" i="1"/>
  <c r="T540" i="1" s="1"/>
  <c r="U540" i="1" s="1"/>
  <c r="H540" i="1"/>
  <c r="O540" i="1" s="1"/>
  <c r="I540" i="1"/>
  <c r="J540" i="1"/>
  <c r="M540" i="1" s="1"/>
  <c r="K540" i="1"/>
  <c r="L540" i="1"/>
  <c r="A541" i="1"/>
  <c r="B541" i="1"/>
  <c r="C541" i="1"/>
  <c r="S541" i="1" s="1"/>
  <c r="D541" i="1"/>
  <c r="E541" i="1"/>
  <c r="F541" i="1"/>
  <c r="G541" i="1"/>
  <c r="T541" i="1" s="1"/>
  <c r="U541" i="1" s="1"/>
  <c r="H541" i="1"/>
  <c r="O541" i="1" s="1"/>
  <c r="I541" i="1"/>
  <c r="J541" i="1"/>
  <c r="M541" i="1" s="1"/>
  <c r="K541" i="1"/>
  <c r="L541" i="1"/>
  <c r="A542" i="1"/>
  <c r="B542" i="1"/>
  <c r="C542" i="1"/>
  <c r="S542" i="1" s="1"/>
  <c r="D542" i="1"/>
  <c r="E542" i="1"/>
  <c r="F542" i="1"/>
  <c r="G542" i="1"/>
  <c r="H542" i="1"/>
  <c r="O542" i="1" s="1"/>
  <c r="I542" i="1"/>
  <c r="J542" i="1"/>
  <c r="M542" i="1" s="1"/>
  <c r="K542" i="1"/>
  <c r="L542" i="1"/>
  <c r="A543" i="1"/>
  <c r="B543" i="1"/>
  <c r="C543" i="1"/>
  <c r="S543" i="1" s="1"/>
  <c r="D543" i="1"/>
  <c r="E543" i="1"/>
  <c r="F543" i="1"/>
  <c r="G543" i="1"/>
  <c r="T543" i="1" s="1"/>
  <c r="U543" i="1" s="1"/>
  <c r="H543" i="1"/>
  <c r="O543" i="1" s="1"/>
  <c r="I543" i="1"/>
  <c r="J543" i="1"/>
  <c r="M543" i="1" s="1"/>
  <c r="K543" i="1"/>
  <c r="L543" i="1"/>
  <c r="A544" i="1"/>
  <c r="B544" i="1"/>
  <c r="C544" i="1"/>
  <c r="S544" i="1" s="1"/>
  <c r="D544" i="1"/>
  <c r="E544" i="1"/>
  <c r="F544" i="1"/>
  <c r="G544" i="1"/>
  <c r="H544" i="1"/>
  <c r="O544" i="1" s="1"/>
  <c r="I544" i="1"/>
  <c r="J544" i="1"/>
  <c r="M544" i="1" s="1"/>
  <c r="K544" i="1"/>
  <c r="L544" i="1"/>
  <c r="A545" i="1"/>
  <c r="B545" i="1"/>
  <c r="C545" i="1"/>
  <c r="S545" i="1" s="1"/>
  <c r="D545" i="1"/>
  <c r="E545" i="1"/>
  <c r="F545" i="1"/>
  <c r="G545" i="1"/>
  <c r="T545" i="1" s="1"/>
  <c r="U545" i="1" s="1"/>
  <c r="H545" i="1"/>
  <c r="O545" i="1" s="1"/>
  <c r="I545" i="1"/>
  <c r="J545" i="1"/>
  <c r="M545" i="1" s="1"/>
  <c r="K545" i="1"/>
  <c r="L545" i="1"/>
  <c r="A546" i="1"/>
  <c r="B546" i="1"/>
  <c r="C546" i="1"/>
  <c r="S546" i="1" s="1"/>
  <c r="D546" i="1"/>
  <c r="E546" i="1"/>
  <c r="F546" i="1"/>
  <c r="G546" i="1"/>
  <c r="H546" i="1"/>
  <c r="O546" i="1" s="1"/>
  <c r="I546" i="1"/>
  <c r="J546" i="1"/>
  <c r="M546" i="1" s="1"/>
  <c r="K546" i="1"/>
  <c r="L546" i="1"/>
  <c r="A547" i="1"/>
  <c r="B547" i="1"/>
  <c r="C547" i="1"/>
  <c r="S547" i="1" s="1"/>
  <c r="D547" i="1"/>
  <c r="E547" i="1"/>
  <c r="F547" i="1"/>
  <c r="G547" i="1"/>
  <c r="T547" i="1" s="1"/>
  <c r="U547" i="1" s="1"/>
  <c r="H547" i="1"/>
  <c r="O547" i="1" s="1"/>
  <c r="I547" i="1"/>
  <c r="J547" i="1"/>
  <c r="M547" i="1" s="1"/>
  <c r="K547" i="1"/>
  <c r="L547" i="1"/>
  <c r="A548" i="1"/>
  <c r="B548" i="1"/>
  <c r="C548" i="1"/>
  <c r="S548" i="1" s="1"/>
  <c r="D548" i="1"/>
  <c r="E548" i="1"/>
  <c r="F548" i="1"/>
  <c r="G548" i="1"/>
  <c r="T548" i="1" s="1"/>
  <c r="U548" i="1" s="1"/>
  <c r="H548" i="1"/>
  <c r="O548" i="1" s="1"/>
  <c r="I548" i="1"/>
  <c r="J548" i="1"/>
  <c r="M548" i="1" s="1"/>
  <c r="K548" i="1"/>
  <c r="L548" i="1"/>
  <c r="A549" i="1"/>
  <c r="B549" i="1"/>
  <c r="C549" i="1"/>
  <c r="S549" i="1" s="1"/>
  <c r="D549" i="1"/>
  <c r="E549" i="1"/>
  <c r="F549" i="1"/>
  <c r="G549" i="1"/>
  <c r="T549" i="1" s="1"/>
  <c r="U549" i="1" s="1"/>
  <c r="H549" i="1"/>
  <c r="O549" i="1" s="1"/>
  <c r="I549" i="1"/>
  <c r="J549" i="1"/>
  <c r="M549" i="1" s="1"/>
  <c r="K549" i="1"/>
  <c r="L549" i="1"/>
  <c r="A550" i="1"/>
  <c r="B550" i="1"/>
  <c r="C550" i="1"/>
  <c r="S550" i="1" s="1"/>
  <c r="D550" i="1"/>
  <c r="E550" i="1"/>
  <c r="F550" i="1"/>
  <c r="G550" i="1"/>
  <c r="H550" i="1"/>
  <c r="O550" i="1" s="1"/>
  <c r="I550" i="1"/>
  <c r="J550" i="1"/>
  <c r="M550" i="1" s="1"/>
  <c r="K550" i="1"/>
  <c r="L550" i="1"/>
  <c r="A551" i="1"/>
  <c r="B551" i="1"/>
  <c r="C551" i="1"/>
  <c r="S551" i="1" s="1"/>
  <c r="D551" i="1"/>
  <c r="E551" i="1"/>
  <c r="F551" i="1"/>
  <c r="G551" i="1"/>
  <c r="T551" i="1" s="1"/>
  <c r="U551" i="1" s="1"/>
  <c r="H551" i="1"/>
  <c r="O551" i="1" s="1"/>
  <c r="I551" i="1"/>
  <c r="J551" i="1"/>
  <c r="M551" i="1" s="1"/>
  <c r="K551" i="1"/>
  <c r="L551" i="1"/>
  <c r="A552" i="1"/>
  <c r="B552" i="1"/>
  <c r="C552" i="1"/>
  <c r="S552" i="1" s="1"/>
  <c r="D552" i="1"/>
  <c r="E552" i="1"/>
  <c r="F552" i="1"/>
  <c r="G552" i="1"/>
  <c r="H552" i="1"/>
  <c r="O552" i="1" s="1"/>
  <c r="I552" i="1"/>
  <c r="J552" i="1"/>
  <c r="M552" i="1" s="1"/>
  <c r="K552" i="1"/>
  <c r="L552" i="1"/>
  <c r="A553" i="1"/>
  <c r="B553" i="1"/>
  <c r="C553" i="1"/>
  <c r="S553" i="1" s="1"/>
  <c r="D553" i="1"/>
  <c r="E553" i="1"/>
  <c r="F553" i="1"/>
  <c r="G553" i="1"/>
  <c r="T553" i="1" s="1"/>
  <c r="U553" i="1" s="1"/>
  <c r="H553" i="1"/>
  <c r="O553" i="1" s="1"/>
  <c r="I553" i="1"/>
  <c r="J553" i="1"/>
  <c r="M553" i="1" s="1"/>
  <c r="K553" i="1"/>
  <c r="L553" i="1"/>
  <c r="A554" i="1"/>
  <c r="B554" i="1"/>
  <c r="C554" i="1"/>
  <c r="S554" i="1" s="1"/>
  <c r="D554" i="1"/>
  <c r="E554" i="1"/>
  <c r="F554" i="1"/>
  <c r="G554" i="1"/>
  <c r="H554" i="1"/>
  <c r="O554" i="1" s="1"/>
  <c r="I554" i="1"/>
  <c r="J554" i="1"/>
  <c r="M554" i="1" s="1"/>
  <c r="K554" i="1"/>
  <c r="L554" i="1"/>
  <c r="A555" i="1"/>
  <c r="B555" i="1"/>
  <c r="C555" i="1"/>
  <c r="S555" i="1" s="1"/>
  <c r="D555" i="1"/>
  <c r="E555" i="1"/>
  <c r="F555" i="1"/>
  <c r="G555" i="1"/>
  <c r="T555" i="1" s="1"/>
  <c r="U555" i="1" s="1"/>
  <c r="H555" i="1"/>
  <c r="O555" i="1" s="1"/>
  <c r="I555" i="1"/>
  <c r="J555" i="1"/>
  <c r="M555" i="1" s="1"/>
  <c r="K555" i="1"/>
  <c r="L555" i="1"/>
  <c r="A556" i="1"/>
  <c r="B556" i="1"/>
  <c r="C556" i="1"/>
  <c r="S556" i="1" s="1"/>
  <c r="D556" i="1"/>
  <c r="E556" i="1"/>
  <c r="F556" i="1"/>
  <c r="G556" i="1"/>
  <c r="T556" i="1" s="1"/>
  <c r="U556" i="1" s="1"/>
  <c r="H556" i="1"/>
  <c r="O556" i="1" s="1"/>
  <c r="I556" i="1"/>
  <c r="J556" i="1"/>
  <c r="M556" i="1" s="1"/>
  <c r="K556" i="1"/>
  <c r="L556" i="1"/>
  <c r="A557" i="1"/>
  <c r="B557" i="1"/>
  <c r="C557" i="1"/>
  <c r="S557" i="1" s="1"/>
  <c r="D557" i="1"/>
  <c r="E557" i="1"/>
  <c r="F557" i="1"/>
  <c r="G557" i="1"/>
  <c r="T557" i="1" s="1"/>
  <c r="U557" i="1" s="1"/>
  <c r="H557" i="1"/>
  <c r="O557" i="1" s="1"/>
  <c r="I557" i="1"/>
  <c r="J557" i="1"/>
  <c r="M557" i="1" s="1"/>
  <c r="K557" i="1"/>
  <c r="L557" i="1"/>
  <c r="A558" i="1"/>
  <c r="B558" i="1"/>
  <c r="C558" i="1"/>
  <c r="S558" i="1" s="1"/>
  <c r="D558" i="1"/>
  <c r="E558" i="1"/>
  <c r="F558" i="1"/>
  <c r="G558" i="1"/>
  <c r="H558" i="1"/>
  <c r="O558" i="1" s="1"/>
  <c r="I558" i="1"/>
  <c r="J558" i="1"/>
  <c r="M558" i="1" s="1"/>
  <c r="K558" i="1"/>
  <c r="L558" i="1"/>
  <c r="A559" i="1"/>
  <c r="B559" i="1"/>
  <c r="C559" i="1"/>
  <c r="S559" i="1" s="1"/>
  <c r="D559" i="1"/>
  <c r="E559" i="1"/>
  <c r="F559" i="1"/>
  <c r="G559" i="1"/>
  <c r="T559" i="1" s="1"/>
  <c r="U559" i="1" s="1"/>
  <c r="H559" i="1"/>
  <c r="O559" i="1" s="1"/>
  <c r="I559" i="1"/>
  <c r="J559" i="1"/>
  <c r="M559" i="1" s="1"/>
  <c r="K559" i="1"/>
  <c r="L559" i="1"/>
  <c r="A560" i="1"/>
  <c r="B560" i="1"/>
  <c r="C560" i="1"/>
  <c r="S560" i="1" s="1"/>
  <c r="D560" i="1"/>
  <c r="E560" i="1"/>
  <c r="F560" i="1"/>
  <c r="G560" i="1"/>
  <c r="H560" i="1"/>
  <c r="O560" i="1" s="1"/>
  <c r="I560" i="1"/>
  <c r="J560" i="1"/>
  <c r="M560" i="1" s="1"/>
  <c r="K560" i="1"/>
  <c r="L560" i="1"/>
  <c r="A561" i="1"/>
  <c r="B561" i="1"/>
  <c r="C561" i="1"/>
  <c r="S561" i="1" s="1"/>
  <c r="D561" i="1"/>
  <c r="E561" i="1"/>
  <c r="F561" i="1"/>
  <c r="G561" i="1"/>
  <c r="T561" i="1" s="1"/>
  <c r="U561" i="1" s="1"/>
  <c r="H561" i="1"/>
  <c r="O561" i="1" s="1"/>
  <c r="I561" i="1"/>
  <c r="J561" i="1"/>
  <c r="M561" i="1" s="1"/>
  <c r="K561" i="1"/>
  <c r="L561" i="1"/>
  <c r="A562" i="1"/>
  <c r="B562" i="1"/>
  <c r="C562" i="1"/>
  <c r="S562" i="1" s="1"/>
  <c r="D562" i="1"/>
  <c r="E562" i="1"/>
  <c r="F562" i="1"/>
  <c r="G562" i="1"/>
  <c r="H562" i="1"/>
  <c r="O562" i="1" s="1"/>
  <c r="I562" i="1"/>
  <c r="J562" i="1"/>
  <c r="M562" i="1" s="1"/>
  <c r="K562" i="1"/>
  <c r="L562" i="1"/>
  <c r="A563" i="1"/>
  <c r="B563" i="1"/>
  <c r="C563" i="1"/>
  <c r="S563" i="1" s="1"/>
  <c r="D563" i="1"/>
  <c r="E563" i="1"/>
  <c r="F563" i="1"/>
  <c r="G563" i="1"/>
  <c r="T563" i="1" s="1"/>
  <c r="U563" i="1" s="1"/>
  <c r="H563" i="1"/>
  <c r="O563" i="1" s="1"/>
  <c r="I563" i="1"/>
  <c r="J563" i="1"/>
  <c r="M563" i="1" s="1"/>
  <c r="K563" i="1"/>
  <c r="L563" i="1"/>
  <c r="A564" i="1"/>
  <c r="B564" i="1"/>
  <c r="C564" i="1"/>
  <c r="S564" i="1" s="1"/>
  <c r="D564" i="1"/>
  <c r="E564" i="1"/>
  <c r="F564" i="1"/>
  <c r="G564" i="1"/>
  <c r="T564" i="1" s="1"/>
  <c r="U564" i="1" s="1"/>
  <c r="H564" i="1"/>
  <c r="O564" i="1" s="1"/>
  <c r="I564" i="1"/>
  <c r="J564" i="1"/>
  <c r="M564" i="1" s="1"/>
  <c r="K564" i="1"/>
  <c r="L564" i="1"/>
  <c r="A565" i="1"/>
  <c r="B565" i="1"/>
  <c r="C565" i="1"/>
  <c r="S565" i="1" s="1"/>
  <c r="D565" i="1"/>
  <c r="E565" i="1"/>
  <c r="F565" i="1"/>
  <c r="G565" i="1"/>
  <c r="T565" i="1" s="1"/>
  <c r="U565" i="1" s="1"/>
  <c r="H565" i="1"/>
  <c r="O565" i="1" s="1"/>
  <c r="I565" i="1"/>
  <c r="J565" i="1"/>
  <c r="M565" i="1" s="1"/>
  <c r="K565" i="1"/>
  <c r="L565" i="1"/>
  <c r="A566" i="1"/>
  <c r="B566" i="1"/>
  <c r="C566" i="1"/>
  <c r="S566" i="1" s="1"/>
  <c r="D566" i="1"/>
  <c r="E566" i="1"/>
  <c r="F566" i="1"/>
  <c r="G566" i="1"/>
  <c r="H566" i="1"/>
  <c r="O566" i="1" s="1"/>
  <c r="I566" i="1"/>
  <c r="J566" i="1"/>
  <c r="M566" i="1" s="1"/>
  <c r="K566" i="1"/>
  <c r="L566" i="1"/>
  <c r="A567" i="1"/>
  <c r="B567" i="1"/>
  <c r="C567" i="1"/>
  <c r="S567" i="1" s="1"/>
  <c r="D567" i="1"/>
  <c r="E567" i="1"/>
  <c r="F567" i="1"/>
  <c r="G567" i="1"/>
  <c r="T567" i="1" s="1"/>
  <c r="U567" i="1" s="1"/>
  <c r="H567" i="1"/>
  <c r="O567" i="1" s="1"/>
  <c r="I567" i="1"/>
  <c r="J567" i="1"/>
  <c r="M567" i="1" s="1"/>
  <c r="K567" i="1"/>
  <c r="L567" i="1"/>
  <c r="A568" i="1"/>
  <c r="B568" i="1"/>
  <c r="C568" i="1"/>
  <c r="S568" i="1" s="1"/>
  <c r="D568" i="1"/>
  <c r="E568" i="1"/>
  <c r="F568" i="1"/>
  <c r="G568" i="1"/>
  <c r="H568" i="1"/>
  <c r="O568" i="1" s="1"/>
  <c r="I568" i="1"/>
  <c r="J568" i="1"/>
  <c r="M568" i="1" s="1"/>
  <c r="K568" i="1"/>
  <c r="L568" i="1"/>
  <c r="A569" i="1"/>
  <c r="B569" i="1"/>
  <c r="C569" i="1"/>
  <c r="S569" i="1" s="1"/>
  <c r="D569" i="1"/>
  <c r="E569" i="1"/>
  <c r="F569" i="1"/>
  <c r="G569" i="1"/>
  <c r="T569" i="1" s="1"/>
  <c r="U569" i="1" s="1"/>
  <c r="H569" i="1"/>
  <c r="O569" i="1" s="1"/>
  <c r="I569" i="1"/>
  <c r="J569" i="1"/>
  <c r="M569" i="1" s="1"/>
  <c r="K569" i="1"/>
  <c r="L569" i="1"/>
  <c r="A570" i="1"/>
  <c r="B570" i="1"/>
  <c r="C570" i="1"/>
  <c r="S570" i="1" s="1"/>
  <c r="D570" i="1"/>
  <c r="E570" i="1"/>
  <c r="F570" i="1"/>
  <c r="G570" i="1"/>
  <c r="H570" i="1"/>
  <c r="O570" i="1" s="1"/>
  <c r="I570" i="1"/>
  <c r="J570" i="1"/>
  <c r="M570" i="1" s="1"/>
  <c r="K570" i="1"/>
  <c r="L570" i="1"/>
  <c r="A571" i="1"/>
  <c r="B571" i="1"/>
  <c r="C571" i="1"/>
  <c r="S571" i="1" s="1"/>
  <c r="D571" i="1"/>
  <c r="E571" i="1"/>
  <c r="F571" i="1"/>
  <c r="G571" i="1"/>
  <c r="T571" i="1" s="1"/>
  <c r="U571" i="1" s="1"/>
  <c r="H571" i="1"/>
  <c r="O571" i="1" s="1"/>
  <c r="I571" i="1"/>
  <c r="J571" i="1"/>
  <c r="M571" i="1" s="1"/>
  <c r="K571" i="1"/>
  <c r="L571" i="1"/>
  <c r="A572" i="1"/>
  <c r="B572" i="1"/>
  <c r="C572" i="1"/>
  <c r="S572" i="1" s="1"/>
  <c r="D572" i="1"/>
  <c r="E572" i="1"/>
  <c r="F572" i="1"/>
  <c r="G572" i="1"/>
  <c r="T572" i="1" s="1"/>
  <c r="U572" i="1" s="1"/>
  <c r="H572" i="1"/>
  <c r="O572" i="1" s="1"/>
  <c r="I572" i="1"/>
  <c r="J572" i="1"/>
  <c r="M572" i="1" s="1"/>
  <c r="K572" i="1"/>
  <c r="L572" i="1"/>
  <c r="A573" i="1"/>
  <c r="B573" i="1"/>
  <c r="C573" i="1"/>
  <c r="S573" i="1" s="1"/>
  <c r="D573" i="1"/>
  <c r="E573" i="1"/>
  <c r="F573" i="1"/>
  <c r="G573" i="1"/>
  <c r="T573" i="1" s="1"/>
  <c r="U573" i="1" s="1"/>
  <c r="H573" i="1"/>
  <c r="O573" i="1" s="1"/>
  <c r="I573" i="1"/>
  <c r="J573" i="1"/>
  <c r="M573" i="1" s="1"/>
  <c r="K573" i="1"/>
  <c r="L573" i="1"/>
  <c r="A574" i="1"/>
  <c r="B574" i="1"/>
  <c r="C574" i="1"/>
  <c r="S574" i="1" s="1"/>
  <c r="D574" i="1"/>
  <c r="E574" i="1"/>
  <c r="F574" i="1"/>
  <c r="G574" i="1"/>
  <c r="H574" i="1"/>
  <c r="O574" i="1" s="1"/>
  <c r="I574" i="1"/>
  <c r="J574" i="1"/>
  <c r="M574" i="1" s="1"/>
  <c r="K574" i="1"/>
  <c r="L574" i="1"/>
  <c r="A575" i="1"/>
  <c r="B575" i="1"/>
  <c r="C575" i="1"/>
  <c r="S575" i="1" s="1"/>
  <c r="D575" i="1"/>
  <c r="E575" i="1"/>
  <c r="F575" i="1"/>
  <c r="G575" i="1"/>
  <c r="T575" i="1" s="1"/>
  <c r="U575" i="1" s="1"/>
  <c r="H575" i="1"/>
  <c r="O575" i="1" s="1"/>
  <c r="I575" i="1"/>
  <c r="J575" i="1"/>
  <c r="M575" i="1" s="1"/>
  <c r="K575" i="1"/>
  <c r="L575" i="1"/>
  <c r="A576" i="1"/>
  <c r="B576" i="1"/>
  <c r="C576" i="1"/>
  <c r="S576" i="1" s="1"/>
  <c r="D576" i="1"/>
  <c r="E576" i="1"/>
  <c r="F576" i="1"/>
  <c r="G576" i="1"/>
  <c r="H576" i="1"/>
  <c r="O576" i="1" s="1"/>
  <c r="I576" i="1"/>
  <c r="J576" i="1"/>
  <c r="M576" i="1" s="1"/>
  <c r="K576" i="1"/>
  <c r="L576" i="1"/>
  <c r="A577" i="1"/>
  <c r="B577" i="1"/>
  <c r="C577" i="1"/>
  <c r="S577" i="1" s="1"/>
  <c r="D577" i="1"/>
  <c r="E577" i="1"/>
  <c r="F577" i="1"/>
  <c r="G577" i="1"/>
  <c r="T577" i="1" s="1"/>
  <c r="U577" i="1" s="1"/>
  <c r="H577" i="1"/>
  <c r="O577" i="1" s="1"/>
  <c r="I577" i="1"/>
  <c r="J577" i="1"/>
  <c r="M577" i="1" s="1"/>
  <c r="K577" i="1"/>
  <c r="L577" i="1"/>
  <c r="A578" i="1"/>
  <c r="B578" i="1"/>
  <c r="C578" i="1"/>
  <c r="S578" i="1" s="1"/>
  <c r="D578" i="1"/>
  <c r="E578" i="1"/>
  <c r="F578" i="1"/>
  <c r="G578" i="1"/>
  <c r="H578" i="1"/>
  <c r="O578" i="1" s="1"/>
  <c r="I578" i="1"/>
  <c r="J578" i="1"/>
  <c r="M578" i="1" s="1"/>
  <c r="K578" i="1"/>
  <c r="L578" i="1"/>
  <c r="A579" i="1"/>
  <c r="B579" i="1"/>
  <c r="C579" i="1"/>
  <c r="S579" i="1" s="1"/>
  <c r="D579" i="1"/>
  <c r="E579" i="1"/>
  <c r="F579" i="1"/>
  <c r="G579" i="1"/>
  <c r="T579" i="1" s="1"/>
  <c r="U579" i="1" s="1"/>
  <c r="H579" i="1"/>
  <c r="O579" i="1" s="1"/>
  <c r="I579" i="1"/>
  <c r="J579" i="1"/>
  <c r="M579" i="1" s="1"/>
  <c r="K579" i="1"/>
  <c r="L579" i="1"/>
  <c r="A580" i="1"/>
  <c r="B580" i="1"/>
  <c r="C580" i="1"/>
  <c r="S580" i="1" s="1"/>
  <c r="D580" i="1"/>
  <c r="E580" i="1"/>
  <c r="F580" i="1"/>
  <c r="G580" i="1"/>
  <c r="T580" i="1" s="1"/>
  <c r="U580" i="1" s="1"/>
  <c r="H580" i="1"/>
  <c r="O580" i="1" s="1"/>
  <c r="I580" i="1"/>
  <c r="J580" i="1"/>
  <c r="M580" i="1" s="1"/>
  <c r="K580" i="1"/>
  <c r="L580" i="1"/>
  <c r="A581" i="1"/>
  <c r="B581" i="1"/>
  <c r="C581" i="1"/>
  <c r="S581" i="1" s="1"/>
  <c r="D581" i="1"/>
  <c r="E581" i="1"/>
  <c r="F581" i="1"/>
  <c r="G581" i="1"/>
  <c r="T581" i="1" s="1"/>
  <c r="U581" i="1" s="1"/>
  <c r="H581" i="1"/>
  <c r="O581" i="1" s="1"/>
  <c r="I581" i="1"/>
  <c r="J581" i="1"/>
  <c r="M581" i="1" s="1"/>
  <c r="K581" i="1"/>
  <c r="L581" i="1"/>
  <c r="A582" i="1"/>
  <c r="B582" i="1"/>
  <c r="C582" i="1"/>
  <c r="S582" i="1" s="1"/>
  <c r="D582" i="1"/>
  <c r="E582" i="1"/>
  <c r="F582" i="1"/>
  <c r="G582" i="1"/>
  <c r="H582" i="1"/>
  <c r="O582" i="1" s="1"/>
  <c r="I582" i="1"/>
  <c r="J582" i="1"/>
  <c r="M582" i="1" s="1"/>
  <c r="K582" i="1"/>
  <c r="L582" i="1"/>
  <c r="A583" i="1"/>
  <c r="B583" i="1"/>
  <c r="C583" i="1"/>
  <c r="S583" i="1" s="1"/>
  <c r="D583" i="1"/>
  <c r="E583" i="1"/>
  <c r="F583" i="1"/>
  <c r="G583" i="1"/>
  <c r="T583" i="1" s="1"/>
  <c r="U583" i="1" s="1"/>
  <c r="H583" i="1"/>
  <c r="O583" i="1" s="1"/>
  <c r="I583" i="1"/>
  <c r="J583" i="1"/>
  <c r="M583" i="1" s="1"/>
  <c r="K583" i="1"/>
  <c r="L583" i="1"/>
  <c r="A584" i="1"/>
  <c r="B584" i="1"/>
  <c r="C584" i="1"/>
  <c r="S584" i="1" s="1"/>
  <c r="D584" i="1"/>
  <c r="E584" i="1"/>
  <c r="F584" i="1"/>
  <c r="G584" i="1"/>
  <c r="H584" i="1"/>
  <c r="O584" i="1" s="1"/>
  <c r="I584" i="1"/>
  <c r="J584" i="1"/>
  <c r="M584" i="1" s="1"/>
  <c r="K584" i="1"/>
  <c r="L584" i="1"/>
  <c r="A585" i="1"/>
  <c r="B585" i="1"/>
  <c r="C585" i="1"/>
  <c r="S585" i="1" s="1"/>
  <c r="D585" i="1"/>
  <c r="E585" i="1"/>
  <c r="F585" i="1"/>
  <c r="G585" i="1"/>
  <c r="T585" i="1" s="1"/>
  <c r="U585" i="1" s="1"/>
  <c r="H585" i="1"/>
  <c r="O585" i="1" s="1"/>
  <c r="I585" i="1"/>
  <c r="J585" i="1"/>
  <c r="M585" i="1" s="1"/>
  <c r="K585" i="1"/>
  <c r="L585" i="1"/>
  <c r="A586" i="1"/>
  <c r="B586" i="1"/>
  <c r="C586" i="1"/>
  <c r="S586" i="1" s="1"/>
  <c r="D586" i="1"/>
  <c r="E586" i="1"/>
  <c r="F586" i="1"/>
  <c r="G586" i="1"/>
  <c r="H586" i="1"/>
  <c r="O586" i="1" s="1"/>
  <c r="I586" i="1"/>
  <c r="J586" i="1"/>
  <c r="M586" i="1" s="1"/>
  <c r="K586" i="1"/>
  <c r="L586" i="1"/>
  <c r="A587" i="1"/>
  <c r="B587" i="1"/>
  <c r="C587" i="1"/>
  <c r="S587" i="1" s="1"/>
  <c r="D587" i="1"/>
  <c r="E587" i="1"/>
  <c r="F587" i="1"/>
  <c r="G587" i="1"/>
  <c r="T587" i="1" s="1"/>
  <c r="U587" i="1" s="1"/>
  <c r="H587" i="1"/>
  <c r="O587" i="1" s="1"/>
  <c r="I587" i="1"/>
  <c r="J587" i="1"/>
  <c r="M587" i="1" s="1"/>
  <c r="K587" i="1"/>
  <c r="L587" i="1"/>
  <c r="A588" i="1"/>
  <c r="B588" i="1"/>
  <c r="C588" i="1"/>
  <c r="S588" i="1" s="1"/>
  <c r="D588" i="1"/>
  <c r="E588" i="1"/>
  <c r="F588" i="1"/>
  <c r="G588" i="1"/>
  <c r="T588" i="1" s="1"/>
  <c r="U588" i="1" s="1"/>
  <c r="H588" i="1"/>
  <c r="O588" i="1" s="1"/>
  <c r="I588" i="1"/>
  <c r="J588" i="1"/>
  <c r="M588" i="1" s="1"/>
  <c r="K588" i="1"/>
  <c r="L588" i="1"/>
  <c r="A589" i="1"/>
  <c r="B589" i="1"/>
  <c r="C589" i="1"/>
  <c r="S589" i="1" s="1"/>
  <c r="D589" i="1"/>
  <c r="E589" i="1"/>
  <c r="F589" i="1"/>
  <c r="G589" i="1"/>
  <c r="T589" i="1" s="1"/>
  <c r="U589" i="1" s="1"/>
  <c r="H589" i="1"/>
  <c r="O589" i="1" s="1"/>
  <c r="I589" i="1"/>
  <c r="J589" i="1"/>
  <c r="M589" i="1" s="1"/>
  <c r="K589" i="1"/>
  <c r="L589" i="1"/>
  <c r="A590" i="1"/>
  <c r="B590" i="1"/>
  <c r="C590" i="1"/>
  <c r="S590" i="1" s="1"/>
  <c r="D590" i="1"/>
  <c r="E590" i="1"/>
  <c r="F590" i="1"/>
  <c r="G590" i="1"/>
  <c r="H590" i="1"/>
  <c r="O590" i="1" s="1"/>
  <c r="I590" i="1"/>
  <c r="J590" i="1"/>
  <c r="M590" i="1" s="1"/>
  <c r="K590" i="1"/>
  <c r="L590" i="1"/>
  <c r="A591" i="1"/>
  <c r="B591" i="1"/>
  <c r="C591" i="1"/>
  <c r="S591" i="1" s="1"/>
  <c r="D591" i="1"/>
  <c r="E591" i="1"/>
  <c r="F591" i="1"/>
  <c r="G591" i="1"/>
  <c r="T591" i="1" s="1"/>
  <c r="U591" i="1" s="1"/>
  <c r="H591" i="1"/>
  <c r="O591" i="1" s="1"/>
  <c r="I591" i="1"/>
  <c r="J591" i="1"/>
  <c r="M591" i="1" s="1"/>
  <c r="K591" i="1"/>
  <c r="L591" i="1"/>
  <c r="A592" i="1"/>
  <c r="B592" i="1"/>
  <c r="C592" i="1"/>
  <c r="S592" i="1" s="1"/>
  <c r="D592" i="1"/>
  <c r="E592" i="1"/>
  <c r="F592" i="1"/>
  <c r="G592" i="1"/>
  <c r="H592" i="1"/>
  <c r="O592" i="1" s="1"/>
  <c r="I592" i="1"/>
  <c r="J592" i="1"/>
  <c r="M592" i="1" s="1"/>
  <c r="K592" i="1"/>
  <c r="L592" i="1"/>
  <c r="A593" i="1"/>
  <c r="B593" i="1"/>
  <c r="C593" i="1"/>
  <c r="S593" i="1" s="1"/>
  <c r="D593" i="1"/>
  <c r="E593" i="1"/>
  <c r="F593" i="1"/>
  <c r="G593" i="1"/>
  <c r="T593" i="1" s="1"/>
  <c r="U593" i="1" s="1"/>
  <c r="H593" i="1"/>
  <c r="O593" i="1" s="1"/>
  <c r="I593" i="1"/>
  <c r="J593" i="1"/>
  <c r="M593" i="1" s="1"/>
  <c r="K593" i="1"/>
  <c r="L593" i="1"/>
  <c r="A594" i="1"/>
  <c r="B594" i="1"/>
  <c r="C594" i="1"/>
  <c r="S594" i="1" s="1"/>
  <c r="D594" i="1"/>
  <c r="E594" i="1"/>
  <c r="F594" i="1"/>
  <c r="G594" i="1"/>
  <c r="H594" i="1"/>
  <c r="O594" i="1" s="1"/>
  <c r="I594" i="1"/>
  <c r="J594" i="1"/>
  <c r="M594" i="1" s="1"/>
  <c r="K594" i="1"/>
  <c r="L594" i="1"/>
  <c r="A595" i="1"/>
  <c r="B595" i="1"/>
  <c r="C595" i="1"/>
  <c r="S595" i="1" s="1"/>
  <c r="D595" i="1"/>
  <c r="E595" i="1"/>
  <c r="F595" i="1"/>
  <c r="G595" i="1"/>
  <c r="T595" i="1" s="1"/>
  <c r="U595" i="1" s="1"/>
  <c r="H595" i="1"/>
  <c r="O595" i="1" s="1"/>
  <c r="I595" i="1"/>
  <c r="J595" i="1"/>
  <c r="M595" i="1" s="1"/>
  <c r="K595" i="1"/>
  <c r="L595" i="1"/>
  <c r="A596" i="1"/>
  <c r="B596" i="1"/>
  <c r="C596" i="1"/>
  <c r="S596" i="1" s="1"/>
  <c r="D596" i="1"/>
  <c r="E596" i="1"/>
  <c r="F596" i="1"/>
  <c r="G596" i="1"/>
  <c r="T596" i="1" s="1"/>
  <c r="U596" i="1" s="1"/>
  <c r="H596" i="1"/>
  <c r="O596" i="1" s="1"/>
  <c r="I596" i="1"/>
  <c r="J596" i="1"/>
  <c r="M596" i="1" s="1"/>
  <c r="K596" i="1"/>
  <c r="L596" i="1"/>
  <c r="A597" i="1"/>
  <c r="B597" i="1"/>
  <c r="C597" i="1"/>
  <c r="S597" i="1" s="1"/>
  <c r="D597" i="1"/>
  <c r="E597" i="1"/>
  <c r="F597" i="1"/>
  <c r="G597" i="1"/>
  <c r="T597" i="1" s="1"/>
  <c r="U597" i="1" s="1"/>
  <c r="H597" i="1"/>
  <c r="O597" i="1" s="1"/>
  <c r="I597" i="1"/>
  <c r="J597" i="1"/>
  <c r="M597" i="1" s="1"/>
  <c r="K597" i="1"/>
  <c r="L597" i="1"/>
  <c r="A598" i="1"/>
  <c r="B598" i="1"/>
  <c r="C598" i="1"/>
  <c r="S598" i="1" s="1"/>
  <c r="D598" i="1"/>
  <c r="E598" i="1"/>
  <c r="F598" i="1"/>
  <c r="G598" i="1"/>
  <c r="H598" i="1"/>
  <c r="O598" i="1" s="1"/>
  <c r="I598" i="1"/>
  <c r="J598" i="1"/>
  <c r="M598" i="1" s="1"/>
  <c r="K598" i="1"/>
  <c r="L598" i="1"/>
  <c r="A599" i="1"/>
  <c r="B599" i="1"/>
  <c r="C599" i="1"/>
  <c r="S599" i="1" s="1"/>
  <c r="D599" i="1"/>
  <c r="E599" i="1"/>
  <c r="F599" i="1"/>
  <c r="G599" i="1"/>
  <c r="T599" i="1" s="1"/>
  <c r="U599" i="1" s="1"/>
  <c r="H599" i="1"/>
  <c r="O599" i="1" s="1"/>
  <c r="I599" i="1"/>
  <c r="J599" i="1"/>
  <c r="M599" i="1" s="1"/>
  <c r="K599" i="1"/>
  <c r="L599" i="1"/>
  <c r="A600" i="1"/>
  <c r="B600" i="1"/>
  <c r="C600" i="1"/>
  <c r="S600" i="1" s="1"/>
  <c r="D600" i="1"/>
  <c r="E600" i="1"/>
  <c r="F600" i="1"/>
  <c r="G600" i="1"/>
  <c r="H600" i="1"/>
  <c r="O600" i="1" s="1"/>
  <c r="I600" i="1"/>
  <c r="J600" i="1"/>
  <c r="M600" i="1" s="1"/>
  <c r="K600" i="1"/>
  <c r="L600" i="1"/>
  <c r="A601" i="1"/>
  <c r="B601" i="1"/>
  <c r="C601" i="1"/>
  <c r="S601" i="1" s="1"/>
  <c r="D601" i="1"/>
  <c r="E601" i="1"/>
  <c r="F601" i="1"/>
  <c r="G601" i="1"/>
  <c r="T601" i="1" s="1"/>
  <c r="U601" i="1" s="1"/>
  <c r="H601" i="1"/>
  <c r="O601" i="1" s="1"/>
  <c r="I601" i="1"/>
  <c r="J601" i="1"/>
  <c r="M601" i="1" s="1"/>
  <c r="K601" i="1"/>
  <c r="L601" i="1"/>
  <c r="A602" i="1"/>
  <c r="B602" i="1"/>
  <c r="C602" i="1"/>
  <c r="S602" i="1" s="1"/>
  <c r="D602" i="1"/>
  <c r="E602" i="1"/>
  <c r="F602" i="1"/>
  <c r="G602" i="1"/>
  <c r="H602" i="1"/>
  <c r="O602" i="1" s="1"/>
  <c r="I602" i="1"/>
  <c r="J602" i="1"/>
  <c r="M602" i="1" s="1"/>
  <c r="K602" i="1"/>
  <c r="L602" i="1"/>
  <c r="A603" i="1"/>
  <c r="B603" i="1"/>
  <c r="C603" i="1"/>
  <c r="S603" i="1" s="1"/>
  <c r="D603" i="1"/>
  <c r="E603" i="1"/>
  <c r="F603" i="1"/>
  <c r="G603" i="1"/>
  <c r="T603" i="1" s="1"/>
  <c r="U603" i="1" s="1"/>
  <c r="H603" i="1"/>
  <c r="O603" i="1" s="1"/>
  <c r="I603" i="1"/>
  <c r="J603" i="1"/>
  <c r="M603" i="1" s="1"/>
  <c r="K603" i="1"/>
  <c r="L603" i="1"/>
  <c r="A604" i="1"/>
  <c r="B604" i="1"/>
  <c r="C604" i="1"/>
  <c r="S604" i="1" s="1"/>
  <c r="D604" i="1"/>
  <c r="E604" i="1"/>
  <c r="F604" i="1"/>
  <c r="G604" i="1"/>
  <c r="T604" i="1" s="1"/>
  <c r="U604" i="1" s="1"/>
  <c r="H604" i="1"/>
  <c r="O604" i="1" s="1"/>
  <c r="I604" i="1"/>
  <c r="J604" i="1"/>
  <c r="M604" i="1" s="1"/>
  <c r="K604" i="1"/>
  <c r="L604" i="1"/>
  <c r="A605" i="1"/>
  <c r="B605" i="1"/>
  <c r="C605" i="1"/>
  <c r="S605" i="1" s="1"/>
  <c r="D605" i="1"/>
  <c r="E605" i="1"/>
  <c r="F605" i="1"/>
  <c r="G605" i="1"/>
  <c r="T605" i="1" s="1"/>
  <c r="U605" i="1" s="1"/>
  <c r="H605" i="1"/>
  <c r="O605" i="1" s="1"/>
  <c r="I605" i="1"/>
  <c r="J605" i="1"/>
  <c r="M605" i="1" s="1"/>
  <c r="K605" i="1"/>
  <c r="L605" i="1"/>
  <c r="A606" i="1"/>
  <c r="B606" i="1"/>
  <c r="C606" i="1"/>
  <c r="S606" i="1" s="1"/>
  <c r="D606" i="1"/>
  <c r="E606" i="1"/>
  <c r="F606" i="1"/>
  <c r="G606" i="1"/>
  <c r="H606" i="1"/>
  <c r="O606" i="1" s="1"/>
  <c r="I606" i="1"/>
  <c r="J606" i="1"/>
  <c r="M606" i="1" s="1"/>
  <c r="K606" i="1"/>
  <c r="L606" i="1"/>
  <c r="A607" i="1"/>
  <c r="B607" i="1"/>
  <c r="C607" i="1"/>
  <c r="S607" i="1" s="1"/>
  <c r="D607" i="1"/>
  <c r="E607" i="1"/>
  <c r="F607" i="1"/>
  <c r="G607" i="1"/>
  <c r="T607" i="1" s="1"/>
  <c r="U607" i="1" s="1"/>
  <c r="H607" i="1"/>
  <c r="O607" i="1" s="1"/>
  <c r="I607" i="1"/>
  <c r="J607" i="1"/>
  <c r="M607" i="1" s="1"/>
  <c r="K607" i="1"/>
  <c r="L607" i="1"/>
  <c r="A608" i="1"/>
  <c r="B608" i="1"/>
  <c r="C608" i="1"/>
  <c r="S608" i="1" s="1"/>
  <c r="D608" i="1"/>
  <c r="E608" i="1"/>
  <c r="F608" i="1"/>
  <c r="G608" i="1"/>
  <c r="H608" i="1"/>
  <c r="O608" i="1" s="1"/>
  <c r="I608" i="1"/>
  <c r="J608" i="1"/>
  <c r="M608" i="1" s="1"/>
  <c r="K608" i="1"/>
  <c r="L608" i="1"/>
  <c r="A609" i="1"/>
  <c r="B609" i="1"/>
  <c r="C609" i="1"/>
  <c r="S609" i="1" s="1"/>
  <c r="D609" i="1"/>
  <c r="E609" i="1"/>
  <c r="F609" i="1"/>
  <c r="G609" i="1"/>
  <c r="T609" i="1" s="1"/>
  <c r="U609" i="1" s="1"/>
  <c r="H609" i="1"/>
  <c r="O609" i="1" s="1"/>
  <c r="I609" i="1"/>
  <c r="J609" i="1"/>
  <c r="M609" i="1" s="1"/>
  <c r="K609" i="1"/>
  <c r="L609" i="1"/>
  <c r="A610" i="1"/>
  <c r="B610" i="1"/>
  <c r="C610" i="1"/>
  <c r="S610" i="1" s="1"/>
  <c r="D610" i="1"/>
  <c r="E610" i="1"/>
  <c r="F610" i="1"/>
  <c r="G610" i="1"/>
  <c r="H610" i="1"/>
  <c r="O610" i="1" s="1"/>
  <c r="I610" i="1"/>
  <c r="J610" i="1"/>
  <c r="M610" i="1" s="1"/>
  <c r="K610" i="1"/>
  <c r="L610" i="1"/>
  <c r="A611" i="1"/>
  <c r="B611" i="1"/>
  <c r="C611" i="1"/>
  <c r="S611" i="1" s="1"/>
  <c r="D611" i="1"/>
  <c r="E611" i="1"/>
  <c r="F611" i="1"/>
  <c r="G611" i="1"/>
  <c r="T611" i="1" s="1"/>
  <c r="U611" i="1" s="1"/>
  <c r="H611" i="1"/>
  <c r="O611" i="1" s="1"/>
  <c r="I611" i="1"/>
  <c r="J611" i="1"/>
  <c r="M611" i="1" s="1"/>
  <c r="K611" i="1"/>
  <c r="L611" i="1"/>
  <c r="A612" i="1"/>
  <c r="B612" i="1"/>
  <c r="C612" i="1"/>
  <c r="S612" i="1" s="1"/>
  <c r="D612" i="1"/>
  <c r="E612" i="1"/>
  <c r="F612" i="1"/>
  <c r="G612" i="1"/>
  <c r="T612" i="1" s="1"/>
  <c r="U612" i="1" s="1"/>
  <c r="H612" i="1"/>
  <c r="O612" i="1" s="1"/>
  <c r="I612" i="1"/>
  <c r="J612" i="1"/>
  <c r="M612" i="1" s="1"/>
  <c r="K612" i="1"/>
  <c r="L612" i="1"/>
  <c r="A613" i="1"/>
  <c r="B613" i="1"/>
  <c r="C613" i="1"/>
  <c r="S613" i="1" s="1"/>
  <c r="D613" i="1"/>
  <c r="E613" i="1"/>
  <c r="F613" i="1"/>
  <c r="G613" i="1"/>
  <c r="T613" i="1" s="1"/>
  <c r="U613" i="1" s="1"/>
  <c r="H613" i="1"/>
  <c r="O613" i="1" s="1"/>
  <c r="I613" i="1"/>
  <c r="J613" i="1"/>
  <c r="M613" i="1" s="1"/>
  <c r="K613" i="1"/>
  <c r="L613" i="1"/>
  <c r="A614" i="1"/>
  <c r="B614" i="1"/>
  <c r="C614" i="1"/>
  <c r="S614" i="1" s="1"/>
  <c r="D614" i="1"/>
  <c r="E614" i="1"/>
  <c r="F614" i="1"/>
  <c r="G614" i="1"/>
  <c r="H614" i="1"/>
  <c r="O614" i="1" s="1"/>
  <c r="I614" i="1"/>
  <c r="J614" i="1"/>
  <c r="M614" i="1" s="1"/>
  <c r="K614" i="1"/>
  <c r="L614" i="1"/>
  <c r="A615" i="1"/>
  <c r="B615" i="1"/>
  <c r="C615" i="1"/>
  <c r="S615" i="1" s="1"/>
  <c r="D615" i="1"/>
  <c r="E615" i="1"/>
  <c r="F615" i="1"/>
  <c r="G615" i="1"/>
  <c r="T615" i="1" s="1"/>
  <c r="U615" i="1" s="1"/>
  <c r="H615" i="1"/>
  <c r="O615" i="1" s="1"/>
  <c r="I615" i="1"/>
  <c r="J615" i="1"/>
  <c r="M615" i="1" s="1"/>
  <c r="K615" i="1"/>
  <c r="L615" i="1"/>
  <c r="A616" i="1"/>
  <c r="B616" i="1"/>
  <c r="C616" i="1"/>
  <c r="S616" i="1" s="1"/>
  <c r="D616" i="1"/>
  <c r="E616" i="1"/>
  <c r="F616" i="1"/>
  <c r="G616" i="1"/>
  <c r="H616" i="1"/>
  <c r="O616" i="1" s="1"/>
  <c r="I616" i="1"/>
  <c r="J616" i="1"/>
  <c r="M616" i="1" s="1"/>
  <c r="K616" i="1"/>
  <c r="L616" i="1"/>
  <c r="A617" i="1"/>
  <c r="B617" i="1"/>
  <c r="C617" i="1"/>
  <c r="S617" i="1" s="1"/>
  <c r="D617" i="1"/>
  <c r="E617" i="1"/>
  <c r="F617" i="1"/>
  <c r="G617" i="1"/>
  <c r="T617" i="1" s="1"/>
  <c r="U617" i="1" s="1"/>
  <c r="H617" i="1"/>
  <c r="O617" i="1" s="1"/>
  <c r="I617" i="1"/>
  <c r="J617" i="1"/>
  <c r="M617" i="1" s="1"/>
  <c r="K617" i="1"/>
  <c r="L617" i="1"/>
  <c r="A618" i="1"/>
  <c r="B618" i="1"/>
  <c r="C618" i="1"/>
  <c r="S618" i="1" s="1"/>
  <c r="D618" i="1"/>
  <c r="E618" i="1"/>
  <c r="F618" i="1"/>
  <c r="G618" i="1"/>
  <c r="H618" i="1"/>
  <c r="O618" i="1" s="1"/>
  <c r="I618" i="1"/>
  <c r="J618" i="1"/>
  <c r="M618" i="1" s="1"/>
  <c r="K618" i="1"/>
  <c r="L618" i="1"/>
  <c r="A619" i="1"/>
  <c r="B619" i="1"/>
  <c r="C619" i="1"/>
  <c r="S619" i="1" s="1"/>
  <c r="D619" i="1"/>
  <c r="E619" i="1"/>
  <c r="F619" i="1"/>
  <c r="G619" i="1"/>
  <c r="T619" i="1" s="1"/>
  <c r="U619" i="1" s="1"/>
  <c r="H619" i="1"/>
  <c r="O619" i="1" s="1"/>
  <c r="I619" i="1"/>
  <c r="J619" i="1"/>
  <c r="M619" i="1" s="1"/>
  <c r="K619" i="1"/>
  <c r="L619" i="1"/>
  <c r="A620" i="1"/>
  <c r="B620" i="1"/>
  <c r="C620" i="1"/>
  <c r="S620" i="1" s="1"/>
  <c r="D620" i="1"/>
  <c r="E620" i="1"/>
  <c r="F620" i="1"/>
  <c r="G620" i="1"/>
  <c r="T620" i="1" s="1"/>
  <c r="U620" i="1" s="1"/>
  <c r="H620" i="1"/>
  <c r="O620" i="1" s="1"/>
  <c r="I620" i="1"/>
  <c r="J620" i="1"/>
  <c r="M620" i="1" s="1"/>
  <c r="K620" i="1"/>
  <c r="L620" i="1"/>
  <c r="A621" i="1"/>
  <c r="B621" i="1"/>
  <c r="C621" i="1"/>
  <c r="S621" i="1" s="1"/>
  <c r="D621" i="1"/>
  <c r="E621" i="1"/>
  <c r="F621" i="1"/>
  <c r="G621" i="1"/>
  <c r="T621" i="1" s="1"/>
  <c r="U621" i="1" s="1"/>
  <c r="H621" i="1"/>
  <c r="O621" i="1" s="1"/>
  <c r="I621" i="1"/>
  <c r="J621" i="1"/>
  <c r="M621" i="1" s="1"/>
  <c r="K621" i="1"/>
  <c r="L621" i="1"/>
  <c r="A622" i="1"/>
  <c r="B622" i="1"/>
  <c r="C622" i="1"/>
  <c r="S622" i="1" s="1"/>
  <c r="D622" i="1"/>
  <c r="E622" i="1"/>
  <c r="F622" i="1"/>
  <c r="G622" i="1"/>
  <c r="H622" i="1"/>
  <c r="O622" i="1" s="1"/>
  <c r="I622" i="1"/>
  <c r="J622" i="1"/>
  <c r="M622" i="1" s="1"/>
  <c r="K622" i="1"/>
  <c r="L622" i="1"/>
  <c r="A623" i="1"/>
  <c r="B623" i="1"/>
  <c r="C623" i="1"/>
  <c r="S623" i="1" s="1"/>
  <c r="D623" i="1"/>
  <c r="E623" i="1"/>
  <c r="F623" i="1"/>
  <c r="G623" i="1"/>
  <c r="T623" i="1" s="1"/>
  <c r="U623" i="1" s="1"/>
  <c r="H623" i="1"/>
  <c r="O623" i="1" s="1"/>
  <c r="I623" i="1"/>
  <c r="J623" i="1"/>
  <c r="M623" i="1" s="1"/>
  <c r="K623" i="1"/>
  <c r="L623" i="1"/>
  <c r="A624" i="1"/>
  <c r="B624" i="1"/>
  <c r="C624" i="1"/>
  <c r="S624" i="1" s="1"/>
  <c r="D624" i="1"/>
  <c r="E624" i="1"/>
  <c r="F624" i="1"/>
  <c r="G624" i="1"/>
  <c r="H624" i="1"/>
  <c r="O624" i="1" s="1"/>
  <c r="I624" i="1"/>
  <c r="J624" i="1"/>
  <c r="M624" i="1" s="1"/>
  <c r="K624" i="1"/>
  <c r="L624" i="1"/>
  <c r="A625" i="1"/>
  <c r="B625" i="1"/>
  <c r="C625" i="1"/>
  <c r="S625" i="1" s="1"/>
  <c r="D625" i="1"/>
  <c r="E625" i="1"/>
  <c r="F625" i="1"/>
  <c r="G625" i="1"/>
  <c r="T625" i="1" s="1"/>
  <c r="U625" i="1" s="1"/>
  <c r="H625" i="1"/>
  <c r="O625" i="1" s="1"/>
  <c r="I625" i="1"/>
  <c r="J625" i="1"/>
  <c r="M625" i="1" s="1"/>
  <c r="K625" i="1"/>
  <c r="L625" i="1"/>
  <c r="A626" i="1"/>
  <c r="B626" i="1"/>
  <c r="C626" i="1"/>
  <c r="S626" i="1" s="1"/>
  <c r="D626" i="1"/>
  <c r="E626" i="1"/>
  <c r="F626" i="1"/>
  <c r="G626" i="1"/>
  <c r="H626" i="1"/>
  <c r="O626" i="1" s="1"/>
  <c r="I626" i="1"/>
  <c r="J626" i="1"/>
  <c r="M626" i="1" s="1"/>
  <c r="K626" i="1"/>
  <c r="L626" i="1"/>
  <c r="A627" i="1"/>
  <c r="B627" i="1"/>
  <c r="C627" i="1"/>
  <c r="S627" i="1" s="1"/>
  <c r="D627" i="1"/>
  <c r="E627" i="1"/>
  <c r="F627" i="1"/>
  <c r="G627" i="1"/>
  <c r="T627" i="1" s="1"/>
  <c r="U627" i="1" s="1"/>
  <c r="H627" i="1"/>
  <c r="O627" i="1" s="1"/>
  <c r="I627" i="1"/>
  <c r="J627" i="1"/>
  <c r="M627" i="1" s="1"/>
  <c r="K627" i="1"/>
  <c r="L627" i="1"/>
  <c r="A628" i="1"/>
  <c r="B628" i="1"/>
  <c r="C628" i="1"/>
  <c r="S628" i="1" s="1"/>
  <c r="D628" i="1"/>
  <c r="E628" i="1"/>
  <c r="F628" i="1"/>
  <c r="G628" i="1"/>
  <c r="T628" i="1" s="1"/>
  <c r="U628" i="1" s="1"/>
  <c r="H628" i="1"/>
  <c r="O628" i="1" s="1"/>
  <c r="I628" i="1"/>
  <c r="J628" i="1"/>
  <c r="M628" i="1" s="1"/>
  <c r="K628" i="1"/>
  <c r="L628" i="1"/>
  <c r="A629" i="1"/>
  <c r="B629" i="1"/>
  <c r="C629" i="1"/>
  <c r="S629" i="1" s="1"/>
  <c r="D629" i="1"/>
  <c r="E629" i="1"/>
  <c r="F629" i="1"/>
  <c r="G629" i="1"/>
  <c r="T629" i="1" s="1"/>
  <c r="U629" i="1" s="1"/>
  <c r="H629" i="1"/>
  <c r="O629" i="1" s="1"/>
  <c r="I629" i="1"/>
  <c r="J629" i="1"/>
  <c r="M629" i="1" s="1"/>
  <c r="K629" i="1"/>
  <c r="L629" i="1"/>
  <c r="A630" i="1"/>
  <c r="B630" i="1"/>
  <c r="C630" i="1"/>
  <c r="S630" i="1" s="1"/>
  <c r="D630" i="1"/>
  <c r="E630" i="1"/>
  <c r="F630" i="1"/>
  <c r="G630" i="1"/>
  <c r="H630" i="1"/>
  <c r="O630" i="1" s="1"/>
  <c r="I630" i="1"/>
  <c r="J630" i="1"/>
  <c r="M630" i="1" s="1"/>
  <c r="K630" i="1"/>
  <c r="L630" i="1"/>
  <c r="A631" i="1"/>
  <c r="B631" i="1"/>
  <c r="C631" i="1"/>
  <c r="S631" i="1" s="1"/>
  <c r="D631" i="1"/>
  <c r="E631" i="1"/>
  <c r="F631" i="1"/>
  <c r="G631" i="1"/>
  <c r="T631" i="1" s="1"/>
  <c r="U631" i="1" s="1"/>
  <c r="H631" i="1"/>
  <c r="O631" i="1" s="1"/>
  <c r="I631" i="1"/>
  <c r="J631" i="1"/>
  <c r="M631" i="1" s="1"/>
  <c r="K631" i="1"/>
  <c r="L631" i="1"/>
  <c r="A632" i="1"/>
  <c r="B632" i="1"/>
  <c r="C632" i="1"/>
  <c r="S632" i="1" s="1"/>
  <c r="D632" i="1"/>
  <c r="E632" i="1"/>
  <c r="F632" i="1"/>
  <c r="G632" i="1"/>
  <c r="H632" i="1"/>
  <c r="O632" i="1" s="1"/>
  <c r="I632" i="1"/>
  <c r="J632" i="1"/>
  <c r="M632" i="1" s="1"/>
  <c r="K632" i="1"/>
  <c r="L632" i="1"/>
  <c r="A633" i="1"/>
  <c r="B633" i="1"/>
  <c r="C633" i="1"/>
  <c r="S633" i="1" s="1"/>
  <c r="D633" i="1"/>
  <c r="E633" i="1"/>
  <c r="F633" i="1"/>
  <c r="G633" i="1"/>
  <c r="T633" i="1" s="1"/>
  <c r="U633" i="1" s="1"/>
  <c r="H633" i="1"/>
  <c r="O633" i="1" s="1"/>
  <c r="I633" i="1"/>
  <c r="J633" i="1"/>
  <c r="M633" i="1" s="1"/>
  <c r="K633" i="1"/>
  <c r="L633" i="1"/>
  <c r="A634" i="1"/>
  <c r="B634" i="1"/>
  <c r="C634" i="1"/>
  <c r="S634" i="1" s="1"/>
  <c r="D634" i="1"/>
  <c r="E634" i="1"/>
  <c r="F634" i="1"/>
  <c r="G634" i="1"/>
  <c r="H634" i="1"/>
  <c r="O634" i="1" s="1"/>
  <c r="I634" i="1"/>
  <c r="J634" i="1"/>
  <c r="M634" i="1" s="1"/>
  <c r="K634" i="1"/>
  <c r="L634" i="1"/>
  <c r="A635" i="1"/>
  <c r="B635" i="1"/>
  <c r="C635" i="1"/>
  <c r="S635" i="1" s="1"/>
  <c r="D635" i="1"/>
  <c r="E635" i="1"/>
  <c r="F635" i="1"/>
  <c r="G635" i="1"/>
  <c r="T635" i="1" s="1"/>
  <c r="U635" i="1" s="1"/>
  <c r="H635" i="1"/>
  <c r="O635" i="1" s="1"/>
  <c r="I635" i="1"/>
  <c r="J635" i="1"/>
  <c r="M635" i="1" s="1"/>
  <c r="K635" i="1"/>
  <c r="L635" i="1"/>
  <c r="A636" i="1"/>
  <c r="B636" i="1"/>
  <c r="C636" i="1"/>
  <c r="S636" i="1" s="1"/>
  <c r="D636" i="1"/>
  <c r="E636" i="1"/>
  <c r="F636" i="1"/>
  <c r="G636" i="1"/>
  <c r="T636" i="1" s="1"/>
  <c r="U636" i="1" s="1"/>
  <c r="H636" i="1"/>
  <c r="O636" i="1" s="1"/>
  <c r="I636" i="1"/>
  <c r="J636" i="1"/>
  <c r="M636" i="1" s="1"/>
  <c r="K636" i="1"/>
  <c r="L636" i="1"/>
  <c r="A637" i="1"/>
  <c r="B637" i="1"/>
  <c r="C637" i="1"/>
  <c r="S637" i="1" s="1"/>
  <c r="D637" i="1"/>
  <c r="E637" i="1"/>
  <c r="F637" i="1"/>
  <c r="G637" i="1"/>
  <c r="T637" i="1" s="1"/>
  <c r="U637" i="1" s="1"/>
  <c r="H637" i="1"/>
  <c r="O637" i="1" s="1"/>
  <c r="I637" i="1"/>
  <c r="J637" i="1"/>
  <c r="M637" i="1" s="1"/>
  <c r="K637" i="1"/>
  <c r="L637" i="1"/>
  <c r="A638" i="1"/>
  <c r="B638" i="1"/>
  <c r="C638" i="1"/>
  <c r="S638" i="1" s="1"/>
  <c r="D638" i="1"/>
  <c r="E638" i="1"/>
  <c r="F638" i="1"/>
  <c r="G638" i="1"/>
  <c r="H638" i="1"/>
  <c r="O638" i="1" s="1"/>
  <c r="I638" i="1"/>
  <c r="J638" i="1"/>
  <c r="M638" i="1" s="1"/>
  <c r="K638" i="1"/>
  <c r="L638" i="1"/>
  <c r="A639" i="1"/>
  <c r="B639" i="1"/>
  <c r="C639" i="1"/>
  <c r="S639" i="1" s="1"/>
  <c r="D639" i="1"/>
  <c r="E639" i="1"/>
  <c r="F639" i="1"/>
  <c r="G639" i="1"/>
  <c r="T639" i="1" s="1"/>
  <c r="U639" i="1" s="1"/>
  <c r="H639" i="1"/>
  <c r="O639" i="1" s="1"/>
  <c r="I639" i="1"/>
  <c r="J639" i="1"/>
  <c r="M639" i="1" s="1"/>
  <c r="K639" i="1"/>
  <c r="L639" i="1"/>
  <c r="A640" i="1"/>
  <c r="B640" i="1"/>
  <c r="C640" i="1"/>
  <c r="S640" i="1" s="1"/>
  <c r="D640" i="1"/>
  <c r="E640" i="1"/>
  <c r="F640" i="1"/>
  <c r="G640" i="1"/>
  <c r="H640" i="1"/>
  <c r="O640" i="1" s="1"/>
  <c r="I640" i="1"/>
  <c r="J640" i="1"/>
  <c r="M640" i="1" s="1"/>
  <c r="K640" i="1"/>
  <c r="L640" i="1"/>
  <c r="A641" i="1"/>
  <c r="B641" i="1"/>
  <c r="C641" i="1"/>
  <c r="S641" i="1" s="1"/>
  <c r="D641" i="1"/>
  <c r="E641" i="1"/>
  <c r="F641" i="1"/>
  <c r="G641" i="1"/>
  <c r="T641" i="1" s="1"/>
  <c r="U641" i="1" s="1"/>
  <c r="H641" i="1"/>
  <c r="O641" i="1" s="1"/>
  <c r="I641" i="1"/>
  <c r="J641" i="1"/>
  <c r="M641" i="1" s="1"/>
  <c r="K641" i="1"/>
  <c r="L641" i="1"/>
  <c r="A642" i="1"/>
  <c r="B642" i="1"/>
  <c r="C642" i="1"/>
  <c r="S642" i="1" s="1"/>
  <c r="D642" i="1"/>
  <c r="E642" i="1"/>
  <c r="F642" i="1"/>
  <c r="G642" i="1"/>
  <c r="H642" i="1"/>
  <c r="O642" i="1" s="1"/>
  <c r="I642" i="1"/>
  <c r="J642" i="1"/>
  <c r="M642" i="1" s="1"/>
  <c r="K642" i="1"/>
  <c r="L642" i="1"/>
  <c r="A643" i="1"/>
  <c r="B643" i="1"/>
  <c r="C643" i="1"/>
  <c r="S643" i="1" s="1"/>
  <c r="D643" i="1"/>
  <c r="E643" i="1"/>
  <c r="F643" i="1"/>
  <c r="G643" i="1"/>
  <c r="T643" i="1" s="1"/>
  <c r="U643" i="1" s="1"/>
  <c r="H643" i="1"/>
  <c r="O643" i="1" s="1"/>
  <c r="I643" i="1"/>
  <c r="J643" i="1"/>
  <c r="M643" i="1" s="1"/>
  <c r="K643" i="1"/>
  <c r="L643" i="1"/>
  <c r="A644" i="1"/>
  <c r="B644" i="1"/>
  <c r="C644" i="1"/>
  <c r="S644" i="1" s="1"/>
  <c r="D644" i="1"/>
  <c r="E644" i="1"/>
  <c r="F644" i="1"/>
  <c r="G644" i="1"/>
  <c r="T644" i="1" s="1"/>
  <c r="U644" i="1" s="1"/>
  <c r="H644" i="1"/>
  <c r="O644" i="1" s="1"/>
  <c r="I644" i="1"/>
  <c r="J644" i="1"/>
  <c r="M644" i="1" s="1"/>
  <c r="K644" i="1"/>
  <c r="L644" i="1"/>
  <c r="A645" i="1"/>
  <c r="B645" i="1"/>
  <c r="C645" i="1"/>
  <c r="S645" i="1" s="1"/>
  <c r="D645" i="1"/>
  <c r="E645" i="1"/>
  <c r="F645" i="1"/>
  <c r="G645" i="1"/>
  <c r="T645" i="1" s="1"/>
  <c r="U645" i="1" s="1"/>
  <c r="H645" i="1"/>
  <c r="O645" i="1" s="1"/>
  <c r="I645" i="1"/>
  <c r="J645" i="1"/>
  <c r="M645" i="1" s="1"/>
  <c r="K645" i="1"/>
  <c r="L645" i="1"/>
  <c r="A646" i="1"/>
  <c r="B646" i="1"/>
  <c r="C646" i="1"/>
  <c r="S646" i="1" s="1"/>
  <c r="D646" i="1"/>
  <c r="E646" i="1"/>
  <c r="F646" i="1"/>
  <c r="G646" i="1"/>
  <c r="H646" i="1"/>
  <c r="O646" i="1" s="1"/>
  <c r="I646" i="1"/>
  <c r="J646" i="1"/>
  <c r="M646" i="1" s="1"/>
  <c r="K646" i="1"/>
  <c r="L646" i="1"/>
  <c r="A647" i="1"/>
  <c r="B647" i="1"/>
  <c r="C647" i="1"/>
  <c r="S647" i="1" s="1"/>
  <c r="D647" i="1"/>
  <c r="E647" i="1"/>
  <c r="F647" i="1"/>
  <c r="G647" i="1"/>
  <c r="T647" i="1" s="1"/>
  <c r="U647" i="1" s="1"/>
  <c r="H647" i="1"/>
  <c r="O647" i="1" s="1"/>
  <c r="I647" i="1"/>
  <c r="J647" i="1"/>
  <c r="M647" i="1" s="1"/>
  <c r="K647" i="1"/>
  <c r="L647" i="1"/>
  <c r="A648" i="1"/>
  <c r="B648" i="1"/>
  <c r="C648" i="1"/>
  <c r="S648" i="1" s="1"/>
  <c r="D648" i="1"/>
  <c r="E648" i="1"/>
  <c r="F648" i="1"/>
  <c r="G648" i="1"/>
  <c r="H648" i="1"/>
  <c r="O648" i="1" s="1"/>
  <c r="I648" i="1"/>
  <c r="J648" i="1"/>
  <c r="M648" i="1" s="1"/>
  <c r="K648" i="1"/>
  <c r="L648" i="1"/>
  <c r="A649" i="1"/>
  <c r="B649" i="1"/>
  <c r="C649" i="1"/>
  <c r="S649" i="1" s="1"/>
  <c r="D649" i="1"/>
  <c r="E649" i="1"/>
  <c r="F649" i="1"/>
  <c r="G649" i="1"/>
  <c r="T649" i="1" s="1"/>
  <c r="U649" i="1" s="1"/>
  <c r="H649" i="1"/>
  <c r="O649" i="1" s="1"/>
  <c r="I649" i="1"/>
  <c r="J649" i="1"/>
  <c r="M649" i="1" s="1"/>
  <c r="K649" i="1"/>
  <c r="L649" i="1"/>
  <c r="A650" i="1"/>
  <c r="B650" i="1"/>
  <c r="C650" i="1"/>
  <c r="S650" i="1" s="1"/>
  <c r="D650" i="1"/>
  <c r="E650" i="1"/>
  <c r="F650" i="1"/>
  <c r="G650" i="1"/>
  <c r="H650" i="1"/>
  <c r="O650" i="1" s="1"/>
  <c r="I650" i="1"/>
  <c r="J650" i="1"/>
  <c r="M650" i="1" s="1"/>
  <c r="K650" i="1"/>
  <c r="L650" i="1"/>
  <c r="A651" i="1"/>
  <c r="B651" i="1"/>
  <c r="C651" i="1"/>
  <c r="S651" i="1" s="1"/>
  <c r="D651" i="1"/>
  <c r="E651" i="1"/>
  <c r="F651" i="1"/>
  <c r="G651" i="1"/>
  <c r="T651" i="1" s="1"/>
  <c r="U651" i="1" s="1"/>
  <c r="H651" i="1"/>
  <c r="O651" i="1" s="1"/>
  <c r="I651" i="1"/>
  <c r="J651" i="1"/>
  <c r="M651" i="1" s="1"/>
  <c r="K651" i="1"/>
  <c r="L651" i="1"/>
  <c r="A652" i="1"/>
  <c r="B652" i="1"/>
  <c r="C652" i="1"/>
  <c r="S652" i="1" s="1"/>
  <c r="D652" i="1"/>
  <c r="E652" i="1"/>
  <c r="F652" i="1"/>
  <c r="G652" i="1"/>
  <c r="T652" i="1" s="1"/>
  <c r="U652" i="1" s="1"/>
  <c r="H652" i="1"/>
  <c r="O652" i="1" s="1"/>
  <c r="I652" i="1"/>
  <c r="J652" i="1"/>
  <c r="M652" i="1" s="1"/>
  <c r="K652" i="1"/>
  <c r="L652" i="1"/>
  <c r="A653" i="1"/>
  <c r="B653" i="1"/>
  <c r="C653" i="1"/>
  <c r="S653" i="1" s="1"/>
  <c r="D653" i="1"/>
  <c r="E653" i="1"/>
  <c r="F653" i="1"/>
  <c r="G653" i="1"/>
  <c r="T653" i="1" s="1"/>
  <c r="U653" i="1" s="1"/>
  <c r="H653" i="1"/>
  <c r="O653" i="1" s="1"/>
  <c r="I653" i="1"/>
  <c r="J653" i="1"/>
  <c r="M653" i="1" s="1"/>
  <c r="K653" i="1"/>
  <c r="L653" i="1"/>
  <c r="A654" i="1"/>
  <c r="B654" i="1"/>
  <c r="C654" i="1"/>
  <c r="S654" i="1" s="1"/>
  <c r="D654" i="1"/>
  <c r="E654" i="1"/>
  <c r="F654" i="1"/>
  <c r="G654" i="1"/>
  <c r="H654" i="1"/>
  <c r="O654" i="1" s="1"/>
  <c r="I654" i="1"/>
  <c r="J654" i="1"/>
  <c r="M654" i="1" s="1"/>
  <c r="K654" i="1"/>
  <c r="L654" i="1"/>
  <c r="A655" i="1"/>
  <c r="B655" i="1"/>
  <c r="C655" i="1"/>
  <c r="S655" i="1" s="1"/>
  <c r="D655" i="1"/>
  <c r="E655" i="1"/>
  <c r="F655" i="1"/>
  <c r="G655" i="1"/>
  <c r="T655" i="1" s="1"/>
  <c r="U655" i="1" s="1"/>
  <c r="H655" i="1"/>
  <c r="O655" i="1" s="1"/>
  <c r="I655" i="1"/>
  <c r="J655" i="1"/>
  <c r="M655" i="1" s="1"/>
  <c r="K655" i="1"/>
  <c r="L655" i="1"/>
  <c r="A656" i="1"/>
  <c r="B656" i="1"/>
  <c r="C656" i="1"/>
  <c r="S656" i="1" s="1"/>
  <c r="D656" i="1"/>
  <c r="E656" i="1"/>
  <c r="F656" i="1"/>
  <c r="G656" i="1"/>
  <c r="H656" i="1"/>
  <c r="O656" i="1" s="1"/>
  <c r="I656" i="1"/>
  <c r="J656" i="1"/>
  <c r="M656" i="1" s="1"/>
  <c r="K656" i="1"/>
  <c r="L656" i="1"/>
  <c r="A657" i="1"/>
  <c r="B657" i="1"/>
  <c r="C657" i="1"/>
  <c r="S657" i="1" s="1"/>
  <c r="D657" i="1"/>
  <c r="E657" i="1"/>
  <c r="F657" i="1"/>
  <c r="G657" i="1"/>
  <c r="T657" i="1" s="1"/>
  <c r="U657" i="1" s="1"/>
  <c r="H657" i="1"/>
  <c r="O657" i="1" s="1"/>
  <c r="I657" i="1"/>
  <c r="J657" i="1"/>
  <c r="M657" i="1" s="1"/>
  <c r="K657" i="1"/>
  <c r="L657" i="1"/>
  <c r="A658" i="1"/>
  <c r="B658" i="1"/>
  <c r="C658" i="1"/>
  <c r="S658" i="1" s="1"/>
  <c r="D658" i="1"/>
  <c r="E658" i="1"/>
  <c r="F658" i="1"/>
  <c r="G658" i="1"/>
  <c r="H658" i="1"/>
  <c r="O658" i="1" s="1"/>
  <c r="I658" i="1"/>
  <c r="J658" i="1"/>
  <c r="M658" i="1" s="1"/>
  <c r="K658" i="1"/>
  <c r="L658" i="1"/>
  <c r="A659" i="1"/>
  <c r="B659" i="1"/>
  <c r="C659" i="1"/>
  <c r="S659" i="1" s="1"/>
  <c r="D659" i="1"/>
  <c r="E659" i="1"/>
  <c r="F659" i="1"/>
  <c r="G659" i="1"/>
  <c r="T659" i="1" s="1"/>
  <c r="U659" i="1" s="1"/>
  <c r="H659" i="1"/>
  <c r="O659" i="1" s="1"/>
  <c r="I659" i="1"/>
  <c r="J659" i="1"/>
  <c r="M659" i="1" s="1"/>
  <c r="K659" i="1"/>
  <c r="L659" i="1"/>
  <c r="A660" i="1"/>
  <c r="B660" i="1"/>
  <c r="C660" i="1"/>
  <c r="S660" i="1" s="1"/>
  <c r="D660" i="1"/>
  <c r="E660" i="1"/>
  <c r="F660" i="1"/>
  <c r="G660" i="1"/>
  <c r="T660" i="1" s="1"/>
  <c r="U660" i="1" s="1"/>
  <c r="H660" i="1"/>
  <c r="O660" i="1" s="1"/>
  <c r="I660" i="1"/>
  <c r="J660" i="1"/>
  <c r="M660" i="1" s="1"/>
  <c r="K660" i="1"/>
  <c r="L660" i="1"/>
  <c r="A661" i="1"/>
  <c r="B661" i="1"/>
  <c r="C661" i="1"/>
  <c r="S661" i="1" s="1"/>
  <c r="D661" i="1"/>
  <c r="E661" i="1"/>
  <c r="F661" i="1"/>
  <c r="G661" i="1"/>
  <c r="T661" i="1" s="1"/>
  <c r="U661" i="1" s="1"/>
  <c r="H661" i="1"/>
  <c r="O661" i="1" s="1"/>
  <c r="I661" i="1"/>
  <c r="J661" i="1"/>
  <c r="M661" i="1" s="1"/>
  <c r="K661" i="1"/>
  <c r="L661" i="1"/>
  <c r="A662" i="1"/>
  <c r="B662" i="1"/>
  <c r="C662" i="1"/>
  <c r="S662" i="1" s="1"/>
  <c r="D662" i="1"/>
  <c r="E662" i="1"/>
  <c r="F662" i="1"/>
  <c r="G662" i="1"/>
  <c r="H662" i="1"/>
  <c r="O662" i="1" s="1"/>
  <c r="I662" i="1"/>
  <c r="J662" i="1"/>
  <c r="M662" i="1" s="1"/>
  <c r="K662" i="1"/>
  <c r="L662" i="1"/>
  <c r="A663" i="1"/>
  <c r="B663" i="1"/>
  <c r="C663" i="1"/>
  <c r="S663" i="1" s="1"/>
  <c r="D663" i="1"/>
  <c r="E663" i="1"/>
  <c r="F663" i="1"/>
  <c r="G663" i="1"/>
  <c r="T663" i="1" s="1"/>
  <c r="U663" i="1" s="1"/>
  <c r="H663" i="1"/>
  <c r="O663" i="1" s="1"/>
  <c r="I663" i="1"/>
  <c r="J663" i="1"/>
  <c r="M663" i="1" s="1"/>
  <c r="K663" i="1"/>
  <c r="L663" i="1"/>
  <c r="A664" i="1"/>
  <c r="B664" i="1"/>
  <c r="C664" i="1"/>
  <c r="S664" i="1" s="1"/>
  <c r="D664" i="1"/>
  <c r="E664" i="1"/>
  <c r="F664" i="1"/>
  <c r="G664" i="1"/>
  <c r="H664" i="1"/>
  <c r="O664" i="1" s="1"/>
  <c r="I664" i="1"/>
  <c r="J664" i="1"/>
  <c r="M664" i="1" s="1"/>
  <c r="K664" i="1"/>
  <c r="L664" i="1"/>
  <c r="A665" i="1"/>
  <c r="B665" i="1"/>
  <c r="C665" i="1"/>
  <c r="S665" i="1" s="1"/>
  <c r="D665" i="1"/>
  <c r="E665" i="1"/>
  <c r="F665" i="1"/>
  <c r="G665" i="1"/>
  <c r="T665" i="1" s="1"/>
  <c r="U665" i="1" s="1"/>
  <c r="H665" i="1"/>
  <c r="O665" i="1" s="1"/>
  <c r="I665" i="1"/>
  <c r="J665" i="1"/>
  <c r="M665" i="1" s="1"/>
  <c r="K665" i="1"/>
  <c r="L665" i="1"/>
  <c r="A666" i="1"/>
  <c r="B666" i="1"/>
  <c r="C666" i="1"/>
  <c r="S666" i="1" s="1"/>
  <c r="D666" i="1"/>
  <c r="E666" i="1"/>
  <c r="F666" i="1"/>
  <c r="G666" i="1"/>
  <c r="H666" i="1"/>
  <c r="O666" i="1" s="1"/>
  <c r="I666" i="1"/>
  <c r="J666" i="1"/>
  <c r="M666" i="1" s="1"/>
  <c r="K666" i="1"/>
  <c r="L666" i="1"/>
  <c r="A667" i="1"/>
  <c r="B667" i="1"/>
  <c r="C667" i="1"/>
  <c r="S667" i="1" s="1"/>
  <c r="D667" i="1"/>
  <c r="E667" i="1"/>
  <c r="F667" i="1"/>
  <c r="G667" i="1"/>
  <c r="T667" i="1" s="1"/>
  <c r="U667" i="1" s="1"/>
  <c r="H667" i="1"/>
  <c r="O667" i="1" s="1"/>
  <c r="I667" i="1"/>
  <c r="J667" i="1"/>
  <c r="M667" i="1" s="1"/>
  <c r="K667" i="1"/>
  <c r="L667" i="1"/>
  <c r="A668" i="1"/>
  <c r="B668" i="1"/>
  <c r="C668" i="1"/>
  <c r="S668" i="1" s="1"/>
  <c r="D668" i="1"/>
  <c r="E668" i="1"/>
  <c r="F668" i="1"/>
  <c r="G668" i="1"/>
  <c r="T668" i="1" s="1"/>
  <c r="U668" i="1" s="1"/>
  <c r="H668" i="1"/>
  <c r="O668" i="1" s="1"/>
  <c r="I668" i="1"/>
  <c r="J668" i="1"/>
  <c r="M668" i="1" s="1"/>
  <c r="K668" i="1"/>
  <c r="L668" i="1"/>
  <c r="A669" i="1"/>
  <c r="B669" i="1"/>
  <c r="C669" i="1"/>
  <c r="S669" i="1" s="1"/>
  <c r="D669" i="1"/>
  <c r="E669" i="1"/>
  <c r="F669" i="1"/>
  <c r="G669" i="1"/>
  <c r="T669" i="1" s="1"/>
  <c r="U669" i="1" s="1"/>
  <c r="H669" i="1"/>
  <c r="O669" i="1" s="1"/>
  <c r="I669" i="1"/>
  <c r="J669" i="1"/>
  <c r="M669" i="1" s="1"/>
  <c r="K669" i="1"/>
  <c r="L669" i="1"/>
  <c r="A670" i="1"/>
  <c r="B670" i="1"/>
  <c r="C670" i="1"/>
  <c r="S670" i="1" s="1"/>
  <c r="D670" i="1"/>
  <c r="E670" i="1"/>
  <c r="F670" i="1"/>
  <c r="G670" i="1"/>
  <c r="H670" i="1"/>
  <c r="O670" i="1" s="1"/>
  <c r="I670" i="1"/>
  <c r="J670" i="1"/>
  <c r="M670" i="1" s="1"/>
  <c r="K670" i="1"/>
  <c r="L670" i="1"/>
  <c r="A671" i="1"/>
  <c r="B671" i="1"/>
  <c r="C671" i="1"/>
  <c r="S671" i="1" s="1"/>
  <c r="D671" i="1"/>
  <c r="E671" i="1"/>
  <c r="F671" i="1"/>
  <c r="G671" i="1"/>
  <c r="T671" i="1" s="1"/>
  <c r="U671" i="1" s="1"/>
  <c r="H671" i="1"/>
  <c r="O671" i="1" s="1"/>
  <c r="I671" i="1"/>
  <c r="J671" i="1"/>
  <c r="M671" i="1" s="1"/>
  <c r="K671" i="1"/>
  <c r="L671" i="1"/>
  <c r="A672" i="1"/>
  <c r="B672" i="1"/>
  <c r="C672" i="1"/>
  <c r="S672" i="1" s="1"/>
  <c r="D672" i="1"/>
  <c r="E672" i="1"/>
  <c r="F672" i="1"/>
  <c r="G672" i="1"/>
  <c r="H672" i="1"/>
  <c r="O672" i="1" s="1"/>
  <c r="I672" i="1"/>
  <c r="J672" i="1"/>
  <c r="M672" i="1" s="1"/>
  <c r="K672" i="1"/>
  <c r="L672" i="1"/>
  <c r="A673" i="1"/>
  <c r="B673" i="1"/>
  <c r="C673" i="1"/>
  <c r="S673" i="1" s="1"/>
  <c r="D673" i="1"/>
  <c r="E673" i="1"/>
  <c r="F673" i="1"/>
  <c r="G673" i="1"/>
  <c r="T673" i="1" s="1"/>
  <c r="U673" i="1" s="1"/>
  <c r="H673" i="1"/>
  <c r="O673" i="1" s="1"/>
  <c r="I673" i="1"/>
  <c r="J673" i="1"/>
  <c r="M673" i="1" s="1"/>
  <c r="K673" i="1"/>
  <c r="L673" i="1"/>
  <c r="A674" i="1"/>
  <c r="B674" i="1"/>
  <c r="C674" i="1"/>
  <c r="S674" i="1" s="1"/>
  <c r="D674" i="1"/>
  <c r="E674" i="1"/>
  <c r="F674" i="1"/>
  <c r="G674" i="1"/>
  <c r="H674" i="1"/>
  <c r="O674" i="1" s="1"/>
  <c r="I674" i="1"/>
  <c r="J674" i="1"/>
  <c r="M674" i="1" s="1"/>
  <c r="K674" i="1"/>
  <c r="L674" i="1"/>
  <c r="A675" i="1"/>
  <c r="B675" i="1"/>
  <c r="C675" i="1"/>
  <c r="S675" i="1" s="1"/>
  <c r="D675" i="1"/>
  <c r="E675" i="1"/>
  <c r="F675" i="1"/>
  <c r="G675" i="1"/>
  <c r="T675" i="1" s="1"/>
  <c r="U675" i="1" s="1"/>
  <c r="H675" i="1"/>
  <c r="O675" i="1" s="1"/>
  <c r="I675" i="1"/>
  <c r="J675" i="1"/>
  <c r="M675" i="1" s="1"/>
  <c r="K675" i="1"/>
  <c r="L675" i="1"/>
  <c r="A676" i="1"/>
  <c r="B676" i="1"/>
  <c r="C676" i="1"/>
  <c r="S676" i="1" s="1"/>
  <c r="D676" i="1"/>
  <c r="E676" i="1"/>
  <c r="F676" i="1"/>
  <c r="G676" i="1"/>
  <c r="T676" i="1" s="1"/>
  <c r="U676" i="1" s="1"/>
  <c r="H676" i="1"/>
  <c r="O676" i="1" s="1"/>
  <c r="I676" i="1"/>
  <c r="J676" i="1"/>
  <c r="M676" i="1" s="1"/>
  <c r="K676" i="1"/>
  <c r="L676" i="1"/>
  <c r="A677" i="1"/>
  <c r="B677" i="1"/>
  <c r="C677" i="1"/>
  <c r="S677" i="1" s="1"/>
  <c r="D677" i="1"/>
  <c r="E677" i="1"/>
  <c r="F677" i="1"/>
  <c r="G677" i="1"/>
  <c r="T677" i="1" s="1"/>
  <c r="U677" i="1" s="1"/>
  <c r="H677" i="1"/>
  <c r="O677" i="1" s="1"/>
  <c r="I677" i="1"/>
  <c r="J677" i="1"/>
  <c r="M677" i="1" s="1"/>
  <c r="K677" i="1"/>
  <c r="L677" i="1"/>
  <c r="A678" i="1"/>
  <c r="B678" i="1"/>
  <c r="C678" i="1"/>
  <c r="S678" i="1" s="1"/>
  <c r="D678" i="1"/>
  <c r="E678" i="1"/>
  <c r="F678" i="1"/>
  <c r="G678" i="1"/>
  <c r="H678" i="1"/>
  <c r="O678" i="1" s="1"/>
  <c r="I678" i="1"/>
  <c r="J678" i="1"/>
  <c r="M678" i="1" s="1"/>
  <c r="K678" i="1"/>
  <c r="L678" i="1"/>
  <c r="A679" i="1"/>
  <c r="B679" i="1"/>
  <c r="C679" i="1"/>
  <c r="S679" i="1" s="1"/>
  <c r="D679" i="1"/>
  <c r="E679" i="1"/>
  <c r="F679" i="1"/>
  <c r="G679" i="1"/>
  <c r="T679" i="1" s="1"/>
  <c r="U679" i="1" s="1"/>
  <c r="H679" i="1"/>
  <c r="O679" i="1" s="1"/>
  <c r="I679" i="1"/>
  <c r="J679" i="1"/>
  <c r="M679" i="1" s="1"/>
  <c r="K679" i="1"/>
  <c r="L679" i="1"/>
  <c r="A680" i="1"/>
  <c r="B680" i="1"/>
  <c r="C680" i="1"/>
  <c r="S680" i="1" s="1"/>
  <c r="D680" i="1"/>
  <c r="E680" i="1"/>
  <c r="F680" i="1"/>
  <c r="G680" i="1"/>
  <c r="H680" i="1"/>
  <c r="O680" i="1" s="1"/>
  <c r="I680" i="1"/>
  <c r="J680" i="1"/>
  <c r="M680" i="1" s="1"/>
  <c r="K680" i="1"/>
  <c r="L680" i="1"/>
  <c r="A681" i="1"/>
  <c r="B681" i="1"/>
  <c r="C681" i="1"/>
  <c r="S681" i="1" s="1"/>
  <c r="D681" i="1"/>
  <c r="E681" i="1"/>
  <c r="F681" i="1"/>
  <c r="G681" i="1"/>
  <c r="T681" i="1" s="1"/>
  <c r="U681" i="1" s="1"/>
  <c r="H681" i="1"/>
  <c r="O681" i="1" s="1"/>
  <c r="I681" i="1"/>
  <c r="J681" i="1"/>
  <c r="M681" i="1" s="1"/>
  <c r="K681" i="1"/>
  <c r="L681" i="1"/>
  <c r="A682" i="1"/>
  <c r="B682" i="1"/>
  <c r="C682" i="1"/>
  <c r="S682" i="1" s="1"/>
  <c r="D682" i="1"/>
  <c r="E682" i="1"/>
  <c r="F682" i="1"/>
  <c r="G682" i="1"/>
  <c r="H682" i="1"/>
  <c r="O682" i="1" s="1"/>
  <c r="I682" i="1"/>
  <c r="J682" i="1"/>
  <c r="M682" i="1" s="1"/>
  <c r="K682" i="1"/>
  <c r="L682" i="1"/>
  <c r="A683" i="1"/>
  <c r="B683" i="1"/>
  <c r="C683" i="1"/>
  <c r="S683" i="1" s="1"/>
  <c r="D683" i="1"/>
  <c r="E683" i="1"/>
  <c r="F683" i="1"/>
  <c r="G683" i="1"/>
  <c r="T683" i="1" s="1"/>
  <c r="U683" i="1" s="1"/>
  <c r="H683" i="1"/>
  <c r="O683" i="1" s="1"/>
  <c r="I683" i="1"/>
  <c r="J683" i="1"/>
  <c r="M683" i="1" s="1"/>
  <c r="K683" i="1"/>
  <c r="L683" i="1"/>
  <c r="A684" i="1"/>
  <c r="B684" i="1"/>
  <c r="C684" i="1"/>
  <c r="S684" i="1" s="1"/>
  <c r="D684" i="1"/>
  <c r="E684" i="1"/>
  <c r="F684" i="1"/>
  <c r="G684" i="1"/>
  <c r="T684" i="1" s="1"/>
  <c r="U684" i="1" s="1"/>
  <c r="H684" i="1"/>
  <c r="O684" i="1" s="1"/>
  <c r="I684" i="1"/>
  <c r="J684" i="1"/>
  <c r="M684" i="1" s="1"/>
  <c r="K684" i="1"/>
  <c r="L684" i="1"/>
  <c r="A685" i="1"/>
  <c r="B685" i="1"/>
  <c r="C685" i="1"/>
  <c r="S685" i="1" s="1"/>
  <c r="D685" i="1"/>
  <c r="E685" i="1"/>
  <c r="F685" i="1"/>
  <c r="G685" i="1"/>
  <c r="T685" i="1" s="1"/>
  <c r="U685" i="1" s="1"/>
  <c r="H685" i="1"/>
  <c r="O685" i="1" s="1"/>
  <c r="I685" i="1"/>
  <c r="J685" i="1"/>
  <c r="M685" i="1" s="1"/>
  <c r="K685" i="1"/>
  <c r="L685" i="1"/>
  <c r="A686" i="1"/>
  <c r="B686" i="1"/>
  <c r="C686" i="1"/>
  <c r="S686" i="1" s="1"/>
  <c r="D686" i="1"/>
  <c r="E686" i="1"/>
  <c r="F686" i="1"/>
  <c r="G686" i="1"/>
  <c r="H686" i="1"/>
  <c r="O686" i="1" s="1"/>
  <c r="I686" i="1"/>
  <c r="J686" i="1"/>
  <c r="M686" i="1" s="1"/>
  <c r="K686" i="1"/>
  <c r="L686" i="1"/>
  <c r="A687" i="1"/>
  <c r="B687" i="1"/>
  <c r="C687" i="1"/>
  <c r="S687" i="1" s="1"/>
  <c r="D687" i="1"/>
  <c r="E687" i="1"/>
  <c r="F687" i="1"/>
  <c r="G687" i="1"/>
  <c r="T687" i="1" s="1"/>
  <c r="U687" i="1" s="1"/>
  <c r="H687" i="1"/>
  <c r="O687" i="1" s="1"/>
  <c r="I687" i="1"/>
  <c r="J687" i="1"/>
  <c r="M687" i="1" s="1"/>
  <c r="K687" i="1"/>
  <c r="L687" i="1"/>
  <c r="A688" i="1"/>
  <c r="B688" i="1"/>
  <c r="C688" i="1"/>
  <c r="S688" i="1" s="1"/>
  <c r="D688" i="1"/>
  <c r="E688" i="1"/>
  <c r="F688" i="1"/>
  <c r="G688" i="1"/>
  <c r="H688" i="1"/>
  <c r="O688" i="1" s="1"/>
  <c r="I688" i="1"/>
  <c r="J688" i="1"/>
  <c r="M688" i="1" s="1"/>
  <c r="K688" i="1"/>
  <c r="L688" i="1"/>
  <c r="A689" i="1"/>
  <c r="B689" i="1"/>
  <c r="C689" i="1"/>
  <c r="S689" i="1" s="1"/>
  <c r="D689" i="1"/>
  <c r="E689" i="1"/>
  <c r="F689" i="1"/>
  <c r="G689" i="1"/>
  <c r="T689" i="1" s="1"/>
  <c r="U689" i="1" s="1"/>
  <c r="H689" i="1"/>
  <c r="O689" i="1" s="1"/>
  <c r="I689" i="1"/>
  <c r="J689" i="1"/>
  <c r="M689" i="1" s="1"/>
  <c r="K689" i="1"/>
  <c r="L689" i="1"/>
  <c r="A690" i="1"/>
  <c r="B690" i="1"/>
  <c r="C690" i="1"/>
  <c r="S690" i="1" s="1"/>
  <c r="D690" i="1"/>
  <c r="E690" i="1"/>
  <c r="F690" i="1"/>
  <c r="G690" i="1"/>
  <c r="H690" i="1"/>
  <c r="O690" i="1" s="1"/>
  <c r="I690" i="1"/>
  <c r="J690" i="1"/>
  <c r="M690" i="1" s="1"/>
  <c r="K690" i="1"/>
  <c r="L690" i="1"/>
  <c r="A691" i="1"/>
  <c r="B691" i="1"/>
  <c r="C691" i="1"/>
  <c r="S691" i="1" s="1"/>
  <c r="D691" i="1"/>
  <c r="E691" i="1"/>
  <c r="F691" i="1"/>
  <c r="G691" i="1"/>
  <c r="T691" i="1" s="1"/>
  <c r="U691" i="1" s="1"/>
  <c r="H691" i="1"/>
  <c r="O691" i="1" s="1"/>
  <c r="I691" i="1"/>
  <c r="J691" i="1"/>
  <c r="M691" i="1" s="1"/>
  <c r="K691" i="1"/>
  <c r="L691" i="1"/>
  <c r="A692" i="1"/>
  <c r="B692" i="1"/>
  <c r="C692" i="1"/>
  <c r="S692" i="1" s="1"/>
  <c r="D692" i="1"/>
  <c r="E692" i="1"/>
  <c r="F692" i="1"/>
  <c r="G692" i="1"/>
  <c r="T692" i="1" s="1"/>
  <c r="U692" i="1" s="1"/>
  <c r="H692" i="1"/>
  <c r="O692" i="1" s="1"/>
  <c r="I692" i="1"/>
  <c r="J692" i="1"/>
  <c r="M692" i="1" s="1"/>
  <c r="K692" i="1"/>
  <c r="L692" i="1"/>
  <c r="A693" i="1"/>
  <c r="B693" i="1"/>
  <c r="C693" i="1"/>
  <c r="S693" i="1" s="1"/>
  <c r="D693" i="1"/>
  <c r="E693" i="1"/>
  <c r="F693" i="1"/>
  <c r="G693" i="1"/>
  <c r="T693" i="1" s="1"/>
  <c r="U693" i="1" s="1"/>
  <c r="H693" i="1"/>
  <c r="O693" i="1" s="1"/>
  <c r="I693" i="1"/>
  <c r="J693" i="1"/>
  <c r="M693" i="1" s="1"/>
  <c r="K693" i="1"/>
  <c r="L693" i="1"/>
  <c r="A694" i="1"/>
  <c r="B694" i="1"/>
  <c r="C694" i="1"/>
  <c r="S694" i="1" s="1"/>
  <c r="D694" i="1"/>
  <c r="E694" i="1"/>
  <c r="F694" i="1"/>
  <c r="G694" i="1"/>
  <c r="H694" i="1"/>
  <c r="O694" i="1" s="1"/>
  <c r="I694" i="1"/>
  <c r="J694" i="1"/>
  <c r="M694" i="1" s="1"/>
  <c r="K694" i="1"/>
  <c r="L694" i="1"/>
  <c r="A695" i="1"/>
  <c r="B695" i="1"/>
  <c r="C695" i="1"/>
  <c r="S695" i="1" s="1"/>
  <c r="D695" i="1"/>
  <c r="E695" i="1"/>
  <c r="F695" i="1"/>
  <c r="G695" i="1"/>
  <c r="T695" i="1" s="1"/>
  <c r="U695" i="1" s="1"/>
  <c r="H695" i="1"/>
  <c r="O695" i="1" s="1"/>
  <c r="I695" i="1"/>
  <c r="J695" i="1"/>
  <c r="M695" i="1" s="1"/>
  <c r="K695" i="1"/>
  <c r="L695" i="1"/>
  <c r="A696" i="1"/>
  <c r="B696" i="1"/>
  <c r="C696" i="1"/>
  <c r="S696" i="1" s="1"/>
  <c r="D696" i="1"/>
  <c r="E696" i="1"/>
  <c r="F696" i="1"/>
  <c r="G696" i="1"/>
  <c r="H696" i="1"/>
  <c r="O696" i="1" s="1"/>
  <c r="I696" i="1"/>
  <c r="J696" i="1"/>
  <c r="M696" i="1" s="1"/>
  <c r="K696" i="1"/>
  <c r="L696" i="1"/>
  <c r="A697" i="1"/>
  <c r="B697" i="1"/>
  <c r="C697" i="1"/>
  <c r="S697" i="1" s="1"/>
  <c r="D697" i="1"/>
  <c r="E697" i="1"/>
  <c r="F697" i="1"/>
  <c r="G697" i="1"/>
  <c r="T697" i="1" s="1"/>
  <c r="U697" i="1" s="1"/>
  <c r="H697" i="1"/>
  <c r="O697" i="1" s="1"/>
  <c r="I697" i="1"/>
  <c r="J697" i="1"/>
  <c r="M697" i="1" s="1"/>
  <c r="K697" i="1"/>
  <c r="L697" i="1"/>
  <c r="A698" i="1"/>
  <c r="B698" i="1"/>
  <c r="C698" i="1"/>
  <c r="S698" i="1" s="1"/>
  <c r="D698" i="1"/>
  <c r="E698" i="1"/>
  <c r="F698" i="1"/>
  <c r="G698" i="1"/>
  <c r="H698" i="1"/>
  <c r="O698" i="1" s="1"/>
  <c r="I698" i="1"/>
  <c r="J698" i="1"/>
  <c r="M698" i="1" s="1"/>
  <c r="K698" i="1"/>
  <c r="L698" i="1"/>
  <c r="A699" i="1"/>
  <c r="B699" i="1"/>
  <c r="C699" i="1"/>
  <c r="S699" i="1" s="1"/>
  <c r="D699" i="1"/>
  <c r="E699" i="1"/>
  <c r="F699" i="1"/>
  <c r="G699" i="1"/>
  <c r="T699" i="1" s="1"/>
  <c r="U699" i="1" s="1"/>
  <c r="H699" i="1"/>
  <c r="O699" i="1" s="1"/>
  <c r="I699" i="1"/>
  <c r="J699" i="1"/>
  <c r="M699" i="1" s="1"/>
  <c r="K699" i="1"/>
  <c r="L699" i="1"/>
  <c r="A700" i="1"/>
  <c r="B700" i="1"/>
  <c r="C700" i="1"/>
  <c r="S700" i="1" s="1"/>
  <c r="D700" i="1"/>
  <c r="E700" i="1"/>
  <c r="F700" i="1"/>
  <c r="G700" i="1"/>
  <c r="T700" i="1" s="1"/>
  <c r="U700" i="1" s="1"/>
  <c r="H700" i="1"/>
  <c r="O700" i="1" s="1"/>
  <c r="I700" i="1"/>
  <c r="J700" i="1"/>
  <c r="M700" i="1" s="1"/>
  <c r="K700" i="1"/>
  <c r="L700" i="1"/>
  <c r="A701" i="1"/>
  <c r="B701" i="1"/>
  <c r="C701" i="1"/>
  <c r="S701" i="1" s="1"/>
  <c r="D701" i="1"/>
  <c r="E701" i="1"/>
  <c r="F701" i="1"/>
  <c r="G701" i="1"/>
  <c r="T701" i="1" s="1"/>
  <c r="U701" i="1" s="1"/>
  <c r="H701" i="1"/>
  <c r="O701" i="1" s="1"/>
  <c r="I701" i="1"/>
  <c r="J701" i="1"/>
  <c r="M701" i="1" s="1"/>
  <c r="K701" i="1"/>
  <c r="L701" i="1"/>
  <c r="A702" i="1"/>
  <c r="B702" i="1"/>
  <c r="C702" i="1"/>
  <c r="S702" i="1" s="1"/>
  <c r="D702" i="1"/>
  <c r="E702" i="1"/>
  <c r="F702" i="1"/>
  <c r="G702" i="1"/>
  <c r="H702" i="1"/>
  <c r="O702" i="1" s="1"/>
  <c r="I702" i="1"/>
  <c r="J702" i="1"/>
  <c r="M702" i="1" s="1"/>
  <c r="K702" i="1"/>
  <c r="L702" i="1"/>
  <c r="A703" i="1"/>
  <c r="B703" i="1"/>
  <c r="C703" i="1"/>
  <c r="S703" i="1" s="1"/>
  <c r="D703" i="1"/>
  <c r="E703" i="1"/>
  <c r="F703" i="1"/>
  <c r="G703" i="1"/>
  <c r="T703" i="1" s="1"/>
  <c r="U703" i="1" s="1"/>
  <c r="H703" i="1"/>
  <c r="O703" i="1" s="1"/>
  <c r="I703" i="1"/>
  <c r="J703" i="1"/>
  <c r="M703" i="1" s="1"/>
  <c r="K703" i="1"/>
  <c r="L703" i="1"/>
  <c r="K2" i="1"/>
  <c r="L2" i="1"/>
  <c r="J2" i="1"/>
  <c r="B2" i="1"/>
  <c r="C2" i="1"/>
  <c r="S2" i="1" s="1"/>
  <c r="D2" i="1"/>
  <c r="E2" i="1"/>
  <c r="F2" i="1"/>
  <c r="G2" i="1"/>
  <c r="H2" i="1"/>
  <c r="O2" i="1" s="1"/>
  <c r="I2" i="1"/>
  <c r="A2" i="1"/>
  <c r="M165" i="1" l="1"/>
  <c r="T157" i="1"/>
  <c r="U157" i="1" s="1"/>
  <c r="T155" i="1"/>
  <c r="U155" i="1" s="1"/>
  <c r="T153" i="1"/>
  <c r="U153" i="1" s="1"/>
  <c r="M158" i="1"/>
  <c r="T161" i="1"/>
  <c r="U161" i="1" s="1"/>
  <c r="T149" i="1"/>
  <c r="U149" i="1" s="1"/>
  <c r="M18" i="1"/>
  <c r="M48" i="1"/>
  <c r="M39" i="1"/>
  <c r="M36" i="1"/>
  <c r="T145" i="1"/>
  <c r="U145" i="1" s="1"/>
  <c r="T75" i="1"/>
  <c r="U75" i="1" s="1"/>
  <c r="T139" i="1"/>
  <c r="U139" i="1" s="1"/>
  <c r="W139" i="1" s="1"/>
  <c r="T140" i="1"/>
  <c r="U140" i="1" s="1"/>
  <c r="T141" i="1"/>
  <c r="U141" i="1" s="1"/>
  <c r="T143" i="1"/>
  <c r="U143" i="1" s="1"/>
  <c r="T137" i="1"/>
  <c r="U137" i="1" s="1"/>
  <c r="T89" i="1"/>
  <c r="U89" i="1" s="1"/>
  <c r="W89" i="1" s="1"/>
  <c r="T97" i="1"/>
  <c r="U97" i="1" s="1"/>
  <c r="W97" i="1" s="1"/>
  <c r="T127" i="1"/>
  <c r="U127" i="1" s="1"/>
  <c r="T111" i="1"/>
  <c r="U111" i="1" s="1"/>
  <c r="W111" i="1" s="1"/>
  <c r="M114" i="1"/>
  <c r="M118" i="1"/>
  <c r="T91" i="1"/>
  <c r="U91" i="1" s="1"/>
  <c r="W91" i="1" s="1"/>
  <c r="M87" i="1"/>
  <c r="M73" i="1"/>
  <c r="M56" i="1"/>
  <c r="M51" i="1"/>
  <c r="M53" i="1"/>
  <c r="M24" i="1"/>
  <c r="M19" i="1"/>
  <c r="M12" i="1"/>
  <c r="Q2" i="1"/>
  <c r="N2" i="1"/>
  <c r="P2" i="1" s="1"/>
  <c r="R2" i="1" s="1"/>
  <c r="M4" i="1"/>
  <c r="M2" i="1"/>
  <c r="M3" i="1"/>
  <c r="T9" i="1"/>
  <c r="U9" i="1" s="1"/>
  <c r="W9" i="1" s="1"/>
  <c r="Q9" i="1"/>
  <c r="T131" i="1"/>
  <c r="U131" i="1" s="1"/>
  <c r="W131" i="1" s="1"/>
  <c r="T129" i="1"/>
  <c r="U129" i="1" s="1"/>
  <c r="W129" i="1" s="1"/>
  <c r="T125" i="1"/>
  <c r="U125" i="1" s="1"/>
  <c r="W125" i="1" s="1"/>
  <c r="T123" i="1"/>
  <c r="U123" i="1" s="1"/>
  <c r="W123" i="1" s="1"/>
  <c r="M21" i="1"/>
  <c r="M13" i="1"/>
  <c r="T41" i="1"/>
  <c r="U41" i="1" s="1"/>
  <c r="W41" i="1" s="1"/>
  <c r="M124" i="1"/>
  <c r="M108" i="1"/>
  <c r="M104" i="1"/>
  <c r="M98" i="1"/>
  <c r="M66" i="1"/>
  <c r="M60" i="1"/>
  <c r="T44" i="1"/>
  <c r="U44" i="1" s="1"/>
  <c r="W44" i="1" s="1"/>
  <c r="M127" i="1"/>
  <c r="M93" i="1"/>
  <c r="M69" i="1"/>
  <c r="M57" i="1"/>
  <c r="T135" i="1"/>
  <c r="U135" i="1" s="1"/>
  <c r="W135" i="1" s="1"/>
  <c r="T133" i="1"/>
  <c r="U133" i="1" s="1"/>
  <c r="W133" i="1" s="1"/>
  <c r="T132" i="1"/>
  <c r="U132" i="1" s="1"/>
  <c r="W132" i="1" s="1"/>
  <c r="T124" i="1"/>
  <c r="U124" i="1" s="1"/>
  <c r="W124" i="1" s="1"/>
  <c r="M129" i="1"/>
  <c r="M128" i="1"/>
  <c r="M125" i="1"/>
  <c r="T121" i="1"/>
  <c r="U121" i="1" s="1"/>
  <c r="W121" i="1" s="1"/>
  <c r="T119" i="1"/>
  <c r="U119" i="1" s="1"/>
  <c r="W119" i="1" s="1"/>
  <c r="M94" i="1"/>
  <c r="M109" i="1"/>
  <c r="M105" i="1"/>
  <c r="M99" i="1"/>
  <c r="M67" i="1"/>
  <c r="M70" i="1"/>
  <c r="M64" i="1"/>
  <c r="M62" i="1"/>
  <c r="M63" i="1"/>
  <c r="M61" i="1"/>
  <c r="M58" i="1"/>
  <c r="M28" i="1"/>
  <c r="T59" i="1"/>
  <c r="U59" i="1" s="1"/>
  <c r="W59" i="1" s="1"/>
  <c r="T57" i="1"/>
  <c r="U57" i="1" s="1"/>
  <c r="W57" i="1" s="1"/>
  <c r="T60" i="1"/>
  <c r="U60" i="1" s="1"/>
  <c r="W60" i="1" s="1"/>
  <c r="T55" i="1"/>
  <c r="U55" i="1" s="1"/>
  <c r="W55" i="1" s="1"/>
  <c r="T53" i="1"/>
  <c r="U53" i="1" s="1"/>
  <c r="W53" i="1" s="1"/>
  <c r="T51" i="1"/>
  <c r="U51" i="1" s="1"/>
  <c r="W51" i="1" s="1"/>
  <c r="T52" i="1"/>
  <c r="U52" i="1" s="1"/>
  <c r="W52" i="1" s="1"/>
  <c r="T47" i="1"/>
  <c r="U47" i="1" s="1"/>
  <c r="W47" i="1" s="1"/>
  <c r="T45" i="1"/>
  <c r="U45" i="1" s="1"/>
  <c r="W45" i="1" s="1"/>
  <c r="T43" i="1"/>
  <c r="U43" i="1" s="1"/>
  <c r="W43" i="1" s="1"/>
  <c r="T2" i="1"/>
  <c r="T702" i="1"/>
  <c r="U702" i="1" s="1"/>
  <c r="W702" i="1" s="1"/>
  <c r="T698" i="1"/>
  <c r="U698" i="1" s="1"/>
  <c r="W698" i="1" s="1"/>
  <c r="T696" i="1"/>
  <c r="U696" i="1" s="1"/>
  <c r="W696" i="1" s="1"/>
  <c r="T694" i="1"/>
  <c r="U694" i="1" s="1"/>
  <c r="W694" i="1" s="1"/>
  <c r="T690" i="1"/>
  <c r="U690" i="1" s="1"/>
  <c r="W690" i="1" s="1"/>
  <c r="T688" i="1"/>
  <c r="U688" i="1" s="1"/>
  <c r="W688" i="1" s="1"/>
  <c r="T686" i="1"/>
  <c r="U686" i="1" s="1"/>
  <c r="W686" i="1" s="1"/>
  <c r="T682" i="1"/>
  <c r="U682" i="1" s="1"/>
  <c r="W682" i="1" s="1"/>
  <c r="T680" i="1"/>
  <c r="U680" i="1" s="1"/>
  <c r="W680" i="1" s="1"/>
  <c r="T678" i="1"/>
  <c r="U678" i="1" s="1"/>
  <c r="W678" i="1" s="1"/>
  <c r="T674" i="1"/>
  <c r="U674" i="1" s="1"/>
  <c r="W674" i="1" s="1"/>
  <c r="T672" i="1"/>
  <c r="U672" i="1" s="1"/>
  <c r="W672" i="1" s="1"/>
  <c r="T670" i="1"/>
  <c r="U670" i="1" s="1"/>
  <c r="W670" i="1" s="1"/>
  <c r="T666" i="1"/>
  <c r="U666" i="1" s="1"/>
  <c r="W666" i="1" s="1"/>
  <c r="T664" i="1"/>
  <c r="U664" i="1" s="1"/>
  <c r="W664" i="1" s="1"/>
  <c r="T662" i="1"/>
  <c r="U662" i="1" s="1"/>
  <c r="W662" i="1" s="1"/>
  <c r="T658" i="1"/>
  <c r="U658" i="1" s="1"/>
  <c r="W658" i="1" s="1"/>
  <c r="T656" i="1"/>
  <c r="U656" i="1" s="1"/>
  <c r="W656" i="1" s="1"/>
  <c r="T654" i="1"/>
  <c r="U654" i="1" s="1"/>
  <c r="W654" i="1" s="1"/>
  <c r="T650" i="1"/>
  <c r="U650" i="1" s="1"/>
  <c r="W650" i="1" s="1"/>
  <c r="T648" i="1"/>
  <c r="U648" i="1" s="1"/>
  <c r="W648" i="1" s="1"/>
  <c r="T646" i="1"/>
  <c r="U646" i="1" s="1"/>
  <c r="W646" i="1" s="1"/>
  <c r="T642" i="1"/>
  <c r="U642" i="1" s="1"/>
  <c r="W642" i="1" s="1"/>
  <c r="T640" i="1"/>
  <c r="U640" i="1" s="1"/>
  <c r="W640" i="1" s="1"/>
  <c r="T638" i="1"/>
  <c r="U638" i="1" s="1"/>
  <c r="W638" i="1" s="1"/>
  <c r="T634" i="1"/>
  <c r="U634" i="1" s="1"/>
  <c r="W634" i="1" s="1"/>
  <c r="T632" i="1"/>
  <c r="U632" i="1" s="1"/>
  <c r="W632" i="1" s="1"/>
  <c r="T630" i="1"/>
  <c r="U630" i="1" s="1"/>
  <c r="W630" i="1" s="1"/>
  <c r="T626" i="1"/>
  <c r="U626" i="1" s="1"/>
  <c r="W626" i="1" s="1"/>
  <c r="T624" i="1"/>
  <c r="U624" i="1" s="1"/>
  <c r="W624" i="1" s="1"/>
  <c r="T622" i="1"/>
  <c r="U622" i="1" s="1"/>
  <c r="W622" i="1" s="1"/>
  <c r="T618" i="1"/>
  <c r="U618" i="1" s="1"/>
  <c r="W618" i="1" s="1"/>
  <c r="T616" i="1"/>
  <c r="U616" i="1" s="1"/>
  <c r="W616" i="1" s="1"/>
  <c r="T614" i="1"/>
  <c r="U614" i="1" s="1"/>
  <c r="W614" i="1" s="1"/>
  <c r="T610" i="1"/>
  <c r="U610" i="1" s="1"/>
  <c r="W610" i="1" s="1"/>
  <c r="T608" i="1"/>
  <c r="U608" i="1" s="1"/>
  <c r="W608" i="1" s="1"/>
  <c r="T606" i="1"/>
  <c r="U606" i="1" s="1"/>
  <c r="W606" i="1" s="1"/>
  <c r="T602" i="1"/>
  <c r="U602" i="1" s="1"/>
  <c r="W602" i="1" s="1"/>
  <c r="T600" i="1"/>
  <c r="U600" i="1" s="1"/>
  <c r="W600" i="1" s="1"/>
  <c r="T598" i="1"/>
  <c r="U598" i="1" s="1"/>
  <c r="W598" i="1" s="1"/>
  <c r="T594" i="1"/>
  <c r="U594" i="1" s="1"/>
  <c r="W594" i="1" s="1"/>
  <c r="T592" i="1"/>
  <c r="U592" i="1" s="1"/>
  <c r="W592" i="1" s="1"/>
  <c r="T590" i="1"/>
  <c r="U590" i="1" s="1"/>
  <c r="W590" i="1" s="1"/>
  <c r="T586" i="1"/>
  <c r="U586" i="1" s="1"/>
  <c r="W586" i="1" s="1"/>
  <c r="T584" i="1"/>
  <c r="U584" i="1" s="1"/>
  <c r="W584" i="1" s="1"/>
  <c r="T582" i="1"/>
  <c r="U582" i="1" s="1"/>
  <c r="W582" i="1" s="1"/>
  <c r="T578" i="1"/>
  <c r="U578" i="1" s="1"/>
  <c r="W578" i="1" s="1"/>
  <c r="T576" i="1"/>
  <c r="U576" i="1" s="1"/>
  <c r="W576" i="1" s="1"/>
  <c r="T574" i="1"/>
  <c r="U574" i="1" s="1"/>
  <c r="W574" i="1" s="1"/>
  <c r="T570" i="1"/>
  <c r="U570" i="1" s="1"/>
  <c r="W570" i="1" s="1"/>
  <c r="T568" i="1"/>
  <c r="U568" i="1" s="1"/>
  <c r="W568" i="1" s="1"/>
  <c r="T566" i="1"/>
  <c r="U566" i="1" s="1"/>
  <c r="W566" i="1" s="1"/>
  <c r="T562" i="1"/>
  <c r="U562" i="1" s="1"/>
  <c r="W562" i="1" s="1"/>
  <c r="T560" i="1"/>
  <c r="U560" i="1" s="1"/>
  <c r="W560" i="1" s="1"/>
  <c r="T558" i="1"/>
  <c r="U558" i="1" s="1"/>
  <c r="W558" i="1" s="1"/>
  <c r="T554" i="1"/>
  <c r="U554" i="1" s="1"/>
  <c r="W554" i="1" s="1"/>
  <c r="T552" i="1"/>
  <c r="U552" i="1" s="1"/>
  <c r="W552" i="1" s="1"/>
  <c r="T550" i="1"/>
  <c r="U550" i="1" s="1"/>
  <c r="W550" i="1" s="1"/>
  <c r="T546" i="1"/>
  <c r="U546" i="1" s="1"/>
  <c r="W546" i="1" s="1"/>
  <c r="T544" i="1"/>
  <c r="U544" i="1" s="1"/>
  <c r="W544" i="1" s="1"/>
  <c r="T542" i="1"/>
  <c r="U542" i="1" s="1"/>
  <c r="W542" i="1" s="1"/>
  <c r="T538" i="1"/>
  <c r="U538" i="1" s="1"/>
  <c r="W538" i="1" s="1"/>
  <c r="T536" i="1"/>
  <c r="U536" i="1" s="1"/>
  <c r="W536" i="1" s="1"/>
  <c r="T534" i="1"/>
  <c r="U534" i="1" s="1"/>
  <c r="W534" i="1" s="1"/>
  <c r="T530" i="1"/>
  <c r="U530" i="1" s="1"/>
  <c r="W530" i="1" s="1"/>
  <c r="T528" i="1"/>
  <c r="U528" i="1" s="1"/>
  <c r="W528" i="1" s="1"/>
  <c r="T526" i="1"/>
  <c r="U526" i="1" s="1"/>
  <c r="W526" i="1" s="1"/>
  <c r="T522" i="1"/>
  <c r="U522" i="1" s="1"/>
  <c r="W522" i="1" s="1"/>
  <c r="T520" i="1"/>
  <c r="U520" i="1" s="1"/>
  <c r="W520" i="1" s="1"/>
  <c r="T518" i="1"/>
  <c r="U518" i="1" s="1"/>
  <c r="W518" i="1" s="1"/>
  <c r="T514" i="1"/>
  <c r="U514" i="1" s="1"/>
  <c r="W514" i="1" s="1"/>
  <c r="T512" i="1"/>
  <c r="U512" i="1" s="1"/>
  <c r="W512" i="1" s="1"/>
  <c r="T510" i="1"/>
  <c r="U510" i="1" s="1"/>
  <c r="W510" i="1" s="1"/>
  <c r="T506" i="1"/>
  <c r="U506" i="1" s="1"/>
  <c r="W506" i="1" s="1"/>
  <c r="T504" i="1"/>
  <c r="U504" i="1" s="1"/>
  <c r="W504" i="1" s="1"/>
  <c r="T502" i="1"/>
  <c r="U502" i="1" s="1"/>
  <c r="W502" i="1" s="1"/>
  <c r="T498" i="1"/>
  <c r="U498" i="1" s="1"/>
  <c r="W498" i="1" s="1"/>
  <c r="T496" i="1"/>
  <c r="U496" i="1" s="1"/>
  <c r="W496" i="1" s="1"/>
  <c r="T494" i="1"/>
  <c r="U494" i="1" s="1"/>
  <c r="W494" i="1" s="1"/>
  <c r="T490" i="1"/>
  <c r="U490" i="1" s="1"/>
  <c r="W490" i="1" s="1"/>
  <c r="T488" i="1"/>
  <c r="U488" i="1" s="1"/>
  <c r="W488" i="1" s="1"/>
  <c r="T486" i="1"/>
  <c r="U486" i="1" s="1"/>
  <c r="W486" i="1" s="1"/>
  <c r="T482" i="1"/>
  <c r="U482" i="1" s="1"/>
  <c r="W482" i="1" s="1"/>
  <c r="T480" i="1"/>
  <c r="U480" i="1" s="1"/>
  <c r="W480" i="1" s="1"/>
  <c r="T478" i="1"/>
  <c r="U478" i="1" s="1"/>
  <c r="W478" i="1" s="1"/>
  <c r="T474" i="1"/>
  <c r="U474" i="1" s="1"/>
  <c r="W474" i="1" s="1"/>
  <c r="T472" i="1"/>
  <c r="U472" i="1" s="1"/>
  <c r="W472" i="1" s="1"/>
  <c r="T470" i="1"/>
  <c r="U470" i="1" s="1"/>
  <c r="W470" i="1" s="1"/>
  <c r="T466" i="1"/>
  <c r="U466" i="1" s="1"/>
  <c r="W466" i="1" s="1"/>
  <c r="T464" i="1"/>
  <c r="U464" i="1" s="1"/>
  <c r="W464" i="1" s="1"/>
  <c r="T462" i="1"/>
  <c r="U462" i="1" s="1"/>
  <c r="W462" i="1" s="1"/>
  <c r="T458" i="1"/>
  <c r="U458" i="1" s="1"/>
  <c r="W458" i="1" s="1"/>
  <c r="T456" i="1"/>
  <c r="U456" i="1" s="1"/>
  <c r="W456" i="1" s="1"/>
  <c r="T454" i="1"/>
  <c r="U454" i="1" s="1"/>
  <c r="W454" i="1" s="1"/>
  <c r="T450" i="1"/>
  <c r="U450" i="1" s="1"/>
  <c r="W450" i="1" s="1"/>
  <c r="T448" i="1"/>
  <c r="U448" i="1" s="1"/>
  <c r="W448" i="1" s="1"/>
  <c r="T446" i="1"/>
  <c r="U446" i="1" s="1"/>
  <c r="W446" i="1" s="1"/>
  <c r="T442" i="1"/>
  <c r="U442" i="1" s="1"/>
  <c r="W442" i="1" s="1"/>
  <c r="T440" i="1"/>
  <c r="U440" i="1" s="1"/>
  <c r="W440" i="1" s="1"/>
  <c r="T438" i="1"/>
  <c r="U438" i="1" s="1"/>
  <c r="W438" i="1" s="1"/>
  <c r="T434" i="1"/>
  <c r="U434" i="1" s="1"/>
  <c r="W434" i="1" s="1"/>
  <c r="T432" i="1"/>
  <c r="U432" i="1" s="1"/>
  <c r="W432" i="1" s="1"/>
  <c r="T430" i="1"/>
  <c r="U430" i="1" s="1"/>
  <c r="W430" i="1" s="1"/>
  <c r="T424" i="1"/>
  <c r="U424" i="1" s="1"/>
  <c r="W424" i="1" s="1"/>
  <c r="T422" i="1"/>
  <c r="U422" i="1" s="1"/>
  <c r="W422" i="1" s="1"/>
  <c r="T418" i="1"/>
  <c r="U418" i="1" s="1"/>
  <c r="W418" i="1" s="1"/>
  <c r="T410" i="1"/>
  <c r="U410" i="1" s="1"/>
  <c r="W410" i="1" s="1"/>
  <c r="T408" i="1"/>
  <c r="U408" i="1" s="1"/>
  <c r="W408" i="1" s="1"/>
  <c r="T406" i="1"/>
  <c r="U406" i="1" s="1"/>
  <c r="W406" i="1" s="1"/>
  <c r="T402" i="1"/>
  <c r="U402" i="1" s="1"/>
  <c r="W402" i="1" s="1"/>
  <c r="T400" i="1"/>
  <c r="U400" i="1" s="1"/>
  <c r="W400" i="1" s="1"/>
  <c r="T398" i="1"/>
  <c r="U398" i="1" s="1"/>
  <c r="W398" i="1" s="1"/>
  <c r="T392" i="1"/>
  <c r="U392" i="1" s="1"/>
  <c r="W392" i="1" s="1"/>
  <c r="T390" i="1"/>
  <c r="U390" i="1" s="1"/>
  <c r="W390" i="1" s="1"/>
  <c r="T386" i="1"/>
  <c r="U386" i="1" s="1"/>
  <c r="W386" i="1" s="1"/>
  <c r="T378" i="1"/>
  <c r="U378" i="1" s="1"/>
  <c r="W378" i="1" s="1"/>
  <c r="T376" i="1"/>
  <c r="U376" i="1" s="1"/>
  <c r="W376" i="1" s="1"/>
  <c r="T374" i="1"/>
  <c r="U374" i="1" s="1"/>
  <c r="W374" i="1" s="1"/>
  <c r="T370" i="1"/>
  <c r="U370" i="1" s="1"/>
  <c r="W370" i="1" s="1"/>
  <c r="T368" i="1"/>
  <c r="U368" i="1" s="1"/>
  <c r="W368" i="1" s="1"/>
  <c r="T366" i="1"/>
  <c r="U366" i="1" s="1"/>
  <c r="W366" i="1" s="1"/>
  <c r="T360" i="1"/>
  <c r="U360" i="1" s="1"/>
  <c r="W360" i="1" s="1"/>
  <c r="T358" i="1"/>
  <c r="U358" i="1" s="1"/>
  <c r="W358" i="1" s="1"/>
  <c r="T354" i="1"/>
  <c r="U354" i="1" s="1"/>
  <c r="W354" i="1" s="1"/>
  <c r="T346" i="1"/>
  <c r="U346" i="1" s="1"/>
  <c r="W346" i="1" s="1"/>
  <c r="T344" i="1"/>
  <c r="U344" i="1" s="1"/>
  <c r="W344" i="1" s="1"/>
  <c r="T342" i="1"/>
  <c r="U342" i="1" s="1"/>
  <c r="W342" i="1" s="1"/>
  <c r="T338" i="1"/>
  <c r="U338" i="1" s="1"/>
  <c r="W338" i="1" s="1"/>
  <c r="T336" i="1"/>
  <c r="U336" i="1" s="1"/>
  <c r="W336" i="1" s="1"/>
  <c r="T334" i="1"/>
  <c r="U334" i="1" s="1"/>
  <c r="W334" i="1" s="1"/>
  <c r="T328" i="1"/>
  <c r="U328" i="1" s="1"/>
  <c r="W328" i="1" s="1"/>
  <c r="T326" i="1"/>
  <c r="U326" i="1" s="1"/>
  <c r="W326" i="1" s="1"/>
  <c r="T322" i="1"/>
  <c r="U322" i="1" s="1"/>
  <c r="W322" i="1" s="1"/>
  <c r="T314" i="1"/>
  <c r="U314" i="1" s="1"/>
  <c r="W314" i="1" s="1"/>
  <c r="T312" i="1"/>
  <c r="U312" i="1" s="1"/>
  <c r="W312" i="1" s="1"/>
  <c r="T310" i="1"/>
  <c r="U310" i="1" s="1"/>
  <c r="W310" i="1" s="1"/>
  <c r="T306" i="1"/>
  <c r="U306" i="1" s="1"/>
  <c r="W306" i="1" s="1"/>
  <c r="T304" i="1"/>
  <c r="U304" i="1" s="1"/>
  <c r="W304" i="1" s="1"/>
  <c r="T302" i="1"/>
  <c r="U302" i="1" s="1"/>
  <c r="W302" i="1" s="1"/>
  <c r="T296" i="1"/>
  <c r="U296" i="1" s="1"/>
  <c r="W296" i="1" s="1"/>
  <c r="T294" i="1"/>
  <c r="U294" i="1" s="1"/>
  <c r="W294" i="1" s="1"/>
  <c r="T290" i="1"/>
  <c r="U290" i="1" s="1"/>
  <c r="W290" i="1" s="1"/>
  <c r="T282" i="1"/>
  <c r="U282" i="1" s="1"/>
  <c r="W282" i="1" s="1"/>
  <c r="T280" i="1"/>
  <c r="U280" i="1" s="1"/>
  <c r="W280" i="1" s="1"/>
  <c r="T278" i="1"/>
  <c r="U278" i="1" s="1"/>
  <c r="W278" i="1" s="1"/>
  <c r="T274" i="1"/>
  <c r="U274" i="1" s="1"/>
  <c r="W274" i="1" s="1"/>
  <c r="T272" i="1"/>
  <c r="U272" i="1" s="1"/>
  <c r="W272" i="1" s="1"/>
  <c r="T270" i="1"/>
  <c r="U270" i="1" s="1"/>
  <c r="W270" i="1" s="1"/>
  <c r="T264" i="1"/>
  <c r="U264" i="1" s="1"/>
  <c r="W264" i="1" s="1"/>
  <c r="T262" i="1"/>
  <c r="U262" i="1" s="1"/>
  <c r="W262" i="1" s="1"/>
  <c r="T258" i="1"/>
  <c r="U258" i="1" s="1"/>
  <c r="W258" i="1" s="1"/>
  <c r="T250" i="1"/>
  <c r="U250" i="1" s="1"/>
  <c r="W250" i="1" s="1"/>
  <c r="T248" i="1"/>
  <c r="U248" i="1" s="1"/>
  <c r="W248" i="1" s="1"/>
  <c r="T246" i="1"/>
  <c r="U246" i="1" s="1"/>
  <c r="W246" i="1" s="1"/>
  <c r="T242" i="1"/>
  <c r="U242" i="1" s="1"/>
  <c r="W242" i="1" s="1"/>
  <c r="T240" i="1"/>
  <c r="U240" i="1" s="1"/>
  <c r="W240" i="1" s="1"/>
  <c r="T238" i="1"/>
  <c r="U238" i="1" s="1"/>
  <c r="W238" i="1" s="1"/>
  <c r="T234" i="1"/>
  <c r="U234" i="1" s="1"/>
  <c r="W234" i="1" s="1"/>
  <c r="T232" i="1"/>
  <c r="U232" i="1" s="1"/>
  <c r="W232" i="1" s="1"/>
  <c r="T230" i="1"/>
  <c r="U230" i="1" s="1"/>
  <c r="W230" i="1" s="1"/>
  <c r="T226" i="1"/>
  <c r="U226" i="1" s="1"/>
  <c r="W226" i="1" s="1"/>
  <c r="T224" i="1"/>
  <c r="U224" i="1" s="1"/>
  <c r="W224" i="1" s="1"/>
  <c r="T222" i="1"/>
  <c r="U222" i="1" s="1"/>
  <c r="W222" i="1" s="1"/>
  <c r="T218" i="1"/>
  <c r="U218" i="1" s="1"/>
  <c r="W218" i="1" s="1"/>
  <c r="T216" i="1"/>
  <c r="U216" i="1" s="1"/>
  <c r="W216" i="1" s="1"/>
  <c r="T214" i="1"/>
  <c r="U214" i="1" s="1"/>
  <c r="W214" i="1" s="1"/>
  <c r="T210" i="1"/>
  <c r="U210" i="1" s="1"/>
  <c r="W210" i="1" s="1"/>
  <c r="T208" i="1"/>
  <c r="U208" i="1" s="1"/>
  <c r="W208" i="1" s="1"/>
  <c r="T206" i="1"/>
  <c r="U206" i="1" s="1"/>
  <c r="W206" i="1" s="1"/>
  <c r="T202" i="1"/>
  <c r="U202" i="1" s="1"/>
  <c r="W202" i="1" s="1"/>
  <c r="T200" i="1"/>
  <c r="U200" i="1" s="1"/>
  <c r="W200" i="1" s="1"/>
  <c r="T198" i="1"/>
  <c r="U198" i="1" s="1"/>
  <c r="W198" i="1" s="1"/>
  <c r="T194" i="1"/>
  <c r="U194" i="1" s="1"/>
  <c r="W194" i="1" s="1"/>
  <c r="T192" i="1"/>
  <c r="U192" i="1" s="1"/>
  <c r="W192" i="1" s="1"/>
  <c r="T190" i="1"/>
  <c r="U190" i="1" s="1"/>
  <c r="W190" i="1" s="1"/>
  <c r="T186" i="1"/>
  <c r="U186" i="1" s="1"/>
  <c r="W186" i="1" s="1"/>
  <c r="T184" i="1"/>
  <c r="U184" i="1" s="1"/>
  <c r="W184" i="1" s="1"/>
  <c r="T182" i="1"/>
  <c r="U182" i="1" s="1"/>
  <c r="W182" i="1" s="1"/>
  <c r="T178" i="1"/>
  <c r="U178" i="1" s="1"/>
  <c r="W178" i="1" s="1"/>
  <c r="T176" i="1"/>
  <c r="U176" i="1" s="1"/>
  <c r="W176" i="1" s="1"/>
  <c r="T174" i="1"/>
  <c r="U174" i="1" s="1"/>
  <c r="W174" i="1" s="1"/>
  <c r="T170" i="1"/>
  <c r="U170" i="1" s="1"/>
  <c r="W170" i="1" s="1"/>
  <c r="T168" i="1"/>
  <c r="U168" i="1" s="1"/>
  <c r="W168" i="1" s="1"/>
  <c r="T166" i="1"/>
  <c r="U166" i="1" s="1"/>
  <c r="W166" i="1" s="1"/>
  <c r="T162" i="1"/>
  <c r="U162" i="1" s="1"/>
  <c r="W162" i="1" s="1"/>
  <c r="T160" i="1"/>
  <c r="U160" i="1" s="1"/>
  <c r="W160" i="1" s="1"/>
  <c r="T158" i="1"/>
  <c r="U158" i="1" s="1"/>
  <c r="W158" i="1" s="1"/>
  <c r="T154" i="1"/>
  <c r="U154" i="1" s="1"/>
  <c r="W154" i="1" s="1"/>
  <c r="T152" i="1"/>
  <c r="U152" i="1" s="1"/>
  <c r="W152" i="1" s="1"/>
  <c r="T150" i="1"/>
  <c r="U150" i="1" s="1"/>
  <c r="W150" i="1" s="1"/>
  <c r="T146" i="1"/>
  <c r="U146" i="1" s="1"/>
  <c r="W146" i="1" s="1"/>
  <c r="T144" i="1"/>
  <c r="U144" i="1" s="1"/>
  <c r="W144" i="1" s="1"/>
  <c r="T142" i="1"/>
  <c r="U142" i="1" s="1"/>
  <c r="W142" i="1" s="1"/>
  <c r="T138" i="1"/>
  <c r="U138" i="1" s="1"/>
  <c r="W138" i="1" s="1"/>
  <c r="T136" i="1"/>
  <c r="U136" i="1" s="1"/>
  <c r="W136" i="1" s="1"/>
  <c r="T134" i="1"/>
  <c r="U134" i="1" s="1"/>
  <c r="W134" i="1" s="1"/>
  <c r="T130" i="1"/>
  <c r="U130" i="1" s="1"/>
  <c r="W130" i="1" s="1"/>
  <c r="T128" i="1"/>
  <c r="U128" i="1" s="1"/>
  <c r="W128" i="1" s="1"/>
  <c r="T126" i="1"/>
  <c r="U126" i="1" s="1"/>
  <c r="W126" i="1" s="1"/>
  <c r="T122" i="1"/>
  <c r="U122" i="1" s="1"/>
  <c r="W122" i="1" s="1"/>
  <c r="T120" i="1"/>
  <c r="U120" i="1" s="1"/>
  <c r="W120" i="1" s="1"/>
  <c r="T118" i="1"/>
  <c r="T114" i="1"/>
  <c r="U114" i="1" s="1"/>
  <c r="W114" i="1" s="1"/>
  <c r="T112" i="1"/>
  <c r="U112" i="1" s="1"/>
  <c r="W112" i="1" s="1"/>
  <c r="T110" i="1"/>
  <c r="U110" i="1" s="1"/>
  <c r="W110" i="1" s="1"/>
  <c r="T106" i="1"/>
  <c r="U106" i="1" s="1"/>
  <c r="W106" i="1" s="1"/>
  <c r="T104" i="1"/>
  <c r="U104" i="1" s="1"/>
  <c r="W104" i="1" s="1"/>
  <c r="T102" i="1"/>
  <c r="U102" i="1" s="1"/>
  <c r="W102" i="1" s="1"/>
  <c r="T98" i="1"/>
  <c r="U98" i="1" s="1"/>
  <c r="W98" i="1" s="1"/>
  <c r="T96" i="1"/>
  <c r="U96" i="1" s="1"/>
  <c r="W96" i="1" s="1"/>
  <c r="T94" i="1"/>
  <c r="U94" i="1" s="1"/>
  <c r="W94" i="1" s="1"/>
  <c r="T90" i="1"/>
  <c r="U90" i="1" s="1"/>
  <c r="W90" i="1" s="1"/>
  <c r="T88" i="1"/>
  <c r="U88" i="1" s="1"/>
  <c r="W88" i="1" s="1"/>
  <c r="T86" i="1"/>
  <c r="U86" i="1" s="1"/>
  <c r="W86" i="1" s="1"/>
  <c r="T82" i="1"/>
  <c r="U82" i="1" s="1"/>
  <c r="W82" i="1" s="1"/>
  <c r="T80" i="1"/>
  <c r="U80" i="1" s="1"/>
  <c r="W80" i="1" s="1"/>
  <c r="T78" i="1"/>
  <c r="U78" i="1" s="1"/>
  <c r="W78" i="1" s="1"/>
  <c r="T74" i="1"/>
  <c r="U74" i="1" s="1"/>
  <c r="W74" i="1" s="1"/>
  <c r="T72" i="1"/>
  <c r="U72" i="1" s="1"/>
  <c r="W72" i="1" s="1"/>
  <c r="T70" i="1"/>
  <c r="U70" i="1" s="1"/>
  <c r="W70" i="1" s="1"/>
  <c r="T66" i="1"/>
  <c r="U66" i="1" s="1"/>
  <c r="W66" i="1" s="1"/>
  <c r="T64" i="1"/>
  <c r="U64" i="1" s="1"/>
  <c r="W64" i="1" s="1"/>
  <c r="T62" i="1"/>
  <c r="U62" i="1" s="1"/>
  <c r="W62" i="1" s="1"/>
  <c r="T58" i="1"/>
  <c r="U58" i="1" s="1"/>
  <c r="W58" i="1" s="1"/>
  <c r="T56" i="1"/>
  <c r="U56" i="1" s="1"/>
  <c r="W56" i="1" s="1"/>
  <c r="T54" i="1"/>
  <c r="U54" i="1" s="1"/>
  <c r="W54" i="1" s="1"/>
  <c r="T50" i="1"/>
  <c r="U50" i="1" s="1"/>
  <c r="W50" i="1" s="1"/>
  <c r="T48" i="1"/>
  <c r="U48" i="1" s="1"/>
  <c r="W48" i="1" s="1"/>
  <c r="T46" i="1"/>
  <c r="U46" i="1" s="1"/>
  <c r="W46" i="1" s="1"/>
  <c r="T42" i="1"/>
  <c r="U42" i="1" s="1"/>
  <c r="W42" i="1" s="1"/>
  <c r="T40" i="1"/>
  <c r="U40" i="1" s="1"/>
  <c r="W40" i="1" s="1"/>
  <c r="T38" i="1"/>
  <c r="U38" i="1" s="1"/>
  <c r="W38" i="1" s="1"/>
  <c r="T34" i="1"/>
  <c r="U34" i="1" s="1"/>
  <c r="W34" i="1" s="1"/>
  <c r="T32" i="1"/>
  <c r="U32" i="1" s="1"/>
  <c r="W32" i="1" s="1"/>
  <c r="T30" i="1"/>
  <c r="U30" i="1" s="1"/>
  <c r="W30" i="1" s="1"/>
  <c r="T24" i="1"/>
  <c r="U24" i="1" s="1"/>
  <c r="W24" i="1" s="1"/>
  <c r="T22" i="1"/>
  <c r="U22" i="1" s="1"/>
  <c r="W22" i="1" s="1"/>
  <c r="T18" i="1"/>
  <c r="U18" i="1" s="1"/>
  <c r="W18" i="1" s="1"/>
  <c r="T16" i="1"/>
  <c r="U16" i="1" s="1"/>
  <c r="W16" i="1" s="1"/>
  <c r="T14" i="1"/>
  <c r="U14" i="1" s="1"/>
  <c r="W14" i="1" s="1"/>
  <c r="T10" i="1"/>
  <c r="U10" i="1" s="1"/>
  <c r="W10" i="1" s="1"/>
  <c r="T8" i="1"/>
  <c r="U8" i="1" s="1"/>
  <c r="W8" i="1" s="1"/>
  <c r="T6" i="1"/>
  <c r="U6" i="1" s="1"/>
  <c r="W6" i="1" s="1"/>
  <c r="T4" i="1"/>
  <c r="U4" i="1" s="1"/>
  <c r="W4" i="1" s="1"/>
  <c r="T416" i="1"/>
  <c r="U416" i="1" s="1"/>
  <c r="W416" i="1" s="1"/>
  <c r="T330" i="1"/>
  <c r="U330" i="1" s="1"/>
  <c r="W330" i="1" s="1"/>
  <c r="T288" i="1"/>
  <c r="U288" i="1" s="1"/>
  <c r="W288" i="1" s="1"/>
  <c r="T414" i="1"/>
  <c r="U414" i="1" s="1"/>
  <c r="W414" i="1" s="1"/>
  <c r="T286" i="1"/>
  <c r="U286" i="1" s="1"/>
  <c r="W286" i="1" s="1"/>
  <c r="T362" i="1"/>
  <c r="U362" i="1" s="1"/>
  <c r="W362" i="1" s="1"/>
  <c r="T320" i="1"/>
  <c r="U320" i="1" s="1"/>
  <c r="W320" i="1" s="1"/>
  <c r="T318" i="1"/>
  <c r="U318" i="1" s="1"/>
  <c r="W318" i="1" s="1"/>
  <c r="T7" i="1"/>
  <c r="U7" i="1" s="1"/>
  <c r="W7" i="1" s="1"/>
  <c r="T5" i="1"/>
  <c r="U5" i="1" s="1"/>
  <c r="W5" i="1" s="1"/>
  <c r="T394" i="1"/>
  <c r="U394" i="1" s="1"/>
  <c r="W394" i="1" s="1"/>
  <c r="T352" i="1"/>
  <c r="U352" i="1" s="1"/>
  <c r="W352" i="1" s="1"/>
  <c r="T266" i="1"/>
  <c r="U266" i="1" s="1"/>
  <c r="W266" i="1" s="1"/>
  <c r="T350" i="1"/>
  <c r="U350" i="1" s="1"/>
  <c r="W350" i="1" s="1"/>
  <c r="T426" i="1"/>
  <c r="U426" i="1" s="1"/>
  <c r="W426" i="1" s="1"/>
  <c r="T384" i="1"/>
  <c r="U384" i="1" s="1"/>
  <c r="W384" i="1" s="1"/>
  <c r="T298" i="1"/>
  <c r="U298" i="1" s="1"/>
  <c r="W298" i="1" s="1"/>
  <c r="T256" i="1"/>
  <c r="U256" i="1" s="1"/>
  <c r="W256" i="1" s="1"/>
  <c r="T382" i="1"/>
  <c r="U382" i="1" s="1"/>
  <c r="W382" i="1" s="1"/>
  <c r="T254" i="1"/>
  <c r="U254" i="1" s="1"/>
  <c r="W254" i="1" s="1"/>
  <c r="W20" i="1"/>
  <c r="W12" i="1"/>
  <c r="W684" i="1"/>
  <c r="W668" i="1"/>
  <c r="W652" i="1"/>
  <c r="W628" i="1"/>
  <c r="W700" i="1"/>
  <c r="W692" i="1"/>
  <c r="W660" i="1"/>
  <c r="W636" i="1"/>
  <c r="W604" i="1"/>
  <c r="W588" i="1"/>
  <c r="W572" i="1"/>
  <c r="W556" i="1"/>
  <c r="W508" i="1"/>
  <c r="W500" i="1"/>
  <c r="W484" i="1"/>
  <c r="W460" i="1"/>
  <c r="W444" i="1"/>
  <c r="W428" i="1"/>
  <c r="W420" i="1"/>
  <c r="W412" i="1"/>
  <c r="W396" i="1"/>
  <c r="W388" i="1"/>
  <c r="W364" i="1"/>
  <c r="W348" i="1"/>
  <c r="W676" i="1"/>
  <c r="W644" i="1"/>
  <c r="W532" i="1"/>
  <c r="W524" i="1"/>
  <c r="W476" i="1"/>
  <c r="W452" i="1"/>
  <c r="W356" i="1"/>
  <c r="W340" i="1"/>
  <c r="W332" i="1"/>
  <c r="W292" i="1"/>
  <c r="W276" i="1"/>
  <c r="W268" i="1"/>
  <c r="W244" i="1"/>
  <c r="W236" i="1"/>
  <c r="W228" i="1"/>
  <c r="W212" i="1"/>
  <c r="W204" i="1"/>
  <c r="W196" i="1"/>
  <c r="W188" i="1"/>
  <c r="W172" i="1"/>
  <c r="W156" i="1"/>
  <c r="W140" i="1"/>
  <c r="W116" i="1"/>
  <c r="W108" i="1"/>
  <c r="W100" i="1"/>
  <c r="W92" i="1"/>
  <c r="W84" i="1"/>
  <c r="W76" i="1"/>
  <c r="W68" i="1"/>
  <c r="W36" i="1"/>
  <c r="W28" i="1"/>
  <c r="W26" i="1"/>
  <c r="W701" i="1"/>
  <c r="W699" i="1"/>
  <c r="W693" i="1"/>
  <c r="W691" i="1"/>
  <c r="W689" i="1"/>
  <c r="W687" i="1"/>
  <c r="W685" i="1"/>
  <c r="W683" i="1"/>
  <c r="W681" i="1"/>
  <c r="W679" i="1"/>
  <c r="W677" i="1"/>
  <c r="W675" i="1"/>
  <c r="W673" i="1"/>
  <c r="W671" i="1"/>
  <c r="W669" i="1"/>
  <c r="W667" i="1"/>
  <c r="W665" i="1"/>
  <c r="W661" i="1"/>
  <c r="W659" i="1"/>
  <c r="W657" i="1"/>
  <c r="W653" i="1"/>
  <c r="W651" i="1"/>
  <c r="W649" i="1"/>
  <c r="W645" i="1"/>
  <c r="W643" i="1"/>
  <c r="W641" i="1"/>
  <c r="W637" i="1"/>
  <c r="W635" i="1"/>
  <c r="W629" i="1"/>
  <c r="W627" i="1"/>
  <c r="W625" i="1"/>
  <c r="W623" i="1"/>
  <c r="W621" i="1"/>
  <c r="W619" i="1"/>
  <c r="W617" i="1"/>
  <c r="W615" i="1"/>
  <c r="W613" i="1"/>
  <c r="W611" i="1"/>
  <c r="W609" i="1"/>
  <c r="W607" i="1"/>
  <c r="W605" i="1"/>
  <c r="W603" i="1"/>
  <c r="W601" i="1"/>
  <c r="W597" i="1"/>
  <c r="W595" i="1"/>
  <c r="W593" i="1"/>
  <c r="W589" i="1"/>
  <c r="W587" i="1"/>
  <c r="W585" i="1"/>
  <c r="W581" i="1"/>
  <c r="W579" i="1"/>
  <c r="W577" i="1"/>
  <c r="W620" i="1"/>
  <c r="W612" i="1"/>
  <c r="W596" i="1"/>
  <c r="W580" i="1"/>
  <c r="W564" i="1"/>
  <c r="W548" i="1"/>
  <c r="W540" i="1"/>
  <c r="W516" i="1"/>
  <c r="W492" i="1"/>
  <c r="W468" i="1"/>
  <c r="W436" i="1"/>
  <c r="W404" i="1"/>
  <c r="W380" i="1"/>
  <c r="W372" i="1"/>
  <c r="W324" i="1"/>
  <c r="W316" i="1"/>
  <c r="W308" i="1"/>
  <c r="W300" i="1"/>
  <c r="W284" i="1"/>
  <c r="W260" i="1"/>
  <c r="W252" i="1"/>
  <c r="W220" i="1"/>
  <c r="W180" i="1"/>
  <c r="W164" i="1"/>
  <c r="W148" i="1"/>
  <c r="W573" i="1"/>
  <c r="W571" i="1"/>
  <c r="W565" i="1"/>
  <c r="W563" i="1"/>
  <c r="W561" i="1"/>
  <c r="W559" i="1"/>
  <c r="W557" i="1"/>
  <c r="W555" i="1"/>
  <c r="W553" i="1"/>
  <c r="W551" i="1"/>
  <c r="W549" i="1"/>
  <c r="W547" i="1"/>
  <c r="W545" i="1"/>
  <c r="W543" i="1"/>
  <c r="W541" i="1"/>
  <c r="W539" i="1"/>
  <c r="W537" i="1"/>
  <c r="W533" i="1"/>
  <c r="W531" i="1"/>
  <c r="W529" i="1"/>
  <c r="W525" i="1"/>
  <c r="W523" i="1"/>
  <c r="W521" i="1"/>
  <c r="W517" i="1"/>
  <c r="W515" i="1"/>
  <c r="W513" i="1"/>
  <c r="W509" i="1"/>
  <c r="W507" i="1"/>
  <c r="W505" i="1"/>
  <c r="W501" i="1"/>
  <c r="W499" i="1"/>
  <c r="W497" i="1"/>
  <c r="W495" i="1"/>
  <c r="W493" i="1"/>
  <c r="W491" i="1"/>
  <c r="W489" i="1"/>
  <c r="W487" i="1"/>
  <c r="W485" i="1"/>
  <c r="W483" i="1"/>
  <c r="W481" i="1"/>
  <c r="W479" i="1"/>
  <c r="W477" i="1"/>
  <c r="W475" i="1"/>
  <c r="W473" i="1"/>
  <c r="W469" i="1"/>
  <c r="W467" i="1"/>
  <c r="W465" i="1"/>
  <c r="W461" i="1"/>
  <c r="W459" i="1"/>
  <c r="W457" i="1"/>
  <c r="W453" i="1"/>
  <c r="W451" i="1"/>
  <c r="W449" i="1"/>
  <c r="W445" i="1"/>
  <c r="W443" i="1"/>
  <c r="W441" i="1"/>
  <c r="W437" i="1"/>
  <c r="W435" i="1"/>
  <c r="W433" i="1"/>
  <c r="W431" i="1"/>
  <c r="W429" i="1"/>
  <c r="W427" i="1"/>
  <c r="W425" i="1"/>
  <c r="W423" i="1"/>
  <c r="W421" i="1"/>
  <c r="W419" i="1"/>
  <c r="W417" i="1"/>
  <c r="W415" i="1"/>
  <c r="W413" i="1"/>
  <c r="W411" i="1"/>
  <c r="W409" i="1"/>
  <c r="W405" i="1"/>
  <c r="W403" i="1"/>
  <c r="W401" i="1"/>
  <c r="W397" i="1"/>
  <c r="W395" i="1"/>
  <c r="W393" i="1"/>
  <c r="W389" i="1"/>
  <c r="W387" i="1"/>
  <c r="W385" i="1"/>
  <c r="W381" i="1"/>
  <c r="W379" i="1"/>
  <c r="W377" i="1"/>
  <c r="W373" i="1"/>
  <c r="W371" i="1"/>
  <c r="W369" i="1"/>
  <c r="W367" i="1"/>
  <c r="W365" i="1"/>
  <c r="W363" i="1"/>
  <c r="W361" i="1"/>
  <c r="W359" i="1"/>
  <c r="W357" i="1"/>
  <c r="W355" i="1"/>
  <c r="W353" i="1"/>
  <c r="W349" i="1"/>
  <c r="W347" i="1"/>
  <c r="W345" i="1"/>
  <c r="W341" i="1"/>
  <c r="W339" i="1"/>
  <c r="W337" i="1"/>
  <c r="W335" i="1"/>
  <c r="W333" i="1"/>
  <c r="W329" i="1"/>
  <c r="W327" i="1"/>
  <c r="W325" i="1"/>
  <c r="W323" i="1"/>
  <c r="W321" i="1"/>
  <c r="W317" i="1"/>
  <c r="W315" i="1"/>
  <c r="W313" i="1"/>
  <c r="W311" i="1"/>
  <c r="W309" i="1"/>
  <c r="W307" i="1"/>
  <c r="W305" i="1"/>
  <c r="W301" i="1"/>
  <c r="W299" i="1"/>
  <c r="W297" i="1"/>
  <c r="W295" i="1"/>
  <c r="W293" i="1"/>
  <c r="W291" i="1"/>
  <c r="W289" i="1"/>
  <c r="W287" i="1"/>
  <c r="W285" i="1"/>
  <c r="W281" i="1"/>
  <c r="W279" i="1"/>
  <c r="W277" i="1"/>
  <c r="W275" i="1"/>
  <c r="W273" i="1"/>
  <c r="W271" i="1"/>
  <c r="W269" i="1"/>
  <c r="W267" i="1"/>
  <c r="W265" i="1"/>
  <c r="W263" i="1"/>
  <c r="W261" i="1"/>
  <c r="W259" i="1"/>
  <c r="W257" i="1"/>
  <c r="W255" i="1"/>
  <c r="W253" i="1"/>
  <c r="W251" i="1"/>
  <c r="W249" i="1"/>
  <c r="W247" i="1"/>
  <c r="W245" i="1"/>
  <c r="W243" i="1"/>
  <c r="W241" i="1"/>
  <c r="W239" i="1"/>
  <c r="W237" i="1"/>
  <c r="W235" i="1"/>
  <c r="W233" i="1"/>
  <c r="W231" i="1"/>
  <c r="W229" i="1"/>
  <c r="W227" i="1"/>
  <c r="W225" i="1"/>
  <c r="W223" i="1"/>
  <c r="W221" i="1"/>
  <c r="W219" i="1"/>
  <c r="W217" i="1"/>
  <c r="W215" i="1"/>
  <c r="W213" i="1"/>
  <c r="W211" i="1"/>
  <c r="W209" i="1"/>
  <c r="W207" i="1"/>
  <c r="W205" i="1"/>
  <c r="W203" i="1"/>
  <c r="W201" i="1"/>
  <c r="W199" i="1"/>
  <c r="W197" i="1"/>
  <c r="W195" i="1"/>
  <c r="W193" i="1"/>
  <c r="W191" i="1"/>
  <c r="W189" i="1"/>
  <c r="W187" i="1"/>
  <c r="W185" i="1"/>
  <c r="W183" i="1"/>
  <c r="W181" i="1"/>
  <c r="W179" i="1"/>
  <c r="W177" i="1"/>
  <c r="W175" i="1"/>
  <c r="W173" i="1"/>
  <c r="W171" i="1"/>
  <c r="W169" i="1"/>
  <c r="W167" i="1"/>
  <c r="W165" i="1"/>
  <c r="W163" i="1"/>
  <c r="W161" i="1"/>
  <c r="W159" i="1"/>
  <c r="W157" i="1"/>
  <c r="W155" i="1"/>
  <c r="W153" i="1"/>
  <c r="W151" i="1"/>
  <c r="W149" i="1"/>
  <c r="W147" i="1"/>
  <c r="W145" i="1"/>
  <c r="W143" i="1"/>
  <c r="W141" i="1"/>
  <c r="W137" i="1"/>
  <c r="W127" i="1"/>
  <c r="W117" i="1"/>
  <c r="W113" i="1"/>
  <c r="W109" i="1"/>
  <c r="W107" i="1"/>
  <c r="W105" i="1"/>
  <c r="W103" i="1"/>
  <c r="W101" i="1"/>
  <c r="W99" i="1"/>
  <c r="W95" i="1"/>
  <c r="W93" i="1"/>
  <c r="W87" i="1"/>
  <c r="W85" i="1"/>
  <c r="W83" i="1"/>
  <c r="W81" i="1"/>
  <c r="W79" i="1"/>
  <c r="W77" i="1"/>
  <c r="W75" i="1"/>
  <c r="W73" i="1"/>
  <c r="W71" i="1"/>
  <c r="W69" i="1"/>
  <c r="W65" i="1"/>
  <c r="W63" i="1"/>
  <c r="W61" i="1"/>
  <c r="W49" i="1"/>
  <c r="W39" i="1"/>
  <c r="W37" i="1"/>
  <c r="W35" i="1"/>
  <c r="W33" i="1"/>
  <c r="W31" i="1"/>
  <c r="W29" i="1"/>
  <c r="W27" i="1"/>
  <c r="W25" i="1"/>
  <c r="W23" i="1"/>
  <c r="W21" i="1"/>
  <c r="W19" i="1"/>
  <c r="W17" i="1"/>
  <c r="W15" i="1"/>
  <c r="W13" i="1"/>
  <c r="W11" i="1"/>
  <c r="M44" i="1"/>
  <c r="N12" i="1"/>
  <c r="P12" i="1" s="1"/>
  <c r="Q703" i="1"/>
  <c r="W703" i="1"/>
  <c r="Q663" i="1"/>
  <c r="W663" i="1"/>
  <c r="W655" i="1"/>
  <c r="Q655" i="1"/>
  <c r="Q647" i="1"/>
  <c r="W647" i="1"/>
  <c r="Q639" i="1"/>
  <c r="W639" i="1"/>
  <c r="W633" i="1"/>
  <c r="Q631" i="1"/>
  <c r="W631" i="1"/>
  <c r="Q599" i="1"/>
  <c r="W599" i="1"/>
  <c r="W591" i="1"/>
  <c r="Q591" i="1"/>
  <c r="Q583" i="1"/>
  <c r="W583" i="1"/>
  <c r="Q575" i="1"/>
  <c r="W575" i="1"/>
  <c r="W569" i="1"/>
  <c r="Q567" i="1"/>
  <c r="W567" i="1"/>
  <c r="Q535" i="1"/>
  <c r="W535" i="1"/>
  <c r="Q527" i="1"/>
  <c r="W527" i="1"/>
  <c r="Q519" i="1"/>
  <c r="W519" i="1"/>
  <c r="Q511" i="1"/>
  <c r="W511" i="1"/>
  <c r="Q503" i="1"/>
  <c r="W503" i="1"/>
  <c r="Q471" i="1"/>
  <c r="W471" i="1"/>
  <c r="Q463" i="1"/>
  <c r="W463" i="1"/>
  <c r="Q455" i="1"/>
  <c r="W455" i="1"/>
  <c r="Q447" i="1"/>
  <c r="W447" i="1"/>
  <c r="N439" i="1"/>
  <c r="W439" i="1"/>
  <c r="Q407" i="1"/>
  <c r="W407" i="1"/>
  <c r="W399" i="1"/>
  <c r="Q399" i="1"/>
  <c r="Q391" i="1"/>
  <c r="W391" i="1"/>
  <c r="W697" i="1"/>
  <c r="Q695" i="1"/>
  <c r="W695" i="1"/>
  <c r="Q383" i="1"/>
  <c r="W383" i="1"/>
  <c r="Q375" i="1"/>
  <c r="W375" i="1"/>
  <c r="N351" i="1"/>
  <c r="W351" i="1"/>
  <c r="Q343" i="1"/>
  <c r="W343" i="1"/>
  <c r="Q331" i="1"/>
  <c r="W331" i="1"/>
  <c r="Q319" i="1"/>
  <c r="W319" i="1"/>
  <c r="Q303" i="1"/>
  <c r="W303" i="1"/>
  <c r="Q283" i="1"/>
  <c r="W283" i="1"/>
  <c r="Q123" i="1"/>
  <c r="Q115" i="1"/>
  <c r="W115" i="1"/>
  <c r="Q67" i="1"/>
  <c r="W67" i="1"/>
  <c r="Q59" i="1"/>
  <c r="Q51" i="1"/>
  <c r="M38" i="1"/>
  <c r="Q3" i="1"/>
  <c r="W3" i="1"/>
  <c r="M14" i="1"/>
  <c r="M26" i="1"/>
  <c r="M22" i="1"/>
  <c r="M10" i="1"/>
  <c r="N702" i="1"/>
  <c r="Q702" i="1"/>
  <c r="N700" i="1"/>
  <c r="Q700" i="1"/>
  <c r="N698" i="1"/>
  <c r="Q698" i="1"/>
  <c r="N696" i="1"/>
  <c r="Q696" i="1"/>
  <c r="N694" i="1"/>
  <c r="Q694" i="1"/>
  <c r="N692" i="1"/>
  <c r="Q692" i="1"/>
  <c r="N690" i="1"/>
  <c r="Q690" i="1"/>
  <c r="N688" i="1"/>
  <c r="Q688" i="1"/>
  <c r="N686" i="1"/>
  <c r="Q686" i="1"/>
  <c r="N684" i="1"/>
  <c r="Q684" i="1"/>
  <c r="N682" i="1"/>
  <c r="Q682" i="1"/>
  <c r="N680" i="1"/>
  <c r="Q680" i="1"/>
  <c r="N678" i="1"/>
  <c r="Q678" i="1"/>
  <c r="N676" i="1"/>
  <c r="Q676" i="1"/>
  <c r="N674" i="1"/>
  <c r="Q674" i="1"/>
  <c r="N672" i="1"/>
  <c r="Q672" i="1"/>
  <c r="N670" i="1"/>
  <c r="Q670" i="1"/>
  <c r="N668" i="1"/>
  <c r="Q668" i="1"/>
  <c r="N666" i="1"/>
  <c r="Q666" i="1"/>
  <c r="N664" i="1"/>
  <c r="Q664" i="1"/>
  <c r="N662" i="1"/>
  <c r="Q662" i="1"/>
  <c r="N660" i="1"/>
  <c r="Q660" i="1"/>
  <c r="N658" i="1"/>
  <c r="Q658" i="1"/>
  <c r="N656" i="1"/>
  <c r="Q656" i="1"/>
  <c r="N654" i="1"/>
  <c r="Q654" i="1"/>
  <c r="N652" i="1"/>
  <c r="Q652" i="1"/>
  <c r="N650" i="1"/>
  <c r="Q650" i="1"/>
  <c r="N648" i="1"/>
  <c r="Q648" i="1"/>
  <c r="N646" i="1"/>
  <c r="Q646" i="1"/>
  <c r="N644" i="1"/>
  <c r="Q644" i="1"/>
  <c r="N642" i="1"/>
  <c r="Q642" i="1"/>
  <c r="N640" i="1"/>
  <c r="Q640" i="1"/>
  <c r="N638" i="1"/>
  <c r="Q638" i="1"/>
  <c r="N636" i="1"/>
  <c r="Q636" i="1"/>
  <c r="N634" i="1"/>
  <c r="Q634" i="1"/>
  <c r="N632" i="1"/>
  <c r="Q632" i="1"/>
  <c r="N630" i="1"/>
  <c r="Q630" i="1"/>
  <c r="N628" i="1"/>
  <c r="Q628" i="1"/>
  <c r="N626" i="1"/>
  <c r="Q626" i="1"/>
  <c r="N624" i="1"/>
  <c r="Q624" i="1"/>
  <c r="N622" i="1"/>
  <c r="Q622" i="1"/>
  <c r="N620" i="1"/>
  <c r="Q620" i="1"/>
  <c r="N618" i="1"/>
  <c r="Q618" i="1"/>
  <c r="N616" i="1"/>
  <c r="Q616" i="1"/>
  <c r="N614" i="1"/>
  <c r="Q614" i="1"/>
  <c r="N612" i="1"/>
  <c r="Q612" i="1"/>
  <c r="N610" i="1"/>
  <c r="Q610" i="1"/>
  <c r="N608" i="1"/>
  <c r="Q608" i="1"/>
  <c r="N606" i="1"/>
  <c r="Q606" i="1"/>
  <c r="N604" i="1"/>
  <c r="Q604" i="1"/>
  <c r="N602" i="1"/>
  <c r="Q602" i="1"/>
  <c r="N600" i="1"/>
  <c r="Q600" i="1"/>
  <c r="N598" i="1"/>
  <c r="Q598" i="1"/>
  <c r="N596" i="1"/>
  <c r="Q596" i="1"/>
  <c r="N594" i="1"/>
  <c r="Q594" i="1"/>
  <c r="N592" i="1"/>
  <c r="Q592" i="1"/>
  <c r="N590" i="1"/>
  <c r="Q590" i="1"/>
  <c r="N588" i="1"/>
  <c r="Q588" i="1"/>
  <c r="N586" i="1"/>
  <c r="Q586" i="1"/>
  <c r="N584" i="1"/>
  <c r="Q584" i="1"/>
  <c r="N582" i="1"/>
  <c r="Q582" i="1"/>
  <c r="N580" i="1"/>
  <c r="Q580" i="1"/>
  <c r="N578" i="1"/>
  <c r="Q578" i="1"/>
  <c r="N576" i="1"/>
  <c r="Q576" i="1"/>
  <c r="N574" i="1"/>
  <c r="Q574" i="1"/>
  <c r="N572" i="1"/>
  <c r="Q572" i="1"/>
  <c r="N570" i="1"/>
  <c r="Q570" i="1"/>
  <c r="N568" i="1"/>
  <c r="Q568" i="1"/>
  <c r="N566" i="1"/>
  <c r="Q566" i="1"/>
  <c r="N564" i="1"/>
  <c r="Q564" i="1"/>
  <c r="N562" i="1"/>
  <c r="Q562" i="1"/>
  <c r="N560" i="1"/>
  <c r="Q560" i="1"/>
  <c r="N558" i="1"/>
  <c r="Q558" i="1"/>
  <c r="N556" i="1"/>
  <c r="Q556" i="1"/>
  <c r="N554" i="1"/>
  <c r="Q554" i="1"/>
  <c r="N552" i="1"/>
  <c r="Q552" i="1"/>
  <c r="N550" i="1"/>
  <c r="Q550" i="1"/>
  <c r="N548" i="1"/>
  <c r="Q548" i="1"/>
  <c r="N546" i="1"/>
  <c r="Q546" i="1"/>
  <c r="N544" i="1"/>
  <c r="Q544" i="1"/>
  <c r="N542" i="1"/>
  <c r="Q542" i="1"/>
  <c r="N540" i="1"/>
  <c r="Q540" i="1"/>
  <c r="N538" i="1"/>
  <c r="Q538" i="1"/>
  <c r="N536" i="1"/>
  <c r="Q536" i="1"/>
  <c r="N534" i="1"/>
  <c r="Q534" i="1"/>
  <c r="N532" i="1"/>
  <c r="Q532" i="1"/>
  <c r="N530" i="1"/>
  <c r="Q530" i="1"/>
  <c r="N528" i="1"/>
  <c r="Q528" i="1"/>
  <c r="N526" i="1"/>
  <c r="Q526" i="1"/>
  <c r="N524" i="1"/>
  <c r="Q524" i="1"/>
  <c r="N522" i="1"/>
  <c r="Q522" i="1"/>
  <c r="N520" i="1"/>
  <c r="Q520" i="1"/>
  <c r="N518" i="1"/>
  <c r="Q518" i="1"/>
  <c r="N516" i="1"/>
  <c r="Q516" i="1"/>
  <c r="N514" i="1"/>
  <c r="Q514" i="1"/>
  <c r="N512" i="1"/>
  <c r="Q512" i="1"/>
  <c r="N510" i="1"/>
  <c r="Q510" i="1"/>
  <c r="N508" i="1"/>
  <c r="Q508" i="1"/>
  <c r="N506" i="1"/>
  <c r="Q506" i="1"/>
  <c r="N504" i="1"/>
  <c r="Q504" i="1"/>
  <c r="N502" i="1"/>
  <c r="Q502" i="1"/>
  <c r="N500" i="1"/>
  <c r="Q500" i="1"/>
  <c r="N498" i="1"/>
  <c r="Q498" i="1"/>
  <c r="N496" i="1"/>
  <c r="Q496" i="1"/>
  <c r="N494" i="1"/>
  <c r="Q494" i="1"/>
  <c r="N492" i="1"/>
  <c r="Q492" i="1"/>
  <c r="N490" i="1"/>
  <c r="Q490" i="1"/>
  <c r="N488" i="1"/>
  <c r="Q488" i="1"/>
  <c r="N486" i="1"/>
  <c r="Q486" i="1"/>
  <c r="N484" i="1"/>
  <c r="Q484" i="1"/>
  <c r="N482" i="1"/>
  <c r="Q482" i="1"/>
  <c r="N480" i="1"/>
  <c r="Q480" i="1"/>
  <c r="N478" i="1"/>
  <c r="Q478" i="1"/>
  <c r="N476" i="1"/>
  <c r="Q476" i="1"/>
  <c r="N474" i="1"/>
  <c r="Q474" i="1"/>
  <c r="N472" i="1"/>
  <c r="Q472" i="1"/>
  <c r="N470" i="1"/>
  <c r="Q470" i="1"/>
  <c r="N468" i="1"/>
  <c r="Q468" i="1"/>
  <c r="N466" i="1"/>
  <c r="Q466" i="1"/>
  <c r="N464" i="1"/>
  <c r="Q464" i="1"/>
  <c r="N462" i="1"/>
  <c r="Q462" i="1"/>
  <c r="N460" i="1"/>
  <c r="Q460" i="1"/>
  <c r="N458" i="1"/>
  <c r="Q458" i="1"/>
  <c r="N456" i="1"/>
  <c r="Q456" i="1"/>
  <c r="N454" i="1"/>
  <c r="Q454" i="1"/>
  <c r="N452" i="1"/>
  <c r="Q452" i="1"/>
  <c r="N450" i="1"/>
  <c r="Q450" i="1"/>
  <c r="N448" i="1"/>
  <c r="Q448" i="1"/>
  <c r="N446" i="1"/>
  <c r="Q446" i="1"/>
  <c r="N444" i="1"/>
  <c r="Q444" i="1"/>
  <c r="N442" i="1"/>
  <c r="Q442" i="1"/>
  <c r="N440" i="1"/>
  <c r="Q440" i="1"/>
  <c r="N438" i="1"/>
  <c r="Q438" i="1"/>
  <c r="N436" i="1"/>
  <c r="Q436" i="1"/>
  <c r="N434" i="1"/>
  <c r="Q434" i="1"/>
  <c r="N432" i="1"/>
  <c r="Q432" i="1"/>
  <c r="N430" i="1"/>
  <c r="Q430" i="1"/>
  <c r="N428" i="1"/>
  <c r="Q428" i="1"/>
  <c r="N426" i="1"/>
  <c r="Q426" i="1"/>
  <c r="N424" i="1"/>
  <c r="Q424" i="1"/>
  <c r="N422" i="1"/>
  <c r="Q422" i="1"/>
  <c r="N420" i="1"/>
  <c r="Q420" i="1"/>
  <c r="N418" i="1"/>
  <c r="Q418" i="1"/>
  <c r="N416" i="1"/>
  <c r="Q416" i="1"/>
  <c r="N414" i="1"/>
  <c r="Q414" i="1"/>
  <c r="N412" i="1"/>
  <c r="Q412" i="1"/>
  <c r="N410" i="1"/>
  <c r="Q410" i="1"/>
  <c r="N408" i="1"/>
  <c r="Q408" i="1"/>
  <c r="N406" i="1"/>
  <c r="Q406" i="1"/>
  <c r="N404" i="1"/>
  <c r="Q404" i="1"/>
  <c r="N402" i="1"/>
  <c r="Q402" i="1"/>
  <c r="N400" i="1"/>
  <c r="Q400" i="1"/>
  <c r="N398" i="1"/>
  <c r="Q398" i="1"/>
  <c r="N396" i="1"/>
  <c r="Q396" i="1"/>
  <c r="N394" i="1"/>
  <c r="Q394" i="1"/>
  <c r="N392" i="1"/>
  <c r="Q392" i="1"/>
  <c r="N390" i="1"/>
  <c r="Q390" i="1"/>
  <c r="N388" i="1"/>
  <c r="Q388" i="1"/>
  <c r="N386" i="1"/>
  <c r="Q386" i="1"/>
  <c r="N384" i="1"/>
  <c r="Q384" i="1"/>
  <c r="N382" i="1"/>
  <c r="Q382" i="1"/>
  <c r="N380" i="1"/>
  <c r="Q380" i="1"/>
  <c r="N378" i="1"/>
  <c r="Q378" i="1"/>
  <c r="N376" i="1"/>
  <c r="Q376" i="1"/>
  <c r="N374" i="1"/>
  <c r="Q374" i="1"/>
  <c r="N372" i="1"/>
  <c r="Q372" i="1"/>
  <c r="N370" i="1"/>
  <c r="Q370" i="1"/>
  <c r="N368" i="1"/>
  <c r="Q368" i="1"/>
  <c r="N366" i="1"/>
  <c r="Q366" i="1"/>
  <c r="N364" i="1"/>
  <c r="Q364" i="1"/>
  <c r="N362" i="1"/>
  <c r="Q362" i="1"/>
  <c r="N360" i="1"/>
  <c r="Q360" i="1"/>
  <c r="N358" i="1"/>
  <c r="Q358" i="1"/>
  <c r="N356" i="1"/>
  <c r="Q356" i="1"/>
  <c r="N354" i="1"/>
  <c r="Q354" i="1"/>
  <c r="N352" i="1"/>
  <c r="Q352" i="1"/>
  <c r="N350" i="1"/>
  <c r="Q350" i="1"/>
  <c r="N348" i="1"/>
  <c r="Q348" i="1"/>
  <c r="N346" i="1"/>
  <c r="Q346" i="1"/>
  <c r="N344" i="1"/>
  <c r="Q344" i="1"/>
  <c r="N342" i="1"/>
  <c r="Q342" i="1"/>
  <c r="N340" i="1"/>
  <c r="Q340" i="1"/>
  <c r="N338" i="1"/>
  <c r="Q338" i="1"/>
  <c r="N336" i="1"/>
  <c r="Q336" i="1"/>
  <c r="N334" i="1"/>
  <c r="Q334" i="1"/>
  <c r="N332" i="1"/>
  <c r="Q332" i="1"/>
  <c r="N330" i="1"/>
  <c r="Q330" i="1"/>
  <c r="N328" i="1"/>
  <c r="Q328" i="1"/>
  <c r="N326" i="1"/>
  <c r="Q326" i="1"/>
  <c r="N324" i="1"/>
  <c r="Q324" i="1"/>
  <c r="N322" i="1"/>
  <c r="Q322" i="1"/>
  <c r="N320" i="1"/>
  <c r="Q320" i="1"/>
  <c r="N318" i="1"/>
  <c r="Q318" i="1"/>
  <c r="N316" i="1"/>
  <c r="Q316" i="1"/>
  <c r="N314" i="1"/>
  <c r="Q314" i="1"/>
  <c r="N312" i="1"/>
  <c r="Q312" i="1"/>
  <c r="N310" i="1"/>
  <c r="Q310" i="1"/>
  <c r="N308" i="1"/>
  <c r="Q308" i="1"/>
  <c r="N306" i="1"/>
  <c r="Q306" i="1"/>
  <c r="N304" i="1"/>
  <c r="Q304" i="1"/>
  <c r="N302" i="1"/>
  <c r="Q302" i="1"/>
  <c r="N300" i="1"/>
  <c r="Q300" i="1"/>
  <c r="N298" i="1"/>
  <c r="Q298" i="1"/>
  <c r="N296" i="1"/>
  <c r="Q296" i="1"/>
  <c r="N294" i="1"/>
  <c r="Q294" i="1"/>
  <c r="N292" i="1"/>
  <c r="Q292" i="1"/>
  <c r="N290" i="1"/>
  <c r="Q290" i="1"/>
  <c r="N288" i="1"/>
  <c r="Q288" i="1"/>
  <c r="N286" i="1"/>
  <c r="Q286" i="1"/>
  <c r="N284" i="1"/>
  <c r="Q284" i="1"/>
  <c r="N282" i="1"/>
  <c r="Q282" i="1"/>
  <c r="N280" i="1"/>
  <c r="Q280" i="1"/>
  <c r="N278" i="1"/>
  <c r="Q278" i="1"/>
  <c r="N276" i="1"/>
  <c r="Q276" i="1"/>
  <c r="N274" i="1"/>
  <c r="Q274" i="1"/>
  <c r="N272" i="1"/>
  <c r="Q272" i="1"/>
  <c r="N270" i="1"/>
  <c r="Q270" i="1"/>
  <c r="N268" i="1"/>
  <c r="Q268" i="1"/>
  <c r="N266" i="1"/>
  <c r="Q266" i="1"/>
  <c r="N264" i="1"/>
  <c r="Q264" i="1"/>
  <c r="N262" i="1"/>
  <c r="Q262" i="1"/>
  <c r="N260" i="1"/>
  <c r="N258" i="1"/>
  <c r="Q258" i="1"/>
  <c r="N256" i="1"/>
  <c r="Q256" i="1"/>
  <c r="N254" i="1"/>
  <c r="Q254" i="1"/>
  <c r="N252" i="1"/>
  <c r="Q252" i="1"/>
  <c r="N250" i="1"/>
  <c r="Q250" i="1"/>
  <c r="N248" i="1"/>
  <c r="Q248" i="1"/>
  <c r="N246" i="1"/>
  <c r="Q246" i="1"/>
  <c r="N244" i="1"/>
  <c r="Q244" i="1"/>
  <c r="N242" i="1"/>
  <c r="Q242" i="1"/>
  <c r="N240" i="1"/>
  <c r="Q240" i="1"/>
  <c r="N238" i="1"/>
  <c r="Q238" i="1"/>
  <c r="N236" i="1"/>
  <c r="Q236" i="1"/>
  <c r="N234" i="1"/>
  <c r="Q234" i="1"/>
  <c r="N232" i="1"/>
  <c r="Q232" i="1"/>
  <c r="N230" i="1"/>
  <c r="Q230" i="1"/>
  <c r="N228" i="1"/>
  <c r="Q228" i="1"/>
  <c r="N226" i="1"/>
  <c r="Q226" i="1"/>
  <c r="N224" i="1"/>
  <c r="Q224" i="1"/>
  <c r="N222" i="1"/>
  <c r="Q222" i="1"/>
  <c r="N220" i="1"/>
  <c r="Q220" i="1"/>
  <c r="N218" i="1"/>
  <c r="Q218" i="1"/>
  <c r="N216" i="1"/>
  <c r="Q216" i="1"/>
  <c r="N214" i="1"/>
  <c r="Q214" i="1"/>
  <c r="N212" i="1"/>
  <c r="Q212" i="1"/>
  <c r="N210" i="1"/>
  <c r="Q210" i="1"/>
  <c r="N208" i="1"/>
  <c r="Q208" i="1"/>
  <c r="N206" i="1"/>
  <c r="Q206" i="1"/>
  <c r="N204" i="1"/>
  <c r="Q204" i="1"/>
  <c r="N202" i="1"/>
  <c r="Q202" i="1"/>
  <c r="N200" i="1"/>
  <c r="Q200" i="1"/>
  <c r="N198" i="1"/>
  <c r="Q198" i="1"/>
  <c r="N196" i="1"/>
  <c r="Q196" i="1"/>
  <c r="N194" i="1"/>
  <c r="Q194" i="1"/>
  <c r="N192" i="1"/>
  <c r="Q192" i="1"/>
  <c r="N190" i="1"/>
  <c r="Q190" i="1"/>
  <c r="N188" i="1"/>
  <c r="Q188" i="1"/>
  <c r="N186" i="1"/>
  <c r="Q186" i="1"/>
  <c r="N184" i="1"/>
  <c r="Q184" i="1"/>
  <c r="N182" i="1"/>
  <c r="Q182" i="1"/>
  <c r="N180" i="1"/>
  <c r="Q180" i="1"/>
  <c r="N178" i="1"/>
  <c r="Q178" i="1"/>
  <c r="N176" i="1"/>
  <c r="Q176" i="1"/>
  <c r="N174" i="1"/>
  <c r="Q174" i="1"/>
  <c r="N172" i="1"/>
  <c r="Q172" i="1"/>
  <c r="N170" i="1"/>
  <c r="Q170" i="1"/>
  <c r="N168" i="1"/>
  <c r="Q168" i="1"/>
  <c r="N166" i="1"/>
  <c r="Q166" i="1"/>
  <c r="N164" i="1"/>
  <c r="Q164" i="1"/>
  <c r="N162" i="1"/>
  <c r="Q162" i="1"/>
  <c r="N160" i="1"/>
  <c r="Q160" i="1"/>
  <c r="N158" i="1"/>
  <c r="Q158" i="1"/>
  <c r="N156" i="1"/>
  <c r="Q156" i="1"/>
  <c r="N154" i="1"/>
  <c r="Q154" i="1"/>
  <c r="N152" i="1"/>
  <c r="Q152" i="1"/>
  <c r="N150" i="1"/>
  <c r="Q150" i="1"/>
  <c r="N148" i="1"/>
  <c r="Q148" i="1"/>
  <c r="N146" i="1"/>
  <c r="Q146" i="1"/>
  <c r="N144" i="1"/>
  <c r="Q144" i="1"/>
  <c r="N142" i="1"/>
  <c r="Q142" i="1"/>
  <c r="N140" i="1"/>
  <c r="Q140" i="1"/>
  <c r="N138" i="1"/>
  <c r="Q138" i="1"/>
  <c r="N136" i="1"/>
  <c r="Q136" i="1"/>
  <c r="N134" i="1"/>
  <c r="Q134" i="1"/>
  <c r="N132" i="1"/>
  <c r="Q132" i="1"/>
  <c r="N130" i="1"/>
  <c r="Q130" i="1"/>
  <c r="Q439" i="1"/>
  <c r="N703" i="1"/>
  <c r="N701" i="1"/>
  <c r="Q701" i="1"/>
  <c r="N699" i="1"/>
  <c r="Q699" i="1"/>
  <c r="N697" i="1"/>
  <c r="Q697" i="1"/>
  <c r="N695" i="1"/>
  <c r="N693" i="1"/>
  <c r="Q693" i="1"/>
  <c r="N691" i="1"/>
  <c r="Q691" i="1"/>
  <c r="N689" i="1"/>
  <c r="Q689" i="1"/>
  <c r="N687" i="1"/>
  <c r="N685" i="1"/>
  <c r="Q685" i="1"/>
  <c r="N683" i="1"/>
  <c r="Q683" i="1"/>
  <c r="N681" i="1"/>
  <c r="Q681" i="1"/>
  <c r="N679" i="1"/>
  <c r="N677" i="1"/>
  <c r="Q677" i="1"/>
  <c r="N675" i="1"/>
  <c r="Q675" i="1"/>
  <c r="N673" i="1"/>
  <c r="Q673" i="1"/>
  <c r="N671" i="1"/>
  <c r="N669" i="1"/>
  <c r="Q669" i="1"/>
  <c r="N667" i="1"/>
  <c r="Q667" i="1"/>
  <c r="N665" i="1"/>
  <c r="Q665" i="1"/>
  <c r="N663" i="1"/>
  <c r="N661" i="1"/>
  <c r="Q661" i="1"/>
  <c r="N659" i="1"/>
  <c r="Q659" i="1"/>
  <c r="N657" i="1"/>
  <c r="Q657" i="1"/>
  <c r="N655" i="1"/>
  <c r="N653" i="1"/>
  <c r="Q653" i="1"/>
  <c r="N651" i="1"/>
  <c r="Q651" i="1"/>
  <c r="N649" i="1"/>
  <c r="Q649" i="1"/>
  <c r="N647" i="1"/>
  <c r="N645" i="1"/>
  <c r="Q645" i="1"/>
  <c r="N643" i="1"/>
  <c r="Q643" i="1"/>
  <c r="N641" i="1"/>
  <c r="Q641" i="1"/>
  <c r="N639" i="1"/>
  <c r="N637" i="1"/>
  <c r="Q637" i="1"/>
  <c r="N635" i="1"/>
  <c r="Q635" i="1"/>
  <c r="N633" i="1"/>
  <c r="Q633" i="1"/>
  <c r="N631" i="1"/>
  <c r="N629" i="1"/>
  <c r="Q629" i="1"/>
  <c r="N627" i="1"/>
  <c r="Q627" i="1"/>
  <c r="N625" i="1"/>
  <c r="Q625" i="1"/>
  <c r="N623" i="1"/>
  <c r="N621" i="1"/>
  <c r="Q621" i="1"/>
  <c r="N619" i="1"/>
  <c r="Q619" i="1"/>
  <c r="N617" i="1"/>
  <c r="Q617" i="1"/>
  <c r="N615" i="1"/>
  <c r="N613" i="1"/>
  <c r="Q613" i="1"/>
  <c r="N611" i="1"/>
  <c r="Q611" i="1"/>
  <c r="N609" i="1"/>
  <c r="Q609" i="1"/>
  <c r="N607" i="1"/>
  <c r="N605" i="1"/>
  <c r="Q605" i="1"/>
  <c r="N603" i="1"/>
  <c r="Q603" i="1"/>
  <c r="N601" i="1"/>
  <c r="Q601" i="1"/>
  <c r="N599" i="1"/>
  <c r="N597" i="1"/>
  <c r="Q597" i="1"/>
  <c r="N595" i="1"/>
  <c r="Q595" i="1"/>
  <c r="N593" i="1"/>
  <c r="Q593" i="1"/>
  <c r="N591" i="1"/>
  <c r="N589" i="1"/>
  <c r="Q589" i="1"/>
  <c r="N587" i="1"/>
  <c r="Q587" i="1"/>
  <c r="N585" i="1"/>
  <c r="Q585" i="1"/>
  <c r="N583" i="1"/>
  <c r="N581" i="1"/>
  <c r="Q581" i="1"/>
  <c r="N579" i="1"/>
  <c r="Q579" i="1"/>
  <c r="N577" i="1"/>
  <c r="Q577" i="1"/>
  <c r="N575" i="1"/>
  <c r="N573" i="1"/>
  <c r="Q573" i="1"/>
  <c r="N571" i="1"/>
  <c r="Q571" i="1"/>
  <c r="N569" i="1"/>
  <c r="Q569" i="1"/>
  <c r="N567" i="1"/>
  <c r="N565" i="1"/>
  <c r="Q565" i="1"/>
  <c r="N563" i="1"/>
  <c r="Q563" i="1"/>
  <c r="N561" i="1"/>
  <c r="Q561" i="1"/>
  <c r="N559" i="1"/>
  <c r="N557" i="1"/>
  <c r="Q557" i="1"/>
  <c r="N555" i="1"/>
  <c r="Q555" i="1"/>
  <c r="N553" i="1"/>
  <c r="Q553" i="1"/>
  <c r="N551" i="1"/>
  <c r="N549" i="1"/>
  <c r="Q549" i="1"/>
  <c r="N547" i="1"/>
  <c r="Q547" i="1"/>
  <c r="N545" i="1"/>
  <c r="Q545" i="1"/>
  <c r="N543" i="1"/>
  <c r="N541" i="1"/>
  <c r="Q541" i="1"/>
  <c r="N539" i="1"/>
  <c r="Q539" i="1"/>
  <c r="N537" i="1"/>
  <c r="Q537" i="1"/>
  <c r="N535" i="1"/>
  <c r="N533" i="1"/>
  <c r="Q533" i="1"/>
  <c r="N531" i="1"/>
  <c r="Q531" i="1"/>
  <c r="N529" i="1"/>
  <c r="Q529" i="1"/>
  <c r="N527" i="1"/>
  <c r="N525" i="1"/>
  <c r="Q525" i="1"/>
  <c r="N523" i="1"/>
  <c r="Q523" i="1"/>
  <c r="N521" i="1"/>
  <c r="Q521" i="1"/>
  <c r="N519" i="1"/>
  <c r="N517" i="1"/>
  <c r="Q517" i="1"/>
  <c r="N515" i="1"/>
  <c r="Q515" i="1"/>
  <c r="N513" i="1"/>
  <c r="Q513" i="1"/>
  <c r="N511" i="1"/>
  <c r="N509" i="1"/>
  <c r="Q509" i="1"/>
  <c r="N507" i="1"/>
  <c r="Q507" i="1"/>
  <c r="N505" i="1"/>
  <c r="Q505" i="1"/>
  <c r="N503" i="1"/>
  <c r="N501" i="1"/>
  <c r="Q501" i="1"/>
  <c r="N499" i="1"/>
  <c r="Q499" i="1"/>
  <c r="N497" i="1"/>
  <c r="Q497" i="1"/>
  <c r="N495" i="1"/>
  <c r="N493" i="1"/>
  <c r="Q493" i="1"/>
  <c r="N491" i="1"/>
  <c r="Q491" i="1"/>
  <c r="N489" i="1"/>
  <c r="Q489" i="1"/>
  <c r="N487" i="1"/>
  <c r="N485" i="1"/>
  <c r="Q485" i="1"/>
  <c r="N483" i="1"/>
  <c r="Q483" i="1"/>
  <c r="N481" i="1"/>
  <c r="Q481" i="1"/>
  <c r="N479" i="1"/>
  <c r="N477" i="1"/>
  <c r="Q477" i="1"/>
  <c r="N475" i="1"/>
  <c r="Q475" i="1"/>
  <c r="N473" i="1"/>
  <c r="Q473" i="1"/>
  <c r="N471" i="1"/>
  <c r="N469" i="1"/>
  <c r="Q469" i="1"/>
  <c r="N467" i="1"/>
  <c r="Q467" i="1"/>
  <c r="N465" i="1"/>
  <c r="Q465" i="1"/>
  <c r="N463" i="1"/>
  <c r="N461" i="1"/>
  <c r="Q461" i="1"/>
  <c r="N459" i="1"/>
  <c r="Q459" i="1"/>
  <c r="N457" i="1"/>
  <c r="Q457" i="1"/>
  <c r="N455" i="1"/>
  <c r="N453" i="1"/>
  <c r="Q453" i="1"/>
  <c r="N451" i="1"/>
  <c r="Q451" i="1"/>
  <c r="N449" i="1"/>
  <c r="Q449" i="1"/>
  <c r="N447" i="1"/>
  <c r="N445" i="1"/>
  <c r="Q445" i="1"/>
  <c r="N443" i="1"/>
  <c r="Q443" i="1"/>
  <c r="N441" i="1"/>
  <c r="Q441" i="1"/>
  <c r="N437" i="1"/>
  <c r="Q437" i="1"/>
  <c r="N435" i="1"/>
  <c r="Q435" i="1"/>
  <c r="N433" i="1"/>
  <c r="Q433" i="1"/>
  <c r="N431" i="1"/>
  <c r="N429" i="1"/>
  <c r="Q429" i="1"/>
  <c r="N427" i="1"/>
  <c r="Q427" i="1"/>
  <c r="N425" i="1"/>
  <c r="Q425" i="1"/>
  <c r="N423" i="1"/>
  <c r="N421" i="1"/>
  <c r="Q421" i="1"/>
  <c r="N419" i="1"/>
  <c r="Q419" i="1"/>
  <c r="N417" i="1"/>
  <c r="Q417" i="1"/>
  <c r="N415" i="1"/>
  <c r="N413" i="1"/>
  <c r="Q413" i="1"/>
  <c r="N411" i="1"/>
  <c r="Q411" i="1"/>
  <c r="N409" i="1"/>
  <c r="Q409" i="1"/>
  <c r="N407" i="1"/>
  <c r="N405" i="1"/>
  <c r="Q405" i="1"/>
  <c r="N403" i="1"/>
  <c r="Q403" i="1"/>
  <c r="N401" i="1"/>
  <c r="Q401" i="1"/>
  <c r="N399" i="1"/>
  <c r="N397" i="1"/>
  <c r="Q397" i="1"/>
  <c r="N395" i="1"/>
  <c r="Q395" i="1"/>
  <c r="N393" i="1"/>
  <c r="Q393" i="1"/>
  <c r="N391" i="1"/>
  <c r="N389" i="1"/>
  <c r="Q389" i="1"/>
  <c r="N387" i="1"/>
  <c r="Q387" i="1"/>
  <c r="N385" i="1"/>
  <c r="Q385" i="1"/>
  <c r="N383" i="1"/>
  <c r="N381" i="1"/>
  <c r="Q381" i="1"/>
  <c r="N379" i="1"/>
  <c r="Q379" i="1"/>
  <c r="N377" i="1"/>
  <c r="Q377" i="1"/>
  <c r="N375" i="1"/>
  <c r="N373" i="1"/>
  <c r="Q373" i="1"/>
  <c r="N371" i="1"/>
  <c r="Q371" i="1"/>
  <c r="N369" i="1"/>
  <c r="Q369" i="1"/>
  <c r="N367" i="1"/>
  <c r="N365" i="1"/>
  <c r="Q365" i="1"/>
  <c r="N363" i="1"/>
  <c r="Q363" i="1"/>
  <c r="N361" i="1"/>
  <c r="Q361" i="1"/>
  <c r="N359" i="1"/>
  <c r="N357" i="1"/>
  <c r="Q357" i="1"/>
  <c r="N355" i="1"/>
  <c r="Q355" i="1"/>
  <c r="N353" i="1"/>
  <c r="Q353" i="1"/>
  <c r="N349" i="1"/>
  <c r="Q349" i="1"/>
  <c r="N347" i="1"/>
  <c r="Q347" i="1"/>
  <c r="N345" i="1"/>
  <c r="Q345" i="1"/>
  <c r="N343" i="1"/>
  <c r="N341" i="1"/>
  <c r="Q341" i="1"/>
  <c r="N339" i="1"/>
  <c r="Q339" i="1"/>
  <c r="N337" i="1"/>
  <c r="Q337" i="1"/>
  <c r="N335" i="1"/>
  <c r="Q335" i="1"/>
  <c r="N333" i="1"/>
  <c r="Q333" i="1"/>
  <c r="N331" i="1"/>
  <c r="N329" i="1"/>
  <c r="Q329" i="1"/>
  <c r="N327" i="1"/>
  <c r="Q327" i="1"/>
  <c r="N325" i="1"/>
  <c r="Q325" i="1"/>
  <c r="N323" i="1"/>
  <c r="Q323" i="1"/>
  <c r="N321" i="1"/>
  <c r="Q321" i="1"/>
  <c r="N319" i="1"/>
  <c r="N317" i="1"/>
  <c r="Q317" i="1"/>
  <c r="N315" i="1"/>
  <c r="Q315" i="1"/>
  <c r="N313" i="1"/>
  <c r="Q313" i="1"/>
  <c r="N311" i="1"/>
  <c r="Q311" i="1"/>
  <c r="N309" i="1"/>
  <c r="Q309" i="1"/>
  <c r="N307" i="1"/>
  <c r="Q307" i="1"/>
  <c r="N305" i="1"/>
  <c r="Q305" i="1"/>
  <c r="N303" i="1"/>
  <c r="N301" i="1"/>
  <c r="Q301" i="1"/>
  <c r="N299" i="1"/>
  <c r="Q299" i="1"/>
  <c r="N297" i="1"/>
  <c r="Q297" i="1"/>
  <c r="N295" i="1"/>
  <c r="Q295" i="1"/>
  <c r="N293" i="1"/>
  <c r="Q293" i="1"/>
  <c r="N291" i="1"/>
  <c r="Q291" i="1"/>
  <c r="N289" i="1"/>
  <c r="Q289" i="1"/>
  <c r="N287" i="1"/>
  <c r="Q287" i="1"/>
  <c r="N285" i="1"/>
  <c r="Q285" i="1"/>
  <c r="N283" i="1"/>
  <c r="N281" i="1"/>
  <c r="Q281" i="1"/>
  <c r="N279" i="1"/>
  <c r="Q279" i="1"/>
  <c r="N277" i="1"/>
  <c r="Q277" i="1"/>
  <c r="N275" i="1"/>
  <c r="Q275" i="1"/>
  <c r="N273" i="1"/>
  <c r="Q273" i="1"/>
  <c r="N271" i="1"/>
  <c r="Q271" i="1"/>
  <c r="N269" i="1"/>
  <c r="Q269" i="1"/>
  <c r="N267" i="1"/>
  <c r="Q267" i="1"/>
  <c r="N265" i="1"/>
  <c r="Q265" i="1"/>
  <c r="N263" i="1"/>
  <c r="Q263" i="1"/>
  <c r="N261" i="1"/>
  <c r="Q261" i="1"/>
  <c r="N259" i="1"/>
  <c r="Q259" i="1"/>
  <c r="N257" i="1"/>
  <c r="Q257" i="1"/>
  <c r="N255" i="1"/>
  <c r="Q255" i="1"/>
  <c r="N253" i="1"/>
  <c r="Q253" i="1"/>
  <c r="N251" i="1"/>
  <c r="Q251" i="1"/>
  <c r="N249" i="1"/>
  <c r="Q249" i="1"/>
  <c r="N247" i="1"/>
  <c r="Q247" i="1"/>
  <c r="N245" i="1"/>
  <c r="Q245" i="1"/>
  <c r="N243" i="1"/>
  <c r="Q243" i="1"/>
  <c r="N241" i="1"/>
  <c r="Q241" i="1"/>
  <c r="N239" i="1"/>
  <c r="Q239" i="1"/>
  <c r="N237" i="1"/>
  <c r="Q237" i="1"/>
  <c r="N235" i="1"/>
  <c r="N233" i="1"/>
  <c r="Q233" i="1"/>
  <c r="N231" i="1"/>
  <c r="Q231" i="1"/>
  <c r="N229" i="1"/>
  <c r="Q229" i="1"/>
  <c r="N227" i="1"/>
  <c r="Q227" i="1"/>
  <c r="N225" i="1"/>
  <c r="Q225" i="1"/>
  <c r="N223" i="1"/>
  <c r="Q223" i="1"/>
  <c r="N221" i="1"/>
  <c r="Q221" i="1"/>
  <c r="N219" i="1"/>
  <c r="Q219" i="1"/>
  <c r="N217" i="1"/>
  <c r="Q217" i="1"/>
  <c r="N215" i="1"/>
  <c r="Q215" i="1"/>
  <c r="N213" i="1"/>
  <c r="Q213" i="1"/>
  <c r="N211" i="1"/>
  <c r="Q211" i="1"/>
  <c r="N209" i="1"/>
  <c r="Q209" i="1"/>
  <c r="N207" i="1"/>
  <c r="Q207" i="1"/>
  <c r="N205" i="1"/>
  <c r="Q205" i="1"/>
  <c r="N203" i="1"/>
  <c r="Q203" i="1"/>
  <c r="N201" i="1"/>
  <c r="Q201" i="1"/>
  <c r="N199" i="1"/>
  <c r="Q199" i="1"/>
  <c r="N197" i="1"/>
  <c r="Q197" i="1"/>
  <c r="N195" i="1"/>
  <c r="Q195" i="1"/>
  <c r="N193" i="1"/>
  <c r="Q193" i="1"/>
  <c r="N191" i="1"/>
  <c r="Q191" i="1"/>
  <c r="N189" i="1"/>
  <c r="Q189" i="1"/>
  <c r="N187" i="1"/>
  <c r="N185" i="1"/>
  <c r="Q185" i="1"/>
  <c r="N183" i="1"/>
  <c r="Q183" i="1"/>
  <c r="N181" i="1"/>
  <c r="Q181" i="1"/>
  <c r="N179" i="1"/>
  <c r="Q179" i="1"/>
  <c r="N177" i="1"/>
  <c r="Q177" i="1"/>
  <c r="N175" i="1"/>
  <c r="Q175" i="1"/>
  <c r="N173" i="1"/>
  <c r="Q173" i="1"/>
  <c r="N171" i="1"/>
  <c r="Q171" i="1"/>
  <c r="N169" i="1"/>
  <c r="Q169" i="1"/>
  <c r="N167" i="1"/>
  <c r="Q167" i="1"/>
  <c r="N165" i="1"/>
  <c r="Q165" i="1"/>
  <c r="N163" i="1"/>
  <c r="Q163" i="1"/>
  <c r="N161" i="1"/>
  <c r="Q161" i="1"/>
  <c r="N159" i="1"/>
  <c r="Q159" i="1"/>
  <c r="N157" i="1"/>
  <c r="Q157" i="1"/>
  <c r="N155" i="1"/>
  <c r="Q155" i="1"/>
  <c r="N153" i="1"/>
  <c r="Q153" i="1"/>
  <c r="N151" i="1"/>
  <c r="Q151" i="1"/>
  <c r="N149" i="1"/>
  <c r="Q149" i="1"/>
  <c r="N147" i="1"/>
  <c r="Q147" i="1"/>
  <c r="N145" i="1"/>
  <c r="Q145" i="1"/>
  <c r="N143" i="1"/>
  <c r="Q143" i="1"/>
  <c r="N141" i="1"/>
  <c r="Q141" i="1"/>
  <c r="N139" i="1"/>
  <c r="Q139" i="1"/>
  <c r="N137" i="1"/>
  <c r="Q137" i="1"/>
  <c r="N135" i="1"/>
  <c r="Q135" i="1"/>
  <c r="N133" i="1"/>
  <c r="Q133" i="1"/>
  <c r="N131" i="1"/>
  <c r="Q131" i="1"/>
  <c r="N129" i="1"/>
  <c r="Q129" i="1"/>
  <c r="N127" i="1"/>
  <c r="Q127" i="1"/>
  <c r="N125" i="1"/>
  <c r="Q125" i="1"/>
  <c r="Q687" i="1"/>
  <c r="Q623" i="1"/>
  <c r="Q559" i="1"/>
  <c r="Q495" i="1"/>
  <c r="Q431" i="1"/>
  <c r="Q367" i="1"/>
  <c r="Q260" i="1"/>
  <c r="Q679" i="1"/>
  <c r="Q615" i="1"/>
  <c r="Q551" i="1"/>
  <c r="Q487" i="1"/>
  <c r="Q423" i="1"/>
  <c r="Q359" i="1"/>
  <c r="Q235" i="1"/>
  <c r="Q671" i="1"/>
  <c r="Q607" i="1"/>
  <c r="Q543" i="1"/>
  <c r="Q479" i="1"/>
  <c r="Q415" i="1"/>
  <c r="Q351" i="1"/>
  <c r="Q187" i="1"/>
  <c r="N123" i="1"/>
  <c r="N121" i="1"/>
  <c r="Q121" i="1"/>
  <c r="N119" i="1"/>
  <c r="Q119" i="1"/>
  <c r="N117" i="1"/>
  <c r="Q117" i="1"/>
  <c r="N115" i="1"/>
  <c r="N113" i="1"/>
  <c r="Q113" i="1"/>
  <c r="N111" i="1"/>
  <c r="Q111" i="1"/>
  <c r="N109" i="1"/>
  <c r="Q109" i="1"/>
  <c r="N107" i="1"/>
  <c r="N105" i="1"/>
  <c r="Q105" i="1"/>
  <c r="N103" i="1"/>
  <c r="Q103" i="1"/>
  <c r="N101" i="1"/>
  <c r="Q101" i="1"/>
  <c r="N99" i="1"/>
  <c r="N97" i="1"/>
  <c r="Q97" i="1"/>
  <c r="N95" i="1"/>
  <c r="Q95" i="1"/>
  <c r="N93" i="1"/>
  <c r="Q93" i="1"/>
  <c r="N91" i="1"/>
  <c r="N89" i="1"/>
  <c r="Q89" i="1"/>
  <c r="N87" i="1"/>
  <c r="Q87" i="1"/>
  <c r="N85" i="1"/>
  <c r="Q85" i="1"/>
  <c r="N83" i="1"/>
  <c r="N81" i="1"/>
  <c r="Q81" i="1"/>
  <c r="N79" i="1"/>
  <c r="Q79" i="1"/>
  <c r="N77" i="1"/>
  <c r="Q77" i="1"/>
  <c r="N75" i="1"/>
  <c r="N73" i="1"/>
  <c r="Q73" i="1"/>
  <c r="N71" i="1"/>
  <c r="Q71" i="1"/>
  <c r="N69" i="1"/>
  <c r="Q69" i="1"/>
  <c r="N67" i="1"/>
  <c r="N65" i="1"/>
  <c r="Q65" i="1"/>
  <c r="N63" i="1"/>
  <c r="Q63" i="1"/>
  <c r="N61" i="1"/>
  <c r="Q61" i="1"/>
  <c r="N59" i="1"/>
  <c r="N57" i="1"/>
  <c r="Q57" i="1"/>
  <c r="N55" i="1"/>
  <c r="Q55" i="1"/>
  <c r="N53" i="1"/>
  <c r="Q53" i="1"/>
  <c r="N51" i="1"/>
  <c r="N49" i="1"/>
  <c r="Q49" i="1"/>
  <c r="N47" i="1"/>
  <c r="Q47" i="1"/>
  <c r="N45" i="1"/>
  <c r="Q45" i="1"/>
  <c r="N43" i="1"/>
  <c r="N41" i="1"/>
  <c r="Q41" i="1"/>
  <c r="N39" i="1"/>
  <c r="Q39" i="1"/>
  <c r="N37" i="1"/>
  <c r="Q37" i="1"/>
  <c r="N35" i="1"/>
  <c r="N33" i="1"/>
  <c r="Q33" i="1"/>
  <c r="N31" i="1"/>
  <c r="Q31" i="1"/>
  <c r="N29" i="1"/>
  <c r="Q29" i="1"/>
  <c r="N27" i="1"/>
  <c r="N25" i="1"/>
  <c r="Q25" i="1"/>
  <c r="N23" i="1"/>
  <c r="Q23" i="1"/>
  <c r="N21" i="1"/>
  <c r="Q21" i="1"/>
  <c r="N19" i="1"/>
  <c r="N17" i="1"/>
  <c r="Q17" i="1"/>
  <c r="N15" i="1"/>
  <c r="Q15" i="1"/>
  <c r="N13" i="1"/>
  <c r="Q13" i="1"/>
  <c r="N11" i="1"/>
  <c r="N9" i="1"/>
  <c r="N7" i="1"/>
  <c r="Q7" i="1"/>
  <c r="N5" i="1"/>
  <c r="Q5" i="1"/>
  <c r="N3" i="1"/>
  <c r="Q107" i="1"/>
  <c r="Q43" i="1"/>
  <c r="Q99" i="1"/>
  <c r="Q35" i="1"/>
  <c r="Q91" i="1"/>
  <c r="Q27" i="1"/>
  <c r="Q83" i="1"/>
  <c r="Q19" i="1"/>
  <c r="N128" i="1"/>
  <c r="Q128" i="1"/>
  <c r="N126" i="1"/>
  <c r="Q126" i="1"/>
  <c r="N124" i="1"/>
  <c r="Q124" i="1"/>
  <c r="N122" i="1"/>
  <c r="Q122" i="1"/>
  <c r="N120" i="1"/>
  <c r="Q120" i="1"/>
  <c r="N118" i="1"/>
  <c r="Q118" i="1"/>
  <c r="N116" i="1"/>
  <c r="Q116" i="1"/>
  <c r="N114" i="1"/>
  <c r="Q114" i="1"/>
  <c r="N112" i="1"/>
  <c r="Q112" i="1"/>
  <c r="N110" i="1"/>
  <c r="Q110" i="1"/>
  <c r="N108" i="1"/>
  <c r="Q108" i="1"/>
  <c r="N106" i="1"/>
  <c r="Q106" i="1"/>
  <c r="N104" i="1"/>
  <c r="Q104" i="1"/>
  <c r="N102" i="1"/>
  <c r="Q102" i="1"/>
  <c r="N100" i="1"/>
  <c r="Q100" i="1"/>
  <c r="N98" i="1"/>
  <c r="Q98" i="1"/>
  <c r="N96" i="1"/>
  <c r="Q96" i="1"/>
  <c r="N94" i="1"/>
  <c r="Q94" i="1"/>
  <c r="N92" i="1"/>
  <c r="Q92" i="1"/>
  <c r="N90" i="1"/>
  <c r="Q90" i="1"/>
  <c r="N88" i="1"/>
  <c r="Q88" i="1"/>
  <c r="N86" i="1"/>
  <c r="Q86" i="1"/>
  <c r="N84" i="1"/>
  <c r="Q84" i="1"/>
  <c r="N82" i="1"/>
  <c r="Q82" i="1"/>
  <c r="N80" i="1"/>
  <c r="Q80" i="1"/>
  <c r="N78" i="1"/>
  <c r="Q78" i="1"/>
  <c r="N76" i="1"/>
  <c r="Q76" i="1"/>
  <c r="N74" i="1"/>
  <c r="Q74" i="1"/>
  <c r="N72" i="1"/>
  <c r="Q72" i="1"/>
  <c r="N70" i="1"/>
  <c r="Q70" i="1"/>
  <c r="N68" i="1"/>
  <c r="Q68" i="1"/>
  <c r="N66" i="1"/>
  <c r="Q66" i="1"/>
  <c r="N64" i="1"/>
  <c r="Q64" i="1"/>
  <c r="N62" i="1"/>
  <c r="Q62" i="1"/>
  <c r="N60" i="1"/>
  <c r="Q60" i="1"/>
  <c r="N58" i="1"/>
  <c r="Q58" i="1"/>
  <c r="N56" i="1"/>
  <c r="Q56" i="1"/>
  <c r="N54" i="1"/>
  <c r="Q54" i="1"/>
  <c r="N52" i="1"/>
  <c r="Q52" i="1"/>
  <c r="N50" i="1"/>
  <c r="Q50" i="1"/>
  <c r="N48" i="1"/>
  <c r="Q48" i="1"/>
  <c r="N46" i="1"/>
  <c r="Q46" i="1"/>
  <c r="N44" i="1"/>
  <c r="Q44" i="1"/>
  <c r="N42" i="1"/>
  <c r="Q42" i="1"/>
  <c r="N40" i="1"/>
  <c r="Q40" i="1"/>
  <c r="N38" i="1"/>
  <c r="Q38" i="1"/>
  <c r="N36" i="1"/>
  <c r="Q36" i="1"/>
  <c r="N34" i="1"/>
  <c r="Q34" i="1"/>
  <c r="N32" i="1"/>
  <c r="Q32" i="1"/>
  <c r="N30" i="1"/>
  <c r="Q30" i="1"/>
  <c r="N28" i="1"/>
  <c r="Q28" i="1"/>
  <c r="N26" i="1"/>
  <c r="Q26" i="1"/>
  <c r="N24" i="1"/>
  <c r="Q24" i="1"/>
  <c r="N22" i="1"/>
  <c r="Q22" i="1"/>
  <c r="N20" i="1"/>
  <c r="Q20" i="1"/>
  <c r="N18" i="1"/>
  <c r="Q18" i="1"/>
  <c r="N16" i="1"/>
  <c r="Q16" i="1"/>
  <c r="N14" i="1"/>
  <c r="Q14" i="1"/>
  <c r="Q12" i="1"/>
  <c r="N10" i="1"/>
  <c r="N8" i="1"/>
  <c r="Q8" i="1"/>
  <c r="N6" i="1"/>
  <c r="Q6" i="1"/>
  <c r="N4" i="1"/>
  <c r="Q4" i="1"/>
  <c r="Q75" i="1"/>
  <c r="Q11" i="1"/>
  <c r="U118" i="1" l="1"/>
  <c r="W118" i="1" s="1"/>
  <c r="E10" i="6"/>
  <c r="E14" i="6"/>
  <c r="E13" i="6"/>
  <c r="E17" i="6"/>
  <c r="E16" i="6"/>
  <c r="E15" i="6"/>
  <c r="C10" i="6"/>
  <c r="U2" i="1"/>
  <c r="W2" i="1" s="1"/>
  <c r="C7" i="6"/>
  <c r="E7" i="6" s="1"/>
  <c r="R12" i="1"/>
  <c r="V12" i="1"/>
  <c r="X12" i="1" s="1"/>
  <c r="P8" i="1"/>
  <c r="P16" i="1"/>
  <c r="P10" i="1"/>
  <c r="P18" i="1"/>
  <c r="P31" i="1"/>
  <c r="P49" i="1"/>
  <c r="P59" i="1"/>
  <c r="P77" i="1"/>
  <c r="P95" i="1"/>
  <c r="P113" i="1"/>
  <c r="P123" i="1"/>
  <c r="P191" i="1"/>
  <c r="P199" i="1"/>
  <c r="P207" i="1"/>
  <c r="P215" i="1"/>
  <c r="P223" i="1"/>
  <c r="P231" i="1"/>
  <c r="P289" i="1"/>
  <c r="P297" i="1"/>
  <c r="P323" i="1"/>
  <c r="P349" i="1"/>
  <c r="P369" i="1"/>
  <c r="P387" i="1"/>
  <c r="P405" i="1"/>
  <c r="P415" i="1"/>
  <c r="P433" i="1"/>
  <c r="P443" i="1"/>
  <c r="P461" i="1"/>
  <c r="P471" i="1"/>
  <c r="P489" i="1"/>
  <c r="P507" i="1"/>
  <c r="P525" i="1"/>
  <c r="P535" i="1"/>
  <c r="P553" i="1"/>
  <c r="P571" i="1"/>
  <c r="P589" i="1"/>
  <c r="P599" i="1"/>
  <c r="P617" i="1"/>
  <c r="P635" i="1"/>
  <c r="P653" i="1"/>
  <c r="P663" i="1"/>
  <c r="P681" i="1"/>
  <c r="P699" i="1"/>
  <c r="P132" i="1"/>
  <c r="P140" i="1"/>
  <c r="P148" i="1"/>
  <c r="P156" i="1"/>
  <c r="P164" i="1"/>
  <c r="P172" i="1"/>
  <c r="P180" i="1"/>
  <c r="P188" i="1"/>
  <c r="P196" i="1"/>
  <c r="P204" i="1"/>
  <c r="P212" i="1"/>
  <c r="P220" i="1"/>
  <c r="P228" i="1"/>
  <c r="P236" i="1"/>
  <c r="P244" i="1"/>
  <c r="P252" i="1"/>
  <c r="P5" i="1"/>
  <c r="P23" i="1"/>
  <c r="P41" i="1"/>
  <c r="P51" i="1"/>
  <c r="P69" i="1"/>
  <c r="P87" i="1"/>
  <c r="P105" i="1"/>
  <c r="P115" i="1"/>
  <c r="P127" i="1"/>
  <c r="P135" i="1"/>
  <c r="P143" i="1"/>
  <c r="P151" i="1"/>
  <c r="P159" i="1"/>
  <c r="P167" i="1"/>
  <c r="P175" i="1"/>
  <c r="P183" i="1"/>
  <c r="P241" i="1"/>
  <c r="P249" i="1"/>
  <c r="P257" i="1"/>
  <c r="P265" i="1"/>
  <c r="P273" i="1"/>
  <c r="P281" i="1"/>
  <c r="P307" i="1"/>
  <c r="P315" i="1"/>
  <c r="P333" i="1"/>
  <c r="P341" i="1"/>
  <c r="P361" i="1"/>
  <c r="P379" i="1"/>
  <c r="P397" i="1"/>
  <c r="P407" i="1"/>
  <c r="P425" i="1"/>
  <c r="P453" i="1"/>
  <c r="P463" i="1"/>
  <c r="P481" i="1"/>
  <c r="P499" i="1"/>
  <c r="P517" i="1"/>
  <c r="P527" i="1"/>
  <c r="P545" i="1"/>
  <c r="P563" i="1"/>
  <c r="P581" i="1"/>
  <c r="P591" i="1"/>
  <c r="P609" i="1"/>
  <c r="P627" i="1"/>
  <c r="P645" i="1"/>
  <c r="P655" i="1"/>
  <c r="P673" i="1"/>
  <c r="P691" i="1"/>
  <c r="P262" i="1"/>
  <c r="P270" i="1"/>
  <c r="P278" i="1"/>
  <c r="P286" i="1"/>
  <c r="P294" i="1"/>
  <c r="P302" i="1"/>
  <c r="P310" i="1"/>
  <c r="P318" i="1"/>
  <c r="P326" i="1"/>
  <c r="P334" i="1"/>
  <c r="P342" i="1"/>
  <c r="P350" i="1"/>
  <c r="P358" i="1"/>
  <c r="P366" i="1"/>
  <c r="P374" i="1"/>
  <c r="P382" i="1"/>
  <c r="P390" i="1"/>
  <c r="P398" i="1"/>
  <c r="P406" i="1"/>
  <c r="P414" i="1"/>
  <c r="P422" i="1"/>
  <c r="P430" i="1"/>
  <c r="P438" i="1"/>
  <c r="P446" i="1"/>
  <c r="P454" i="1"/>
  <c r="P462" i="1"/>
  <c r="P470" i="1"/>
  <c r="P478" i="1"/>
  <c r="P486" i="1"/>
  <c r="P494" i="1"/>
  <c r="P502" i="1"/>
  <c r="P510" i="1"/>
  <c r="P518" i="1"/>
  <c r="P526" i="1"/>
  <c r="P534" i="1"/>
  <c r="P542" i="1"/>
  <c r="P550" i="1"/>
  <c r="P558" i="1"/>
  <c r="P566" i="1"/>
  <c r="P578" i="1"/>
  <c r="P586" i="1"/>
  <c r="P594" i="1"/>
  <c r="P602" i="1"/>
  <c r="P610" i="1"/>
  <c r="P618" i="1"/>
  <c r="P626" i="1"/>
  <c r="P634" i="1"/>
  <c r="P642" i="1"/>
  <c r="P650" i="1"/>
  <c r="P658" i="1"/>
  <c r="P666" i="1"/>
  <c r="P674" i="1"/>
  <c r="P682" i="1"/>
  <c r="P690" i="1"/>
  <c r="P698" i="1"/>
  <c r="P439" i="1"/>
  <c r="P30" i="1"/>
  <c r="P38" i="1"/>
  <c r="P46" i="1"/>
  <c r="P54" i="1"/>
  <c r="P62" i="1"/>
  <c r="P70" i="1"/>
  <c r="P78" i="1"/>
  <c r="P86" i="1"/>
  <c r="P94" i="1"/>
  <c r="P102" i="1"/>
  <c r="P110" i="1"/>
  <c r="P118" i="1"/>
  <c r="P126" i="1"/>
  <c r="P4" i="1"/>
  <c r="R4" i="1" s="1"/>
  <c r="P20" i="1"/>
  <c r="P44" i="1"/>
  <c r="P52" i="1"/>
  <c r="P60" i="1"/>
  <c r="P68" i="1"/>
  <c r="P76" i="1"/>
  <c r="P84" i="1"/>
  <c r="P92" i="1"/>
  <c r="P100" i="1"/>
  <c r="P108" i="1"/>
  <c r="P116" i="1"/>
  <c r="P124" i="1"/>
  <c r="P15" i="1"/>
  <c r="P33" i="1"/>
  <c r="P43" i="1"/>
  <c r="P61" i="1"/>
  <c r="P79" i="1"/>
  <c r="P97" i="1"/>
  <c r="P107" i="1"/>
  <c r="P193" i="1"/>
  <c r="P201" i="1"/>
  <c r="P209" i="1"/>
  <c r="P217" i="1"/>
  <c r="P225" i="1"/>
  <c r="P233" i="1"/>
  <c r="P283" i="1"/>
  <c r="P291" i="1"/>
  <c r="P299" i="1"/>
  <c r="P325" i="1"/>
  <c r="P343" i="1"/>
  <c r="P353" i="1"/>
  <c r="P371" i="1"/>
  <c r="P389" i="1"/>
  <c r="P399" i="1"/>
  <c r="P417" i="1"/>
  <c r="P435" i="1"/>
  <c r="P445" i="1"/>
  <c r="P455" i="1"/>
  <c r="P473" i="1"/>
  <c r="P491" i="1"/>
  <c r="P509" i="1"/>
  <c r="P519" i="1"/>
  <c r="P537" i="1"/>
  <c r="P555" i="1"/>
  <c r="P573" i="1"/>
  <c r="P583" i="1"/>
  <c r="P601" i="1"/>
  <c r="P619" i="1"/>
  <c r="P637" i="1"/>
  <c r="P647" i="1"/>
  <c r="P665" i="1"/>
  <c r="P683" i="1"/>
  <c r="P701" i="1"/>
  <c r="P134" i="1"/>
  <c r="P142" i="1"/>
  <c r="P150" i="1"/>
  <c r="P158" i="1"/>
  <c r="P166" i="1"/>
  <c r="P174" i="1"/>
  <c r="P182" i="1"/>
  <c r="P190" i="1"/>
  <c r="P198" i="1"/>
  <c r="P206" i="1"/>
  <c r="P214" i="1"/>
  <c r="P222" i="1"/>
  <c r="P230" i="1"/>
  <c r="P238" i="1"/>
  <c r="P246" i="1"/>
  <c r="P254" i="1"/>
  <c r="P351" i="1"/>
  <c r="P28" i="1"/>
  <c r="P36" i="1"/>
  <c r="P7" i="1"/>
  <c r="P25" i="1"/>
  <c r="P35" i="1"/>
  <c r="P53" i="1"/>
  <c r="P71" i="1"/>
  <c r="P89" i="1"/>
  <c r="P99" i="1"/>
  <c r="P117" i="1"/>
  <c r="P129" i="1"/>
  <c r="P137" i="1"/>
  <c r="P145" i="1"/>
  <c r="P153" i="1"/>
  <c r="P161" i="1"/>
  <c r="P169" i="1"/>
  <c r="P177" i="1"/>
  <c r="P185" i="1"/>
  <c r="P235" i="1"/>
  <c r="P243" i="1"/>
  <c r="P251" i="1"/>
  <c r="P259" i="1"/>
  <c r="P267" i="1"/>
  <c r="P275" i="1"/>
  <c r="P309" i="1"/>
  <c r="P317" i="1"/>
  <c r="P335" i="1"/>
  <c r="P363" i="1"/>
  <c r="P381" i="1"/>
  <c r="P391" i="1"/>
  <c r="P409" i="1"/>
  <c r="P427" i="1"/>
  <c r="P447" i="1"/>
  <c r="P465" i="1"/>
  <c r="P483" i="1"/>
  <c r="P501" i="1"/>
  <c r="P511" i="1"/>
  <c r="P529" i="1"/>
  <c r="P547" i="1"/>
  <c r="P565" i="1"/>
  <c r="P575" i="1"/>
  <c r="P593" i="1"/>
  <c r="P611" i="1"/>
  <c r="P629" i="1"/>
  <c r="P639" i="1"/>
  <c r="P657" i="1"/>
  <c r="P675" i="1"/>
  <c r="P693" i="1"/>
  <c r="P703" i="1"/>
  <c r="P264" i="1"/>
  <c r="P272" i="1"/>
  <c r="P280" i="1"/>
  <c r="P288" i="1"/>
  <c r="P296" i="1"/>
  <c r="P304" i="1"/>
  <c r="P312" i="1"/>
  <c r="P320" i="1"/>
  <c r="P328" i="1"/>
  <c r="P336" i="1"/>
  <c r="P344" i="1"/>
  <c r="P352" i="1"/>
  <c r="P360" i="1"/>
  <c r="P368" i="1"/>
  <c r="P376" i="1"/>
  <c r="P384" i="1"/>
  <c r="P392" i="1"/>
  <c r="P400" i="1"/>
  <c r="P408" i="1"/>
  <c r="P416" i="1"/>
  <c r="P424" i="1"/>
  <c r="P432" i="1"/>
  <c r="P440" i="1"/>
  <c r="P448" i="1"/>
  <c r="P456" i="1"/>
  <c r="P464" i="1"/>
  <c r="P472" i="1"/>
  <c r="P480" i="1"/>
  <c r="P488" i="1"/>
  <c r="P496" i="1"/>
  <c r="P504" i="1"/>
  <c r="P512" i="1"/>
  <c r="P520" i="1"/>
  <c r="P528" i="1"/>
  <c r="P536" i="1"/>
  <c r="P544" i="1"/>
  <c r="P552" i="1"/>
  <c r="P560" i="1"/>
  <c r="P568" i="1"/>
  <c r="P572" i="1"/>
  <c r="P580" i="1"/>
  <c r="P588" i="1"/>
  <c r="P596" i="1"/>
  <c r="P604" i="1"/>
  <c r="P612" i="1"/>
  <c r="P620" i="1"/>
  <c r="P628" i="1"/>
  <c r="P636" i="1"/>
  <c r="P644" i="1"/>
  <c r="P652" i="1"/>
  <c r="P660" i="1"/>
  <c r="P668" i="1"/>
  <c r="P676" i="1"/>
  <c r="P684" i="1"/>
  <c r="P692" i="1"/>
  <c r="P700" i="1"/>
  <c r="P22" i="1"/>
  <c r="P17" i="1"/>
  <c r="P27" i="1"/>
  <c r="P45" i="1"/>
  <c r="P63" i="1"/>
  <c r="P81" i="1"/>
  <c r="P91" i="1"/>
  <c r="P109" i="1"/>
  <c r="P187" i="1"/>
  <c r="P195" i="1"/>
  <c r="P203" i="1"/>
  <c r="P211" i="1"/>
  <c r="P219" i="1"/>
  <c r="P227" i="1"/>
  <c r="P285" i="1"/>
  <c r="P293" i="1"/>
  <c r="P301" i="1"/>
  <c r="P319" i="1"/>
  <c r="P327" i="1"/>
  <c r="P345" i="1"/>
  <c r="P355" i="1"/>
  <c r="P373" i="1"/>
  <c r="P383" i="1"/>
  <c r="P401" i="1"/>
  <c r="P419" i="1"/>
  <c r="P437" i="1"/>
  <c r="P457" i="1"/>
  <c r="P475" i="1"/>
  <c r="P493" i="1"/>
  <c r="P503" i="1"/>
  <c r="P521" i="1"/>
  <c r="P539" i="1"/>
  <c r="P557" i="1"/>
  <c r="P567" i="1"/>
  <c r="P585" i="1"/>
  <c r="P603" i="1"/>
  <c r="P621" i="1"/>
  <c r="P631" i="1"/>
  <c r="P649" i="1"/>
  <c r="P667" i="1"/>
  <c r="P685" i="1"/>
  <c r="P695" i="1"/>
  <c r="P136" i="1"/>
  <c r="P144" i="1"/>
  <c r="P152" i="1"/>
  <c r="P160" i="1"/>
  <c r="P168" i="1"/>
  <c r="P176" i="1"/>
  <c r="P184" i="1"/>
  <c r="P192" i="1"/>
  <c r="P200" i="1"/>
  <c r="P208" i="1"/>
  <c r="P216" i="1"/>
  <c r="P224" i="1"/>
  <c r="P232" i="1"/>
  <c r="P240" i="1"/>
  <c r="P248" i="1"/>
  <c r="P256" i="1"/>
  <c r="P14" i="1"/>
  <c r="P9" i="1"/>
  <c r="R9" i="1" s="1"/>
  <c r="P19" i="1"/>
  <c r="P37" i="1"/>
  <c r="P55" i="1"/>
  <c r="P73" i="1"/>
  <c r="P83" i="1"/>
  <c r="P101" i="1"/>
  <c r="P119" i="1"/>
  <c r="P131" i="1"/>
  <c r="P139" i="1"/>
  <c r="P147" i="1"/>
  <c r="P155" i="1"/>
  <c r="P163" i="1"/>
  <c r="P171" i="1"/>
  <c r="P179" i="1"/>
  <c r="P237" i="1"/>
  <c r="P245" i="1"/>
  <c r="P253" i="1"/>
  <c r="P261" i="1"/>
  <c r="P269" i="1"/>
  <c r="P277" i="1"/>
  <c r="P303" i="1"/>
  <c r="P311" i="1"/>
  <c r="P337" i="1"/>
  <c r="P365" i="1"/>
  <c r="P375" i="1"/>
  <c r="P393" i="1"/>
  <c r="P411" i="1"/>
  <c r="P429" i="1"/>
  <c r="P449" i="1"/>
  <c r="P467" i="1"/>
  <c r="P485" i="1"/>
  <c r="P495" i="1"/>
  <c r="P513" i="1"/>
  <c r="P531" i="1"/>
  <c r="P549" i="1"/>
  <c r="P559" i="1"/>
  <c r="P577" i="1"/>
  <c r="P595" i="1"/>
  <c r="P613" i="1"/>
  <c r="P623" i="1"/>
  <c r="P641" i="1"/>
  <c r="P659" i="1"/>
  <c r="P677" i="1"/>
  <c r="P687" i="1"/>
  <c r="P266" i="1"/>
  <c r="P274" i="1"/>
  <c r="P282" i="1"/>
  <c r="P290" i="1"/>
  <c r="P298" i="1"/>
  <c r="P306" i="1"/>
  <c r="P314" i="1"/>
  <c r="P322" i="1"/>
  <c r="P330" i="1"/>
  <c r="P338" i="1"/>
  <c r="P346" i="1"/>
  <c r="P354" i="1"/>
  <c r="P362" i="1"/>
  <c r="P370" i="1"/>
  <c r="P378" i="1"/>
  <c r="P386" i="1"/>
  <c r="P394" i="1"/>
  <c r="P402" i="1"/>
  <c r="P410" i="1"/>
  <c r="P418" i="1"/>
  <c r="P426" i="1"/>
  <c r="P434" i="1"/>
  <c r="P442" i="1"/>
  <c r="P450" i="1"/>
  <c r="P458" i="1"/>
  <c r="P466" i="1"/>
  <c r="P474" i="1"/>
  <c r="P482" i="1"/>
  <c r="P490" i="1"/>
  <c r="P498" i="1"/>
  <c r="P506" i="1"/>
  <c r="P514" i="1"/>
  <c r="P522" i="1"/>
  <c r="P530" i="1"/>
  <c r="P538" i="1"/>
  <c r="P546" i="1"/>
  <c r="P554" i="1"/>
  <c r="P562" i="1"/>
  <c r="P570" i="1"/>
  <c r="P574" i="1"/>
  <c r="P582" i="1"/>
  <c r="P590" i="1"/>
  <c r="P598" i="1"/>
  <c r="P606" i="1"/>
  <c r="P614" i="1"/>
  <c r="P622" i="1"/>
  <c r="P630" i="1"/>
  <c r="P638" i="1"/>
  <c r="P646" i="1"/>
  <c r="P654" i="1"/>
  <c r="P662" i="1"/>
  <c r="P670" i="1"/>
  <c r="P678" i="1"/>
  <c r="P686" i="1"/>
  <c r="P694" i="1"/>
  <c r="P702" i="1"/>
  <c r="P6" i="1"/>
  <c r="P24" i="1"/>
  <c r="P32" i="1"/>
  <c r="P40" i="1"/>
  <c r="P48" i="1"/>
  <c r="P56" i="1"/>
  <c r="P64" i="1"/>
  <c r="P72" i="1"/>
  <c r="P80" i="1"/>
  <c r="P88" i="1"/>
  <c r="P96" i="1"/>
  <c r="P104" i="1"/>
  <c r="P112" i="1"/>
  <c r="P120" i="1"/>
  <c r="P128" i="1"/>
  <c r="P11" i="1"/>
  <c r="P29" i="1"/>
  <c r="P47" i="1"/>
  <c r="P65" i="1"/>
  <c r="P75" i="1"/>
  <c r="P93" i="1"/>
  <c r="P111" i="1"/>
  <c r="P189" i="1"/>
  <c r="P197" i="1"/>
  <c r="P205" i="1"/>
  <c r="P213" i="1"/>
  <c r="P221" i="1"/>
  <c r="P229" i="1"/>
  <c r="P287" i="1"/>
  <c r="P295" i="1"/>
  <c r="P321" i="1"/>
  <c r="P329" i="1"/>
  <c r="P347" i="1"/>
  <c r="P357" i="1"/>
  <c r="P367" i="1"/>
  <c r="P385" i="1"/>
  <c r="P403" i="1"/>
  <c r="P421" i="1"/>
  <c r="P431" i="1"/>
  <c r="P441" i="1"/>
  <c r="P459" i="1"/>
  <c r="P477" i="1"/>
  <c r="P487" i="1"/>
  <c r="P505" i="1"/>
  <c r="P523" i="1"/>
  <c r="P541" i="1"/>
  <c r="P551" i="1"/>
  <c r="P569" i="1"/>
  <c r="P587" i="1"/>
  <c r="P605" i="1"/>
  <c r="P615" i="1"/>
  <c r="P633" i="1"/>
  <c r="P651" i="1"/>
  <c r="P669" i="1"/>
  <c r="P679" i="1"/>
  <c r="P697" i="1"/>
  <c r="P130" i="1"/>
  <c r="P138" i="1"/>
  <c r="P146" i="1"/>
  <c r="P154" i="1"/>
  <c r="P162" i="1"/>
  <c r="P170" i="1"/>
  <c r="P178" i="1"/>
  <c r="P186" i="1"/>
  <c r="P194" i="1"/>
  <c r="P202" i="1"/>
  <c r="P210" i="1"/>
  <c r="P218" i="1"/>
  <c r="P226" i="1"/>
  <c r="P234" i="1"/>
  <c r="P242" i="1"/>
  <c r="P250" i="1"/>
  <c r="P258" i="1"/>
  <c r="P3" i="1"/>
  <c r="P21" i="1"/>
  <c r="P39" i="1"/>
  <c r="P57" i="1"/>
  <c r="P67" i="1"/>
  <c r="P85" i="1"/>
  <c r="P103" i="1"/>
  <c r="P121" i="1"/>
  <c r="P125" i="1"/>
  <c r="P133" i="1"/>
  <c r="P141" i="1"/>
  <c r="P149" i="1"/>
  <c r="P157" i="1"/>
  <c r="P165" i="1"/>
  <c r="P173" i="1"/>
  <c r="P181" i="1"/>
  <c r="P239" i="1"/>
  <c r="P247" i="1"/>
  <c r="P255" i="1"/>
  <c r="P263" i="1"/>
  <c r="P271" i="1"/>
  <c r="P279" i="1"/>
  <c r="P305" i="1"/>
  <c r="P313" i="1"/>
  <c r="P331" i="1"/>
  <c r="P339" i="1"/>
  <c r="P359" i="1"/>
  <c r="P377" i="1"/>
  <c r="P395" i="1"/>
  <c r="P413" i="1"/>
  <c r="P423" i="1"/>
  <c r="P451" i="1"/>
  <c r="P469" i="1"/>
  <c r="P479" i="1"/>
  <c r="P497" i="1"/>
  <c r="P515" i="1"/>
  <c r="P533" i="1"/>
  <c r="P543" i="1"/>
  <c r="P561" i="1"/>
  <c r="P579" i="1"/>
  <c r="P597" i="1"/>
  <c r="P607" i="1"/>
  <c r="P625" i="1"/>
  <c r="P643" i="1"/>
  <c r="P661" i="1"/>
  <c r="P671" i="1"/>
  <c r="P689" i="1"/>
  <c r="P260" i="1"/>
  <c r="P268" i="1"/>
  <c r="P276" i="1"/>
  <c r="P284" i="1"/>
  <c r="P292" i="1"/>
  <c r="P300" i="1"/>
  <c r="P308" i="1"/>
  <c r="P316" i="1"/>
  <c r="P324" i="1"/>
  <c r="P332" i="1"/>
  <c r="P340" i="1"/>
  <c r="P348" i="1"/>
  <c r="P356" i="1"/>
  <c r="P364" i="1"/>
  <c r="P372" i="1"/>
  <c r="P380" i="1"/>
  <c r="P388" i="1"/>
  <c r="P396" i="1"/>
  <c r="P404" i="1"/>
  <c r="P412" i="1"/>
  <c r="P420" i="1"/>
  <c r="P428" i="1"/>
  <c r="P436" i="1"/>
  <c r="P444" i="1"/>
  <c r="P452" i="1"/>
  <c r="P460" i="1"/>
  <c r="P468" i="1"/>
  <c r="P476" i="1"/>
  <c r="P484" i="1"/>
  <c r="P492" i="1"/>
  <c r="P500" i="1"/>
  <c r="P508" i="1"/>
  <c r="P516" i="1"/>
  <c r="P524" i="1"/>
  <c r="P532" i="1"/>
  <c r="P540" i="1"/>
  <c r="P548" i="1"/>
  <c r="P556" i="1"/>
  <c r="P564" i="1"/>
  <c r="P576" i="1"/>
  <c r="P584" i="1"/>
  <c r="P592" i="1"/>
  <c r="P600" i="1"/>
  <c r="P608" i="1"/>
  <c r="P616" i="1"/>
  <c r="P624" i="1"/>
  <c r="P632" i="1"/>
  <c r="P640" i="1"/>
  <c r="P648" i="1"/>
  <c r="P656" i="1"/>
  <c r="P664" i="1"/>
  <c r="P672" i="1"/>
  <c r="P680" i="1"/>
  <c r="P688" i="1"/>
  <c r="P696" i="1"/>
  <c r="P26" i="1"/>
  <c r="P34" i="1"/>
  <c r="P42" i="1"/>
  <c r="P50" i="1"/>
  <c r="P58" i="1"/>
  <c r="P66" i="1"/>
  <c r="P74" i="1"/>
  <c r="P82" i="1"/>
  <c r="P90" i="1"/>
  <c r="P98" i="1"/>
  <c r="P106" i="1"/>
  <c r="P114" i="1"/>
  <c r="P122" i="1"/>
  <c r="P13" i="1"/>
  <c r="AB4" i="1" l="1"/>
  <c r="AB16" i="1"/>
  <c r="AB8" i="1"/>
  <c r="AB7" i="1"/>
  <c r="AB11" i="1"/>
  <c r="AB14" i="1"/>
  <c r="AB10" i="1"/>
  <c r="AB6" i="1"/>
  <c r="AB9" i="1"/>
  <c r="AB13" i="1"/>
  <c r="AB15" i="1"/>
  <c r="AB5" i="1"/>
  <c r="AB12" i="1"/>
  <c r="Y12" i="1"/>
  <c r="F7" i="6"/>
  <c r="D7" i="6"/>
  <c r="R98" i="1"/>
  <c r="V98" i="1"/>
  <c r="R26" i="1"/>
  <c r="V26" i="1"/>
  <c r="R592" i="1"/>
  <c r="V592" i="1"/>
  <c r="R516" i="1"/>
  <c r="V516" i="1"/>
  <c r="R444" i="1"/>
  <c r="V444" i="1"/>
  <c r="R332" i="1"/>
  <c r="V332" i="1"/>
  <c r="R260" i="1"/>
  <c r="V260" i="1"/>
  <c r="R561" i="1"/>
  <c r="V561" i="1"/>
  <c r="R331" i="1"/>
  <c r="V331" i="1"/>
  <c r="R181" i="1"/>
  <c r="V181" i="1"/>
  <c r="R103" i="1"/>
  <c r="V103" i="1"/>
  <c r="R202" i="1"/>
  <c r="V202" i="1"/>
  <c r="R130" i="1"/>
  <c r="V130" i="1"/>
  <c r="R569" i="1"/>
  <c r="V569" i="1"/>
  <c r="R421" i="1"/>
  <c r="V421" i="1"/>
  <c r="R614" i="1"/>
  <c r="V614" i="1"/>
  <c r="R562" i="1"/>
  <c r="V562" i="1"/>
  <c r="R514" i="1"/>
  <c r="V514" i="1"/>
  <c r="R362" i="1"/>
  <c r="V362" i="1"/>
  <c r="R687" i="1"/>
  <c r="V687" i="1"/>
  <c r="R375" i="1"/>
  <c r="V375" i="1"/>
  <c r="R216" i="1"/>
  <c r="V216" i="1"/>
  <c r="R493" i="1"/>
  <c r="V493" i="1"/>
  <c r="R219" i="1"/>
  <c r="V219" i="1"/>
  <c r="R676" i="1"/>
  <c r="V676" i="1"/>
  <c r="R552" i="1"/>
  <c r="V552" i="1"/>
  <c r="R424" i="1"/>
  <c r="V424" i="1"/>
  <c r="R296" i="1"/>
  <c r="V296" i="1"/>
  <c r="R529" i="1"/>
  <c r="V529" i="1"/>
  <c r="R259" i="1"/>
  <c r="V259" i="1"/>
  <c r="R53" i="1"/>
  <c r="V53" i="1"/>
  <c r="R182" i="1"/>
  <c r="V182" i="1"/>
  <c r="R537" i="1"/>
  <c r="V537" i="1"/>
  <c r="R445" i="1"/>
  <c r="V445" i="1"/>
  <c r="R225" i="1"/>
  <c r="V225" i="1"/>
  <c r="R68" i="1"/>
  <c r="V68" i="1"/>
  <c r="R70" i="1"/>
  <c r="V70" i="1"/>
  <c r="R602" i="1"/>
  <c r="V602" i="1"/>
  <c r="R494" i="1"/>
  <c r="V494" i="1"/>
  <c r="R342" i="1"/>
  <c r="V342" i="1"/>
  <c r="R655" i="1"/>
  <c r="V655" i="1"/>
  <c r="R387" i="1"/>
  <c r="V387" i="1"/>
  <c r="R13" i="1"/>
  <c r="V13" i="1"/>
  <c r="R58" i="1"/>
  <c r="V58" i="1"/>
  <c r="R624" i="1"/>
  <c r="V624" i="1"/>
  <c r="R548" i="1"/>
  <c r="V548" i="1"/>
  <c r="R476" i="1"/>
  <c r="V476" i="1"/>
  <c r="R364" i="1"/>
  <c r="V364" i="1"/>
  <c r="R292" i="1"/>
  <c r="V292" i="1"/>
  <c r="R625" i="1"/>
  <c r="V625" i="1"/>
  <c r="R395" i="1"/>
  <c r="V395" i="1"/>
  <c r="R263" i="1"/>
  <c r="V263" i="1"/>
  <c r="R141" i="1"/>
  <c r="V141" i="1"/>
  <c r="R234" i="1"/>
  <c r="V234" i="1"/>
  <c r="R162" i="1"/>
  <c r="V162" i="1"/>
  <c r="R633" i="1"/>
  <c r="V633" i="1"/>
  <c r="R477" i="1"/>
  <c r="V477" i="1"/>
  <c r="R347" i="1"/>
  <c r="V347" i="1"/>
  <c r="R229" i="1"/>
  <c r="V229" i="1"/>
  <c r="R111" i="1"/>
  <c r="V111" i="1"/>
  <c r="R29" i="1"/>
  <c r="V29" i="1"/>
  <c r="R104" i="1"/>
  <c r="V104" i="1"/>
  <c r="R56" i="1"/>
  <c r="V56" i="1"/>
  <c r="R6" i="1"/>
  <c r="V6" i="1"/>
  <c r="R654" i="1"/>
  <c r="V654" i="1"/>
  <c r="R606" i="1"/>
  <c r="V606" i="1"/>
  <c r="R458" i="1"/>
  <c r="V458" i="1"/>
  <c r="R354" i="1"/>
  <c r="V354" i="1"/>
  <c r="R577" i="1"/>
  <c r="V577" i="1"/>
  <c r="R171" i="1"/>
  <c r="V171" i="1"/>
  <c r="R208" i="1"/>
  <c r="V208" i="1"/>
  <c r="R343" i="1"/>
  <c r="V343" i="1"/>
  <c r="R79" i="1"/>
  <c r="V79" i="1"/>
  <c r="R60" i="1"/>
  <c r="V60" i="1"/>
  <c r="R698" i="1"/>
  <c r="V698" i="1"/>
  <c r="R594" i="1"/>
  <c r="V594" i="1"/>
  <c r="R438" i="1"/>
  <c r="V438" i="1"/>
  <c r="R334" i="1"/>
  <c r="V334" i="1"/>
  <c r="R545" i="1"/>
  <c r="V545" i="1"/>
  <c r="R273" i="1"/>
  <c r="V273" i="1"/>
  <c r="R69" i="1"/>
  <c r="V69" i="1"/>
  <c r="R164" i="1"/>
  <c r="V164" i="1"/>
  <c r="R571" i="1"/>
  <c r="V571" i="1"/>
  <c r="R10" i="1"/>
  <c r="V10" i="1"/>
  <c r="R90" i="1"/>
  <c r="V90" i="1"/>
  <c r="R656" i="1"/>
  <c r="V656" i="1"/>
  <c r="R584" i="1"/>
  <c r="V584" i="1"/>
  <c r="R508" i="1"/>
  <c r="V508" i="1"/>
  <c r="R396" i="1"/>
  <c r="V396" i="1"/>
  <c r="R324" i="1"/>
  <c r="V324" i="1"/>
  <c r="R689" i="1"/>
  <c r="V689" i="1"/>
  <c r="R469" i="1"/>
  <c r="V469" i="1"/>
  <c r="R313" i="1"/>
  <c r="V313" i="1"/>
  <c r="R173" i="1"/>
  <c r="V173" i="1"/>
  <c r="R3" i="1"/>
  <c r="V3" i="1"/>
  <c r="R194" i="1"/>
  <c r="V194" i="1"/>
  <c r="R697" i="1"/>
  <c r="V697" i="1"/>
  <c r="R541" i="1"/>
  <c r="V541" i="1"/>
  <c r="R403" i="1"/>
  <c r="V403" i="1"/>
  <c r="R702" i="1"/>
  <c r="V702" i="1"/>
  <c r="R554" i="1"/>
  <c r="V554" i="1"/>
  <c r="R498" i="1"/>
  <c r="V498" i="1"/>
  <c r="R450" i="1"/>
  <c r="V450" i="1"/>
  <c r="R298" i="1"/>
  <c r="V298" i="1"/>
  <c r="R559" i="1"/>
  <c r="V559" i="1"/>
  <c r="R152" i="1"/>
  <c r="V152" i="1"/>
  <c r="R557" i="1"/>
  <c r="V557" i="1"/>
  <c r="R301" i="1"/>
  <c r="V301" i="1"/>
  <c r="R22" i="1"/>
  <c r="V22" i="1"/>
  <c r="R580" i="1"/>
  <c r="V580" i="1"/>
  <c r="R456" i="1"/>
  <c r="V456" i="1"/>
  <c r="R328" i="1"/>
  <c r="V328" i="1"/>
  <c r="R593" i="1"/>
  <c r="V593" i="1"/>
  <c r="R317" i="1"/>
  <c r="V317" i="1"/>
  <c r="R117" i="1"/>
  <c r="V117" i="1"/>
  <c r="R214" i="1"/>
  <c r="V214" i="1"/>
  <c r="R61" i="1"/>
  <c r="V61" i="1"/>
  <c r="R110" i="1"/>
  <c r="V110" i="1"/>
  <c r="R690" i="1"/>
  <c r="V690" i="1"/>
  <c r="R534" i="1"/>
  <c r="V534" i="1"/>
  <c r="R430" i="1"/>
  <c r="V430" i="1"/>
  <c r="R278" i="1"/>
  <c r="V278" i="1"/>
  <c r="R453" i="1"/>
  <c r="V453" i="1"/>
  <c r="R215" i="1"/>
  <c r="V215" i="1"/>
  <c r="R122" i="1"/>
  <c r="V122" i="1"/>
  <c r="R688" i="1"/>
  <c r="V688" i="1"/>
  <c r="R616" i="1"/>
  <c r="V616" i="1"/>
  <c r="R540" i="1"/>
  <c r="V540" i="1"/>
  <c r="R428" i="1"/>
  <c r="V428" i="1"/>
  <c r="R356" i="1"/>
  <c r="V356" i="1"/>
  <c r="R284" i="1"/>
  <c r="V284" i="1"/>
  <c r="R533" i="1"/>
  <c r="V533" i="1"/>
  <c r="R377" i="1"/>
  <c r="V377" i="1"/>
  <c r="R255" i="1"/>
  <c r="V255" i="1"/>
  <c r="R67" i="1"/>
  <c r="V67" i="1"/>
  <c r="R226" i="1"/>
  <c r="V226" i="1"/>
  <c r="R154" i="1"/>
  <c r="V154" i="1"/>
  <c r="R459" i="1"/>
  <c r="V459" i="1"/>
  <c r="R329" i="1"/>
  <c r="V329" i="1"/>
  <c r="R213" i="1"/>
  <c r="V213" i="1"/>
  <c r="R93" i="1"/>
  <c r="V93" i="1"/>
  <c r="R11" i="1"/>
  <c r="V11" i="1"/>
  <c r="R88" i="1"/>
  <c r="V88" i="1"/>
  <c r="R48" i="1"/>
  <c r="V48" i="1"/>
  <c r="R646" i="1"/>
  <c r="V646" i="1"/>
  <c r="R590" i="1"/>
  <c r="V590" i="1"/>
  <c r="R546" i="1"/>
  <c r="V546" i="1"/>
  <c r="R394" i="1"/>
  <c r="V394" i="1"/>
  <c r="R290" i="1"/>
  <c r="V290" i="1"/>
  <c r="R449" i="1"/>
  <c r="V449" i="1"/>
  <c r="R253" i="1"/>
  <c r="V253" i="1"/>
  <c r="R19" i="1"/>
  <c r="V19" i="1"/>
  <c r="R248" i="1"/>
  <c r="V248" i="1"/>
  <c r="R144" i="1"/>
  <c r="V144" i="1"/>
  <c r="R509" i="1"/>
  <c r="V509" i="1"/>
  <c r="R100" i="1"/>
  <c r="V100" i="1"/>
  <c r="R102" i="1"/>
  <c r="V102" i="1"/>
  <c r="R634" i="1"/>
  <c r="V634" i="1"/>
  <c r="R526" i="1"/>
  <c r="V526" i="1"/>
  <c r="R374" i="1"/>
  <c r="V374" i="1"/>
  <c r="R270" i="1"/>
  <c r="V270" i="1"/>
  <c r="R609" i="1"/>
  <c r="V609" i="1"/>
  <c r="R333" i="1"/>
  <c r="V333" i="1"/>
  <c r="R127" i="1"/>
  <c r="V127" i="1"/>
  <c r="R196" i="1"/>
  <c r="V196" i="1"/>
  <c r="R443" i="1"/>
  <c r="V443" i="1"/>
  <c r="R42" i="1"/>
  <c r="V42" i="1"/>
  <c r="X42" i="1" s="1"/>
  <c r="R648" i="1"/>
  <c r="V648" i="1"/>
  <c r="R576" i="1"/>
  <c r="V576" i="1"/>
  <c r="R460" i="1"/>
  <c r="V460" i="1"/>
  <c r="R388" i="1"/>
  <c r="V388" i="1"/>
  <c r="R316" i="1"/>
  <c r="V316" i="1"/>
  <c r="R597" i="1"/>
  <c r="V597" i="1"/>
  <c r="R451" i="1"/>
  <c r="V451" i="1"/>
  <c r="R305" i="1"/>
  <c r="V305" i="1"/>
  <c r="R125" i="1"/>
  <c r="V125" i="1"/>
  <c r="R258" i="1"/>
  <c r="V258" i="1"/>
  <c r="R186" i="1"/>
  <c r="V186" i="1"/>
  <c r="R605" i="1"/>
  <c r="V605" i="1"/>
  <c r="R523" i="1"/>
  <c r="V523" i="1"/>
  <c r="R385" i="1"/>
  <c r="V385" i="1"/>
  <c r="R686" i="1"/>
  <c r="V686" i="1"/>
  <c r="R638" i="1"/>
  <c r="V638" i="1"/>
  <c r="R490" i="1"/>
  <c r="V490" i="1"/>
  <c r="R434" i="1"/>
  <c r="V434" i="1"/>
  <c r="R386" i="1"/>
  <c r="V386" i="1"/>
  <c r="R641" i="1"/>
  <c r="V641" i="1"/>
  <c r="R429" i="1"/>
  <c r="V429" i="1"/>
  <c r="R240" i="1"/>
  <c r="V240" i="1"/>
  <c r="R621" i="1"/>
  <c r="V621" i="1"/>
  <c r="R355" i="1"/>
  <c r="V355" i="1"/>
  <c r="R63" i="1"/>
  <c r="V63" i="1"/>
  <c r="R612" i="1"/>
  <c r="V612" i="1"/>
  <c r="R488" i="1"/>
  <c r="V488" i="1"/>
  <c r="R360" i="1"/>
  <c r="V360" i="1"/>
  <c r="R657" i="1"/>
  <c r="V657" i="1"/>
  <c r="R391" i="1"/>
  <c r="V391" i="1"/>
  <c r="R153" i="1"/>
  <c r="V153" i="1"/>
  <c r="R246" i="1"/>
  <c r="V246" i="1"/>
  <c r="R683" i="1"/>
  <c r="V683" i="1"/>
  <c r="R601" i="1"/>
  <c r="V601" i="1"/>
  <c r="R399" i="1"/>
  <c r="V399" i="1"/>
  <c r="R201" i="1"/>
  <c r="V201" i="1"/>
  <c r="R92" i="1"/>
  <c r="V92" i="1"/>
  <c r="R46" i="1"/>
  <c r="V46" i="1"/>
  <c r="R626" i="1"/>
  <c r="V626" i="1"/>
  <c r="R470" i="1"/>
  <c r="V470" i="1"/>
  <c r="R366" i="1"/>
  <c r="V366" i="1"/>
  <c r="R59" i="1"/>
  <c r="V59" i="1"/>
  <c r="R74" i="1"/>
  <c r="V74" i="1"/>
  <c r="R680" i="1"/>
  <c r="V680" i="1"/>
  <c r="R608" i="1"/>
  <c r="V608" i="1"/>
  <c r="R492" i="1"/>
  <c r="V492" i="1"/>
  <c r="R420" i="1"/>
  <c r="V420" i="1"/>
  <c r="R348" i="1"/>
  <c r="V348" i="1"/>
  <c r="R661" i="1"/>
  <c r="V661" i="1"/>
  <c r="R515" i="1"/>
  <c r="V515" i="1"/>
  <c r="R359" i="1"/>
  <c r="V359" i="1"/>
  <c r="R157" i="1"/>
  <c r="V157" i="1"/>
  <c r="R57" i="1"/>
  <c r="V57" i="1"/>
  <c r="R218" i="1"/>
  <c r="V218" i="1"/>
  <c r="R669" i="1"/>
  <c r="V669" i="1"/>
  <c r="R441" i="1"/>
  <c r="V441" i="1"/>
  <c r="R295" i="1"/>
  <c r="V295" i="1"/>
  <c r="R205" i="1"/>
  <c r="V205" i="1"/>
  <c r="R75" i="1"/>
  <c r="V75" i="1"/>
  <c r="R120" i="1"/>
  <c r="V120" i="1"/>
  <c r="R80" i="1"/>
  <c r="V80" i="1"/>
  <c r="R40" i="1"/>
  <c r="V40" i="1"/>
  <c r="R582" i="1"/>
  <c r="V582" i="1"/>
  <c r="R530" i="1"/>
  <c r="V530" i="1"/>
  <c r="R482" i="1"/>
  <c r="V482" i="1"/>
  <c r="R330" i="1"/>
  <c r="V330" i="1"/>
  <c r="R623" i="1"/>
  <c r="V623" i="1"/>
  <c r="R303" i="1"/>
  <c r="V303" i="1"/>
  <c r="R83" i="1"/>
  <c r="V83" i="1"/>
  <c r="R184" i="1"/>
  <c r="V184" i="1"/>
  <c r="R583" i="1"/>
  <c r="V583" i="1"/>
  <c r="R389" i="1"/>
  <c r="V389" i="1"/>
  <c r="R193" i="1"/>
  <c r="V193" i="1"/>
  <c r="R20" i="1"/>
  <c r="V20" i="1"/>
  <c r="R38" i="1"/>
  <c r="V38" i="1"/>
  <c r="R566" i="1"/>
  <c r="V566" i="1"/>
  <c r="R462" i="1"/>
  <c r="V462" i="1"/>
  <c r="R310" i="1"/>
  <c r="V310" i="1"/>
  <c r="R397" i="1"/>
  <c r="V397" i="1"/>
  <c r="R159" i="1"/>
  <c r="V159" i="1"/>
  <c r="R228" i="1"/>
  <c r="V228" i="1"/>
  <c r="R635" i="1"/>
  <c r="V635" i="1"/>
  <c r="R297" i="1"/>
  <c r="V297" i="1"/>
  <c r="R106" i="1"/>
  <c r="V106" i="1"/>
  <c r="R34" i="1"/>
  <c r="V34" i="1"/>
  <c r="R640" i="1"/>
  <c r="V640" i="1"/>
  <c r="R524" i="1"/>
  <c r="V524" i="1"/>
  <c r="R452" i="1"/>
  <c r="V452" i="1"/>
  <c r="R380" i="1"/>
  <c r="V380" i="1"/>
  <c r="R268" i="1"/>
  <c r="V268" i="1"/>
  <c r="R579" i="1"/>
  <c r="V579" i="1"/>
  <c r="R423" i="1"/>
  <c r="V423" i="1"/>
  <c r="R239" i="1"/>
  <c r="V239" i="1"/>
  <c r="R121" i="1"/>
  <c r="V121" i="1"/>
  <c r="R250" i="1"/>
  <c r="V250" i="1"/>
  <c r="R138" i="1"/>
  <c r="V138" i="1"/>
  <c r="R587" i="1"/>
  <c r="V587" i="1"/>
  <c r="R505" i="1"/>
  <c r="V505" i="1"/>
  <c r="R678" i="1"/>
  <c r="V678" i="1"/>
  <c r="R622" i="1"/>
  <c r="V622" i="1"/>
  <c r="R574" i="1"/>
  <c r="V574" i="1"/>
  <c r="R426" i="1"/>
  <c r="V426" i="1"/>
  <c r="R322" i="1"/>
  <c r="V322" i="1"/>
  <c r="R513" i="1"/>
  <c r="V513" i="1"/>
  <c r="R176" i="1"/>
  <c r="V176" i="1"/>
  <c r="R685" i="1"/>
  <c r="V685" i="1"/>
  <c r="R419" i="1"/>
  <c r="V419" i="1"/>
  <c r="R187" i="1"/>
  <c r="V187" i="1"/>
  <c r="R644" i="1"/>
  <c r="V644" i="1"/>
  <c r="R520" i="1"/>
  <c r="V520" i="1"/>
  <c r="R392" i="1"/>
  <c r="V392" i="1"/>
  <c r="R264" i="1"/>
  <c r="V264" i="1"/>
  <c r="R465" i="1"/>
  <c r="V465" i="1"/>
  <c r="R185" i="1"/>
  <c r="V185" i="1"/>
  <c r="R36" i="1"/>
  <c r="V36" i="1"/>
  <c r="R150" i="1"/>
  <c r="V150" i="1"/>
  <c r="R283" i="1"/>
  <c r="V283" i="1"/>
  <c r="R15" i="1"/>
  <c r="V15" i="1"/>
  <c r="V4" i="1"/>
  <c r="R666" i="1"/>
  <c r="V666" i="1"/>
  <c r="R558" i="1"/>
  <c r="V558" i="1"/>
  <c r="R406" i="1"/>
  <c r="V406" i="1"/>
  <c r="R302" i="1"/>
  <c r="V302" i="1"/>
  <c r="R132" i="1"/>
  <c r="V132" i="1"/>
  <c r="R507" i="1"/>
  <c r="V507" i="1"/>
  <c r="R66" i="1"/>
  <c r="V66" i="1"/>
  <c r="R672" i="1"/>
  <c r="V672" i="1"/>
  <c r="R556" i="1"/>
  <c r="V556" i="1"/>
  <c r="R484" i="1"/>
  <c r="V484" i="1"/>
  <c r="R412" i="1"/>
  <c r="V412" i="1"/>
  <c r="R300" i="1"/>
  <c r="V300" i="1"/>
  <c r="R643" i="1"/>
  <c r="V643" i="1"/>
  <c r="R497" i="1"/>
  <c r="V497" i="1"/>
  <c r="R271" i="1"/>
  <c r="V271" i="1"/>
  <c r="R149" i="1"/>
  <c r="V149" i="1"/>
  <c r="R39" i="1"/>
  <c r="V39" i="1"/>
  <c r="R170" i="1"/>
  <c r="V170" i="1"/>
  <c r="R651" i="1"/>
  <c r="V651" i="1"/>
  <c r="R357" i="1"/>
  <c r="V357" i="1"/>
  <c r="R287" i="1"/>
  <c r="V287" i="1"/>
  <c r="R197" i="1"/>
  <c r="V197" i="1"/>
  <c r="R47" i="1"/>
  <c r="V47" i="1"/>
  <c r="R112" i="1"/>
  <c r="V112" i="1"/>
  <c r="R72" i="1"/>
  <c r="V72" i="1"/>
  <c r="R24" i="1"/>
  <c r="V24" i="1"/>
  <c r="R670" i="1"/>
  <c r="V670" i="1"/>
  <c r="R522" i="1"/>
  <c r="V522" i="1"/>
  <c r="R466" i="1"/>
  <c r="V466" i="1"/>
  <c r="R418" i="1"/>
  <c r="V418" i="1"/>
  <c r="R266" i="1"/>
  <c r="V266" i="1"/>
  <c r="R495" i="1"/>
  <c r="V495" i="1"/>
  <c r="R139" i="1"/>
  <c r="V139" i="1"/>
  <c r="R455" i="1"/>
  <c r="V455" i="1"/>
  <c r="R233" i="1"/>
  <c r="V233" i="1"/>
  <c r="R124" i="1"/>
  <c r="V124" i="1"/>
  <c r="R78" i="1"/>
  <c r="V78" i="1"/>
  <c r="R658" i="1"/>
  <c r="V658" i="1"/>
  <c r="R502" i="1"/>
  <c r="V502" i="1"/>
  <c r="R398" i="1"/>
  <c r="V398" i="1"/>
  <c r="R673" i="1"/>
  <c r="V673" i="1"/>
  <c r="R481" i="1"/>
  <c r="V481" i="1"/>
  <c r="R241" i="1"/>
  <c r="V241" i="1"/>
  <c r="R5" i="1"/>
  <c r="V5" i="1"/>
  <c r="R123" i="1"/>
  <c r="V123" i="1"/>
  <c r="R114" i="1"/>
  <c r="V114" i="1"/>
  <c r="R82" i="1"/>
  <c r="V82" i="1"/>
  <c r="X82" i="1" s="1"/>
  <c r="R50" i="1"/>
  <c r="V50" i="1"/>
  <c r="R696" i="1"/>
  <c r="V696" i="1"/>
  <c r="R664" i="1"/>
  <c r="V664" i="1"/>
  <c r="R632" i="1"/>
  <c r="V632" i="1"/>
  <c r="R600" i="1"/>
  <c r="V600" i="1"/>
  <c r="R564" i="1"/>
  <c r="V564" i="1"/>
  <c r="R532" i="1"/>
  <c r="V532" i="1"/>
  <c r="R500" i="1"/>
  <c r="V500" i="1"/>
  <c r="R468" i="1"/>
  <c r="V468" i="1"/>
  <c r="R436" i="1"/>
  <c r="V436" i="1"/>
  <c r="R404" i="1"/>
  <c r="V404" i="1"/>
  <c r="R372" i="1"/>
  <c r="V372" i="1"/>
  <c r="R340" i="1"/>
  <c r="V340" i="1"/>
  <c r="R308" i="1"/>
  <c r="V308" i="1"/>
  <c r="R276" i="1"/>
  <c r="V276" i="1"/>
  <c r="R671" i="1"/>
  <c r="V671" i="1"/>
  <c r="R607" i="1"/>
  <c r="V607" i="1"/>
  <c r="R543" i="1"/>
  <c r="V543" i="1"/>
  <c r="R479" i="1"/>
  <c r="V479" i="1"/>
  <c r="R413" i="1"/>
  <c r="V413" i="1"/>
  <c r="R339" i="1"/>
  <c r="V339" i="1"/>
  <c r="R279" i="1"/>
  <c r="V279" i="1"/>
  <c r="R247" i="1"/>
  <c r="V247" i="1"/>
  <c r="R165" i="1"/>
  <c r="V165" i="1"/>
  <c r="R133" i="1"/>
  <c r="V133" i="1"/>
  <c r="R85" i="1"/>
  <c r="V85" i="1"/>
  <c r="R21" i="1"/>
  <c r="V21" i="1"/>
  <c r="R242" i="1"/>
  <c r="V242" i="1"/>
  <c r="R210" i="1"/>
  <c r="V210" i="1"/>
  <c r="R178" i="1"/>
  <c r="V178" i="1"/>
  <c r="R146" i="1"/>
  <c r="V146" i="1"/>
  <c r="R679" i="1"/>
  <c r="V679" i="1"/>
  <c r="R615" i="1"/>
  <c r="V615" i="1"/>
  <c r="R311" i="1"/>
  <c r="V311" i="1"/>
  <c r="R261" i="1"/>
  <c r="V261" i="1"/>
  <c r="R179" i="1"/>
  <c r="V179" i="1"/>
  <c r="R147" i="1"/>
  <c r="V147" i="1"/>
  <c r="R101" i="1"/>
  <c r="V101" i="1"/>
  <c r="R37" i="1"/>
  <c r="V37" i="1"/>
  <c r="V2" i="1"/>
  <c r="X2" i="1" s="1"/>
  <c r="R631" i="1"/>
  <c r="V631" i="1"/>
  <c r="R567" i="1"/>
  <c r="V567" i="1"/>
  <c r="R503" i="1"/>
  <c r="V503" i="1"/>
  <c r="R437" i="1"/>
  <c r="V437" i="1"/>
  <c r="R373" i="1"/>
  <c r="V373" i="1"/>
  <c r="R319" i="1"/>
  <c r="V319" i="1"/>
  <c r="R227" i="1"/>
  <c r="V227" i="1"/>
  <c r="R195" i="1"/>
  <c r="V195" i="1"/>
  <c r="R81" i="1"/>
  <c r="V81" i="1"/>
  <c r="R17" i="1"/>
  <c r="V17" i="1"/>
  <c r="R684" i="1"/>
  <c r="V684" i="1"/>
  <c r="R652" i="1"/>
  <c r="V652" i="1"/>
  <c r="R620" i="1"/>
  <c r="V620" i="1"/>
  <c r="R588" i="1"/>
  <c r="V588" i="1"/>
  <c r="R560" i="1"/>
  <c r="V560" i="1"/>
  <c r="R528" i="1"/>
  <c r="V528" i="1"/>
  <c r="R496" i="1"/>
  <c r="V496" i="1"/>
  <c r="R464" i="1"/>
  <c r="V464" i="1"/>
  <c r="R432" i="1"/>
  <c r="V432" i="1"/>
  <c r="R400" i="1"/>
  <c r="V400" i="1"/>
  <c r="R368" i="1"/>
  <c r="V368" i="1"/>
  <c r="R336" i="1"/>
  <c r="V336" i="1"/>
  <c r="R304" i="1"/>
  <c r="V304" i="1"/>
  <c r="R272" i="1"/>
  <c r="V272" i="1"/>
  <c r="R675" i="1"/>
  <c r="V675" i="1"/>
  <c r="R611" i="1"/>
  <c r="V611" i="1"/>
  <c r="R547" i="1"/>
  <c r="V547" i="1"/>
  <c r="R483" i="1"/>
  <c r="V483" i="1"/>
  <c r="R409" i="1"/>
  <c r="V409" i="1"/>
  <c r="R335" i="1"/>
  <c r="V335" i="1"/>
  <c r="R267" i="1"/>
  <c r="V267" i="1"/>
  <c r="R235" i="1"/>
  <c r="V235" i="1"/>
  <c r="R161" i="1"/>
  <c r="V161" i="1"/>
  <c r="R129" i="1"/>
  <c r="V129" i="1"/>
  <c r="R71" i="1"/>
  <c r="V71" i="1"/>
  <c r="R7" i="1"/>
  <c r="V7" i="1"/>
  <c r="R254" i="1"/>
  <c r="V254" i="1"/>
  <c r="R222" i="1"/>
  <c r="V222" i="1"/>
  <c r="R190" i="1"/>
  <c r="V190" i="1"/>
  <c r="R158" i="1"/>
  <c r="V158" i="1"/>
  <c r="R701" i="1"/>
  <c r="V701" i="1"/>
  <c r="R555" i="1"/>
  <c r="V555" i="1"/>
  <c r="R291" i="1"/>
  <c r="V291" i="1"/>
  <c r="R627" i="1"/>
  <c r="V627" i="1"/>
  <c r="R563" i="1"/>
  <c r="V563" i="1"/>
  <c r="R499" i="1"/>
  <c r="V499" i="1"/>
  <c r="R341" i="1"/>
  <c r="V341" i="1"/>
  <c r="R281" i="1"/>
  <c r="V281" i="1"/>
  <c r="R249" i="1"/>
  <c r="V249" i="1"/>
  <c r="R167" i="1"/>
  <c r="V167" i="1"/>
  <c r="R135" i="1"/>
  <c r="V135" i="1"/>
  <c r="R87" i="1"/>
  <c r="V87" i="1"/>
  <c r="R23" i="1"/>
  <c r="V23" i="1"/>
  <c r="R236" i="1"/>
  <c r="V236" i="1"/>
  <c r="R204" i="1"/>
  <c r="V204" i="1"/>
  <c r="R172" i="1"/>
  <c r="V172" i="1"/>
  <c r="R140" i="1"/>
  <c r="V140" i="1"/>
  <c r="R663" i="1"/>
  <c r="V663" i="1"/>
  <c r="R589" i="1"/>
  <c r="V589" i="1"/>
  <c r="R525" i="1"/>
  <c r="V525" i="1"/>
  <c r="R461" i="1"/>
  <c r="V461" i="1"/>
  <c r="R405" i="1"/>
  <c r="V405" i="1"/>
  <c r="R323" i="1"/>
  <c r="V323" i="1"/>
  <c r="R223" i="1"/>
  <c r="V223" i="1"/>
  <c r="R191" i="1"/>
  <c r="V191" i="1"/>
  <c r="R77" i="1"/>
  <c r="V77" i="1"/>
  <c r="R18" i="1"/>
  <c r="V18" i="1"/>
  <c r="R402" i="1"/>
  <c r="V402" i="1"/>
  <c r="R370" i="1"/>
  <c r="V370" i="1"/>
  <c r="R338" i="1"/>
  <c r="V338" i="1"/>
  <c r="R306" i="1"/>
  <c r="V306" i="1"/>
  <c r="R274" i="1"/>
  <c r="V274" i="1"/>
  <c r="R659" i="1"/>
  <c r="V659" i="1"/>
  <c r="R595" i="1"/>
  <c r="V595" i="1"/>
  <c r="R531" i="1"/>
  <c r="V531" i="1"/>
  <c r="R467" i="1"/>
  <c r="V467" i="1"/>
  <c r="R393" i="1"/>
  <c r="V393" i="1"/>
  <c r="R256" i="1"/>
  <c r="V256" i="1"/>
  <c r="R224" i="1"/>
  <c r="V224" i="1"/>
  <c r="R192" i="1"/>
  <c r="V192" i="1"/>
  <c r="R160" i="1"/>
  <c r="V160" i="1"/>
  <c r="R695" i="1"/>
  <c r="V695" i="1"/>
  <c r="R619" i="1"/>
  <c r="V619" i="1"/>
  <c r="R473" i="1"/>
  <c r="V473" i="1"/>
  <c r="R417" i="1"/>
  <c r="V417" i="1"/>
  <c r="R353" i="1"/>
  <c r="V353" i="1"/>
  <c r="R209" i="1"/>
  <c r="V209" i="1"/>
  <c r="R97" i="1"/>
  <c r="V97" i="1"/>
  <c r="R33" i="1"/>
  <c r="V33" i="1"/>
  <c r="R108" i="1"/>
  <c r="V108" i="1"/>
  <c r="R76" i="1"/>
  <c r="V76" i="1"/>
  <c r="R44" i="1"/>
  <c r="V44" i="1"/>
  <c r="R118" i="1"/>
  <c r="V118" i="1"/>
  <c r="R86" i="1"/>
  <c r="V86" i="1"/>
  <c r="R54" i="1"/>
  <c r="V54" i="1"/>
  <c r="R439" i="1"/>
  <c r="V439" i="1"/>
  <c r="R674" i="1"/>
  <c r="V674" i="1"/>
  <c r="R642" i="1"/>
  <c r="V642" i="1"/>
  <c r="R610" i="1"/>
  <c r="V610" i="1"/>
  <c r="R578" i="1"/>
  <c r="V578" i="1"/>
  <c r="R542" i="1"/>
  <c r="V542" i="1"/>
  <c r="R510" i="1"/>
  <c r="V510" i="1"/>
  <c r="R478" i="1"/>
  <c r="V478" i="1"/>
  <c r="R446" i="1"/>
  <c r="V446" i="1"/>
  <c r="R414" i="1"/>
  <c r="V414" i="1"/>
  <c r="R382" i="1"/>
  <c r="V382" i="1"/>
  <c r="R350" i="1"/>
  <c r="V350" i="1"/>
  <c r="R318" i="1"/>
  <c r="V318" i="1"/>
  <c r="R286" i="1"/>
  <c r="V286" i="1"/>
  <c r="R691" i="1"/>
  <c r="V691" i="1"/>
  <c r="R407" i="1"/>
  <c r="V407" i="1"/>
  <c r="R653" i="1"/>
  <c r="V653" i="1"/>
  <c r="R365" i="1"/>
  <c r="V365" i="1"/>
  <c r="R277" i="1"/>
  <c r="V277" i="1"/>
  <c r="R245" i="1"/>
  <c r="V245" i="1"/>
  <c r="R163" i="1"/>
  <c r="V163" i="1"/>
  <c r="R131" i="1"/>
  <c r="V131" i="1"/>
  <c r="R73" i="1"/>
  <c r="V73" i="1"/>
  <c r="V9" i="1"/>
  <c r="R667" i="1"/>
  <c r="V667" i="1"/>
  <c r="R603" i="1"/>
  <c r="V603" i="1"/>
  <c r="R539" i="1"/>
  <c r="V539" i="1"/>
  <c r="R475" i="1"/>
  <c r="V475" i="1"/>
  <c r="R401" i="1"/>
  <c r="V401" i="1"/>
  <c r="R345" i="1"/>
  <c r="V345" i="1"/>
  <c r="R293" i="1"/>
  <c r="V293" i="1"/>
  <c r="R211" i="1"/>
  <c r="V211" i="1"/>
  <c r="R109" i="1"/>
  <c r="V109" i="1"/>
  <c r="R45" i="1"/>
  <c r="V45" i="1"/>
  <c r="R700" i="1"/>
  <c r="V700" i="1"/>
  <c r="R668" i="1"/>
  <c r="V668" i="1"/>
  <c r="R636" i="1"/>
  <c r="V636" i="1"/>
  <c r="R604" i="1"/>
  <c r="V604" i="1"/>
  <c r="R572" i="1"/>
  <c r="V572" i="1"/>
  <c r="R544" i="1"/>
  <c r="V544" i="1"/>
  <c r="R512" i="1"/>
  <c r="V512" i="1"/>
  <c r="R480" i="1"/>
  <c r="V480" i="1"/>
  <c r="R448" i="1"/>
  <c r="V448" i="1"/>
  <c r="R416" i="1"/>
  <c r="V416" i="1"/>
  <c r="R384" i="1"/>
  <c r="V384" i="1"/>
  <c r="R352" i="1"/>
  <c r="V352" i="1"/>
  <c r="R320" i="1"/>
  <c r="V320" i="1"/>
  <c r="R288" i="1"/>
  <c r="V288" i="1"/>
  <c r="R703" i="1"/>
  <c r="V703" i="1"/>
  <c r="R639" i="1"/>
  <c r="V639" i="1"/>
  <c r="R575" i="1"/>
  <c r="V575" i="1"/>
  <c r="R511" i="1"/>
  <c r="V511" i="1"/>
  <c r="R447" i="1"/>
  <c r="V447" i="1"/>
  <c r="R381" i="1"/>
  <c r="V381" i="1"/>
  <c r="R309" i="1"/>
  <c r="V309" i="1"/>
  <c r="R251" i="1"/>
  <c r="V251" i="1"/>
  <c r="R177" i="1"/>
  <c r="V177" i="1"/>
  <c r="R145" i="1"/>
  <c r="V145" i="1"/>
  <c r="R99" i="1"/>
  <c r="V99" i="1"/>
  <c r="R35" i="1"/>
  <c r="V35" i="1"/>
  <c r="R28" i="1"/>
  <c r="V28" i="1"/>
  <c r="R238" i="1"/>
  <c r="V238" i="1"/>
  <c r="R206" i="1"/>
  <c r="V206" i="1"/>
  <c r="R174" i="1"/>
  <c r="V174" i="1"/>
  <c r="R142" i="1"/>
  <c r="V142" i="1"/>
  <c r="R665" i="1"/>
  <c r="V665" i="1"/>
  <c r="R519" i="1"/>
  <c r="V519" i="1"/>
  <c r="R325" i="1"/>
  <c r="V325" i="1"/>
  <c r="R591" i="1"/>
  <c r="V591" i="1"/>
  <c r="R527" i="1"/>
  <c r="V527" i="1"/>
  <c r="R463" i="1"/>
  <c r="V463" i="1"/>
  <c r="R379" i="1"/>
  <c r="V379" i="1"/>
  <c r="R315" i="1"/>
  <c r="V315" i="1"/>
  <c r="R265" i="1"/>
  <c r="V265" i="1"/>
  <c r="R183" i="1"/>
  <c r="V183" i="1"/>
  <c r="R151" i="1"/>
  <c r="V151" i="1"/>
  <c r="R115" i="1"/>
  <c r="V115" i="1"/>
  <c r="R51" i="1"/>
  <c r="V51" i="1"/>
  <c r="R252" i="1"/>
  <c r="V252" i="1"/>
  <c r="R220" i="1"/>
  <c r="V220" i="1"/>
  <c r="R188" i="1"/>
  <c r="V188" i="1"/>
  <c r="R156" i="1"/>
  <c r="V156" i="1"/>
  <c r="R699" i="1"/>
  <c r="V699" i="1"/>
  <c r="R553" i="1"/>
  <c r="V553" i="1"/>
  <c r="R489" i="1"/>
  <c r="V489" i="1"/>
  <c r="R433" i="1"/>
  <c r="V433" i="1"/>
  <c r="R369" i="1"/>
  <c r="V369" i="1"/>
  <c r="R289" i="1"/>
  <c r="V289" i="1"/>
  <c r="R207" i="1"/>
  <c r="V207" i="1"/>
  <c r="R113" i="1"/>
  <c r="V113" i="1"/>
  <c r="R49" i="1"/>
  <c r="V49" i="1"/>
  <c r="R16" i="1"/>
  <c r="V16" i="1"/>
  <c r="R617" i="1"/>
  <c r="V617" i="1"/>
  <c r="R337" i="1"/>
  <c r="V337" i="1"/>
  <c r="R269" i="1"/>
  <c r="V269" i="1"/>
  <c r="R237" i="1"/>
  <c r="V237" i="1"/>
  <c r="R155" i="1"/>
  <c r="V155" i="1"/>
  <c r="R119" i="1"/>
  <c r="V119" i="1"/>
  <c r="R55" i="1"/>
  <c r="V55" i="1"/>
  <c r="R14" i="1"/>
  <c r="V14" i="1"/>
  <c r="R649" i="1"/>
  <c r="V649" i="1"/>
  <c r="R585" i="1"/>
  <c r="V585" i="1"/>
  <c r="R521" i="1"/>
  <c r="V521" i="1"/>
  <c r="R457" i="1"/>
  <c r="V457" i="1"/>
  <c r="R383" i="1"/>
  <c r="V383" i="1"/>
  <c r="R327" i="1"/>
  <c r="V327" i="1"/>
  <c r="R285" i="1"/>
  <c r="V285" i="1"/>
  <c r="R203" i="1"/>
  <c r="V203" i="1"/>
  <c r="R91" i="1"/>
  <c r="V91" i="1"/>
  <c r="R27" i="1"/>
  <c r="V27" i="1"/>
  <c r="R692" i="1"/>
  <c r="V692" i="1"/>
  <c r="R660" i="1"/>
  <c r="V660" i="1"/>
  <c r="R628" i="1"/>
  <c r="V628" i="1"/>
  <c r="R596" i="1"/>
  <c r="V596" i="1"/>
  <c r="R568" i="1"/>
  <c r="V568" i="1"/>
  <c r="R536" i="1"/>
  <c r="V536" i="1"/>
  <c r="R504" i="1"/>
  <c r="V504" i="1"/>
  <c r="R472" i="1"/>
  <c r="V472" i="1"/>
  <c r="R440" i="1"/>
  <c r="V440" i="1"/>
  <c r="R408" i="1"/>
  <c r="V408" i="1"/>
  <c r="R376" i="1"/>
  <c r="V376" i="1"/>
  <c r="R344" i="1"/>
  <c r="V344" i="1"/>
  <c r="R312" i="1"/>
  <c r="V312" i="1"/>
  <c r="R280" i="1"/>
  <c r="V280" i="1"/>
  <c r="R693" i="1"/>
  <c r="V693" i="1"/>
  <c r="R629" i="1"/>
  <c r="V629" i="1"/>
  <c r="R565" i="1"/>
  <c r="V565" i="1"/>
  <c r="R501" i="1"/>
  <c r="V501" i="1"/>
  <c r="R427" i="1"/>
  <c r="V427" i="1"/>
  <c r="R363" i="1"/>
  <c r="V363" i="1"/>
  <c r="R275" i="1"/>
  <c r="V275" i="1"/>
  <c r="R243" i="1"/>
  <c r="V243" i="1"/>
  <c r="R169" i="1"/>
  <c r="V169" i="1"/>
  <c r="R137" i="1"/>
  <c r="V137" i="1"/>
  <c r="R89" i="1"/>
  <c r="V89" i="1"/>
  <c r="R25" i="1"/>
  <c r="V25" i="1"/>
  <c r="R351" i="1"/>
  <c r="V351" i="1"/>
  <c r="R230" i="1"/>
  <c r="V230" i="1"/>
  <c r="R198" i="1"/>
  <c r="V198" i="1"/>
  <c r="R166" i="1"/>
  <c r="V166" i="1"/>
  <c r="R134" i="1"/>
  <c r="V134" i="1"/>
  <c r="R647" i="1"/>
  <c r="V647" i="1"/>
  <c r="R573" i="1"/>
  <c r="V573" i="1"/>
  <c r="R299" i="1"/>
  <c r="V299" i="1"/>
  <c r="R645" i="1"/>
  <c r="V645" i="1"/>
  <c r="R581" i="1"/>
  <c r="V581" i="1"/>
  <c r="R517" i="1"/>
  <c r="V517" i="1"/>
  <c r="R361" i="1"/>
  <c r="V361" i="1"/>
  <c r="R307" i="1"/>
  <c r="V307" i="1"/>
  <c r="R257" i="1"/>
  <c r="V257" i="1"/>
  <c r="R175" i="1"/>
  <c r="V175" i="1"/>
  <c r="R143" i="1"/>
  <c r="V143" i="1"/>
  <c r="R105" i="1"/>
  <c r="V105" i="1"/>
  <c r="R41" i="1"/>
  <c r="V41" i="1"/>
  <c r="R244" i="1"/>
  <c r="V244" i="1"/>
  <c r="R212" i="1"/>
  <c r="V212" i="1"/>
  <c r="R180" i="1"/>
  <c r="V180" i="1"/>
  <c r="R148" i="1"/>
  <c r="V148" i="1"/>
  <c r="R681" i="1"/>
  <c r="V681" i="1"/>
  <c r="R535" i="1"/>
  <c r="V535" i="1"/>
  <c r="R471" i="1"/>
  <c r="V471" i="1"/>
  <c r="R415" i="1"/>
  <c r="V415" i="1"/>
  <c r="R349" i="1"/>
  <c r="V349" i="1"/>
  <c r="R231" i="1"/>
  <c r="V231" i="1"/>
  <c r="R199" i="1"/>
  <c r="V199" i="1"/>
  <c r="R95" i="1"/>
  <c r="V95" i="1"/>
  <c r="R31" i="1"/>
  <c r="V31" i="1"/>
  <c r="R8" i="1"/>
  <c r="V8" i="1"/>
  <c r="R551" i="1"/>
  <c r="V551" i="1"/>
  <c r="R487" i="1"/>
  <c r="V487" i="1"/>
  <c r="R431" i="1"/>
  <c r="V431" i="1"/>
  <c r="R367" i="1"/>
  <c r="V367" i="1"/>
  <c r="R321" i="1"/>
  <c r="V321" i="1"/>
  <c r="R221" i="1"/>
  <c r="V221" i="1"/>
  <c r="R189" i="1"/>
  <c r="V189" i="1"/>
  <c r="R65" i="1"/>
  <c r="V65" i="1"/>
  <c r="R128" i="1"/>
  <c r="V128" i="1"/>
  <c r="R96" i="1"/>
  <c r="V96" i="1"/>
  <c r="R64" i="1"/>
  <c r="V64" i="1"/>
  <c r="R32" i="1"/>
  <c r="V32" i="1"/>
  <c r="R694" i="1"/>
  <c r="V694" i="1"/>
  <c r="R662" i="1"/>
  <c r="V662" i="1"/>
  <c r="R630" i="1"/>
  <c r="V630" i="1"/>
  <c r="R598" i="1"/>
  <c r="V598" i="1"/>
  <c r="R570" i="1"/>
  <c r="V570" i="1"/>
  <c r="R538" i="1"/>
  <c r="V538" i="1"/>
  <c r="R506" i="1"/>
  <c r="V506" i="1"/>
  <c r="R474" i="1"/>
  <c r="V474" i="1"/>
  <c r="R442" i="1"/>
  <c r="V442" i="1"/>
  <c r="R410" i="1"/>
  <c r="V410" i="1"/>
  <c r="R378" i="1"/>
  <c r="V378" i="1"/>
  <c r="R346" i="1"/>
  <c r="V346" i="1"/>
  <c r="R314" i="1"/>
  <c r="V314" i="1"/>
  <c r="R282" i="1"/>
  <c r="V282" i="1"/>
  <c r="R677" i="1"/>
  <c r="V677" i="1"/>
  <c r="R613" i="1"/>
  <c r="V613" i="1"/>
  <c r="R549" i="1"/>
  <c r="V549" i="1"/>
  <c r="R485" i="1"/>
  <c r="V485" i="1"/>
  <c r="R411" i="1"/>
  <c r="V411" i="1"/>
  <c r="R232" i="1"/>
  <c r="V232" i="1"/>
  <c r="R200" i="1"/>
  <c r="V200" i="1"/>
  <c r="R168" i="1"/>
  <c r="V168" i="1"/>
  <c r="R136" i="1"/>
  <c r="V136" i="1"/>
  <c r="R637" i="1"/>
  <c r="V637" i="1"/>
  <c r="R491" i="1"/>
  <c r="V491" i="1"/>
  <c r="R435" i="1"/>
  <c r="V435" i="1"/>
  <c r="R371" i="1"/>
  <c r="V371" i="1"/>
  <c r="R217" i="1"/>
  <c r="V217" i="1"/>
  <c r="R107" i="1"/>
  <c r="V107" i="1"/>
  <c r="R43" i="1"/>
  <c r="V43" i="1"/>
  <c r="R116" i="1"/>
  <c r="V116" i="1"/>
  <c r="R84" i="1"/>
  <c r="V84" i="1"/>
  <c r="R52" i="1"/>
  <c r="V52" i="1"/>
  <c r="R126" i="1"/>
  <c r="V126" i="1"/>
  <c r="R94" i="1"/>
  <c r="V94" i="1"/>
  <c r="R62" i="1"/>
  <c r="V62" i="1"/>
  <c r="R30" i="1"/>
  <c r="V30" i="1"/>
  <c r="R682" i="1"/>
  <c r="V682" i="1"/>
  <c r="R650" i="1"/>
  <c r="V650" i="1"/>
  <c r="R618" i="1"/>
  <c r="V618" i="1"/>
  <c r="R586" i="1"/>
  <c r="V586" i="1"/>
  <c r="R550" i="1"/>
  <c r="V550" i="1"/>
  <c r="R518" i="1"/>
  <c r="V518" i="1"/>
  <c r="R486" i="1"/>
  <c r="V486" i="1"/>
  <c r="R454" i="1"/>
  <c r="V454" i="1"/>
  <c r="R422" i="1"/>
  <c r="V422" i="1"/>
  <c r="R390" i="1"/>
  <c r="V390" i="1"/>
  <c r="R358" i="1"/>
  <c r="V358" i="1"/>
  <c r="R326" i="1"/>
  <c r="V326" i="1"/>
  <c r="R294" i="1"/>
  <c r="V294" i="1"/>
  <c r="R262" i="1"/>
  <c r="V262" i="1"/>
  <c r="R425" i="1"/>
  <c r="V425" i="1"/>
  <c r="R599" i="1"/>
  <c r="V599" i="1"/>
  <c r="C20" i="6" l="1"/>
  <c r="C21" i="6" s="1"/>
  <c r="Y82" i="1"/>
  <c r="H8" i="10"/>
  <c r="H7" i="10"/>
  <c r="H6" i="10"/>
  <c r="H11" i="10"/>
  <c r="H10" i="10"/>
  <c r="H5" i="10"/>
  <c r="H9" i="10"/>
  <c r="Y42" i="1"/>
  <c r="X342" i="1"/>
  <c r="Y342" i="1"/>
  <c r="Y68" i="1"/>
  <c r="X68" i="1"/>
  <c r="Y182" i="1"/>
  <c r="X182" i="1"/>
  <c r="X296" i="1"/>
  <c r="Y296" i="1"/>
  <c r="X219" i="1"/>
  <c r="Y219" i="1"/>
  <c r="X687" i="1"/>
  <c r="Y687" i="1"/>
  <c r="Y614" i="1"/>
  <c r="X614" i="1"/>
  <c r="Y202" i="1"/>
  <c r="X202" i="1"/>
  <c r="X561" i="1"/>
  <c r="Y561" i="1"/>
  <c r="Y516" i="1"/>
  <c r="X516" i="1"/>
  <c r="X262" i="1"/>
  <c r="Y262" i="1"/>
  <c r="X390" i="1"/>
  <c r="Y390" i="1"/>
  <c r="X518" i="1"/>
  <c r="Y518" i="1"/>
  <c r="X650" i="1"/>
  <c r="Y650" i="1"/>
  <c r="X94" i="1"/>
  <c r="Y94" i="1"/>
  <c r="Y116" i="1"/>
  <c r="X116" i="1"/>
  <c r="X371" i="1"/>
  <c r="Y371" i="1"/>
  <c r="X136" i="1"/>
  <c r="Y136" i="1"/>
  <c r="X411" i="1"/>
  <c r="Y411" i="1"/>
  <c r="X677" i="1"/>
  <c r="Y677" i="1"/>
  <c r="X378" i="1"/>
  <c r="Y378" i="1"/>
  <c r="X506" i="1"/>
  <c r="Y506" i="1"/>
  <c r="X630" i="1"/>
  <c r="Y630" i="1"/>
  <c r="X64" i="1"/>
  <c r="Y64" i="1"/>
  <c r="X189" i="1"/>
  <c r="Y189" i="1"/>
  <c r="X431" i="1"/>
  <c r="Y431" i="1"/>
  <c r="X31" i="1"/>
  <c r="Y31" i="1"/>
  <c r="X349" i="1"/>
  <c r="Y349" i="1"/>
  <c r="X681" i="1"/>
  <c r="Y681" i="1"/>
  <c r="X244" i="1"/>
  <c r="Y244" i="1"/>
  <c r="X175" i="1"/>
  <c r="Y175" i="1"/>
  <c r="X517" i="1"/>
  <c r="Y517" i="1"/>
  <c r="X573" i="1"/>
  <c r="Y573" i="1"/>
  <c r="X198" i="1"/>
  <c r="Y198" i="1"/>
  <c r="X89" i="1"/>
  <c r="Y89" i="1"/>
  <c r="X275" i="1"/>
  <c r="Y275" i="1"/>
  <c r="X565" i="1"/>
  <c r="Y565" i="1"/>
  <c r="X312" i="1"/>
  <c r="Y312" i="1"/>
  <c r="X440" i="1"/>
  <c r="Y440" i="1"/>
  <c r="X568" i="1"/>
  <c r="Y568" i="1"/>
  <c r="X692" i="1"/>
  <c r="Y692" i="1"/>
  <c r="X285" i="1"/>
  <c r="Y285" i="1"/>
  <c r="X521" i="1"/>
  <c r="Y521" i="1"/>
  <c r="X55" i="1"/>
  <c r="Y55" i="1"/>
  <c r="X269" i="1"/>
  <c r="Y269" i="1"/>
  <c r="X49" i="1"/>
  <c r="Y49" i="1"/>
  <c r="X369" i="1"/>
  <c r="Y369" i="1"/>
  <c r="X699" i="1"/>
  <c r="Y699" i="1"/>
  <c r="Y252" i="1"/>
  <c r="X252" i="1"/>
  <c r="Y183" i="1"/>
  <c r="X183" i="1"/>
  <c r="X463" i="1"/>
  <c r="Y463" i="1"/>
  <c r="X519" i="1"/>
  <c r="Y519" i="1"/>
  <c r="X206" i="1"/>
  <c r="Y206" i="1"/>
  <c r="Y99" i="1"/>
  <c r="X99" i="1"/>
  <c r="Y309" i="1"/>
  <c r="X309" i="1"/>
  <c r="X575" i="1"/>
  <c r="Y575" i="1"/>
  <c r="X320" i="1"/>
  <c r="Y320" i="1"/>
  <c r="X448" i="1"/>
  <c r="Y448" i="1"/>
  <c r="X572" i="1"/>
  <c r="Y572" i="1"/>
  <c r="X700" i="1"/>
  <c r="Y700" i="1"/>
  <c r="X293" i="1"/>
  <c r="Y293" i="1"/>
  <c r="X539" i="1"/>
  <c r="Y539" i="1"/>
  <c r="Y73" i="1"/>
  <c r="X73" i="1"/>
  <c r="X277" i="1"/>
  <c r="Y277" i="1"/>
  <c r="X691" i="1"/>
  <c r="Y691" i="1"/>
  <c r="Y382" i="1"/>
  <c r="X382" i="1"/>
  <c r="Y510" i="1"/>
  <c r="X510" i="1"/>
  <c r="Y642" i="1"/>
  <c r="X642" i="1"/>
  <c r="Y86" i="1"/>
  <c r="X86" i="1"/>
  <c r="Y108" i="1"/>
  <c r="X108" i="1"/>
  <c r="X353" i="1"/>
  <c r="Y353" i="1"/>
  <c r="X695" i="1"/>
  <c r="Y695" i="1"/>
  <c r="Y256" i="1"/>
  <c r="X256" i="1"/>
  <c r="Y595" i="1"/>
  <c r="X595" i="1"/>
  <c r="X338" i="1"/>
  <c r="Y338" i="1"/>
  <c r="X77" i="1"/>
  <c r="Y77" i="1"/>
  <c r="Y405" i="1"/>
  <c r="X405" i="1"/>
  <c r="Y663" i="1"/>
  <c r="X663" i="1"/>
  <c r="X236" i="1"/>
  <c r="Y236" i="1"/>
  <c r="X167" i="1"/>
  <c r="Y167" i="1"/>
  <c r="X499" i="1"/>
  <c r="Y499" i="1"/>
  <c r="X555" i="1"/>
  <c r="Y555" i="1"/>
  <c r="X222" i="1"/>
  <c r="Y222" i="1"/>
  <c r="X129" i="1"/>
  <c r="Y129" i="1"/>
  <c r="X335" i="1"/>
  <c r="Y335" i="1"/>
  <c r="X611" i="1"/>
  <c r="Y611" i="1"/>
  <c r="X336" i="1"/>
  <c r="Y336" i="1"/>
  <c r="X464" i="1"/>
  <c r="Y464" i="1"/>
  <c r="X588" i="1"/>
  <c r="Y588" i="1"/>
  <c r="X17" i="1"/>
  <c r="Y17" i="1"/>
  <c r="X319" i="1"/>
  <c r="Y319" i="1"/>
  <c r="X567" i="1"/>
  <c r="Y567" i="1"/>
  <c r="X101" i="1"/>
  <c r="Y101" i="1"/>
  <c r="X311" i="1"/>
  <c r="Y311" i="1"/>
  <c r="X178" i="1"/>
  <c r="Y178" i="1"/>
  <c r="Y85" i="1"/>
  <c r="X85" i="1"/>
  <c r="X279" i="1"/>
  <c r="Y279" i="1"/>
  <c r="Y543" i="1"/>
  <c r="X543" i="1"/>
  <c r="X308" i="1"/>
  <c r="Y308" i="1"/>
  <c r="X436" i="1"/>
  <c r="Y436" i="1"/>
  <c r="X564" i="1"/>
  <c r="Y564" i="1"/>
  <c r="X696" i="1"/>
  <c r="Y696" i="1"/>
  <c r="X123" i="1"/>
  <c r="Y123" i="1"/>
  <c r="X673" i="1"/>
  <c r="Y673" i="1"/>
  <c r="X78" i="1"/>
  <c r="Y78" i="1"/>
  <c r="Y139" i="1"/>
  <c r="X139" i="1"/>
  <c r="Y466" i="1"/>
  <c r="X466" i="1"/>
  <c r="X72" i="1"/>
  <c r="Y72" i="1"/>
  <c r="Y287" i="1"/>
  <c r="X287" i="1"/>
  <c r="X39" i="1"/>
  <c r="Y39" i="1"/>
  <c r="X643" i="1"/>
  <c r="Y643" i="1"/>
  <c r="Y556" i="1"/>
  <c r="X556" i="1"/>
  <c r="X132" i="1"/>
  <c r="Y132" i="1"/>
  <c r="X666" i="1"/>
  <c r="Y666" i="1"/>
  <c r="X150" i="1"/>
  <c r="Y150" i="1"/>
  <c r="X264" i="1"/>
  <c r="Y264" i="1"/>
  <c r="X187" i="1"/>
  <c r="Y187" i="1"/>
  <c r="Y513" i="1"/>
  <c r="X513" i="1"/>
  <c r="X622" i="1"/>
  <c r="Y622" i="1"/>
  <c r="X138" i="1"/>
  <c r="Y138" i="1"/>
  <c r="X423" i="1"/>
  <c r="Y423" i="1"/>
  <c r="X452" i="1"/>
  <c r="Y452" i="1"/>
  <c r="X106" i="1"/>
  <c r="Y106" i="1"/>
  <c r="X159" i="1"/>
  <c r="Y159" i="1"/>
  <c r="X566" i="1"/>
  <c r="Y566" i="1"/>
  <c r="X389" i="1"/>
  <c r="Y389" i="1"/>
  <c r="X303" i="1"/>
  <c r="Y303" i="1"/>
  <c r="X530" i="1"/>
  <c r="Y530" i="1"/>
  <c r="X120" i="1"/>
  <c r="Y120" i="1"/>
  <c r="X441" i="1"/>
  <c r="Y441" i="1"/>
  <c r="Y157" i="1"/>
  <c r="X157" i="1"/>
  <c r="X348" i="1"/>
  <c r="Y348" i="1"/>
  <c r="Y680" i="1"/>
  <c r="X680" i="1"/>
  <c r="X470" i="1"/>
  <c r="Y470" i="1"/>
  <c r="X201" i="1"/>
  <c r="Y201" i="1"/>
  <c r="X246" i="1"/>
  <c r="Y246" i="1"/>
  <c r="X360" i="1"/>
  <c r="Y360" i="1"/>
  <c r="Y355" i="1"/>
  <c r="X355" i="1"/>
  <c r="X641" i="1"/>
  <c r="Y641" i="1"/>
  <c r="X638" i="1"/>
  <c r="Y638" i="1"/>
  <c r="X605" i="1"/>
  <c r="Y605" i="1"/>
  <c r="X305" i="1"/>
  <c r="Y305" i="1"/>
  <c r="X388" i="1"/>
  <c r="Y388" i="1"/>
  <c r="Y333" i="1"/>
  <c r="X333" i="1"/>
  <c r="X526" i="1"/>
  <c r="Y526" i="1"/>
  <c r="X509" i="1"/>
  <c r="Y509" i="1"/>
  <c r="X253" i="1"/>
  <c r="Y253" i="1"/>
  <c r="X546" i="1"/>
  <c r="Y546" i="1"/>
  <c r="X88" i="1"/>
  <c r="Y88" i="1"/>
  <c r="X329" i="1"/>
  <c r="Y329" i="1"/>
  <c r="Y67" i="1"/>
  <c r="X67" i="1"/>
  <c r="X284" i="1"/>
  <c r="Y284" i="1"/>
  <c r="X616" i="1"/>
  <c r="Y616" i="1"/>
  <c r="X453" i="1"/>
  <c r="Y453" i="1"/>
  <c r="X690" i="1"/>
  <c r="Y690" i="1"/>
  <c r="X117" i="1"/>
  <c r="Y117" i="1"/>
  <c r="Y456" i="1"/>
  <c r="X456" i="1"/>
  <c r="X557" i="1"/>
  <c r="Y557" i="1"/>
  <c r="X450" i="1"/>
  <c r="Y450" i="1"/>
  <c r="Y403" i="1"/>
  <c r="X403" i="1"/>
  <c r="C23" i="6"/>
  <c r="Y3" i="1"/>
  <c r="X3" i="1"/>
  <c r="X689" i="1"/>
  <c r="Y689" i="1"/>
  <c r="Y584" i="1"/>
  <c r="X584" i="1"/>
  <c r="Y571" i="1"/>
  <c r="X571" i="1"/>
  <c r="X545" i="1"/>
  <c r="Y545" i="1"/>
  <c r="X698" i="1"/>
  <c r="Y698" i="1"/>
  <c r="X208" i="1"/>
  <c r="Y208" i="1"/>
  <c r="Y458" i="1"/>
  <c r="X458" i="1"/>
  <c r="Y56" i="1"/>
  <c r="X56" i="1"/>
  <c r="X229" i="1"/>
  <c r="Y229" i="1"/>
  <c r="X162" i="1"/>
  <c r="Y162" i="1"/>
  <c r="Y395" i="1"/>
  <c r="X395" i="1"/>
  <c r="X476" i="1"/>
  <c r="Y476" i="1"/>
  <c r="Y13" i="1"/>
  <c r="X13" i="1"/>
  <c r="F20" i="6"/>
  <c r="F21" i="6" s="1"/>
  <c r="E20" i="6"/>
  <c r="E21" i="6" s="1"/>
  <c r="X494" i="1"/>
  <c r="Y494" i="1"/>
  <c r="X225" i="1"/>
  <c r="Y225" i="1"/>
  <c r="Y53" i="1"/>
  <c r="X53" i="1"/>
  <c r="Y424" i="1"/>
  <c r="X424" i="1"/>
  <c r="Y493" i="1"/>
  <c r="X493" i="1"/>
  <c r="X362" i="1"/>
  <c r="Y362" i="1"/>
  <c r="Y421" i="1"/>
  <c r="X421" i="1"/>
  <c r="X103" i="1"/>
  <c r="Y103" i="1"/>
  <c r="X260" i="1"/>
  <c r="Y260" i="1"/>
  <c r="Y592" i="1"/>
  <c r="X592" i="1"/>
  <c r="X294" i="1"/>
  <c r="Y294" i="1"/>
  <c r="X422" i="1"/>
  <c r="Y422" i="1"/>
  <c r="X550" i="1"/>
  <c r="Y550" i="1"/>
  <c r="X682" i="1"/>
  <c r="Y682" i="1"/>
  <c r="X126" i="1"/>
  <c r="Y126" i="1"/>
  <c r="X43" i="1"/>
  <c r="Y43" i="1"/>
  <c r="X435" i="1"/>
  <c r="Y435" i="1"/>
  <c r="X168" i="1"/>
  <c r="Y168" i="1"/>
  <c r="X485" i="1"/>
  <c r="Y485" i="1"/>
  <c r="X282" i="1"/>
  <c r="Y282" i="1"/>
  <c r="X410" i="1"/>
  <c r="Y410" i="1"/>
  <c r="X538" i="1"/>
  <c r="Y538" i="1"/>
  <c r="X662" i="1"/>
  <c r="Y662" i="1"/>
  <c r="X96" i="1"/>
  <c r="Y96" i="1"/>
  <c r="X221" i="1"/>
  <c r="Y221" i="1"/>
  <c r="X487" i="1"/>
  <c r="Y487" i="1"/>
  <c r="X95" i="1"/>
  <c r="Y95" i="1"/>
  <c r="X415" i="1"/>
  <c r="Y415" i="1"/>
  <c r="X148" i="1"/>
  <c r="Y148" i="1"/>
  <c r="X41" i="1"/>
  <c r="Y41" i="1"/>
  <c r="X257" i="1"/>
  <c r="Y257" i="1"/>
  <c r="X581" i="1"/>
  <c r="Y581" i="1"/>
  <c r="X647" i="1"/>
  <c r="Y647" i="1"/>
  <c r="X230" i="1"/>
  <c r="Y230" i="1"/>
  <c r="X137" i="1"/>
  <c r="Y137" i="1"/>
  <c r="X363" i="1"/>
  <c r="Y363" i="1"/>
  <c r="X629" i="1"/>
  <c r="Y629" i="1"/>
  <c r="X344" i="1"/>
  <c r="Y344" i="1"/>
  <c r="X472" i="1"/>
  <c r="Y472" i="1"/>
  <c r="X596" i="1"/>
  <c r="Y596" i="1"/>
  <c r="X27" i="1"/>
  <c r="Y27" i="1"/>
  <c r="X327" i="1"/>
  <c r="Y327" i="1"/>
  <c r="X585" i="1"/>
  <c r="Y585" i="1"/>
  <c r="X119" i="1"/>
  <c r="Y119" i="1"/>
  <c r="X337" i="1"/>
  <c r="Y337" i="1"/>
  <c r="X113" i="1"/>
  <c r="Y113" i="1"/>
  <c r="X433" i="1"/>
  <c r="Y433" i="1"/>
  <c r="X156" i="1"/>
  <c r="Y156" i="1"/>
  <c r="Y51" i="1"/>
  <c r="X51" i="1"/>
  <c r="X265" i="1"/>
  <c r="Y265" i="1"/>
  <c r="X527" i="1"/>
  <c r="Y527" i="1"/>
  <c r="X665" i="1"/>
  <c r="Y665" i="1"/>
  <c r="X238" i="1"/>
  <c r="Y238" i="1"/>
  <c r="X145" i="1"/>
  <c r="Y145" i="1"/>
  <c r="X381" i="1"/>
  <c r="Y381" i="1"/>
  <c r="X639" i="1"/>
  <c r="Y639" i="1"/>
  <c r="X352" i="1"/>
  <c r="Y352" i="1"/>
  <c r="X480" i="1"/>
  <c r="Y480" i="1"/>
  <c r="X604" i="1"/>
  <c r="Y604" i="1"/>
  <c r="X45" i="1"/>
  <c r="Y45" i="1"/>
  <c r="X345" i="1"/>
  <c r="Y345" i="1"/>
  <c r="X603" i="1"/>
  <c r="Y603" i="1"/>
  <c r="X131" i="1"/>
  <c r="Y131" i="1"/>
  <c r="Y365" i="1"/>
  <c r="X365" i="1"/>
  <c r="Y286" i="1"/>
  <c r="X286" i="1"/>
  <c r="X414" i="1"/>
  <c r="Y414" i="1"/>
  <c r="Y542" i="1"/>
  <c r="X542" i="1"/>
  <c r="X674" i="1"/>
  <c r="Y674" i="1"/>
  <c r="Y118" i="1"/>
  <c r="X118" i="1"/>
  <c r="X33" i="1"/>
  <c r="Y33" i="1"/>
  <c r="Y417" i="1"/>
  <c r="X417" i="1"/>
  <c r="X160" i="1"/>
  <c r="Y160" i="1"/>
  <c r="X393" i="1"/>
  <c r="Y393" i="1"/>
  <c r="X659" i="1"/>
  <c r="Y659" i="1"/>
  <c r="X370" i="1"/>
  <c r="Y370" i="1"/>
  <c r="X191" i="1"/>
  <c r="Y191" i="1"/>
  <c r="X461" i="1"/>
  <c r="Y461" i="1"/>
  <c r="X140" i="1"/>
  <c r="Y140" i="1"/>
  <c r="Y23" i="1"/>
  <c r="X23" i="1"/>
  <c r="X249" i="1"/>
  <c r="Y249" i="1"/>
  <c r="X563" i="1"/>
  <c r="Y563" i="1"/>
  <c r="X701" i="1"/>
  <c r="Y701" i="1"/>
  <c r="X254" i="1"/>
  <c r="Y254" i="1"/>
  <c r="X161" i="1"/>
  <c r="Y161" i="1"/>
  <c r="X409" i="1"/>
  <c r="Y409" i="1"/>
  <c r="X675" i="1"/>
  <c r="Y675" i="1"/>
  <c r="X368" i="1"/>
  <c r="Y368" i="1"/>
  <c r="X496" i="1"/>
  <c r="Y496" i="1"/>
  <c r="X620" i="1"/>
  <c r="Y620" i="1"/>
  <c r="X81" i="1"/>
  <c r="Y81" i="1"/>
  <c r="X373" i="1"/>
  <c r="Y373" i="1"/>
  <c r="X631" i="1"/>
  <c r="Y631" i="1"/>
  <c r="X147" i="1"/>
  <c r="Y147" i="1"/>
  <c r="Y615" i="1"/>
  <c r="X615" i="1"/>
  <c r="X210" i="1"/>
  <c r="Y210" i="1"/>
  <c r="X133" i="1"/>
  <c r="Y133" i="1"/>
  <c r="X339" i="1"/>
  <c r="Y339" i="1"/>
  <c r="Y607" i="1"/>
  <c r="X607" i="1"/>
  <c r="X340" i="1"/>
  <c r="Y340" i="1"/>
  <c r="X468" i="1"/>
  <c r="Y468" i="1"/>
  <c r="X600" i="1"/>
  <c r="Y600" i="1"/>
  <c r="Y50" i="1"/>
  <c r="X50" i="1"/>
  <c r="Y5" i="1"/>
  <c r="X5" i="1"/>
  <c r="X398" i="1"/>
  <c r="Y398" i="1"/>
  <c r="X124" i="1"/>
  <c r="Y124" i="1"/>
  <c r="X495" i="1"/>
  <c r="Y495" i="1"/>
  <c r="X522" i="1"/>
  <c r="Y522" i="1"/>
  <c r="Y112" i="1"/>
  <c r="X112" i="1"/>
  <c r="Y357" i="1"/>
  <c r="X357" i="1"/>
  <c r="X149" i="1"/>
  <c r="Y149" i="1"/>
  <c r="Y300" i="1"/>
  <c r="X300" i="1"/>
  <c r="X672" i="1"/>
  <c r="Y672" i="1"/>
  <c r="X302" i="1"/>
  <c r="Y302" i="1"/>
  <c r="X4" i="1"/>
  <c r="Y4" i="1"/>
  <c r="X36" i="1"/>
  <c r="Y36" i="1"/>
  <c r="X392" i="1"/>
  <c r="Y392" i="1"/>
  <c r="X419" i="1"/>
  <c r="Y419" i="1"/>
  <c r="X322" i="1"/>
  <c r="Y322" i="1"/>
  <c r="X678" i="1"/>
  <c r="Y678" i="1"/>
  <c r="X250" i="1"/>
  <c r="Y250" i="1"/>
  <c r="X579" i="1"/>
  <c r="Y579" i="1"/>
  <c r="X524" i="1"/>
  <c r="Y524" i="1"/>
  <c r="X297" i="1"/>
  <c r="Y297" i="1"/>
  <c r="Y397" i="1"/>
  <c r="X397" i="1"/>
  <c r="X38" i="1"/>
  <c r="Y38" i="1"/>
  <c r="X583" i="1"/>
  <c r="Y583" i="1"/>
  <c r="Y623" i="1"/>
  <c r="X623" i="1"/>
  <c r="X582" i="1"/>
  <c r="Y582" i="1"/>
  <c r="X75" i="1"/>
  <c r="Y75" i="1"/>
  <c r="X669" i="1"/>
  <c r="Y669" i="1"/>
  <c r="X359" i="1"/>
  <c r="Y359" i="1"/>
  <c r="X420" i="1"/>
  <c r="Y420" i="1"/>
  <c r="X74" i="1"/>
  <c r="Y74" i="1"/>
  <c r="X626" i="1"/>
  <c r="Y626" i="1"/>
  <c r="X399" i="1"/>
  <c r="Y399" i="1"/>
  <c r="Y153" i="1"/>
  <c r="X153" i="1"/>
  <c r="X488" i="1"/>
  <c r="Y488" i="1"/>
  <c r="X621" i="1"/>
  <c r="Y621" i="1"/>
  <c r="X386" i="1"/>
  <c r="Y386" i="1"/>
  <c r="X686" i="1"/>
  <c r="Y686" i="1"/>
  <c r="X186" i="1"/>
  <c r="Y186" i="1"/>
  <c r="X451" i="1"/>
  <c r="Y451" i="1"/>
  <c r="X460" i="1"/>
  <c r="Y460" i="1"/>
  <c r="X443" i="1"/>
  <c r="Y443" i="1"/>
  <c r="Y609" i="1"/>
  <c r="X609" i="1"/>
  <c r="X634" i="1"/>
  <c r="Y634" i="1"/>
  <c r="X144" i="1"/>
  <c r="Y144" i="1"/>
  <c r="X449" i="1"/>
  <c r="Y449" i="1"/>
  <c r="X590" i="1"/>
  <c r="Y590" i="1"/>
  <c r="X11" i="1"/>
  <c r="Y11" i="1"/>
  <c r="X459" i="1"/>
  <c r="Y459" i="1"/>
  <c r="X255" i="1"/>
  <c r="Y255" i="1"/>
  <c r="Y356" i="1"/>
  <c r="X356" i="1"/>
  <c r="Y688" i="1"/>
  <c r="X688" i="1"/>
  <c r="X278" i="1"/>
  <c r="Y278" i="1"/>
  <c r="X110" i="1"/>
  <c r="Y110" i="1"/>
  <c r="X317" i="1"/>
  <c r="Y317" i="1"/>
  <c r="X580" i="1"/>
  <c r="Y580" i="1"/>
  <c r="X152" i="1"/>
  <c r="Y152" i="1"/>
  <c r="Y498" i="1"/>
  <c r="X498" i="1"/>
  <c r="Y541" i="1"/>
  <c r="X541" i="1"/>
  <c r="X173" i="1"/>
  <c r="Y173" i="1"/>
  <c r="Y324" i="1"/>
  <c r="X324" i="1"/>
  <c r="X656" i="1"/>
  <c r="Y656" i="1"/>
  <c r="Y164" i="1"/>
  <c r="X164" i="1"/>
  <c r="X334" i="1"/>
  <c r="Y334" i="1"/>
  <c r="X60" i="1"/>
  <c r="Y60" i="1"/>
  <c r="Y171" i="1"/>
  <c r="X171" i="1"/>
  <c r="X606" i="1"/>
  <c r="Y606" i="1"/>
  <c r="X104" i="1"/>
  <c r="Y104" i="1"/>
  <c r="Y347" i="1"/>
  <c r="X347" i="1"/>
  <c r="Y234" i="1"/>
  <c r="X234" i="1"/>
  <c r="X625" i="1"/>
  <c r="Y625" i="1"/>
  <c r="X548" i="1"/>
  <c r="Y548" i="1"/>
  <c r="Y2" i="1"/>
  <c r="X387" i="1"/>
  <c r="Y387" i="1"/>
  <c r="X602" i="1"/>
  <c r="Y602" i="1"/>
  <c r="X445" i="1"/>
  <c r="Y445" i="1"/>
  <c r="X259" i="1"/>
  <c r="Y259" i="1"/>
  <c r="Y552" i="1"/>
  <c r="X552" i="1"/>
  <c r="X216" i="1"/>
  <c r="Y216" i="1"/>
  <c r="X514" i="1"/>
  <c r="Y514" i="1"/>
  <c r="X569" i="1"/>
  <c r="Y569" i="1"/>
  <c r="Y181" i="1"/>
  <c r="X181" i="1"/>
  <c r="Y332" i="1"/>
  <c r="X332" i="1"/>
  <c r="X26" i="1"/>
  <c r="Y26" i="1"/>
  <c r="X599" i="1"/>
  <c r="Y599" i="1"/>
  <c r="X326" i="1"/>
  <c r="Y326" i="1"/>
  <c r="X454" i="1"/>
  <c r="Y454" i="1"/>
  <c r="Y586" i="1"/>
  <c r="X586" i="1"/>
  <c r="X30" i="1"/>
  <c r="Y30" i="1"/>
  <c r="X52" i="1"/>
  <c r="Y52" i="1"/>
  <c r="X107" i="1"/>
  <c r="Y107" i="1"/>
  <c r="X491" i="1"/>
  <c r="Y491" i="1"/>
  <c r="X200" i="1"/>
  <c r="Y200" i="1"/>
  <c r="X549" i="1"/>
  <c r="Y549" i="1"/>
  <c r="X314" i="1"/>
  <c r="Y314" i="1"/>
  <c r="X442" i="1"/>
  <c r="Y442" i="1"/>
  <c r="X570" i="1"/>
  <c r="Y570" i="1"/>
  <c r="X694" i="1"/>
  <c r="Y694" i="1"/>
  <c r="X128" i="1"/>
  <c r="Y128" i="1"/>
  <c r="X321" i="1"/>
  <c r="Y321" i="1"/>
  <c r="X551" i="1"/>
  <c r="Y551" i="1"/>
  <c r="X199" i="1"/>
  <c r="Y199" i="1"/>
  <c r="X471" i="1"/>
  <c r="Y471" i="1"/>
  <c r="X180" i="1"/>
  <c r="Y180" i="1"/>
  <c r="X105" i="1"/>
  <c r="Y105" i="1"/>
  <c r="X307" i="1"/>
  <c r="Y307" i="1"/>
  <c r="X645" i="1"/>
  <c r="Y645" i="1"/>
  <c r="X134" i="1"/>
  <c r="Y134" i="1"/>
  <c r="X351" i="1"/>
  <c r="Y351" i="1"/>
  <c r="X169" i="1"/>
  <c r="Y169" i="1"/>
  <c r="X427" i="1"/>
  <c r="Y427" i="1"/>
  <c r="X693" i="1"/>
  <c r="Y693" i="1"/>
  <c r="X376" i="1"/>
  <c r="Y376" i="1"/>
  <c r="X504" i="1"/>
  <c r="Y504" i="1"/>
  <c r="X628" i="1"/>
  <c r="Y628" i="1"/>
  <c r="X91" i="1"/>
  <c r="Y91" i="1"/>
  <c r="X383" i="1"/>
  <c r="Y383" i="1"/>
  <c r="X649" i="1"/>
  <c r="Y649" i="1"/>
  <c r="X155" i="1"/>
  <c r="Y155" i="1"/>
  <c r="X617" i="1"/>
  <c r="Y617" i="1"/>
  <c r="X207" i="1"/>
  <c r="Y207" i="1"/>
  <c r="X489" i="1"/>
  <c r="Y489" i="1"/>
  <c r="X188" i="1"/>
  <c r="Y188" i="1"/>
  <c r="X115" i="1"/>
  <c r="Y115" i="1"/>
  <c r="X315" i="1"/>
  <c r="Y315" i="1"/>
  <c r="X591" i="1"/>
  <c r="Y591" i="1"/>
  <c r="Y142" i="1"/>
  <c r="X142" i="1"/>
  <c r="X28" i="1"/>
  <c r="Y28" i="1"/>
  <c r="Y177" i="1"/>
  <c r="X177" i="1"/>
  <c r="Y447" i="1"/>
  <c r="X447" i="1"/>
  <c r="Y703" i="1"/>
  <c r="X703" i="1"/>
  <c r="X384" i="1"/>
  <c r="Y384" i="1"/>
  <c r="X512" i="1"/>
  <c r="Y512" i="1"/>
  <c r="Y636" i="1"/>
  <c r="X636" i="1"/>
  <c r="X109" i="1"/>
  <c r="Y109" i="1"/>
  <c r="Y401" i="1"/>
  <c r="X401" i="1"/>
  <c r="Y667" i="1"/>
  <c r="X667" i="1"/>
  <c r="Y163" i="1"/>
  <c r="X163" i="1"/>
  <c r="X653" i="1"/>
  <c r="Y653" i="1"/>
  <c r="Y318" i="1"/>
  <c r="X318" i="1"/>
  <c r="Y446" i="1"/>
  <c r="X446" i="1"/>
  <c r="Y578" i="1"/>
  <c r="X578" i="1"/>
  <c r="Y439" i="1"/>
  <c r="X439" i="1"/>
  <c r="X44" i="1"/>
  <c r="Y44" i="1"/>
  <c r="Y97" i="1"/>
  <c r="X97" i="1"/>
  <c r="X473" i="1"/>
  <c r="Y473" i="1"/>
  <c r="Y192" i="1"/>
  <c r="X192" i="1"/>
  <c r="Y467" i="1"/>
  <c r="X467" i="1"/>
  <c r="Y274" i="1"/>
  <c r="X274" i="1"/>
  <c r="X402" i="1"/>
  <c r="Y402" i="1"/>
  <c r="X223" i="1"/>
  <c r="Y223" i="1"/>
  <c r="X525" i="1"/>
  <c r="Y525" i="1"/>
  <c r="X172" i="1"/>
  <c r="Y172" i="1"/>
  <c r="X87" i="1"/>
  <c r="Y87" i="1"/>
  <c r="X281" i="1"/>
  <c r="Y281" i="1"/>
  <c r="X627" i="1"/>
  <c r="Y627" i="1"/>
  <c r="X158" i="1"/>
  <c r="Y158" i="1"/>
  <c r="X7" i="1"/>
  <c r="Y7" i="1"/>
  <c r="X235" i="1"/>
  <c r="Y235" i="1"/>
  <c r="X483" i="1"/>
  <c r="Y483" i="1"/>
  <c r="X272" i="1"/>
  <c r="Y272" i="1"/>
  <c r="X400" i="1"/>
  <c r="Y400" i="1"/>
  <c r="X528" i="1"/>
  <c r="Y528" i="1"/>
  <c r="X652" i="1"/>
  <c r="Y652" i="1"/>
  <c r="X195" i="1"/>
  <c r="Y195" i="1"/>
  <c r="X437" i="1"/>
  <c r="Y437" i="1"/>
  <c r="X179" i="1"/>
  <c r="Y179" i="1"/>
  <c r="X679" i="1"/>
  <c r="Y679" i="1"/>
  <c r="Y242" i="1"/>
  <c r="X242" i="1"/>
  <c r="Y165" i="1"/>
  <c r="X165" i="1"/>
  <c r="Y413" i="1"/>
  <c r="X413" i="1"/>
  <c r="Y671" i="1"/>
  <c r="X671" i="1"/>
  <c r="Y372" i="1"/>
  <c r="X372" i="1"/>
  <c r="Y500" i="1"/>
  <c r="X500" i="1"/>
  <c r="Y632" i="1"/>
  <c r="X632" i="1"/>
  <c r="Y241" i="1"/>
  <c r="X241" i="1"/>
  <c r="X502" i="1"/>
  <c r="Y502" i="1"/>
  <c r="X233" i="1"/>
  <c r="Y233" i="1"/>
  <c r="X266" i="1"/>
  <c r="Y266" i="1"/>
  <c r="X670" i="1"/>
  <c r="Y670" i="1"/>
  <c r="Y47" i="1"/>
  <c r="X47" i="1"/>
  <c r="Y651" i="1"/>
  <c r="X651" i="1"/>
  <c r="Y271" i="1"/>
  <c r="X271" i="1"/>
  <c r="X412" i="1"/>
  <c r="Y412" i="1"/>
  <c r="Y66" i="1"/>
  <c r="X66" i="1"/>
  <c r="X406" i="1"/>
  <c r="Y406" i="1"/>
  <c r="X15" i="1"/>
  <c r="Y15" i="1"/>
  <c r="Y185" i="1"/>
  <c r="X185" i="1"/>
  <c r="X520" i="1"/>
  <c r="Y520" i="1"/>
  <c r="X685" i="1"/>
  <c r="Y685" i="1"/>
  <c r="X426" i="1"/>
  <c r="Y426" i="1"/>
  <c r="X505" i="1"/>
  <c r="Y505" i="1"/>
  <c r="X121" i="1"/>
  <c r="Y121" i="1"/>
  <c r="X268" i="1"/>
  <c r="Y268" i="1"/>
  <c r="X640" i="1"/>
  <c r="Y640" i="1"/>
  <c r="X635" i="1"/>
  <c r="Y635" i="1"/>
  <c r="X310" i="1"/>
  <c r="Y310" i="1"/>
  <c r="X20" i="1"/>
  <c r="Y20" i="1"/>
  <c r="X184" i="1"/>
  <c r="Y184" i="1"/>
  <c r="X330" i="1"/>
  <c r="Y330" i="1"/>
  <c r="X40" i="1"/>
  <c r="Y40" i="1"/>
  <c r="Y205" i="1"/>
  <c r="X205" i="1"/>
  <c r="X218" i="1"/>
  <c r="Y218" i="1"/>
  <c r="Y515" i="1"/>
  <c r="X515" i="1"/>
  <c r="X492" i="1"/>
  <c r="Y492" i="1"/>
  <c r="Y59" i="1"/>
  <c r="X59" i="1"/>
  <c r="X46" i="1"/>
  <c r="Y46" i="1"/>
  <c r="X601" i="1"/>
  <c r="Y601" i="1"/>
  <c r="Y391" i="1"/>
  <c r="X391" i="1"/>
  <c r="Y612" i="1"/>
  <c r="X612" i="1"/>
  <c r="X240" i="1"/>
  <c r="Y240" i="1"/>
  <c r="X434" i="1"/>
  <c r="Y434" i="1"/>
  <c r="X385" i="1"/>
  <c r="Y385" i="1"/>
  <c r="Y258" i="1"/>
  <c r="X258" i="1"/>
  <c r="X597" i="1"/>
  <c r="Y597" i="1"/>
  <c r="X576" i="1"/>
  <c r="Y576" i="1"/>
  <c r="X196" i="1"/>
  <c r="Y196" i="1"/>
  <c r="X270" i="1"/>
  <c r="Y270" i="1"/>
  <c r="Y102" i="1"/>
  <c r="X102" i="1"/>
  <c r="X248" i="1"/>
  <c r="Y248" i="1"/>
  <c r="X290" i="1"/>
  <c r="Y290" i="1"/>
  <c r="X646" i="1"/>
  <c r="Y646" i="1"/>
  <c r="X93" i="1"/>
  <c r="Y93" i="1"/>
  <c r="X154" i="1"/>
  <c r="Y154" i="1"/>
  <c r="X377" i="1"/>
  <c r="Y377" i="1"/>
  <c r="X428" i="1"/>
  <c r="Y428" i="1"/>
  <c r="X122" i="1"/>
  <c r="Y122" i="1"/>
  <c r="X430" i="1"/>
  <c r="Y430" i="1"/>
  <c r="X61" i="1"/>
  <c r="Y61" i="1"/>
  <c r="Y593" i="1"/>
  <c r="X593" i="1"/>
  <c r="X22" i="1"/>
  <c r="Y22" i="1"/>
  <c r="X559" i="1"/>
  <c r="Y559" i="1"/>
  <c r="X554" i="1"/>
  <c r="Y554" i="1"/>
  <c r="X697" i="1"/>
  <c r="Y697" i="1"/>
  <c r="X313" i="1"/>
  <c r="Y313" i="1"/>
  <c r="Y396" i="1"/>
  <c r="X396" i="1"/>
  <c r="X90" i="1"/>
  <c r="Y90" i="1"/>
  <c r="X69" i="1"/>
  <c r="Y69" i="1"/>
  <c r="X438" i="1"/>
  <c r="Y438" i="1"/>
  <c r="X79" i="1"/>
  <c r="Y79" i="1"/>
  <c r="X577" i="1"/>
  <c r="Y577" i="1"/>
  <c r="Y654" i="1"/>
  <c r="X654" i="1"/>
  <c r="Y29" i="1"/>
  <c r="X29" i="1"/>
  <c r="Y477" i="1"/>
  <c r="X477" i="1"/>
  <c r="X141" i="1"/>
  <c r="Y141" i="1"/>
  <c r="X292" i="1"/>
  <c r="Y292" i="1"/>
  <c r="X624" i="1"/>
  <c r="Y624" i="1"/>
  <c r="Y655" i="1"/>
  <c r="X655" i="1"/>
  <c r="X70" i="1"/>
  <c r="Y70" i="1"/>
  <c r="X537" i="1"/>
  <c r="Y537" i="1"/>
  <c r="Y529" i="1"/>
  <c r="X529" i="1"/>
  <c r="Y676" i="1"/>
  <c r="X676" i="1"/>
  <c r="X375" i="1"/>
  <c r="Y375" i="1"/>
  <c r="X562" i="1"/>
  <c r="Y562" i="1"/>
  <c r="Y130" i="1"/>
  <c r="X130" i="1"/>
  <c r="X331" i="1"/>
  <c r="Y331" i="1"/>
  <c r="X444" i="1"/>
  <c r="Y444" i="1"/>
  <c r="Y98" i="1"/>
  <c r="X98" i="1"/>
  <c r="X425" i="1"/>
  <c r="Y425" i="1"/>
  <c r="Y358" i="1"/>
  <c r="X358" i="1"/>
  <c r="Y486" i="1"/>
  <c r="X486" i="1"/>
  <c r="X618" i="1"/>
  <c r="Y618" i="1"/>
  <c r="X62" i="1"/>
  <c r="Y62" i="1"/>
  <c r="X84" i="1"/>
  <c r="Y84" i="1"/>
  <c r="X217" i="1"/>
  <c r="Y217" i="1"/>
  <c r="X637" i="1"/>
  <c r="Y637" i="1"/>
  <c r="X232" i="1"/>
  <c r="Y232" i="1"/>
  <c r="X613" i="1"/>
  <c r="Y613" i="1"/>
  <c r="X346" i="1"/>
  <c r="Y346" i="1"/>
  <c r="X474" i="1"/>
  <c r="Y474" i="1"/>
  <c r="X598" i="1"/>
  <c r="Y598" i="1"/>
  <c r="X32" i="1"/>
  <c r="Y32" i="1"/>
  <c r="X65" i="1"/>
  <c r="Y65" i="1"/>
  <c r="X367" i="1"/>
  <c r="Y367" i="1"/>
  <c r="X8" i="1"/>
  <c r="Y8" i="1"/>
  <c r="X231" i="1"/>
  <c r="Y231" i="1"/>
  <c r="X535" i="1"/>
  <c r="Y535" i="1"/>
  <c r="X212" i="1"/>
  <c r="Y212" i="1"/>
  <c r="X143" i="1"/>
  <c r="Y143" i="1"/>
  <c r="X361" i="1"/>
  <c r="Y361" i="1"/>
  <c r="X299" i="1"/>
  <c r="Y299" i="1"/>
  <c r="X166" i="1"/>
  <c r="Y166" i="1"/>
  <c r="X25" i="1"/>
  <c r="Y25" i="1"/>
  <c r="X243" i="1"/>
  <c r="Y243" i="1"/>
  <c r="X501" i="1"/>
  <c r="Y501" i="1"/>
  <c r="X280" i="1"/>
  <c r="Y280" i="1"/>
  <c r="X408" i="1"/>
  <c r="Y408" i="1"/>
  <c r="X536" i="1"/>
  <c r="Y536" i="1"/>
  <c r="X660" i="1"/>
  <c r="Y660" i="1"/>
  <c r="X203" i="1"/>
  <c r="Y203" i="1"/>
  <c r="X457" i="1"/>
  <c r="Y457" i="1"/>
  <c r="X14" i="1"/>
  <c r="Y14" i="1"/>
  <c r="X237" i="1"/>
  <c r="Y237" i="1"/>
  <c r="X16" i="1"/>
  <c r="Y16" i="1"/>
  <c r="X289" i="1"/>
  <c r="Y289" i="1"/>
  <c r="X553" i="1"/>
  <c r="Y553" i="1"/>
  <c r="Y220" i="1"/>
  <c r="X220" i="1"/>
  <c r="X151" i="1"/>
  <c r="Y151" i="1"/>
  <c r="Y379" i="1"/>
  <c r="X379" i="1"/>
  <c r="X325" i="1"/>
  <c r="Y325" i="1"/>
  <c r="X174" i="1"/>
  <c r="Y174" i="1"/>
  <c r="Y35" i="1"/>
  <c r="X35" i="1"/>
  <c r="Y251" i="1"/>
  <c r="X251" i="1"/>
  <c r="X511" i="1"/>
  <c r="Y511" i="1"/>
  <c r="Y288" i="1"/>
  <c r="X288" i="1"/>
  <c r="Y416" i="1"/>
  <c r="X416" i="1"/>
  <c r="Y544" i="1"/>
  <c r="X544" i="1"/>
  <c r="Y668" i="1"/>
  <c r="X668" i="1"/>
  <c r="X211" i="1"/>
  <c r="Y211" i="1"/>
  <c r="Y475" i="1"/>
  <c r="X475" i="1"/>
  <c r="X9" i="1"/>
  <c r="Y9" i="1"/>
  <c r="X245" i="1"/>
  <c r="Y245" i="1"/>
  <c r="Y407" i="1"/>
  <c r="X407" i="1"/>
  <c r="X350" i="1"/>
  <c r="Y350" i="1"/>
  <c r="X478" i="1"/>
  <c r="Y478" i="1"/>
  <c r="X610" i="1"/>
  <c r="Y610" i="1"/>
  <c r="Y54" i="1"/>
  <c r="X54" i="1"/>
  <c r="X76" i="1"/>
  <c r="Y76" i="1"/>
  <c r="X209" i="1"/>
  <c r="Y209" i="1"/>
  <c r="X619" i="1"/>
  <c r="Y619" i="1"/>
  <c r="X224" i="1"/>
  <c r="Y224" i="1"/>
  <c r="X531" i="1"/>
  <c r="Y531" i="1"/>
  <c r="X306" i="1"/>
  <c r="Y306" i="1"/>
  <c r="X18" i="1"/>
  <c r="Y18" i="1"/>
  <c r="X323" i="1"/>
  <c r="Y323" i="1"/>
  <c r="X589" i="1"/>
  <c r="Y589" i="1"/>
  <c r="X204" i="1"/>
  <c r="Y204" i="1"/>
  <c r="X135" i="1"/>
  <c r="Y135" i="1"/>
  <c r="X341" i="1"/>
  <c r="Y341" i="1"/>
  <c r="X291" i="1"/>
  <c r="Y291" i="1"/>
  <c r="X190" i="1"/>
  <c r="Y190" i="1"/>
  <c r="X71" i="1"/>
  <c r="Y71" i="1"/>
  <c r="X267" i="1"/>
  <c r="Y267" i="1"/>
  <c r="X547" i="1"/>
  <c r="Y547" i="1"/>
  <c r="X304" i="1"/>
  <c r="Y304" i="1"/>
  <c r="X432" i="1"/>
  <c r="Y432" i="1"/>
  <c r="X560" i="1"/>
  <c r="Y560" i="1"/>
  <c r="X684" i="1"/>
  <c r="Y684" i="1"/>
  <c r="X227" i="1"/>
  <c r="Y227" i="1"/>
  <c r="X503" i="1"/>
  <c r="Y503" i="1"/>
  <c r="X37" i="1"/>
  <c r="Y37" i="1"/>
  <c r="X261" i="1"/>
  <c r="Y261" i="1"/>
  <c r="X146" i="1"/>
  <c r="Y146" i="1"/>
  <c r="Y21" i="1"/>
  <c r="X21" i="1"/>
  <c r="X247" i="1"/>
  <c r="Y247" i="1"/>
  <c r="Y479" i="1"/>
  <c r="X479" i="1"/>
  <c r="X276" i="1"/>
  <c r="Y276" i="1"/>
  <c r="Y404" i="1"/>
  <c r="X404" i="1"/>
  <c r="X532" i="1"/>
  <c r="Y532" i="1"/>
  <c r="Y664" i="1"/>
  <c r="X664" i="1"/>
  <c r="X114" i="1"/>
  <c r="Y114" i="1"/>
  <c r="Y481" i="1"/>
  <c r="X481" i="1"/>
  <c r="X658" i="1"/>
  <c r="Y658" i="1"/>
  <c r="X455" i="1"/>
  <c r="Y455" i="1"/>
  <c r="X418" i="1"/>
  <c r="Y418" i="1"/>
  <c r="X24" i="1"/>
  <c r="Y24" i="1"/>
  <c r="X197" i="1"/>
  <c r="Y197" i="1"/>
  <c r="Y170" i="1"/>
  <c r="X170" i="1"/>
  <c r="X497" i="1"/>
  <c r="Y497" i="1"/>
  <c r="Y484" i="1"/>
  <c r="X484" i="1"/>
  <c r="X507" i="1"/>
  <c r="Y507" i="1"/>
  <c r="X558" i="1"/>
  <c r="Y558" i="1"/>
  <c r="Y283" i="1"/>
  <c r="X283" i="1"/>
  <c r="X465" i="1"/>
  <c r="Y465" i="1"/>
  <c r="X644" i="1"/>
  <c r="Y644" i="1"/>
  <c r="Y176" i="1"/>
  <c r="X176" i="1"/>
  <c r="X574" i="1"/>
  <c r="Y574" i="1"/>
  <c r="X587" i="1"/>
  <c r="Y587" i="1"/>
  <c r="X239" i="1"/>
  <c r="Y239" i="1"/>
  <c r="X380" i="1"/>
  <c r="Y380" i="1"/>
  <c r="X34" i="1"/>
  <c r="Y34" i="1"/>
  <c r="X228" i="1"/>
  <c r="Y228" i="1"/>
  <c r="X462" i="1"/>
  <c r="Y462" i="1"/>
  <c r="X193" i="1"/>
  <c r="Y193" i="1"/>
  <c r="X83" i="1"/>
  <c r="Y83" i="1"/>
  <c r="X482" i="1"/>
  <c r="Y482" i="1"/>
  <c r="X80" i="1"/>
  <c r="Y80" i="1"/>
  <c r="Y295" i="1"/>
  <c r="X295" i="1"/>
  <c r="X57" i="1"/>
  <c r="Y57" i="1"/>
  <c r="X661" i="1"/>
  <c r="Y661" i="1"/>
  <c r="X608" i="1"/>
  <c r="Y608" i="1"/>
  <c r="X366" i="1"/>
  <c r="Y366" i="1"/>
  <c r="X92" i="1"/>
  <c r="Y92" i="1"/>
  <c r="X683" i="1"/>
  <c r="Y683" i="1"/>
  <c r="X657" i="1"/>
  <c r="Y657" i="1"/>
  <c r="Y63" i="1"/>
  <c r="X63" i="1"/>
  <c r="X429" i="1"/>
  <c r="Y429" i="1"/>
  <c r="X490" i="1"/>
  <c r="Y490" i="1"/>
  <c r="X523" i="1"/>
  <c r="Y523" i="1"/>
  <c r="X125" i="1"/>
  <c r="Y125" i="1"/>
  <c r="X316" i="1"/>
  <c r="Y316" i="1"/>
  <c r="X648" i="1"/>
  <c r="Y648" i="1"/>
  <c r="Y127" i="1"/>
  <c r="X127" i="1"/>
  <c r="X374" i="1"/>
  <c r="Y374" i="1"/>
  <c r="X100" i="1"/>
  <c r="Y100" i="1"/>
  <c r="Y19" i="1"/>
  <c r="X19" i="1"/>
  <c r="X394" i="1"/>
  <c r="Y394" i="1"/>
  <c r="X48" i="1"/>
  <c r="Y48" i="1"/>
  <c r="X213" i="1"/>
  <c r="Y213" i="1"/>
  <c r="X226" i="1"/>
  <c r="Y226" i="1"/>
  <c r="X533" i="1"/>
  <c r="Y533" i="1"/>
  <c r="X540" i="1"/>
  <c r="Y540" i="1"/>
  <c r="Y215" i="1"/>
  <c r="X215" i="1"/>
  <c r="X534" i="1"/>
  <c r="Y534" i="1"/>
  <c r="X214" i="1"/>
  <c r="Y214" i="1"/>
  <c r="Y328" i="1"/>
  <c r="X328" i="1"/>
  <c r="X301" i="1"/>
  <c r="Y301" i="1"/>
  <c r="X298" i="1"/>
  <c r="Y298" i="1"/>
  <c r="X702" i="1"/>
  <c r="Y702" i="1"/>
  <c r="X194" i="1"/>
  <c r="Y194" i="1"/>
  <c r="X469" i="1"/>
  <c r="Y469" i="1"/>
  <c r="X508" i="1"/>
  <c r="Y508" i="1"/>
  <c r="Y10" i="1"/>
  <c r="X10" i="1"/>
  <c r="Y273" i="1"/>
  <c r="X273" i="1"/>
  <c r="X594" i="1"/>
  <c r="Y594" i="1"/>
  <c r="Y343" i="1"/>
  <c r="X343" i="1"/>
  <c r="X354" i="1"/>
  <c r="Y354" i="1"/>
  <c r="X6" i="1"/>
  <c r="Y6" i="1"/>
  <c r="Y111" i="1"/>
  <c r="X111" i="1"/>
  <c r="X633" i="1"/>
  <c r="Y633" i="1"/>
  <c r="X263" i="1"/>
  <c r="Y263" i="1"/>
  <c r="Y364" i="1"/>
  <c r="X364" i="1"/>
  <c r="X58" i="1"/>
  <c r="Y58" i="1"/>
  <c r="D23" i="6" l="1"/>
  <c r="E23" i="6" s="1"/>
  <c r="H1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8265B1-3CCD-4A39-B213-9CA26BAEDE4A}" keepAlive="1" name="Query - ODBC (dsn=Synapse)" description="Connection to the 'ODBC (dsn=Synapse)' query in the workbook." type="5" refreshedVersion="8" background="1" saveData="1">
    <dbPr connection="Provider=Microsoft.Mashup.OleDb.1;Data Source=$Workbook$;Location=&quot;ODBC (dsn=Synapse)&quot;;Extended Properties=&quot;&quot;" command="SELECT * FROM [ODBC (dsn=Synapse)]"/>
  </connection>
  <connection id="2" xr16:uid="{45123AA2-AC75-4853-9186-88F39E214A8D}" keepAlive="1" name="Query - synapse" description="Connection to the 'synapse' query in the workbook." type="5" refreshedVersion="8" background="1" saveData="1">
    <dbPr connection="Provider=Microsoft.Mashup.OleDb.1;Data Source=$Workbook$;Location=synapse;Extended Properties=&quot;&quot;" command="SELECT * FROM [synapse]"/>
  </connection>
</connections>
</file>

<file path=xl/sharedStrings.xml><?xml version="1.0" encoding="utf-8"?>
<sst xmlns="http://schemas.openxmlformats.org/spreadsheetml/2006/main" count="37216" uniqueCount="8892">
  <si>
    <t xml:space="preserve">                               GLD | HBV | PET Survey</t>
  </si>
  <si>
    <t>s</t>
  </si>
  <si>
    <t>Total Quota</t>
  </si>
  <si>
    <t>Overall Completes</t>
  </si>
  <si>
    <t>Overall Unique MDs</t>
  </si>
  <si>
    <t>% of Quota</t>
  </si>
  <si>
    <t>Remaining</t>
  </si>
  <si>
    <t>Nature of Vemlidy Interactions</t>
  </si>
  <si>
    <t>HBV + PBC</t>
  </si>
  <si>
    <t>HBV Only</t>
  </si>
  <si>
    <t>Specialty Split</t>
  </si>
  <si>
    <t>Specialty</t>
  </si>
  <si>
    <t>Required</t>
  </si>
  <si>
    <t>Gastroenterology</t>
  </si>
  <si>
    <t>Hepatology</t>
  </si>
  <si>
    <t xml:space="preserve">Internal Medicine </t>
  </si>
  <si>
    <t>PCP</t>
  </si>
  <si>
    <t>Nurse Practitioner /Physician Assistant</t>
  </si>
  <si>
    <t>Tier Split</t>
  </si>
  <si>
    <t>High/Medium Decile</t>
  </si>
  <si>
    <t>Low Decile</t>
  </si>
  <si>
    <t>Non Decile</t>
  </si>
  <si>
    <t>TL Split</t>
  </si>
  <si>
    <t>HBV TL</t>
  </si>
  <si>
    <t>PBC only TL</t>
  </si>
  <si>
    <t>Co-locs</t>
  </si>
  <si>
    <t>wave_id</t>
  </si>
  <si>
    <t>id</t>
  </si>
  <si>
    <t>user_id</t>
  </si>
  <si>
    <t>start_date</t>
  </si>
  <si>
    <t>completed_date</t>
  </si>
  <si>
    <t>convert_TZ(users_waves.completed_date,'UTC','America/New_York')</t>
  </si>
  <si>
    <t>npi</t>
  </si>
  <si>
    <t>vendor_npi</t>
  </si>
  <si>
    <t>status</t>
  </si>
  <si>
    <t>Speciality</t>
  </si>
  <si>
    <t>Speciality Adv</t>
  </si>
  <si>
    <t>Interaction</t>
  </si>
  <si>
    <t>Decile</t>
  </si>
  <si>
    <t>Decile vendor</t>
  </si>
  <si>
    <t>Final decile</t>
  </si>
  <si>
    <t>Unified Decile</t>
  </si>
  <si>
    <t>Decile split</t>
  </si>
  <si>
    <t>Outlier</t>
  </si>
  <si>
    <t>NPI Final</t>
  </si>
  <si>
    <t>PBC Tier</t>
  </si>
  <si>
    <t>HBV TL?</t>
  </si>
  <si>
    <t>PBC TL?</t>
  </si>
  <si>
    <t>HBV TL Only</t>
  </si>
  <si>
    <t>PBC TL ONLY</t>
  </si>
  <si>
    <t>PDRP</t>
  </si>
  <si>
    <t>NPI</t>
  </si>
  <si>
    <t>IN HBV TL?</t>
  </si>
  <si>
    <t>IN PBC TL?</t>
  </si>
  <si>
    <t>HBV DECILE?</t>
  </si>
  <si>
    <t>PBC TIER?</t>
  </si>
  <si>
    <t>HBV+PBC Decile?</t>
  </si>
  <si>
    <t>UID?</t>
  </si>
  <si>
    <t>SPEC?</t>
  </si>
  <si>
    <t>ACTIVE?</t>
  </si>
  <si>
    <t>HBV Decile Cleaned up</t>
  </si>
  <si>
    <t>PBC Tier Clened up</t>
  </si>
  <si>
    <t>Medium Decile</t>
  </si>
  <si>
    <t>Tier 4</t>
  </si>
  <si>
    <t>High Decile</t>
  </si>
  <si>
    <t>Not Present</t>
  </si>
  <si>
    <t>Tier 3</t>
  </si>
  <si>
    <t>Tier 5</t>
  </si>
  <si>
    <t>Tier 1</t>
  </si>
  <si>
    <t>-</t>
  </si>
  <si>
    <t>Tier 2</t>
  </si>
  <si>
    <t>No Decile</t>
  </si>
  <si>
    <t>NPI ID</t>
  </si>
  <si>
    <t>In HBV TL</t>
  </si>
  <si>
    <t>In HCV TL</t>
  </si>
  <si>
    <t>HBV Decile</t>
  </si>
  <si>
    <t>HCV Decile</t>
  </si>
  <si>
    <t>UID</t>
  </si>
  <si>
    <t>SPEC</t>
  </si>
  <si>
    <t>ACTIVE</t>
  </si>
  <si>
    <t>HCV Decile acc PBC TL</t>
  </si>
  <si>
    <t>HBV Decile acc PBC TL</t>
  </si>
  <si>
    <t>responses-&gt;&gt;'$.\"4420595\"'</t>
  </si>
  <si>
    <t>responses-&gt;&gt;'$.\"4420283\"'</t>
  </si>
  <si>
    <t>responses-&gt;&gt;'$.\"4422124\"'</t>
  </si>
  <si>
    <t>1336374511</t>
  </si>
  <si>
    <t>A2</t>
  </si>
  <si>
    <t>Multi-IND</t>
  </si>
  <si>
    <t>1437235405</t>
  </si>
  <si>
    <t>A6</t>
  </si>
  <si>
    <t>1285634196</t>
  </si>
  <si>
    <t>A1</t>
  </si>
  <si>
    <t>1326066705</t>
  </si>
  <si>
    <t>1336570456</t>
  </si>
  <si>
    <t>1124479043</t>
  </si>
  <si>
    <t>1073061164</t>
  </si>
  <si>
    <t>A3</t>
  </si>
  <si>
    <t>Single-IND</t>
  </si>
  <si>
    <t>1225398431</t>
  </si>
  <si>
    <t>1578176475</t>
  </si>
  <si>
    <t>1275077034</t>
  </si>
  <si>
    <t>1598814469</t>
  </si>
  <si>
    <t>1447905914</t>
  </si>
  <si>
    <t>1033151105</t>
  </si>
  <si>
    <t>1841364841</t>
  </si>
  <si>
    <t>A4</t>
  </si>
  <si>
    <t>1689102063</t>
  </si>
  <si>
    <t>1518943513</t>
  </si>
  <si>
    <t>1679249098</t>
  </si>
  <si>
    <t>1831300607</t>
  </si>
  <si>
    <t>1730173436</t>
  </si>
  <si>
    <t>1568803948</t>
  </si>
  <si>
    <t>1881911667</t>
  </si>
  <si>
    <t>1366595951</t>
  </si>
  <si>
    <t>1104273648</t>
  </si>
  <si>
    <t>1073520458</t>
  </si>
  <si>
    <t>1336351147</t>
  </si>
  <si>
    <t>1467641423</t>
  </si>
  <si>
    <t>1801082946</t>
  </si>
  <si>
    <t>1699743039</t>
  </si>
  <si>
    <t>1942448345</t>
  </si>
  <si>
    <t>1386806768</t>
  </si>
  <si>
    <t>1952870115</t>
  </si>
  <si>
    <t>1760625487</t>
  </si>
  <si>
    <t>1588663561</t>
  </si>
  <si>
    <t>1144551979</t>
  </si>
  <si>
    <t>1821043134</t>
  </si>
  <si>
    <t>1508937889</t>
  </si>
  <si>
    <t>1023338654</t>
  </si>
  <si>
    <t>1457450280</t>
  </si>
  <si>
    <t>1336179688</t>
  </si>
  <si>
    <t>1306353347</t>
  </si>
  <si>
    <t>1962836551</t>
  </si>
  <si>
    <t>1669756508</t>
  </si>
  <si>
    <t>1508279043</t>
  </si>
  <si>
    <t>1801307475</t>
  </si>
  <si>
    <t>1588977722</t>
  </si>
  <si>
    <t>1376978478</t>
  </si>
  <si>
    <t>1659369957</t>
  </si>
  <si>
    <t>1891026266</t>
  </si>
  <si>
    <t>1124480132</t>
  </si>
  <si>
    <t>1427030691</t>
  </si>
  <si>
    <t>1235112533</t>
  </si>
  <si>
    <t>1225786700</t>
  </si>
  <si>
    <t>1790020741</t>
  </si>
  <si>
    <t>1518934009</t>
  </si>
  <si>
    <t>1629590732</t>
  </si>
  <si>
    <t>1689636433</t>
  </si>
  <si>
    <t>1538328562</t>
  </si>
  <si>
    <t>1699088161</t>
  </si>
  <si>
    <t>1134428899</t>
  </si>
  <si>
    <t>1225082589</t>
  </si>
  <si>
    <t>1083043277</t>
  </si>
  <si>
    <t>1922310598</t>
  </si>
  <si>
    <t>1265686075</t>
  </si>
  <si>
    <t>1285912451</t>
  </si>
  <si>
    <t>1740608165</t>
  </si>
  <si>
    <t>1780032649</t>
  </si>
  <si>
    <t>1861606303</t>
  </si>
  <si>
    <t>1497117253</t>
  </si>
  <si>
    <t>1861651739</t>
  </si>
  <si>
    <t>1023276490</t>
  </si>
  <si>
    <t>1114978699</t>
  </si>
  <si>
    <t>1457332066</t>
  </si>
  <si>
    <t>1760143671</t>
  </si>
  <si>
    <t>1013920156</t>
  </si>
  <si>
    <t>1194941104</t>
  </si>
  <si>
    <t>1306172424</t>
  </si>
  <si>
    <t>1265679187</t>
  </si>
  <si>
    <t>1942250501</t>
  </si>
  <si>
    <t>1104931286</t>
  </si>
  <si>
    <t>1154566594</t>
  </si>
  <si>
    <t>1043426265</t>
  </si>
  <si>
    <t>1265738801</t>
  </si>
  <si>
    <t>1316554009</t>
  </si>
  <si>
    <t>1538680079</t>
  </si>
  <si>
    <t>1437358702</t>
  </si>
  <si>
    <t>1700409711</t>
  </si>
  <si>
    <t>1073298634</t>
  </si>
  <si>
    <t>1053724591</t>
  </si>
  <si>
    <t>1891089348</t>
  </si>
  <si>
    <t>1003279068</t>
  </si>
  <si>
    <t>1881624997</t>
  </si>
  <si>
    <t>1306374905</t>
  </si>
  <si>
    <t>1003025271</t>
  </si>
  <si>
    <t>1699200683</t>
  </si>
  <si>
    <t>1033646310</t>
  </si>
  <si>
    <t>1023646452</t>
  </si>
  <si>
    <t>1124082748</t>
  </si>
  <si>
    <t>1669902482</t>
  </si>
  <si>
    <t>1295102051</t>
  </si>
  <si>
    <t>1689088197</t>
  </si>
  <si>
    <t>1184631772</t>
  </si>
  <si>
    <t>1972950590</t>
  </si>
  <si>
    <t>1336740810</t>
  </si>
  <si>
    <t>1801143722</t>
  </si>
  <si>
    <t>1720528532</t>
  </si>
  <si>
    <t>1730474222</t>
  </si>
  <si>
    <t>1841484359</t>
  </si>
  <si>
    <t>1194780528</t>
  </si>
  <si>
    <t>1639752892</t>
  </si>
  <si>
    <t>1013421973</t>
  </si>
  <si>
    <t>1962964932</t>
  </si>
  <si>
    <t>1619219169</t>
  </si>
  <si>
    <t>1780681866</t>
  </si>
  <si>
    <t>1750489340</t>
  </si>
  <si>
    <t>1144480914</t>
  </si>
  <si>
    <t>1962601047</t>
  </si>
  <si>
    <t>1538425087</t>
  </si>
  <si>
    <t>1285693069</t>
  </si>
  <si>
    <t>1134141039</t>
  </si>
  <si>
    <t>1144541442</t>
  </si>
  <si>
    <t>1073834792</t>
  </si>
  <si>
    <t>1114972619</t>
  </si>
  <si>
    <t>1063840379</t>
  </si>
  <si>
    <t>1407838014</t>
  </si>
  <si>
    <t>1134689052</t>
  </si>
  <si>
    <t>1073582961</t>
  </si>
  <si>
    <t>1093099715</t>
  </si>
  <si>
    <t>1053576207</t>
  </si>
  <si>
    <t>1144290644</t>
  </si>
  <si>
    <t>1053705640</t>
  </si>
  <si>
    <t>1912446063</t>
  </si>
  <si>
    <t>1801295803</t>
  </si>
  <si>
    <t>1689985715</t>
  </si>
  <si>
    <t>1205366267</t>
  </si>
  <si>
    <t>1659587699</t>
  </si>
  <si>
    <t>1003194093</t>
  </si>
  <si>
    <t>1013443316</t>
  </si>
  <si>
    <t>1023348364</t>
  </si>
  <si>
    <t>1114032315</t>
  </si>
  <si>
    <t>1043401086</t>
  </si>
  <si>
    <t>1063456457</t>
  </si>
  <si>
    <t>1003900366</t>
  </si>
  <si>
    <t>1841491685</t>
  </si>
  <si>
    <t>1154347870</t>
  </si>
  <si>
    <t>1154791903</t>
  </si>
  <si>
    <t>1346690583</t>
  </si>
  <si>
    <t>1528381522</t>
  </si>
  <si>
    <t>1043597131</t>
  </si>
  <si>
    <t>1013440916</t>
  </si>
  <si>
    <t>1528030863</t>
  </si>
  <si>
    <t>1851393003</t>
  </si>
  <si>
    <t>1891953766</t>
  </si>
  <si>
    <t>1972910685</t>
  </si>
  <si>
    <t>1023113610</t>
  </si>
  <si>
    <t>1457649089</t>
  </si>
  <si>
    <t>1427136266</t>
  </si>
  <si>
    <t>1881112431</t>
  </si>
  <si>
    <t>1477760825</t>
  </si>
  <si>
    <t>1457801508</t>
  </si>
  <si>
    <t>1043243355</t>
  </si>
  <si>
    <t>1477915742</t>
  </si>
  <si>
    <t>1851999106</t>
  </si>
  <si>
    <t>1396094587</t>
  </si>
  <si>
    <t>1770172967</t>
  </si>
  <si>
    <t>responses-&gt;&gt;'$.\"4422639\"'</t>
  </si>
  <si>
    <t>responses-&gt;&gt;'$.\"4422643\"'</t>
  </si>
  <si>
    <t>responses-&gt;&gt;'$.\"4422647\"'</t>
  </si>
  <si>
    <t>responses-&gt;&gt;'$.\"4422655\"'</t>
  </si>
  <si>
    <t>responses-&gt;&gt;'$.\"4817212\"'</t>
  </si>
  <si>
    <t>responses-&gt;&gt;'$.\"4423430\"'</t>
  </si>
  <si>
    <t>responses-&gt;&gt;'$.\"4423432\"'</t>
  </si>
  <si>
    <t>responses-&gt;&gt;'$.\"4423433\"'</t>
  </si>
  <si>
    <t>responses-&gt;&gt;'$.\"4817214\"'</t>
  </si>
  <si>
    <t>responses-&gt;&gt;'$.\"4423440\"'</t>
  </si>
  <si>
    <t>responses-&gt;&gt;'$.\"4818746\"'</t>
  </si>
  <si>
    <t>responses-&gt;&gt;'$.\"4818747\"'</t>
  </si>
  <si>
    <t>responses-&gt;&gt;'$.\"4424470\"'</t>
  </si>
  <si>
    <t>responses-&gt;&gt;'$.\"4424472\"'</t>
  </si>
  <si>
    <t>responses-&gt;&gt;'$.\"4424477\"'</t>
  </si>
  <si>
    <t>responses-&gt;&gt;'$.\"4424708\"'</t>
  </si>
  <si>
    <t>responses-&gt;&gt;'$.\"4819609\"'</t>
  </si>
  <si>
    <t>responses-&gt;&gt;'$.\"4424771\"'</t>
  </si>
  <si>
    <t>responses-&gt;&gt;'$.\"4424772\"'</t>
  </si>
  <si>
    <t>responses-&gt;&gt;'$.\"4819751\"'</t>
  </si>
  <si>
    <t>responses-&gt;&gt;'$.\"4423587\"'</t>
  </si>
  <si>
    <t xml:space="preserve"> We talked about the ease of getting patients on a drug. We talked about the benefits of the drug in treating the hep B for our chronic hep B patients. </t>
  </si>
  <si>
    <t xml:space="preserve"> We talked about getting patients on drug and coverage in both commercial, Medicare and Medicaid patients. We talked about the patient support program. </t>
  </si>
  <si>
    <t xml:space="preserve"> We talked about the patient support program, getting patients free drug if needed, and the benefits of patients getting in their support programs to keep them on drug. </t>
  </si>
  <si>
    <t>We discussed coverage with Medicaid, common Medicare and commercial plans, including the common plans here.</t>
  </si>
  <si>
    <t>yes, we went over all of the barriers to getting patients on drugs, we went over the patient support programs. We went over the data and efficacy of the drug, all questions were answered, staff was happy, we discussed in detail the support programs to get patient on and keep patients on medication.</t>
  </si>
  <si>
    <t xml:space="preserve"> Patient support programs to get patients on and keep patients on drug and not miss drug. </t>
  </si>
  <si>
    <t>The ease of the support program in the ease for our office staff and handing the questions and authorizations and everything over to the patient support.</t>
  </si>
  <si>
    <t>nothing more, this is one of the most robust patient support programs that we have dealt with in our office</t>
  </si>
  <si>
    <t xml:space="preserve"> Excellent second, third line treatment option for PBC helps with pruritus, improves disease, causes regression, much better than ursodiol alone. </t>
  </si>
  <si>
    <t xml:space="preserve"> We discussed the mechanism of action. We discussed the efficacy and trial data and patient support. </t>
  </si>
  <si>
    <t xml:space="preserve"> We discuss the clinical trial data, patient support, efficacy. </t>
  </si>
  <si>
    <t xml:space="preserve"> We discussed the efficacy of the drug, especially the clinical trial data showing improvement in pruritus, improvement in liver enzymes, and regression of disease/fibrosis. </t>
  </si>
  <si>
    <t xml:space="preserve">The visual aids were advertisements and snapshots of the drug that were given. </t>
  </si>
  <si>
    <t xml:space="preserve"> Handouts for patients and snapshots of the drug</t>
  </si>
  <si>
    <t xml:space="preserve">     Patients that have failed or should have a long-term, advancing fibrosis.   </t>
  </si>
  <si>
    <t>we asked him about covwrage issue</t>
  </si>
  <si>
    <t>he spoke our MA</t>
  </si>
  <si>
    <t>our MAs do this</t>
  </si>
  <si>
    <t>pAs or letters of appeal</t>
  </si>
  <si>
    <t>none</t>
  </si>
  <si>
    <t>great add on to pvc if not at goal</t>
  </si>
  <si>
    <t>all of it was new to me</t>
  </si>
  <si>
    <t>PI and studies</t>
  </si>
  <si>
    <t>pamplet with study graphs</t>
  </si>
  <si>
    <t>graphs are always helpful</t>
  </si>
  <si>
    <t>urso failures or incimplete response</t>
  </si>
  <si>
    <t>better for kidneys less bone issues</t>
  </si>
  <si>
    <t>most patients can get coverage</t>
  </si>
  <si>
    <t>united health care fidelis</t>
  </si>
  <si>
    <t>very rffective rep always visiting with new information courteous responsive</t>
  </si>
  <si>
    <t>detailed  explanation on differences between vemlidy and generics also on seldapar verses iquervo</t>
  </si>
  <si>
    <t>samples. efficacy comparisons drugs</t>
  </si>
  <si>
    <t>better for pruritus 25 percent normal lfts 1 year</t>
  </si>
  <si>
    <t>best for pruritus from sll ppar meds</t>
  </si>
  <si>
    <t>pruritus resolution to mal ldts</t>
  </si>
  <si>
    <t>rapid reduction lfts normalization alk phos 25 percent</t>
  </si>
  <si>
    <t xml:space="preserve"> We talked about the new guidelines for treating chronic Hepatitis B. We talked about the efficacy of the Vemlidy, and we talked about the programs that Gilead has in place to make Vemlidy affordable for every patient. Getting back to the guidelines, they are now much broader and allow for us treating earlier. And we talked about how Vemlidy is a safer drug because it does not have the same effect on renal function and does not have the same degree of bone loss as its primary competitor, and this is based on it being a--</t>
  </si>
  <si>
    <t xml:space="preserve"> So, we talked about copay cards. We talked about the different insurance companies and their willingness to cover Vemlidy. We talked about some of the steps that are sometimes required in order to get access to Vemlidy for patients, such as having to either fail another drug or show intolerance for another drug. We talked about programs in place to help patients who otherwise can't afford Vemlidy. We talked about Medicare and Medicaid coverage. In this state we have five different Medicaid plans. So, each Medicaid plan is a little bit different, and so, we have to be aware of what each plan requires to get coverage. </t>
  </si>
  <si>
    <t xml:space="preserve"> So, Gilead has excellent copay plans to reduce the cost of Vemlidy to patients. It also has programs in place to support people who, based on low income or lack of insurance, cannot afford Vemlidy. And then we also talked about the resources that are available for patients that have questions. Also materials that are available to give to patients that are published in a variety of languages, especially the Asian languages, given that Chronic Hepatitis B is more common in patients coming from Asian countries than from other locations. </t>
  </si>
  <si>
    <t xml:space="preserve"> We talked about Medicaid plans. There are five different Medicaid plans in the state. And then we talked about different Medicare plans and basically the different Medicare Advantage plans, which are inappropriately named because they make it harder for patients. And then we talked about Blue Cross Blue Shield, Cigna, Aetna and one other. I'm blanking on. I think it was UnitedHealthcare. </t>
  </si>
  <si>
    <t xml:space="preserve"> So, we talked about the need for prior authorizations in many cases. We talked about using pharmacies that would do the prior authorizations for us. And we also talked about the key elements to include in prior authorizations to increase the likelihood of them being approved. And we also talked about step edits. And in this state, there is a law that you can fill out a form that if a patient has previously been on a medication and they have failed or had an intolerance to it, that we can include that form in the prior authorization and bypass the step edits. </t>
  </si>
  <si>
    <t xml:space="preserve"> So, the safety of Vemlidy is the primary feature that makes it appealing. Heretofore, my preferred drug was Viread. And Vemlidy is basically a safer form of Viread. And in being a safer form of Viread, it does not impact bone density to the same degree as Viread does, and it does not cause the same decline in renal function that Viread does. And if someone we looked at a study that showed that patients are placed on Viread, you see a decline in renal function, but then are switched to Vemlidy and you see that renal function improve. So, that was very impactful. </t>
  </si>
  <si>
    <t>I feel confident that Vemlidy is safe, effective and accessible. The representative ffom Gilead is reliable, professional and appears to have a true eesire to serve patients</t>
  </si>
  <si>
    <t xml:space="preserve"> So, we discussed the financial support for patients on Vemlidy and that would be the copay cards and the programs for patients that either don't have insurance or just can't afford to pay for Vemlidy. And then for patient support, there are various programs to provide patients with information as well as someone that they can speak to on the phone. And because of the prevalence of chronic Hepatitis B in Asian populations, they provide support in the various Asian languages, primarily Chinese, Korean-</t>
  </si>
  <si>
    <t>I make fertain to write retailed notes, especially highlighting need for treatment, risk of cirrhosis and risk of liver cancer. I make note if any risk factors tor renal disease or osteoporosis. I am willing to do a peer to peer if necessary</t>
  </si>
  <si>
    <t>preprinted letters that we can use to appeal rejections of the prescription</t>
  </si>
  <si>
    <t xml:space="preserve"> There were two aspects to efficacy that we discussed regarding Livdelzi, the first is improvement in blood tests, specifically Alkaline Phosphatase, and we're looking at improvement in Alkaline Phosphatase as well as the normalization of Alkaline Phosphatase. Second is improvement in Pruritus, and the studies showed that there was a statistically significant improvement in Pruritus compared to placebo. Keeping in mind that these were studies of Livdelzi in combination with ursodeoxycholic acid, and we also touched on insurance coverage, although the majority of the discussion was on efficacy. </t>
  </si>
  <si>
    <t xml:space="preserve"> The new information was the percentage of patients that actually normalized Alkaline Phosphatase. The traditional measurement that is considered success in treating PBC is to get the Alkaline Phosphatase less than 1.67 times the upper limits of normal. This is an old recommendation and it was conceived when our treatments for PBC were non existent or limited to urso. And now that we have additional medications, we really should be considering normalization of Alkaline Phosphatase to slow the progression of disease to Cirrhosis and reduce the need for liver transplant. </t>
  </si>
  <si>
    <t xml:space="preserve"> So, in talking about Livdelzi, we discussed the mechanism of action, we discussed efficacy, we discussed safety and we discussed access. So, mechanism of action, it's a PPO, which is a new mechanism of action for treating PBC. The efficacy, it shows statistically significant improvement in the Alkaline Phosphatase, which is considered to be the measure of success in treating PBC, and it also shows improvement in itching or Pruritus. </t>
  </si>
  <si>
    <t xml:space="preserve">  So, we looked at first improvement in alkaline phosphatase and the number of patients or percentage of patients compared to placebo that brought their alkaline phosphatase down to less than 1.67 times (*) is normal. Then we talked about the percentage that actually normalized the alkaline phosphatase when being treated with Livdelzi. And then we looked at the long-term data and then we looked at pruritus and only Livdelzi has been able to show statistically significant improvement in pruritus. Sleep was mentioned in passing and fatigue was mentioned in passing. </t>
  </si>
  <si>
    <t xml:space="preserve"> There were charts and graphs that showed the changes in the Alkaline Phosphatase and I think Bilirubin and ALT. There was also a dosing guide and there was something written that showed the numbers associated with a reduction in Pruritus. And there was a slide that showed the patient assistance program that helps with reducing the cost, the out of pocket cost for patients. </t>
  </si>
  <si>
    <t xml:space="preserve"> The visual aids basically reinforced what was being said, so that when numbers were thrown out, I was able to look at the numbers at the same time. Plus by having a visual representation with charts and graphs, it's a different way of presenting the data than just throwing out numbers and it allows one to see the trends in treatment. </t>
  </si>
  <si>
    <t xml:space="preserve">  Patients who had been on urso and had had an inadequate response after a year, and patients who had some type of reaction or side effect that prevented them from taking urso. Like an allergic reaction and an inadequate response was defined as the failure to reduce the Alkaline Phosphatase below 1.67 times the upper limits of normal.  </t>
  </si>
  <si>
    <t>Insurance access for one of my patients</t>
  </si>
  <si>
    <t>Reps often make claims about accessability for patients which I feel are overstated. I am alway skeptical about access claims. They are never as easy as reps say they will be</t>
  </si>
  <si>
    <t>available for commercial patients. also options for samples</t>
  </si>
  <si>
    <t>Submitting appeals which are often rejected</t>
  </si>
  <si>
    <t>Providing letters of appeal to justify the approval of Vemlidy in patients without renal disease or osteoporosis</t>
  </si>
  <si>
    <t>Powerful effect to normalize ALP which can be initiated early in treatment after failure of URSO. Also improvement in pruritus</t>
  </si>
  <si>
    <t>Efficacy, improvement in pruritus, ease of acess to med. FDA warning on Ocaliva</t>
  </si>
  <si>
    <t>Quick and sustained reduction of ALP with reduced pruritus</t>
  </si>
  <si>
    <t>Pts who are not normalized on URSO. Pts who are currently on Ocaliva</t>
  </si>
  <si>
    <t>we didnt discuss it much. It was kind of discussed in passing at the end. Just reminder to prescribe for appropriate pts</t>
  </si>
  <si>
    <t>covered by 90% of plans</t>
  </si>
  <si>
    <t>medicaid and medicaure</t>
  </si>
  <si>
    <t>I would rephrase this to say I am always willing to do so</t>
  </si>
  <si>
    <t>appeals usually and rarely, peer to peer is needed</t>
  </si>
  <si>
    <t>I do not think I need any additional support</t>
  </si>
  <si>
    <t xml:space="preserve">Safety, efficacy, how to obtain the drug, what to expect response wise. </t>
  </si>
  <si>
    <t xml:space="preserve">Safety, efficacy, how to obtain the drug. </t>
  </si>
  <si>
    <t>ALP normalization of around 60%, reduction in itching</t>
  </si>
  <si>
    <t xml:space="preserve">Basically, those who have not had normalization of their ALP and those with pruritus. </t>
  </si>
  <si>
    <t>We discuss about the coverage as New Year comes up. There's a lot of coverage and pre-authorization changes in the, you know, insurance coverage for Vemlidy. So, we kind of discussed that. Since we kind of already know what the drug does, we spend majority of the time discussing about insurance coverage more than anything else.</t>
  </si>
  <si>
    <t>A lot of my patients are New York State Medicaid essential plans and Medicaid Medicare dual eligible. We kind of discussed how the pre-authorization requirements for the Medicaid patients and the essential plans usually follow the HMO insurance. And so those are much harder to get approved. And you know, about the changes in 2025 regarding each individual insurance.</t>
  </si>
  <si>
    <t xml:space="preserve">  We discussed about how first, UnitedHealthcare, PCPs, Fatalities(*) Molina, Medicaid specifically and essential plans and also Medicare, Medicaid, dual eligible patients.   </t>
  </si>
  <si>
    <t xml:space="preserve">Talk about the process and what kind of materials that are required for the pre-authorization. Mainly, you know, a patient has renal disease, chronic kidney diseases, or even, you know, osteopenia, osteoporosis, whether you know, what are the necessary test requirements for the approval. </t>
  </si>
  <si>
    <t>I think with the recent Medicaid in New York, it's very easy to approve, and I believe it's getting easier for the approval for even a lot of the essential plans, too. So, you know, we were able to switch more patients over for Vemlidy.</t>
  </si>
  <si>
    <t>7. the rep really help with preauthorixation and guide my staff eoth getting drug approve.</t>
  </si>
  <si>
    <t>i use specific pharmacy with oharmacist i know who can hepp with the pre authorization process. i also have a staff that helps monitoring and filling out PA forms.</t>
  </si>
  <si>
    <t>i believe there needs to be dinner programs to ipdate on drug status and trial data.</t>
  </si>
  <si>
    <t>It's efficacy along with insurance coverage</t>
  </si>
  <si>
    <t>Do not recall the particular conversation</t>
  </si>
  <si>
    <t>Do not recall the particularly conversation. Difficult for me to comment</t>
  </si>
  <si>
    <t>Techniques were provided to our medication coordinator for having more success in the getting the medication covered.</t>
  </si>
  <si>
    <t>Cannot recall, not relayed to me.</t>
  </si>
  <si>
    <t>NO</t>
  </si>
  <si>
    <t>Vemlidy is an effective option for longterm viral suppression for Hepatitis B.</t>
  </si>
  <si>
    <t>Vemlidy is my preferred option for treating chronic HBV. I encounter barriers from pharmacies when insurance companies do not cover the medication. i always try to appeal before considering a different option.</t>
  </si>
  <si>
    <t>I switch the prescription to a specialty pharmacy that is used to getting authorization for Vemlidy.</t>
  </si>
  <si>
    <t>I would like to recieve patient coupons or information on copayment assistance to better improve access for my patients while awaiting the authorization to go through.</t>
  </si>
  <si>
    <t>Livdelzi is a good option for PBC treatment. The efficacy rates and side effect profile make it the preferred option for PBC treatment when Ursodiol is not effective as monotherapy. The representative was well informed on the data behind this medication.</t>
  </si>
  <si>
    <t>Livdelzi can be used monotherapy for patients who do not tolerate UDCA.</t>
  </si>
  <si>
    <t>We discussed timing for initiating treatment, potential side effects of the medication, efficacy rates of the medication, and resources for office staff to help get medication approved for patients.</t>
  </si>
  <si>
    <t>The representative  discussed the biochemical reaponse to Livdelzi compared to placebo when taken with UDCA. ALP improvement at month 12 was significantly better with Livdelzi + UDCA compared to placebo + UDCA, and many study participants had ALP normalization.</t>
  </si>
  <si>
    <t>Fatigue and pruritus were the primary symptoms referred to when discussing improving quality of life for patients.</t>
  </si>
  <si>
    <t>The representative had a prepared powerpoint presentation and allowed for discussion and questions.</t>
  </si>
  <si>
    <t>The visual aids assisted the presentation by providing informative data supporting the discussion. Charts and graphs that were concise allowed the data to be interpreted clearly, especially when looking at the 12 month data for ALP reduction.</t>
  </si>
  <si>
    <t xml:space="preserve"> Once a day, oral medication, safe for anyone with bone loss or kidney issues. </t>
  </si>
  <si>
    <t>better long term safety risks</t>
  </si>
  <si>
    <t>reduced risk for bone loss and kidney function declined</t>
  </si>
  <si>
    <t>no other support</t>
  </si>
  <si>
    <t>we discussed lab responses</t>
  </si>
  <si>
    <t>we discussed commercial plans but no specific ones</t>
  </si>
  <si>
    <t>i liked the data</t>
  </si>
  <si>
    <t>no i do not recall</t>
  </si>
  <si>
    <t>patient assistance program</t>
  </si>
  <si>
    <t>safety and pruritus improvements</t>
  </si>
  <si>
    <t>we discussed symptom and lab improvement</t>
  </si>
  <si>
    <t>do not recall</t>
  </si>
  <si>
    <t>coverage</t>
  </si>
  <si>
    <t>stated that vast majority of commercial patients should be covered</t>
  </si>
  <si>
    <t>discussed who may be eligible for free drug</t>
  </si>
  <si>
    <t>assurance drug is safe and accessible</t>
  </si>
  <si>
    <t>those who may wualify for free drug or copay program</t>
  </si>
  <si>
    <t>copay programs
however often i do have them use goodrx coupon to get a generic antiviral instead</t>
  </si>
  <si>
    <t>where to get copay coupons for aptients</t>
  </si>
  <si>
    <t>fast and efficient alp normalizatiin
good data on pruritus improvement
overall good safety profile</t>
  </si>
  <si>
    <t>fleshed out the data for me as the drug is quite new</t>
  </si>
  <si>
    <t>see other answer -efficacy, data, safety profile</t>
  </si>
  <si>
    <t>brought out materials with the clinical data, comparison to urso monotherapy</t>
  </si>
  <si>
    <t>ipad slides and written materials</t>
  </si>
  <si>
    <t>slides of graphs/clinical data</t>
  </si>
  <si>
    <t xml:space="preserve"> Available for use in my patients who have hepatitis B. With active hepatitis B, we discussed predominantly getting it approved and their assistance program if necessary. </t>
  </si>
  <si>
    <t xml:space="preserve"> It is available on two of the larger insurance carriers in my area without issues. And then there's a third one that she discussed that other physicians have been able to get with submitting data and sometimes peer to peer. </t>
  </si>
  <si>
    <t xml:space="preserve"> Their copay program can cover up to $6,000 a year, and some patients pay nothing monthly depending upon their copay and the program. </t>
  </si>
  <si>
    <t>I already do this on a regular basis and in fact, i have done perr to  peer conversations trying to get it approved</t>
  </si>
  <si>
    <t>i simply present the patiemts history, the reason behind recommending treatment and the fact that Vemlidy has shown to be successful in this group of patient</t>
  </si>
  <si>
    <t>I cannot think of anything at this time</t>
  </si>
  <si>
    <t>EFFICACY</t>
  </si>
  <si>
    <t>TIME CONSUMING PROCESS FOR THIS</t>
  </si>
  <si>
    <t>REDUCE TIME TO DO THIS</t>
  </si>
  <si>
    <t>GOOD REP</t>
  </si>
  <si>
    <t>ACP</t>
  </si>
  <si>
    <t>clinical use, efficacy, side effects</t>
  </si>
  <si>
    <t>pharmacy assistance in access if needed, types of coverage</t>
  </si>
  <si>
    <t>process of attaining medication approval</t>
  </si>
  <si>
    <t>having assistance for patients in providing prior auth</t>
  </si>
  <si>
    <t>very thorough overview of attaining the medications</t>
  </si>
  <si>
    <t>steps to attain approval, appeal process</t>
  </si>
  <si>
    <t>working with pharmacy to help gain approval</t>
  </si>
  <si>
    <t>efficacy of medication, insurance coverage</t>
  </si>
  <si>
    <t>mechanism of action, efficacy, clinical studies</t>
  </si>
  <si>
    <t>efficacy, dosing, side effect profile</t>
  </si>
  <si>
    <t>biochemical response, reduced fibrosis, clinical studies</t>
  </si>
  <si>
    <t>overall quality of life improvement</t>
  </si>
  <si>
    <t>How the Hepatitis B therapy has taken a backseat.</t>
  </si>
  <si>
    <t>Illinois medicaid has no coverage for this agent.</t>
  </si>
  <si>
    <t>That they have the means to help with this.</t>
  </si>
  <si>
    <t>It was outlined that coverage has become easier to access.</t>
  </si>
  <si>
    <t>The rep was helpful and put a positive spin on it.</t>
  </si>
  <si>
    <t>Coverage has improved in bcbs plans and medicaid.</t>
  </si>
  <si>
    <t>I think a nurse ambassador plan is good to have.</t>
  </si>
  <si>
    <t>That is is a useful adjunctive agent.</t>
  </si>
  <si>
    <t>Data on success with combined therapy was discussed.</t>
  </si>
  <si>
    <t>That it is a great agent for PBC patient whose LFTs have not normalized.</t>
  </si>
  <si>
    <t>He showed me data on LFT normalization in PBC.</t>
  </si>
  <si>
    <t>We discussed QOL indicators in PBC.</t>
  </si>
  <si>
    <t>It was a glossy ad that went over the positive attributes of this product.</t>
  </si>
  <si>
    <t>It kept the conversation on point.</t>
  </si>
  <si>
    <t>Patient on urso who have continued Alk phosphatase and/or pruritis.</t>
  </si>
  <si>
    <t>Just discussed methods of getting Vemlidy approved in those who were denied.</t>
  </si>
  <si>
    <t>Patient discussed this mostly with our prior authorization team and MA's</t>
  </si>
  <si>
    <t>Remember vaguely something about a group of insurance no longer requiring a copay for Vemlidy.</t>
  </si>
  <si>
    <t>Vemlidy is my 1st choice for chronic HBV patients, the issue is mostly getting approval by insurance.</t>
  </si>
  <si>
    <t>Does not apply to me, I will place the prescription for Vemlidy but pushing through barriers will be entirely up to our prior authorization team. I will however do my best to be aware of risk factors that will increase the rate at which Vemlidy can be approved.</t>
  </si>
  <si>
    <t>Reduced renal function, smoking, falls, bone disease</t>
  </si>
  <si>
    <t>Yes, if they could give me a list of risk factors I could look out for and ask patients each time I see one to help boost the approval rate of Vemlidy that'd be great</t>
  </si>
  <si>
    <t>It is effective for normalizing ALP and pruritus reduction.</t>
  </si>
  <si>
    <t>More long term data on efficacy with ALP reduction and pruritus improvement</t>
  </si>
  <si>
    <t>Drug efficacy and safety profiles long term</t>
  </si>
  <si>
    <t>She provided clinical data on recent clinical trials showing its efficacy</t>
  </si>
  <si>
    <t>Desert Liver Conference hosted in Scottsdale AZ</t>
  </si>
  <si>
    <t>Efficacy in HBV DNA suppression</t>
  </si>
  <si>
    <t>THey offer copay assistance to help cover cost</t>
  </si>
  <si>
    <t>Blue cross and Humana</t>
  </si>
  <si>
    <t>help with patient assistance in situations where it is not covered fully or well</t>
  </si>
  <si>
    <t>Enrollment in Gilead's support path program</t>
  </si>
  <si>
    <t>Co pay assistance and making sure patient's are able to get the drug</t>
  </si>
  <si>
    <t>Efficacy and treatment of PBC in refractory disease</t>
  </si>
  <si>
    <t>CO pay assistance and patient types</t>
  </si>
  <si>
    <t>Normalization of ALP in 42% and biochemical response in 81%</t>
  </si>
  <si>
    <t>Slide deck from previous lecture</t>
  </si>
  <si>
    <t>It showed data that rep was discussing</t>
  </si>
  <si>
    <t>Patients with refractory PBC and pruritis</t>
  </si>
  <si>
    <t>Ling term treatment data up to 8 years showing good efficacy, low side effect profile and no resistence.
Good insurance formulary status</t>
  </si>
  <si>
    <t>Improved insurance formulary status as the first line</t>
  </si>
  <si>
    <t>SupportPath can provide medications for eligible patients.</t>
  </si>
  <si>
    <t>CVS commercial has Vemlidy as preferred.
most commercial i surance and medicate covers Vemlidy</t>
  </si>
  <si>
    <t>Most of the i surance do mot need prior auth.</t>
  </si>
  <si>
    <t>Rx of Vemlify often encounters denial or the need for prior auth, often wnding with very high cost to the patients, requiring to get alternative medication.</t>
  </si>
  <si>
    <t>Reminding the availability of Vemlidy with samples and improved formulary status.
Appeal process once denied.</t>
  </si>
  <si>
    <t>Provision of medication for eligible patients and also offering samples</t>
  </si>
  <si>
    <t>Prescribe again after certain time elapse
Temporary provision of samples</t>
  </si>
  <si>
    <t>Samples
Looking into the reasons for denial even with the information for improved formulary status</t>
  </si>
  <si>
    <t>Improved ALP up to normalization for suboptimal response or i tolerant with Ursodiol
Effective in control of pruritus</t>
  </si>
  <si>
    <t>Effective for cirrhotic patients
Long term effectivess
(from 2024 AASLD)</t>
  </si>
  <si>
    <t>Effectiveness in improving ALP and pruritus for patients with suboptimal response to Ursodiol
Good insurance coverage through SupportPath</t>
  </si>
  <si>
    <t>it improved ALP and about 20 % normalization
also improved pruritus scale</t>
  </si>
  <si>
    <t>Brosure of clinical trial data showing improved ALP and pruritus scale</t>
  </si>
  <si>
    <t>It shoewed graphs and tables on clinical trial data</t>
  </si>
  <si>
    <t>patients with suboptimal response of ALP or pruritus on Ursodi or who could not tolerate Ursodiol</t>
  </si>
  <si>
    <t>That it does not cause renal dysfunction and when patients are switched from TDF to TAF, it can improve renal function
Less risk of bone density loss</t>
  </si>
  <si>
    <t>That most commercial insurances cover the medication
Patient assistance programs available</t>
  </si>
  <si>
    <t>That a large group of patients can be elegible for support programs if copay is high after insurance coverage</t>
  </si>
  <si>
    <t>It is a useful medication for patients with renal dysfunction and /or low bone density</t>
  </si>
  <si>
    <t>that most patients are covered with support programs</t>
  </si>
  <si>
    <t>Tried appealing to insurance companies to make medication covered
Gone through patient assistance programs</t>
  </si>
  <si>
    <t>If they can help with getting prior auth from insurance</t>
  </si>
  <si>
    <t>reviewed the SABA algorithm</t>
  </si>
  <si>
    <t>excrllent insurance coverage in addition to patient assistance program which would minimize my involvement in prior authorization processes</t>
  </si>
  <si>
    <t>samples, coupons, support path</t>
  </si>
  <si>
    <t>did not duscuss soecific plans</t>
  </si>
  <si>
    <t>use of resources and barriers to prescribing</t>
  </si>
  <si>
    <t>given broad coverage for Vemlidy, it us unlikely a prior authorization would be required in most cases</t>
  </si>
  <si>
    <t>ease of prescribing, lack of contraindications and no need for drug monitoring or dose adjustment with aging patients or patients developing comorbidities</t>
  </si>
  <si>
    <t>samples and support path</t>
  </si>
  <si>
    <t>prior authorizations as dictated by insurance plans</t>
  </si>
  <si>
    <t>N/A</t>
  </si>
  <si>
    <t>Insurance coverage for Vemlidy.</t>
  </si>
  <si>
    <t>Medicaid coverage for Vemlidy, and patient assistance program for Vemlidy.</t>
  </si>
  <si>
    <t>Patient assistance program is available, and the specialty pharmacy on campus is experienced in getting that for patients.</t>
  </si>
  <si>
    <t>Better side effect profile than Viread, and patient support program available.</t>
  </si>
  <si>
    <t>That it is available, and the specialty pharmacy on campus is very experienced in getting that for patients.</t>
  </si>
  <si>
    <t>Not familiar with the detail—handled by specialty pharmacy.</t>
  </si>
  <si>
    <t>I think the fact that I have Not heard any negative outcome from the patient support program is a plus, that I don’t need to worry about it.</t>
  </si>
  <si>
    <t>2nd line treatment, in addition to Ursodiol or in place of Ursodiol.  Contraindicated in decompensated cirrhosis.</t>
  </si>
  <si>
    <t>Livdelzi is Contraindicated in decompensated cirrhosis.</t>
  </si>
  <si>
    <t>Indication, contraindication, side effect profile, insurance coverage and patient support program.</t>
  </si>
  <si>
    <t>Alk phos improvement and normalization after starting Livdelzi.</t>
  </si>
  <si>
    <t>A colored booklet with information (clinical trial results, FDA indication, adverse effects) on this medication.</t>
  </si>
  <si>
    <t>Data from the clinical trial being presented in graphs and numerical values.</t>
  </si>
  <si>
    <t>low side effect profile and sustain efficacy to suppress the hepatitis B virus</t>
  </si>
  <si>
    <t>they directed my medical assistant team to your field reimbursement manager or someone similar to help with insurance related questions with this medication</t>
  </si>
  <si>
    <t>this discussion was between my medical assistant team and the rep, so I was not involved</t>
  </si>
  <si>
    <t>i’m not influenced by sales reps. They are helpful, and serve a purpose, but they do not make or influence my decisions.. My decisions are made based off of data and science.</t>
  </si>
  <si>
    <t>drug reps will not influence my desire to prescribe medication’s. they are good and helpful people for giving us tools to accomplish what we need.</t>
  </si>
  <si>
    <t>this is important to make sure that patients that are not financially able to support themselves have access to good and effective therapy</t>
  </si>
  <si>
    <t>I just mean, field reimbursement managers, Information regarding specialty pharmacies that can help us with these prescriptions, and help with accessing free drug when necessary</t>
  </si>
  <si>
    <t>nothing that I can think of. Thank you.</t>
  </si>
  <si>
    <t>this is a good option for patients that fail first line Conventional therapy or do not tolerate it. It’s a good  for addition when first line treatment gives incomplete response. It’s also a good addition for symptomsof pruritis. good success rates at lowering alkaline phosphatase</t>
  </si>
  <si>
    <t>I feel like this was partially covered by my last question answer. we discussed efficacy or treatment of refractory patients. We discussed addition of this medication to first line ursodiol</t>
  </si>
  <si>
    <t>there was an iPad or something similar with pre-prepared slides with statistics and data from clinical trials. There were probably at least six of them. Sometimes these slides are too busy.</t>
  </si>
  <si>
    <t>sometimes the amount of information on the slides, it’s not overwhelming, but it’s just very busy. If there were more slides that were just to the point, it would be more beneficial.</t>
  </si>
  <si>
    <t>Topics include effectiveness of Vemlidy, length of treatment, insurance or lack of insurance coverage, increasing Asian physcians and patients in our practice region. Increasing demand for Hepatitis B treatment.</t>
  </si>
  <si>
    <t>Most important if insurance specifies only certain brands not including Vemlidy which occurs in most cases contact the rep for additional options however not much resistance if need to use insurance covered treatment for patients. Rep mostly interested with Vemlidy patients able to obtain the medication or if necessary with lack of insurance to use forms that will qualify the patients for assistance.</t>
  </si>
  <si>
    <t>Patients who have limited or high deductibles that will not qualify for Hepatitis B treatment, if they qualify for assistance will be eligible to receive Vemlidy at minimal or no cost</t>
  </si>
  <si>
    <t>Medicaid patients, blue cross patients</t>
  </si>
  <si>
    <t>If insurance covers alternative medication rep didn't mention attempt the switch if at all possible. Continue to use Vemlidy with insurance approval or apply for assistance if they qualify for help</t>
  </si>
  <si>
    <t>If patients qualify for assistance after filling out the form, they will have the medication at minimal or no cost. They need to qualify for assistance.</t>
  </si>
  <si>
    <t>Talk to medical director of the insurance plan if patient previously on Vemlidy and wants to restart Vemlidy if previously discontinued. Will try to comply with patient request to restart Vemlidy instead of alternative medication.</t>
  </si>
  <si>
    <t>Helpful if Vemlidy possibly more competitive price so the medication included on formulary with insurance companies.</t>
  </si>
  <si>
    <t>Access for Vemlidy, company assistance with co-pay and long-term safety for Vemlidy</t>
  </si>
  <si>
    <t>Discussed co-pay support program and that Vemlidy is on formulary for virtually all commercial insurance programs</t>
  </si>
  <si>
    <t>Rep said that Vemlidy was on formulary for virtually all commercial insurance plans</t>
  </si>
  <si>
    <t>While Vemlidy is my first choice for CHB treatment, Viread and entecavir are also reasonable options and the overall difference is not great enough for me to go through a lot of effort to appeal a denial for Vemlidy for most patients</t>
  </si>
  <si>
    <t>Presenting compelling reason to preferentially prescribe Vemlidy such as a patient having a history of renal failure or bone density issues</t>
  </si>
  <si>
    <t>They should negotiate to have Vemlidy as the preferred CHB treatment on insurance formularies so there are not denials in the first place</t>
  </si>
  <si>
    <t>renal issues and bone health</t>
  </si>
  <si>
    <t>i can always just use viread</t>
  </si>
  <si>
    <t>no spectic strategies</t>
  </si>
  <si>
    <t>someone to help with prior auths</t>
  </si>
  <si>
    <t>HBV disease burden, lack of awareness of diagnosis, concern about vaccinating without screening, HCC correlation, SABA (Simplified Approach Hepatitis B Algorithm).</t>
  </si>
  <si>
    <t>I feel more assured that manufacture PAP and/or Support Path will exhaust all options in regard to either minimizing or eliminating high co-pays, or find other resources to start and maintain the patients therapy.</t>
  </si>
  <si>
    <t>eligible patients with commercial insurance may have as low as $0 copay, but copay assistance is not eligible to those enrolled in government healthcare programs.</t>
  </si>
  <si>
    <t>I typically discuss with our clinical pharmacist and sales rep what options we have, including Hepatitis B Foundation (Hepb.org)</t>
  </si>
  <si>
    <t>Continued dialogue with prescribers to ensure we are to date with any changes to coverage and access barriers.</t>
  </si>
  <si>
    <t>hbv in general, treatments available</t>
  </si>
  <si>
    <t>seems like he was saying that it had good coverage</t>
  </si>
  <si>
    <t>if a drug is available it should be accessible</t>
  </si>
  <si>
    <t>He made it clear that there are programs available for pt assistance, regardless if insurance</t>
  </si>
  <si>
    <t>compassion programs</t>
  </si>
  <si>
    <t>people get medication even if they cant afford it</t>
  </si>
  <si>
    <t>vemlidy available, insurance coverage, more questjoms asking me what my expereince is with the med</t>
  </si>
  <si>
    <t>copayment, medicaid coverage, patient access supprt</t>
  </si>
  <si>
    <t>my patients with a high copay have copay coupons</t>
  </si>
  <si>
    <t>mediaid, commercial plans</t>
  </si>
  <si>
    <t>we reviewerd my flow who manages my auth, and my involvement</t>
  </si>
  <si>
    <t>it was not veey helpful as i am familiar with prescribing the medication</t>
  </si>
  <si>
    <t>my representive is very good at communicating and sympathetic to our needs</t>
  </si>
  <si>
    <t>we revirwwed how my oatients can apply</t>
  </si>
  <si>
    <t>provided handouts that are easy to follow for patients</t>
  </si>
  <si>
    <t>patients could benefitvfrom one on one support to walk throuugh the process. my specislty pharmaxy often does do that</t>
  </si>
  <si>
    <t>improvent in alk phos and improvement in pruritid</t>
  </si>
  <si>
    <t>alk phos normalization and time for normalization</t>
  </si>
  <si>
    <t>improvement in pruritis</t>
  </si>
  <si>
    <t>graphs with alk phos normalization</t>
  </si>
  <si>
    <t>graphs and diagrams</t>
  </si>
  <si>
    <t>it supported the interaction because it helped me follow with what ge was saying</t>
  </si>
  <si>
    <t>we discussed about coverage as well as the new guidelines for more aggressive treatment of hep b</t>
  </si>
  <si>
    <t>that there will still need to be prior auth for medicaid but it is oreferred for medicare patients</t>
  </si>
  <si>
    <t>medicaid in our state, independence blue cross and medicare</t>
  </si>
  <si>
    <t>that some medicaids are covering vemlidy with prior auth, sonetimes you have to do it more than once to get approval</t>
  </si>
  <si>
    <t>nothing. i already due all the prior authorizations needed in order for my patients to start Vemlidy</t>
  </si>
  <si>
    <t>i already do all that i can in order to get patients approval for Vemlidy</t>
  </si>
  <si>
    <t>i keep ok submitting the prior auth or doing appeala process in order to have it approved</t>
  </si>
  <si>
    <t>if Gilead could do it for me which i know is not possible</t>
  </si>
  <si>
    <t>it is great for treatment of pruritus</t>
  </si>
  <si>
    <t>about coverage and this will be second line, using for treatment of pruritus</t>
  </si>
  <si>
    <t>less kidney expisute than older agents</t>
  </si>
  <si>
    <t>to orevent fibrosid or cirrhosis anf hcc</t>
  </si>
  <si>
    <t>viral suppression would decreask ridk of all of thrse</t>
  </si>
  <si>
    <t>patient hand outs or summary of treatment guidlines</t>
  </si>
  <si>
    <t>improvement or normalization in alp</t>
  </si>
  <si>
    <t>alp improvemrbt, itching, supoort path program</t>
  </si>
  <si>
    <t>endooint alp less than 1.6 normal; some normalized completely</t>
  </si>
  <si>
    <t>i don’t remember specific topics about velmidy</t>
  </si>
  <si>
    <t>i feel comfortable with my knowledgeable of vemlidy snd use it frequently</t>
  </si>
  <si>
    <t>i was not successful in obtaining it on appeals</t>
  </si>
  <si>
    <t>i cant think of any</t>
  </si>
  <si>
    <t>it has been approved for use</t>
  </si>
  <si>
    <t>patient assistance program and how to use it</t>
  </si>
  <si>
    <t>improve dkidney and bone safety, strong anti viral effect, once daily, better tolorability</t>
  </si>
  <si>
    <t>access to commercial, medicare and medicaid patients in my office location</t>
  </si>
  <si>
    <t>medicaid
anthem UHC as well as co pay cards</t>
  </si>
  <si>
    <t>seems knowledgeable with lots of good reasons to start and switch patients on some of the older hep b drugs</t>
  </si>
  <si>
    <t>how to access these programs
how it benefits patients</t>
  </si>
  <si>
    <t>used the support program when I get denials
contacted and did peer to peer</t>
  </si>
  <si>
    <t>more support with prior authorizations</t>
  </si>
  <si>
    <t>unique targeting, efficacy,safety profile and convenient dosing</t>
  </si>
  <si>
    <t>efficacy of taking the meds after actigall fails, safety compared to other meds on the market</t>
  </si>
  <si>
    <t>clinical remssion in a significant number of patients who failed actigall</t>
  </si>
  <si>
    <t>some of the clinical trial results with lft normalaization</t>
  </si>
  <si>
    <t>just showed in graph form what the reps was trying to say</t>
  </si>
  <si>
    <t>mechanism of action, safety profile, effectiveness</t>
  </si>
  <si>
    <t>no prior authorization needed, covered by most insurances</t>
  </si>
  <si>
    <t>discussion regardimg treatment guidelines and the simplified version is helpful</t>
  </si>
  <si>
    <t>patient assistamce program is available esoecially for those that are uninsured</t>
  </si>
  <si>
    <t>simplied hep b guidelines makes it easier to identify those that meet guidelines for treatment</t>
  </si>
  <si>
    <t>not surewhat else or other resources that gilead can provide</t>
  </si>
  <si>
    <t>Northern California society of clinical gastroenterology</t>
  </si>
  <si>
    <t xml:space="preserve"> The main discussion was that now they want us to prescribe Vemlidy instead of Viread. I guess it's because Viread is going to be generic soon, but also it's safer from a kidney and bone standpoint. </t>
  </si>
  <si>
    <t>basically, they said that the companies do help with supplying medication‘s for those who don’t have good coverage</t>
  </si>
  <si>
    <t>I did not go to great deal regarding that, but we do have a pre-authorization specialist in our office and she takes care of all that.</t>
  </si>
  <si>
    <t>I think that if they provide support for our pre-authorization specialist that would alleviate some of the burden for our office.</t>
  </si>
  <si>
    <t>High efficacy with long term safety</t>
  </si>
  <si>
    <t>I know whom I need to treat</t>
  </si>
  <si>
    <t>helping with copays</t>
  </si>
  <si>
    <t>That coverage continues to improve</t>
  </si>
  <si>
    <t>The discussion was encouraging</t>
  </si>
  <si>
    <t>The growing evidence to treat all patients positive for hbv</t>
  </si>
  <si>
    <t>lots of hard uncompensated work</t>
  </si>
  <si>
    <t>what can be done is available</t>
  </si>
  <si>
    <t>Excellent response and efficacy for pruritus</t>
  </si>
  <si>
    <t>Efficacy 
Response
Side effects
Pruritus effects make the drug unique</t>
  </si>
  <si>
    <t>Vemlidy has less systemic exposure, better for bone health and for avoiding renal insufficinecy</t>
  </si>
  <si>
    <t>Because it is a good treatment option for paitents and if I need to do a little paperwork to get the medicine for patients its worth it</t>
  </si>
  <si>
    <t>Writing letters of medical necessity using AI, its super fast</t>
  </si>
  <si>
    <t>I could use help with prior auth processing, we have to spend money to keep staff on the books to do PA for drugs, I don't get paid more to prescribe the  drugs but end up spending more office expense to get patients on the medicine  because PA is needed. if the drug company did this it would increase my use of a given medicine</t>
  </si>
  <si>
    <t>Rapid improvement in puritis
1/4 patients normalized alk phos
high rate of normalization fo liver numbers</t>
  </si>
  <si>
    <t>RA[id imrovment in puritis, normalizing of liver biochemica ltests</t>
  </si>
  <si>
    <t>Improvment in AP, normalizaiton in AP with some patients</t>
  </si>
  <si>
    <t>paper visual aid wit hstatistic s and also mechanism of action</t>
  </si>
  <si>
    <t>statistic sabout normalizait onin liver numers was helpful, also sats on puritis improvment
I like seeing the mechanism of action in a diagramtic display so that was good too</t>
  </si>
  <si>
    <t>reviewed indication and treatment of hep b</t>
  </si>
  <si>
    <t>federal  blue cross</t>
  </si>
  <si>
    <t>makea samples available</t>
  </si>
  <si>
    <t>i have a prior auth employee who handles this</t>
  </si>
  <si>
    <t>he works independently from me</t>
  </si>
  <si>
    <t>Vemlidy is associated with minimal side effects compared to other HBV drugs, has great clearance of virus, has long-term data supporting reversal of fibrosis.</t>
  </si>
  <si>
    <t>Vemlidy is the best drug available to treat HBV, more patients should be on it and less on viread.</t>
  </si>
  <si>
    <t>i send scripts to our specialty pharmacy to assist with getting it approved from insurance companies.</t>
  </si>
  <si>
    <t>Vemildy is not approved by all insurance companies and deny patients access to vemlidy</t>
  </si>
  <si>
    <t>Seldelapar is successful in normalizing AP, 2nd line treatment, and improves pruritus.</t>
  </si>
  <si>
    <t>Asked me how prescribing seldelapar has been going for my patients and getting approval for patients.</t>
  </si>
  <si>
    <t>improvement in pruritus and overall quality of life</t>
  </si>
  <si>
    <t>Patients who have failed ursodiol with an elevation in AP &gt; 1.67 ULN</t>
  </si>
  <si>
    <t>drug interactions, side effects</t>
  </si>
  <si>
    <t>to help prevent HCC</t>
  </si>
  <si>
    <t>no</t>
  </si>
  <si>
    <t>I will think about it and get back to you</t>
  </si>
  <si>
    <t>Once daily pill that is safe for renal patients.</t>
  </si>
  <si>
    <t>Majority of commercial pts should be covered with copay card</t>
  </si>
  <si>
    <t>There is a copay coupon for eligible pts, they should pay nothing with this coupon</t>
  </si>
  <si>
    <t>BCBS</t>
  </si>
  <si>
    <t>Given I work in a specialty office, we are doing prior auths on almost all of our drugs we prescribe. It is very overwhelming and time consuming for the nurses at my practice.</t>
  </si>
  <si>
    <t>There is a pt support program if the pt does not qualify for the copay coupon and it is not covered by their insurance</t>
  </si>
  <si>
    <t>We use covermymeds, and that has been helping.
We have talked about hiring a separate company to do the PAs, but have not moved forward with this. Still in the information gathering stage.</t>
  </si>
  <si>
    <t>If Gilead would have a company that will initiate and submit the PA</t>
  </si>
  <si>
    <t>Much safer then other 2nd line options and it works well</t>
  </si>
  <si>
    <t>Efficacy, safety and insurance coverage</t>
  </si>
  <si>
    <t>Over half of pts responded to the medication and had improvement or normalization of alk phos in 1 year.</t>
  </si>
  <si>
    <t>Those that have not had normalization of alk phos on urso alone. Or if they could not tolerate urso.</t>
  </si>
  <si>
    <t>we discussed renal considerations and benefits do it bone density</t>
  </si>
  <si>
    <t>we discussed a specific patient that gets her medication from Taiwan because she has not qualified for the patient assistance</t>
  </si>
  <si>
    <t>I don’t recall the specific plan, but it was a commercially insured patient with a high co-pay</t>
  </si>
  <si>
    <t>the rep emphasized the wide availability and acceptance of copay cards on commercial plans</t>
  </si>
  <si>
    <t>we discussed the copay cards and that this patient had difficulty understanding how to use the card so she prefers to get her medication abroad</t>
  </si>
  <si>
    <t>i have several patients that have been able to transition from viread to verify because of copay assistance decreasing their out of pocket cost to zero</t>
  </si>
  <si>
    <t>funding for self pay patients that do not qualify for patient assistance but still have high out of pocket costs</t>
  </si>
  <si>
    <t>to add this to ursodiol in any patient with even mildly elevated alkaline phosphate or with intolerance to ursodiol</t>
  </si>
  <si>
    <t>side effects, monitoring and indications</t>
  </si>
  <si>
    <t>patients with persistently elevated Al phos on ursodiol, intolerant to ursodi, or with persistent pruritus</t>
  </si>
  <si>
    <t xml:space="preserve"> We discussed that Vimlidy has similar efficacy to TDF, but with less negative side effects on bones and kidney. </t>
  </si>
  <si>
    <t>we discussed Gilead support path in detail which serves as a way to decrease barriers. Typically, hi co-pays are the biggest barrier that keep patients from continuing medical therapy.</t>
  </si>
  <si>
    <t xml:space="preserve"> Reviewed that if copays remain high, that patients can apply to Gilead Support Path to assist with copay coverage support. </t>
  </si>
  <si>
    <t>I have used Gilead support path before and this has helped patients with co-pay coverage. When patients have not qualified for patient support, I have utilized government grants to help with coverage.</t>
  </si>
  <si>
    <t>again, utilizing government grants when Gilead support path is not an option has been very helpful. I have also utilized samples in these patients.</t>
  </si>
  <si>
    <t xml:space="preserve"> We discussed the unique mechanism of a more specific PPAR and how this results in fewer side effects in comparison to Livdelzi's competitor. We also discussed the improvement in Pruritus. </t>
  </si>
  <si>
    <t xml:space="preserve"> I was unaware of the fact that Lib Delti could significantly improve Pruritus even amongst patients whose Outfost improves on ERSO alone. </t>
  </si>
  <si>
    <t xml:space="preserve"> We discussed the unique, more specific mechanism of action of a PPAR, as well as the fact that patients may respond within three months of starting the medication. </t>
  </si>
  <si>
    <t xml:space="preserve"> There was an ad with green and yellow featuring Livdelzi that discussed the improvement in Pruritus and normalization of Alkaline phosphatase in 25% of patients. </t>
  </si>
  <si>
    <t xml:space="preserve"> There was a handout in green and yellow that discussed the improvement in Pruritus and the normalization of Alk phos in 25% of patients. </t>
  </si>
  <si>
    <t>easy to treat. follow the pathway</t>
  </si>
  <si>
    <t>medicaid/medicare patient plans</t>
  </si>
  <si>
    <t>process of sending it and gilead has copay assist programs to help</t>
  </si>
  <si>
    <t xml:space="preserve"> Process is extremely easy. Gilead would reach out to me for prior authorization, but as long as I included everything in my original note for why the patient would be a candidate along with recent labs, it should get approved without a problem. </t>
  </si>
  <si>
    <t>they explained the great coverage Nand copay assist probrams that golead has available. I trust the drug rep and they provide detail infomatiom</t>
  </si>
  <si>
    <t>knowing that I can get rhem a drug that will be covered</t>
  </si>
  <si>
    <t>nothing new I can think of</t>
  </si>
  <si>
    <t xml:space="preserve"> It's a great option if ursodiol does not work, and it is overall better tolerated than Ocaliva. </t>
  </si>
  <si>
    <t xml:space="preserve"> Safety, efficacy, how it does a better job than some of the competitors. </t>
  </si>
  <si>
    <t>great data to show improvement in alk phos</t>
  </si>
  <si>
    <t>I do not remember the exact picture or visual aid used</t>
  </si>
  <si>
    <t>I do not remmeber the visual aid</t>
  </si>
  <si>
    <t>new proposed guidelines for earlier treatment</t>
  </si>
  <si>
    <t>i will try to get it for more pts who there is an initial barrier</t>
  </si>
  <si>
    <t>that most pts we can find a way to get them on it</t>
  </si>
  <si>
    <t>goodrx. doesnt work for vemlidy. but cheap for entecavir</t>
  </si>
  <si>
    <t>access to the r</t>
  </si>
  <si>
    <t>Viral load suppression and safe drug for the renal compromised patients</t>
  </si>
  <si>
    <t>we discussed about both commercial and government based insurances</t>
  </si>
  <si>
    <t>patients with commercial insurance are eligible for the $50 dollar copay card</t>
  </si>
  <si>
    <t>Vemlidy is not preferred with some insurance, prior auth is required and sometimes peer to peer discussions are required</t>
  </si>
  <si>
    <t>I am willing to prescribe Vemlidy because of the friendly medication support from both MSL amd rep. in addition, Vemlidy samples help a great deal in helping patients that are waiting for prior auth approval to get started on Vemlidy</t>
  </si>
  <si>
    <t>for me, Vemlidy is the safest drug for my renal impaired patients as well as patients with bone disease. 
in addition, Vemlidy can greatly reduce the risks for HCC</t>
  </si>
  <si>
    <t>patient support programs are available such as copay support and samples</t>
  </si>
  <si>
    <t>pointers to facilitate approval: thorough notes and following guidelines</t>
  </si>
  <si>
    <t>get more insurances including government assisted insurances to participate with Vemlidy</t>
  </si>
  <si>
    <t>treatment indications, effectiveness and responce</t>
  </si>
  <si>
    <t>the type of insurance in my practice and ways to cover mediacaid patients</t>
  </si>
  <si>
    <t>difficulties faced by our staff for prior authorization</t>
  </si>
  <si>
    <t>discussion with my staff about ways to avoid difficulties facing prior authorization</t>
  </si>
  <si>
    <t>I havr already been prescribing the drug and no extraordinary new information was given</t>
  </si>
  <si>
    <t>organizing staff appointments and timings to call the insurances coverage issues</t>
  </si>
  <si>
    <t>helping wuth copays for needy patients</t>
  </si>
  <si>
    <t>as second line in non or parial responders in PBC</t>
  </si>
  <si>
    <t>about trials conducted in patients with PBC</t>
  </si>
  <si>
    <t>indications, effectiveness, duration of treatment</t>
  </si>
  <si>
    <t>Comparing to OCDA mono therapy addition of  Livdelzi has dose dependant rrspoce</t>
  </si>
  <si>
    <t>showed me the litrature and graphic details on the paper</t>
  </si>
  <si>
    <t>helps to comprehend the efficacy and better understanding</t>
  </si>
  <si>
    <t>How insurance coverage is constantly changing.</t>
  </si>
  <si>
    <t>CareFirst and some other companies are constantly changing their mind.</t>
  </si>
  <si>
    <t>CareFirst and associated companies</t>
  </si>
  <si>
    <t>I have known her for years and she has always been extremely helpful</t>
  </si>
  <si>
    <t>Samples of the drug when i ran low</t>
  </si>
  <si>
    <t>no nothing else that i can think of</t>
  </si>
  <si>
    <t>That it works very well for patients with PBC in helping to lower alk phos. Minimal side effects and well tolerated.</t>
  </si>
  <si>
    <t>Who to start it on.</t>
  </si>
  <si>
    <t>Anyone who is not responding to urso.</t>
  </si>
  <si>
    <t>spoke about efficacy indicatioms and coverage</t>
  </si>
  <si>
    <t>that we have good coverqge in our area</t>
  </si>
  <si>
    <t>disussion about how the company will provide free druge for commercially insured patients</t>
  </si>
  <si>
    <t>they jusr showed me the insurance plans in our area and showed they were all giving coverage</t>
  </si>
  <si>
    <t>discussed help with PA for our office by gilead</t>
  </si>
  <si>
    <t>i already knew they helped</t>
  </si>
  <si>
    <t>they peovided me reassurances that the patients i had trouble getting medication for before would be able to get it now</t>
  </si>
  <si>
    <t>basically just reassurances of access</t>
  </si>
  <si>
    <t>nothing they can do specifically ill just habe to see if they are being truthful about access</t>
  </si>
  <si>
    <t>they discussed the moa and the coversge in my location</t>
  </si>
  <si>
    <t>changes im coverage in my location</t>
  </si>
  <si>
    <t>access changes for my patients</t>
  </si>
  <si>
    <t>all patients with pbc since it is a good option for all of them</t>
  </si>
  <si>
    <t>Vemlidy is effective for the chronic management of chronic hepatitis B with a low level of resistance</t>
  </si>
  <si>
    <t>Vemlidy patient support can help patients obtain medications when they cannot afford to pay for them.  It also offers phone support for side effects and questions about dosing.</t>
  </si>
  <si>
    <t>That vemlidy is covered by most major insurance companies in my area.</t>
  </si>
  <si>
    <t>Prior authorizations can be assisted by Gilead support team</t>
  </si>
  <si>
    <t>I would be more likely to prescribe vemlidy due to low incidence of side effects and complications, high response rate and low long term resistance</t>
  </si>
  <si>
    <t>My rep persuaded me the Vemlidy may be the most effective long term treatment of my chronic hepatitis B patients</t>
  </si>
  <si>
    <t>Patients support programs can help my patients afford vemlidy and can provide samples when needed</t>
  </si>
  <si>
    <t>I usually call my reps and ask them for help getting my patients approval for vemlidy</t>
  </si>
  <si>
    <t>Patient support path with vemlidy.</t>
  </si>
  <si>
    <t>Livdelzi is very effective for biliary cholestatic disorders and will play a role in getting complete normalization and liver function preservation in PBC patients</t>
  </si>
  <si>
    <t>Livdelzi is FDA approved for PBC treatmetnt, improves alp, pruritus symptoms and may prevent liver fibrosis</t>
  </si>
  <si>
    <t>It may be used solo or in combo to achieve ALP normalization in over 20% of patients</t>
  </si>
  <si>
    <t>It has been shown to be effective in reducing pruritus.</t>
  </si>
  <si>
    <t>Showed efficacy data on ALP reduction (charts) and pruritus reduction.</t>
  </si>
  <si>
    <t>ipad bar graphs and linear response data</t>
  </si>
  <si>
    <t>long-term efficacy and safery, outcomes data</t>
  </si>
  <si>
    <t>expressed current issues in absence of preferred status for some insurers and strict prior authorization criteria</t>
  </si>
  <si>
    <t>slight increase because I learned that there has been some recent progress in coverage I was not aware of any will help some patients</t>
  </si>
  <si>
    <t>actually it was generally positive message but my willingness to push through insurance barriers is driven largely by advocacy for patients rather than rep message alone</t>
  </si>
  <si>
    <t>judt a reminder about what the supoort parh program offers and how to obtain assistance for patients</t>
  </si>
  <si>
    <t>mainly the use of assistants jn our office to use templates for responses to insurers for denied requests for vemlidy</t>
  </si>
  <si>
    <t>regular updates on changing payor policies for vemlidy in our state would be helpful</t>
  </si>
  <si>
    <t>new ppar agonist approved for the treatment of PBC which demonstrated excellent efficacy and safety jn ph3 trials</t>
  </si>
  <si>
    <t>mostly nuances of the ph3 trial results, FDA label, administration/dosing, and coverage</t>
  </si>
  <si>
    <t>efficacy, safety, dosing, administration, guidelines, regulatory label, reimbursement, monitoring</t>
  </si>
  <si>
    <t>efficacy on primary composite cholestasis endpoint, normalization of serum ALP, and improvement in pruritus</t>
  </si>
  <si>
    <t>2nd line patients who failed to achieve a complete biochemical cholestasis response, particularly those with pruritus</t>
  </si>
  <si>
    <t>we discussed the dosage being low and that patients stay on the medication indefinitely.</t>
  </si>
  <si>
    <t>rhey encouraged me to prescribe vemlidy no matter a patents insurance and in fear of not being covered.</t>
  </si>
  <si>
    <t>li would reach out to the rep in order to gef more 
 samples.</t>
  </si>
  <si>
    <t>hand outs for patients rto take home and look at so that rhey get comdfortable with taking the 
medicatiom.</t>
  </si>
  <si>
    <t xml:space="preserve">The key takeaway from my conversation related to Livdelzi was that Livdelzi, compared to the competitor, lowered the alkaline phosphatase quicker. </t>
  </si>
  <si>
    <t xml:space="preserve"> We discussed the process of filling out the application to then send to Gilead and the specialty pharmacy. </t>
  </si>
  <si>
    <t xml:space="preserve"> We discussed improvement in patient quality of life in regard to pruritus. </t>
  </si>
  <si>
    <t>The rep used a livdelzi pamphlet as a visual tool.</t>
  </si>
  <si>
    <t xml:space="preserve">The visual aid did help during the encounter because as the rep was talking, I was able to look at the pamphlet and be able to follow along, which I feel doubles down on the message when you're hearing it and reading it. </t>
  </si>
  <si>
    <t>Best HBV med for kidneys</t>
  </si>
  <si>
    <t>Medicaid</t>
  </si>
  <si>
    <t>I have used in my post transplant patients on immunosuppression with worsening renal function</t>
  </si>
  <si>
    <t>How to obtain med when denied by insurance</t>
  </si>
  <si>
    <t>My assistant is responsible for doing this</t>
  </si>
  <si>
    <t>Can not think of anything that would not violate HIPPA</t>
  </si>
  <si>
    <t>Complete normalization of ALP within 3 months</t>
  </si>
  <si>
    <t>How to get Livdezli for a patient. How to treat a denail for medication</t>
  </si>
  <si>
    <t>Complete normalization of ALP without any sude effects from medication</t>
  </si>
  <si>
    <t>Sales brochure that details dosing and studies</t>
  </si>
  <si>
    <t>As rep was talking she supported her information with the sales aid for each point</t>
  </si>
  <si>
    <t>Those who did not acheive full response on Urso or can not tolerate Urso</t>
  </si>
  <si>
    <t>do not recall. it was awhile ago.</t>
  </si>
  <si>
    <t>reimnder of drug and patient types. refresher of disease state</t>
  </si>
  <si>
    <t>test patients, patient education and motivation.</t>
  </si>
  <si>
    <t>rep contact would he useful. face to face contact is good.</t>
  </si>
  <si>
    <t>other speaker programs aaytended</t>
  </si>
  <si>
    <t>Dosing, Administration, Population to treat, Early treatment, Side effects, Lab monitoring, etc.</t>
  </si>
  <si>
    <t>I believe Vemlidy is superior to other antiviral therapies for all of the reasons listed on earlier slides including easy once a day dosing, more efficient drug delivery to hepatocytes, excellent safety profile especially relating to renal/bones given most of these patients are on lifelong therapy, reduces risk of HCC, etc.</t>
  </si>
  <si>
    <t>Candidly, my practice has dedicated staff to managing patient prescriptions, prior authorizations, etc. so they deal with most of the insurances for me. However, I usually include in my patient notes that I believe this medication is the best option for them with emphasis on less risk for bone/renal toxicity.</t>
  </si>
  <si>
    <t>Our office's current Gilead rep for Vemlidy provides my staff with excellent support and resources which is why they are successful in getting my patients on Vemlidy. I personally am not aware of what they are exactly</t>
  </si>
  <si>
    <t>less bone and kidney issues
good egficacy</t>
  </si>
  <si>
    <t>the aupport path helps</t>
  </si>
  <si>
    <t>love to prescribe vemlidy since low kidney/ bone issues</t>
  </si>
  <si>
    <t>great interaction</t>
  </si>
  <si>
    <t>helps patients in need</t>
  </si>
  <si>
    <t>support path</t>
  </si>
  <si>
    <t xml:space="preserve"> New medication with a new mechanism of action for people with PBC, less pruritus. </t>
  </si>
  <si>
    <t xml:space="preserve"> About mechanism of action. </t>
  </si>
  <si>
    <t xml:space="preserve"> About how efficacious it is in combination with UDC. </t>
  </si>
  <si>
    <t>Product administration, safety &amp; efficacy</t>
  </si>
  <si>
    <t>Efficiency of prior auth and turnaround speed</t>
  </si>
  <si>
    <t>Support for obtaining prior auth</t>
  </si>
  <si>
    <t>Did not provide specific details to increase my willingness.</t>
  </si>
  <si>
    <t>No I cannot</t>
  </si>
  <si>
    <t>Access to benefits verification services.</t>
  </si>
  <si>
    <t>patient types criteria, clinical studies showing efficacy. patient resources and insurance coversge</t>
  </si>
  <si>
    <t>availability of the coupon program for commercial patients that can reduce out of patient costs upto  zero</t>
  </si>
  <si>
    <t>discussed the vemlody cpupon pay program to assisst patients with out of pocket costs</t>
  </si>
  <si>
    <t>discussed asssitance with prior authorizations and cooperation with office staff</t>
  </si>
  <si>
    <t>the availability of resources and assistance with the processs,, electronic availability for submissioon of authorizations.</t>
  </si>
  <si>
    <t>there still remains signifcant challenges for patients that do not have commercial insurances especially medicaid patients.</t>
  </si>
  <si>
    <t>the patient support programs provide coupons that can assist with out of pockets costs</t>
  </si>
  <si>
    <t>yess mutliple peer to peer  prior aithorizations sometimes successfull</t>
  </si>
  <si>
    <t>providing more assistance with financial costs, samples and coupons</t>
  </si>
  <si>
    <t>livdelzi is indicated for the treatment for pbc in combination with udcs  in adults who have partial response to udca or as monotherapy in patients unable to tolerate udca</t>
  </si>
  <si>
    <t>safety information like fractures, lab monitoring</t>
  </si>
  <si>
    <t>studies that showed 84% of participants achieved a biochemical response by month 30</t>
  </si>
  <si>
    <t>patient had an ipad that had charts and clinical data about the medication.</t>
  </si>
  <si>
    <t>the visual aids provided graphs and tables with data from studies making it easier to get an overall sense of the effectiveness</t>
  </si>
  <si>
    <t>patients who have not achieved complete response with udca</t>
  </si>
  <si>
    <t>we discussed about the products information and treatment guideline</t>
  </si>
  <si>
    <t>we discussed about the patient assistant program and insurance coverage</t>
  </si>
  <si>
    <t>this prescription as really enhanced my experience in dealing with patients</t>
  </si>
  <si>
    <t>we discussed about the eligibility criteria, application process and benefits for patient who can not afford vemlidy</t>
  </si>
  <si>
    <t>most of the time i interacted with the sale representative and also check past record of patient</t>
  </si>
  <si>
    <t>the Optimus response to physician calls will go a long way</t>
  </si>
  <si>
    <t>it enhance my perspective about the the product</t>
  </si>
  <si>
    <t>so many information are provided the efficient patient support assistance program etc</t>
  </si>
  <si>
    <t>we discussed about patient assistant program and insurance</t>
  </si>
  <si>
    <t>we discussed about the potential for improvd quality of life</t>
  </si>
  <si>
    <t>by managing PBC symptoms and slowing disease progression</t>
  </si>
  <si>
    <t>patient with inadequate response to UDCA</t>
  </si>
  <si>
    <t>Gilead sales rep discussed the long term safety and efficacy of Vemlidy.</t>
  </si>
  <si>
    <t>Due to safety &amp; efficacy research study data was very compelling, therefore, willing to push through access.</t>
  </si>
  <si>
    <t>Use non response to previous therapies as a major push</t>
  </si>
  <si>
    <t>Co pay cards, samples, starter kits</t>
  </si>
  <si>
    <t>Gilead sales rep focused on latest clinical research study data on Livdelzi.</t>
  </si>
  <si>
    <t>Sales rep from Gilead discussed long term safety, efficacy and tolerability profile of Livdelzi.</t>
  </si>
  <si>
    <t>Livdelzi has a proven long term sustained efficacy</t>
  </si>
  <si>
    <t>MOA, Efficacy , safety and access and support programs</t>
  </si>
  <si>
    <t>Insurance navigation, PA and BI, Patient assistance</t>
  </si>
  <si>
    <t>Prior authorization and insurance approvals, co pay assistance</t>
  </si>
  <si>
    <t>PA, appeal assistance</t>
  </si>
  <si>
    <t>They are pro active and considers them selves as partners  to our practice insuring our patients get access</t>
  </si>
  <si>
    <t>It was very rich and informative conversations made me more aware about safety, efficacy , access and patients types</t>
  </si>
  <si>
    <t>The available resources and programs</t>
  </si>
  <si>
    <t>Working with the manufacture's programs to assist in BI, PA, I also involve our pharmacy to navigate any restrictions and find alternatives if needed</t>
  </si>
  <si>
    <t>The first and only PPAR - Delta agonist approved for second line treatment, showing strong efficacy in ALP reduction, improvement purities with favorable safety profile</t>
  </si>
  <si>
    <t>Patient access, support programs, efficacy, safety</t>
  </si>
  <si>
    <t>Reduction in ALP, Purities improvement, good option</t>
  </si>
  <si>
    <t>The drug has shown great efficacy in improving QOL by reducing pruritus, liver inflammation, patients reports less fatigue, and discomfort</t>
  </si>
  <si>
    <t>MOA, Dosing, efficacy and safety data</t>
  </si>
  <si>
    <t>Charts and infographics to show efficacy, safety made it easier to understand patients subgroups benefits, these visuals enhanced the conversation  and made the information accessible and actionable</t>
  </si>
  <si>
    <t>good data
good review 
good analysis of data</t>
  </si>
  <si>
    <t>efficacy data
trial data
label data</t>
  </si>
  <si>
    <t>data review
data discussion 
data analysis in detail</t>
  </si>
  <si>
    <t>good data review
good data discussion in detail</t>
  </si>
  <si>
    <t>efficacy data
trial data 
label data review</t>
  </si>
  <si>
    <t>We discussed Vemlidy's efficacy, safety and patient outcomes, as well as its benefits in treating chronic hepatitis B and its potential advantages over other treatments.</t>
  </si>
  <si>
    <t>The interaction highlighted Vemlidy's benefits and support resources, making me more willing to navigate access barriers to ensure patients receive this effective treatment for HBV.</t>
  </si>
  <si>
    <t>I have used prior authorization appeals, patient assistance programs and discussions with insurance companies to overcome access barriers, often successfully securing Vemlidy for patients in need.</t>
  </si>
  <si>
    <t>Additional support from Gilead such as streamlined prior authorization processes, dedicated patient access coordinators and educational resources for patients and physicians would be most helpful in overcoming access barriers.</t>
  </si>
  <si>
    <t>My key takeaway points for the conversation related to Livdelzi was its potential benefits in treating primary biliary cholangitis, particularly its efficacy in improving liver function and alleviating pruritus symptoms in patients.</t>
  </si>
  <si>
    <t>I discussed Livdelzi's efficacy, safety and patient outcomes, as well as its benefits in treating primary biliary cholangitis, including improved liver function and alleviation of pruritus symptoms in patients.</t>
  </si>
  <si>
    <t>The sales representative presented data from clinical trials, highlighting Livdelzi's ability to significantly improve alkaline phosphatase levels, reduce pruritus symptoms and demonstrate a favorable safety profile in PBC patients.</t>
  </si>
  <si>
    <t>The sales representative discussed how Livdelzi's efficacy in reducing pruritus symptoms and improving liver function can lead to enhanced patient quality of life, enabling patients to better manage their daily activities.</t>
  </si>
  <si>
    <t>The sales rep used slides with graphs and charts to illustrate Livdelzi's clinical trial data, including efficacy end points, safety profiles and comparisons to other treatments.</t>
  </si>
  <si>
    <t>The visual aids helped to effectively communicate complex clinical data, facilitated a clearer understanding of Livdelzi's benefits and enabled a more engaging and interactive discussion.</t>
  </si>
  <si>
    <t>Patients with primary biliary cholangitis who are inadequately controlled on ursodeoxycholic acid, experiencing pruritus or have elevated alkaline phosphatase levels.</t>
  </si>
  <si>
    <t>cost and efficacy. patient savinfs programs</t>
  </si>
  <si>
    <t>eligability and savings orogams for patients</t>
  </si>
  <si>
    <t>medicare, tricare, medicaid, blue cross</t>
  </si>
  <si>
    <t>the process on how to do prior authoriAtions</t>
  </si>
  <si>
    <t>made me realize it was not thr big task i thought it was</t>
  </si>
  <si>
    <t>made me understandd thr inportance of this treatment and the impact
it would have for thr patient</t>
  </si>
  <si>
    <t>process that patients or I would not to do to obtain assisistance</t>
  </si>
  <si>
    <t>medication access team at my hospital</t>
  </si>
  <si>
    <t>copay cards and zcontinued access to representatives</t>
  </si>
  <si>
    <t xml:space="preserve"> Formally this is indicated in hepatitis management has a side effect profile that we have to watch for, but overall very good outcome. </t>
  </si>
  <si>
    <t>i will utilize my researces to provide best accesss to care for the patients</t>
  </si>
  <si>
    <t>using direct company communication in order to secure support programs</t>
  </si>
  <si>
    <t>copay assistance</t>
  </si>
  <si>
    <t>indication, individuals who will benefit, dosing, efficacy, cost support and side effects</t>
  </si>
  <si>
    <t>paper document demonstrating approved insurances and specifics regarding co-pay assistance.</t>
  </si>
  <si>
    <t>improving co-pay cost associated with obtaining the drug</t>
  </si>
  <si>
    <t>inclusive insurance covering their drug</t>
  </si>
  <si>
    <t>the ease and assistance they can provide</t>
  </si>
  <si>
    <t>generally doesnt take much work</t>
  </si>
  <si>
    <t>indicating that typical barriers can be overcome with support</t>
  </si>
  <si>
    <t>cannot remember specifics regarding this question</t>
  </si>
  <si>
    <t>reaching out with any challenges that arise</t>
  </si>
  <si>
    <t>responsiveness when reaching out</t>
  </si>
  <si>
    <t>effective drug for specific patients</t>
  </si>
  <si>
    <t>drug specific, efficacy, side effect and assistance with copays</t>
  </si>
  <si>
    <t>drugs specific information with efficacy, patient outxomes etc</t>
  </si>
  <si>
    <t>long lasting efficacy with reduction in symptoms</t>
  </si>
  <si>
    <t>reducing symptoms dramatically</t>
  </si>
  <si>
    <t>supplied paper and digital content</t>
  </si>
  <si>
    <t>discussing patient situations of which the drug was provided</t>
  </si>
  <si>
    <t>those who meet criteria for starting the drug</t>
  </si>
  <si>
    <t>the HBV complications of liver diseare and risk of invovling autoimmne disorederd</t>
  </si>
  <si>
    <t>patients support group for bridging of the copayment</t>
  </si>
  <si>
    <t>the update of the gualidnes and sponsored the treatment procols in the underlyign HBV activre infection</t>
  </si>
  <si>
    <t>individlized treament plans and dose adjusment</t>
  </si>
  <si>
    <t>the online support website and detial clinical trial data</t>
  </si>
  <si>
    <t>new clinical trial data of Livedezi and update in the website of ASCO</t>
  </si>
  <si>
    <t>the new indiations and dose adjusment protocols of Livedelzi</t>
  </si>
  <si>
    <t>the web linked educational course of KOL lectures</t>
  </si>
  <si>
    <t>the case presentation of how to treat by KOL for more edcuational couse</t>
  </si>
  <si>
    <t>update of the dose adjusment in older pateints with liver dysfucntions</t>
  </si>
  <si>
    <t>effeciacy and side effects</t>
  </si>
  <si>
    <t>safety and skde effetcs</t>
  </si>
  <si>
    <t>safety</t>
  </si>
  <si>
    <t>insurnace coverage</t>
  </si>
  <si>
    <t>effecicacy</t>
  </si>
  <si>
    <t>patient assistance</t>
  </si>
  <si>
    <t>better fommunication with patients</t>
  </si>
  <si>
    <t>good drug</t>
  </si>
  <si>
    <t>good resukts</t>
  </si>
  <si>
    <t>effevicact</t>
  </si>
  <si>
    <t>good</t>
  </si>
  <si>
    <t>sick ones</t>
  </si>
  <si>
    <t>saftey</t>
  </si>
  <si>
    <t>The indications and adverse effect profile of vemlidy</t>
  </si>
  <si>
    <t>good relationships help a lot</t>
  </si>
  <si>
    <t>helps understand the product in question</t>
  </si>
  <si>
    <t>more effective communication</t>
  </si>
  <si>
    <t>Very high efficacy in clinical trials</t>
  </si>
  <si>
    <t>Efficacy and adverse effect profiles</t>
  </si>
  <si>
    <t xml:space="preserve"> Efficacy. </t>
  </si>
  <si>
    <t xml:space="preserve"> Super helpful. </t>
  </si>
  <si>
    <t>It's an option.</t>
  </si>
  <si>
    <t>VOICE_RESPONSE_ANSWERED</t>
  </si>
  <si>
    <t>safety and insurance protocols along with efficiency of the prescription</t>
  </si>
  <si>
    <t>some insurance requirements for thr prior authorization</t>
  </si>
  <si>
    <t>lot of insurance requirements is peior authorized so need to discuss</t>
  </si>
  <si>
    <t>sales representatives was very informative about the presentation and helped us solve and answer all the questions</t>
  </si>
  <si>
    <t>sales red gave us on coupons and some programs to use for discounts</t>
  </si>
  <si>
    <t>prior authorization and insurance coverage about the prescription</t>
  </si>
  <si>
    <t>coupons and some prescriptions coupons pads for the patient</t>
  </si>
  <si>
    <t>Targeted prodrug of Tenofovit
For treatment of HBV in adults with compensated liver disease
8-year efficacy and safety data</t>
  </si>
  <si>
    <t>It swems easier than my previous perception to get it approved</t>
  </si>
  <si>
    <t>Working with preferred pharmacy</t>
  </si>
  <si>
    <t>Reaching out to rep for help with difficult approvals</t>
  </si>
  <si>
    <t>First and only PBC treatment that achieved statistically significant reductions across key biomarkers and pruritis vs placebo</t>
  </si>
  <si>
    <t>25 % achieved ALP normalization at 12 months
Rapid pruriris improvement as early as 1month
62 % of patients achieved complete biochemical reaponse at 12 months</t>
  </si>
  <si>
    <t>pts with pruritis
pts on first line therapy not achieving biochemical marker endpoints</t>
  </si>
  <si>
    <t>discussed safety of product and where to position in treatment,  when to initiate treatment per guideline</t>
  </si>
  <si>
    <t>i already try all avenues if i believe a medication is right for the patient but it has been denied</t>
  </si>
  <si>
    <t>support for patients with commercial insurance,  how to get the patient enrolled</t>
  </si>
  <si>
    <t>writing appeal letters to insurance and/or signing patient up for assistance programs to help with copay</t>
  </si>
  <si>
    <t>streamlined help with prior auth and insurance denials, with a single point of contact for issues</t>
  </si>
  <si>
    <t>Efficacy and safety data, renal and bone safety profile</t>
  </si>
  <si>
    <t>Rep explained Vemlidy's PA process, documentation tips, coverage support, and resources to ease approvals and handle insurance denials.</t>
  </si>
  <si>
    <t>Learning about Vemlidy's strong coverage, simplified PA requirements , and Gilead's support tools increased my confidence and willingness to obtain authorization.</t>
  </si>
  <si>
    <t>Gilead's explanation of Vemlidy's clinical value, insurance coverage, and support programs increased my confidence and willingness to overcome access barriers for eligible patients.</t>
  </si>
  <si>
    <t>Discussed support path, offering copay assistance, medication access help, and resources for uninsured or underinsured Vemlidy patients.</t>
  </si>
  <si>
    <t>Used lab-supported appeals, peer-to-peer reviews, and Gilead's support path to successfully navigate access barriers and ensure Vemlidy approvals.</t>
  </si>
  <si>
    <t>Quick-turnaround PA support, updated formulary info, and direct contact for appeal assistance would help overcome access barriers more efficiently.</t>
  </si>
  <si>
    <t>I attended the NY Nurse Practitioner Association Annual Conference and Hepatitis B Foundation webinars.</t>
  </si>
  <si>
    <t>efficacy</t>
  </si>
  <si>
    <t>cost</t>
  </si>
  <si>
    <t>insurance coverage</t>
  </si>
  <si>
    <t>no illustration</t>
  </si>
  <si>
    <t>medicare</t>
  </si>
  <si>
    <t>cost prior authorization</t>
  </si>
  <si>
    <t>yes 
assigned more staffs</t>
  </si>
  <si>
    <t>specific guildeline</t>
  </si>
  <si>
    <t>benefit</t>
  </si>
  <si>
    <t>diagrams</t>
  </si>
  <si>
    <t>more effective</t>
  </si>
  <si>
    <t>intolerance to orher meds</t>
  </si>
  <si>
    <t>fam med association</t>
  </si>
  <si>
    <t>daily dosing in chronic hbv patients, daily dosing, side effect management. pre authorization.</t>
  </si>
  <si>
    <t>Discussed their preauthorization process, success rates and repeal processes.</t>
  </si>
  <si>
    <t>As on the process of preauthorization to achieve successful results and how to deal with Appeals.</t>
  </si>
  <si>
    <t>Possible improvement in liver function, the simple dosing regimen.</t>
  </si>
  <si>
    <t>The data that improves liver function test is questionable at best.</t>
  </si>
  <si>
    <t>Have not employed any specific strategies.</t>
  </si>
  <si>
    <t>I have not explored or considered a different approaches or resources.</t>
  </si>
  <si>
    <t>Rapid itch reduction, risk of bone fractures, preauthorization</t>
  </si>
  <si>
    <t>Addressing the risk of bone fractures.</t>
  </si>
  <si>
    <t>The duration of Efficacy, the duration with which itch reduction happens, management of adverse events, pre authorization.</t>
  </si>
  <si>
    <t>Normalized. ALP in 1 of four participants.</t>
  </si>
  <si>
    <t>safety profile and coverage and patirnt assistant program</t>
  </si>
  <si>
    <t>how is it covered and what is the suport they offer to patirnts</t>
  </si>
  <si>
    <t>the commercial insurance plans were mostly discussed</t>
  </si>
  <si>
    <t>how can gileas help the staff</t>
  </si>
  <si>
    <t>nothing new or different than what we fo</t>
  </si>
  <si>
    <t>it was neutra
l i would say</t>
  </si>
  <si>
    <t>the progrqms that they offer to help the patients</t>
  </si>
  <si>
    <t>i do not rememberbut usually samples or patient assistance programs</t>
  </si>
  <si>
    <t>samples
patient support programs</t>
  </si>
  <si>
    <t>lical conference in the hispital</t>
  </si>
  <si>
    <t>efficacy cliam and supporting evidence; patient type selection</t>
  </si>
  <si>
    <t>having increased awareness of the product and uts benefits has motivated me to begin offering it to more of my patients</t>
  </si>
  <si>
    <t>I utilized my advanced practice providers to call insurance companies and obtain prior authorization, using artificial intelligence generated letters</t>
  </si>
  <si>
    <t>providing scripts and or algorithms to efficiently navigate the payer landscape</t>
  </si>
  <si>
    <t>clarification on mechanism of action</t>
  </si>
  <si>
    <t>efficacy and safety data, patient types that are ideal</t>
  </si>
  <si>
    <t>81 percent had complete biochem response in yheir pivotal study</t>
  </si>
  <si>
    <t>More insurance and copay coverage.</t>
  </si>
  <si>
    <t>Most are covered and preferred.</t>
  </si>
  <si>
    <t>Technically 6000 per year coverage with copay but maybe more for the copay assistance</t>
  </si>
  <si>
    <t>Getting patient the lowest cost medication with lowest side effects.</t>
  </si>
  <si>
    <t>Apply online and usually covers.</t>
  </si>
  <si>
    <t>Yes because it doesn't hurt to try when I see all benefits for trying for my patients.</t>
  </si>
  <si>
    <t>Nothing because the online copay application is pretty straightforward.</t>
  </si>
  <si>
    <t>If labs are not normalized with udca then try to get the med. Also pts that are not on udca you can try to get it.</t>
  </si>
  <si>
    <t>Try to get it for pts that are not controlled by udca</t>
  </si>
  <si>
    <t>Patient prfiles safety and efficacy drug info and pt material and research data</t>
  </si>
  <si>
    <t>Pt copay programs and pt info</t>
  </si>
  <si>
    <t>How to be eligiblr for the patinet support ptograms</t>
  </si>
  <si>
    <t>Steps to ease prior authorixairons and minimize delay in prescibing</t>
  </si>
  <si>
    <t>Steps to ease preauth process like complany assistance etc</t>
  </si>
  <si>
    <t>6 did well, lot of onfo shared in limiyted toime, was thoughtful</t>
  </si>
  <si>
    <t>Assisatnace avialble financially for patinets</t>
  </si>
  <si>
    <t>Pt educaitnal m,aterails were left behoind</t>
  </si>
  <si>
    <t>Pt support wesite materials, call numbers provided</t>
  </si>
  <si>
    <t>Newer drug regomen, clncial data was prided along with dosing info</t>
  </si>
  <si>
    <t>Dosing and safety data on the drug</t>
  </si>
  <si>
    <t>Pt efficaiy data safety data and trial info</t>
  </si>
  <si>
    <t>Efficay clincial trial data (MOA etc)</t>
  </si>
  <si>
    <t>Qol improvement that was validated on trial data</t>
  </si>
  <si>
    <t>Poerpoint slides were used</t>
  </si>
  <si>
    <t>Poerpoint slides used to explain clmncial data</t>
  </si>
  <si>
    <t>Advanced liver disease/PBC etc</t>
  </si>
  <si>
    <t>convenient dosing,  low manageable side effect profile , app to help compliance</t>
  </si>
  <si>
    <t>discussed biomarkers and demographic data needed</t>
  </si>
  <si>
    <t>8 year suppression data.  with the ease of treatment that gives the patient most hope.  also decrease in HCC</t>
  </si>
  <si>
    <t>i want the med but some insurances have hard stops, willing to put time into PA if possible approval though</t>
  </si>
  <si>
    <t>phone number that connects with nurse as well as an app for the phone</t>
  </si>
  <si>
    <t>utilizing my nurse</t>
  </si>
  <si>
    <t>dedicated rep to review cars and guide steps to likely approval be it time or another med first</t>
  </si>
  <si>
    <t>patient types compliance patient programs and success</t>
  </si>
  <si>
    <t>assistance for coverage for medications and options</t>
  </si>
  <si>
    <t>options for patients for coverage and get meds paid</t>
  </si>
  <si>
    <t>good speaket and gave good data to support this</t>
  </si>
  <si>
    <t>patient programs and how they can be supported</t>
  </si>
  <si>
    <t>treatment and long term siccess of the medication</t>
  </si>
  <si>
    <t>nothing speaker did a good job of explaining</t>
  </si>
  <si>
    <t>good medicatuon, long term effects and programs for patients</t>
  </si>
  <si>
    <t>medicatuon with good improvement with symptoms</t>
  </si>
  <si>
    <t>promos and data showing effectiveness and long term effects</t>
  </si>
  <si>
    <t>fiture sata to support presentation</t>
  </si>
  <si>
    <t>insurance access, long term data results</t>
  </si>
  <si>
    <t>Said it was preferred under most plans and provided tips on prior auth success with charting or diagnosis codes</t>
  </si>
  <si>
    <t>We talked about specific documentation to include to better the case for Vemlidy (history of osteopenia or osteoporosis for example)</t>
  </si>
  <si>
    <t>My clinic has our own prior auth team who handles all these cases so the providers only get contacted if we need to make a change</t>
  </si>
  <si>
    <t>We try as much as we can to get patients not Vemlidy as it is my preferred medication, but some insurances will not approve it no matter what we do</t>
  </si>
  <si>
    <t>If they have taken Vemlidy in the past, we can get it approved for continuation of care. If other meds are not tolerated then we are able tp get it approved</t>
  </si>
  <si>
    <t>Get preferred on more insurance plans!!</t>
  </si>
  <si>
    <t>New option for PBC that has pruritus data.</t>
  </si>
  <si>
    <t>ALP data, pruritus data, insurance coverage and PA process</t>
  </si>
  <si>
    <t>How fast ALP reduction occurs</t>
  </si>
  <si>
    <t>I don't remember. fully but I know it included ALP data information and pruritus info</t>
  </si>
  <si>
    <t>It put the information the rep was talking about on paper</t>
  </si>
  <si>
    <t xml:space="preserve"> Discussed the medication and mechanism of action. Dosing, age groups, efficacy, side effects.</t>
  </si>
  <si>
    <t>Stated that most commercial insurance plans cover the medication. Medicare and Medicaid also cover the medication.</t>
  </si>
  <si>
    <t>Representative really did not provide any information with regards to patient profiles/candidates for treatment.</t>
  </si>
  <si>
    <t>Mentioned assistance with copay, up to $6,000 per year for the medication. Also discussed copay coupon program.</t>
  </si>
  <si>
    <t xml:space="preserve"> I do not recall what was specifically discussed regarding prior authorizations.</t>
  </si>
  <si>
    <t xml:space="preserve">I suppose if the sales representative said that they would personally handle the prior authorization process. </t>
  </si>
  <si>
    <t>i already feel motivated to push through if i feel the drug is appropriate</t>
  </si>
  <si>
    <t xml:space="preserve">That the program exists and can help with access to the medication via help with co-pays and coupons. </t>
  </si>
  <si>
    <t>contacted patient support.  coupons.   both have been helpful</t>
  </si>
  <si>
    <t>nothing more to add.  they provided ample resources.</t>
  </si>
  <si>
    <t>safety, efficacy, dosing, coverage and success</t>
  </si>
  <si>
    <t>better coverage, new coverage, patient programs,</t>
  </si>
  <si>
    <t>patient eligibility based on current coverage, patient assistance options, easy access and approval</t>
  </si>
  <si>
    <t>i already trust in pricess, it is just aboit finding the right patienf</t>
  </si>
  <si>
    <t>great coverage, adequate assistance, support staff available</t>
  </si>
  <si>
    <t>demographics, lab levels, naive patients</t>
  </si>
  <si>
    <t>information that lays out the high risk patients ans demographics for HBV</t>
  </si>
  <si>
    <t>renal and bone safety, treatment criteria</t>
  </si>
  <si>
    <t>We discussed Vemlidy's coverage for Vemlidy under plans like Aetna, UnitedHealthcare, and Medicare Part D, including formulary status and prior authorization requirements.</t>
  </si>
  <si>
    <t>The conversation didn't offer new insights or tools beyond what I already use daily to manage prior authorizations for liver patients.</t>
  </si>
  <si>
    <t>I usually submit strong clinical documentation, labs, and guidelines upfront. When needed, I follow up with peer-to-peer calls, which have been fairly successful.</t>
  </si>
  <si>
    <t>Dedicated support contacts, clearer insurer-specific criteria, and patient education materials would better equip me to guide treatment and overcome access delays confidently.</t>
  </si>
  <si>
    <t>Treatment simplification , Vemlidy's once-daily dosing, monitoring meds, and how to identify appropriate HBV patients within a busy primary care setting.</t>
  </si>
  <si>
    <t>Coverage through Aetna, UnitedHealthcare, Medicare Part D. The rep shared helpful tips to ease prior authorization challenges.</t>
  </si>
  <si>
    <t>The conversation was very informative, but it didn't provide anything new or actionable beyond what I already use to manage access barriers for my patients.</t>
  </si>
  <si>
    <t>My team and I focus on submitting thorough clinical notes and appeal letters. This approach has been effective in getting treatments approved for our patients.</t>
  </si>
  <si>
    <t>Formulary updates, appeal support, documentation templates, faster access, fewer delays, improved patient care.</t>
  </si>
  <si>
    <t>Once daily pill, Effectively lowers HPV viral load, used to treat chronic HBV infection, approved in children as young as age 6.</t>
  </si>
  <si>
    <t>showed co-pay coupon program for commercial insurance</t>
  </si>
  <si>
    <t>too many patients, too little time / resources.  if there is an easier pathway to care / treat / help the most patients then that will be oreferable over one with barriers or roadblocks.</t>
  </si>
  <si>
    <t>directing patients to use an online coupon thru goodRx</t>
  </si>
  <si>
    <t>patient assistance program, direct phone number i can call</t>
  </si>
  <si>
    <t>During our recent conversation, we focused on Vemlidy's use in patients at risk for progression, recent HBV treatment guidelines , and support programs for adherence.</t>
  </si>
  <si>
    <t>Blue Cross Blue Shield, Aetna, and Cigna.</t>
  </si>
  <si>
    <t>We talked about required documents, typical approval  timelines, and how Gilead's support team helps streamline prior authorizations for Vemlidy.</t>
  </si>
  <si>
    <t>The rep discussed smoother approvals, strong patient support, and minimal delays - helping me more confident about initiating prior authorizations for Hepa B patients.</t>
  </si>
  <si>
    <t>While I appreciated the discussion, it didn't significantly impact my willingness to pursue prior authorizations beyond my current approach and understanding.</t>
  </si>
  <si>
    <t>I work closely with my team, ensure thorough documentation, and consistently follow up, which generally helps speed up approvals and minimize access issues.</t>
  </si>
  <si>
    <t>Standardized forms, payer communication, faster approvals.</t>
  </si>
  <si>
    <t>The topics that I recall in discussing Velmidy with the pharmaceutical representative was that it is effective and safe in treating Hepatitis B infection.</t>
  </si>
  <si>
    <t>I dont yet feel that is that far superior to Viread</t>
  </si>
  <si>
    <t>There are none that I can think pf.</t>
  </si>
  <si>
    <t>I am not seeking Golead’s support to do this.</t>
  </si>
  <si>
    <t>I attended CROI 2025 in San Francisco</t>
  </si>
  <si>
    <t>the use of vemlidy in patient management</t>
  </si>
  <si>
    <t>how to get support for access</t>
  </si>
  <si>
    <t>commitment for extra support feom them</t>
  </si>
  <si>
    <t>ask my pharmacy team to help</t>
  </si>
  <si>
    <t>free drug would be best</t>
  </si>
  <si>
    <t>this is a good option for pbc patients with it h</t>
  </si>
  <si>
    <t>pbc and itch and goals of therapy</t>
  </si>
  <si>
    <t>results from trials of the medication</t>
  </si>
  <si>
    <t>Vemlidy's safety in renal and bone health, simpified once-daily dosing, and current treatment guidelines.</t>
  </si>
  <si>
    <t>Support Path services - like copay support and reimbursement assistance helping ease financial pressure for my hepatitis B patient's treatment journey.</t>
  </si>
  <si>
    <t>Blue Shield, Aetna, Cigna commercial insurance plans, that covers clarity and smoother access for hepatitis B patients.</t>
  </si>
  <si>
    <t>While I didn't significantly influence my willingness, I might reconsider if future conversations provide deeper insights into coverage pathways, documentation tips, and real-case successes. Tailored guidance on navigating insurer-specific challenges would make more confident in pursuing authorizations to better support my patients.</t>
  </si>
  <si>
    <t>Partnered with staff, optimized paperwork, utilized pharmacy support - these steps eased access barriers and improved patient outcomes.</t>
  </si>
  <si>
    <t>Faster authorization approvals, simplified paperwork, and clearer patient education tools would really support my efforts in improving treatment access.</t>
  </si>
  <si>
    <t>indications, MOA, adverse events</t>
  </si>
  <si>
    <t>various payers for indications and coevrage options</t>
  </si>
  <si>
    <t>patient assistance and authroixation process</t>
  </si>
  <si>
    <t>payer information criteria an snote automatiin</t>
  </si>
  <si>
    <t>improved approval rates. decreased deniaks, faster time for care</t>
  </si>
  <si>
    <t>new and approved options and ideal patient selection</t>
  </si>
  <si>
    <t>indicatijns and covergae specifics, MOA asverse events ALT</t>
  </si>
  <si>
    <t>Topics on Vemlidy's long-term liver health benefits, patient compliance, insurance access, and ongoing support for chronic hepatitis B care.</t>
  </si>
  <si>
    <t>Discussion was informative, but lacked new clinical insights that would encourage me to overcome access barriers for Vemlidy.</t>
  </si>
  <si>
    <t>Providing real-world data, treatment outcomes, and simplified prescribing guidelines would greatly support overcoming access barriers.</t>
  </si>
  <si>
    <t>Reimbursement guidance, patient support services, and simplified PA would significantly ease access challenges.</t>
  </si>
  <si>
    <t>Safety in liver-compromised patients, dosing convenience, long-term data, and how Vemlidy compares to alternative antivirals in clinical outcomes.</t>
  </si>
  <si>
    <t>Their supportive and informative approach encouraged me to overcome access challenges and prioritize starting patients on Vemlidy.</t>
  </si>
  <si>
    <t>The rep walked me through ways to help uninsured patients get Vemlidy, including financial aid and enrollment support options.</t>
  </si>
  <si>
    <t>Submitted thorough medical justifications and appealed denials promptly, which often led to successful medication access.</t>
  </si>
  <si>
    <t>Clearer formulary updates, streamlined prior auth guidance, and localized patient assistance tools would significantly support access improvement efforts.</t>
  </si>
  <si>
    <t>Renal safety, Vemlidy's tolerability profile, resistance patterns, and how it fits into chronic hepatitis B treatment guidelines.</t>
  </si>
  <si>
    <t>The rep emphasized broad coverage, minimal hurdles, and patient support programs, making Vemlidy easier to access for most patients.</t>
  </si>
  <si>
    <t>We discussed adherence support, long-term safety data, and simplified treatment approaches tailored to patient lifetyles.</t>
  </si>
  <si>
    <t>Improved adherence, positive patient outcomes, streamlined insurance approvals motivated me to consider pursuing prior authorization more proactively.</t>
  </si>
  <si>
    <t>Rep's explanation on treatment value and access steps encouraged me to advocate more confidently.</t>
  </si>
  <si>
    <t>We discussed co-pay help, affordability programs, and support for prior authorizations.</t>
  </si>
  <si>
    <t>use of appeal letters and peer-to-peer calls, which have occasionally helped secure coverage of patients.</t>
  </si>
  <si>
    <t>Having streamlined PA forms, faster peer-to-peer review access, and strong patient assistance programs would truly support overcoming access hurdles effectively.</t>
  </si>
  <si>
    <t>safety and patient tolerance and also cost options</t>
  </si>
  <si>
    <t>limited time in practice and commjtment to treating as many patients as possible</t>
  </si>
  <si>
    <t>templates for prior auth approvals and knowing which oatients and insurances are flexible</t>
  </si>
  <si>
    <t>waivers and patient samples / access charity</t>
  </si>
  <si>
    <t>has anti fibrosis effects and can improve pruritis</t>
  </si>
  <si>
    <t>clinical efficacy and safety data from phase 3</t>
  </si>
  <si>
    <t>fibrosis scores
worsening of pruritis</t>
  </si>
  <si>
    <t>interactive iPAd eith patient demographics and safety outcomes</t>
  </si>
  <si>
    <t>facilirated conversation and stimulated new ideas</t>
  </si>
  <si>
    <t>fibrosis f2 or f3 and not acheiving normalization with urso</t>
  </si>
  <si>
    <t>we discussed the efficacy of how it surpresses HBV DNA, its renal and bone safety compared to older agents, simplified treatment plan</t>
  </si>
  <si>
    <t>The representative mentioned that it is covered on most commercial insurance plans woth $0 copay for alot of pateints. we also discussed Medicare part D access pathways for patients and patient assistance programs</t>
  </si>
  <si>
    <t>they mentioned that prior authorization are pretty straightforward for most commercial plans also support is available through their patient access programs to help streamline the process formpateints</t>
  </si>
  <si>
    <t>there’s a lot of data showing the long-term safety profile this drug. especially with renal and bone health. they also talked about how Saba supports earlier intervention for high risk patients</t>
  </si>
  <si>
    <t>I already have established preferences based on certain patient profiles, payor requirements, is a prescribing, etc. when I decide to go through the whole prior authorization process, it’s typically driven more by patient request and clinical need</t>
  </si>
  <si>
    <t>talked about the patient support programs esp the copay assistance for patients and uninsured.</t>
  </si>
  <si>
    <t>in the past, I work closely with pharmacy staff to expedite the prior authorization process, manufacturer, portals, and patient access programs. these things usually reduce turnaround for me</t>
  </si>
  <si>
    <t>having a dedicated support liaison or case manager to assist with prior authorizations and appeals would be super helpful</t>
  </si>
  <si>
    <t>efficacy. safety. mechanism of action</t>
  </si>
  <si>
    <t>good coverage. rep available to help with obtaining coverage</t>
  </si>
  <si>
    <t>will assist MA in navigating PA process when there are roadblocks</t>
  </si>
  <si>
    <t>likelihood of succesfully obtaining insurance coverage</t>
  </si>
  <si>
    <t>not compelling enough to struggle through multiple barriers</t>
  </si>
  <si>
    <t>copay assistance
more streamlined process with less barriers</t>
  </si>
  <si>
    <t>Once daily, must be taken faithfully to avoid adverse events
Co-Pay assistance available
Will lower HBsAG</t>
  </si>
  <si>
    <t>Good coverage across the US for most patients</t>
  </si>
  <si>
    <t>CoPay support is available from Gilead</t>
  </si>
  <si>
    <t>Access barriers on similar drugs are difficult to push through but I will try!</t>
  </si>
  <si>
    <t>Just being persisrent with the companies.</t>
  </si>
  <si>
    <t>Any advice based on previous appeals would probably be helpful to me.</t>
  </si>
  <si>
    <t xml:space="preserve"> The treatment of Hepatitis, the indications for the medication, the side effect profile, and how to safely get it for my patients is cost effective. </t>
  </si>
  <si>
    <t xml:space="preserve"> Discussed coupon codes, discussed prior auth, discussed the ability to get it for patients across all insurance classes. </t>
  </si>
  <si>
    <t xml:space="preserve"> Having the support staff or using their support staff to help with the prior authorizations for the medicines. </t>
  </si>
  <si>
    <t xml:space="preserve"> The need to connect with the support staff for the company if having trouble on our own. </t>
  </si>
  <si>
    <t>easy to work with. willing to hepp get medicine to my patiends</t>
  </si>
  <si>
    <t xml:space="preserve"> The ability to have the representative come as often as one to bring supplies to talk about the medicine. </t>
  </si>
  <si>
    <t>brochures, emails. links to videos. follow up call</t>
  </si>
  <si>
    <t>coupon codes. reaching out to the patienrs themselves to help get the medicines</t>
  </si>
  <si>
    <t>hepatitis B</t>
  </si>
  <si>
    <t>all commercial coverage and patient assist options</t>
  </si>
  <si>
    <t>i have a patient who is uninsured and discussed their case. the representative mentioned enrolling patient in a program to help</t>
  </si>
  <si>
    <t>they discussed with me and my medical assistant how to submit appeals and request authorization</t>
  </si>
  <si>
    <t>the process was described as being quick with short turnaround time in getting a response</t>
  </si>
  <si>
    <t>i meant that this was a neutral response</t>
  </si>
  <si>
    <t>it was only mentioned that there are patient support programs</t>
  </si>
  <si>
    <t>i have not had success especially in the few uninsured patients i have</t>
  </si>
  <si>
    <t>programs for uninsured patients.</t>
  </si>
  <si>
    <t>approval, efficacy and payment programs</t>
  </si>
  <si>
    <t>didnt provide more info than whay i already know</t>
  </si>
  <si>
    <t>he doscussed copay assitance</t>
  </si>
  <si>
    <t>i know the drugs and its response rates. that js what drives ku lpinion not the sales rep</t>
  </si>
  <si>
    <t>not really</t>
  </si>
  <si>
    <t>indication, patient types, dosing, safety and tolerability</t>
  </si>
  <si>
    <t>they discussed their patient program that might be able to assist</t>
  </si>
  <si>
    <t>commercial plans in general</t>
  </si>
  <si>
    <t>diagnosis codes used specifically</t>
  </si>
  <si>
    <t>this seems to be a good option for patients with incomplete response</t>
  </si>
  <si>
    <t>their patient program was discussed which may be able for the patient to achieve $0 copay</t>
  </si>
  <si>
    <t>verifying clinical notes and diagnosis codes</t>
  </si>
  <si>
    <t>connect with the sale rep and their support staff to navigate thru the patient program</t>
  </si>
  <si>
    <t>indication, patient types - for those with partial or incomplete responses</t>
  </si>
  <si>
    <t>efficacy data for patients with partial or incomplete response, and its role in long term disease progression.</t>
  </si>
  <si>
    <t>its role in improving key symptoms such as pruritus</t>
  </si>
  <si>
    <t>brosures with clinical trial data, disease state, and dosing</t>
  </si>
  <si>
    <t>it was nice to see charts and disgrams with clinical data</t>
  </si>
  <si>
    <t>patients with suboptimal response to their current line of treatment</t>
  </si>
  <si>
    <t>good efficacy and good safety</t>
  </si>
  <si>
    <t>how to do prior authorization s and insurance problems</t>
  </si>
  <si>
    <t>I don’t recall all the details</t>
  </si>
  <si>
    <t>it is a greal brand and has good efficacy. im willing to appeal</t>
  </si>
  <si>
    <t>appealing insurance and assistance programs for ny patients</t>
  </si>
  <si>
    <t>copay assistance programs and free drug programs for patients woth low income</t>
  </si>
  <si>
    <t>GOOD AS IT IS IS</t>
  </si>
  <si>
    <t>GOOD IS IS AS</t>
  </si>
  <si>
    <t>GOOD AS IT CAN BE</t>
  </si>
  <si>
    <t>VARIOUS AS IT IS</t>
  </si>
  <si>
    <t>VARIOUS AS IT IS AS</t>
  </si>
  <si>
    <t>VARIOUS AS THEY ARE ARE</t>
  </si>
  <si>
    <t>efficacy and coverage insurance also dising and length of treatment</t>
  </si>
  <si>
    <t>it can be covered and if needs help with prior auth to call sales rep</t>
  </si>
  <si>
    <t>all insurance but also discussed medicaid</t>
  </si>
  <si>
    <t>about  asking for help for prior auth</t>
  </si>
  <si>
    <t>it is doable and will help with prior auth</t>
  </si>
  <si>
    <t>bery informative sales rep and good presentation</t>
  </si>
  <si>
    <t>what insurances are covered and those with no insurance</t>
  </si>
  <si>
    <t>data and studies about product and how to start med</t>
  </si>
  <si>
    <t>maybe pamphlets and also reps to check in on any problems with the product such as  coverage</t>
  </si>
  <si>
    <t>aafp</t>
  </si>
  <si>
    <t>we discussed the appropriate patient population, the administration, duration of treatment, efficacy, and tolerability of vemlidy</t>
  </si>
  <si>
    <t>I was already aware of the available options and access opportunities that I can utilize for my patients</t>
  </si>
  <si>
    <t>We discussed that eligible patients might have $0 copay if their insurance covers the coat</t>
  </si>
  <si>
    <t>We have a dedicated prior authorization team that works on this type of issues</t>
  </si>
  <si>
    <t>provision of $0 copay coupons or discounts</t>
  </si>
  <si>
    <t>Vemlidy's efficacy, safety in liver-impaired patients, and recent coverage changes across commercial insurance plans.</t>
  </si>
  <si>
    <t>Reviewed updated insurance approvals, local formulary shifts, and streamlined access via preferred specialty pharmacies.</t>
  </si>
  <si>
    <t>Insurance plans including Anthem Blue Cross, Cigna, and Molina - especially their updated coverage policies for Vemlidy.</t>
  </si>
  <si>
    <t>Described common reasons for delays, tips to expedite approvals, and helpful documentation for smoother prior authorization.</t>
  </si>
  <si>
    <t>Learning how Vemlidy fits newer guidelines and specific patient benefits made me more open to authorizations.</t>
  </si>
  <si>
    <t>The rep clarified access steps and patient support, making me more open to overcoming barriers.</t>
  </si>
  <si>
    <t>Discussed support options for uninsured patients, including Gilead's application-based assistance and bridge programs to ensure treatment continuity.</t>
  </si>
  <si>
    <t>I have worked with patient assistance programs and appeals processes, often securing coverage after additional documentation and follow-up.</t>
  </si>
  <si>
    <t>Clearer insurer-specific approval pathways would help streamline access efforts.</t>
  </si>
  <si>
    <t xml:space="preserve"> We primarily talked about efficacy in the clinical trial data demonstrating the outcomes of the trial, including primary and secondary endpoints and also side effects. </t>
  </si>
  <si>
    <t xml:space="preserve"> We talked about patient assistance programs and programs available for uninsured patients who cannot afford the copay. That was a very productive conversation. And I got a bunch of new information in order for patients with financial barriers to get started on the medications as soon as possible. </t>
  </si>
  <si>
    <t xml:space="preserve"> The main details that we talked about patient support programs was mainly about copay assistance and financial assistance for patients who cannot afford the copays, for commercially insured patients, and also for patients with Medicare and other governmental insurances. </t>
  </si>
  <si>
    <t xml:space="preserve"> To the best of my knowledge, the information about prior authorization was not discussed in much detail. What we discussed about was health regarding prior authorizations. However, in my practice, specialty pharmacy deals with prior authorizations. Hence I don't need that much from manufacturer. </t>
  </si>
  <si>
    <t xml:space="preserve"> That's because specialty pharmacy helps with the prior authorization process in my practice, and hence I do not have much assistance required in terms of prior authorization from manufacturer. </t>
  </si>
  <si>
    <t>based on the updates on efficacy, clinical trial data and information on $0 copay programs.  also, the rep seemed very knowledgeble</t>
  </si>
  <si>
    <t xml:space="preserve"> We mainly discussed about the $0 copay program that is available for patients with commercial insurance and also governmental insurance. We also discussed about those coupons and having those shipped to our practice sooner than the normal frequency. </t>
  </si>
  <si>
    <t>one of the things that I have implemented is being very thorough in my clinical documentation which helps the specialty pharmacist with the Prior authorization process. 
providing patients the information about copay assistance so that they can actively enroll in the $0 program if eligible</t>
  </si>
  <si>
    <t>addressing healthcare disparitirs, providing assistance with PAs, more samples, expanding their co-pay programs.</t>
  </si>
  <si>
    <t xml:space="preserve"> We mainly talked about newer clinical messages and updates on safety and efficacy. We spent some time talking about copay assistance for patients with commercial as well as governmental insurances. </t>
  </si>
  <si>
    <t xml:space="preserve"> Long term clinical efficacy data and clinical safety was discussed in detail. Also, there were discussions about co-pay assistance programs that exist and how can my patients benefit from them. </t>
  </si>
  <si>
    <t xml:space="preserve"> We mainly talked about the Response trial and the clinical data available from the Response trial in terms of reduction in ALP, biomarkers for primary biliary cholangitis. And also we talked about various different programs that are in place for patients who cannot afford the high copay. </t>
  </si>
  <si>
    <t xml:space="preserve"> We started by talking about the RESPONSE trial and how it showed normalization of ALP. We then talked about other biomarkers for PBC. </t>
  </si>
  <si>
    <t>how is its a unique treatment</t>
  </si>
  <si>
    <t>talked about auth startus copay cards</t>
  </si>
  <si>
    <t>yes they offered to have personal help staff</t>
  </si>
  <si>
    <t>they provided direct access phone numbers</t>
  </si>
  <si>
    <t>yes they provided online tools , samples and other assistabce programs</t>
  </si>
  <si>
    <t xml:space="preserve"> We talked about the fact that Vemlidy has a better long term safety record than other products to treat chronic hepatitis B, specifically compared to Viread, less risk of kidney disease or bone disease. That Vemlidy has been around for years now and has an excellent safety record, so it really should be the first line treatment for my patients with chronic hepatitis B. </t>
  </si>
  <si>
    <t xml:space="preserve"> We talked about the fact that Vemlidy has improved insurance company access now, specifically we talked about my private patients, such as many of whom have Horizon Blue Cross insurance, where the access is improved and also for Medicare patients. </t>
  </si>
  <si>
    <t xml:space="preserve"> We talked about Horizon because that's a common insurance for a lot of my patients. And we also talked about Medicare. </t>
  </si>
  <si>
    <t>I was impressed with the importance of treating my patients with low viral loads in order to prevent HCC and I was impressed with the long term safety data.</t>
  </si>
  <si>
    <t xml:space="preserve"> We talked about the fact that the company has a patient support program. So, if I have a particular patient that I want to prescribe the medication to, and let's say the insurance says no, you got to take a different product, such as Viread, that the company will help the patient get Vemlidy. </t>
  </si>
  <si>
    <t>We apply for prior authorization- sometimes this is successful.</t>
  </si>
  <si>
    <t>The Gilead patient support program can be helpful.</t>
  </si>
  <si>
    <t>efficacy of the therapy</t>
  </si>
  <si>
    <t>it is expensive</t>
  </si>
  <si>
    <t>lower out of pocket costs</t>
  </si>
  <si>
    <t>pt support program</t>
  </si>
  <si>
    <t>abailabilty for help</t>
  </si>
  <si>
    <t>strong clinical data</t>
  </si>
  <si>
    <t>strong clinical data and pt support programs</t>
  </si>
  <si>
    <t>efficacy, and side effect profile</t>
  </si>
  <si>
    <t>efficacy, pruritus, side effect, insurance</t>
  </si>
  <si>
    <t>efficacy, insurance</t>
  </si>
  <si>
    <t>pamphlet</t>
  </si>
  <si>
    <t>summarized trial data</t>
  </si>
  <si>
    <t xml:space="preserve">  Efficacy and control of viral load</t>
  </si>
  <si>
    <t xml:space="preserve">Safety and efficacy. </t>
  </si>
  <si>
    <t>efficacy safety</t>
  </si>
  <si>
    <t xml:space="preserve"> Discussion of side effect.</t>
  </si>
  <si>
    <t>safety and side effects</t>
  </si>
  <si>
    <t>side effect</t>
  </si>
  <si>
    <t xml:space="preserve"> Discussion of Viral detection. </t>
  </si>
  <si>
    <t xml:space="preserve">Viral Load detection. </t>
  </si>
  <si>
    <t>payor mix ans i surance concerns</t>
  </si>
  <si>
    <t>this will help decreas workload for my staff</t>
  </si>
  <si>
    <t>the drug efficacy is worh my time to get for my patients</t>
  </si>
  <si>
    <t>goof patient support program</t>
  </si>
  <si>
    <t>standard patient support program</t>
  </si>
  <si>
    <t>they are helpful. abbvie does best</t>
  </si>
  <si>
    <t>ease of use</t>
  </si>
  <si>
    <t>new indication. safety. pt to consider</t>
  </si>
  <si>
    <t>what pt type to consider using in</t>
  </si>
  <si>
    <t>compare to ursodiol monotherapy</t>
  </si>
  <si>
    <t>no kidney injury better long term safety than tenofovir alone</t>
  </si>
  <si>
    <t>he showed me the forms that would get sent in for the patient</t>
  </si>
  <si>
    <t>state medicaid
Blue Cross
Aetna</t>
  </si>
  <si>
    <t>There are sufficient tools to push back the barriers.  However, these barriers are not always pushable.</t>
  </si>
  <si>
    <t>Patients need to contact them and apply for it.  There are also coupons that they can use.</t>
  </si>
  <si>
    <t>I use the patient access programs as provided by the sales rep.  I also make sure that my staff contacts the rep directly for help with access problems.</t>
  </si>
  <si>
    <t>A phone number that patients can use for help so that I don't have to pay for GILEAD to sell their medication to my patient.</t>
  </si>
  <si>
    <t>1) Livdelzi is  highly efficacious
2) It works well in setting of pruritus
3) excellent patient support program</t>
  </si>
  <si>
    <t>It is a well tolerated drug that is having great success in the more advanced cases also.</t>
  </si>
  <si>
    <t>We discussed that there are relatively few patients in my practice that have pruritus and that do not respond to Ursodiol.</t>
  </si>
  <si>
    <t>He used the graphs derived from the trials.</t>
  </si>
  <si>
    <t>It demonstrated the numbers associated with the outcomes being advertised.</t>
  </si>
  <si>
    <t>Prescribe to any patient with PBC and pruritus or who did not respond to ursodiol alone</t>
  </si>
  <si>
    <t>We mainly discussed Vemlidy's kidney safety data, latest coverage changes, and available support options for patients without active insurance.</t>
  </si>
  <si>
    <t>Covered co-pay support, Medicare coverage update, and tools for patients facing commercial insurance limitations.</t>
  </si>
  <si>
    <t>Highlighted available co-pay cards, enrollment assistance, and dedicated hotline support for patients navigating financial or insurance-related treatment obstacles.</t>
  </si>
  <si>
    <t>A clear explanation of the approval flow and resources increased my trust in pursuing access for Vemlidy.</t>
  </si>
  <si>
    <t>Patient support tools were discussed, including refill reminder programs and dedicated helplines to help patients stay consistent with their Vemlidy regimen.</t>
  </si>
  <si>
    <t>Gathering strong documentation and submitting detailed patient histories helped a compelling case. This often shortened the wait time for Vemlidy coverage approval.</t>
  </si>
  <si>
    <t>Support staff access to online training modules would improve front-line handling of access challenges.</t>
  </si>
  <si>
    <t>Our discussion centered on how to handle step therapy and reduce time to therapy initiation for Vemlidy.</t>
  </si>
  <si>
    <t>Prior Health, Meridian, and Medicaid managed care plans.</t>
  </si>
  <si>
    <t>We talked about prior authorization hurdles and Gilead's tools to simplify approvals and reduce delays.</t>
  </si>
  <si>
    <t>A clear outline of which plans approve Vemlidy easily helped justify the time spent on authorizations.</t>
  </si>
  <si>
    <t>Their insights into overcoming denials and documentation tips made me more confident navigating insurance obstacles for my patients.</t>
  </si>
  <si>
    <t>The rep showed how to align clinical rationale with payer language, increasing approval odds significantly.</t>
  </si>
  <si>
    <t>Patient-specific formulary guidance and quicker updates from payers would streamline access and reduce coverage confusion.</t>
  </si>
  <si>
    <t>Challenges with commercial plans, updated benefit verification forms, and how to track claim statuses.</t>
  </si>
  <si>
    <t>Rep gave real-world insights into authorization success rates by insurer, helping us better expectations for Vemlidy coverage timelines.</t>
  </si>
  <si>
    <t>Emphasizing Vemlidy's renal safety benefits convinced me to advocate more during medical necessity justification for PAs.</t>
  </si>
  <si>
    <t>The discussion lacked new insights or actionable strategies that would motivate me to pursue Vemlidy access more aggressively for my patients.</t>
  </si>
  <si>
    <t>Program updates that expanded support access to more patients regardless of insurance type.</t>
  </si>
  <si>
    <t>I've found that direct insurer follow-ups and appeal letters often improve approval chances for restricted medications significantly.</t>
  </si>
  <si>
    <t>Easily accessible templates for appeals and letters of medical necessity would simplify processes and save us critical administrative time.</t>
  </si>
  <si>
    <t>We discussed how to manage non-medical switching, leverage real-world data, and strengthen Vemlidy's case during the appeals process.</t>
  </si>
  <si>
    <t>Plan details for Aetna and Cigna and their prior authorization timelines.</t>
  </si>
  <si>
    <t>Access felt easier after learning Gilead offers  tailored support, follow-up help, and insurance navigation guidance for Vemlidy.</t>
  </si>
  <si>
    <t>The insurer-specific guidance, follow up from access reps, and appeal templates made navigating authorizations for Vemlidy much more efficient.</t>
  </si>
  <si>
    <t>Dedicated Gilead access advisors available on demand would help address urgent insurance denials more efficiently.</t>
  </si>
  <si>
    <t xml:space="preserve"> I remember going over newer simplified guidelines which encourage you to treat earlier at lower Viral loads than previously recommended. I also remember discussing that Vemlidy has a safer profile for Kidney and Renal health. </t>
  </si>
  <si>
    <t xml:space="preserve">  I discussed Obamacare exchange care plans such as Ambetter and Oscar, which are a great variety for our patients and tend to deny them via prior authorizations.  </t>
  </si>
  <si>
    <t xml:space="preserve"> We discussed about documentation regarding bone health, such as if the patient has Osteopenia, Osteoporosis, commonly have Diabetes and other comorbidities such as Chronic Kidney Disease, how that should be documented in reason for the insurance to approve them ready and they should all be included in the note. </t>
  </si>
  <si>
    <t xml:space="preserve"> It made me think that if I am able to document simple Clinical features and comobordities of patients that then they will get approved. </t>
  </si>
  <si>
    <t>I realized it is worth fighting for a better drug for my patients .</t>
  </si>
  <si>
    <t xml:space="preserve"> We discussed Support Path and patient assistance programs for Co-pays. </t>
  </si>
  <si>
    <t>writing appeal letter to overturn a denial</t>
  </si>
  <si>
    <t>sending labs and dexa scan results</t>
  </si>
  <si>
    <t xml:space="preserve">  The Vemlidy is indicated for chronic hepatitis B and the SABA 2020 guidelines, suggest easier regimen and easier guidelines to follow for chronic hep B treatment with anyone with detectable hepatitis B virus.  </t>
  </si>
  <si>
    <t xml:space="preserve"> Vemlidy is covered by most insurance, including commercial payers for $5 copay. </t>
  </si>
  <si>
    <t xml:space="preserve"> Gilead has robust patient support programs for patients who have prescribed Vemlidy. There's nursing support and prior authorization support. </t>
  </si>
  <si>
    <t xml:space="preserve"> For Vemlidy approval of switch, prior authorization will be required, especially for non-commercial patients. </t>
  </si>
  <si>
    <t xml:space="preserve"> Prior authorization can be a tricky subject as this increases workload and we need more staff to do that kind of work, and hence prior authorization is always a negative for a drug. </t>
  </si>
  <si>
    <t>Vemlidy is easyt to take and safe</t>
  </si>
  <si>
    <t>giving samples while waiting for mwdocqtion to be approved</t>
  </si>
  <si>
    <t>getting Gilead reps to help with prior authorization</t>
  </si>
  <si>
    <t>We discussed Vemlidy's safety profile, especially its renal and bone benefits compared to older tenofovir-based treatments.</t>
  </si>
  <si>
    <t>Showed us real success stories using their access tools, which boosted my willingness to navigate barriers for Vemlidy.</t>
  </si>
  <si>
    <t>A success story showed how the Gilead support program handled a multi-step denial and got approval within days.</t>
  </si>
  <si>
    <t>Having immediate access to an experienced support team during urgent access issues would significantly improve how quickly we resolve challenges.</t>
  </si>
  <si>
    <t>Brought up Vemlidy's place in treatment algorithms and patient types who benefit most from switching.</t>
  </si>
  <si>
    <t>Specific insurance plans that were discussed included Blue Cross Blue Shield, Cigna, and Humana.</t>
  </si>
  <si>
    <t>The sales representative directly addressed the real-world barriers we often face with Vemlidy access, including prior authorizations and insurance denials. It provided targeted tools and actionable strategies tailored to our local plans, which made the conversation both practical and encouraging.</t>
  </si>
  <si>
    <t>Customized appeal templates and insurer-specific guidance helped us push through denials and secure Vemlidy approvals faster.</t>
  </si>
  <si>
    <t>More patient education materials in multiple languages would empower patients to navigate access challenges with confidence and clarity.</t>
  </si>
  <si>
    <t>Strategies to navigate step therapy requirements and accelerate therapy initiation for Vemlidy, including optimized documentation, proactive prior authorization submissions, and leveraging support resources to minimize delays.</t>
  </si>
  <si>
    <t>About navigating different insurer formularies and identifying when Vemlidy should be prioritized based on patient profiles, access ease, and clinical appropriateness over alternative therapies.</t>
  </si>
  <si>
    <t>Access to Gilead's field reimbursement specialist, who assist with complex prior authorization cases by offering personalized support, guidance, and payer-specific appeal strategies.</t>
  </si>
  <si>
    <t>Hearing about successful prior approvals from peers reassured me and encouraged me to pursue authorization more consistently.</t>
  </si>
  <si>
    <t>Reviewing denials and appeal templates during our conversation gave me a new approach to addressing insurance payback.</t>
  </si>
  <si>
    <t>The templates offer clear clinical justifications and structured formatting, which streamlined submissions, reduced delays, and improved our success in overcoming access barriers for Vemlidy.</t>
  </si>
  <si>
    <t>Faster appeal support, and insurer- specific documentation guides would greatly help streamline access to Vemlidy for patients.</t>
  </si>
  <si>
    <t>The rep provided updated clinical guidelines recommending Vemlidy for certain high risk HBV patients, including those with kidney concerns.</t>
  </si>
  <si>
    <t>Sales rep explained how Gilead supports underinsured patients by providing tools and resources to help cover treatment gaps effectively.</t>
  </si>
  <si>
    <t>While informative, the discussion lacked a detailed plan to help patients more effectively manage restrictive formularies or navigate insurance coverage denials.</t>
  </si>
  <si>
    <t>Submitting detailed chart notes and supporting labs alongside the request improves the likelihood of insurance approval on first attempt.</t>
  </si>
  <si>
    <t>Access to payer-specific appeal templates, faster benefit verification, and dedicated case support would greatly help navigate persistent Vemlidy access barriers.</t>
  </si>
  <si>
    <t>Discussed tackling non-medical switching, leveraging real-world evidence, and strategically positioning Vemlidy in appeal process.</t>
  </si>
  <si>
    <t>The meeting was informative but not compelling enough to change how I handle insurance-related hurdles for Vemlidy.</t>
  </si>
  <si>
    <t>Including specific treatment failure history  helped demonstrate medical necessity and override step therapy requirements successfully.</t>
  </si>
  <si>
    <t>Financial assistance expansion for underinsured patients would alleviate significant pressure on our support staff handling difficult cases.</t>
  </si>
  <si>
    <t>We examined data highlighting  Vemlidy's efficacy in chronic hepatitis B and its role in sustaining long-term viral suppression.</t>
  </si>
  <si>
    <t>The rep explained insurance challenges and provided useful tools, boosting my confidence in pursuing Vemlidy's access for more eligible patients.</t>
  </si>
  <si>
    <t>The rep shared payer-specific appeal templates, real-time benefit verification resources, and comprehensive insurance guidelines, which helped simplify the Vemlidy approval process.</t>
  </si>
  <si>
    <t>Clearer communication from insurer s about coverage criteria and more flexible documentation requirements would help ensure quicker approval for Vemlidy prescriptions.</t>
  </si>
  <si>
    <t>insurance cover, kidney protection, decrease bone loss</t>
  </si>
  <si>
    <t>what insurance cover vemlidy and what not</t>
  </si>
  <si>
    <t>how to apply for support program</t>
  </si>
  <si>
    <t>what diagnosis, comorbidities, and past medication use in order to get Vemlidy approved</t>
  </si>
  <si>
    <t>she helps me remember key points like low vitamin d, poor kidney function, osteoporosis, low HDL can help the approval process smoother</t>
  </si>
  <si>
    <t>encouragement, resources, key points helping the process easier</t>
  </si>
  <si>
    <t>for patient who has no insurance or insurance denial</t>
  </si>
  <si>
    <t>low vitamin d, low HDL, osteoporosis, poor kidney function</t>
  </si>
  <si>
    <t>document well in clinical note is important to help the approval process</t>
  </si>
  <si>
    <t>Insurance coverage 
Safety profile 
Renal safety
viral count stability</t>
  </si>
  <si>
    <t>Vemlidy is covered well on most insurance plans. Copay assistance may be available for patients. Samples can be used while obtaining coverage.</t>
  </si>
  <si>
    <t>Usually there is minimal limitation with getting this medication. Even if having to go through a support path or assistance, this does not necessarily feels like pushing through barriers. It simply validates doing what is best for the patient. It is something expected.</t>
  </si>
  <si>
    <t>Patients who are requiring assistance getting the prescription due to high copay or issues with insurance an apply to the support program  to get drug from the company.</t>
  </si>
  <si>
    <t>Patients who cannot afford medications can apply through support path or use the online coupon to get help with copay assistance. Samples are also very helpful to keep patients on plan with medication until a solution can be round. Assistance programs are typically helpful with getting patients what they need.</t>
  </si>
  <si>
    <t>Good coverage for medicaid and state funded insurances would be more helpful in the future.</t>
  </si>
  <si>
    <t>insurance issues with coverage, simplified treatment</t>
  </si>
  <si>
    <t>private insurance coverage changes</t>
  </si>
  <si>
    <t>cvs pharm</t>
  </si>
  <si>
    <t>generic medications available, curative therapy coming</t>
  </si>
  <si>
    <t>our specialty pharmacy supports insurance issues</t>
  </si>
  <si>
    <t>nothing yet</t>
  </si>
  <si>
    <t>there have been cuts to free care program funding and many patiemts unable afford medication</t>
  </si>
  <si>
    <t>liver update</t>
  </si>
  <si>
    <t>vemlidy is usually approved if patient had declinded kidney function or patient has osteoporosis.</t>
  </si>
  <si>
    <t>some insurance requires PA, might  approve  if patient has declinded kidney function or osteoporosis</t>
  </si>
  <si>
    <t>there is phamacy near by that can help with PA</t>
  </si>
  <si>
    <t>they did mention the criteria for PA approval for vemlidy and other pharmacies can assist with PA</t>
  </si>
  <si>
    <t>because i know the resources i need for PA</t>
  </si>
  <si>
    <t>there is nearby pharmacy that is able to start with the PA process</t>
  </si>
  <si>
    <t>there is guidance from the rep if I need help for PA</t>
  </si>
  <si>
    <t>we discussed whether we have switched patients from viread to vemlidy and if there were any insurance issues</t>
  </si>
  <si>
    <t>vemlidy is well covered across all insurances</t>
  </si>
  <si>
    <t>the medication is highly effective and safe with significant survival benefits</t>
  </si>
  <si>
    <t>my office has submitted prior authorization requests with positive results</t>
  </si>
  <si>
    <t>to help with any denials but most of the time the medication is approved</t>
  </si>
  <si>
    <t>Clinical updates, real-world evidence, and how insurer preferences are increasingly favoring Vemlidy because of its strong safety profile.</t>
  </si>
  <si>
    <t>About specific insurer requirements and real example of Vemlidy prior authorization successes in comparable patient cases.</t>
  </si>
  <si>
    <t>Learning how other practices effectively navigated prior authorizations for Vemlidy motivated me to take a more proactive, confident role in managing access for my own patients.</t>
  </si>
  <si>
    <t>Verbal reassurance is helpful, but it's not enough when facing rea-world access challenges. I need to see concrete improvements in coverage policies or compelling patient outcomes data to drive change.</t>
  </si>
  <si>
    <t>Coordinating with the insurance representative assigned to our clinic has made navigating barriers more consistent and predictable.</t>
  </si>
  <si>
    <t>Access to dedicated reimbursement support, automated prior authorization submission tools, regularly updated payer-specific resources would greatly enhance our ability to overcome access barriers for Vemlidy.</t>
  </si>
  <si>
    <t>Examined evidence demonstrating Vemlidy'sefficay in treating chronic hepatitis B and its role in preserving long-term viral suppression especially in patients with renal concerns.</t>
  </si>
  <si>
    <t>Discussed proven techniques that simplify access and detailed how Gilead supports clinics with real-time assistance, tailored recommendations and tools to more successfully handle prior authorizations, denials, and payer-specific challenges.</t>
  </si>
  <si>
    <t>In order to prevent treatment delays, the representative described the various support pathways patients can use to obtain Vemlidy while awaiting insurance determination or prior authorization. These pathways include starter kits, bridge programs, and coordination with specialty pharmacies.</t>
  </si>
  <si>
    <t>Insurer-specific appeal forms and real-time Gilead reimbursement team support during urgent access problems have been the most useful tools. Automated prior authorization systems and predictive formulary check tools would help to overcome access restrictions even more smoothly.</t>
  </si>
  <si>
    <t>Real-time support and forms tailored for the insurer have simplified our process by lowering administrative load and hastening patient access. Automated systems including built-in payer rules, real-time status updates, and missing documentation alerts would be great.</t>
  </si>
  <si>
    <t>Vemlidy's pharmacokinetics, emphasizing that it has a lower plasma tenofovir exposure than other products, which helps to improve bone and renal safety  when treating hepatitis B over the long term.</t>
  </si>
  <si>
    <t>The rep shared practical strategies and showed how Gilead's real-time support help clinics confidently manage access issues and get patients treated faster.</t>
  </si>
  <si>
    <t>The rep made managing Vemlidy access much simpler and more effective by sharing payer-specific appeal templates, assisting us in overcoming step therapy obstacles, and providing real-time guidance.</t>
  </si>
  <si>
    <t>Getting regular updates on formulary changes from national ang regional payers would really help us make smarter, faster prescribing decisions for Vemlidy upfront.</t>
  </si>
  <si>
    <t>Described Vemlidy's function in long-term suppression and how its tolerability promotes improved adherence, which I consistently find difficult in younger HBV patients.</t>
  </si>
  <si>
    <t>Differences in step therapy policies and how Vemlidy frequently gets around them with the right paperwork.</t>
  </si>
  <si>
    <t>Steward Health Choice's complex prior authorization criteria for Vemlidy and how their team can assist my staff with appeals.</t>
  </si>
  <si>
    <t>The representative talked about the challenges faced by local payers and provided customized resources that actually made it easier for my patients to get Vemlidy approved.</t>
  </si>
  <si>
    <t>Initial denials were reversed and helpful justification for clinical necessity was provided by peer-to-peer reviews with medical directors.</t>
  </si>
  <si>
    <t>Transparency would be improved and follow-up calls would be decreased with a centralized digital portal to monitor previous authorization status and appeal outcomes.</t>
  </si>
  <si>
    <t>We talked briefly about the landscape of HBV treatment in the future, but we kept coming back to how Vemlidy is still a staple treatment for a lot of my chronically infected patients.</t>
  </si>
  <si>
    <t>The rep made navigating insurance challenges much easier for Vemlidy by offering practical tools, real patient case support, and customized payer strategies.</t>
  </si>
  <si>
    <t>The payer-specific appeal templates reduced the amount of back and forth with insurance companies by assisting us in submitting stronger cases that were approved more quickly.</t>
  </si>
  <si>
    <t>Having resources to calculate a patient's out-of-pocket expenses up front would be incredibly benefecial in directing discussions and guaranteeing that we make well-informed, financially feasible treatment decisions right away.</t>
  </si>
  <si>
    <t>By providing a thorough explanation of Vemlidy's pharmacokinetics, the rep gave me the confidence to speak with colleagues about its enhanced safety profile and antiviral efficacy and to reassure patients who were worried about treatment side effects in long term.</t>
  </si>
  <si>
    <t>My ability to confidently assist patients in navigating complex insurance challenges and getting started was aided by the rep's clear explanation of who is eligible for support programs.</t>
  </si>
  <si>
    <t>Interactive flowcharts each payer's prior authorization procedure would be a huge help to new staffs as they quickly pick up the basics and become more comfortable and confident when navigating approvals.</t>
  </si>
  <si>
    <t>Improved access support Electronic Health Record integration tools would simplify our workflow, lessen the need for manual data entry, and lessen the administrative load during the coverage verification and prior authorization procedures.</t>
  </si>
  <si>
    <t>Patient education resources aimed at improving knowledge of Vemlidy and HBV, which is particularly helpful for enhancing treatment adherence in recently diagnosed patients who are not familiar with the illness.</t>
  </si>
  <si>
    <t>The rep broke down each insurance step clearly and introduced practical tools - like checklists and templates - that made our prior authorization process smoother, faster, and far less frustrating for staff.</t>
  </si>
  <si>
    <t>In order to prevent patients from going without Vemlidy while awaiting insurance decisions, the representative guided me through useful support options such as starter kits and temporary assistance programs.</t>
  </si>
  <si>
    <t>While the templates resulted in faster approvals and more seamless beginnings for patients in need of Vemlidy, the checklists helped us identify missing information early and avoid delays.</t>
  </si>
  <si>
    <t>Having sample documentation packets available that are specific to typical insurance denials would expedite our appeals and accelerate approvals.</t>
  </si>
  <si>
    <t>copay coupon and insurance coverage.</t>
  </si>
  <si>
    <t>marketplace insurance coverage and private insurance coverage</t>
  </si>
  <si>
    <t>insurance has been the barrier of prescribing vemlidy. i know the drug well but pt is not eilling to pay outside of insurance coverage formula</t>
  </si>
  <si>
    <t>6000 annual copay assistance with commercial insurance</t>
  </si>
  <si>
    <t>not have much success with insurance denials recently</t>
  </si>
  <si>
    <t>i dont feel gilead sale is much if help on this issue</t>
  </si>
  <si>
    <t>Talked about how Vemlidy stacks up against other antivirals, emphasizing its potent effectiveness, low side effects for patients in the long run.</t>
  </si>
  <si>
    <t>Although useful, the access tools that were offered felt a little generic and didn't adequately capture the particular difficulties that we frequently encounter in our specific fields.</t>
  </si>
  <si>
    <t>The current tools don't adequately address the inconsistent step therapy rules and varied Medicaid plan requirements that we frequently face in our region, which makes approvals more difficult and time-consuming.</t>
  </si>
  <si>
    <t>We could navigate region-specific requirements much more easily and effectively with the help of updated step therapy checklists, Medicaid plan-tailored guidance, and direct assistance from reimbursement specialists.</t>
  </si>
  <si>
    <t>starting therapy and pretesting for HIV, preferred first line treatment, long half life for more bioavailability</t>
  </si>
  <si>
    <t>copay cards available for as little as $0 per month for comercial insurance, patient assistance for government insurance patients who qualify</t>
  </si>
  <si>
    <t>no monthly limit on copay card, pay as little as $0 per month for commercial insurance. patient assistance available for patients without commercial insurance who qualify.</t>
  </si>
  <si>
    <t>PA process and assistance obtaining the auths</t>
  </si>
  <si>
    <t>discussed ways to help with PAs for patients and provided information on who to contact</t>
  </si>
  <si>
    <t>I am already very willing to do whatever it takes to get a medication I feel is needed for my patients approved, so my “willingness” does not change overall because I already push through barriers from insurance companies when needed.</t>
  </si>
  <si>
    <t>copay coupon card and patient assistance</t>
  </si>
  <si>
    <t>Appeal letters, appeal phone calls, peer to peer discussions, clinical necessity letters, clarification on documentation. 
At times these efforts are met with absolute denial, no matter how hard we try some insurance companies flat out refuse to approve needed care for patients despite every possible tool we have to fight for the patient’s care. 
Other times these efforts lead to approval of treatment and better outcomes for the patuents.</t>
  </si>
  <si>
    <t>Clear guidelines for each insurer on what meedications must be tried first and for how long and what the preferred agents are. It is difficult to receive vague denials stating to try another preferred agent without being told what those are or for how long.</t>
  </si>
  <si>
    <t>The delivery and absorption was discussed. 
The contraindications, monitoring and side effects were discussed.</t>
  </si>
  <si>
    <t>The most effective way to complete them in a timely manner</t>
  </si>
  <si>
    <t>The prior authorization process can be straight-forward</t>
  </si>
  <si>
    <t>The rep was easy to talk to and showed me that Vemlidy is an effective medication and it is best to get it for as many HBV patients as possible</t>
  </si>
  <si>
    <t>Strategies used were persistence with insurance companies</t>
  </si>
  <si>
    <t>Agents to help with the PA process</t>
  </si>
  <si>
    <t>data regarding decompensated hep b and pregnany</t>
  </si>
  <si>
    <t>rebate programs</t>
  </si>
  <si>
    <t>help with specialty phamramcy</t>
  </si>
  <si>
    <t>how to get this to to specialty pharmacy</t>
  </si>
  <si>
    <t>have direct communication with the pharmacy</t>
  </si>
  <si>
    <t>can use as first line and monotherapy</t>
  </si>
  <si>
    <t>how to use the medication and improvement and pruritus</t>
  </si>
  <si>
    <t>Particularly for those with modest kidney function decrease and borderline bone mineral density, Gilead rep offered patient case studies illustrating effective treatment transition to Vemlidy.</t>
  </si>
  <si>
    <t>The rep shared fundamental tools, but I required more hands-on assistance negotiating previous authorization challenges. Regional case studies could raise effect level.</t>
  </si>
  <si>
    <t>Along with direct support including benefit verification tools, payer-specific information, and simplified paperwork templates for appeals, regional examples showing how similar approaches overcome particular access obstacles would be valuable.</t>
  </si>
  <si>
    <t>I would appreciate online portals that are easily accessible and concise webinars, preferably featuring downloadable resources and content tailored to specific payers that I can implement right away.</t>
  </si>
  <si>
    <t>The way Vemlidy promotes liver health without sacrificing kidney function - particularly in diabetic patients - was the subject of a useful discussion.</t>
  </si>
  <si>
    <t>Showed information on prior authorization simplicity, coverage expansion, and support staff advice for accelerating pharmaceutical approvals.</t>
  </si>
  <si>
    <t>The rep described previous coverage successes and listed support tools that were sensible, well-organized, and comforting for patients and doctors negotiating access issues.</t>
  </si>
  <si>
    <t>The step-by-step prior authorization flowchart was quite beneficial. The documentation requirements for each payer were clearly outlined, which minimized delays and enhanced our staff's confidence in submissions.</t>
  </si>
  <si>
    <t>A digital portal that operates in real-time, featuring payer-specific criteria, approval patterns, appeal guidance, would empower our team to address access barriers proactively and avoid treatment delays.</t>
  </si>
  <si>
    <t>Discussed any coverage/formulary issues</t>
  </si>
  <si>
    <t>They are very convincing</t>
  </si>
  <si>
    <t>Nothing in particular</t>
  </si>
  <si>
    <t>No specific one comes to mind</t>
  </si>
  <si>
    <t>good 2nd line, effective for pruritis</t>
  </si>
  <si>
    <t>Pruritis, good combo or mono, good local formulary coverage</t>
  </si>
  <si>
    <t>Nothing that I recall specifically</t>
  </si>
  <si>
    <t>Those not responding to current therapy, those with pruritis</t>
  </si>
  <si>
    <t>1.formulary updates
2. insurance changes
3. samples
4. patients grants for those who are uninsured</t>
  </si>
  <si>
    <t>showed me which pharmacy benfits manager covers my patients. for example, UHC, BCBS, CVS caremark, etc.</t>
  </si>
  <si>
    <t>vemlidy coupons, and possible grants for patients with low incomes.</t>
  </si>
  <si>
    <t>1. UHC 2. medicare 3 ambetter</t>
  </si>
  <si>
    <t>thr representative took the time to educate us primary care doctors about heaptitis B, we she earned our trust.</t>
  </si>
  <si>
    <t>how to enroll patients into the program andwho qualifies</t>
  </si>
  <si>
    <t>i dont recall any particular ones at the moment</t>
  </si>
  <si>
    <t>no,  not at the moment. vemlidy is almost always my 1st choice regardless of coverage</t>
  </si>
  <si>
    <t>less renal and bone side effects. appropriate dor chronic kidney disease and osteoporosis patients.</t>
  </si>
  <si>
    <t>$10 copay cards given for commercial patients.</t>
  </si>
  <si>
    <t>$10 copay cards given for commerical insurance patients.</t>
  </si>
  <si>
    <t>there is a support number to call Gilead for support with prior authorizations</t>
  </si>
  <si>
    <t>document chrinic kidney diseases and osteoporosis</t>
  </si>
  <si>
    <t>i have been experiencing burdles with getting prior authorizations approved for Vemlidy still</t>
  </si>
  <si>
    <t>there is a number to call for help with prior authorizations</t>
  </si>
  <si>
    <t>dedicated a support staff in charge of prior authorizations. we were more successful</t>
  </si>
  <si>
    <t>none except if Gilead can lower the price</t>
  </si>
  <si>
    <t>Vemlidy is very effective in reducing hep B viral load, usually viral load undetectable after 1 month of treatment, high rates of LFTs normalization, slow down liver fibrosis progression. We also discussed the importance of hep B management, HCC surveillance. And insurance coverage for Vemlidy</t>
  </si>
  <si>
    <t>Insurance coverage for vemlidy is generally good. We need to check HIV status, HCV status, prior to submitting Pre Autherization for Vemlidy. If patient already tried other antiviral medication but without sufficient control of hep B, then we can switch to Vemlidy and insurance usually will approve.</t>
  </si>
  <si>
    <t>Health First, Fidelis care,    United Health Care, medicare</t>
  </si>
  <si>
    <t>Providers can fill out Prior Authorizations for vemlidy, usually need to provide screening results for HCV and HIV.  If patient has tried other antiviral tx but not optimally managed, then insurance will approve Vemlidy.</t>
  </si>
  <si>
    <t>It is not difficult to obtain pre authorization.  It is important for patient to get the best hepatitis B treatment, to reduce the risk of HCC/liver fibrosis.</t>
  </si>
  <si>
    <t>The rep presented data to show the effectiveness of vemlidy and long term health benefits for pt treated with Vemlidy. I would like to provide the best care possible to my patients.</t>
  </si>
  <si>
    <t>If the insurance denies Vemlidy, I would have patient try other antivirals first, such as viread or baraclude, for 3 months. Then if pt's LFTs and/or viral load not optimally controlled, or if pt experience any side effects from those medication, then I can include these in the pre-authorization, then vemlidy is usually approved.</t>
  </si>
  <si>
    <t>I would like to learn more about Gilead's patient assistant program for those whose insurance just would not cover vemlidy</t>
  </si>
  <si>
    <t>Vemlidy's efficacy for chronic hepatitis B and how it preserves long-term viral suppression.</t>
  </si>
  <si>
    <t>A more comprehensive set of resources for appeals or peer-to-peer coaching would better support my advocacy, but the representative gave a high-level summary.</t>
  </si>
  <si>
    <t>We could proactively modify our documentation strategy if we had payer summaries relevant to each region that detailed approval timelines and common denial reasons.</t>
  </si>
  <si>
    <t>Without inundating our staff with continuous notifications or logins, a weekly email digest highlighting information from key insurers would keep us informed.</t>
  </si>
  <si>
    <t>treatment obstacles 
trial data
efficacy
well tolerated
patient monitoring</t>
  </si>
  <si>
    <t>improvements in insurance coverage directly in my local insurance markets</t>
  </si>
  <si>
    <t>how to enrole patient 
good f/u
patient approved</t>
  </si>
  <si>
    <t>insurance coverage as they pertain to our local insurance markets</t>
  </si>
  <si>
    <t>that gilead can help arrange and help work through the prior authorization process</t>
  </si>
  <si>
    <t>felt would be well supported by the company going through the process</t>
  </si>
  <si>
    <t>felt that i would be well support by rep and the company</t>
  </si>
  <si>
    <t>how favorable patients have  been in getting support they need</t>
  </si>
  <si>
    <t>specific patient whom i thought would be challenging to gain access worked out</t>
  </si>
  <si>
    <t>just ongoi g communication quick response like they already are doing</t>
  </si>
  <si>
    <t>effficacy
clinical trial data 
safety
patient tolerance</t>
  </si>
  <si>
    <t>improvements in itching
patient tolerance administration 
support</t>
  </si>
  <si>
    <t>clinical trial data discussed in detail</t>
  </si>
  <si>
    <t>improvement in fatigue abd itching primarily</t>
  </si>
  <si>
    <t>patient brochure ipad
prescribing info</t>
  </si>
  <si>
    <t>able to easy follow data being show understanding pathophysiology better</t>
  </si>
  <si>
    <t>treatment naive
specific labs 
cirrhotics
child bearing age</t>
  </si>
  <si>
    <t>local chapter of our gi docs in community</t>
  </si>
  <si>
    <t>insurance coverage and side effects were discussed</t>
  </si>
  <si>
    <t>assistance program was discuused with intention to reduce patient’s financial burden,</t>
  </si>
  <si>
    <t>the sale  rep provided strong data on both safety and efficacy of Vemlidy.</t>
  </si>
  <si>
    <t>how the support program will allow the patient to minimize the financial burden to take Vemlidy.</t>
  </si>
  <si>
    <t>it was unsuccessful in the past.</t>
  </si>
  <si>
    <t>i think this was good enough.</t>
  </si>
  <si>
    <t>discussed MOA, safety, efficacy, how to monitor, dosing/ROA</t>
  </si>
  <si>
    <t>I better understand the benefit of this drug over TDF and its worth putting in the extra effort to try to get insurance to cover it for long term safety.</t>
  </si>
  <si>
    <t>I do not yet have any strategies.</t>
  </si>
  <si>
    <t>text prompts of what can be added to letters to the insurance company to better justify it.</t>
  </si>
  <si>
    <t>I have known my representative for over 10 years and he has been helpful in obtaining Vemlidy for patients. I’m more willing to prescribe Vemlidy based on the relationship with my rep.</t>
  </si>
  <si>
    <t>Mainly through Support Path abd working with my department pharmacist.</t>
  </si>
  <si>
    <t>Communication also with the nusre in my department by helping to contact the insurance company, complete the prior authorization, educate the patient and work with medical professionals.</t>
  </si>
  <si>
    <t>preferred first line treatment option</t>
  </si>
  <si>
    <t>they described the trial in detail and able
to answer questions thoroughly</t>
  </si>
  <si>
    <t>how to help patients get signed up for co pay assistance</t>
  </si>
  <si>
    <t>continuing to purse authorization process</t>
  </si>
  <si>
    <t>continued co pay support and assistance for patients on how to navigate the program</t>
  </si>
  <si>
    <t>We discussed typical issues, underinsured patient assistance choices, and Vemlidy's placement on formularies inside of significant health insurance carriers.</t>
  </si>
  <si>
    <t>To help lower prescription denials and expedite the approval process, the rep talked about employing coverage guides, patient communication scripts, and pharmacy follow-up coordination.</t>
  </si>
  <si>
    <t>I felt more comfortable administering Vemlidy over the long term after seen how Gilead helps patients through plan transition.</t>
  </si>
  <si>
    <t>During plan changes, Gilead's refill reminders and transition support team were crucial in insuring patients remained on Vemlidy without experiencing coverage gaps.</t>
  </si>
  <si>
    <t>Real-time benefit verification tools, localized payer updates, and direct support for appeal letters will help to further simplify access issues and enable faster patient treatment initiation.</t>
  </si>
  <si>
    <t>consider switching patients on different therapies to vemlidy</t>
  </si>
  <si>
    <t>i have not had success in the past with Vemlidy appeals. while I agree it has benefits over Viread and entecavir, i dont think it is far superior enough to warrant spending the time and resources on pushing through barriers</t>
  </si>
  <si>
    <t>writing appeal letters citing sources to support my appeal</t>
  </si>
  <si>
    <t>In the past i have asked my gilead rep or MSL to send any studies that would support my appeal. For instance, i had a patient with a history of HCC and i asked my gilead rep to send data supporting Vemlidy helping to reduce HCC recurrence</t>
  </si>
  <si>
    <t>ins coverage, follow up testing, side effects</t>
  </si>
  <si>
    <t>where to send the prescription to to increase the chance of coverage and getting PA approved</t>
  </si>
  <si>
    <t>what testing needed prior to getting insurance to cover med</t>
  </si>
  <si>
    <t>what testing needed prior to submitting a prior authorization</t>
  </si>
  <si>
    <t>testing, where to send prescription</t>
  </si>
  <si>
    <t>differnt methods were given to ensure coverage for med would get approved</t>
  </si>
  <si>
    <t>supportpayh access</t>
  </si>
  <si>
    <t>where to send the med</t>
  </si>
  <si>
    <t>which pharmacy to send the prescription too</t>
  </si>
  <si>
    <t>significant pruritus improvment</t>
  </si>
  <si>
    <t>the drug really with to improve pruritus</t>
  </si>
  <si>
    <t>pruritus, ALP improvement</t>
  </si>
  <si>
    <t>improvement in symptoms, specifically pruritus of</t>
  </si>
  <si>
    <t>pamphlets with all the essential info</t>
  </si>
  <si>
    <t>dosing guideline, data of comparison bt med and placebo</t>
  </si>
  <si>
    <t>diagnosed in 2016, no treatment then. now viral load &gt;20K. wants tx</t>
  </si>
  <si>
    <t>insurance coverage and step therapy</t>
  </si>
  <si>
    <t>covered in dual eligible plan, need PA for VNS insurance</t>
  </si>
  <si>
    <t>copay reduction for commericial pts and free medication for pt with no insurance</t>
  </si>
  <si>
    <t>Some insurance will require step therapy and need lab to show renal impairment</t>
  </si>
  <si>
    <t>can do PA from covermymed, send in lab and consultation and any side effect from previous therapy</t>
  </si>
  <si>
    <t>rep can bring in sample while waiting for insurance approval, and they are just one phone call away</t>
  </si>
  <si>
    <t>insurance negotiation and rx sample</t>
  </si>
  <si>
    <t>superior AP and ALT normalization</t>
  </si>
  <si>
    <t>to attend an advisory board</t>
  </si>
  <si>
    <t>not well controlled on URSO and still has pruritus</t>
  </si>
  <si>
    <t>access, efficacy, safety, dosing, patient population and screening</t>
  </si>
  <si>
    <t>we discussed commercial plans with assistance/co-pay help &amp; who to contact with any concerns in regards to cost if the drug is too expensive</t>
  </si>
  <si>
    <t>we just briefly touched on how to reach out to the rep if i find a patient to prescribe Vemlidy to and get them enrolled in assistance.</t>
  </si>
  <si>
    <t>discussions about the potential to prevent HCC renewed my push to start therapy. after seeing 3 new cases of HCC in 1 month, then hearing this made me want to push through access issues harder</t>
  </si>
  <si>
    <t>briefly discussed ensuring we sign our patients up for support paths. we have talked about this in more detail before but this time it wasnt a focus</t>
  </si>
  <si>
    <t>as far as access alone, i have written letters of medical necessity to insurance carriers &amp; picked up the phone myself when they denied approvals. ive sent faxes with 100+ pages of data detailing guidelines and research for drug therapy</t>
  </si>
  <si>
    <t>gilead does a great job in the hepatology space for patient support. i have no complaints or thoughts about how they can improve at this time</t>
  </si>
  <si>
    <t>access with patient assistance, notmalization of ALP and reduction in puritis</t>
  </si>
  <si>
    <t>access, prescribing info, patient assistance &amp; safety data</t>
  </si>
  <si>
    <t>printed materials on dosing, efficacy and safety</t>
  </si>
  <si>
    <t>visual aids were referenced during our talk. they were also given to me for reference after the rep left</t>
  </si>
  <si>
    <t>patients who are on Urso with severe puritis or abnormal ALP</t>
  </si>
  <si>
    <t>Sr. No</t>
  </si>
  <si>
    <t>Date of Entry</t>
  </si>
  <si>
    <t>Date of Receipt</t>
  </si>
  <si>
    <t>Name</t>
  </si>
  <si>
    <t>Email</t>
  </si>
  <si>
    <t>Consent</t>
  </si>
  <si>
    <t>Permission to share contact</t>
  </si>
  <si>
    <t>ID</t>
  </si>
  <si>
    <t>User ID</t>
  </si>
  <si>
    <t>Wave</t>
  </si>
  <si>
    <t>Q2_10Z-Long Free Text-N</t>
  </si>
  <si>
    <t>Q2_32VL-Long Free Text-N</t>
  </si>
  <si>
    <t>Q2_20_4AZ-Long Free Text-N</t>
  </si>
  <si>
    <t>Q2_60Z-Long Free Text-N</t>
  </si>
  <si>
    <t>Q4_15Z-Long Free Text-N</t>
  </si>
  <si>
    <t>Q4_20-Long Free Text-N</t>
  </si>
  <si>
    <t>Q4_60_1Z-Long Free Text-N</t>
  </si>
  <si>
    <t>Q4_60_2Z-Long Free Text-N</t>
  </si>
  <si>
    <t>Q4_50Z-Long Free Text-N</t>
  </si>
  <si>
    <t>Q5_05BZ-Long Free Text-N</t>
  </si>
  <si>
    <t>Q5_05BZ_generative_prompt_1-Long Free Text-N</t>
  </si>
  <si>
    <t>Q5_05BZ_generative_prompt_2-Long Free Text-N</t>
  </si>
  <si>
    <t>Q2_05Z_LIV-Long Free Text-N</t>
  </si>
  <si>
    <t>Q2_15Z_LIV-Long Free Text-N</t>
  </si>
  <si>
    <t>Q2_30Z_LIV-Long Free Text-N</t>
  </si>
  <si>
    <t>Q2_50Z_LIV-Long Free Text-N</t>
  </si>
  <si>
    <t>Q2_55NZ_LIV-Long Free Text-N</t>
  </si>
  <si>
    <t>Q2_85Z_LIV-Long Free Text-N</t>
  </si>
  <si>
    <t>Q2_90Z_LIV-Long Free Text-N</t>
  </si>
  <si>
    <t>Q4_10AZ_LIV-Long Free Text-N</t>
  </si>
  <si>
    <t>Q7_40Z_OTH-Long Free Text-N</t>
  </si>
  <si>
    <t>During your most recent interaction with the Gilead sales representative, what topics do you recall Vemlidy?</t>
  </si>
  <si>
    <t>You mentioned that you discussed insurance coverage and access. What did the sales representative discuss or show you regarding the insurance coverage and access of Vemlidy? Please be as specific and detailed as possible.</t>
  </si>
  <si>
    <t xml:space="preserve"> You indicated the discussion of patient profiles with the Gilead sales representative did not help you identify the appropriate patients from the patient you are currently managing. Please explain in as much detail as possible what information was missing from the discussion.</t>
  </si>
  <si>
    <t>You indicated that you discussed patient support programs with the Gilead sales representative regarding Vemlidy. Please describe what was discussed.</t>
  </si>
  <si>
    <t xml:space="preserve">Please indicate the specific insurance plans that were discussed with the Gilead sales representative. </t>
  </si>
  <si>
    <t>Please describe what was discussed about Prior Authorizations with the Gilead sales representative.</t>
  </si>
  <si>
    <t xml:space="preserve"> You indicated the discussion did not increase your willingness to obtain prior authorization for Vemlidy. Please explain in as much detail as possible what information would have increased your willingness that the Gilead sales representative did not discuss.</t>
  </si>
  <si>
    <t>You indicated the discussion increased your willingness to obtain prior authorization for Vemlidy. Please describe in as much detail as possible the information discussed with the Gilead sales representative that was the most impactful in increasing your willingness.</t>
  </si>
  <si>
    <t xml:space="preserve"> You indicated that you discussed patient support programs with the Gilead sales representative regarding Vemlidy. Please describe what was discussed.</t>
  </si>
  <si>
    <t xml:space="preserve"> You indicated on a scale of 1-7 that your interaction with the Gilead sales representative {if(Q5_05_A10.NAOK&gt;5,"DID","DID NOT")} increase your willingness to push through access barriers to get patients on Vemlidy. In as much detail as possible, please elaborate on your reasoning for this rating.</t>
  </si>
  <si>
    <t>GPT_GENERATED_RESPONSE</t>
  </si>
  <si>
    <t>{Q5_05BZ_generative_prompt_1_question.NAOK}Note: This is an AI Generated Question based on your previous response</t>
  </si>
  <si>
    <t>{Q5_05BZ_generative_prompt_2_question.NAOK}Note: This is an AI Generated Question based on your previous response</t>
  </si>
  <si>
    <t>Following your most recent interaction with the Gilead sales representative, what was your key takeaway from the conversation related to Livdelzi?</t>
  </si>
  <si>
    <t xml:space="preserve">Please describe what new information was presented for Livdelzi. Please be as specific and detailed as possible. </t>
  </si>
  <si>
    <t xml:space="preserve">During your most recent interaction with the Gilead sales representative, what topics do you recall discussing about Livdelzi? </t>
  </si>
  <si>
    <t>You indicated that you discussed Livdelzi's efficacy. What did the sales representative discuss or show you regarding the efficacy of Livdelzi? Please be as specific and detailed as possible.</t>
  </si>
  <si>
    <t xml:space="preserve">You indicated that you discussed improvement in patient quality of life with the Gileadsales representative regarding Livdelzi. Please describe what was discussed. </t>
  </si>
  <si>
    <t>You indicated that the Gilead sales representative used visual aids during your most recent interaction. Please describe in detail what visual aid(s) the rep used.</t>
  </si>
  <si>
    <t xml:space="preserve">You indicated that the Gilead sales representative used visual aids during your most recent interaction. Please describe how the visual aids supported the interaction in detail, if at all. </t>
  </si>
  <si>
    <t xml:space="preserve">What patient types did the Gileadsales representative ask you to prescribe Livdelzi during your most recent interaction? Please be as detailed as possible. </t>
  </si>
  <si>
    <t>You mentioned attending other conferences in the past year. Please name the conferences you attended.</t>
  </si>
  <si>
    <t>Q2'25</t>
  </si>
  <si>
    <t>Global Outliers</t>
  </si>
  <si>
    <t>Local Outliers</t>
  </si>
  <si>
    <t>OL User WIDs</t>
  </si>
  <si>
    <t>Reasons</t>
  </si>
  <si>
    <t>Previous wave availibility</t>
  </si>
  <si>
    <t>Responses</t>
  </si>
  <si>
    <t>Q2'25 HBV Target List</t>
  </si>
  <si>
    <t>Alignment based on Q2'25</t>
  </si>
  <si>
    <t>Deciles based on Jul'24</t>
  </si>
  <si>
    <t>Deciles for PDRP Physicians are masked</t>
  </si>
  <si>
    <t>Calls data based on G360 data | Time period : 07/01 - 08/30</t>
  </si>
  <si>
    <t>PBC Detail includes both Livdelzi and PBC Unbranded</t>
  </si>
  <si>
    <t>Prescriber EID</t>
  </si>
  <si>
    <t>NPI Number</t>
  </si>
  <si>
    <t>Target Flag</t>
  </si>
  <si>
    <t>PDRP Flag</t>
  </si>
  <si>
    <t>AMA Flag</t>
  </si>
  <si>
    <t>Primary Specialty</t>
  </si>
  <si>
    <t>Email ID</t>
  </si>
  <si>
    <t>Phone Number</t>
  </si>
  <si>
    <t>Prescriber Street</t>
  </si>
  <si>
    <t>City</t>
  </si>
  <si>
    <t>State</t>
  </si>
  <si>
    <t>ZIP</t>
  </si>
  <si>
    <t>Territory ID</t>
  </si>
  <si>
    <t>Territory Name</t>
  </si>
  <si>
    <t>Region ID</t>
  </si>
  <si>
    <t>Region Name</t>
  </si>
  <si>
    <t>Area ID</t>
  </si>
  <si>
    <t>Area Name</t>
  </si>
  <si>
    <t>All Calls</t>
  </si>
  <si>
    <t>Calls excluding PBC</t>
  </si>
  <si>
    <t>HINDY, PIERRE</t>
  </si>
  <si>
    <t>GASTROENTEROLOGY</t>
  </si>
  <si>
    <t>PHINDYMD@GMAIL.COM</t>
  </si>
  <si>
    <t>KAM, YI</t>
  </si>
  <si>
    <t>FAMILY MEDICINE</t>
  </si>
  <si>
    <t>KOTHARI, MEGHA</t>
  </si>
  <si>
    <t>MEGHAKOTARI@GMAIL.COM</t>
  </si>
  <si>
    <t>MEHTA, PREETI</t>
  </si>
  <si>
    <t>RUBINOV, JASON</t>
  </si>
  <si>
    <t>JASON.RUBINOV@MOUNTSINAI.ORG</t>
  </si>
  <si>
    <t>BRUN, ALEXANDER</t>
  </si>
  <si>
    <t>BRUN963@GMAIL.COM</t>
  </si>
  <si>
    <t>YUSUPOVA, IZABELLA</t>
  </si>
  <si>
    <t>NURSE PRACTITIONER</t>
  </si>
  <si>
    <t>CALIENDO, ALISA</t>
  </si>
  <si>
    <t>XIE, YUANLI</t>
  </si>
  <si>
    <t>INTERNAL MEDICINE</t>
  </si>
  <si>
    <t>RAHMAN, MERAJUR</t>
  </si>
  <si>
    <t>CHEN, XING</t>
  </si>
  <si>
    <t>SCHNITZER, AUSTIN</t>
  </si>
  <si>
    <t>ESPOSITO, STEPHEN</t>
  </si>
  <si>
    <t>STEPHEN.ESPOSITO@HBANY.COM</t>
  </si>
  <si>
    <t>CHEN, NANCY</t>
  </si>
  <si>
    <t>NANCY.CHEN27@GMAIL.COM</t>
  </si>
  <si>
    <t>REICH, DANIEL</t>
  </si>
  <si>
    <t>GIREICH@HOTMAIL.COM</t>
  </si>
  <si>
    <t>TIEV, MALY</t>
  </si>
  <si>
    <t>PUPSHAD@YAHOO.COM</t>
  </si>
  <si>
    <t>MIAH, ASADUR</t>
  </si>
  <si>
    <t>BANGLA786@HOTMAIL.COM</t>
  </si>
  <si>
    <t>BAGHERI, FARSHAD</t>
  </si>
  <si>
    <t>INFECTIOUS DISEASES</t>
  </si>
  <si>
    <t>FBAGHERI@JHMC.ORG</t>
  </si>
  <si>
    <t>SATAPATHY, SANJAYA</t>
  </si>
  <si>
    <t>HEPATOLOGY</t>
  </si>
  <si>
    <t>SSATAPAT@UTHSC.EDU</t>
  </si>
  <si>
    <t>HOROWITZ, JUDAH</t>
  </si>
  <si>
    <t>WAKIL, ALI</t>
  </si>
  <si>
    <t>FORLEMU, ARNOLD</t>
  </si>
  <si>
    <t>SAMAD, SARA</t>
  </si>
  <si>
    <t>MOE, MA LWIN</t>
  </si>
  <si>
    <t>NOVOGRUDSKY, ALEX</t>
  </si>
  <si>
    <t>CHARLES, MICHEL-JOSE</t>
  </si>
  <si>
    <t>CHARLESMJCHARLES@AOL.COM</t>
  </si>
  <si>
    <t>SURLA, GEORGE</t>
  </si>
  <si>
    <t>CIMPONERIU, DAN</t>
  </si>
  <si>
    <t>GASTRO3601@YAHOO.COM</t>
  </si>
  <si>
    <t>BADALOV, ILYA</t>
  </si>
  <si>
    <t>BADALOVI@ACPNY.COM</t>
  </si>
  <si>
    <t>TRIANTAFILLOU, NICHOLAS</t>
  </si>
  <si>
    <t>TRIANTAFILLOUMD@AOL.COM</t>
  </si>
  <si>
    <t>SCHNALL, HARRY</t>
  </si>
  <si>
    <t>KOUROUPOS, EMANUEL</t>
  </si>
  <si>
    <t>KOUROUPOS1@AOL.COM</t>
  </si>
  <si>
    <t>MOSKOWITZ, SAM</t>
  </si>
  <si>
    <t>SMOSK1@OPTONLINE.NET</t>
  </si>
  <si>
    <t>KHODORSKIY, DMITRIY</t>
  </si>
  <si>
    <t>BERGASA, NORA</t>
  </si>
  <si>
    <t>BERGASAN2@NYCHHC.ORG</t>
  </si>
  <si>
    <t>KHAN, AZEEM</t>
  </si>
  <si>
    <t>MAHAJAN, DEEPAK</t>
  </si>
  <si>
    <t>KASTURI, LEELAVATHI</t>
  </si>
  <si>
    <t>LKASTURIMD@HOTMAIL.COM</t>
  </si>
  <si>
    <t>RATTNER, HOWARD</t>
  </si>
  <si>
    <t>ASUKHAI1979@GMAIL.COM</t>
  </si>
  <si>
    <t>BURNETT, SEAN</t>
  </si>
  <si>
    <t>PHYSICIAN ASSISTANT</t>
  </si>
  <si>
    <t>SEANGIPA@GMAIL.COM</t>
  </si>
  <si>
    <t>ADEONIGBAGBE, OLUSEGUN</t>
  </si>
  <si>
    <t>AADEONID@YAHOO.COM</t>
  </si>
  <si>
    <t>PERTSOVSKY, YURIY</t>
  </si>
  <si>
    <t>LIFELONGMEDICALPC@GMAIL.COM</t>
  </si>
  <si>
    <t>STORCH, IAN</t>
  </si>
  <si>
    <t>DURZIEH, JOSEPH</t>
  </si>
  <si>
    <t>JDURZIEH@YAHOO.COM</t>
  </si>
  <si>
    <t>ROMAN, ROLANDO</t>
  </si>
  <si>
    <t>ROMANMD8854@GMAIL.COM</t>
  </si>
  <si>
    <t>KHAITOVA, VIKTORIYA</t>
  </si>
  <si>
    <t>VKHAITOV@MONTEFIORE.ORG</t>
  </si>
  <si>
    <t>PADDU-UPADHYAYA, PADMANABH</t>
  </si>
  <si>
    <t>DRPPADDU@YAHOO.COM</t>
  </si>
  <si>
    <t>REKA, SAFAK</t>
  </si>
  <si>
    <t>ARONBAYEV, JONATHAN</t>
  </si>
  <si>
    <t>THET, ZEYAR</t>
  </si>
  <si>
    <t>ZTHET@WYCKOFFHOSPITAL.ORG</t>
  </si>
  <si>
    <t>DAVIDOFF, SAMUEL</t>
  </si>
  <si>
    <t>SAMD.GASTRO@GMAIL.COM</t>
  </si>
  <si>
    <t>WEISSMAN, SAM</t>
  </si>
  <si>
    <t>SAWGI@AOL.COM</t>
  </si>
  <si>
    <t>MAGIER, DAVID</t>
  </si>
  <si>
    <t>DM132525@AOL.COM</t>
  </si>
  <si>
    <t>SIGAL, SAMUEL</t>
  </si>
  <si>
    <t>SSIGAL@MONTEFIORE.ORG</t>
  </si>
  <si>
    <t>KLINGENSTEIN, JEFFREY</t>
  </si>
  <si>
    <t>GISCOPER@GMAIL.COM</t>
  </si>
  <si>
    <t>HAQUE, SAYERA</t>
  </si>
  <si>
    <t>BERNSTEIN, MICHAEL</t>
  </si>
  <si>
    <t>MMEDDOG@AOL.COM</t>
  </si>
  <si>
    <t>SAMUEL, SHELBY</t>
  </si>
  <si>
    <t>SHELBYKSAMUEL@HOTMAIL.COM</t>
  </si>
  <si>
    <t>BRODSKY, NEIL</t>
  </si>
  <si>
    <t>NB526CT@GMAIL.COM</t>
  </si>
  <si>
    <t>RUPP, JANE</t>
  </si>
  <si>
    <t>AVARACHAN, SOUMIA</t>
  </si>
  <si>
    <t>YAAKOBOV, EMANUEL</t>
  </si>
  <si>
    <t>RABINOVICH, ILONA</t>
  </si>
  <si>
    <t>ARONBAYEV, BENJAMIN</t>
  </si>
  <si>
    <t>REGO, BRANDON</t>
  </si>
  <si>
    <t>HUTCHINSON, CAROLYN</t>
  </si>
  <si>
    <t>DOKMAK, AMR</t>
  </si>
  <si>
    <t>CHAN, YORK</t>
  </si>
  <si>
    <t>EL YOUNIS, CHERIF</t>
  </si>
  <si>
    <t>CELYOUNIS@BHMCNY.ORG</t>
  </si>
  <si>
    <t>SCHUSTER, ISAIAH</t>
  </si>
  <si>
    <t>ISCHUSTERMD@NYGIDOCS.COM</t>
  </si>
  <si>
    <t>KALIA, HARMIT</t>
  </si>
  <si>
    <t>HKALIA@NORTHWELL.EDU</t>
  </si>
  <si>
    <t>ROY CHAUDHURY, SAMIRAN</t>
  </si>
  <si>
    <t>CHOUDHRY, MOHAMMAD</t>
  </si>
  <si>
    <t>CHOUDHRYKHAWAR@GMAIL.COM</t>
  </si>
  <si>
    <t>ASIF, BILAL</t>
  </si>
  <si>
    <t>SAUD, JALISA</t>
  </si>
  <si>
    <t>JALISA.SAUD@GMAIL.COM</t>
  </si>
  <si>
    <t>KARIM, GRES</t>
  </si>
  <si>
    <t>FARUQUI, SAAMIA</t>
  </si>
  <si>
    <t>JAGANATHAN, JEEVA</t>
  </si>
  <si>
    <t>LOCKE, MITCHELL</t>
  </si>
  <si>
    <t>DEBRA.FARRON@GILEAD.COM</t>
  </si>
  <si>
    <t>ENG, TIMOTHY</t>
  </si>
  <si>
    <t>REDDY, MADHAVI</t>
  </si>
  <si>
    <t>MREDDYMD@YAHOO.COM</t>
  </si>
  <si>
    <t>BADALOV, NISON</t>
  </si>
  <si>
    <t>NISONBADALOV@YAHOO.COM</t>
  </si>
  <si>
    <t>MOSHENYAT, YITZCHAK</t>
  </si>
  <si>
    <t>DR.MOSHENYAT@GMAIL.COM</t>
  </si>
  <si>
    <t>PATEL, PRUTHVI</t>
  </si>
  <si>
    <t>PATELP78@GMAIL.COM</t>
  </si>
  <si>
    <t>MIKITYANSKIY, YEVGENIY</t>
  </si>
  <si>
    <t>EM92184@GMAIL.COM</t>
  </si>
  <si>
    <t>SHAHZAD, GHULAMULLAH</t>
  </si>
  <si>
    <t>BRUININGS, YEAHSEON</t>
  </si>
  <si>
    <t>YEAHSEON@YBFAMILYPRACTICE.COM</t>
  </si>
  <si>
    <t>AHDOOT, ALLEN</t>
  </si>
  <si>
    <t>QUAINOO, CYNTHIA</t>
  </si>
  <si>
    <t>CEQUAINOO@GMAIL.COM</t>
  </si>
  <si>
    <t>WEISBERG, ILAN</t>
  </si>
  <si>
    <t>ILANSETHWEISBERG@GMAIL.COM</t>
  </si>
  <si>
    <t>ERBER, JONATHAN</t>
  </si>
  <si>
    <t>DRJONERBER@GMAIL.COM</t>
  </si>
  <si>
    <t>PARK, JIA</t>
  </si>
  <si>
    <t>JIAPARKMD@GMAIL.COM</t>
  </si>
  <si>
    <t>SANDBERG, ALAN</t>
  </si>
  <si>
    <t>ISRAEL, YURIY</t>
  </si>
  <si>
    <t>YURIYISRAEL@GMAIL.COM</t>
  </si>
  <si>
    <t>WALL, IAN</t>
  </si>
  <si>
    <t>IANMWALL@GMAIL.COM</t>
  </si>
  <si>
    <t>HASAN, SHAIKH</t>
  </si>
  <si>
    <t>HSU, WARREN</t>
  </si>
  <si>
    <t>ALLERGY &amp; IMMUNOLOGY</t>
  </si>
  <si>
    <t>LOTUS5550@AOL.COM</t>
  </si>
  <si>
    <t>RAHMANI, RABIN</t>
  </si>
  <si>
    <t>RABINRAHMANI@NYGIDOCS.COM</t>
  </si>
  <si>
    <t>NAYEL, AMR</t>
  </si>
  <si>
    <t>ANAYEL@AOL.COM</t>
  </si>
  <si>
    <t>DIAZ, RAYMOND</t>
  </si>
  <si>
    <t>RAHMAN, MOHAMMAD</t>
  </si>
  <si>
    <t>LEE, CHIYIN</t>
  </si>
  <si>
    <t>SHALOMOV, ALBERT</t>
  </si>
  <si>
    <t>ALBERTSHALOMOVMD@GMAIL.COM</t>
  </si>
  <si>
    <t>KATCHER, OLEG</t>
  </si>
  <si>
    <t>OLEG_KATCHER@YAHOO.COM</t>
  </si>
  <si>
    <t>ATLURI, PURNA</t>
  </si>
  <si>
    <t>ATLURIPURNA@OPTONLINE.NET</t>
  </si>
  <si>
    <t>RAHMAN, MOHAMMED</t>
  </si>
  <si>
    <t>MATIUR112@YAHOO.COM</t>
  </si>
  <si>
    <t>LEE, NORMAN</t>
  </si>
  <si>
    <t>NNL789@AOL.COM</t>
  </si>
  <si>
    <t>HUNG, LINGPIN</t>
  </si>
  <si>
    <t>LIN, KUNG-CHING</t>
  </si>
  <si>
    <t>THECROW2910@HOTMAIL.COM</t>
  </si>
  <si>
    <t>WANG, FANG</t>
  </si>
  <si>
    <t>DOWNTOWNGASTROASSOCIATES@GMAIL.COM</t>
  </si>
  <si>
    <t>HOU, STEVE</t>
  </si>
  <si>
    <t>ZHIHUIHOU@HOTMAIL.COM</t>
  </si>
  <si>
    <t>YANG, JUN</t>
  </si>
  <si>
    <t>NEPHROLOGY</t>
  </si>
  <si>
    <t>JUNYANGMD@GMAIL.COM</t>
  </si>
  <si>
    <t>KUO, NANCY</t>
  </si>
  <si>
    <t>NANCYKUOPAC@GMAIL.COM</t>
  </si>
  <si>
    <t>ZHENG, LI</t>
  </si>
  <si>
    <t>DOCLIZHENG@GMAIL.COM</t>
  </si>
  <si>
    <t>CAO, SHIMIN</t>
  </si>
  <si>
    <t>DR.CAOINTERNIST@GMAIL.COM</t>
  </si>
  <si>
    <t>LEE, EDWARD</t>
  </si>
  <si>
    <t>RECEPTION11354@GMAIL.COM</t>
  </si>
  <si>
    <t>LI, PAUL</t>
  </si>
  <si>
    <t>PAUL_XLI@YAHOO.COM</t>
  </si>
  <si>
    <t>LIANG, CELIA</t>
  </si>
  <si>
    <t>CELIA.LIANG@YAHOO.COM</t>
  </si>
  <si>
    <t>YIN, XIAOQIN</t>
  </si>
  <si>
    <t>SARAHYIN90@GMAIL.COM</t>
  </si>
  <si>
    <t>HONG, JIA</t>
  </si>
  <si>
    <t>DRJHONG1@GMAIL.COM</t>
  </si>
  <si>
    <t>ZOU, CHANG</t>
  </si>
  <si>
    <t>LIN, YA</t>
  </si>
  <si>
    <t>WANG, RICHARD</t>
  </si>
  <si>
    <t>RWANGDOC@HOTMAIL.COM</t>
  </si>
  <si>
    <t>SHAO, XIYUN</t>
  </si>
  <si>
    <t>BAO, DASHI</t>
  </si>
  <si>
    <t>EASTSUNRISEMD@GMAIL.COM</t>
  </si>
  <si>
    <t>SUN, YANLIANG</t>
  </si>
  <si>
    <t>YANLIANG_SUN@YAHOO.COM</t>
  </si>
  <si>
    <t>REN, LILI</t>
  </si>
  <si>
    <t>SUN, YU</t>
  </si>
  <si>
    <t>AUNG, NYI</t>
  </si>
  <si>
    <t>CHEN, YUCHUN</t>
  </si>
  <si>
    <t>CHUNG, SEA</t>
  </si>
  <si>
    <t>KYLESCHUNG@YAHOO.COM</t>
  </si>
  <si>
    <t>JING, TONG</t>
  </si>
  <si>
    <t>TJING2001@YAHOO.COM</t>
  </si>
  <si>
    <t>LIANG, WEINING WILLIE</t>
  </si>
  <si>
    <t>LNWMEDICAL@GMAIL.COM</t>
  </si>
  <si>
    <t>LIN, SHEN-HAN</t>
  </si>
  <si>
    <t>SLIN07@NYIT.EDU</t>
  </si>
  <si>
    <t>ZHAO, XINYU</t>
  </si>
  <si>
    <t>ZHAOGIMEDICAL@GMAIL.COM</t>
  </si>
  <si>
    <t>CHEN, HAIFAN</t>
  </si>
  <si>
    <t>MEDICALCHEN39@GMAIL.COM</t>
  </si>
  <si>
    <t>SUNG, JOHN</t>
  </si>
  <si>
    <t>MOY, MICHAEL</t>
  </si>
  <si>
    <t>YE, WEI</t>
  </si>
  <si>
    <t>DRKATEYE@GMAIL.COM</t>
  </si>
  <si>
    <t>WANG, VINCENT</t>
  </si>
  <si>
    <t>VINCENT.WANG@FLUSHINGHOSPITAL.ORG</t>
  </si>
  <si>
    <t>SU, AMY</t>
  </si>
  <si>
    <t>SU856@YAHOO.COM</t>
  </si>
  <si>
    <t>ZHENG, DONG</t>
  </si>
  <si>
    <t>ZHENGD1982@GMAIL.COM</t>
  </si>
  <si>
    <t>BONG, SI</t>
  </si>
  <si>
    <t>ZHANG, QING</t>
  </si>
  <si>
    <t>YEUNG, SING</t>
  </si>
  <si>
    <t>LIAO, LUCY</t>
  </si>
  <si>
    <t>LUCY.LE.HUANG@GMAIL.COM</t>
  </si>
  <si>
    <t>CHANGZOU89@GMAIL.COM</t>
  </si>
  <si>
    <t>LI, MICHELLE</t>
  </si>
  <si>
    <t>FOCUSMEDICALHEALTH@GMAIL.COM</t>
  </si>
  <si>
    <t>YE, HECTOR</t>
  </si>
  <si>
    <t>HECTOR.YE.PA@GMAIL.COM</t>
  </si>
  <si>
    <t>CHEN, ZU</t>
  </si>
  <si>
    <t>CHOU, HUI-TZU</t>
  </si>
  <si>
    <t>HUITZUCHOU@ICLOUD.COM</t>
  </si>
  <si>
    <t>WANG, YULIN</t>
  </si>
  <si>
    <t>CHUANG, PHILIP</t>
  </si>
  <si>
    <t>MA, YANQING</t>
  </si>
  <si>
    <t>NGUYEN, SNOW</t>
  </si>
  <si>
    <t>SNOW.NG@GMAIL.COM</t>
  </si>
  <si>
    <t>BONG, WAI</t>
  </si>
  <si>
    <t>WBONG1987@GMAIL.COM</t>
  </si>
  <si>
    <t>ZHU, ZIQIANG</t>
  </si>
  <si>
    <t>WELLSUREMED@GMAIL.COM</t>
  </si>
  <si>
    <t>LUO, MICHELLE</t>
  </si>
  <si>
    <t>SHI, XIAOYU</t>
  </si>
  <si>
    <t>CHEN, DANA</t>
  </si>
  <si>
    <t>SI, MICHELLE</t>
  </si>
  <si>
    <t>HUANG, XIAOXIA</t>
  </si>
  <si>
    <t>GU, CATHERINE</t>
  </si>
  <si>
    <t>LONG, SHARON</t>
  </si>
  <si>
    <t>CHEN, JACK</t>
  </si>
  <si>
    <t>KONG, BECKY</t>
  </si>
  <si>
    <t>CHAN, SING</t>
  </si>
  <si>
    <t>JOSICHAN97@GMAIL.COM</t>
  </si>
  <si>
    <t>LEUNG, WAI</t>
  </si>
  <si>
    <t>CARDIOLOGY</t>
  </si>
  <si>
    <t>WLEUNGMD@YAHOO.COM</t>
  </si>
  <si>
    <t>HON, KING-CHEN</t>
  </si>
  <si>
    <t>YAO, ALAN</t>
  </si>
  <si>
    <t>ALANCYAO@HOTMAIL.COM</t>
  </si>
  <si>
    <t>YIO, XIANYANG</t>
  </si>
  <si>
    <t>YIOX01@GMAIL.COM</t>
  </si>
  <si>
    <t>LEE, KAREN</t>
  </si>
  <si>
    <t>STAFFAQM@GMAIL.COM</t>
  </si>
  <si>
    <t>SANDAR, NAN</t>
  </si>
  <si>
    <t>NANSANDAR@YAHOO.COM</t>
  </si>
  <si>
    <t>ZHOU, YUAN</t>
  </si>
  <si>
    <t>YUANXIU.ZHOU@MY.LIU.EDU</t>
  </si>
  <si>
    <t>QIU, HE</t>
  </si>
  <si>
    <t>CHEN, HELEN</t>
  </si>
  <si>
    <t>HELENHCHENPLLC@GMAIL.COM</t>
  </si>
  <si>
    <t>TAN, XIN</t>
  </si>
  <si>
    <t>SANG, KOKY</t>
  </si>
  <si>
    <t>QUE88@YAHOO.COM</t>
  </si>
  <si>
    <t>LI, JIM</t>
  </si>
  <si>
    <t>JLI3000@HOTMAIL.COM</t>
  </si>
  <si>
    <t>SHI, XIANDONG</t>
  </si>
  <si>
    <t>XIANDONGSHI@GMAIL.COM</t>
  </si>
  <si>
    <t>CHONG, KAMAN</t>
  </si>
  <si>
    <t>WANG, JYMING</t>
  </si>
  <si>
    <t>DRSJWANGVCHUA@GMAIL.COM</t>
  </si>
  <si>
    <t>JANG, HANGJUN</t>
  </si>
  <si>
    <t>DOCTOR.EZRA.JANG@GMAIL.COM</t>
  </si>
  <si>
    <t>SHONG, DONG</t>
  </si>
  <si>
    <t>CAI, MIN</t>
  </si>
  <si>
    <t>MINGLANCAI@HOTMAIL.COM</t>
  </si>
  <si>
    <t>LIU, ZOVA</t>
  </si>
  <si>
    <t>HE, XIAORONG</t>
  </si>
  <si>
    <t>XIAORONGHE2004@YAHOO.COM</t>
  </si>
  <si>
    <t>HUANG, HUAJUN</t>
  </si>
  <si>
    <t>HIPDOC@AIM.COM</t>
  </si>
  <si>
    <t>CHUNG, YUN</t>
  </si>
  <si>
    <t>ONCOLOGY/HEMATOLOGY</t>
  </si>
  <si>
    <t>YUNHEECHUNGMD@GMAIL.COM</t>
  </si>
  <si>
    <t>CAO, KENT</t>
  </si>
  <si>
    <t>KCAO777@GMAIL.COM</t>
  </si>
  <si>
    <t>XU, MIN</t>
  </si>
  <si>
    <t>XUM2006@GMAIL.COM</t>
  </si>
  <si>
    <t>ZHOU, DALAI</t>
  </si>
  <si>
    <t>ZHOUDALAI@YAHOO.COM</t>
  </si>
  <si>
    <t>ZHOU, ZHU-PING</t>
  </si>
  <si>
    <t>DRZHOUMEDICAL@GMAIL.COM</t>
  </si>
  <si>
    <t>PAN, CALVIN</t>
  </si>
  <si>
    <t>CPAN100@GMAIL.COM</t>
  </si>
  <si>
    <t>GAO, LING</t>
  </si>
  <si>
    <t>GAOMEDICALPLLC@GMAIL.COM</t>
  </si>
  <si>
    <t>MYUNG, JOON</t>
  </si>
  <si>
    <t>JOONMOMD@GMAIL.COM</t>
  </si>
  <si>
    <t>HUANG, YILING</t>
  </si>
  <si>
    <t>ELMHURSTMEDICAL@GMAIL.COM</t>
  </si>
  <si>
    <t>NGAI, YI</t>
  </si>
  <si>
    <t>GOODNEIGHBORMD@GMAIL.COM</t>
  </si>
  <si>
    <t>LU, LI</t>
  </si>
  <si>
    <t>L18LU18@AOL.COM</t>
  </si>
  <si>
    <t>CHEN, YUPING</t>
  </si>
  <si>
    <t>SHARONCHEN_41@HOTMAIL.COM</t>
  </si>
  <si>
    <t>WANG, BIN</t>
  </si>
  <si>
    <t>WANGB1966@CS.COM</t>
  </si>
  <si>
    <t>XIE, JIANLIN</t>
  </si>
  <si>
    <t>JIANLIN_XIE@YAHOO.COM</t>
  </si>
  <si>
    <t>CHUANG, CHE-NAN</t>
  </si>
  <si>
    <t>CHUANGCHENAN@YAHOO.COM</t>
  </si>
  <si>
    <t>YU, YONG</t>
  </si>
  <si>
    <t>YONG888YU@YAHOO.COM</t>
  </si>
  <si>
    <t>WANG, YAN</t>
  </si>
  <si>
    <t>JASON.DRWANG@GMAIL.COM</t>
  </si>
  <si>
    <t>SUK, CHANG</t>
  </si>
  <si>
    <t>CHANGHSUK@AOL.COM</t>
  </si>
  <si>
    <t>CHUA, VINCENT</t>
  </si>
  <si>
    <t>HA, CHUNG</t>
  </si>
  <si>
    <t>CHUNGKIHA@YAHOO.COM</t>
  </si>
  <si>
    <t>BAE, KUNIL</t>
  </si>
  <si>
    <t>BAEKUNILMD@GMAIL.COM</t>
  </si>
  <si>
    <t>MAUNG, MAUNG</t>
  </si>
  <si>
    <t>DRMMAUNG@YAHOO.COM</t>
  </si>
  <si>
    <t>YANG, BER-YUH</t>
  </si>
  <si>
    <t>BERYUHYANG@GMAIL.COM</t>
  </si>
  <si>
    <t>YUEN, HAK</t>
  </si>
  <si>
    <t>HAKYUENMD@GMAIL.COM</t>
  </si>
  <si>
    <t>ZHAO, JIANSHENG</t>
  </si>
  <si>
    <t>JZHAO61342@MSN.COM</t>
  </si>
  <si>
    <t>GAN, JIANGPING</t>
  </si>
  <si>
    <t>LI, YUAN</t>
  </si>
  <si>
    <t>CASTLEOFHEALTH@HOTMAIL.COM</t>
  </si>
  <si>
    <t>ZHANG, XUESHU</t>
  </si>
  <si>
    <t>DING, HUA</t>
  </si>
  <si>
    <t>HUADINGMD@GMAIL.COM</t>
  </si>
  <si>
    <t>LI, MICHAEL</t>
  </si>
  <si>
    <t>GIMICHAELLI@GMAIL.COM</t>
  </si>
  <si>
    <t>WU, QIONG</t>
  </si>
  <si>
    <t>QIONGWU76@HOTMAIL.COM</t>
  </si>
  <si>
    <t>LIU, WEI</t>
  </si>
  <si>
    <t>TU, WAN</t>
  </si>
  <si>
    <t>WANG, JIANG</t>
  </si>
  <si>
    <t>TSENG, PAO-JU</t>
  </si>
  <si>
    <t>PAOJU.TSENG@GMAIL.COM</t>
  </si>
  <si>
    <t>CHOU, HSIAOPING</t>
  </si>
  <si>
    <t>CHOU6269@GMAIL.COM</t>
  </si>
  <si>
    <t>CAI, LU</t>
  </si>
  <si>
    <t>WANG, CHUANSHENG</t>
  </si>
  <si>
    <t>EDLD8708@GMAIL.COM</t>
  </si>
  <si>
    <t>WANG, WALLACE</t>
  </si>
  <si>
    <t>WALLACEWANGMD@GMAIL.COM</t>
  </si>
  <si>
    <t>DING, YONGZENG</t>
  </si>
  <si>
    <t>HOSPITALIST</t>
  </si>
  <si>
    <t>CHAN, ANNA</t>
  </si>
  <si>
    <t>ANNAGLCHAN14105@GMAIL.COM</t>
  </si>
  <si>
    <t>HUANG, LIWEN</t>
  </si>
  <si>
    <t>YE, NANCY</t>
  </si>
  <si>
    <t>WU, XUXIA</t>
  </si>
  <si>
    <t>LEE, SHUK YING</t>
  </si>
  <si>
    <t>SYVIRGINIALEE@GMAIL.COM</t>
  </si>
  <si>
    <t>GAO, PEI</t>
  </si>
  <si>
    <t>HEALTHLAND9@YAHOO.COM</t>
  </si>
  <si>
    <t>SONG, XIAOYAN</t>
  </si>
  <si>
    <t>MAINOFFICE@MDSONG.COM</t>
  </si>
  <si>
    <t>GU, KANGXIA</t>
  </si>
  <si>
    <t>LEUNG, HO</t>
  </si>
  <si>
    <t>TIFFANYLEUNG@GMAIL.COM</t>
  </si>
  <si>
    <t>HUANG, QINGHONG</t>
  </si>
  <si>
    <t>LIN, POR</t>
  </si>
  <si>
    <t>ZUO, HAILIU</t>
  </si>
  <si>
    <t>CHIU, CHINTA</t>
  </si>
  <si>
    <t>OFFICECHIU@GMAIL.COM</t>
  </si>
  <si>
    <t>LEE, JUNHO</t>
  </si>
  <si>
    <t>JUBILEE325@GMAIL.COM</t>
  </si>
  <si>
    <t>ZHOU, CHEN</t>
  </si>
  <si>
    <t>ZHANG, XIAOXIA</t>
  </si>
  <si>
    <t>WONG, TIMOTHY</t>
  </si>
  <si>
    <t>TWONG88@YAHOO.COM</t>
  </si>
  <si>
    <t>SUN, WEI</t>
  </si>
  <si>
    <t>ZHAO, FAITH</t>
  </si>
  <si>
    <t>NGUYEN, Y-UYEN</t>
  </si>
  <si>
    <t>WONG, PETER</t>
  </si>
  <si>
    <t>PETERWONGRPAC@YAHOO.COM</t>
  </si>
  <si>
    <t>NG, NORLAND</t>
  </si>
  <si>
    <t>NORLANDNG@HOTMAIL.COM</t>
  </si>
  <si>
    <t>TAM, CYNTHIA</t>
  </si>
  <si>
    <t>CYNTHIA.TAM@RENDRCARE.COM</t>
  </si>
  <si>
    <t>ZHOU, ZHIGANG</t>
  </si>
  <si>
    <t>ZHOUZHIGANG@GMAIL.COM</t>
  </si>
  <si>
    <t>ZHENG, YIXIU</t>
  </si>
  <si>
    <t>YIXIUZHENGMD@GMAIL.COM</t>
  </si>
  <si>
    <t>YOU, LU</t>
  </si>
  <si>
    <t>TUNG, CHUNGFAI</t>
  </si>
  <si>
    <t>CHUNGFAITUNG@YAHOO.COM</t>
  </si>
  <si>
    <t>CAI, JAMES</t>
  </si>
  <si>
    <t>JAMESCAIPA@GMAIL.COM</t>
  </si>
  <si>
    <t>YEUNG, ANGELA</t>
  </si>
  <si>
    <t>ANGELA.YEUNG@RENDRCARE.COM</t>
  </si>
  <si>
    <t>WENG, GUOZI</t>
  </si>
  <si>
    <t>WONG, ISABEL</t>
  </si>
  <si>
    <t>XU, LAPING</t>
  </si>
  <si>
    <t>LEE, SHUK-YI</t>
  </si>
  <si>
    <t>POON, TZE</t>
  </si>
  <si>
    <t>TPOONMED@GMAIL.COM</t>
  </si>
  <si>
    <t>LEUNG, BLANCHE</t>
  </si>
  <si>
    <t>ACTIVECAREPHYSICIANPC@GMAIL.COM</t>
  </si>
  <si>
    <t>LAU, NANCY</t>
  </si>
  <si>
    <t>LAUN7488@GMAIL.COM</t>
  </si>
  <si>
    <t>LIN, YONG</t>
  </si>
  <si>
    <t>LINRYAN07@AOL.COM</t>
  </si>
  <si>
    <t>CHAN, CHUN-KIT</t>
  </si>
  <si>
    <t>CHUNKITCHANDO@GMAIL.COM</t>
  </si>
  <si>
    <t>ENG, RENE</t>
  </si>
  <si>
    <t>CHENG, JENNY</t>
  </si>
  <si>
    <t>JCRWT@AOL.COM</t>
  </si>
  <si>
    <t>CHAN, MELISSA</t>
  </si>
  <si>
    <t>MMLCHAN@YAHOO.COM</t>
  </si>
  <si>
    <t>CHU-WONG, AMY</t>
  </si>
  <si>
    <t>AMYSCHUWONG@GMAIL.COM</t>
  </si>
  <si>
    <t>FUNG, SANDY</t>
  </si>
  <si>
    <t>MUI, WINGTAT</t>
  </si>
  <si>
    <t>DRMUI81@GMAIL.COM</t>
  </si>
  <si>
    <t>CHIANG, CHIEN</t>
  </si>
  <si>
    <t>LAFAYETTEMD@GMAIL.COM</t>
  </si>
  <si>
    <t>CHAN, RICHARD</t>
  </si>
  <si>
    <t>STARFISHCORNER@GMAIL.COM</t>
  </si>
  <si>
    <t>WONG, TINA</t>
  </si>
  <si>
    <t>TWONG@JENNANMEDICAL.COM</t>
  </si>
  <si>
    <t>FOONG, ANTHONY</t>
  </si>
  <si>
    <t>GASTROFOONG@GMAIL.COM</t>
  </si>
  <si>
    <t>WU, REX</t>
  </si>
  <si>
    <t>REXHWU@YAHOO.COM</t>
  </si>
  <si>
    <t>CHU, DANNY</t>
  </si>
  <si>
    <t>DANNY.CHU@VERIZON.NET</t>
  </si>
  <si>
    <t>CHEUNG, WILLIAM</t>
  </si>
  <si>
    <t>WCHEUNG18@YAHOO.COM</t>
  </si>
  <si>
    <t>CHAN, ALEXANDER</t>
  </si>
  <si>
    <t>ALEXANDER.CHAN.MD@GMAIL.COM</t>
  </si>
  <si>
    <t>LIU, GEORGE</t>
  </si>
  <si>
    <t>DIABETES</t>
  </si>
  <si>
    <t>TONG, XUEZHU</t>
  </si>
  <si>
    <t>MEDICALPRACTICE66@GMAIL.COM</t>
  </si>
  <si>
    <t>GUO, KEVIN</t>
  </si>
  <si>
    <t>PCP100PCP100@GMAIL.COM</t>
  </si>
  <si>
    <t>CHAN, ANTHONY</t>
  </si>
  <si>
    <t>LIU, ZOE</t>
  </si>
  <si>
    <t>ZOELIUMD@YAHOO.COM</t>
  </si>
  <si>
    <t>YEH, QING</t>
  </si>
  <si>
    <t>QINGYEHMD@YAHOO.COM</t>
  </si>
  <si>
    <t>ZHU, DENING</t>
  </si>
  <si>
    <t>DENINGZHU@YAHOO.COM</t>
  </si>
  <si>
    <t>SONG, MIN</t>
  </si>
  <si>
    <t>MIN.MARCIA@GMAIL.COM</t>
  </si>
  <si>
    <t>SHEN, KUAN</t>
  </si>
  <si>
    <t>LEE, KWOK-MAN</t>
  </si>
  <si>
    <t>DRLEE198CANAL@GMAIL.COM</t>
  </si>
  <si>
    <t>ZHENG, HANBIN</t>
  </si>
  <si>
    <t>HANBINZHENGOFFICE@GMAIL.COM</t>
  </si>
  <si>
    <t>NG, STANLEY</t>
  </si>
  <si>
    <t>WANG, KUOCHENG</t>
  </si>
  <si>
    <t>WANG8240@RCN.COM</t>
  </si>
  <si>
    <t>NGUYEN, DUSTIN</t>
  </si>
  <si>
    <t>TRIBECAINTERNALMEDICINE@YAHOO.COM</t>
  </si>
  <si>
    <t>WONG, CHUN</t>
  </si>
  <si>
    <t>GICARE@GMAIL.COM</t>
  </si>
  <si>
    <t>CHU, MARK</t>
  </si>
  <si>
    <t>MARK.CHU@VERIZON.NET</t>
  </si>
  <si>
    <t>LAM, CHING</t>
  </si>
  <si>
    <t>CHIN, SHU</t>
  </si>
  <si>
    <t>SHUYCHIN@GMAIL.COM</t>
  </si>
  <si>
    <t>JING, WUHUA</t>
  </si>
  <si>
    <t>WUHUA_JING@HOTMAIL.COM</t>
  </si>
  <si>
    <t>LAM, KIN</t>
  </si>
  <si>
    <t>KLAM516@HOTMAIL.COM</t>
  </si>
  <si>
    <t>ZHOU, ERIC YUANCHUN</t>
  </si>
  <si>
    <t>DRZYC@YAHOO.COM</t>
  </si>
  <si>
    <t>LIN, WEI</t>
  </si>
  <si>
    <t>WGLIN@AOL.COM</t>
  </si>
  <si>
    <t>HALL, GEORGE</t>
  </si>
  <si>
    <t>GGHALL328@HOTMAIL.COM</t>
  </si>
  <si>
    <t>JIANG, BAO</t>
  </si>
  <si>
    <t>BAOJIANG56@YAHOO.COM</t>
  </si>
  <si>
    <t>SUN, YIN</t>
  </si>
  <si>
    <t>YIN.SUN@NYP.ORG</t>
  </si>
  <si>
    <t>LAU, ON</t>
  </si>
  <si>
    <t>CHEN, BO</t>
  </si>
  <si>
    <t>DOCTORBOCHEN@YAHOO.COM</t>
  </si>
  <si>
    <t>HE, YONG</t>
  </si>
  <si>
    <t>ZHAO, XIAOYUAN</t>
  </si>
  <si>
    <t>XYZHAO01@YAHOO.COM</t>
  </si>
  <si>
    <t>NG, ANTHONY</t>
  </si>
  <si>
    <t>ANTHONY.NG@NGMEDICAL.COM</t>
  </si>
  <si>
    <t>MA, LISA</t>
  </si>
  <si>
    <t>LIU, HUI-JU</t>
  </si>
  <si>
    <t>HUSAIN, HOI LUN</t>
  </si>
  <si>
    <t>HOIHUSAIN@GMAIL.COM</t>
  </si>
  <si>
    <t>ZHANG, YUAN</t>
  </si>
  <si>
    <t>WINGCOFFICE@GMAIL.COM</t>
  </si>
  <si>
    <t>ZHU, VIVIAN</t>
  </si>
  <si>
    <t>YU, DONNA</t>
  </si>
  <si>
    <t>ZENG, YILING</t>
  </si>
  <si>
    <t>ZENG10688@GMAIL.COM</t>
  </si>
  <si>
    <t>WU, DUCHU</t>
  </si>
  <si>
    <t>LIN, YAN</t>
  </si>
  <si>
    <t>AU, CHUN</t>
  </si>
  <si>
    <t>AUCHUN@YAHOO.COM</t>
  </si>
  <si>
    <t>TAM, ANTHONY</t>
  </si>
  <si>
    <t>ANTHONY.TAM@RENDRCARE.COM</t>
  </si>
  <si>
    <t>LI, SIMON</t>
  </si>
  <si>
    <t>MYDOWNSTATE@GMAIL.COM</t>
  </si>
  <si>
    <t>CHEN, HONG</t>
  </si>
  <si>
    <t>HONG.CHEN07@GMAIL.COM</t>
  </si>
  <si>
    <t>JIANG, XIAO-HONG</t>
  </si>
  <si>
    <t>JIANGXH99@GMAIL.COM</t>
  </si>
  <si>
    <t>ZHOU, HUI QIN</t>
  </si>
  <si>
    <t>ZHANG, LI</t>
  </si>
  <si>
    <t>LI.ZHANG@NGMEDICAL.COM</t>
  </si>
  <si>
    <t>WANG, CHRISTOPHER</t>
  </si>
  <si>
    <t>BAMATYCOON@HOTMAIL.COM</t>
  </si>
  <si>
    <t>ZHANG, JIAN</t>
  </si>
  <si>
    <t>JWZHANG0212@YAHOO.COM</t>
  </si>
  <si>
    <t>POON, JOSEPH</t>
  </si>
  <si>
    <t>JOSEPHCLINIC@TWCMETROBIZ.COM</t>
  </si>
  <si>
    <t>NG, HUNG</t>
  </si>
  <si>
    <t>ANDYNG2923@GMAIL.COM</t>
  </si>
  <si>
    <t>ZHAO, JESSIE</t>
  </si>
  <si>
    <t>LUM, TSZ HO DERRICK</t>
  </si>
  <si>
    <t>DERRICKLUM@HOTMAIL.COM</t>
  </si>
  <si>
    <t>CHUNG, ROGER</t>
  </si>
  <si>
    <t>JOHNSON, TIMOTHY</t>
  </si>
  <si>
    <t>BRAHA, JACK</t>
  </si>
  <si>
    <t>DRBRAHA@NYGICARE.COM</t>
  </si>
  <si>
    <t>CAI, RENEE</t>
  </si>
  <si>
    <t>LI, BRIAN</t>
  </si>
  <si>
    <t>PRIMARY CARE</t>
  </si>
  <si>
    <t>HUA, HAIYIN</t>
  </si>
  <si>
    <t>LI, XIAOYU</t>
  </si>
  <si>
    <t>ADVANCEDGIJAX@GMAIL.COM</t>
  </si>
  <si>
    <t>YIU, JOHN</t>
  </si>
  <si>
    <t>VAIZMAN, KONSTANTIN</t>
  </si>
  <si>
    <t>PAMPUH@YAHOO.COM</t>
  </si>
  <si>
    <t>TSIRLIN, YURIY</t>
  </si>
  <si>
    <t>YTSIRLIN@MAIMONIDESMED.ORG</t>
  </si>
  <si>
    <t>HE, ALVIN</t>
  </si>
  <si>
    <t>XU, YIQING</t>
  </si>
  <si>
    <t>YXU@MAIMONIDESMED.ORG</t>
  </si>
  <si>
    <t>TENG, RUI</t>
  </si>
  <si>
    <t>RUIERTENG@YAHOO.COM</t>
  </si>
  <si>
    <t>LI, YIDING</t>
  </si>
  <si>
    <t>XIAO, PEIYING PATRICK</t>
  </si>
  <si>
    <t>XIAOPEIYING@HOTMAIL.COM</t>
  </si>
  <si>
    <t>ZHANG, AILING</t>
  </si>
  <si>
    <t>CHANG, JONATHAN</t>
  </si>
  <si>
    <t>WU, JIANLIN</t>
  </si>
  <si>
    <t>CHEUNG, SANDY</t>
  </si>
  <si>
    <t>WINGYI.CHEUNG@RENDRCARE.COM</t>
  </si>
  <si>
    <t>XU, LILY</t>
  </si>
  <si>
    <t>NG, SOW</t>
  </si>
  <si>
    <t>TUN, NILAR</t>
  </si>
  <si>
    <t>YANG, FAN</t>
  </si>
  <si>
    <t>LEUNG, KING</t>
  </si>
  <si>
    <t>YUNG, SHIRLEY</t>
  </si>
  <si>
    <t>SHIRLEY.YUNG@UCDMC.UCDAVIS.EDU</t>
  </si>
  <si>
    <t>CHEN, CHAO</t>
  </si>
  <si>
    <t>FU, CHUNG</t>
  </si>
  <si>
    <t>LI, XIAN</t>
  </si>
  <si>
    <t>KOE, LAI</t>
  </si>
  <si>
    <t>KODSI, ROBERT</t>
  </si>
  <si>
    <t>KODSIMD@GMAIL.COM</t>
  </si>
  <si>
    <t>YANG, LIMING</t>
  </si>
  <si>
    <t>WONG, KAITLYN</t>
  </si>
  <si>
    <t>ZHAO, GUIYU</t>
  </si>
  <si>
    <t>SHANG, KE</t>
  </si>
  <si>
    <t>SUZESHANG@GMAIL.COM</t>
  </si>
  <si>
    <t>HUANG, KAIJUN</t>
  </si>
  <si>
    <t>MAK, HONG</t>
  </si>
  <si>
    <t>WENG, ZHONGQI</t>
  </si>
  <si>
    <t>ZHONGQI.WENG@RENDRCARE.COM</t>
  </si>
  <si>
    <t>LUO, YING</t>
  </si>
  <si>
    <t>LU, TIAN</t>
  </si>
  <si>
    <t>ZHU, HANG</t>
  </si>
  <si>
    <t>SHAN, ZIHE</t>
  </si>
  <si>
    <t>ZSHANMD@GMAIL.COM</t>
  </si>
  <si>
    <t>WONG, ALVIN</t>
  </si>
  <si>
    <t>LI, ZHI PENG</t>
  </si>
  <si>
    <t>GONG, CATHERINE</t>
  </si>
  <si>
    <t>LU, JING</t>
  </si>
  <si>
    <t>XIANG, FANG</t>
  </si>
  <si>
    <t>LIN, SHUJING</t>
  </si>
  <si>
    <t>WU, MENG TING</t>
  </si>
  <si>
    <t>HO, CHIEH-AN</t>
  </si>
  <si>
    <t>HUANG, AIMEE</t>
  </si>
  <si>
    <t>AHUANG021@GMAIL.COM</t>
  </si>
  <si>
    <t>XIAO, EUGENIA</t>
  </si>
  <si>
    <t>LIN, YANGJING</t>
  </si>
  <si>
    <t>CHEW, VICTORIA</t>
  </si>
  <si>
    <t>CHUNG, WILLIAM</t>
  </si>
  <si>
    <t>GONG, JACQUELINE</t>
  </si>
  <si>
    <t>ZHANG, BEIBEI</t>
  </si>
  <si>
    <t>CHEN, TINGTING</t>
  </si>
  <si>
    <t>KUO, BETTY</t>
  </si>
  <si>
    <t>LEE, JOHN</t>
  </si>
  <si>
    <t>ZHANG, JIA</t>
  </si>
  <si>
    <t>YEH, SHUN-TZU</t>
  </si>
  <si>
    <t>LIANG, GLORIA</t>
  </si>
  <si>
    <t>ZHAO, WEIHONG</t>
  </si>
  <si>
    <t>LI, CONGCONG</t>
  </si>
  <si>
    <t>CHIN, KELLY</t>
  </si>
  <si>
    <t>HSUIH, TERENCE</t>
  </si>
  <si>
    <t>VLODOV-LEVITT, JANE</t>
  </si>
  <si>
    <t>RXICIST@MSN.COM</t>
  </si>
  <si>
    <t>YE, HONG</t>
  </si>
  <si>
    <t>DRYESMEDICAL@VERIZON.NET</t>
  </si>
  <si>
    <t>KANG, JUN</t>
  </si>
  <si>
    <t>SIU, SINGMAY</t>
  </si>
  <si>
    <t>SMSIU@AOL.COM</t>
  </si>
  <si>
    <t>TANG, LINDA</t>
  </si>
  <si>
    <t>CHAN, SANDY</t>
  </si>
  <si>
    <t>CHEUNG, WEN WEN</t>
  </si>
  <si>
    <t>BRODSKY, ALEXANDER</t>
  </si>
  <si>
    <t>ALEXANDERBRODSKYGI@GMAIL.COM</t>
  </si>
  <si>
    <t>CHEN, HENRY</t>
  </si>
  <si>
    <t>GOLDENHCHEN@GMAIL.COM</t>
  </si>
  <si>
    <t>CHAN, ROBIN</t>
  </si>
  <si>
    <t>ROBINO35@HOTMAIL.COM</t>
  </si>
  <si>
    <t>HUANG, YANHAN</t>
  </si>
  <si>
    <t>YANHANHUANG@HOTMAIL.COM</t>
  </si>
  <si>
    <t>WU, LIH</t>
  </si>
  <si>
    <t>ELDARAWY, WAEL</t>
  </si>
  <si>
    <t>WDARAWY@YAHOO.COM</t>
  </si>
  <si>
    <t>CHAN, RAYMOND</t>
  </si>
  <si>
    <t>RCHAN1368@YAHOO.COM</t>
  </si>
  <si>
    <t>FANG, CHIXIN</t>
  </si>
  <si>
    <t>WANG, WEI</t>
  </si>
  <si>
    <t>ZHANG, ZHIGUANG</t>
  </si>
  <si>
    <t>CHEN, YANFENG</t>
  </si>
  <si>
    <t>YEECHEN_2@YAHOO.COM</t>
  </si>
  <si>
    <t>LUO, ANMING</t>
  </si>
  <si>
    <t>LU, BING</t>
  </si>
  <si>
    <t>TAN, WEIYAN</t>
  </si>
  <si>
    <t>WEITAN5678@GMAIL.COM</t>
  </si>
  <si>
    <t>CHEN, GARY</t>
  </si>
  <si>
    <t>GARYGCHEN@HOTMAIL.COM</t>
  </si>
  <si>
    <t>ISWARA, KADIRAWEL</t>
  </si>
  <si>
    <t>KISWARA@AOL.COM</t>
  </si>
  <si>
    <t>GONG, LIN</t>
  </si>
  <si>
    <t>LINGONGMD@YAHOO.COM</t>
  </si>
  <si>
    <t>HU, ANDY</t>
  </si>
  <si>
    <t>EVERWELLMED@GMAIL.COM</t>
  </si>
  <si>
    <t>JMTCHANG8@GMAIL.COM</t>
  </si>
  <si>
    <t>CHIU, RONNIE</t>
  </si>
  <si>
    <t>WONG, MIN</t>
  </si>
  <si>
    <t>MINAUNGWONG@YAHOO.COM</t>
  </si>
  <si>
    <t>TAN, REYNALDO</t>
  </si>
  <si>
    <t>ZHANG, HAN</t>
  </si>
  <si>
    <t>PEDIATRICS</t>
  </si>
  <si>
    <t>HAN.ZHANG@RENDRCARE.COM</t>
  </si>
  <si>
    <t>LIANG, MEI</t>
  </si>
  <si>
    <t>HU, XIAOXI</t>
  </si>
  <si>
    <t>HUANG, QING</t>
  </si>
  <si>
    <t>HUANG, YIWU</t>
  </si>
  <si>
    <t>YHUANG@MAIMONIDESMED.ORG</t>
  </si>
  <si>
    <t>KONG, STEVEN</t>
  </si>
  <si>
    <t>STEVENKONGPA@GMAIL.COM</t>
  </si>
  <si>
    <t>GUO, MICHAEL</t>
  </si>
  <si>
    <t>TAN, KATHY</t>
  </si>
  <si>
    <t>SHFNG@YAHOO.COM</t>
  </si>
  <si>
    <t>WU, BENJAMIN</t>
  </si>
  <si>
    <t>WUMDPC823@GMAIL.COM</t>
  </si>
  <si>
    <t>LI, JIANJUN</t>
  </si>
  <si>
    <t>LICHIXIN@YAHOO.COM</t>
  </si>
  <si>
    <t>ZHAO, QIUQU</t>
  </si>
  <si>
    <t>YAO, YUAN</t>
  </si>
  <si>
    <t>HUANG, ANN</t>
  </si>
  <si>
    <t>CHEN, XIAOPING</t>
  </si>
  <si>
    <t>LIN, ANITA</t>
  </si>
  <si>
    <t>HUANG, QIN</t>
  </si>
  <si>
    <t>FENG, YONGYU</t>
  </si>
  <si>
    <t>YEOUN, DANIEL</t>
  </si>
  <si>
    <t>HE, FU</t>
  </si>
  <si>
    <t>FFHE@AOL.COM</t>
  </si>
  <si>
    <t>YANG, ZHIGANG</t>
  </si>
  <si>
    <t>WANG, SHENG</t>
  </si>
  <si>
    <t>XU, MINGZHU</t>
  </si>
  <si>
    <t>TAN, SHAO YUE</t>
  </si>
  <si>
    <t>TONYSYT@HOTMAIL.COM</t>
  </si>
  <si>
    <t>CHEN, YAN</t>
  </si>
  <si>
    <t>LI, LIYE</t>
  </si>
  <si>
    <t>WU, LINA</t>
  </si>
  <si>
    <t>HANNA-HINDY, KAYANE</t>
  </si>
  <si>
    <t>HANNAHINDYMD@GMAIL.COM</t>
  </si>
  <si>
    <t>TIN, HUI</t>
  </si>
  <si>
    <t>TIN, KEVIN</t>
  </si>
  <si>
    <t>KEVINTIN@YAHOO.COM</t>
  </si>
  <si>
    <t>NIE, KERRY</t>
  </si>
  <si>
    <t>WANG, HONGYIN</t>
  </si>
  <si>
    <t>HONGYINW@YAHOO.COM</t>
  </si>
  <si>
    <t>LI, YUE</t>
  </si>
  <si>
    <t>JIA, CHANGPING</t>
  </si>
  <si>
    <t>YEUNG, JOYCE</t>
  </si>
  <si>
    <t>JOYCEYEUNG417@GMAIL.COM</t>
  </si>
  <si>
    <t>CHU, PO</t>
  </si>
  <si>
    <t>POCHENG16@HOTMAIL.COM</t>
  </si>
  <si>
    <t>WANG, ZHONG</t>
  </si>
  <si>
    <t>XIE, JACK</t>
  </si>
  <si>
    <t>WU, HUI</t>
  </si>
  <si>
    <t>HUI.WU36@GMAIL.COM</t>
  </si>
  <si>
    <t>TAN, WU</t>
  </si>
  <si>
    <t>LIANG, MEITING</t>
  </si>
  <si>
    <t>MEITING.LIANG@MY.LIU.EDU</t>
  </si>
  <si>
    <t>POURMAND, KAMRON</t>
  </si>
  <si>
    <t>KAMRON.POURMAND@MOUNTSINAI.ORG</t>
  </si>
  <si>
    <t>BOAKYE, KWAKU</t>
  </si>
  <si>
    <t>KWAKU19@HOTMAIL.COM</t>
  </si>
  <si>
    <t>CHAPALAMADUGU, PRATEEK</t>
  </si>
  <si>
    <t>PRATEEK.CHAPALAMADUGU@YAHOO.COM</t>
  </si>
  <si>
    <t>VERINA, DANIEL</t>
  </si>
  <si>
    <t>FORTUNE, BRETT</t>
  </si>
  <si>
    <t>BFORTUNE@MONTEFIORE.ORG</t>
  </si>
  <si>
    <t>CUMMINGS, DONELLE</t>
  </si>
  <si>
    <t>PATEL, HARISH</t>
  </si>
  <si>
    <t>HPATEL@BRONXCARE.ORG</t>
  </si>
  <si>
    <t>FRAGER, SHALOM</t>
  </si>
  <si>
    <t>LOPEZ, ELIANA</t>
  </si>
  <si>
    <t>ELOPEZ@ESSENMED.COM</t>
  </si>
  <si>
    <t>EYOB, NIAT</t>
  </si>
  <si>
    <t>HARTY, ALYSON</t>
  </si>
  <si>
    <t>ALYSON.HARTY@MOUNTSINAI.ORG</t>
  </si>
  <si>
    <t>CRISMALE, JAMES</t>
  </si>
  <si>
    <t>JAMES.CRISMALE@MOUNTSINAI.ORG</t>
  </si>
  <si>
    <t>ABBAS, DANIYAL</t>
  </si>
  <si>
    <t>MORENCY, OBRIEN</t>
  </si>
  <si>
    <t>OBRIEN.MORENCY@MOUNTSINAI.ORG</t>
  </si>
  <si>
    <t>NOVECK, NICOLE</t>
  </si>
  <si>
    <t>EMEASOBA, UCHECHUKWU</t>
  </si>
  <si>
    <t>OTHER</t>
  </si>
  <si>
    <t>EMMANUELEMEASOBA@GMAIL.COM</t>
  </si>
  <si>
    <t>BOYNES, CHRISTINA</t>
  </si>
  <si>
    <t>CBOYNES@BRONXCARE.ORG</t>
  </si>
  <si>
    <t>SUNG, JULIE</t>
  </si>
  <si>
    <t>JUSUNG@MONTEFIORE.ORG</t>
  </si>
  <si>
    <t>WANG, LINDA</t>
  </si>
  <si>
    <t>LINDA.WANG@MOUNTSINAI.ORG</t>
  </si>
  <si>
    <t>COSTABLE, NICHOLAS</t>
  </si>
  <si>
    <t>NCOSTABLE@MONTEFIORE.ORG</t>
  </si>
  <si>
    <t>RINALDI, JOSEPH</t>
  </si>
  <si>
    <t>BIJU, SUNI</t>
  </si>
  <si>
    <t>SMUNDACH@MONTEFIORE.ORG</t>
  </si>
  <si>
    <t>MAGERAS, ANNA</t>
  </si>
  <si>
    <t>ANNA.MAGERAS@MSSM.EDU</t>
  </si>
  <si>
    <t>FIGUEREDO ALCALA, CARLOS</t>
  </si>
  <si>
    <t>CHI, DANNY</t>
  </si>
  <si>
    <t>DANNYCHI27@GMAIL.COM</t>
  </si>
  <si>
    <t>PANITCH, JONATHAN</t>
  </si>
  <si>
    <t>JPANITCH@MONTEFIORE.ORG</t>
  </si>
  <si>
    <t>BABAJIDE, OYEDOTUN</t>
  </si>
  <si>
    <t>ADAMS, HELEN</t>
  </si>
  <si>
    <t>HELEN.ADAMS@MOUNTSINAI.ORG</t>
  </si>
  <si>
    <t>QUINTANILLA, JULIO</t>
  </si>
  <si>
    <t>JULIO.QUINTANILLA@URBANHEALTHPLAN.ORG</t>
  </si>
  <si>
    <t>KIM, ANA</t>
  </si>
  <si>
    <t>ANA.KIM@MOUNTSINAI.ORG</t>
  </si>
  <si>
    <t>JOSEPH, GERALDINE</t>
  </si>
  <si>
    <t>GERRIEGEE@HOTMAIL.COM</t>
  </si>
  <si>
    <t>SEECOOMAR, LESLIE</t>
  </si>
  <si>
    <t>REMY, PROSPERE</t>
  </si>
  <si>
    <t>PREMY@BRONXLEB.ORG</t>
  </si>
  <si>
    <t>STEIN, DAVID</t>
  </si>
  <si>
    <t>DAVEPEEG@GMAIL.COM</t>
  </si>
  <si>
    <t>BACK, SARA</t>
  </si>
  <si>
    <t>SARA.BACK@NYCHHC.ORG</t>
  </si>
  <si>
    <t>CHIRICO, KELLY</t>
  </si>
  <si>
    <t>KELLY.CHIRICO@MOUNTSINAI.ORG</t>
  </si>
  <si>
    <t>AHMAD, JAWAD</t>
  </si>
  <si>
    <t>JAWAD.AHMAD@MOUNTSINAI.ORG</t>
  </si>
  <si>
    <t>KIYICI, NEJAT</t>
  </si>
  <si>
    <t>NKIYICI@MONTEFIORE.ORG</t>
  </si>
  <si>
    <t>WOODS, ERIC</t>
  </si>
  <si>
    <t>KOGEKAR, NINA</t>
  </si>
  <si>
    <t>MOTAMED, DAVID</t>
  </si>
  <si>
    <t>DAVID.MOTAMED@MOUNTSINAI.ORG</t>
  </si>
  <si>
    <t>HARLEY, JENNIFER</t>
  </si>
  <si>
    <t>JENNIFER.HARLEY@NYCHHC.ORG</t>
  </si>
  <si>
    <t>SABLE, ROBERT</t>
  </si>
  <si>
    <t>RASABLE@OPTONLINE.NET</t>
  </si>
  <si>
    <t>ODIN, JOSEPH</t>
  </si>
  <si>
    <t>JOSEPH.ODIN@MOUNTSINAI.ORG</t>
  </si>
  <si>
    <t>WILDFEUER, OLGA</t>
  </si>
  <si>
    <t>OWILDFEUER@YAHOO.COM</t>
  </si>
  <si>
    <t>BACH, NANCY</t>
  </si>
  <si>
    <t>NANCY.BACH@MOUNTSINAI.ORG</t>
  </si>
  <si>
    <t>BANSAL, MEENA</t>
  </si>
  <si>
    <t>MEENA.BANSAL@MOUNTSINAI.ORG</t>
  </si>
  <si>
    <t>DIETERICH, DOUGLAS</t>
  </si>
  <si>
    <t>DOUGLAS.DIETERICH@MSSM.EDU</t>
  </si>
  <si>
    <t>CHANG, CHARISSA</t>
  </si>
  <si>
    <t>CHARISSA.CHANG@MOUNTSINAI.ORG</t>
  </si>
  <si>
    <t>GREWAL, PRIYA</t>
  </si>
  <si>
    <t>PRIYA.GREWAL@MOUNTSINAI.ORG</t>
  </si>
  <si>
    <t>GENAO, ALVARO</t>
  </si>
  <si>
    <t>AMALRAJ, SHARMILA</t>
  </si>
  <si>
    <t>SSELVARA@MONTEFIORE.ORG</t>
  </si>
  <si>
    <t>AKPOIGBE, KESIENA</t>
  </si>
  <si>
    <t>IBRAGIMOVA, BARBARA</t>
  </si>
  <si>
    <t>OKELEZO, GERTRUDE</t>
  </si>
  <si>
    <t>YORO, JOANNA</t>
  </si>
  <si>
    <t>JOANNA.YORO@MOUNTSINAI.ORG</t>
  </si>
  <si>
    <t>COLLADO, FRANCINA</t>
  </si>
  <si>
    <t>FRANCINA.COLLADO@MOUNTSINAI.ORG</t>
  </si>
  <si>
    <t>CHO, EUNYOUNG</t>
  </si>
  <si>
    <t>VILLANUEVA RODRIGUEZ, AUGUSTO</t>
  </si>
  <si>
    <t>AUGUSTO.VILLANUEVA@MSSM.EDU</t>
  </si>
  <si>
    <t>SHAH, MICHELLE</t>
  </si>
  <si>
    <t>NI, KATHERINE</t>
  </si>
  <si>
    <t>KNI@MONTEFIORE.ORG</t>
  </si>
  <si>
    <t>OMARUFILO, FATIMA</t>
  </si>
  <si>
    <t>ALABARAN@MONTEFIORE.ORG</t>
  </si>
  <si>
    <t>OSMAN, MOHAMED</t>
  </si>
  <si>
    <t>ANDRADE, CHRISTOPHER</t>
  </si>
  <si>
    <t>CANDRADE@MONTEFIORE.ORG</t>
  </si>
  <si>
    <t>ROEDIGER, REBECCA</t>
  </si>
  <si>
    <t>RROEDIGER@MONTEFIORE.ORG</t>
  </si>
  <si>
    <t>KATSANOS, ELENA</t>
  </si>
  <si>
    <t>ELENA.KATSANOS@MOUNTSINAI.ORG</t>
  </si>
  <si>
    <t>LURCH, MELLESSA</t>
  </si>
  <si>
    <t>MELLESSA.LURCH@MOUNTSINAI.ORG</t>
  </si>
  <si>
    <t>GRINSPAN, LAUREN</t>
  </si>
  <si>
    <t>LAUREN.GRINSPAN@MOUNTSINAI.ORG</t>
  </si>
  <si>
    <t>ZALKIN, DANA</t>
  </si>
  <si>
    <t>DZALKIN@MONTEFIORE.ORG</t>
  </si>
  <si>
    <t>VOGEL, ALEXANDER</t>
  </si>
  <si>
    <t>WINTERS, ADAM</t>
  </si>
  <si>
    <t>CONCEPCION, MARIA DONNA</t>
  </si>
  <si>
    <t>DONNA.CONCEPCION@MOUNTSINAI.ORG</t>
  </si>
  <si>
    <t>TOW, CLARA</t>
  </si>
  <si>
    <t>CTOW@MONTEFIORE.ORG</t>
  </si>
  <si>
    <t>FEINSTEIN, ADDI</t>
  </si>
  <si>
    <t>FEINSTEA@NYCHHC.ORG</t>
  </si>
  <si>
    <t>CONTRERAS, SILVIA</t>
  </si>
  <si>
    <t>SILVIA.CHAVEZ@MOUNTSINAI.ORG</t>
  </si>
  <si>
    <t>ANTWI MILLER, FLORA</t>
  </si>
  <si>
    <t>FANTWI@PROMESA.ORG</t>
  </si>
  <si>
    <t>SIGEL, KEITH</t>
  </si>
  <si>
    <t>KEITH.SIGEL@MSSM.EDU</t>
  </si>
  <si>
    <t>CETIN, MEHMET</t>
  </si>
  <si>
    <t>ADAM, MUHAMMAD</t>
  </si>
  <si>
    <t>ADAM@UNIVMED.NET</t>
  </si>
  <si>
    <t>VERDUZCO, ESTEBAN</t>
  </si>
  <si>
    <t>IHIMOYAN, ARIYO</t>
  </si>
  <si>
    <t>ARIYOI@YAHOO.COM</t>
  </si>
  <si>
    <t>NARENDRA, NITHAN</t>
  </si>
  <si>
    <t>NITHAN@GMAIL.COM</t>
  </si>
  <si>
    <t>TABRIZIAN, PARISSA</t>
  </si>
  <si>
    <t>SURGERY</t>
  </si>
  <si>
    <t>GUTWEIN, JEREMY</t>
  </si>
  <si>
    <t>JERMGUTS@GMAIL.COM</t>
  </si>
  <si>
    <t>SHAHAN, KAREN</t>
  </si>
  <si>
    <t>KAREN.SHAHAN@NBHN.NET</t>
  </si>
  <si>
    <t>HENGL, LAURI</t>
  </si>
  <si>
    <t>BOAKYE, KWABENA</t>
  </si>
  <si>
    <t>TROB246@GMAIL.COM</t>
  </si>
  <si>
    <t>GANDHI, VANI</t>
  </si>
  <si>
    <t>VANI.GANDHI@MOUNTSINAI.ORG</t>
  </si>
  <si>
    <t>ERFANI, MOHAMAD</t>
  </si>
  <si>
    <t>MERFANI@ESSENMD.COM</t>
  </si>
  <si>
    <t>MUPPIDI, MONICA</t>
  </si>
  <si>
    <t>MAKKER, JASBIR</t>
  </si>
  <si>
    <t>JMAKKER@BRONXLEB.ORG</t>
  </si>
  <si>
    <t>CHACKO, KRISTINA</t>
  </si>
  <si>
    <t>KCHACKO@MONTEFIORE.ORG</t>
  </si>
  <si>
    <t>IM, GENE</t>
  </si>
  <si>
    <t>GENE.IM@MOUNTSINAI.ORG</t>
  </si>
  <si>
    <t>HERNANDEZ, LINCOLN</t>
  </si>
  <si>
    <t>HERNANDEZMD@GMAIL.COM</t>
  </si>
  <si>
    <t>GOLDEN, NICOLE</t>
  </si>
  <si>
    <t>NG2384@CUMC.COLUMBIA.EDU</t>
  </si>
  <si>
    <t>PARK, JAMES</t>
  </si>
  <si>
    <t>ALP@NORTHWELL.EDU</t>
  </si>
  <si>
    <t>LEE, INSOOK</t>
  </si>
  <si>
    <t>FOONT, JULIE</t>
  </si>
  <si>
    <t>JULIEFOONT@GOTHAMGASTRO.COM</t>
  </si>
  <si>
    <t>RADHAKRISHNAN, JAI</t>
  </si>
  <si>
    <t>JR55@COLUMBIA.EDU</t>
  </si>
  <si>
    <t>CHONEY, TASHI</t>
  </si>
  <si>
    <t>TBHUTIA@GMAIL.COM</t>
  </si>
  <si>
    <t>ZHENG, CHRISTINA</t>
  </si>
  <si>
    <t>CZHENG@NORTHWELL.EDU</t>
  </si>
  <si>
    <t>LEE, CALVIN</t>
  </si>
  <si>
    <t>SFCALVIN@GMAIL.COM</t>
  </si>
  <si>
    <t>VERNA, ELIZABETH</t>
  </si>
  <si>
    <t>EV77@COLUMBIA.EDU</t>
  </si>
  <si>
    <t>WARSHAW, JILL</t>
  </si>
  <si>
    <t>JWARSAW@NORTHWELL.EDU</t>
  </si>
  <si>
    <t>JESUDIAN, ARUN</t>
  </si>
  <si>
    <t>ABJ9004@MED.CORNELL.EDU</t>
  </si>
  <si>
    <t>OLINER, CHARLES</t>
  </si>
  <si>
    <t>BARRAZA, LUIS</t>
  </si>
  <si>
    <t>SARWAR, RAIYA</t>
  </si>
  <si>
    <t>LEONG, JENNIFER</t>
  </si>
  <si>
    <t>JENNIFER.LEONG@NYGA.MD</t>
  </si>
  <si>
    <t>PHIPPS, MEAGHAN</t>
  </si>
  <si>
    <t>MMP2207@CUMC.COLUMBIA.EDU</t>
  </si>
  <si>
    <t>NORTEY, ESTHER</t>
  </si>
  <si>
    <t>ESTHER.NORTEY@NYUMC.ORG</t>
  </si>
  <si>
    <t>KEMPH, LAUREN</t>
  </si>
  <si>
    <t>LFK2108@CUMC.COLUMBIA.EDU</t>
  </si>
  <si>
    <t>SHEARS, KARIN</t>
  </si>
  <si>
    <t>KCS2137@CUMC.COLUMBIA.EDU</t>
  </si>
  <si>
    <t>YEH, JONATHAN</t>
  </si>
  <si>
    <t>JCY2124@CUMC.COLUMBIA.EDU</t>
  </si>
  <si>
    <t>DU, ANNIE</t>
  </si>
  <si>
    <t>ANNIE.DU@MOUNTSINAI.ORG</t>
  </si>
  <si>
    <t>ELSHAFEY, SUZANNE</t>
  </si>
  <si>
    <t>CHOI, ANTHONY</t>
  </si>
  <si>
    <t>LAW, CINDY</t>
  </si>
  <si>
    <t>CLAW2@NORTHWELL.EDU</t>
  </si>
  <si>
    <t>GORDON, BENJAMIN</t>
  </si>
  <si>
    <t>NICOLOSI, LAUREN</t>
  </si>
  <si>
    <t>ROZENSHTEYN, FREDERICK</t>
  </si>
  <si>
    <t>FREDERICK.ROZENSHTEYN@MOUNTSINAI.ORG</t>
  </si>
  <si>
    <t>ABOUBAKR, AIYA</t>
  </si>
  <si>
    <t>AIA9015@NYP.ORG</t>
  </si>
  <si>
    <t>DAWOD, ENAD</t>
  </si>
  <si>
    <t>GBOLO, FAY</t>
  </si>
  <si>
    <t>DIAZ, ALYSSA</t>
  </si>
  <si>
    <t>CRICHTON, DONNA</t>
  </si>
  <si>
    <t>DAC4016@MED.CORNELL.EDU</t>
  </si>
  <si>
    <t>GUAN, ANGEL</t>
  </si>
  <si>
    <t>LIU, XIU</t>
  </si>
  <si>
    <t>XIL4012@MED.CORNELL.EDU</t>
  </si>
  <si>
    <t>SON, JIMYEONG</t>
  </si>
  <si>
    <t>JSON6@NORTHWELL.EDU</t>
  </si>
  <si>
    <t>ORTIZ, MIRIANNY</t>
  </si>
  <si>
    <t>GARDNER, NINA</t>
  </si>
  <si>
    <t>NINA.GARDNER@NYULANGONE.ORG</t>
  </si>
  <si>
    <t>JACOBOWITZ, BARBARA</t>
  </si>
  <si>
    <t>KILLACKEY, KRISTIN</t>
  </si>
  <si>
    <t>TSENG, MENGKAO</t>
  </si>
  <si>
    <t>GIENDOMTSENG@GMAIL.COM</t>
  </si>
  <si>
    <t>VILLANUEVA, GERALD</t>
  </si>
  <si>
    <t>GERALD.VILLANUEVA@NYULANGONE.ORG</t>
  </si>
  <si>
    <t>WEBER, SCOTT</t>
  </si>
  <si>
    <t>GANJHU, LISA</t>
  </si>
  <si>
    <t>LISA.GANJHU@NYUMC.ORG</t>
  </si>
  <si>
    <t>RIEBER, JONATHAN</t>
  </si>
  <si>
    <t>JR31868@AOL.COM</t>
  </si>
  <si>
    <t>PHOTANGTHAM, PUNYADECH</t>
  </si>
  <si>
    <t>PRIDEMEDICAL@GMAIL.COM</t>
  </si>
  <si>
    <t>BORCICH, ANTHONY</t>
  </si>
  <si>
    <t>BORCICHPRACTICE@GMAIL.COM</t>
  </si>
  <si>
    <t>CRESPIN, JEFFREY</t>
  </si>
  <si>
    <t>JEFFREY.CRESPIN@NYUMC.ORG</t>
  </si>
  <si>
    <t>BRETTHOLZ, EDWARD</t>
  </si>
  <si>
    <t>EDWARDBRETTHOLZ@GMAIL.COM</t>
  </si>
  <si>
    <t>REYES, FLORDELIS</t>
  </si>
  <si>
    <t>FLORDELIS.REYES@NYULANGONE.ORG</t>
  </si>
  <si>
    <t>BRANDMAN, DANIELLE</t>
  </si>
  <si>
    <t>DAB4026@MED.CORNELL.EDU</t>
  </si>
  <si>
    <t>RUTLEDGE, STEPHANIE</t>
  </si>
  <si>
    <t>STR7035@MED.CORNELL.EDU</t>
  </si>
  <si>
    <t>WALSH, KELLY</t>
  </si>
  <si>
    <t>FOX, ALYSON</t>
  </si>
  <si>
    <t>AF2165@CUMC.COLUMBIA.EDU</t>
  </si>
  <si>
    <t>MIN, ALBERT</t>
  </si>
  <si>
    <t>AMIN@CHPNET.ORG</t>
  </si>
  <si>
    <t>BROWN, ROBERT</t>
  </si>
  <si>
    <t>RSB2005@MED.CORNELL.EDU</t>
  </si>
  <si>
    <t>NORTHUP, PATRICK</t>
  </si>
  <si>
    <t>JACOBSON, IRA</t>
  </si>
  <si>
    <t>IRA.JACOBSON@NYULANGONE.ORG</t>
  </si>
  <si>
    <t>DOVE, LORNA</t>
  </si>
  <si>
    <t>LMD62@CUMC.COLUMBIA.EDU</t>
  </si>
  <si>
    <t>LUCERO, CATHERINE</t>
  </si>
  <si>
    <t>CCL9009@MED.CORNELL.EDU</t>
  </si>
  <si>
    <t>MASSOUMI, HATEF</t>
  </si>
  <si>
    <t>HMASSOUMI@NORTHWELL.EDU</t>
  </si>
  <si>
    <t>FELDMAN, DAVID</t>
  </si>
  <si>
    <t>METROMEDPC@AOL.COM</t>
  </si>
  <si>
    <t>HARREN, PATRICIA</t>
  </si>
  <si>
    <t>PH176@CUMC.COLUMBIA.EDU</t>
  </si>
  <si>
    <t>PATTERSON, CARLIE</t>
  </si>
  <si>
    <t>SCHONFELD, EMILY</t>
  </si>
  <si>
    <t>EAS9021@MED.CORNELL.EDU</t>
  </si>
  <si>
    <t>CARRIERO, DAMARIS</t>
  </si>
  <si>
    <t>DCC2@CUMC.COLUMBIA.EDU</t>
  </si>
  <si>
    <t>GOULD, THOMAS</t>
  </si>
  <si>
    <t>FERNANDEZ-SLOVES, IDALIA</t>
  </si>
  <si>
    <t>MAF9055@MED.CORNELL.EDU</t>
  </si>
  <si>
    <t>MAGUN, ARTHUR</t>
  </si>
  <si>
    <t>AMM3@CUMC.COLUMBIA.EDU</t>
  </si>
  <si>
    <t>TOBIAS, HILLEL</t>
  </si>
  <si>
    <t>DOCSTOBIAS@AOL.COM</t>
  </si>
  <si>
    <t>SNELL, DAVID</t>
  </si>
  <si>
    <t>DAVID.SNELL2@NYUMC.ORG</t>
  </si>
  <si>
    <t>RODRIGUEZ, STEVEN</t>
  </si>
  <si>
    <t>CAPASSO, DOMINIQUE</t>
  </si>
  <si>
    <t>DOMINIQUE.CAPASSO@NYUMC.ORG</t>
  </si>
  <si>
    <t>ROTHENBERG, GLORIA</t>
  </si>
  <si>
    <t>GLR4002@MED.CORNELL.EDU</t>
  </si>
  <si>
    <t>HO, CLARA</t>
  </si>
  <si>
    <t>CLH9023@MED.CORNELL.EDU</t>
  </si>
  <si>
    <t>ZHENG, QI</t>
  </si>
  <si>
    <t>BEANO, ABDALLAH</t>
  </si>
  <si>
    <t>LIN, JIA-YIN</t>
  </si>
  <si>
    <t>LI, JIN FENG</t>
  </si>
  <si>
    <t>SAGGESE, ALLYSA</t>
  </si>
  <si>
    <t>ALS9267@MED.CORNELL.EDU</t>
  </si>
  <si>
    <t>DAVE, JENNY</t>
  </si>
  <si>
    <t>MINTZ, MICHAEL</t>
  </si>
  <si>
    <t>CHAN, ARYANA</t>
  </si>
  <si>
    <t>ARYANA.CHAN@NYULANGONE.ORG</t>
  </si>
  <si>
    <t>SU, FENG</t>
  </si>
  <si>
    <t>CARASSO, MONIQUE</t>
  </si>
  <si>
    <t>MONIQUE.CARASSO@NYULANGONE.ORG</t>
  </si>
  <si>
    <t>FOMIN, VLADISLAV</t>
  </si>
  <si>
    <t>GOGOKHIA, LASHA</t>
  </si>
  <si>
    <t>LITVIN, ANNA</t>
  </si>
  <si>
    <t>ALITVIN1@NORTHWELL.EDU</t>
  </si>
  <si>
    <t>KUSHNER, TATYANA</t>
  </si>
  <si>
    <t>TAK4011@MED.CORNELL.EDU</t>
  </si>
  <si>
    <t>KUMAR, SONAL</t>
  </si>
  <si>
    <t>SOK9028@MED.CORNELL.EDU</t>
  </si>
  <si>
    <t>CULLARO, GIUSEPPE</t>
  </si>
  <si>
    <t>LAW, LINDA</t>
  </si>
  <si>
    <t>LINDA.LAW@NYULANGONE.ORG</t>
  </si>
  <si>
    <t>FIGUEROA DIAZ, VIVIANA</t>
  </si>
  <si>
    <t>VIVIANA.FIGUEROADIAZ@NYULANGONE.ORG</t>
  </si>
  <si>
    <t>KIM, SU JUNG</t>
  </si>
  <si>
    <t>HWANG, JAE</t>
  </si>
  <si>
    <t>LEMAN, JENNIFER</t>
  </si>
  <si>
    <t>JLEMAN@USDHEALTH.COM</t>
  </si>
  <si>
    <t>KALMAN, RICHARD</t>
  </si>
  <si>
    <t>KALMANRI@EINSTEIN.EDU</t>
  </si>
  <si>
    <t>NGUYEN, CANDACE</t>
  </si>
  <si>
    <t>DO, HANNAH</t>
  </si>
  <si>
    <t>FELTY, MIRANDA</t>
  </si>
  <si>
    <t>CHAN, WAI BEN</t>
  </si>
  <si>
    <t>BASS, MICHAEL</t>
  </si>
  <si>
    <t>HOLDEN, SIMONE</t>
  </si>
  <si>
    <t>WANG, SHUANG</t>
  </si>
  <si>
    <t>WEINBERG, ETHAN</t>
  </si>
  <si>
    <t>ETHAN.WEINBERG@UPHS.UPENN.EDU</t>
  </si>
  <si>
    <t>SIGAFUS, MATTHEW</t>
  </si>
  <si>
    <t>MATTHEW.SIGAFUS@UPHS.UPENN.EDU</t>
  </si>
  <si>
    <t>WONG, SHE-YAN</t>
  </si>
  <si>
    <t>SHEYANWONG@GMAIL.COM</t>
  </si>
  <si>
    <t>HAHM, ALBERT</t>
  </si>
  <si>
    <t>SHIN, GRACE</t>
  </si>
  <si>
    <t>JI, RONG</t>
  </si>
  <si>
    <t>HORBACH, SARAH</t>
  </si>
  <si>
    <t>SHORBACH@USDHEALTH.COM</t>
  </si>
  <si>
    <t>SINESE, LORIE</t>
  </si>
  <si>
    <t>LORIE.SINESE@UPHS.UPENN.EDU</t>
  </si>
  <si>
    <t>PAIK, JAMIE</t>
  </si>
  <si>
    <t>KEKLAK, PETER</t>
  </si>
  <si>
    <t>DEUEL, JENNIFER</t>
  </si>
  <si>
    <t>JENNIFER.DEUEL@UPHS.UPENN.EDU</t>
  </si>
  <si>
    <t>LATT, NYAN</t>
  </si>
  <si>
    <t>CHAAYA, ADIB</t>
  </si>
  <si>
    <t>MAHR, JUSTIN</t>
  </si>
  <si>
    <t>JUSTIN.MAHR@JEFFERSON.EDU</t>
  </si>
  <si>
    <t>CHUNG, HANNAH</t>
  </si>
  <si>
    <t>SOLGA, STEVEN</t>
  </si>
  <si>
    <t>PRENNER, STACEY</t>
  </si>
  <si>
    <t>APPOLO, BRENDA</t>
  </si>
  <si>
    <t>BRENDA.APPOLO@UPHS.UPENN.EDU</t>
  </si>
  <si>
    <t>PHUNG, CYNDI</t>
  </si>
  <si>
    <t>YOO, LISA</t>
  </si>
  <si>
    <t>THOLEY, DANIELLE</t>
  </si>
  <si>
    <t>DMT008@JEFFERSON.EDU</t>
  </si>
  <si>
    <t>KAPLAN, DAVID</t>
  </si>
  <si>
    <t>DAKAPLAN@MAIL.MED.UPENN.EDU</t>
  </si>
  <si>
    <t>LAGARDE MUSSA, MARIA</t>
  </si>
  <si>
    <t>NAHAS, JONATHAN</t>
  </si>
  <si>
    <t>PHAM, HUNG</t>
  </si>
  <si>
    <t>ZHAO, MEIRU</t>
  </si>
  <si>
    <t>LOH, REBECCA</t>
  </si>
  <si>
    <t>WAN, AARON</t>
  </si>
  <si>
    <t>DELATORRE, CESAR</t>
  </si>
  <si>
    <t>DRCDT@GASTROPA.COM</t>
  </si>
  <si>
    <t>MIROW, YUAN</t>
  </si>
  <si>
    <t>KROK, KAREN</t>
  </si>
  <si>
    <t>KKROK@PENNSTATEHEALTH.PSU.EDU</t>
  </si>
  <si>
    <t>BEY, STEPHANIE</t>
  </si>
  <si>
    <t>SBEY@DELAWAREDIGESTIVECARE.COM</t>
  </si>
  <si>
    <t>WATKINS, MARK</t>
  </si>
  <si>
    <t>DRMARKTW@AOL.COM</t>
  </si>
  <si>
    <t>CHANG, FU-ZEN</t>
  </si>
  <si>
    <t>ZHOU, ZHIHONG</t>
  </si>
  <si>
    <t>OCONNOR, JOHN</t>
  </si>
  <si>
    <t>VOLCHONOK, OLEG</t>
  </si>
  <si>
    <t>AVOLCHONOK@AOL.COM</t>
  </si>
  <si>
    <t>AMARAL, RAFAEL</t>
  </si>
  <si>
    <t>RAFAROSALMA@AOL.COM</t>
  </si>
  <si>
    <t>KOTHARI, RUPAL</t>
  </si>
  <si>
    <t>MYDOC@MLGA.NET</t>
  </si>
  <si>
    <t>FEYSSA, EYOB</t>
  </si>
  <si>
    <t>EYOB.FEYSSA@GMAIL.COM</t>
  </si>
  <si>
    <t>HALEGOUA-DE MARZIO, DINA</t>
  </si>
  <si>
    <t>DINA.HALEGOUA-DEMARZIO@JEFFERSON.EDU</t>
  </si>
  <si>
    <t>KIM, WON</t>
  </si>
  <si>
    <t>LI, XIAOBIN</t>
  </si>
  <si>
    <t>XLI19004@GMAIL.COM</t>
  </si>
  <si>
    <t>RAINA, SHIBAN</t>
  </si>
  <si>
    <t>SRAINA@PGCDOCS.COM</t>
  </si>
  <si>
    <t>MIAO, SUN</t>
  </si>
  <si>
    <t>LIEB, MICHAEL</t>
  </si>
  <si>
    <t>SU, SIMON</t>
  </si>
  <si>
    <t>SIMONYSU@ICLOUD.COM</t>
  </si>
  <si>
    <t>BRENIZE, LISA</t>
  </si>
  <si>
    <t>MA, XIAOLI</t>
  </si>
  <si>
    <t>TANGMALI@YAHOO.COM</t>
  </si>
  <si>
    <t>PHAN, NGOC-AN</t>
  </si>
  <si>
    <t>NGOCPHAN@AOL.COM</t>
  </si>
  <si>
    <t>TRINH, PHUONG</t>
  </si>
  <si>
    <t>MNP5874@GMAIL.COM</t>
  </si>
  <si>
    <t>KIM, YOUNG</t>
  </si>
  <si>
    <t>GILMAN, PHILIP</t>
  </si>
  <si>
    <t>PHILIP.GILMAN@CROZER.ORG</t>
  </si>
  <si>
    <t>BERBERIAN, BRIAN</t>
  </si>
  <si>
    <t>NUNES, FREDERICK</t>
  </si>
  <si>
    <t>GHANTA, RAVI</t>
  </si>
  <si>
    <t>RGHANTA@USDHEALTH.COM</t>
  </si>
  <si>
    <t>GONG, JEFFREY</t>
  </si>
  <si>
    <t>NEIBLUM, DAVID</t>
  </si>
  <si>
    <t>BROOKS, CORTNI</t>
  </si>
  <si>
    <t>BOBMAN, DAVID</t>
  </si>
  <si>
    <t>DBOBMAN@USDHEALTH.COM</t>
  </si>
  <si>
    <t>KIM, CHONG</t>
  </si>
  <si>
    <t>HERDMAN, CHRISTINE</t>
  </si>
  <si>
    <t>ROTHSTEIN, KENNETH</t>
  </si>
  <si>
    <t>ROTHSTEK@YAHOO.COM</t>
  </si>
  <si>
    <t>BROOKS, MICHAEL</t>
  </si>
  <si>
    <t>YOBROOKS@AOL.COM</t>
  </si>
  <si>
    <t>ALLOY, CURTIS</t>
  </si>
  <si>
    <t>VAZE, MILIND</t>
  </si>
  <si>
    <t>MILVAZE@GMAIL.COM</t>
  </si>
  <si>
    <t>JUDGE, THOMAS</t>
  </si>
  <si>
    <t>JUDGE-THOMAS@COOPERHEALTH.EDU</t>
  </si>
  <si>
    <t>KANCHANA, THIRUMALESHWAR</t>
  </si>
  <si>
    <t>THERESA@MIDATLANTICGI.COM</t>
  </si>
  <si>
    <t>SHEHATA, AHMED</t>
  </si>
  <si>
    <t>WANG, YIZE</t>
  </si>
  <si>
    <t>WANG-YIZE@COOPERHEALTH.EDU</t>
  </si>
  <si>
    <t>CHANG, ALAN</t>
  </si>
  <si>
    <t>ROSA, ANTHONY</t>
  </si>
  <si>
    <t>THAPAR, MANISH</t>
  </si>
  <si>
    <t>MANISH.THAPAR@JEFFERSON.EDU</t>
  </si>
  <si>
    <t>SASS, DAVID</t>
  </si>
  <si>
    <t>DAVID.SASS@JEFFERSON.EDU</t>
  </si>
  <si>
    <t>BACHALIS, SOPHEA</t>
  </si>
  <si>
    <t>SOPHEA.POK@UPHS.UPENN.EDU</t>
  </si>
  <si>
    <t>SUM, EVA</t>
  </si>
  <si>
    <t>LALUNA, LOUIS</t>
  </si>
  <si>
    <t>LLALUNA@USDHEALTH.COM</t>
  </si>
  <si>
    <t>BROTZ, COREY</t>
  </si>
  <si>
    <t>CBROTZ@PGCDOCS.COM</t>
  </si>
  <si>
    <t>KIM, PAUL</t>
  </si>
  <si>
    <t>PKIM@USDHEALTH.COM</t>
  </si>
  <si>
    <t>KURYAN, ALEX</t>
  </si>
  <si>
    <t>PATEL, MINAL</t>
  </si>
  <si>
    <t>MEENZP@GMAIL.COM</t>
  </si>
  <si>
    <t>PENALOZA, ORLANDO</t>
  </si>
  <si>
    <t>ORLANDO_J.PENALOZA@LVHN.ORG</t>
  </si>
  <si>
    <t>LONG, VANDANA</t>
  </si>
  <si>
    <t>WANG, GUOFANG</t>
  </si>
  <si>
    <t>JEFF_WANG_98683@YAHOO.COM</t>
  </si>
  <si>
    <t>VU, SON</t>
  </si>
  <si>
    <t>NGUYEN, TRUONG</t>
  </si>
  <si>
    <t>DRNGUYEN2006@GMAIL.COM</t>
  </si>
  <si>
    <t>MALEKI, DORDANEH</t>
  </si>
  <si>
    <t>ARAYA, VICTOR</t>
  </si>
  <si>
    <t>VICTORARAYAMD@HOTMAIL.COM</t>
  </si>
  <si>
    <t>GAO, STACEY</t>
  </si>
  <si>
    <t>SHIH, CHRISTOPHER</t>
  </si>
  <si>
    <t>WHITEBLOOM, DALE</t>
  </si>
  <si>
    <t>ROSSI, SIMONA</t>
  </si>
  <si>
    <t>SROSSI@VIRTUA.ORG</t>
  </si>
  <si>
    <t>MALEK, ASHRAF</t>
  </si>
  <si>
    <t>AMALEK@VIRTUA.ORG</t>
  </si>
  <si>
    <t>KIM, WONHEE</t>
  </si>
  <si>
    <t>NGUYEN, MINHHUYEN</t>
  </si>
  <si>
    <t>MINHHUYEN.NGUYEN@FCCC.EDU</t>
  </si>
  <si>
    <t>KWAKWA, HELENA</t>
  </si>
  <si>
    <t>HKWAKWA@AOL.COM</t>
  </si>
  <si>
    <t>NAVARRO, VICTOR</t>
  </si>
  <si>
    <t>VICTOR.NAVARRO@JEFFERSON.EDU</t>
  </si>
  <si>
    <t>KAUFMAN, BARRY</t>
  </si>
  <si>
    <t>BKAUFM@AOL.COM</t>
  </si>
  <si>
    <t>PEYTON, ADAM</t>
  </si>
  <si>
    <t>ADAMPEYTON@YAHOO.COM</t>
  </si>
  <si>
    <t>HERRINE, STEVEN</t>
  </si>
  <si>
    <t>STEVEN.HERRINE@JEFFERSON.EDU</t>
  </si>
  <si>
    <t>TATERKA, JAMES</t>
  </si>
  <si>
    <t>CHEUNG, RAYNARD</t>
  </si>
  <si>
    <t>RCHEUNG3@YAHOO.COM</t>
  </si>
  <si>
    <t>BERMAN, JEFFREY</t>
  </si>
  <si>
    <t>ROSMAN, GARY</t>
  </si>
  <si>
    <t>GARYROSMAN@COMCAST.NET</t>
  </si>
  <si>
    <t>CONNELL, DANIEL</t>
  </si>
  <si>
    <t>DCONNELL@USDHEALTH.COM</t>
  </si>
  <si>
    <t>LALANI, MEHUL</t>
  </si>
  <si>
    <t>MLALANI@USDHEALTH.COM</t>
  </si>
  <si>
    <t>BUHL, KEITH</t>
  </si>
  <si>
    <t>KJBUHL1@GMAIL.COM</t>
  </si>
  <si>
    <t>HONIG, PETER</t>
  </si>
  <si>
    <t>PRHONIG@COMCAST.NET</t>
  </si>
  <si>
    <t>KROSER, JOYANN</t>
  </si>
  <si>
    <t>DAVE, BHAVIN</t>
  </si>
  <si>
    <t>DRBHAVINDAVE@GMAIL.COM</t>
  </si>
  <si>
    <t>NGHIEM, GEORGE</t>
  </si>
  <si>
    <t>MATUSOW, GARY</t>
  </si>
  <si>
    <t>GMATUSOW@COMCAST.NET</t>
  </si>
  <si>
    <t>PAPASTAMELOS, ATHANASIOS</t>
  </si>
  <si>
    <t>APAPA2106@COMCAST.NET</t>
  </si>
  <si>
    <t>CODELLA, MARK</t>
  </si>
  <si>
    <t>BOYNTON, ROBERT</t>
  </si>
  <si>
    <t>PARK, KYONG</t>
  </si>
  <si>
    <t>KYONG.PARK@JEFFERSON.EDU</t>
  </si>
  <si>
    <t>NAM, JONG</t>
  </si>
  <si>
    <t>JN160@HOTMAIL.COM</t>
  </si>
  <si>
    <t>DEITCH, CHRISTOPHER</t>
  </si>
  <si>
    <t>DEITCH-CHRISTOPHER@COOPERHEALTH.EDU</t>
  </si>
  <si>
    <t>LODHAVIA, PARAG</t>
  </si>
  <si>
    <t>SHER, DANIEL</t>
  </si>
  <si>
    <t>DSHER@PGCDOCS.COM</t>
  </si>
  <si>
    <t>FINK, SCOTT</t>
  </si>
  <si>
    <t>SFINK@MLGA.NET</t>
  </si>
  <si>
    <t>SCHREIBMAN, IAN</t>
  </si>
  <si>
    <t>COONEY, TARA</t>
  </si>
  <si>
    <t>TARA.COONEY@CROZER.ORG</t>
  </si>
  <si>
    <t>ROSS, ABIGAIL</t>
  </si>
  <si>
    <t>ABIGAIL.ROSS@JEFFERSON.EDU</t>
  </si>
  <si>
    <t>YUAN, LIJUAN</t>
  </si>
  <si>
    <t>KAUR, JASPREET</t>
  </si>
  <si>
    <t>NG, JEFFREY</t>
  </si>
  <si>
    <t>LIU, FENGZHI</t>
  </si>
  <si>
    <t>LAM, SHAWN</t>
  </si>
  <si>
    <t>CONSTABLE, MAKEDA</t>
  </si>
  <si>
    <t>NGO, NINA</t>
  </si>
  <si>
    <t>YU, XIAODI</t>
  </si>
  <si>
    <t>XIAODI923@GMAIL.COM</t>
  </si>
  <si>
    <t>ZHENG, QIN</t>
  </si>
  <si>
    <t>QZHENG@TULANE.EDU</t>
  </si>
  <si>
    <t>SUN, EUNICE</t>
  </si>
  <si>
    <t>STENTON, SARINA</t>
  </si>
  <si>
    <t>MIDDLETON, ASHLEY</t>
  </si>
  <si>
    <t>NGO, HOANG QUAN</t>
  </si>
  <si>
    <t>ZHANG, XING</t>
  </si>
  <si>
    <t>TUFAIL, KASHIF</t>
  </si>
  <si>
    <t>BANDYOPADHYAY, NINA</t>
  </si>
  <si>
    <t>YAN, KAI</t>
  </si>
  <si>
    <t>KIM, ANNA</t>
  </si>
  <si>
    <t>LIU, LIN</t>
  </si>
  <si>
    <t>TRAN, ASHLEY</t>
  </si>
  <si>
    <t>APFEL, TEHILLA</t>
  </si>
  <si>
    <t>SHAKHATREH, MOHAMMED</t>
  </si>
  <si>
    <t>MOHAMMED.SHAKHATREH@JEFFERSON.EDU</t>
  </si>
  <si>
    <t>BURKE, ANN</t>
  </si>
  <si>
    <t>ANN.HAGAN@JEFFERSON.EDU</t>
  </si>
  <si>
    <t>SMITH, COLIN</t>
  </si>
  <si>
    <t>COLIN.SMITH@JEFFERSON.EDU</t>
  </si>
  <si>
    <t>CONNOR, LAURA</t>
  </si>
  <si>
    <t>SCHEIBEL, VICTORIA</t>
  </si>
  <si>
    <t>ZHENG, ELLIE</t>
  </si>
  <si>
    <t>ALBERT, NICOLE</t>
  </si>
  <si>
    <t>SAIMAN, YEDIDYA</t>
  </si>
  <si>
    <t>GLADING STEINRUCK, MARTHA</t>
  </si>
  <si>
    <t>COPELAND, BRIAN</t>
  </si>
  <si>
    <t>LOMBOY, CLIFFORD</t>
  </si>
  <si>
    <t>CLOMBOY@USDHEALTH.COM</t>
  </si>
  <si>
    <t>VELIUONA, MICHAEL</t>
  </si>
  <si>
    <t>FENKEL, JONATHAN</t>
  </si>
  <si>
    <t>JONATHAN.FENKEL@JEFFERSON.EDU</t>
  </si>
  <si>
    <t>LI, WEIGUO</t>
  </si>
  <si>
    <t>WVLIMD@GMAIL.COM</t>
  </si>
  <si>
    <t>STINE, JONATHAN</t>
  </si>
  <si>
    <t>HAFFELFINGER, LINDA</t>
  </si>
  <si>
    <t>UTRERAS, JUAN</t>
  </si>
  <si>
    <t>URIBE, JORGE</t>
  </si>
  <si>
    <t>MORGAN, MELISSA</t>
  </si>
  <si>
    <t>ZHANG, LEI</t>
  </si>
  <si>
    <t>LANDER, ELAINE</t>
  </si>
  <si>
    <t>ELAINE.LANDER@UPHS.UPENN.EDU</t>
  </si>
  <si>
    <t>COHEN, MATTHEW</t>
  </si>
  <si>
    <t>CIVAN, JESSE</t>
  </si>
  <si>
    <t>JESSECIVAN@YAHOO.COM</t>
  </si>
  <si>
    <t>HOGAN, CAROLYN</t>
  </si>
  <si>
    <t>CAROLYN.HOGAN@TUHS.TEMPLE.EDU</t>
  </si>
  <si>
    <t>PATEL, DHRUVAN</t>
  </si>
  <si>
    <t>DHRUVAN.PATEL@MERCYHEALTH.ORG</t>
  </si>
  <si>
    <t>STAUFFER, JILLIAN</t>
  </si>
  <si>
    <t>JSTAUFFER@USDHEALTH.COM</t>
  </si>
  <si>
    <t>HOTEIT, MAAROUF</t>
  </si>
  <si>
    <t>MAAROUF.HOTEIT@UPHS.UPENN.EDU</t>
  </si>
  <si>
    <t>REIPRICH, AARON</t>
  </si>
  <si>
    <t>MERMELSTEIN, ALAN</t>
  </si>
  <si>
    <t>AFMERMEL@COMCAST.NET</t>
  </si>
  <si>
    <t>LIN, DANIEL</t>
  </si>
  <si>
    <t>AHMED, MONJUR</t>
  </si>
  <si>
    <t>MARKOS, RONALD</t>
  </si>
  <si>
    <t>RONMARKOS62@GMAIL.COM</t>
  </si>
  <si>
    <t>WESTRA, KEVIN</t>
  </si>
  <si>
    <t>GIGIANTS@COMCAST.NET</t>
  </si>
  <si>
    <t>SPODIK, MAYA</t>
  </si>
  <si>
    <t>ELGENAIDI, HISHAM</t>
  </si>
  <si>
    <t>HELGENAIDI@VIRTUA.ORG</t>
  </si>
  <si>
    <t>HISAMUDDIN, IRFAN</t>
  </si>
  <si>
    <t>BRUNO, JOSEPH</t>
  </si>
  <si>
    <t>FORDE, KIMBERLY</t>
  </si>
  <si>
    <t>KIMBERLY.FORDE@TUHS.TEMPLE.EDU</t>
  </si>
  <si>
    <t>BAICHI, MATTHEW</t>
  </si>
  <si>
    <t>RAILE, BENJAMIN</t>
  </si>
  <si>
    <t>MODENA, SCOTT</t>
  </si>
  <si>
    <t>STONESIFER, ELIZABETH</t>
  </si>
  <si>
    <t>SERPER, MARINA</t>
  </si>
  <si>
    <t>LI, KUN</t>
  </si>
  <si>
    <t>KUNLEI@COMCAST.NET</t>
  </si>
  <si>
    <t>PATEL, VISHAL</t>
  </si>
  <si>
    <t>HOSSACK, JARED</t>
  </si>
  <si>
    <t>NICHOLE.RAYMOND@AMSURG.COM</t>
  </si>
  <si>
    <t>KELLY, CECILIA</t>
  </si>
  <si>
    <t>HWANG, AUSTIN</t>
  </si>
  <si>
    <t>AHWANG@MERCYHEALTH.COM</t>
  </si>
  <si>
    <t>CHE, CHAU</t>
  </si>
  <si>
    <t>CHAU.CHE@TUHS.TEMPLE.EDU</t>
  </si>
  <si>
    <t>SPIEGEL, ADAM</t>
  </si>
  <si>
    <t>ADAM.SPIEGEL@GMAIL.COM</t>
  </si>
  <si>
    <t>DUONG, DAVID</t>
  </si>
  <si>
    <t>ZEITZ, MONICA</t>
  </si>
  <si>
    <t>DUNCAN, ADRIENNE</t>
  </si>
  <si>
    <t>WANG, WEIHAN</t>
  </si>
  <si>
    <t>WWANG@APGCARE.COM</t>
  </si>
  <si>
    <t>SIMCOX, THOMAS</t>
  </si>
  <si>
    <t>PRAKASH, PIA</t>
  </si>
  <si>
    <t>PPRAKASH@GASTROMARYLAND.COM</t>
  </si>
  <si>
    <t>URRUNAGA, NATHALIE</t>
  </si>
  <si>
    <t>NURRUNAGA@MEDICINE.UMARYLAND.EDU</t>
  </si>
  <si>
    <t>CHENG, QIUFANG</t>
  </si>
  <si>
    <t>INTERNALMEDCHENG@GMAIL.COM</t>
  </si>
  <si>
    <t>NGUYEN, STEPHEN</t>
  </si>
  <si>
    <t>THIENLONGMD@OUTLOOK.COM</t>
  </si>
  <si>
    <t>SUI, AIPING</t>
  </si>
  <si>
    <t>PETERASUI@YAHOO.COM</t>
  </si>
  <si>
    <t>SHAFFER, JAMES</t>
  </si>
  <si>
    <t>JSHAFFER@WOODHOLMEGI.COM</t>
  </si>
  <si>
    <t>CAO, QI</t>
  </si>
  <si>
    <t>RADIOLOGY</t>
  </si>
  <si>
    <t>ROSEDALEPCP@GMAIL.COM</t>
  </si>
  <si>
    <t>WONG, HON-YUEN</t>
  </si>
  <si>
    <t>WONGFAMILYPRACTICE@GMAIL.COM</t>
  </si>
  <si>
    <t>HAMILTON, JAMES</t>
  </si>
  <si>
    <t>JPAHAMILTON@JHMI.EDU</t>
  </si>
  <si>
    <t>RAVENDHRAN, NATARAJAN</t>
  </si>
  <si>
    <t>N.RAVENDHRAN@DDAMD.COM</t>
  </si>
  <si>
    <t>MOHIUDDIN, RAJA</t>
  </si>
  <si>
    <t>RDIN@DOCGASTRO.COM</t>
  </si>
  <si>
    <t>ABELL, COLLEEN</t>
  </si>
  <si>
    <t>POTOSKY, DARRYN</t>
  </si>
  <si>
    <t>DARRYNPOTOSKY@GMAIL.COM</t>
  </si>
  <si>
    <t>RANGNEKAR, AMOL</t>
  </si>
  <si>
    <t>AMOL.S.RANGNEKAR@GUNET.GEORGETOWN.EDU</t>
  </si>
  <si>
    <t>CUI, WEI</t>
  </si>
  <si>
    <t>CINDY_NG_1225@HOTMAIL.COM</t>
  </si>
  <si>
    <t>LI, HARRY</t>
  </si>
  <si>
    <t>HPCLLCMDCOLUMBIA@GMAIL.COM</t>
  </si>
  <si>
    <t>RASHTI, FARZIN</t>
  </si>
  <si>
    <t>FRASHTI@GASTROMARYLAND.COM</t>
  </si>
  <si>
    <t>XU, DABO</t>
  </si>
  <si>
    <t>MA, MICHELLE</t>
  </si>
  <si>
    <t>MMA15@JHMI.EDU</t>
  </si>
  <si>
    <t>JENKINS, MICHELLE</t>
  </si>
  <si>
    <t>MICHELLE.L.JENKINS@GUNET.GEORGETOWN.EDU</t>
  </si>
  <si>
    <t>YAN, WEIMING</t>
  </si>
  <si>
    <t>WEIMINGYAN@HOTMAIL.COM</t>
  </si>
  <si>
    <t>LOMINADZE, ZURABI</t>
  </si>
  <si>
    <t>ZLOMINADZE@SOM.UMARYLAND.EDU</t>
  </si>
  <si>
    <t>KREISBERG, RODERICK</t>
  </si>
  <si>
    <t>RKREI001@YAHOO.COM</t>
  </si>
  <si>
    <t>OLUDARA-FADARE, OLUBAYO</t>
  </si>
  <si>
    <t>ACEUCC@YAHOO.COM</t>
  </si>
  <si>
    <t>LEE, JAE</t>
  </si>
  <si>
    <t>JLEE281@JHMI.EDU</t>
  </si>
  <si>
    <t>CHEN, PO-HUNG</t>
  </si>
  <si>
    <t>PCHEN37@JHMI.EDU</t>
  </si>
  <si>
    <t>FAN, WEI</t>
  </si>
  <si>
    <t>PAMCFAN2@GMAIL.COM</t>
  </si>
  <si>
    <t>OHLAND, EMILY</t>
  </si>
  <si>
    <t>EOHLAND@GASTROMARYLAND.COM</t>
  </si>
  <si>
    <t>LEE-YOUNG, KATHRYN</t>
  </si>
  <si>
    <t>KYOUNG54@JHMI.EDU</t>
  </si>
  <si>
    <t>BARDOFF, INNA</t>
  </si>
  <si>
    <t>IBARDOFF@WOODHOLMEGI.COM</t>
  </si>
  <si>
    <t>KIM, AMY</t>
  </si>
  <si>
    <t>AKIM97@JHMI.EDU</t>
  </si>
  <si>
    <t>CHEN, ZHENG</t>
  </si>
  <si>
    <t>ZCHEN@DRSCHUB.COM</t>
  </si>
  <si>
    <t>HARRIS, ALANA</t>
  </si>
  <si>
    <t>AHARRIS@GASTROHEALTH.COM</t>
  </si>
  <si>
    <t>GONZALEZ, MARGAUX</t>
  </si>
  <si>
    <t>ADMIN@MYADVANCEDGASTRO.COM</t>
  </si>
  <si>
    <t>PULLEN, ALLISON</t>
  </si>
  <si>
    <t>ALLISON.PULLEN@UMM.EDU</t>
  </si>
  <si>
    <t>NEMIROVSKY, ZEEV</t>
  </si>
  <si>
    <t>ZNEMIROVSKY@WOODHOLMEGI.COM</t>
  </si>
  <si>
    <t>TORABI SAGVAND, BABAK</t>
  </si>
  <si>
    <t>BABAKTORABIS@GMAIL.COM</t>
  </si>
  <si>
    <t>DO, JIHYUN</t>
  </si>
  <si>
    <t>KHUC, THI</t>
  </si>
  <si>
    <t>TKHUC@GASTROMARYLAND.COM</t>
  </si>
  <si>
    <t>HAYES, ALLISON</t>
  </si>
  <si>
    <t>ORESKY, KATHLEEN</t>
  </si>
  <si>
    <t>CLEVENGER, HANNAH</t>
  </si>
  <si>
    <t>KELLY, LINDA</t>
  </si>
  <si>
    <t>YI, XINNA</t>
  </si>
  <si>
    <t>LIN, QINGTING</t>
  </si>
  <si>
    <t>SHANAVAS, ZAIFI</t>
  </si>
  <si>
    <t>ZAIFI.SHANAVAS@CAPITALDIGESTIVECARE.COM</t>
  </si>
  <si>
    <t>SEKHON, JATINDER</t>
  </si>
  <si>
    <t>EMIEV@DRSEKHONMD.COM</t>
  </si>
  <si>
    <t>MOSTAGHIM, RADMAN</t>
  </si>
  <si>
    <t>WORETA, TINSAY</t>
  </si>
  <si>
    <t>TWORETA1@JHMI.EDU</t>
  </si>
  <si>
    <t>TONNU, TUANH</t>
  </si>
  <si>
    <t>DRTONNUOFFICE@GMAIL.COM</t>
  </si>
  <si>
    <t>BANKS, ALPHA</t>
  </si>
  <si>
    <t>BANKSHEPATOLOGY@YAHOO.COM</t>
  </si>
  <si>
    <t>LEWIS, JAMES</t>
  </si>
  <si>
    <t>LEWISJH@GUNET.GEORGETOWN.EDU</t>
  </si>
  <si>
    <t>KIM, THEODORE</t>
  </si>
  <si>
    <t>THEODORE.KIM@CAPITALDIGESTIVECARE.COM</t>
  </si>
  <si>
    <t>BUTLER, JAMES</t>
  </si>
  <si>
    <t>JIMBGI@VERIZON.NET</t>
  </si>
  <si>
    <t>PHAM, TRUNG</t>
  </si>
  <si>
    <t>MDPHAM1@VERIZON.NET</t>
  </si>
  <si>
    <t>SATOSKAR, ROHIT</t>
  </si>
  <si>
    <t>ROHIT.S.SATOSKAR@GUNET.GEORGETOWN.EDU</t>
  </si>
  <si>
    <t>RATTAN, SUSHIL</t>
  </si>
  <si>
    <t>ARETHIA8783@GMAIL.COM</t>
  </si>
  <si>
    <t>DANESHFOROUZ, JACQUELYN</t>
  </si>
  <si>
    <t>THEGASTROPA@GMAIL.COM</t>
  </si>
  <si>
    <t>KHAN, SAMEER</t>
  </si>
  <si>
    <t>YU, TAO</t>
  </si>
  <si>
    <t>YUTAO9898@YAHOO.COM</t>
  </si>
  <si>
    <t>LI, MARK</t>
  </si>
  <si>
    <t>DRMARKLI@GMAIL.COM</t>
  </si>
  <si>
    <t>SAKIANI, SASAN</t>
  </si>
  <si>
    <t>SSAKIANI@SOM.UMARYLAND.EDU</t>
  </si>
  <si>
    <t>ZHOU, XIAO</t>
  </si>
  <si>
    <t>MINGZHOUMD@YAHOO.COM</t>
  </si>
  <si>
    <t>SHETTY, KIRTI</t>
  </si>
  <si>
    <t>KSHETTY@SOM.UMARYLAND.EDU</t>
  </si>
  <si>
    <t>SMITH, COLEMAN</t>
  </si>
  <si>
    <t>COLEMAN.I.SMITH@GUNET.GEORGETOWN.EDU</t>
  </si>
  <si>
    <t>GUPTA, GHANSHYAM</t>
  </si>
  <si>
    <t>MELISSA@MYADVANCEDGASTRO.COM</t>
  </si>
  <si>
    <t>JULIE, NEIL</t>
  </si>
  <si>
    <t>DR.NEILJULIE@GMAIL.COM</t>
  </si>
  <si>
    <t>YOO, HWAN</t>
  </si>
  <si>
    <t>HYOO@MDMERCY.COM</t>
  </si>
  <si>
    <t>MU, WEITONG</t>
  </si>
  <si>
    <t>WMU@HARFORDGI.COM</t>
  </si>
  <si>
    <t>SHAH, MUSHTAQ</t>
  </si>
  <si>
    <t>DEONEAL484@AOL.COM</t>
  </si>
  <si>
    <t>LIN, JOSEPH</t>
  </si>
  <si>
    <t>JOSEPHCLINMDLLC@GMAIL.COM</t>
  </si>
  <si>
    <t>MAHESHWARI, ANURAG</t>
  </si>
  <si>
    <t>CCOOK2@MDMERCY.COM</t>
  </si>
  <si>
    <t>COLLIER, KEVIN</t>
  </si>
  <si>
    <t>RAI, RUDY</t>
  </si>
  <si>
    <t>RRAI@GASTROMARYLAND.COM</t>
  </si>
  <si>
    <t>THULUVATH, PAUL</t>
  </si>
  <si>
    <t>LEE, HING-CHUNG</t>
  </si>
  <si>
    <t>PACLINICALHD@GMAIL.COM</t>
  </si>
  <si>
    <t>BRINKLEY, SHERILYN</t>
  </si>
  <si>
    <t>SBRINKLE@JHMI.EDU</t>
  </si>
  <si>
    <t>RICE, JENNA</t>
  </si>
  <si>
    <t>FOND, AARON</t>
  </si>
  <si>
    <t>AARON.M.FOND@MEDSTAR.NET</t>
  </si>
  <si>
    <t>OROSS, LORI</t>
  </si>
  <si>
    <t>LORI.OROSS@MEDSTAR.NET</t>
  </si>
  <si>
    <t>FENG, JIAO</t>
  </si>
  <si>
    <t>FENGJIAO1818@GMAIL.COM</t>
  </si>
  <si>
    <t>LIGEIRO, FILIPA</t>
  </si>
  <si>
    <t>DADABHAI, ALIA</t>
  </si>
  <si>
    <t>WINLEY, ADELL</t>
  </si>
  <si>
    <t>AWINLEY44@COMCAST.NET</t>
  </si>
  <si>
    <t>JAKHETE, NEHA</t>
  </si>
  <si>
    <t>NJAKHETE@SOM.UMARYLAND.EDU</t>
  </si>
  <si>
    <t>FANG, CHRISTINA</t>
  </si>
  <si>
    <t>CFANG@GASTROHEALTH.COM</t>
  </si>
  <si>
    <t>CASTILLO DEL CASTILLO, EDUARDO</t>
  </si>
  <si>
    <t>SCHWARZENBERGER, ELLIOT</t>
  </si>
  <si>
    <t>ESCHWARZENBERGER@WOODHOLMEGI.COM</t>
  </si>
  <si>
    <t>OLSEN, RAENA</t>
  </si>
  <si>
    <t>RAENA.S.OLSEN@MEDSTAR.NET</t>
  </si>
  <si>
    <t>ROSENBLOOM, JOSHUA</t>
  </si>
  <si>
    <t>JROSENBLOOM@GASTROMARYLAND.COM</t>
  </si>
  <si>
    <t>LOVINS, MONICA</t>
  </si>
  <si>
    <t>MONICALOVINS@YAHOO.COM</t>
  </si>
  <si>
    <t>LOWE, DHRUV</t>
  </si>
  <si>
    <t>DLOWE@GASTROMARYLAND.COM</t>
  </si>
  <si>
    <t>NERF, JENNIFER</t>
  </si>
  <si>
    <t>JENNIFER.NERF@YAHOO.COM</t>
  </si>
  <si>
    <t>MAY, JOANNA</t>
  </si>
  <si>
    <t>KIM, INJUNG</t>
  </si>
  <si>
    <t>INJUNG@MICHAELDKIM.COM</t>
  </si>
  <si>
    <t>WEDD, JOEL</t>
  </si>
  <si>
    <t>JWEDD@EMORY.EDU</t>
  </si>
  <si>
    <t>NGUYEN, DENNIS</t>
  </si>
  <si>
    <t>DNGUYEN@VIRGINIAMEDICALALLIANCE.COM</t>
  </si>
  <si>
    <t>PRAY, KARLA</t>
  </si>
  <si>
    <t>KARLA_HULL@BSHSI.ORG</t>
  </si>
  <si>
    <t>TRAN, MINH</t>
  </si>
  <si>
    <t>DRTRAN@VAPHYSICIANS.COM</t>
  </si>
  <si>
    <t>PATRICK, CAITLYN</t>
  </si>
  <si>
    <t>DOMANSKI, JEREMY</t>
  </si>
  <si>
    <t>LEE, IRIS</t>
  </si>
  <si>
    <t>THOMAS, ARUL</t>
  </si>
  <si>
    <t>FAYYAD, DANA</t>
  </si>
  <si>
    <t>WELTY, EMILY</t>
  </si>
  <si>
    <t>WELTYE@THEGI-GROUP.COM</t>
  </si>
  <si>
    <t>PHAM, DAN</t>
  </si>
  <si>
    <t>MA, TIEN</t>
  </si>
  <si>
    <t>HONG, CAROLINE</t>
  </si>
  <si>
    <t>TIONGCO, FELIX</t>
  </si>
  <si>
    <t>FTIONGCO@GMAIL.COM</t>
  </si>
  <si>
    <t>DESHMUKH, SUHAS</t>
  </si>
  <si>
    <t>SUHASLD@YAHOO.COM</t>
  </si>
  <si>
    <t>CHENG, ZHENGYI</t>
  </si>
  <si>
    <t>DR.ZHENGYI.CHENG@GMAIL.COM</t>
  </si>
  <si>
    <t>RYAN, MICHAEL</t>
  </si>
  <si>
    <t>MRYANDLDS@YAHOO.COM</t>
  </si>
  <si>
    <t>TU, LAN</t>
  </si>
  <si>
    <t>LANTUMD@AOL.COM</t>
  </si>
  <si>
    <t>TON, CAMVAN</t>
  </si>
  <si>
    <t>PILLOTE, KARLA</t>
  </si>
  <si>
    <t>KPILLOT1@JHMI.EDU</t>
  </si>
  <si>
    <t>HUH, CHARLES</t>
  </si>
  <si>
    <t>OFFICEGASTROHUH@GMAIL.COM</t>
  </si>
  <si>
    <t>KHOKHAR, MUHAMMAD</t>
  </si>
  <si>
    <t>MFAROOQKHOKHAR@GMAIL.COM</t>
  </si>
  <si>
    <t>TON-THAT, HAN</t>
  </si>
  <si>
    <t>HTON@VERIZON.NET</t>
  </si>
  <si>
    <t>CHAND, NISHA</t>
  </si>
  <si>
    <t>DRNISHACHAND@GMAIL.COM</t>
  </si>
  <si>
    <t>KIM, PETER</t>
  </si>
  <si>
    <t>PDKIM@HOTMAIL.COM</t>
  </si>
  <si>
    <t>BLOSSER, RICHARD</t>
  </si>
  <si>
    <t>ABLOSSERMD@YAHOO.COM</t>
  </si>
  <si>
    <t>MAKDISI, WALID</t>
  </si>
  <si>
    <t>SUH, JAMES</t>
  </si>
  <si>
    <t>SALCEDO, JACQUELINE</t>
  </si>
  <si>
    <t>JSALRICM@AOL.COM</t>
  </si>
  <si>
    <t>KIM, BYUNGKI</t>
  </si>
  <si>
    <t>BKIM@NOVAGI.COM</t>
  </si>
  <si>
    <t>GUPTA, PRADEEP</t>
  </si>
  <si>
    <t>STRAVITZ, RICHARD</t>
  </si>
  <si>
    <t>RICHARD.STRAVITZ@VCUHEALTH.ORG</t>
  </si>
  <si>
    <t>MALHOTRA, SURESH</t>
  </si>
  <si>
    <t>SURESH3MD@GMAIL.COM</t>
  </si>
  <si>
    <t>HEGAB, AHMED</t>
  </si>
  <si>
    <t>AHEGAB@NOVAGI.COM</t>
  </si>
  <si>
    <t>CHUNG, INGRID</t>
  </si>
  <si>
    <t>DRCHUNGOFFICE@GMAIL.COM</t>
  </si>
  <si>
    <t>WEILIU09@YAHOO.COM</t>
  </si>
  <si>
    <t>LASNER, LANCE</t>
  </si>
  <si>
    <t>LLASNER@HOTMAIL.COM</t>
  </si>
  <si>
    <t>LAM, BRIAN</t>
  </si>
  <si>
    <t>BRIAN.LAM@INOVA.ORG</t>
  </si>
  <si>
    <t>TU, RICHARD</t>
  </si>
  <si>
    <t>RICHARDPTU@GMAIL.COM</t>
  </si>
  <si>
    <t>DANG, HUONG</t>
  </si>
  <si>
    <t>PSYCHIATRY</t>
  </si>
  <si>
    <t>ACOSTA, TERESA</t>
  </si>
  <si>
    <t>KHAN, ALI</t>
  </si>
  <si>
    <t>KUPERSCHMIT, DIEGO</t>
  </si>
  <si>
    <t>DIEGOKUPER@HOTMAIL.COM</t>
  </si>
  <si>
    <t>LAKHANI, SHILEN</t>
  </si>
  <si>
    <t>KHAPRA, ASMA</t>
  </si>
  <si>
    <t>AKHAPRA@NOVAGI.COM</t>
  </si>
  <si>
    <t>ARGO, CURTIS</t>
  </si>
  <si>
    <t>CKA3D@VIRGINIA.EDU</t>
  </si>
  <si>
    <t>FANTAZOS, JESSICA</t>
  </si>
  <si>
    <t>FANTAZOS@GMAIL.COM</t>
  </si>
  <si>
    <t>YOUN, SUGKEE</t>
  </si>
  <si>
    <t>KOR311@GMAIL.COM</t>
  </si>
  <si>
    <t>THIWAN, SYED ISMAIL</t>
  </si>
  <si>
    <t>NGUYEN, NGOCHA</t>
  </si>
  <si>
    <t>NGOCHANGUYENMD@GMAIL.COM</t>
  </si>
  <si>
    <t>TAN, JEREMIAS</t>
  </si>
  <si>
    <t>JTAN@NOVAGI.COM</t>
  </si>
  <si>
    <t>BROWN, MICHAEL</t>
  </si>
  <si>
    <t>MCBROWN100@GMAIL.COM</t>
  </si>
  <si>
    <t>YU, BENSON</t>
  </si>
  <si>
    <t>DOCYUAPPTS@GMAIL.COM</t>
  </si>
  <si>
    <t>HONG, MU</t>
  </si>
  <si>
    <t>MUKYUNGHONG@GMAIL.COM</t>
  </si>
  <si>
    <t>LE, CONNIE</t>
  </si>
  <si>
    <t>CONNIELEMD@GMAIL.COM</t>
  </si>
  <si>
    <t>GARONE, MICHAEL</t>
  </si>
  <si>
    <t>MGARONE@NOVAGI.COM</t>
  </si>
  <si>
    <t>IMMEL, WALTER</t>
  </si>
  <si>
    <t>GASTRO@VIRGINIAMEDICALALLIANCE.COM</t>
  </si>
  <si>
    <t>LUKETIC, VELIMIR</t>
  </si>
  <si>
    <t>VELIMIR.LUKETIC@VCUHEALTH.ORG</t>
  </si>
  <si>
    <t>CHOI, JULIANA</t>
  </si>
  <si>
    <t>JULIANACHOI@HOTMAIL.COM</t>
  </si>
  <si>
    <t>AXELRAD, ANDREW</t>
  </si>
  <si>
    <t>STALTERK@THEGI-GROUP.COM</t>
  </si>
  <si>
    <t>HERMAN, GABRIEL</t>
  </si>
  <si>
    <t>ERCP95@AOL.COM</t>
  </si>
  <si>
    <t>CALDWELL, STEPHEN</t>
  </si>
  <si>
    <t>SHC5C@VIRGINIA.EDU</t>
  </si>
  <si>
    <t>RAZAVI, MOHAMMAD</t>
  </si>
  <si>
    <t>H.RAZAVI08@GMAIL.COM</t>
  </si>
  <si>
    <t>HUANG, JACK</t>
  </si>
  <si>
    <t>JACKCJHUANG@GMAIL.COM</t>
  </si>
  <si>
    <t>KELLER, ANDRÃ‰A</t>
  </si>
  <si>
    <t>ANDREA.L.KELLER@GUNET.GEORGETOWN.EDU</t>
  </si>
  <si>
    <t>KIM, MICHAEL</t>
  </si>
  <si>
    <t>FFMC305@YAHOO.COM</t>
  </si>
  <si>
    <t>PROSKY, MARTIN</t>
  </si>
  <si>
    <t>MP.NOVAGI@GMAIL.COM</t>
  </si>
  <si>
    <t>NGUYEN, UY</t>
  </si>
  <si>
    <t>JANSON, JAN</t>
  </si>
  <si>
    <t>TRAN, MADELEINE</t>
  </si>
  <si>
    <t>ZEMITIS, SUSAN</t>
  </si>
  <si>
    <t>MERY, JAVIER</t>
  </si>
  <si>
    <t>MERY, MIRANDA</t>
  </si>
  <si>
    <t>RATHBURN, REBECCA</t>
  </si>
  <si>
    <t>CHOI, KRISTINA</t>
  </si>
  <si>
    <t>BLATZER, LEAH</t>
  </si>
  <si>
    <t>LEE, HANNAH</t>
  </si>
  <si>
    <t>HANNAH.LEE@VCUHEALTH.ORG</t>
  </si>
  <si>
    <t>TEKOLA, BEZAWIT</t>
  </si>
  <si>
    <t>BTEKOLA@NOVAGI.COM</t>
  </si>
  <si>
    <t>NGUYEN, VERONICA</t>
  </si>
  <si>
    <t>VERONICA.NGUYEN@INOVA.ORG</t>
  </si>
  <si>
    <t>TRAN, AN</t>
  </si>
  <si>
    <t>LEE, ZONE-EN</t>
  </si>
  <si>
    <t>SCHULTZ, BETH</t>
  </si>
  <si>
    <t>BSCHULTZ@WINCHESTERGI.COM</t>
  </si>
  <si>
    <t>ASHWORTH, APRIL</t>
  </si>
  <si>
    <t>WENTWORTH, BRIAN</t>
  </si>
  <si>
    <t>PASSI, MONICA</t>
  </si>
  <si>
    <t>POLLEY, TINA</t>
  </si>
  <si>
    <t>RAMADORAI, VISHANT</t>
  </si>
  <si>
    <t>VRAMADORAI@NOVAGI.COM</t>
  </si>
  <si>
    <t>OLDFIELD, EDWARD</t>
  </si>
  <si>
    <t>ABEDI, MAHMOOD</t>
  </si>
  <si>
    <t>INTAGLIATA, NICOLAS</t>
  </si>
  <si>
    <t>SEALOCK, MICHELLE</t>
  </si>
  <si>
    <t>WU, JENNIFER</t>
  </si>
  <si>
    <t>MORRIS, BRITTANY</t>
  </si>
  <si>
    <t>ZHOU, HUPING</t>
  </si>
  <si>
    <t>SARDANA, NITIN</t>
  </si>
  <si>
    <t>MATHERLY, SCOTT</t>
  </si>
  <si>
    <t>RIVERA, RENE</t>
  </si>
  <si>
    <t>GEISSINGER, BRENT</t>
  </si>
  <si>
    <t>B.GEISSINGER@GMAIL.COM</t>
  </si>
  <si>
    <t>PAVLOVA, MIROSLAVA</t>
  </si>
  <si>
    <t>MPAVLOVA77@GMAIL.COM</t>
  </si>
  <si>
    <t>GREEN, COLLEEN</t>
  </si>
  <si>
    <t>CW6N@HSCMAIL.MCC.VIRGINIA.EDU</t>
  </si>
  <si>
    <t>BACHTOLD, MICHELLE</t>
  </si>
  <si>
    <t>MDBACHTOLD@GMAIL.COM</t>
  </si>
  <si>
    <t>PHAM, NICK</t>
  </si>
  <si>
    <t>DRPHAM7@GMAIL.COM</t>
  </si>
  <si>
    <t>WOLKE, ANITA</t>
  </si>
  <si>
    <t>SHAH, NEERAL</t>
  </si>
  <si>
    <t>NS3ZT@VIRGINIA.EDU</t>
  </si>
  <si>
    <t>MIN, JOHN</t>
  </si>
  <si>
    <t>POTRU, RACHANA</t>
  </si>
  <si>
    <t>RACHANA.POTRU@GMAIL.COM</t>
  </si>
  <si>
    <t>LIU, YU</t>
  </si>
  <si>
    <t>HERNANDEZ, JOSE</t>
  </si>
  <si>
    <t>HROWE@STRANDGI.COM</t>
  </si>
  <si>
    <t>SCHNELL, JAMES</t>
  </si>
  <si>
    <t>JSCHNELL@PALMETTODIGESTIVE.COM</t>
  </si>
  <si>
    <t>CORNNELL, TIMOTHY</t>
  </si>
  <si>
    <t>RHODES, DAVID</t>
  </si>
  <si>
    <t>DRHODES@NORTHEASTDIGESTIVE.COM</t>
  </si>
  <si>
    <t>DEAL, STEPHEN</t>
  </si>
  <si>
    <t>COLE, KARA</t>
  </si>
  <si>
    <t>COLEKR@MUSC.EDU</t>
  </si>
  <si>
    <t>LAWAL, ADEYEMI</t>
  </si>
  <si>
    <t>ALAWAL@WAKEMED.ORG</t>
  </si>
  <si>
    <t>SCHMELTZER, PAUL</t>
  </si>
  <si>
    <t>PAUL.SCHMELTZER@ATRIUMHEALTH.ORG</t>
  </si>
  <si>
    <t>RUDNICK, SEAN</t>
  </si>
  <si>
    <t>SRUDNICK@WFUBMC.EDU</t>
  </si>
  <si>
    <t>STEPHENSON, STEPHEN</t>
  </si>
  <si>
    <t>SSTEPHENSON@CAROLINADIGESTIVE.COM</t>
  </si>
  <si>
    <t>NAAS, PETER</t>
  </si>
  <si>
    <t>DELEMOS, ANDREW</t>
  </si>
  <si>
    <t>ANDREW.DELEMOS@ATRIUMHEALTH.ORG</t>
  </si>
  <si>
    <t>CHOWDHURY, SHARIF</t>
  </si>
  <si>
    <t>RCHOWDHURY@WAKEMED.ORG</t>
  </si>
  <si>
    <t>MILLER, JULIANA</t>
  </si>
  <si>
    <t>ALDOUS, MARK</t>
  </si>
  <si>
    <t>SACHDEVA, NEERAJ</t>
  </si>
  <si>
    <t>RAJNC111@GMAIL.COM</t>
  </si>
  <si>
    <t>SINGH, ERICK</t>
  </si>
  <si>
    <t>LUCAS, WAYNE</t>
  </si>
  <si>
    <t>WLUCAS@PINEHURSTMEDICAL.COM</t>
  </si>
  <si>
    <t>AGYEI-GYAMFI, FRANCES</t>
  </si>
  <si>
    <t>FGYAMFI@ACMEMEDICALS.COM</t>
  </si>
  <si>
    <t>HAWES, SARA</t>
  </si>
  <si>
    <t>SHAWES@NORTHEASTDIGESTIVE.COM</t>
  </si>
  <si>
    <t>NUTT, LINDA</t>
  </si>
  <si>
    <t>LINDA.NUTT@CAROLINASHEALTHCARE.ORG</t>
  </si>
  <si>
    <t>WILDER, JULIUS</t>
  </si>
  <si>
    <t>JULIUS.WILDER@DUKE.EDU</t>
  </si>
  <si>
    <t>KORRAPATI, PRANEET</t>
  </si>
  <si>
    <t>TRULL, KELSEY</t>
  </si>
  <si>
    <t>KTRULL@NORTHEASTDIGESTIVE.COM</t>
  </si>
  <si>
    <t>ANGHEL, GEANINA</t>
  </si>
  <si>
    <t>GANGHEL@NORTHEASTDIGESTIVE.COM</t>
  </si>
  <si>
    <t>STROJNY, ALISSA</t>
  </si>
  <si>
    <t>KAPPUS, MATTHEW</t>
  </si>
  <si>
    <t>MATTHEW.KAPPUS@DUKE.EDU</t>
  </si>
  <si>
    <t>MIRMIRAN YAZDY, SEID ALI</t>
  </si>
  <si>
    <t>AYAZDY@AOL.COM</t>
  </si>
  <si>
    <t>PECHI, MARCELLA</t>
  </si>
  <si>
    <t>MARCELLA.NEVELS@ATRIUMHEALTH.ORG</t>
  </si>
  <si>
    <t>KOBES, PETER</t>
  </si>
  <si>
    <t>PEARSON, ANDREW</t>
  </si>
  <si>
    <t>CYZNER, RONNIE</t>
  </si>
  <si>
    <t>RCYZNER@CAROLINADIGESTIVE.COM</t>
  </si>
  <si>
    <t>JOHNSON, KRISTEN</t>
  </si>
  <si>
    <t>PATEL, VINAY</t>
  </si>
  <si>
    <t>THORPE, KIMBERLY</t>
  </si>
  <si>
    <t>HAQUE, TANVIR</t>
  </si>
  <si>
    <t>TANVIR.HAQUE@UNCHEALTH.UNC.EDU</t>
  </si>
  <si>
    <t>BARRINGER, KARYN</t>
  </si>
  <si>
    <t>TARPY, KATHLEEN</t>
  </si>
  <si>
    <t>LAPPAS, BRIAN</t>
  </si>
  <si>
    <t>LAPPAS@CARYGASTRO.COM</t>
  </si>
  <si>
    <t>DAWKINS, SARAH</t>
  </si>
  <si>
    <t>SARAH.DAWKINS@DUKE.EDU</t>
  </si>
  <si>
    <t>COLTON, JOHN</t>
  </si>
  <si>
    <t>JOHN.COLTON@PRISMAHEALTH.ORG</t>
  </si>
  <si>
    <t>KING, LINDSAY</t>
  </si>
  <si>
    <t>SHAH, NEIL</t>
  </si>
  <si>
    <t>HUGHES, JULIA</t>
  </si>
  <si>
    <t>JHUGHES@WAKEINTERNALMEDICINE.COM</t>
  </si>
  <si>
    <t>SHROFF, HERSH</t>
  </si>
  <si>
    <t>HERSH_SHROFF@MED.UNC.EDU</t>
  </si>
  <si>
    <t>RUSSELL, MICHAEL</t>
  </si>
  <si>
    <t>BRUSSELL@NORTHEASTDIGESTIVE.COM</t>
  </si>
  <si>
    <t>SEABROOK, NELSON</t>
  </si>
  <si>
    <t>DRAZEK, DAWN</t>
  </si>
  <si>
    <t>DAWN.DRAZEK@ATRIUMHEALTH.ORG</t>
  </si>
  <si>
    <t>CHAND, GAURAV</t>
  </si>
  <si>
    <t>GCHAND@CAROLINADIGESTIVE.COM</t>
  </si>
  <si>
    <t>LOCKLEAR, KATHRYN</t>
  </si>
  <si>
    <t>HIRA, ANGELA</t>
  </si>
  <si>
    <t>CHAPMAN, ROBERT</t>
  </si>
  <si>
    <t>ROBERT.CHAPMAN@ATRIUMHEALTH.ORG</t>
  </si>
  <si>
    <t>SYKES, DANIELLE</t>
  </si>
  <si>
    <t>DSYKES@NORTHEASTDIGESTIVE.COM</t>
  </si>
  <si>
    <t>SMITH, MARIA</t>
  </si>
  <si>
    <t>PATEL, SAGAR</t>
  </si>
  <si>
    <t>LASTORIA, PAULA</t>
  </si>
  <si>
    <t>PAULA.LASTORIA@ATRIUMHEALTH.ORG</t>
  </si>
  <si>
    <t>BURGESS, LISA</t>
  </si>
  <si>
    <t>LMBURGESS@PALMETTOPRIMARYCARE.COM</t>
  </si>
  <si>
    <t>YOUNG, WILLIAM</t>
  </si>
  <si>
    <t>TOFFOLI, ELAINE</t>
  </si>
  <si>
    <t>BAUMAN, MCKENZIE</t>
  </si>
  <si>
    <t>MBAUMAN@NORTHEASTDIGESTIVE.ORG</t>
  </si>
  <si>
    <t>DENGLER, CAMERON</t>
  </si>
  <si>
    <t>STAHL, KATHERINE</t>
  </si>
  <si>
    <t>KIANI, ALYSSA</t>
  </si>
  <si>
    <t>PATEL, BHUMI</t>
  </si>
  <si>
    <t>RODRIGUEZ, STEPHANIE</t>
  </si>
  <si>
    <t>FOWLER, ANNA</t>
  </si>
  <si>
    <t>CHRISTENSEN, CHRISTINA</t>
  </si>
  <si>
    <t>YOXHEIMER, LINDSAY</t>
  </si>
  <si>
    <t>BERG, CARL</t>
  </si>
  <si>
    <t>CARL.BERG@DUKE.EDU</t>
  </si>
  <si>
    <t>CLEMENTS, JOHN</t>
  </si>
  <si>
    <t>KING, WILLIAM</t>
  </si>
  <si>
    <t>KOHAGEN, KENNETH</t>
  </si>
  <si>
    <t>KENNETH.KOHAGEN@UNCHEALTH.UNC.EDU</t>
  </si>
  <si>
    <t>MUIR, ANDREW</t>
  </si>
  <si>
    <t>ANDREW.MUIR@DUKE.EDU</t>
  </si>
  <si>
    <t>HUNG, PATRICK</t>
  </si>
  <si>
    <t>PATRICKHUNG@YAHOO.COM</t>
  </si>
  <si>
    <t>CUNNINGHAM, KENT</t>
  </si>
  <si>
    <t>ZACKS, STEVEN</t>
  </si>
  <si>
    <t>SZACKS@MED.UNC.EDU</t>
  </si>
  <si>
    <t>WERTH, THOMAS</t>
  </si>
  <si>
    <t>THOMPSON, ERIC</t>
  </si>
  <si>
    <t>ETHOMPSON@CAROLINADIGESTIVE.COM</t>
  </si>
  <si>
    <t>ISEMAN, DANIEL</t>
  </si>
  <si>
    <t>TUPPISEMAN@MSN.COM</t>
  </si>
  <si>
    <t>RUSSO, MARK</t>
  </si>
  <si>
    <t>MARK.RUSSO@CAROLINASHEALTHCARE.ORG</t>
  </si>
  <si>
    <t>HOLTZMULLER, KENT</t>
  </si>
  <si>
    <t>KENT.HOLTZMULLER@CAROLINASHEALTHCARE.ORG</t>
  </si>
  <si>
    <t>JOSEPHSON, STEVEN</t>
  </si>
  <si>
    <t>ZAMOR, PHILIPPE</t>
  </si>
  <si>
    <t>PHILIPPE.ZAMOR@ATRIUMHEALTH.ORG</t>
  </si>
  <si>
    <t>CHIEMPRABHA, ALAN</t>
  </si>
  <si>
    <t>ASKGI@CAROLINA.RR.COM</t>
  </si>
  <si>
    <t>FIX, OREN</t>
  </si>
  <si>
    <t>OREN.FIX@SWEDISH.ORG</t>
  </si>
  <si>
    <t>TENDLER, DAVID</t>
  </si>
  <si>
    <t>DTENDLER@DURHAMGI.COM</t>
  </si>
  <si>
    <t>KOCH, DAVID</t>
  </si>
  <si>
    <t>DKOCH@MUSC.EDU</t>
  </si>
  <si>
    <t>SCHMITZ, ROBERT</t>
  </si>
  <si>
    <t>ROBERT.SCHMITZ@CHARLOTTEGASTRO.COM</t>
  </si>
  <si>
    <t>PORTWOOD, GLEN</t>
  </si>
  <si>
    <t>GPORTWOOD@CAROLINADIGESTIVE.COM</t>
  </si>
  <si>
    <t>THOMA, MATTHEW</t>
  </si>
  <si>
    <t>MTHOMA@SCGASTRO.COM</t>
  </si>
  <si>
    <t>KARKI, ARYA</t>
  </si>
  <si>
    <t>AKARKI@EAGLEMDS.COM</t>
  </si>
  <si>
    <t>BARRITT, ALFRED</t>
  </si>
  <si>
    <t>BARRITT@MED.UNC.EDU</t>
  </si>
  <si>
    <t>CHINIWALLA, NIRAV</t>
  </si>
  <si>
    <t>SHORES, NATHAN</t>
  </si>
  <si>
    <t>NATHAN.SHORES@CHARLESTONGI.COM</t>
  </si>
  <si>
    <t>METHENY, VIKKI</t>
  </si>
  <si>
    <t>VMETHENY@MED.UNC.EDU</t>
  </si>
  <si>
    <t>THOMAS, CHAD</t>
  </si>
  <si>
    <t>CHAD@ALUMNI.MUSC.EDU</t>
  </si>
  <si>
    <t>CONNER, GREGORY</t>
  </si>
  <si>
    <t>GREG.CONNER@ATRIUMHEALTH.ORG</t>
  </si>
  <si>
    <t>TUMBAPURA, ANIL</t>
  </si>
  <si>
    <t>WILLNER, IRA</t>
  </si>
  <si>
    <t>WILLNERI@MUSC.EDU</t>
  </si>
  <si>
    <t>JENKINS, SPENCER</t>
  </si>
  <si>
    <t>SJENKINS@CAROLINADIGEST.COM</t>
  </si>
  <si>
    <t>JENKINS, GEORGE</t>
  </si>
  <si>
    <t>GJENKINS@CAROLINADIGEST.COM</t>
  </si>
  <si>
    <t>DOSHI, HIRENDRA</t>
  </si>
  <si>
    <t>HNDOSHI@AOL.COM</t>
  </si>
  <si>
    <t>MAHMOUD, MITCHELL</t>
  </si>
  <si>
    <t>MMAHMOUD@BOICE-WILLIS.COM</t>
  </si>
  <si>
    <t>AL-SABBAGH, GHASSAN</t>
  </si>
  <si>
    <t>SABBAGH89@GMAIL.COM</t>
  </si>
  <si>
    <t>FOWLER, FRED</t>
  </si>
  <si>
    <t>FFOWLER@CAROLINADIGESTIVE.COM</t>
  </si>
  <si>
    <t>GOACHER, ELIZABETH</t>
  </si>
  <si>
    <t>GOACH001@MC.DUKE.EDU</t>
  </si>
  <si>
    <t>NICHOLS, JEAN</t>
  </si>
  <si>
    <t>DAIGNAULT, THOMAS</t>
  </si>
  <si>
    <t>GAINES, DAVID</t>
  </si>
  <si>
    <t>CFICKLIMG@GASTROASSOCIATES.COM</t>
  </si>
  <si>
    <t>SIMPSON, HEATHER</t>
  </si>
  <si>
    <t>SIMPSOH@MUSC.EDU</t>
  </si>
  <si>
    <t>FRIED, MICHAEL</t>
  </si>
  <si>
    <t>MFRIED@MED.UNC.EDU</t>
  </si>
  <si>
    <t>HAWKINS, SARAH</t>
  </si>
  <si>
    <t>SHAWKINS@LCIDS.COM</t>
  </si>
  <si>
    <t>LAIRD, ANDREW</t>
  </si>
  <si>
    <t>BOWLES, CARLY</t>
  </si>
  <si>
    <t>POPE, AMY</t>
  </si>
  <si>
    <t>CAIN, KARA</t>
  </si>
  <si>
    <t>KMATTHEWS@STRANDGI.COM</t>
  </si>
  <si>
    <t>RICHTER, JAMES</t>
  </si>
  <si>
    <t>PANNU, DAVINDERBIR</t>
  </si>
  <si>
    <t>DBSPANNU@GMAIL.COM</t>
  </si>
  <si>
    <t>RAYNOR, KATHLEEN</t>
  </si>
  <si>
    <t>FRIZZELL, ERIC</t>
  </si>
  <si>
    <t>EFRIZZELL@PINEHURSTMEDICAL.COM</t>
  </si>
  <si>
    <t>RAU, NIKHIEL</t>
  </si>
  <si>
    <t>NIKHIEL.RAU@PIEDMONTHEALTHCARE.COM</t>
  </si>
  <si>
    <t>ZIVONY, ADAM</t>
  </si>
  <si>
    <t>AZIVONY@NCDHP.COM</t>
  </si>
  <si>
    <t>MALHOTRA, NIDHI</t>
  </si>
  <si>
    <t>SEGOVIA, MARIA</t>
  </si>
  <si>
    <t>MARIA.SEGOVIA@DUKE.EDU</t>
  </si>
  <si>
    <t>SHORES, LILLIAN</t>
  </si>
  <si>
    <t>LSHORES@WILMINGTONHEALTH.COM</t>
  </si>
  <si>
    <t>RODDEY, JOHN</t>
  </si>
  <si>
    <t>GARDINER.RODDEY@CHARLOTTEGASTRO.COM</t>
  </si>
  <si>
    <t>HOPKINS, SUSAN</t>
  </si>
  <si>
    <t>POSTIC, GEORGES</t>
  </si>
  <si>
    <t>PATEL, VIRAL</t>
  </si>
  <si>
    <t>VIRAL.PATEL@CHARLOTTEGASTRO.COM</t>
  </si>
  <si>
    <t>FEUSSNER, DEREK</t>
  </si>
  <si>
    <t>DFEUSSNER@PALMETTODIGESTIVE.COM</t>
  </si>
  <si>
    <t>QUIGG, MEGAN</t>
  </si>
  <si>
    <t>MQUIGG@NORTHEASTDIGESTIVE.COM</t>
  </si>
  <si>
    <t>BONKOVSKY, HERBERT</t>
  </si>
  <si>
    <t>HBONKOVSKY@WFUBMC.EDU</t>
  </si>
  <si>
    <t>BRADY, CARLA</t>
  </si>
  <si>
    <t>CARLA.BRADY@DUKE.EDU</t>
  </si>
  <si>
    <t>PATEL, PAVAN</t>
  </si>
  <si>
    <t>PPATEL@NORTHEASTDIGESTIVE.COM</t>
  </si>
  <si>
    <t>BAUER, CHRISTINA</t>
  </si>
  <si>
    <t>TOTH, JUSTIN</t>
  </si>
  <si>
    <t>JTOTH@WILMINGTONGI.COM</t>
  </si>
  <si>
    <t>KORRAPATI, VINEET</t>
  </si>
  <si>
    <t>VKORRAPATI@ROWANDIAGNOSTIC.COM</t>
  </si>
  <si>
    <t>BARANSKI, SARAH</t>
  </si>
  <si>
    <t>SARAHB@IMAGREENVILLE.COM</t>
  </si>
  <si>
    <t>LITTLE, EMILY</t>
  </si>
  <si>
    <t>EMILYFERGUSON2@GMAIL.COM</t>
  </si>
  <si>
    <t>BAUGHCUM, MELISSA</t>
  </si>
  <si>
    <t>MBIENACKER@GMAIL.COM</t>
  </si>
  <si>
    <t>WANG, REGINA</t>
  </si>
  <si>
    <t>REGINAWANG2002@YAHOO.COM</t>
  </si>
  <si>
    <t>OBI, KENNETH</t>
  </si>
  <si>
    <t>KENNETHOBI@ROMEGI.COM</t>
  </si>
  <si>
    <t>LEMMER, ALEXANDER</t>
  </si>
  <si>
    <t>ALEXANDER.LEMMER@PIEDMONT.ORG</t>
  </si>
  <si>
    <t>PATEL, KEVAL</t>
  </si>
  <si>
    <t>KEVAL.PATEL@ATLANTAGASTRO.COM</t>
  </si>
  <si>
    <t>WEINBERG, ADAM</t>
  </si>
  <si>
    <t>ADAM.WEINBERG@ATLANTAGASTRO.COM</t>
  </si>
  <si>
    <t>HAUSNER, JULIE</t>
  </si>
  <si>
    <t>JULIE.HAUSNER@PIEDMONT.ORG</t>
  </si>
  <si>
    <t>MAHESHWARI, RAHUL</t>
  </si>
  <si>
    <t>RAHUL.MAHESHWARI@PIEDMONT.ORG</t>
  </si>
  <si>
    <t>SEOK, WOUN</t>
  </si>
  <si>
    <t>PHFM0332@GMAIL.COM</t>
  </si>
  <si>
    <t>BHASIN, DEVINA</t>
  </si>
  <si>
    <t>DEVINA.BHASIN@PIEDMONT.ORG</t>
  </si>
  <si>
    <t>KANG, YOUNG</t>
  </si>
  <si>
    <t>RIVERPARCIM@GMAIL.COM</t>
  </si>
  <si>
    <t>RUBIN, RAYMOND</t>
  </si>
  <si>
    <t>RAYMOND.RUBIN@PIEDMONT.ORG</t>
  </si>
  <si>
    <t>ROCCARO, GIORGIO</t>
  </si>
  <si>
    <t>GIORGIO.ROCCARO@UPHS.UPENN.EDU</t>
  </si>
  <si>
    <t>SCHOENBORN, DANIEL</t>
  </si>
  <si>
    <t>PATEL, AMIL</t>
  </si>
  <si>
    <t>HON, HUIMING</t>
  </si>
  <si>
    <t>SOOKI.HON@ATLANTAGASTRO.COM</t>
  </si>
  <si>
    <t>RABIN, DAVID</t>
  </si>
  <si>
    <t>DAVID.RABIN@ATLANTAGASTRO.COM</t>
  </si>
  <si>
    <t>SHETH, ANKUR</t>
  </si>
  <si>
    <t>VARNER, MARIANA</t>
  </si>
  <si>
    <t>XIN, YU</t>
  </si>
  <si>
    <t>HURT, KARI</t>
  </si>
  <si>
    <t>KARI.HURT@PIEDMONT.ORG</t>
  </si>
  <si>
    <t>HONG, HANBI</t>
  </si>
  <si>
    <t>KIM, YOUNG-TAE</t>
  </si>
  <si>
    <t>ZHU, LINA</t>
  </si>
  <si>
    <t>EXACZHU@GMAIL.COM</t>
  </si>
  <si>
    <t>TRAN, TAMMY</t>
  </si>
  <si>
    <t>LEE, YOON JAE</t>
  </si>
  <si>
    <t>YJLEEGASTRO@GMAIL.COM</t>
  </si>
  <si>
    <t>PATEL, PRAVINCHANDRA</t>
  </si>
  <si>
    <t>CHAI, GRACE</t>
  </si>
  <si>
    <t>DR7705458380@GMAIL.COM</t>
  </si>
  <si>
    <t>SHEIKH, AASIM</t>
  </si>
  <si>
    <t>ASHEIKH@GIGEORGIA.COM</t>
  </si>
  <si>
    <t>HAN, AGNES</t>
  </si>
  <si>
    <t>GALAMBOS, MICHAEL</t>
  </si>
  <si>
    <t>KIM, JEFFREY</t>
  </si>
  <si>
    <t>AYINALA, SRINIVASA</t>
  </si>
  <si>
    <t>SRINIVASA.AYINALA@ATLANTAGASTRO.COM</t>
  </si>
  <si>
    <t>DALTON, BOOKER</t>
  </si>
  <si>
    <t>KIM, JINAHN</t>
  </si>
  <si>
    <t>JKINTERNALMEDICINE@GMAIL.COM</t>
  </si>
  <si>
    <t>SEDGHI, SHAHRIAR</t>
  </si>
  <si>
    <t>SSEDGHI@GAOCG.COM</t>
  </si>
  <si>
    <t>KALMIN, BRUCE</t>
  </si>
  <si>
    <t>BRUCE.KALMIN@ATLANTAGASTRO.COM</t>
  </si>
  <si>
    <t>GILL, RIAZ</t>
  </si>
  <si>
    <t>WU, XIAOWEN</t>
  </si>
  <si>
    <t>EMAIL@DRWUOFFICE.COM</t>
  </si>
  <si>
    <t>BAO, CHRISTINE</t>
  </si>
  <si>
    <t>BNPC777@GMAIL.COM</t>
  </si>
  <si>
    <t>CHOKSHI, HITESH</t>
  </si>
  <si>
    <t>HITESH.CHOKSHI@ATLANTAGASTRO.COM</t>
  </si>
  <si>
    <t>OKOLO, CHARLES</t>
  </si>
  <si>
    <t>TANNER, WILLIAM</t>
  </si>
  <si>
    <t>WGTANNER@YAHOO.COM</t>
  </si>
  <si>
    <t>HATHAWAY, JOSEPH</t>
  </si>
  <si>
    <t>STEIN, LANCE</t>
  </si>
  <si>
    <t>LANCE.STEIN@PIEDMONT.ORG</t>
  </si>
  <si>
    <t>NAM, JAE</t>
  </si>
  <si>
    <t>DEETRAMC@GASTROGWINNETT.COM</t>
  </si>
  <si>
    <t>GUO, XIAOQING</t>
  </si>
  <si>
    <t>PORE, GIRISH</t>
  </si>
  <si>
    <t>GIRISH.PORE@ATLANTAGASTRO.COM</t>
  </si>
  <si>
    <t>HOUSTON, JORDAN</t>
  </si>
  <si>
    <t>JHOUSTON@GASTROSAV.COM</t>
  </si>
  <si>
    <t>BRIDGEMAN, VANESSA</t>
  </si>
  <si>
    <t>VDANG826@YAHOO.COM</t>
  </si>
  <si>
    <t>SUBRAMANIAN, RAM</t>
  </si>
  <si>
    <t>RMSUBRA@EMORY.EDU</t>
  </si>
  <si>
    <t>PHAM, DONALD</t>
  </si>
  <si>
    <t>DONALD.PHAM@ATLANTAGASTRO.COM</t>
  </si>
  <si>
    <t>PEI, HUIPING</t>
  </si>
  <si>
    <t>CARPENTER, STEVEN</t>
  </si>
  <si>
    <t>SC@SAVANNAHGI.COM</t>
  </si>
  <si>
    <t>HUNTER, BRANDEN</t>
  </si>
  <si>
    <t>KNIFELIKE@GASTROSAV.COM</t>
  </si>
  <si>
    <t>NORTHUP, JOHN</t>
  </si>
  <si>
    <t>KARSAN, HETAL</t>
  </si>
  <si>
    <t>HKARSAN@GMAIL.COM</t>
  </si>
  <si>
    <t>HA, STEVEN</t>
  </si>
  <si>
    <t>KIM, SHAWN</t>
  </si>
  <si>
    <t>DRKIM5510@GMAIL.COM</t>
  </si>
  <si>
    <t>MURPHY, MARK</t>
  </si>
  <si>
    <t>DUCKWORTH, CHARLES</t>
  </si>
  <si>
    <t>MARTINEZ, ENRIQUE</t>
  </si>
  <si>
    <t>LIVERDOC@ATLANTAGASTRO.COM</t>
  </si>
  <si>
    <t>PAREKH, SAMIR</t>
  </si>
  <si>
    <t>SAMIR.PAREKH@EMORY.EDU</t>
  </si>
  <si>
    <t>KULKARNI, ARVIND</t>
  </si>
  <si>
    <t>VAN, FIONA</t>
  </si>
  <si>
    <t>VONROEMER, LUCILLE</t>
  </si>
  <si>
    <t>DANG, NGOC TRAM</t>
  </si>
  <si>
    <t>KIM, REO</t>
  </si>
  <si>
    <t>NGAN, LINH</t>
  </si>
  <si>
    <t>ZOU, HUIJUN</t>
  </si>
  <si>
    <t>FU, YING</t>
  </si>
  <si>
    <t>ZHANG, ZUDONG</t>
  </si>
  <si>
    <t>DRZHANG3576@YAHOO.COM</t>
  </si>
  <si>
    <t>KANG, KU IN</t>
  </si>
  <si>
    <t>GWANAKINT.MED@GMAIL.COM</t>
  </si>
  <si>
    <t>FOLDS, HANNAH</t>
  </si>
  <si>
    <t>TAING, XIAO</t>
  </si>
  <si>
    <t>FREEMAN- MOODY, TONJA</t>
  </si>
  <si>
    <t>TONJA.MOODY@PIEDMONT.ORG</t>
  </si>
  <si>
    <t>HUYNH, PATRICK</t>
  </si>
  <si>
    <t>SONG, SOOL</t>
  </si>
  <si>
    <t>MORALES SANTIAGO, ANGEL</t>
  </si>
  <si>
    <t>BROWN, RENEE</t>
  </si>
  <si>
    <t>ALLAWY, ALLAWY</t>
  </si>
  <si>
    <t>ALLAWY.ALLAWY@LIFEPOINTHEALTH.NET</t>
  </si>
  <si>
    <t>CHENG, NICOLE</t>
  </si>
  <si>
    <t>NICOLE.CHENG@EMORYHEALTHCARE.ORG</t>
  </si>
  <si>
    <t>PATEL, PARITA</t>
  </si>
  <si>
    <t>YE, JEFF</t>
  </si>
  <si>
    <t>JEFFHYE@GMAIL.COM</t>
  </si>
  <si>
    <t>LAL, SUBODH</t>
  </si>
  <si>
    <t>FORD, RYAN</t>
  </si>
  <si>
    <t>RMFORD@EMORY.EDU</t>
  </si>
  <si>
    <t>ILYAS, JAWAD</t>
  </si>
  <si>
    <t>JAWAD.ILYAS@ATLANTAGASTRO.COM</t>
  </si>
  <si>
    <t>COE, SUSAN</t>
  </si>
  <si>
    <t>SUSAN.COE@ATLANTAGASTRO.COM</t>
  </si>
  <si>
    <t>NGUYEN, KIMBERLY</t>
  </si>
  <si>
    <t>DREWSFAMILY@YAHOO.COM</t>
  </si>
  <si>
    <t>LEE, JAEYOUNG</t>
  </si>
  <si>
    <t>KWON, JUSTIN</t>
  </si>
  <si>
    <t>XUE, MEI</t>
  </si>
  <si>
    <t>LUFADEJU, ADEDAMOLA</t>
  </si>
  <si>
    <t>RAINA, DIMPLE</t>
  </si>
  <si>
    <t>DIMPLE.RAINA@ATLANTAGASTRO.COM</t>
  </si>
  <si>
    <t>OBIDEEN, MUHAMAD</t>
  </si>
  <si>
    <t>KAMIL.OBIDEEN@ATLANTAGASTRO.COM</t>
  </si>
  <si>
    <t>KANG, CHRISTOPHER</t>
  </si>
  <si>
    <t>NGUYEN, LONG</t>
  </si>
  <si>
    <t>LBNGUYEN09@YAHOO.COM</t>
  </si>
  <si>
    <t>LATAIF, LOUIS</t>
  </si>
  <si>
    <t>JACOB, SHERAJ</t>
  </si>
  <si>
    <t>KIM, JINA</t>
  </si>
  <si>
    <t>MDJKIM09@GMAIL.COM</t>
  </si>
  <si>
    <t>KALARICKAL, JOHN</t>
  </si>
  <si>
    <t>HE, STEVEN</t>
  </si>
  <si>
    <t>SINGH, RANVIR</t>
  </si>
  <si>
    <t>RANVIRSB@GMAIL.COM</t>
  </si>
  <si>
    <t>TALAPANENI, JYOTSNA</t>
  </si>
  <si>
    <t>JYOTSNA.TALAPANENI@ATLANTAGASTRO.COM</t>
  </si>
  <si>
    <t>TANG, XUEXIN</t>
  </si>
  <si>
    <t>DBOUK, NADER</t>
  </si>
  <si>
    <t>NADER.DBOUK@EMORYHEALTHCARE.ORG</t>
  </si>
  <si>
    <t>GOEL, SACHIN</t>
  </si>
  <si>
    <t>KANAGARAJAN, NANDHAKUMAR</t>
  </si>
  <si>
    <t>YOUNG, SHIRLEY</t>
  </si>
  <si>
    <t>BERKELEYMEDICINE@GMAIL.COM</t>
  </si>
  <si>
    <t>SIMPSON, ANDREW</t>
  </si>
  <si>
    <t>GIDAY, SAMUEL</t>
  </si>
  <si>
    <t>SGIDAYMD@CDHFL.COM</t>
  </si>
  <si>
    <t>SENIOR, JENNIFER</t>
  </si>
  <si>
    <t>JMSJEWELLE@GMAIL.COM</t>
  </si>
  <si>
    <t>NGO, HUNG</t>
  </si>
  <si>
    <t>NGOHUNG1967@YAHOO.COM</t>
  </si>
  <si>
    <t>NUDELL, JUSTIN</t>
  </si>
  <si>
    <t>JNUDELL99@YAHOO.COM</t>
  </si>
  <si>
    <t>HORNE, PATRICK</t>
  </si>
  <si>
    <t>PATRICK.HORNE@MEDICINE.UFL.EDU</t>
  </si>
  <si>
    <t>GEORGE, GARTH</t>
  </si>
  <si>
    <t>SPICEDOC@GMAIL.COM</t>
  </si>
  <si>
    <t>EL HAJJ, NASSIM</t>
  </si>
  <si>
    <t>NELHAJJ01@BGCLINIC.COM</t>
  </si>
  <si>
    <t>AWAD, AMIR</t>
  </si>
  <si>
    <t>AMIRTADROUS@HOTMAIL.COM</t>
  </si>
  <si>
    <t>BROWN, ANDREW</t>
  </si>
  <si>
    <t>ABROWN@BGCLINIC.COM</t>
  </si>
  <si>
    <t>TROUT, KRISTINE</t>
  </si>
  <si>
    <t>KRISTINETROUT1@GMAIL.COM</t>
  </si>
  <si>
    <t>HAGE-NASSAR, GEORGE</t>
  </si>
  <si>
    <t>GHAGENASSAR@BORLANDGROOVER.COM</t>
  </si>
  <si>
    <t>HABASHI, SAMIR</t>
  </si>
  <si>
    <t>SAMIRL@BELLSOUTH.NET</t>
  </si>
  <si>
    <t>AGRAWAL, SAURABH</t>
  </si>
  <si>
    <t>SAGRAWAL@TGH.ORG</t>
  </si>
  <si>
    <t>AGRAWAL, NEHA</t>
  </si>
  <si>
    <t>NEHA.AGRAWAL@JAX.UFL.EDU</t>
  </si>
  <si>
    <t>KORENBLIT, JASON</t>
  </si>
  <si>
    <t>JKORENBLITMD@CDHFL.COM</t>
  </si>
  <si>
    <t>LUCKEY, LISA</t>
  </si>
  <si>
    <t>HO, ANGEL</t>
  </si>
  <si>
    <t>ANGELNHO82@HOTMAIL.COM</t>
  </si>
  <si>
    <t>QUAGLIATA, JOSEPH</t>
  </si>
  <si>
    <t>GIJOEQ@GMAIL.COM</t>
  </si>
  <si>
    <t>FOODY, WILLIAM</t>
  </si>
  <si>
    <t>WFOODY@BORLANDGROOVER.COM</t>
  </si>
  <si>
    <t>HINESTROSA, FEDERICO</t>
  </si>
  <si>
    <t>FHINESTROSA@OICORLANDO.COM</t>
  </si>
  <si>
    <t>PATEL, GIRISH</t>
  </si>
  <si>
    <t>OFFICEMANAGER@DRGIRISHPATEL.COM</t>
  </si>
  <si>
    <t>BERNER, JODY</t>
  </si>
  <si>
    <t>HERRAKA, IHAB</t>
  </si>
  <si>
    <t>HERRAKAIHAB@YAHOO.COM</t>
  </si>
  <si>
    <t>PATIL, ABHITABH</t>
  </si>
  <si>
    <t>DR_ABHI@HOTMAIL.COM</t>
  </si>
  <si>
    <t>CORTES, RAFAEL</t>
  </si>
  <si>
    <t>RCORTES@BORLANDGROOVER.COM</t>
  </si>
  <si>
    <t>HUYNH, NAM</t>
  </si>
  <si>
    <t>LARREA, JACQUELINE</t>
  </si>
  <si>
    <t>JLARREANP@CDHFL.COM</t>
  </si>
  <si>
    <t>SHAIKH, ANIQ</t>
  </si>
  <si>
    <t>ANIQSHAIKH@GMAIL.COM</t>
  </si>
  <si>
    <t>MYINT, AUNG</t>
  </si>
  <si>
    <t>AUNGSMYINT@GMAIL.COM</t>
  </si>
  <si>
    <t>XIAOYUSTEVELI@GMAIL.COM</t>
  </si>
  <si>
    <t>CHAU, QUYNHAN</t>
  </si>
  <si>
    <t>QUYNHAN.CHAU@GMAIL.COM</t>
  </si>
  <si>
    <t>RAYMER, RAYCHEL</t>
  </si>
  <si>
    <t>RRAYMER01@BORLANDGROOVER.COM</t>
  </si>
  <si>
    <t>GUIRGUIS, SHADY</t>
  </si>
  <si>
    <t>SHADY.GUIRUIS.MD@FLHOSP.ORG</t>
  </si>
  <si>
    <t>LE, HUY</t>
  </si>
  <si>
    <t>HUYLE916@HOTMAIL.COM</t>
  </si>
  <si>
    <t>KANTOR, MICAELLA</t>
  </si>
  <si>
    <t>DIAZ, GABRIEL</t>
  </si>
  <si>
    <t>ANDERSON, LOREN</t>
  </si>
  <si>
    <t>NGUYEN, NGOC PHUONG</t>
  </si>
  <si>
    <t>PHUONGNGUYEN84@GMAIL.COM</t>
  </si>
  <si>
    <t>MANNA, SHELBIE</t>
  </si>
  <si>
    <t>SHELBIEHEVIA@YAHOO.COM</t>
  </si>
  <si>
    <t>DUONG, VU</t>
  </si>
  <si>
    <t>RIJO, KRISTINA</t>
  </si>
  <si>
    <t>KRIJO01@BORLANDGROOVER.COM</t>
  </si>
  <si>
    <t>NGUYEN, THUYAN</t>
  </si>
  <si>
    <t>NGNDESIGNS@YAHOO.COM</t>
  </si>
  <si>
    <t>PERSAUD, DIVYA</t>
  </si>
  <si>
    <t>DSEEJATT@GMAIL.COM</t>
  </si>
  <si>
    <t>GRAVES, TIFFANY</t>
  </si>
  <si>
    <t>TIFFANYJD2003@YAHOO.COM</t>
  </si>
  <si>
    <t>REYNO, STEVEN</t>
  </si>
  <si>
    <t>TRAN, THI</t>
  </si>
  <si>
    <t>TAYLOR, JORI</t>
  </si>
  <si>
    <t>JTAYLOR01@BORLANDGROOVER.COM</t>
  </si>
  <si>
    <t>MAJOR, JESSICA</t>
  </si>
  <si>
    <t>SALBER, KAELA</t>
  </si>
  <si>
    <t>KAELASALBER@GMAIL.COM</t>
  </si>
  <si>
    <t>KAIF, MOHAMED</t>
  </si>
  <si>
    <t>MOKAIF@GMAIL.COM</t>
  </si>
  <si>
    <t>CRESPO, ISRAEL</t>
  </si>
  <si>
    <t>ISRAELCRESPOMD@GMAIL.COM</t>
  </si>
  <si>
    <t>POPLI, RAAJ</t>
  </si>
  <si>
    <t>RPOPLI1234@GMAIL.COM</t>
  </si>
  <si>
    <t>KATZ, BARRY</t>
  </si>
  <si>
    <t>BKATZFAMILY@AOL.COM</t>
  </si>
  <si>
    <t>MUSHAHWAR, ANDRIA</t>
  </si>
  <si>
    <t>ANDRIA@MUSHAHWAR.COM</t>
  </si>
  <si>
    <t>ROSARIO, ANGEL</t>
  </si>
  <si>
    <t>HILAL, RAOUF</t>
  </si>
  <si>
    <t>RHILAL@CFL.RR.COM</t>
  </si>
  <si>
    <t>HEIMAN, DAVID</t>
  </si>
  <si>
    <t>DHEIMAN@FLORIDAMEDICALCLINIC.COM</t>
  </si>
  <si>
    <t>CODY, JOSEPH</t>
  </si>
  <si>
    <t>JCODY@FLORIDAMEDICALCLINIC.COM</t>
  </si>
  <si>
    <t>MANIATIS, ANTONY</t>
  </si>
  <si>
    <t>AMANIATIS@BGCLINIC.COM</t>
  </si>
  <si>
    <t>GOPAL, VIKRAM</t>
  </si>
  <si>
    <t>VGOPAL1212@YAHOO.COM</t>
  </si>
  <si>
    <t>CHANG, JOHN</t>
  </si>
  <si>
    <t>MDJOHNCHANG@YAHOO.COM</t>
  </si>
  <si>
    <t>SHEELA, HARINATH</t>
  </si>
  <si>
    <t>HSHEELA@DLCFL.COM</t>
  </si>
  <si>
    <t>MOHIUDDIN, MUHAMMAD</t>
  </si>
  <si>
    <t>MUHAMMAD.MOHIUDDIN.MD@FLHOSP.ORG</t>
  </si>
  <si>
    <t>TRAN, HUY</t>
  </si>
  <si>
    <t>TUANHUYT@GMAIL.COM</t>
  </si>
  <si>
    <t>CORREGIDOR, ANA</t>
  </si>
  <si>
    <t>ANAMCORRE@YAHOO.COM</t>
  </si>
  <si>
    <t>DUMOIS, RICHARD</t>
  </si>
  <si>
    <t>RDUMOIS@IMSMED.ORG</t>
  </si>
  <si>
    <t>SIVAPRAKASAPILLAI, NIRMALA</t>
  </si>
  <si>
    <t>NMAYASIVA@GMAIL.COM</t>
  </si>
  <si>
    <t>BHARDWAJ, GABU</t>
  </si>
  <si>
    <t>GB32606@YAHOO.COM</t>
  </si>
  <si>
    <t>PARKINSON, ERIN</t>
  </si>
  <si>
    <t>EPARKINSON@TGMG.ORG</t>
  </si>
  <si>
    <t>GADALLAH, SHIREEN</t>
  </si>
  <si>
    <t>DRGADALLAH@YAHOO.COM</t>
  </si>
  <si>
    <t>DESAI, CHETAN</t>
  </si>
  <si>
    <t>LEIGH-CDC@TAMPABAY.RR.COM</t>
  </si>
  <si>
    <t>KOTEISH, AYMAN</t>
  </si>
  <si>
    <t>AYMAN.KOTEISH.MD@ADVENTHEALTH.COM</t>
  </si>
  <si>
    <t>ILAGAN, MARLON</t>
  </si>
  <si>
    <t>MILAGANMD@CDHFL.COM</t>
  </si>
  <si>
    <t>CHAN, PEDRO</t>
  </si>
  <si>
    <t>OVIEDOFC@AOL.COM</t>
  </si>
  <si>
    <t>KAMATH, JAYAPRAKASH</t>
  </si>
  <si>
    <t>FDSMANAGER@FLORIDADIGESTIVESPECIALISTS.COM</t>
  </si>
  <si>
    <t>BUI, DAVID</t>
  </si>
  <si>
    <t>DRDAVIDBUI@BELLSOUTH.NET</t>
  </si>
  <si>
    <t>ATIQUZZAMAN, BASHER</t>
  </si>
  <si>
    <t>BMATIQ@GMAIL.COM</t>
  </si>
  <si>
    <t>HAQUE, MAHMUDUL</t>
  </si>
  <si>
    <t>MHAQ1@HOTMAIL.COM</t>
  </si>
  <si>
    <t>SANCHEZ, NYDIA</t>
  </si>
  <si>
    <t>NSANCHEZ@BGCLINIC.COM</t>
  </si>
  <si>
    <t>MENDOZA, ALFREDO</t>
  </si>
  <si>
    <t>AM00041@GMAIL.COM</t>
  </si>
  <si>
    <t>GILBERT, ROBERT</t>
  </si>
  <si>
    <t>RGILBERT@FLORIDAMEDICALCLINIC.COM</t>
  </si>
  <si>
    <t>LAMPORT, ROBERT</t>
  </si>
  <si>
    <t>FEUER, KENNETH</t>
  </si>
  <si>
    <t>THEFOY@YAHOO.COM</t>
  </si>
  <si>
    <t>SEELA, SRINIVAS</t>
  </si>
  <si>
    <t>SEELASRINIVAS@YAHOO.COM</t>
  </si>
  <si>
    <t>PATEL, MIHIR</t>
  </si>
  <si>
    <t>ABBASSI, ABDI</t>
  </si>
  <si>
    <t>DRABBASSI@DDCJAX.COM</t>
  </si>
  <si>
    <t>AGGARWAL, AVANISH</t>
  </si>
  <si>
    <t>AVANISHMD@GMAIL.COM</t>
  </si>
  <si>
    <t>BHASKAR, SUDHIR</t>
  </si>
  <si>
    <t>SKBHASKAR@HOTMAIL.COM</t>
  </si>
  <si>
    <t>NGUYEN, THANHMY</t>
  </si>
  <si>
    <t>WATERSMEDICALCLINIC@GMAIL.COM</t>
  </si>
  <si>
    <t>CHAU, SON</t>
  </si>
  <si>
    <t>DRCHAU54@YAHOO.COM</t>
  </si>
  <si>
    <t>MOORE, KEITH</t>
  </si>
  <si>
    <t>BYKENUT@AOL.COM</t>
  </si>
  <si>
    <t>GLAMOUR, TEJINDER</t>
  </si>
  <si>
    <t>TGLAMOUR@GMAIL.COM</t>
  </si>
  <si>
    <t>MOLINA, ENRIQUE</t>
  </si>
  <si>
    <t>MOLINAEG@BELLSOUTH.NET</t>
  </si>
  <si>
    <t>MADHOK, DINESH</t>
  </si>
  <si>
    <t>DMADHOK@BORLANDGROOVER.COM</t>
  </si>
  <si>
    <t>BROCHE, MAILEN</t>
  </si>
  <si>
    <t>MBA2390@HOTMAIL.COM</t>
  </si>
  <si>
    <t>RACHO, RONALD</t>
  </si>
  <si>
    <t>RRACHO@BORLANDGROOVER.COM</t>
  </si>
  <si>
    <t>PANZARELLA, PAUL</t>
  </si>
  <si>
    <t>PPANZARELLA@GMAIL.COM</t>
  </si>
  <si>
    <t>HOANG, UY</t>
  </si>
  <si>
    <t>UYHNG99@HOTMAIL.COM</t>
  </si>
  <si>
    <t>LIPKA, SETH</t>
  </si>
  <si>
    <t>SETH.LIPKA@GMAIL.COM</t>
  </si>
  <si>
    <t>DI TEODORO, LINDA</t>
  </si>
  <si>
    <t>LDITEODORO@BGCLINIC.COM</t>
  </si>
  <si>
    <t>RIVERA, MARI</t>
  </si>
  <si>
    <t>MARIANNRIVE@GMAIL.COM</t>
  </si>
  <si>
    <t>RANGARAJAN MURALI, ARVIND</t>
  </si>
  <si>
    <t>ARVIND.MURALI@ORLANDOHEALTH.COM</t>
  </si>
  <si>
    <t>HAMEED, NIDA</t>
  </si>
  <si>
    <t>DOC_NIDA@YAHOO.COM</t>
  </si>
  <si>
    <t>HERMAN, MICHAEL</t>
  </si>
  <si>
    <t>HERMANGI@GMAIL.COM</t>
  </si>
  <si>
    <t>KOLA, MOIN</t>
  </si>
  <si>
    <t>MOINKOLA@GMAIL.COM</t>
  </si>
  <si>
    <t>PATEL, HARSH</t>
  </si>
  <si>
    <t>HARSHP07@GMAIL.COM</t>
  </si>
  <si>
    <t>AL-NAKSHABENDI, IMAD</t>
  </si>
  <si>
    <t>IALNAKSH@YAHOO.COM</t>
  </si>
  <si>
    <t>JOHNSON, KELLY</t>
  </si>
  <si>
    <t>KCJ1217@YAHOO.COM</t>
  </si>
  <si>
    <t>KAPILA, NIKHIL</t>
  </si>
  <si>
    <t>NKAPILA@BORLANDGROOVER.COM</t>
  </si>
  <si>
    <t>STOTTMAN, BRENT</t>
  </si>
  <si>
    <t>DRSTOTTMAN@DDCJAX.COM</t>
  </si>
  <si>
    <t>TORREY, TAMMY</t>
  </si>
  <si>
    <t>TAMMY.TORREY@FDHS.COM</t>
  </si>
  <si>
    <t>YOUNG, JUAN</t>
  </si>
  <si>
    <t>PATEL, NIMAL</t>
  </si>
  <si>
    <t>NIMAL.PATEL.GI@GMAIL.COM</t>
  </si>
  <si>
    <t>BAJWA, NEIL</t>
  </si>
  <si>
    <t>NBAJWA@GASTROFL.COM</t>
  </si>
  <si>
    <t>HERNANDEZ TUMANENG, LINAFLOR</t>
  </si>
  <si>
    <t>HERNANDEZLINA44@YAHOO.COM</t>
  </si>
  <si>
    <t>MARCUS, AKIVA</t>
  </si>
  <si>
    <t>KAMAR.VASSELL@HCAHEALTHCARE.COM</t>
  </si>
  <si>
    <t>RODRIGUEZ, BENJAMIN</t>
  </si>
  <si>
    <t>LEUNG, SHEREN</t>
  </si>
  <si>
    <t>HERNANDEZ, MARIA</t>
  </si>
  <si>
    <t>M.HERNANDEZ33@MED.MIAMI.EDU</t>
  </si>
  <si>
    <t>RIVAS, JOHN</t>
  </si>
  <si>
    <t>DRJRIVAS@YAHOO.COM</t>
  </si>
  <si>
    <t>CARRION, ANDRES</t>
  </si>
  <si>
    <t>ACARRION@GASTROMEDMIAMI.COM</t>
  </si>
  <si>
    <t>MISHIEV, BAAZ</t>
  </si>
  <si>
    <t>BMISHIEV@GASTROHEALTH.COM</t>
  </si>
  <si>
    <t>JONES, PATRICIA</t>
  </si>
  <si>
    <t>PDJONES@MED.MIAMI.EDU</t>
  </si>
  <si>
    <t>STENGEL, JOEL</t>
  </si>
  <si>
    <t>JSTENGEL@GASTROHEALTH.COM</t>
  </si>
  <si>
    <t>KRUSZKA, LI</t>
  </si>
  <si>
    <t>LUHUANGAN@GMAIL.COM</t>
  </si>
  <si>
    <t>NGUYEN, NAM</t>
  </si>
  <si>
    <t>DEERFIELDMEDICALCLINIC@GMAIL.COM</t>
  </si>
  <si>
    <t>DEUTSCH, EDWARD</t>
  </si>
  <si>
    <t>EDEUTSCH@GASTROHEALTH.COM</t>
  </si>
  <si>
    <t>ZAKKO, WISAM</t>
  </si>
  <si>
    <t>WISAM.ZAKKO@GMAIL.COM</t>
  </si>
  <si>
    <t>TROPE, BRADLEY</t>
  </si>
  <si>
    <t>CCOSHER@GMAIL.COM</t>
  </si>
  <si>
    <t>FERRER, JOSE</t>
  </si>
  <si>
    <t>KERTZNUS, JOEL</t>
  </si>
  <si>
    <t>KANER, JEFFREY</t>
  </si>
  <si>
    <t>GOLDSTEIN, MARNEY</t>
  </si>
  <si>
    <t>MGOLDSTEIN@GASTROHEALTH.COM</t>
  </si>
  <si>
    <t>SINGH, HARI</t>
  </si>
  <si>
    <t>BARRIOS, JAN</t>
  </si>
  <si>
    <t>JMBARRIOS@COMCAST.NET</t>
  </si>
  <si>
    <t>DOORECK, BRIAN</t>
  </si>
  <si>
    <t>INFO@BROWARDGI.COM</t>
  </si>
  <si>
    <t>DAMIANI, KARL</t>
  </si>
  <si>
    <t>EILEEN.RICHARD@ID-CONSULTS.COM</t>
  </si>
  <si>
    <t>VARGAS GOMEZ, CARLOS</t>
  </si>
  <si>
    <t>GRETZ, JEFFREY</t>
  </si>
  <si>
    <t>JEGRETZ@GMAIL.COM</t>
  </si>
  <si>
    <t>ISKANDARANI, MARWAN</t>
  </si>
  <si>
    <t>BRANDY2411@AOL.COM</t>
  </si>
  <si>
    <t>SMITH, MATTHEW</t>
  </si>
  <si>
    <t>MSMITHX1@DIGESTIVECAREONLINE.COM</t>
  </si>
  <si>
    <t>ROSENFIELD, THOMAS</t>
  </si>
  <si>
    <t>T.ROSENFIELD@ATT.NET</t>
  </si>
  <si>
    <t>FAYNE, STEVEN</t>
  </si>
  <si>
    <t>WENGER, JEFFREY</t>
  </si>
  <si>
    <t>JWENGER@GASTROHEALTH.COM</t>
  </si>
  <si>
    <t>AVILA, MARK</t>
  </si>
  <si>
    <t>MSAINMIA@AOL.COM</t>
  </si>
  <si>
    <t>CASTRO PAVIA, FERNANDO</t>
  </si>
  <si>
    <t>CASTROF@CCF.ORG</t>
  </si>
  <si>
    <t>MATADIAL, JAYSHREE</t>
  </si>
  <si>
    <t>MATADIAL@YAHOO.COM</t>
  </si>
  <si>
    <t>GEDALLOVICH, MILTON</t>
  </si>
  <si>
    <t>AROSEMENA BENITEZ, LEOPOLDO</t>
  </si>
  <si>
    <t>LAROSEMENA@MED.MIAMI.EDU</t>
  </si>
  <si>
    <t>MARTIN, ERIC</t>
  </si>
  <si>
    <t>EFM10@MED.MIAMI.EDU</t>
  </si>
  <si>
    <t>BUSTAMANTE, MANUEL</t>
  </si>
  <si>
    <t>BUSTA4@AOL.COM</t>
  </si>
  <si>
    <t>RENE, CATHIA</t>
  </si>
  <si>
    <t>CMR2014@GMAIL.COM</t>
  </si>
  <si>
    <t>LAVERGNE, JOSE</t>
  </si>
  <si>
    <t>JLAVERGNE@GASTROHEALTH.COM</t>
  </si>
  <si>
    <t>OLSEN, SONJA</t>
  </si>
  <si>
    <t>SOLSEN@TGH.ORG</t>
  </si>
  <si>
    <t>USTA, YOUSEF</t>
  </si>
  <si>
    <t>YOSUSTA@HOTMAIL.COM</t>
  </si>
  <si>
    <t>ERRITOUNI, MOHAMED</t>
  </si>
  <si>
    <t>MERRITOUNI@GMAIL.COM</t>
  </si>
  <si>
    <t>URBAN, MICHAEL</t>
  </si>
  <si>
    <t>DRAMPERSAD@GASTROHEALTH.COM</t>
  </si>
  <si>
    <t>ZERVOS, XARALAMBOS</t>
  </si>
  <si>
    <t>ZERVOSX@CCF.ORG</t>
  </si>
  <si>
    <t>LOY, JUAN</t>
  </si>
  <si>
    <t>DOCJLOY@BELLSOUTH.NET</t>
  </si>
  <si>
    <t>FELDER, LEWIS</t>
  </si>
  <si>
    <t>LFELDER@GASTROHEALTH.COM</t>
  </si>
  <si>
    <t>BEHAR, SIMON</t>
  </si>
  <si>
    <t>SBEHAR@GASTROHEALTH.COM</t>
  </si>
  <si>
    <t>LI, SOLING</t>
  </si>
  <si>
    <t>BIMPAFL@GMAIL.COM</t>
  </si>
  <si>
    <t>KESSEL, EVELYN</t>
  </si>
  <si>
    <t>EKESSEL@GASTROHEALTH.COM</t>
  </si>
  <si>
    <t>KOSCHE, KATHERINE</t>
  </si>
  <si>
    <t>KKOSCHE@GASTROHEALTH.COM</t>
  </si>
  <si>
    <t>LANOUE, ALIX</t>
  </si>
  <si>
    <t>ALANOUE@GASTROHEALTH.COM</t>
  </si>
  <si>
    <t>NULLMAN, ANDREW</t>
  </si>
  <si>
    <t>ANULLMANMD@GMAIL.COM</t>
  </si>
  <si>
    <t>SCHNEIDER, JEFFREY</t>
  </si>
  <si>
    <t>JSCHNEIGI@AOL.COM</t>
  </si>
  <si>
    <t>STERNTHAL, MICHAEL</t>
  </si>
  <si>
    <t>MSTERNTHAL@GASTROHEALTH.COM</t>
  </si>
  <si>
    <t>ROSEN, HAROLD</t>
  </si>
  <si>
    <t>HHROSENMD@GMAIL.COM</t>
  </si>
  <si>
    <t>GACH, PETER</t>
  </si>
  <si>
    <t>CHONG, JAMES</t>
  </si>
  <si>
    <t>JCHONG64@HOTMAIL.COM</t>
  </si>
  <si>
    <t>LEVY, CYNTHIA</t>
  </si>
  <si>
    <t>CLEVY@MED.MIAMI.EDU</t>
  </si>
  <si>
    <t>NEUSTATER, BRETT</t>
  </si>
  <si>
    <t>BNEUSTATER@GASTROHEALTH.COM</t>
  </si>
  <si>
    <t>BAIKOVITZ, HOWARD</t>
  </si>
  <si>
    <t>GODOFSKY, ELIOT</t>
  </si>
  <si>
    <t>RBRADLEY@GODOFSKY.COM</t>
  </si>
  <si>
    <t>OBRIEN, CHRISTOPHER</t>
  </si>
  <si>
    <t>C.OBRIEN@MIAMI.EDU</t>
  </si>
  <si>
    <t>ELLIOTT, DAVID</t>
  </si>
  <si>
    <t>TREASURECOASTHEALTHSERVICES@YAHOO.COM</t>
  </si>
  <si>
    <t>MITCHEL, LEE</t>
  </si>
  <si>
    <t>ENDOMITCH3@YAHOO.COM</t>
  </si>
  <si>
    <t>EISENMAN, JESSE</t>
  </si>
  <si>
    <t>JHEISENMAN@BELLSOUTH.NET</t>
  </si>
  <si>
    <t>LOPEZ, ARTURO</t>
  </si>
  <si>
    <t>SCOPEME1@AOL.COM</t>
  </si>
  <si>
    <t>EISENMAN, RICHARD</t>
  </si>
  <si>
    <t>PRINCERICHARD2@YAHOO.COM</t>
  </si>
  <si>
    <t>MARTINEZ ACOSTA, LINA</t>
  </si>
  <si>
    <t>MAZEKINA TAIRA, ALEXANDER</t>
  </si>
  <si>
    <t>MAZEKINA@HOTMAIL.COM</t>
  </si>
  <si>
    <t>MIGICOVSKY, BARRY</t>
  </si>
  <si>
    <t>BMMD1@AOL.COM</t>
  </si>
  <si>
    <t>TURKELTAUB, JOSHUA</t>
  </si>
  <si>
    <t>JOSH.TURKELTAUB@GMAIL.COM</t>
  </si>
  <si>
    <t>WASHINGTON, JOHN</t>
  </si>
  <si>
    <t>JWASHINGTON@GASTROHEALTH.COM</t>
  </si>
  <si>
    <t>AL-AZZAWI, YASIR</t>
  </si>
  <si>
    <t>NIEVES, KRISTEN</t>
  </si>
  <si>
    <t>FRANCO, MELISSA</t>
  </si>
  <si>
    <t>MFRANCO@MED.MIAMI.EDU</t>
  </si>
  <si>
    <t>ASAD-UR-RAHMAN, FNU</t>
  </si>
  <si>
    <t>ASAD8723@GMAIL.COM</t>
  </si>
  <si>
    <t>IORDACHE, LAVINIA</t>
  </si>
  <si>
    <t>LXG598@MED.MIAMI.EDU</t>
  </si>
  <si>
    <t>GOPAL, PUNAM</t>
  </si>
  <si>
    <t>PUNAMGOPAL04@GMAIL.COM</t>
  </si>
  <si>
    <t>HERNANDEZ, RICHARD</t>
  </si>
  <si>
    <t>BHAMIDIMARRI, KALYAN</t>
  </si>
  <si>
    <t>KBHAMIDIMARI@MED.MIAMI.EDU</t>
  </si>
  <si>
    <t>KOFMAN, EDUARDO</t>
  </si>
  <si>
    <t>EKOFMAN@AOL.COM</t>
  </si>
  <si>
    <t>ROMERO MARRERO, CARLOS</t>
  </si>
  <si>
    <t>CARLOSJAVIERROMERO@HOTMAIL.COM</t>
  </si>
  <si>
    <t>BROMER, MATTHEW</t>
  </si>
  <si>
    <t>MQBROMER@YAHOO.COM</t>
  </si>
  <si>
    <t>CHAIKEN, ASHLEY</t>
  </si>
  <si>
    <t>AGOMBERG1@GMAIL.COM</t>
  </si>
  <si>
    <t>FERNANDEZ, CHRISTOPHER</t>
  </si>
  <si>
    <t>CKERTATOS@AIDH.COM</t>
  </si>
  <si>
    <t>ERNSTOFF, NATHANIEL</t>
  </si>
  <si>
    <t>NERNSTOFF@GASTROHEALTH.COM</t>
  </si>
  <si>
    <t>BOYTELL, DARLENE</t>
  </si>
  <si>
    <t>DBOYTELL@GASTROHEALTH.COM</t>
  </si>
  <si>
    <t>MELENDEZ-ROSADO, JOSE</t>
  </si>
  <si>
    <t>JOSEPH, PRAMOD</t>
  </si>
  <si>
    <t>DRPRAMODJ@HOTMAIL.COM</t>
  </si>
  <si>
    <t>LESSNE, ADAM</t>
  </si>
  <si>
    <t>ALESSNE@GASTROHEALTH.COM</t>
  </si>
  <si>
    <t>SHERMAN, FREDERICK</t>
  </si>
  <si>
    <t>FSS6921@ROADRUNNER.COM</t>
  </si>
  <si>
    <t>KUCERA, STEPHEN</t>
  </si>
  <si>
    <t>KUCERAST@HOTMAIL.COM</t>
  </si>
  <si>
    <t>HUBER, GLORIA</t>
  </si>
  <si>
    <t>JHUBERARNP@HOTMAIL.COM</t>
  </si>
  <si>
    <t>AMOROSINO, MARK</t>
  </si>
  <si>
    <t>MARK.AMOROSINO@GMAIL.COM</t>
  </si>
  <si>
    <t>MENDES, FLAVIA</t>
  </si>
  <si>
    <t>FMENDES@GASTROHEALTH.COM</t>
  </si>
  <si>
    <t>HOTTE, CHARLES ERIC</t>
  </si>
  <si>
    <t>HIRTH, MOSHE</t>
  </si>
  <si>
    <t>GONZALEZ, GERMAN</t>
  </si>
  <si>
    <t>SUMMERLEE, ROBERT</t>
  </si>
  <si>
    <t>RSUMMERLEE@GMAIL.COM</t>
  </si>
  <si>
    <t>NGUYEN, THUAT</t>
  </si>
  <si>
    <t>FMCPINES@GMAIL.COM</t>
  </si>
  <si>
    <t>DANIS, JACQUELINE</t>
  </si>
  <si>
    <t>JDANIS@INTEGRATEDGIC.COM</t>
  </si>
  <si>
    <t>HYETT, BRIAN</t>
  </si>
  <si>
    <t>LEUNG, CHRISTOPHER</t>
  </si>
  <si>
    <t>SONGMINSOO@GMAIL.COM</t>
  </si>
  <si>
    <t>MEREDAY, JACQUELINE</t>
  </si>
  <si>
    <t>MARSHALL, CHANTELLE</t>
  </si>
  <si>
    <t>CMARSHALL@BHCHP.ORG</t>
  </si>
  <si>
    <t>SEYMOUR, BRIDGET</t>
  </si>
  <si>
    <t>BRIDGETJSEYMOUR@YAHOO.COM</t>
  </si>
  <si>
    <t>EPSTEIN, MARK</t>
  </si>
  <si>
    <t>ORINGER, JEFFREY</t>
  </si>
  <si>
    <t>JORINGER@PARTNERS.ORG</t>
  </si>
  <si>
    <t>COREY, KATHLEEN</t>
  </si>
  <si>
    <t>KCOREY@PARTNERS.ORG</t>
  </si>
  <si>
    <t>KOSINSKI, ANDREANA</t>
  </si>
  <si>
    <t>ANDREANA.L.KOSINSKI@LAHEY.ORG</t>
  </si>
  <si>
    <t>LIVSHIN, MARIA</t>
  </si>
  <si>
    <t>MLIVSHIN@CHALLIANCE.ORG</t>
  </si>
  <si>
    <t>BHAN, IRUN</t>
  </si>
  <si>
    <t>LUTHER, JAY</t>
  </si>
  <si>
    <t>BETHEA, EMILY</t>
  </si>
  <si>
    <t>EBETHEA@PARTNERS.ORG</t>
  </si>
  <si>
    <t>KARAGOZIAN, RAFFI</t>
  </si>
  <si>
    <t>RAFFI.KARAGOZIAN@TUFTSMEDICINE.ORG</t>
  </si>
  <si>
    <t>LIU, JAMES</t>
  </si>
  <si>
    <t>JAMESLIU@MIT.EDU</t>
  </si>
  <si>
    <t>DISCHIAVO, MICHELE</t>
  </si>
  <si>
    <t>DISCHIAVOM@GMAIL.COM</t>
  </si>
  <si>
    <t>MOEHLEN, MARTIN</t>
  </si>
  <si>
    <t>MARTIN.MOEHLEN@MAINEHEALTH.ORG</t>
  </si>
  <si>
    <t>KEROACK, MYLES</t>
  </si>
  <si>
    <t>SCHERRER, ABIGAIL</t>
  </si>
  <si>
    <t>MALIK, RAZA</t>
  </si>
  <si>
    <t>RAZA.MALIK@LAHEY.ORG</t>
  </si>
  <si>
    <t>PUNZALAN, CARMI</t>
  </si>
  <si>
    <t>AHMED, HEIDI</t>
  </si>
  <si>
    <t>HAHMED@INTEGRATEDGIC.COM</t>
  </si>
  <si>
    <t>CHU, JACQUELINE</t>
  </si>
  <si>
    <t>CHAN, DONALD</t>
  </si>
  <si>
    <t>FULLER-FONTENOT, YVONNE</t>
  </si>
  <si>
    <t>YFULLER@HOTMAIL.COM</t>
  </si>
  <si>
    <t>FERRARI, JACQUELINE</t>
  </si>
  <si>
    <t>BARSA, JONATHAN</t>
  </si>
  <si>
    <t>JBARSA@ALBANYGI.COM</t>
  </si>
  <si>
    <t>CAROLLO, LYNN</t>
  </si>
  <si>
    <t>DRAGONFLY1773@GMAIL.COM</t>
  </si>
  <si>
    <t>UFERE, NNEKA</t>
  </si>
  <si>
    <t>NNEKA.UFERE@MGH.HARVARD.EDU</t>
  </si>
  <si>
    <t>BREWER, MEGAN</t>
  </si>
  <si>
    <t>MEGANBREWER@STMARYSMAINE.COM</t>
  </si>
  <si>
    <t>ST LOUIS, JOSHUA</t>
  </si>
  <si>
    <t>JOSHUA.STLOUIS@GLFHC.ORG</t>
  </si>
  <si>
    <t>CORRIDAN, ELIZABETH</t>
  </si>
  <si>
    <t>ELIZABETH.T.CORRIDAN@HITCHCOCK.ORG</t>
  </si>
  <si>
    <t>GRUNWALD, MATTHEW</t>
  </si>
  <si>
    <t>LEE, IVY</t>
  </si>
  <si>
    <t>SOLTANI, AMIN</t>
  </si>
  <si>
    <t>KAPPADAKUNNEL, MELANIE</t>
  </si>
  <si>
    <t>NG, MIU LAI</t>
  </si>
  <si>
    <t>MIULAI.NG@TUFTSMEDICINE.ORG</t>
  </si>
  <si>
    <t>ALMEQDADI, MOHAMMAD</t>
  </si>
  <si>
    <t>MOHAMMAD.ALMEQDADI@TUFTSMEDICINE.ORG</t>
  </si>
  <si>
    <t>CLIFT, RICHARD</t>
  </si>
  <si>
    <t>RCLIFT@ALBANYGI.COM</t>
  </si>
  <si>
    <t>GUPTA, YOGESH</t>
  </si>
  <si>
    <t>THIIM, MICHAEL</t>
  </si>
  <si>
    <t>MTHIIM@PARTNERS.ORG</t>
  </si>
  <si>
    <t>FABRY, STEPHEN</t>
  </si>
  <si>
    <t>STEPHEN.C.FABRY@LAHEY.ORG</t>
  </si>
  <si>
    <t>SKLAR, BRADLEY</t>
  </si>
  <si>
    <t>GORDON, FREDRIC</t>
  </si>
  <si>
    <t>FREDRIC.GORDON@TUFTSMEDICINE.ORG</t>
  </si>
  <si>
    <t>ELLS, PETER</t>
  </si>
  <si>
    <t>ELLSP@MAIL.AMC.EDU</t>
  </si>
  <si>
    <t>YU, CATHERINE</t>
  </si>
  <si>
    <t>CATHERINEYU@LCHEALTH.ORG</t>
  </si>
  <si>
    <t>EPSTEIN, ROGER</t>
  </si>
  <si>
    <t>LEE, GAIL</t>
  </si>
  <si>
    <t>CHUNG, RAYMOND</t>
  </si>
  <si>
    <t>RTCHUNG@PARTNERS.ORG</t>
  </si>
  <si>
    <t>COLSON, AMY</t>
  </si>
  <si>
    <t>ACOLSON@CHALLIANCE.ORG</t>
  </si>
  <si>
    <t>HAPTU, HANNA</t>
  </si>
  <si>
    <t>HHAPTU@LCHCNET.ORG</t>
  </si>
  <si>
    <t>SHIPTON, LINDA</t>
  </si>
  <si>
    <t>LSHIPTON@CHALLIANCE.ORG</t>
  </si>
  <si>
    <t>KARAMITSIOS, NICHOLAS</t>
  </si>
  <si>
    <t>LEE, LIN-YUH</t>
  </si>
  <si>
    <t>DIENSTAG, JULES</t>
  </si>
  <si>
    <t>PRATT, DANIEL</t>
  </si>
  <si>
    <t>DSPRATT@PARTNERS.ORG</t>
  </si>
  <si>
    <t>ANDERSSON, KARIN</t>
  </si>
  <si>
    <t>KANDERSSON@MGH.HARVARD.EDU</t>
  </si>
  <si>
    <t>DOWD, JOHN</t>
  </si>
  <si>
    <t>GEMBA, ELIZABETH</t>
  </si>
  <si>
    <t>EGEMBA@EHR.ORG</t>
  </si>
  <si>
    <t>YU, YANAN</t>
  </si>
  <si>
    <t>KOLDIN, DAVID</t>
  </si>
  <si>
    <t>DKOLDIN@YAHOO.COM</t>
  </si>
  <si>
    <t>ALLEN, HARVEY</t>
  </si>
  <si>
    <t>HARVEY.HHA.ALLEN6@GMAIL.COM</t>
  </si>
  <si>
    <t>TIEN, AMY</t>
  </si>
  <si>
    <t>AMY.L.TIEN@LAHEY.ORG</t>
  </si>
  <si>
    <t>STERNKLAR, PHILIP</t>
  </si>
  <si>
    <t>PSTERNKLAR@ALBANYGI.COM</t>
  </si>
  <si>
    <t>RUAN, YUHENG</t>
  </si>
  <si>
    <t>YRUAN@BIDMC.HARVARD.EDU</t>
  </si>
  <si>
    <t>KHEDER, JOAN</t>
  </si>
  <si>
    <t>PAVELOCK, ROBERT</t>
  </si>
  <si>
    <t>POLYPMAN41@AOL.COM</t>
  </si>
  <si>
    <t>HWANG, ALLEN</t>
  </si>
  <si>
    <t>AHWANG@INTEGRATEDGIC.COM</t>
  </si>
  <si>
    <t>MARINELLI, FRANKLIN</t>
  </si>
  <si>
    <t>FMARINELLI@COMCAST.NET</t>
  </si>
  <si>
    <t>HARTFELDER, RONALD</t>
  </si>
  <si>
    <t>TILSON, RICHARD</t>
  </si>
  <si>
    <t>MTILSON@INTEGRATEDGIC.COM</t>
  </si>
  <si>
    <t>REICHHELD, JAMES</t>
  </si>
  <si>
    <t>AKERKAR, GEETANJALI</t>
  </si>
  <si>
    <t>GAKERKAR@GASTROHEALTH.COM</t>
  </si>
  <si>
    <t>ODIERNA, HEIDI</t>
  </si>
  <si>
    <t>HEIDI.J.HOLDEN.ODIERNA@HITCHCOCK.ORG</t>
  </si>
  <si>
    <t>TOUCH, CHHAN</t>
  </si>
  <si>
    <t>CHHANTO@LCHEALTH.ORG</t>
  </si>
  <si>
    <t>GUAN, RONG</t>
  </si>
  <si>
    <t>R_GUAN@YAHOO.COM</t>
  </si>
  <si>
    <t>SZETO, WINNIE</t>
  </si>
  <si>
    <t>WU, ROBERT</t>
  </si>
  <si>
    <t>R79947@POL.NET</t>
  </si>
  <si>
    <t>ABBOTT, SUSAN</t>
  </si>
  <si>
    <t>SUSAN.ABBOTT@MAINEGENERAL.ORG</t>
  </si>
  <si>
    <t>LOUIE, STEPHEN</t>
  </si>
  <si>
    <t>QAMAR, AMIR</t>
  </si>
  <si>
    <t>AMIR.A.QAMAR@LAHEY.ORG</t>
  </si>
  <si>
    <t>WELCH, LAURI</t>
  </si>
  <si>
    <t>L.A.WELCH@COMCAST.NET</t>
  </si>
  <si>
    <t>RICHARDS, MICHAEL</t>
  </si>
  <si>
    <t>MICHAEL.RICHARDS@RELIANTMEDICALGROUP.ORG</t>
  </si>
  <si>
    <t>ONATE, ESTEBAN</t>
  </si>
  <si>
    <t>EONATE@DDMCNY.COM</t>
  </si>
  <si>
    <t>PANDARABOYINA, NAVEEN</t>
  </si>
  <si>
    <t>NPANDARA@GMAIL.COM</t>
  </si>
  <si>
    <t>LIU, MINPING</t>
  </si>
  <si>
    <t>MIN_PING@YAHOO.COM</t>
  </si>
  <si>
    <t>POLITO, JOSEPH</t>
  </si>
  <si>
    <t>KHER, KINNARI</t>
  </si>
  <si>
    <t>GLOTIP@GMAIL.COM</t>
  </si>
  <si>
    <t>LIN, MING</t>
  </si>
  <si>
    <t>MCFADDEN, KRISTEN</t>
  </si>
  <si>
    <t>CAMILLIERI, LAUREN</t>
  </si>
  <si>
    <t>KAPLAN, ALYSON</t>
  </si>
  <si>
    <t>ALYSON.KAPLAN@TUFTSMEDICINE.ORG</t>
  </si>
  <si>
    <t>RAZIK, ROSHAN</t>
  </si>
  <si>
    <t>RRAZIK@TUFTSMEDICALCENTER.ORG</t>
  </si>
  <si>
    <t>WESTON, ADAM</t>
  </si>
  <si>
    <t>ADAM.WESTON@LOWELLGENERAL.ORG</t>
  </si>
  <si>
    <t>ZHU, JIAXUAN</t>
  </si>
  <si>
    <t>CORNISH, CHAD</t>
  </si>
  <si>
    <t>BLOOM, JUDITH</t>
  </si>
  <si>
    <t>KAKKAR, AARTI</t>
  </si>
  <si>
    <t>AKAKKAR@HALLMARKHEALTH.ORG</t>
  </si>
  <si>
    <t>GOODMAN, RUSSELL</t>
  </si>
  <si>
    <t>EWALD, BONNIE</t>
  </si>
  <si>
    <t>FLAHERTY, PATRICIA</t>
  </si>
  <si>
    <t>CHEN, XIANGXIN</t>
  </si>
  <si>
    <t>MCDONALD, MAURA</t>
  </si>
  <si>
    <t>MAURA.MCDONALD@MAINEHEALTH.ORG</t>
  </si>
  <si>
    <t>REID, ANDREA</t>
  </si>
  <si>
    <t>ANDREA.REID2@VA.GOV</t>
  </si>
  <si>
    <t>TOWNSEND, TIFFANY</t>
  </si>
  <si>
    <t>TIFFANY.TOWNSEND@MAINEHEALTH.ORG</t>
  </si>
  <si>
    <t>RAPOPORT, ALISON</t>
  </si>
  <si>
    <t>TRILIANOS, PANAGIOTIS</t>
  </si>
  <si>
    <t>AGARWAL, JOYCE</t>
  </si>
  <si>
    <t>JAGARWAL@ELLIOT-HS.ORG</t>
  </si>
  <si>
    <t>MCDANIEL MILLER, HEATHER</t>
  </si>
  <si>
    <t>HMCDANIELMILLER@CMCENTERS.ORG</t>
  </si>
  <si>
    <t>HUANG, MICHAEL</t>
  </si>
  <si>
    <t>KAREN@DIGESTIVEHEALTHSPECIALISTS.ORG</t>
  </si>
  <si>
    <t>CHARPENTIER, JOSEPH</t>
  </si>
  <si>
    <t>BRUNNER, KATHERINE</t>
  </si>
  <si>
    <t>RAO, SUPRIYA</t>
  </si>
  <si>
    <t>REUTEMANN, BETHANY</t>
  </si>
  <si>
    <t>RICHETELLI, STEPHANIE</t>
  </si>
  <si>
    <t>STEPHHULL14@GMAIL.COM</t>
  </si>
  <si>
    <t>HO, TAI HANG</t>
  </si>
  <si>
    <t>THO@GASTROCENTER.ORG</t>
  </si>
  <si>
    <t>SCHORE, ANTHONY</t>
  </si>
  <si>
    <t>ASCHORE@NVGASTRO.COM</t>
  </si>
  <si>
    <t>TUSHAJ, MARA</t>
  </si>
  <si>
    <t>MTUSHAJ@WPHOSPITAL.ORG</t>
  </si>
  <si>
    <t>KHAN, AMZAD</t>
  </si>
  <si>
    <t>AKHAN@CONNECTICUTGI.ORG</t>
  </si>
  <si>
    <t>KREVOLIN, KATHERINE</t>
  </si>
  <si>
    <t>NGUYEN, MINH THU</t>
  </si>
  <si>
    <t>MINNGUYEN@UCHC.EDU</t>
  </si>
  <si>
    <t>GALVAO DE MELO DA CUNHA, TERESA</t>
  </si>
  <si>
    <t>DACUNHA@UCHC.EDU</t>
  </si>
  <si>
    <t>AGARWAL, RITU</t>
  </si>
  <si>
    <t>RITU.AGARWAL@MOUNTSINAI.ORG</t>
  </si>
  <si>
    <t>NGUYEN, HELEN</t>
  </si>
  <si>
    <t>PELLETIER, JESSICA</t>
  </si>
  <si>
    <t>JPELLETIER@NVGASTRO.COM</t>
  </si>
  <si>
    <t>KHOURY, NEIL</t>
  </si>
  <si>
    <t>MCINTYRE, SCOTT</t>
  </si>
  <si>
    <t>SMCINTYRE@GASTROCT.COM</t>
  </si>
  <si>
    <t>SWALES, COLIN</t>
  </si>
  <si>
    <t>CTSWALES@GMAIL.COM</t>
  </si>
  <si>
    <t>LO, WINSON</t>
  </si>
  <si>
    <t>WAZAZ, HOUSEIN</t>
  </si>
  <si>
    <t>HWAZAZ@MSGICT.COM</t>
  </si>
  <si>
    <t>HEMACHA, ALI</t>
  </si>
  <si>
    <t>AHEMACHA@HOTMAIL.COM</t>
  </si>
  <si>
    <t>PROMRAT, KITTICHAI</t>
  </si>
  <si>
    <t>KITTICHAI_PROMRAT@BROWN.EDU</t>
  </si>
  <si>
    <t>CAPUTO, DEBORHA</t>
  </si>
  <si>
    <t>DCAPUTONP@AOL.COM</t>
  </si>
  <si>
    <t>CHOWDHRY, SAPNA</t>
  </si>
  <si>
    <t>SAPNAC@THUNDERMISTHEALTH.ORG</t>
  </si>
  <si>
    <t>LANTIN, JOSE</t>
  </si>
  <si>
    <t>JOLAGI@AOL.COM</t>
  </si>
  <si>
    <t>BERTHIAUME, ERIC</t>
  </si>
  <si>
    <t>EBERTHIAUME@UNIVERSITYGI.COM</t>
  </si>
  <si>
    <t>SCILEPPI, THOMAS</t>
  </si>
  <si>
    <t>THOMAS.SCILEPPI@HFMG.NET</t>
  </si>
  <si>
    <t>SILVER, WILLIAM</t>
  </si>
  <si>
    <t>SCHWARTZ, JONATHAN</t>
  </si>
  <si>
    <t>JONSCHWA@MONTEFIORE.ORG</t>
  </si>
  <si>
    <t>CASTILLO, EDDY</t>
  </si>
  <si>
    <t>ECASTILLO@GIDOX.COM</t>
  </si>
  <si>
    <t>GOODMAN, STEPHEN</t>
  </si>
  <si>
    <t>STEPHENGOODMAN22@GMAIL.COM</t>
  </si>
  <si>
    <t>GORELICK, STEVEN</t>
  </si>
  <si>
    <t>STEVENGORELICK@COMCAST.NET</t>
  </si>
  <si>
    <t>LAM, CHUNWANG</t>
  </si>
  <si>
    <t>CHUNWANG.LAM@YNHH.ORG</t>
  </si>
  <si>
    <t>VARUNOK, PETER</t>
  </si>
  <si>
    <t>PVARUNOK@PREMIERMEDICALHV.COM</t>
  </si>
  <si>
    <t>SIMON, JONATHAN</t>
  </si>
  <si>
    <t>ELEVADO, MORRIS</t>
  </si>
  <si>
    <t>SGOUROS, ANTHONY</t>
  </si>
  <si>
    <t>HELLER, ELLIOT</t>
  </si>
  <si>
    <t>EAHELLER@HOTMAIL.COM</t>
  </si>
  <si>
    <t>SCHREIBER, DAVID</t>
  </si>
  <si>
    <t>DAVIDSCHREIBERMD@GMAIL.COM</t>
  </si>
  <si>
    <t>MOLINAS, SHARON</t>
  </si>
  <si>
    <t>SPIVACK, JULIE</t>
  </si>
  <si>
    <t>DRJSPIVACK@YAHOO.COM</t>
  </si>
  <si>
    <t>DETTMER, ROBERT</t>
  </si>
  <si>
    <t>BOATLIVING44@MSN.COM</t>
  </si>
  <si>
    <t>WAYNE, PETER</t>
  </si>
  <si>
    <t>DRPWAYNE@GMAIL.COM</t>
  </si>
  <si>
    <t>MCGREEN, THOMAS</t>
  </si>
  <si>
    <t>TOUBIA, NABIL</t>
  </si>
  <si>
    <t>NTOUBIA@MSN.COM</t>
  </si>
  <si>
    <t>LANGMAN, YARON</t>
  </si>
  <si>
    <t>YLANGMAN@GMAIL.COM</t>
  </si>
  <si>
    <t>SHAH, VIPUL</t>
  </si>
  <si>
    <t>VSHAH@DDAR.COM</t>
  </si>
  <si>
    <t>COBRIN, GENA</t>
  </si>
  <si>
    <t>GCOBRIN@GIDOX.COM</t>
  </si>
  <si>
    <t>WHITEHEAD, RICHARD</t>
  </si>
  <si>
    <t>R410WHITEHEAD@YAHOO.COM</t>
  </si>
  <si>
    <t>SUMILANG, DALE</t>
  </si>
  <si>
    <t>DALE.SUMILANG@CHARTERCARE.ORG</t>
  </si>
  <si>
    <t>FUEHRER, MICHAELA</t>
  </si>
  <si>
    <t>LILLYWHITE, CHRISTINA</t>
  </si>
  <si>
    <t>MAY, LOUIS</t>
  </si>
  <si>
    <t>HOFFMAN, MARTIN</t>
  </si>
  <si>
    <t>HOFFHOUSE724@SBCGLOBAL.NET</t>
  </si>
  <si>
    <t>CHANG, DEAN</t>
  </si>
  <si>
    <t>DCHANG@GASTROCENTER.ORG</t>
  </si>
  <si>
    <t>WOLF, DAVID</t>
  </si>
  <si>
    <t>WOLFD@WCMC.COM</t>
  </si>
  <si>
    <t>TATAR, ERIC</t>
  </si>
  <si>
    <t>GOLDENBERG, ANDREW</t>
  </si>
  <si>
    <t>SCHILSKY, MICHAEL</t>
  </si>
  <si>
    <t>MICHAEL.SCHILSKY@YALE.EDU</t>
  </si>
  <si>
    <t>TRESS, JONATHAN</t>
  </si>
  <si>
    <t>JONATHAN.TRESS@HHCHEALTH.ORG</t>
  </si>
  <si>
    <t>BLANCO, EMIL</t>
  </si>
  <si>
    <t>EBLANCO@GIDOX.COM</t>
  </si>
  <si>
    <t>LIM, JOSEPH</t>
  </si>
  <si>
    <t>JOSEPH.LIM@YALE.EDU</t>
  </si>
  <si>
    <t>ROCKOFF, THOMAS</t>
  </si>
  <si>
    <t>TROCKOFF@NVGASTRO.COM</t>
  </si>
  <si>
    <t>UMASHANKER, RENUKA</t>
  </si>
  <si>
    <t>RUMASHANKER@GASTROCENTER.ORG</t>
  </si>
  <si>
    <t>CALDWELL, CARY</t>
  </si>
  <si>
    <t>CARY.CALDWELL@YALE.EDU</t>
  </si>
  <si>
    <t>PERUMAL, MURALI</t>
  </si>
  <si>
    <t>GIDOCS2002@YAHOO.COM</t>
  </si>
  <si>
    <t>SEPE, THOMAS</t>
  </si>
  <si>
    <t>TOMSEPE@YAHOO.COM</t>
  </si>
  <si>
    <t>HALE, WILLIAM</t>
  </si>
  <si>
    <t>WILLIAM.HALE@NUVANCEHEALTH.ORG</t>
  </si>
  <si>
    <t>LEBOVICS, EDWARD</t>
  </si>
  <si>
    <t>EDWARD_LEBOVICS@NYMC.EDU</t>
  </si>
  <si>
    <t>VERSLAND, MARK</t>
  </si>
  <si>
    <t>MVERSLAND@CONNECTICUTGI.ORG</t>
  </si>
  <si>
    <t>BOONYOO, ANITA</t>
  </si>
  <si>
    <t>ANITA.BOONYOO@WMCHEALTH.ORG</t>
  </si>
  <si>
    <t>SCRANTON, MARIANNA</t>
  </si>
  <si>
    <t>MSCRANTON@CONNECTICUTGI.ORG</t>
  </si>
  <si>
    <t>ROUSSEL, BRETON</t>
  </si>
  <si>
    <t>PRASANDHAN, SHINO</t>
  </si>
  <si>
    <t>RICHARDSON, ELIZABETH</t>
  </si>
  <si>
    <t>RICHARDSON.EM@GMAIL.COM</t>
  </si>
  <si>
    <t>CLANCY, BRIAN</t>
  </si>
  <si>
    <t>BCLANCY@GIDOX.COM</t>
  </si>
  <si>
    <t>BHOOMAGOUD, MADHAVI</t>
  </si>
  <si>
    <t>MBHOOMAGOUD@MSGICT.COM</t>
  </si>
  <si>
    <t>SACHDEV, RISHABH</t>
  </si>
  <si>
    <t>SACHDEV@UCHC.EDU</t>
  </si>
  <si>
    <t>BRIDGEMOHAN, RACHEL</t>
  </si>
  <si>
    <t>POTERBIN, JENNIFER</t>
  </si>
  <si>
    <t>JANG, JANICE</t>
  </si>
  <si>
    <t>JJANG@DDAR.COM</t>
  </si>
  <si>
    <t>JUNG, THOMAS</t>
  </si>
  <si>
    <t>TJUNG@MSGICT.COM</t>
  </si>
  <si>
    <t>NEWTON, ERIC</t>
  </si>
  <si>
    <t>EBNEWTON@GMAIL.COM</t>
  </si>
  <si>
    <t>URTASUN-SOTIL, EVA</t>
  </si>
  <si>
    <t>EVA.SOTIL@HHCHEALTH.ORG</t>
  </si>
  <si>
    <t>BIERWIRTH, ROBERT</t>
  </si>
  <si>
    <t>FILARIASIS@GMAIL.COM</t>
  </si>
  <si>
    <t>BANNER, KENNETH</t>
  </si>
  <si>
    <t>EINSTEIN, MICHAEL</t>
  </si>
  <si>
    <t>MEINSTEIN@CONNECTICUTGI.ORG</t>
  </si>
  <si>
    <t>CHAN, FRANCIS</t>
  </si>
  <si>
    <t>FCHAN@GASTROCENTER.ORG</t>
  </si>
  <si>
    <t>BEECHER, HENRY</t>
  </si>
  <si>
    <t>DUKEBEECHER@YAHOO.COM</t>
  </si>
  <si>
    <t>CARON, TRICIA</t>
  </si>
  <si>
    <t>TRICIA.CARON@HHCHEALTH.ORG</t>
  </si>
  <si>
    <t>GEGA, ARJET</t>
  </si>
  <si>
    <t>ARJET.GEGA@TRINITYHEALTHOFNE.ORG</t>
  </si>
  <si>
    <t>JAMIL, SOHAIB</t>
  </si>
  <si>
    <t>SJAMIL@PRIMEHC.COM</t>
  </si>
  <si>
    <t>PARTIULA, BERNARD</t>
  </si>
  <si>
    <t>BERNARD.PARTIULA@WMCHEALTH.ORG</t>
  </si>
  <si>
    <t>NGUYEN, THANH-HO</t>
  </si>
  <si>
    <t>TN0819@AOL.COM</t>
  </si>
  <si>
    <t>SANG, YOU</t>
  </si>
  <si>
    <t>YSANG@CONNECTICUTGI.ORG</t>
  </si>
  <si>
    <t>SINGHANIA, ROHIT</t>
  </si>
  <si>
    <t>SARABANCHONG, VIYADA</t>
  </si>
  <si>
    <t>SAREBANCHONG@DDAR.COM</t>
  </si>
  <si>
    <t>BUNIM, ARI</t>
  </si>
  <si>
    <t>ARB9039@NYP.ORG</t>
  </si>
  <si>
    <t>ROSSI, LISA</t>
  </si>
  <si>
    <t>ALOMAN, COSTICA</t>
  </si>
  <si>
    <t>COSTICAALOMAN@GMAIL.COM</t>
  </si>
  <si>
    <t>OLSTEIN, JOSHUA</t>
  </si>
  <si>
    <t>SILVEIRA, MARINA</t>
  </si>
  <si>
    <t>MARINA.SILVEIRA@YALE.EDU</t>
  </si>
  <si>
    <t>GUPTA, TARUN</t>
  </si>
  <si>
    <t>TARUNKGUPTA@YAHOO.COM</t>
  </si>
  <si>
    <t>AURISICCHIO, LOUIS</t>
  </si>
  <si>
    <t>QUILTER, PRISCILLA</t>
  </si>
  <si>
    <t>ASSIS, DAVID</t>
  </si>
  <si>
    <t>DAVID.ASSIS@YALE.EDU</t>
  </si>
  <si>
    <t>WOLFGANG, ROBERT</t>
  </si>
  <si>
    <t>HARMATZ, ALEXANDER</t>
  </si>
  <si>
    <t>BATH, ROOPJEET</t>
  </si>
  <si>
    <t>BATH@UCHC.EDU</t>
  </si>
  <si>
    <t>KHUNGAR, VANDANA</t>
  </si>
  <si>
    <t>VANDANA.KHUNGAR@YALE.EDU</t>
  </si>
  <si>
    <t>DROZD, KRISTINE</t>
  </si>
  <si>
    <t>KRISTINE.DROZD@YALE.EDU</t>
  </si>
  <si>
    <t>KORENFELD, SVETLANA</t>
  </si>
  <si>
    <t>SHALEEZAGI@HOTMAIL.COM</t>
  </si>
  <si>
    <t>RAVINDRAN, NISHAL</t>
  </si>
  <si>
    <t>MODI, CHINTAN</t>
  </si>
  <si>
    <t>BLASZKA, MATTHEW</t>
  </si>
  <si>
    <t>MATTHEW.BLASZKA@EHMCHEALTH.ORG</t>
  </si>
  <si>
    <t>PENG, LEE</t>
  </si>
  <si>
    <t>LEE.PENG@TUHS.TEMPLE.EDU</t>
  </si>
  <si>
    <t>BHALLA, ROHIT</t>
  </si>
  <si>
    <t>RBHALLA@IDCARE.COM</t>
  </si>
  <si>
    <t>KO, PAN</t>
  </si>
  <si>
    <t>SYLVANIDS@GMAIL.COM</t>
  </si>
  <si>
    <t>NIAZI, MUMTAZ</t>
  </si>
  <si>
    <t>MAN202@NJMS.RUTGERS.EDU</t>
  </si>
  <si>
    <t>LEE, ANNA</t>
  </si>
  <si>
    <t>ANNA.LEE@RWJBH.ORG</t>
  </si>
  <si>
    <t>MAO, CHENG-AN</t>
  </si>
  <si>
    <t>XIE, BINGRU</t>
  </si>
  <si>
    <t>BINGRUXIE@GMAIL.COM</t>
  </si>
  <si>
    <t>CHAHIL, NEETU</t>
  </si>
  <si>
    <t>CHAHILNE@GMAIL.COM</t>
  </si>
  <si>
    <t>WANG, PAUL</t>
  </si>
  <si>
    <t>PAREKH, RAVISH</t>
  </si>
  <si>
    <t>RAVISH.PAREKH@ATLANTICHEALTH.ORG</t>
  </si>
  <si>
    <t>JASUTKAR, NIREN</t>
  </si>
  <si>
    <t>DRJASUTKAR@RIVERSIDEMEDGROUP.COM</t>
  </si>
  <si>
    <t>GAO, YOURAN</t>
  </si>
  <si>
    <t>TAFESH, ZAID</t>
  </si>
  <si>
    <t>ZAT2003@NYP.ORG</t>
  </si>
  <si>
    <t>SHAH, SAMEET</t>
  </si>
  <si>
    <t>MICHAEL, HAZAR</t>
  </si>
  <si>
    <t>LIU, JENNY</t>
  </si>
  <si>
    <t>KLEIN, ROGER</t>
  </si>
  <si>
    <t>KATZ, BRIAN</t>
  </si>
  <si>
    <t>HOUNG, MINDY</t>
  </si>
  <si>
    <t>WANG, SU</t>
  </si>
  <si>
    <t>SUWANG@BARNABASHEALTH.ORG</t>
  </si>
  <si>
    <t>CHEN, XIAOMEI</t>
  </si>
  <si>
    <t>MD.CHENOFFICE@GMAIL.COM</t>
  </si>
  <si>
    <t>ROSENTHAL, LAWRENCE</t>
  </si>
  <si>
    <t>ZHU, BINGHUA</t>
  </si>
  <si>
    <t>LEE, SUNG-WON</t>
  </si>
  <si>
    <t>SLEESTAFF@GMAIL.COM</t>
  </si>
  <si>
    <t>WEISHOLTZ, STEVEN</t>
  </si>
  <si>
    <t>SWEISHOLTZ@AOL.COM</t>
  </si>
  <si>
    <t>HAN, EUGENE</t>
  </si>
  <si>
    <t>AHMAD, MALIHA</t>
  </si>
  <si>
    <t>MALIHAAHMAD.MD@GMAIL.COM</t>
  </si>
  <si>
    <t>ROYCE, LAUREN</t>
  </si>
  <si>
    <t>JANG, JOO</t>
  </si>
  <si>
    <t>SCHUMAN, ROBERT</t>
  </si>
  <si>
    <t>STOOPACK, PAUL</t>
  </si>
  <si>
    <t>PMSTOOPACK@GMAIL.COM</t>
  </si>
  <si>
    <t>ZINGLER, BARRY</t>
  </si>
  <si>
    <t>KENNY, RAYMOND</t>
  </si>
  <si>
    <t>RAYMONDKENNY@GMAIL.COM</t>
  </si>
  <si>
    <t>YIACHOS, CONSTANTINE</t>
  </si>
  <si>
    <t>YIACHOS@MSN.COM</t>
  </si>
  <si>
    <t>LIPSKY, MARVIN</t>
  </si>
  <si>
    <t>NAYAR, DEVJIT</t>
  </si>
  <si>
    <t>DEVNAYAR@HOTMAIL.COM</t>
  </si>
  <si>
    <t>GORODOKIN, GARY</t>
  </si>
  <si>
    <t>GARY2264@AOL.COM</t>
  </si>
  <si>
    <t>UNGER, JEFFREY</t>
  </si>
  <si>
    <t>GILLON, STEVEN</t>
  </si>
  <si>
    <t>DOCIMGI@AOL.COM</t>
  </si>
  <si>
    <t>HEIT, PETER</t>
  </si>
  <si>
    <t>APHEIT@OPTONLINE.NET</t>
  </si>
  <si>
    <t>BRELVI, ZAMIR</t>
  </si>
  <si>
    <t>BRELVIZS@NJMS.RUTGERS.EDU</t>
  </si>
  <si>
    <t>HAHN, JOHN</t>
  </si>
  <si>
    <t>RAPISARDA, ALEXANDER</t>
  </si>
  <si>
    <t>AFRAPISARDA@VERIZON.NET</t>
  </si>
  <si>
    <t>RUSTGI, VINOD</t>
  </si>
  <si>
    <t>HEPGI@AOL.COM</t>
  </si>
  <si>
    <t>CHENG, BONNIE</t>
  </si>
  <si>
    <t>BONNIEKCHENG@YAHOO.COM</t>
  </si>
  <si>
    <t>LI, THOMAS</t>
  </si>
  <si>
    <t>SPINNELL, MITCHELL</t>
  </si>
  <si>
    <t>CHOUDRY, ABAIDULLAH</t>
  </si>
  <si>
    <t>ACHOUDRY@BARNABASHEALTH.ORG</t>
  </si>
  <si>
    <t>DE LA TORRE, ANDREW</t>
  </si>
  <si>
    <t>DELATOAN@VERIZON.NET</t>
  </si>
  <si>
    <t>JOO, RICHARD</t>
  </si>
  <si>
    <t>CHANG, ZHU-PING</t>
  </si>
  <si>
    <t>BERI, GAGAN</t>
  </si>
  <si>
    <t>BERIGA@HOTMAIL.COM</t>
  </si>
  <si>
    <t>CATALANO, CAROLYN</t>
  </si>
  <si>
    <t>RACKOVSKY, ORI</t>
  </si>
  <si>
    <t>CHUNG, HAEYANG</t>
  </si>
  <si>
    <t>KURZ, JEREMIAH</t>
  </si>
  <si>
    <t>WANG, KYU</t>
  </si>
  <si>
    <t>AHN, PAUL</t>
  </si>
  <si>
    <t>FRIEDRICH, IVAN</t>
  </si>
  <si>
    <t>IVANF2010@GMAIL.COM</t>
  </si>
  <si>
    <t>GAGLIO, PAUL</t>
  </si>
  <si>
    <t>PJG47@NJMS.RUTGERS.EDU</t>
  </si>
  <si>
    <t>NIKIAS, GEORGE</t>
  </si>
  <si>
    <t>DUHL, JOZSEF</t>
  </si>
  <si>
    <t>BALANI, BINDU</t>
  </si>
  <si>
    <t>BINDU.BALANI@HACKENSACKMERIDIAN.ORG</t>
  </si>
  <si>
    <t>FARAG, SHERIF</t>
  </si>
  <si>
    <t>SHERIFGIHAN@HOTMAIL.COM</t>
  </si>
  <si>
    <t>BAGHAL, EYAD</t>
  </si>
  <si>
    <t>ENKOBAGHAL@AOL.COM</t>
  </si>
  <si>
    <t>PARMAR, KIRANPREET</t>
  </si>
  <si>
    <t>PARMAR222@HOTMAIL.COM</t>
  </si>
  <si>
    <t>MANGIA, ANTHONY</t>
  </si>
  <si>
    <t>DOCTORMANGIA@AOL.COM</t>
  </si>
  <si>
    <t>SIEGEL, WAYNE</t>
  </si>
  <si>
    <t>HIP2HEP4U@AOL.COM</t>
  </si>
  <si>
    <t>CHAN, WALLEN</t>
  </si>
  <si>
    <t>WCHAN26@COMCAST.NET</t>
  </si>
  <si>
    <t>NAHASS, RONALD</t>
  </si>
  <si>
    <t>RNAHASS@IDCARE.COM</t>
  </si>
  <si>
    <t>BELLOMO, SPARTACO</t>
  </si>
  <si>
    <t>IDBELLS@AOL.COM</t>
  </si>
  <si>
    <t>LEE, CHANG</t>
  </si>
  <si>
    <t>CHANGWLEE@YAHOO.COM</t>
  </si>
  <si>
    <t>GOLDBERG, MICHAEL</t>
  </si>
  <si>
    <t>CHAE, SCOTT</t>
  </si>
  <si>
    <t>CHAESCOTT@HOTMAIL.COM</t>
  </si>
  <si>
    <t>CHI, JINHAN</t>
  </si>
  <si>
    <t>LI, MEI HONG</t>
  </si>
  <si>
    <t>LI, XIANG</t>
  </si>
  <si>
    <t>ZHOU, REN</t>
  </si>
  <si>
    <t>LIN, HARRY</t>
  </si>
  <si>
    <t>BAIK, SEOUNG</t>
  </si>
  <si>
    <t>LEE, SERENA</t>
  </si>
  <si>
    <t>BLANK, ROBERT</t>
  </si>
  <si>
    <t>PYRSOPOULOS, NIKOLAOS</t>
  </si>
  <si>
    <t>NIKOLAOS.PYRSOPOULOS@ATLANTICHEALTH.ORG</t>
  </si>
  <si>
    <t>CIAMBOTTI, GARY</t>
  </si>
  <si>
    <t>FISHBEIN, VITALY</t>
  </si>
  <si>
    <t>NAIK, ARUN</t>
  </si>
  <si>
    <t>RAVAL, PARTHIV</t>
  </si>
  <si>
    <t>PARTHIV_R@YAHOO.COM</t>
  </si>
  <si>
    <t>VASIREDDI, SRINIVAS</t>
  </si>
  <si>
    <t>LI, DENA</t>
  </si>
  <si>
    <t>ABOUJAOUDE, JOSEPH</t>
  </si>
  <si>
    <t>XU, LIN</t>
  </si>
  <si>
    <t>SLIM, JIHAD</t>
  </si>
  <si>
    <t>JSMDSMMC@GMAIL.COM</t>
  </si>
  <si>
    <t>YU, FEI</t>
  </si>
  <si>
    <t>GUPTA, RAMESH</t>
  </si>
  <si>
    <t>FAIRLAWNGI@GMAIL.COM</t>
  </si>
  <si>
    <t>GU, LINGPING</t>
  </si>
  <si>
    <t>DAVID, STEVEN</t>
  </si>
  <si>
    <t>SHEN, LIJING</t>
  </si>
  <si>
    <t>KANCHERLA, SANDARSH</t>
  </si>
  <si>
    <t>VINOD, JEEVAN</t>
  </si>
  <si>
    <t>JAVEEN.VINOD@EHMCHEALTH.ORG</t>
  </si>
  <si>
    <t>SENECA, KATHLEEN</t>
  </si>
  <si>
    <t>KSENECA@IDCARE.COM</t>
  </si>
  <si>
    <t>BARRISON, ADAM</t>
  </si>
  <si>
    <t>ABARRISON@SMGNJ.COM</t>
  </si>
  <si>
    <t>RAHNI, DAVID</t>
  </si>
  <si>
    <t>YOU, YIMEI</t>
  </si>
  <si>
    <t>BELLOWS, AARON</t>
  </si>
  <si>
    <t>YANG, FU-LIN</t>
  </si>
  <si>
    <t>TAMMANA, VENKATA</t>
  </si>
  <si>
    <t>SWAN, MICHELE</t>
  </si>
  <si>
    <t>CALHOUN, GRETCHEN</t>
  </si>
  <si>
    <t>GRETCHEN.CALHOUN@OHIOHEALTH.COM</t>
  </si>
  <si>
    <t>HEPNER, ASHLEY</t>
  </si>
  <si>
    <t>ASHLEY.HEPNER@DIGNITYHEALTH.ORG</t>
  </si>
  <si>
    <t>WARNECKE, NICHOLA</t>
  </si>
  <si>
    <t>FRENCH, DAWN</t>
  </si>
  <si>
    <t>DAWN.FRENCH@AULTMAN.COM</t>
  </si>
  <si>
    <t>TASLEEM, SYED</t>
  </si>
  <si>
    <t>SARMINI, MUHAMMAD</t>
  </si>
  <si>
    <t>MODARESI ESFEH, JAMAK</t>
  </si>
  <si>
    <t>MODAREJ@CCF.ORG</t>
  </si>
  <si>
    <t>HASSAN, MONA</t>
  </si>
  <si>
    <t>HANDLER, TRISTAN</t>
  </si>
  <si>
    <t>WELLNER, MICHAEL</t>
  </si>
  <si>
    <t>MICHAEL.WELLNER@OSUMC.EDU</t>
  </si>
  <si>
    <t>MORRAN, TRACEY</t>
  </si>
  <si>
    <t>TMORRAN@TOLEDOCLINIC.COM</t>
  </si>
  <si>
    <t>JOHNSON, SARAH</t>
  </si>
  <si>
    <t>SARAH.JOHNSON3@OSUMC.EDU</t>
  </si>
  <si>
    <t>MORTON, STEPHANIE</t>
  </si>
  <si>
    <t>ZAMBORY, NICOLE</t>
  </si>
  <si>
    <t>GILLER, ANNIE</t>
  </si>
  <si>
    <t>AGILLER@METROHEALTH.ORG</t>
  </si>
  <si>
    <t>OLIVER, DONNA</t>
  </si>
  <si>
    <t>OLIVERD2@CCF.ORG</t>
  </si>
  <si>
    <t>LINDSEY, ADRIAN</t>
  </si>
  <si>
    <t>ALINDSEY@METROHEALTH.ORG</t>
  </si>
  <si>
    <t>HAGI, DENAYE</t>
  </si>
  <si>
    <t>NIU, BOLIN</t>
  </si>
  <si>
    <t>BNIU@METROHEALTH.ORG</t>
  </si>
  <si>
    <t>REYNOLDS, MEAGAN</t>
  </si>
  <si>
    <t>REYNOLM@CCF.ORG</t>
  </si>
  <si>
    <t>MARINA, RICHARD</t>
  </si>
  <si>
    <t>NAFFAH, FARID</t>
  </si>
  <si>
    <t>WAKIM-FLEMING, JAMILE</t>
  </si>
  <si>
    <t>FLEMINJ1@CCF.ORG</t>
  </si>
  <si>
    <t>JABOUR, VINCENT</t>
  </si>
  <si>
    <t>VJABOURMD@EMBARQMAIL.COM</t>
  </si>
  <si>
    <t>TABBAA, MOUSAB</t>
  </si>
  <si>
    <t>MTABBAA@NORTHSHOREGASTRO.ORG</t>
  </si>
  <si>
    <t>SAMADDER, ANJANA</t>
  </si>
  <si>
    <t>GAUTAMSAMADDER@AOL.COM</t>
  </si>
  <si>
    <t>GHOLAM, PIERRE</t>
  </si>
  <si>
    <t>PIERRE.GHOLAM@UHHOSPITALS.ORG</t>
  </si>
  <si>
    <t>PAPPAS, MICHAEL</t>
  </si>
  <si>
    <t>MPAPPAS@NWOGASTRO.COM</t>
  </si>
  <si>
    <t>SIRAJ, URMEE</t>
  </si>
  <si>
    <t>JIT, RAJKAMAL</t>
  </si>
  <si>
    <t>SANDHIR, SANJAY</t>
  </si>
  <si>
    <t>SSANDHIR@DAYTONGASTRO.COM</t>
  </si>
  <si>
    <t>ADHAMI, TALAL</t>
  </si>
  <si>
    <t>FAHMY, NABIL</t>
  </si>
  <si>
    <t>COHEN, STANLEY</t>
  </si>
  <si>
    <t>STANLEY.COHEN@UHHOSPITALS.ORG</t>
  </si>
  <si>
    <t>BOWMAN, REBECCA</t>
  </si>
  <si>
    <t>RMBOWMAN1978@GMAIL.COM</t>
  </si>
  <si>
    <t>ZACK, DAVID</t>
  </si>
  <si>
    <t>SMITH, MARIBETH</t>
  </si>
  <si>
    <t>MARIBETH.SMITH@OSUMC.EDU</t>
  </si>
  <si>
    <t>SCOVANNER, RYAN</t>
  </si>
  <si>
    <t>CAREY, WILLIAM</t>
  </si>
  <si>
    <t>CAREYW@CCF.ORG</t>
  </si>
  <si>
    <t>CONTEH, LANLA</t>
  </si>
  <si>
    <t>LANLA.CONTEH@OSUMC.EDU</t>
  </si>
  <si>
    <t>KOLOZSI, WILLIAM</t>
  </si>
  <si>
    <t>KIMOBILL@AOL.COM</t>
  </si>
  <si>
    <t>BASISTA, MICHAEL</t>
  </si>
  <si>
    <t>MICHAEL.BASISTA@PROMEDICA.ORG</t>
  </si>
  <si>
    <t>POST, ANTHONY</t>
  </si>
  <si>
    <t>ANTHONY.POST@UHHOSPITALS.ORG</t>
  </si>
  <si>
    <t>GABBARD, ALAN</t>
  </si>
  <si>
    <t>O'SHEA, ROBERT</t>
  </si>
  <si>
    <t>SODEMAN, THOMAS</t>
  </si>
  <si>
    <t>BETSY.BUSCHMANN@UTOLEDO.EDU</t>
  </si>
  <si>
    <t>FILIPIAK, CHARLES</t>
  </si>
  <si>
    <t>SIUDOWSKI, JESSICA ANNE</t>
  </si>
  <si>
    <t>MENDIRATTA, VIVEK</t>
  </si>
  <si>
    <t>SCLAIR, SETH</t>
  </si>
  <si>
    <t>SETH.SCLAIR@UHHOSPITALS.ORG</t>
  </si>
  <si>
    <t>ANKROM, EMILY</t>
  </si>
  <si>
    <t>UMFLEET, KRYSTAL</t>
  </si>
  <si>
    <t>ASAAD, IMAD</t>
  </si>
  <si>
    <t>ASAADI@CCF.ORG</t>
  </si>
  <si>
    <t>MUMTAZ, KHALID</t>
  </si>
  <si>
    <t>MUMTAZ.2@OSUMC.EDU</t>
  </si>
  <si>
    <t>DEGORI, MEGAN</t>
  </si>
  <si>
    <t>MDEGORI@COMCAST.NET</t>
  </si>
  <si>
    <t>SCHNUPP, RENEE</t>
  </si>
  <si>
    <t>MA, XIAOYING</t>
  </si>
  <si>
    <t>XIAOYING.MA@OSUMC.EDU</t>
  </si>
  <si>
    <t>LINGANNA, MAUREEN</t>
  </si>
  <si>
    <t>WHITSEM@CCF.ORG</t>
  </si>
  <si>
    <t>BHATIA, RUCHI</t>
  </si>
  <si>
    <t>RBHATIA@OHIOGASTRO.COM</t>
  </si>
  <si>
    <t>LINDENMEYER, CHRISTINA</t>
  </si>
  <si>
    <t>LINDENC@CCF.ORG</t>
  </si>
  <si>
    <t>SANDHU, NAEMAT</t>
  </si>
  <si>
    <t>CORMAN, SCOTT</t>
  </si>
  <si>
    <t>BEVLY, BRIGETTE</t>
  </si>
  <si>
    <t>BBEVLY@NORTHSHOREGASTRO.ORG</t>
  </si>
  <si>
    <t>REDDY, SAPNA</t>
  </si>
  <si>
    <t>SREDDY@TOLEDOCLINIC.COM</t>
  </si>
  <si>
    <t>DEY, MALAY</t>
  </si>
  <si>
    <t>HUNTER, DIANA</t>
  </si>
  <si>
    <t>DHUNTER4@NEO.RR.COM</t>
  </si>
  <si>
    <t>PATEL, SHEENA</t>
  </si>
  <si>
    <t>BRAHMBHATT, RINJAL</t>
  </si>
  <si>
    <t>SOBOTKA, LINDSAY</t>
  </si>
  <si>
    <t>LINDSAY.SABOTKA@OSUMC.EDU</t>
  </si>
  <si>
    <t>GEISLER, THOMAS</t>
  </si>
  <si>
    <t>GEISLET@GMAIL.COM</t>
  </si>
  <si>
    <t>MICHAELS, ANTHONY</t>
  </si>
  <si>
    <t>AMICHAELS@OHIOGASTRO.COM</t>
  </si>
  <si>
    <t>LI, NA</t>
  </si>
  <si>
    <t>NA.LI@OSUMC.EDU</t>
  </si>
  <si>
    <t>POBLETE, JOSE ENRIQUE</t>
  </si>
  <si>
    <t>POBLETEJ@SUMMAHEALTH.ORG</t>
  </si>
  <si>
    <t>DODIG, MILAN</t>
  </si>
  <si>
    <t>PUREWAL, AMANDEEP</t>
  </si>
  <si>
    <t>JALIL, SAJID</t>
  </si>
  <si>
    <t>SAJID.JALIL@SANFORDHEALTH.ORG</t>
  </si>
  <si>
    <t>KELLY, SEAN</t>
  </si>
  <si>
    <t>SEAN.KELLY@OSUMC.EDU</t>
  </si>
  <si>
    <t>KANE, SAUL</t>
  </si>
  <si>
    <t>KANES4@CCF.ORG</t>
  </si>
  <si>
    <t>EZIKE, UCHENNA</t>
  </si>
  <si>
    <t>UCHEZIKE@YAHOO.COM</t>
  </si>
  <si>
    <t>LY, CATHERINE</t>
  </si>
  <si>
    <t>ISSA ALMALAK, MAZEN</t>
  </si>
  <si>
    <t>FOREMAN, KATHY</t>
  </si>
  <si>
    <t>KATHY.FOREMAN@OSUMC.EDU</t>
  </si>
  <si>
    <t>NEIDICH, ROBERT</t>
  </si>
  <si>
    <t>HANJE, ADAM</t>
  </si>
  <si>
    <t>JHANJE@OHIOGASTRO.COM</t>
  </si>
  <si>
    <t>THAKORE, JIGNA</t>
  </si>
  <si>
    <t>ACHARYA, CHATHUR</t>
  </si>
  <si>
    <t>MCCARTY, GABRIELLA</t>
  </si>
  <si>
    <t>GMCCARTY@NORTHSHOREGASTRO.ORG</t>
  </si>
  <si>
    <t>SAGAN-YEWAH, MARIE-LOUISE</t>
  </si>
  <si>
    <t>CHITTICK, PAUL</t>
  </si>
  <si>
    <t>PAUL.CHITTICK@COREWELLHEALTH.ORG</t>
  </si>
  <si>
    <t>PARIKH, NEEHAR</t>
  </si>
  <si>
    <t>KOVAN, BRUCE</t>
  </si>
  <si>
    <t>ABBAS, MUJAHED</t>
  </si>
  <si>
    <t>WOOD, ALLISON</t>
  </si>
  <si>
    <t>PALAGANAS, ANN</t>
  </si>
  <si>
    <t>ANNPALAGANAS@YAHOO.COM</t>
  </si>
  <si>
    <t>FREGENE, MARY</t>
  </si>
  <si>
    <t>MARY.FREGENE@SPECTRUMHEALTH.ORG</t>
  </si>
  <si>
    <t>KWON, HELLAN</t>
  </si>
  <si>
    <t>HELLANK@UMICH.EDU</t>
  </si>
  <si>
    <t>GUN, SAMUEL</t>
  </si>
  <si>
    <t>MCMAHON, JEFFREY</t>
  </si>
  <si>
    <t>JMCMAHO1@HFHS.ORG</t>
  </si>
  <si>
    <t>WILCOX, JEANNIE</t>
  </si>
  <si>
    <t>BIG, CECILIA</t>
  </si>
  <si>
    <t>CECILIA.BIG@COREWELLHEALTH.ORG</t>
  </si>
  <si>
    <t>SOAVE, NINO</t>
  </si>
  <si>
    <t>NINOSOAVE@HOTMAIL.COM</t>
  </si>
  <si>
    <t>QIN, PU</t>
  </si>
  <si>
    <t>PU.QIN@COREWELLHEALTH.ORG</t>
  </si>
  <si>
    <t>PETERS, STEVANY</t>
  </si>
  <si>
    <t>DAVIDL@HURONGASTRO.COM</t>
  </si>
  <si>
    <t>JAFRI, SYED-MOHAMMED RAZA</t>
  </si>
  <si>
    <t>SJAFRI3@HFHS.ORG</t>
  </si>
  <si>
    <t>RUPP, THOMAS</t>
  </si>
  <si>
    <t>MELLINGER, JESSICA</t>
  </si>
  <si>
    <t>JMELLING@UMICH.EDU</t>
  </si>
  <si>
    <t>TODD, SHANNON</t>
  </si>
  <si>
    <t>SHANNON.TODD@SPECTRUMHEALTH.ORG</t>
  </si>
  <si>
    <t>DOUGLASS, JESSICA</t>
  </si>
  <si>
    <t>PORTER, JENNA</t>
  </si>
  <si>
    <t>JENNA.PORTER@COREWELLHEALTH.ORG</t>
  </si>
  <si>
    <t>ZEILSTRA, SCOTT</t>
  </si>
  <si>
    <t>ZSCOTTYZ@GMAIL.COM</t>
  </si>
  <si>
    <t>JONES, DORIAN</t>
  </si>
  <si>
    <t>CHEN, VINCENT</t>
  </si>
  <si>
    <t>GAJOS, ANDREA</t>
  </si>
  <si>
    <t>ANDREASE@UMICH.EDU</t>
  </si>
  <si>
    <t>DEGAYNER, ERIKA</t>
  </si>
  <si>
    <t>TEA6126@YAHOO.COM</t>
  </si>
  <si>
    <t>COLTON, KENNETH</t>
  </si>
  <si>
    <t>MAROUF, LINETTA</t>
  </si>
  <si>
    <t>LINETTA.MAROUF@BEAUMONT.ORG</t>
  </si>
  <si>
    <t>ABUBAKER, AHMED</t>
  </si>
  <si>
    <t>AHMED.ABUBAKER@HT.MSU.EDU</t>
  </si>
  <si>
    <t>GLERUM, TIMOTHY</t>
  </si>
  <si>
    <t>TIMOTHY.GLERUM@SPECTRUMHEALTH.ORG</t>
  </si>
  <si>
    <t>NADEAU, BRIAN</t>
  </si>
  <si>
    <t>BRONSON, KAREN</t>
  </si>
  <si>
    <t>KBRONSO1@HFHS.ORG</t>
  </si>
  <si>
    <t>GHUMMAN, JASPREET</t>
  </si>
  <si>
    <t>ABU-RASHED, AHMAD</t>
  </si>
  <si>
    <t>BARTNIK, CATHERINE</t>
  </si>
  <si>
    <t>CAINES, ALLYCE</t>
  </si>
  <si>
    <t>ACAINES1@HFHS.ORG</t>
  </si>
  <si>
    <t>BERGMANS, CARRIE</t>
  </si>
  <si>
    <t>BERGMANS@MED.UMICH.EDU</t>
  </si>
  <si>
    <t>JANKE, BROOKE</t>
  </si>
  <si>
    <t>BCALICIA@MICHIGANGASTRO.COM</t>
  </si>
  <si>
    <t>GEEVARUGHESE, SHARLET</t>
  </si>
  <si>
    <t>SHARLET.GEEVARUGHESE@WAYNE.EDU</t>
  </si>
  <si>
    <t>KATHAWA, JOLIAN</t>
  </si>
  <si>
    <t>JIANG, YIHUI</t>
  </si>
  <si>
    <t>YIHUI.JIANG@COREWELLHEALTH.ORG</t>
  </si>
  <si>
    <t>TALBOTT, SARAH</t>
  </si>
  <si>
    <t>BRIKHO, SALAM</t>
  </si>
  <si>
    <t>FISHBAIN, JOEL</t>
  </si>
  <si>
    <t>JOEL.FISHBAIN@BEAUMONT.ORG</t>
  </si>
  <si>
    <t>AZEEM, ASIF</t>
  </si>
  <si>
    <t>DIGESTIVEDISEASES1@GMAIL.COM</t>
  </si>
  <si>
    <t>CUTLER, ALAN</t>
  </si>
  <si>
    <t>NANCYB@DIGESTHEALTH.COM</t>
  </si>
  <si>
    <t>WEBER, JOHN</t>
  </si>
  <si>
    <t>WEBERJ@MAC.COM</t>
  </si>
  <si>
    <t>MORROW, JAY</t>
  </si>
  <si>
    <t>MOONKA, DILIP</t>
  </si>
  <si>
    <t>DMOONKA1@HFHS.ORG</t>
  </si>
  <si>
    <t>CANNON, MICHAEL</t>
  </si>
  <si>
    <t>MUTCHNICK, MILTON</t>
  </si>
  <si>
    <t>MMUTCHNICK@MED.WAYNE.EDU</t>
  </si>
  <si>
    <t>ASKARI, FREDERICK</t>
  </si>
  <si>
    <t>FASKARI@MED.UMICH.EDU</t>
  </si>
  <si>
    <t>DESAI, TUSAR</t>
  </si>
  <si>
    <t>TUSARDESAI@AOL.COM</t>
  </si>
  <si>
    <t>DUFFY, MICHAEL</t>
  </si>
  <si>
    <t>MDUFFYMD@COMCAST.NET</t>
  </si>
  <si>
    <t>BROWN, KIMBERLY</t>
  </si>
  <si>
    <t>KBROWN1@HFHS.ORG</t>
  </si>
  <si>
    <t>PELEMAN, RENE</t>
  </si>
  <si>
    <t>MACOMB.GASTROENTEROLOGY@YAHOO.COM</t>
  </si>
  <si>
    <t>GLASS, LISA</t>
  </si>
  <si>
    <t>LISA.GLASS@VA.GOV</t>
  </si>
  <si>
    <t>PLAEHN, SCOTT</t>
  </si>
  <si>
    <t>GORDON, STUART</t>
  </si>
  <si>
    <t>SGORDON3@HFHS.ORG</t>
  </si>
  <si>
    <t>FONTANA, ROBERT</t>
  </si>
  <si>
    <t>RFONTANA@MED.UMICH.EDU</t>
  </si>
  <si>
    <t>WILLE, RICHARD</t>
  </si>
  <si>
    <t>WILLE6@COMCAST.NET</t>
  </si>
  <si>
    <t>NANDI, PARTHA</t>
  </si>
  <si>
    <t>PSNANDI@YAHOO.COM</t>
  </si>
  <si>
    <t>KAJY, TAMERA</t>
  </si>
  <si>
    <t>TABOR, DAVID</t>
  </si>
  <si>
    <t>TABES16@HOTMAIL.COM</t>
  </si>
  <si>
    <t>LICARI, TRACY</t>
  </si>
  <si>
    <t>BSIEGEL@UMICH.EDU</t>
  </si>
  <si>
    <t>BAKKEN, ANEZI</t>
  </si>
  <si>
    <t>PATEL, ATULKUMAR</t>
  </si>
  <si>
    <t>TUMMA, KAVITA</t>
  </si>
  <si>
    <t>WANG, PING</t>
  </si>
  <si>
    <t>WOOPS11@YAHOO.COM</t>
  </si>
  <si>
    <t>DONOVAN, ANGELA</t>
  </si>
  <si>
    <t>STOJANOVIC, ALEXANDER</t>
  </si>
  <si>
    <t>VELARDE, MARK</t>
  </si>
  <si>
    <t>MARKV@HURONGASTRO.COM</t>
  </si>
  <si>
    <t>OBERHELMAN, KELLY</t>
  </si>
  <si>
    <t>KELLMO@MED.UMICH.EDU</t>
  </si>
  <si>
    <t>SIDDIQUI, YOUSUF</t>
  </si>
  <si>
    <t>GOO, ROBERTO</t>
  </si>
  <si>
    <t>DANIEL, SATYAJIT</t>
  </si>
  <si>
    <t>SATYA_DAN2004@YAHOO.COM</t>
  </si>
  <si>
    <t>IBRAHIM, GHAITH</t>
  </si>
  <si>
    <t>BARAWI, MOHAMMED</t>
  </si>
  <si>
    <t>MBARAWI@HOTMAIL.COM</t>
  </si>
  <si>
    <t>GALANG, MINERVA</t>
  </si>
  <si>
    <t>RYAN.TOMLIN@MERCYHEALTH.COM</t>
  </si>
  <si>
    <t>DEVORE, MARK</t>
  </si>
  <si>
    <t>MARKSDEVORE@GMAIL.COM</t>
  </si>
  <si>
    <t>DONAT, MEHMET</t>
  </si>
  <si>
    <t>LOWN, KENNETH</t>
  </si>
  <si>
    <t>KLOWN@GRGASTRO.COM</t>
  </si>
  <si>
    <t>CONJEEVARAM, HARI</t>
  </si>
  <si>
    <t>OMSAIRAM@MED.UMICH.EDU</t>
  </si>
  <si>
    <t>ARMAN, MOHAMMED</t>
  </si>
  <si>
    <t>DAKROUB, HASSAN</t>
  </si>
  <si>
    <t>DRDAKROUB@GMAIL.COM</t>
  </si>
  <si>
    <t>YUSUF, SIAKA</t>
  </si>
  <si>
    <t>AL SIBAE, MOHAMAD</t>
  </si>
  <si>
    <t>MOHAMAD.ALSIBAE@BEAUMONT.ORG</t>
  </si>
  <si>
    <t>KAUSHAL, SUNIL</t>
  </si>
  <si>
    <t>SHARMA, PRATIMA</t>
  </si>
  <si>
    <t>PRATIMAS@UMICH.EDU</t>
  </si>
  <si>
    <t>TAYEB, GHIATH</t>
  </si>
  <si>
    <t>LOK, ANNA</t>
  </si>
  <si>
    <t>SLBARKER@MED.UMICH.EDU</t>
  </si>
  <si>
    <t>GREER, JULIA</t>
  </si>
  <si>
    <t>JULIA.GREER@ASCENSION.ORG</t>
  </si>
  <si>
    <t>DANIEL, KAREN</t>
  </si>
  <si>
    <t>MUSA, FAISAL</t>
  </si>
  <si>
    <t>FAISAL.MUSA@COREWELLHEALTH.ORG</t>
  </si>
  <si>
    <t>SIDDIQUI, FIRDOUS</t>
  </si>
  <si>
    <t>FS1990@LIVE.COM</t>
  </si>
  <si>
    <t>VENKAT, DEEPAK</t>
  </si>
  <si>
    <t>DVENKAT1@HFHS.ORG</t>
  </si>
  <si>
    <t>BRAL, KAMBIZ</t>
  </si>
  <si>
    <t>HOFFMAN, STEPHEN</t>
  </si>
  <si>
    <t>KOERNER, ANDREA</t>
  </si>
  <si>
    <t>LIKHITSUP, ALISA</t>
  </si>
  <si>
    <t>HASSAN, AMMAR</t>
  </si>
  <si>
    <t>AL-SUBEE, OMAR</t>
  </si>
  <si>
    <t>BALYSH, ERICA</t>
  </si>
  <si>
    <t>ERICA.BALYSH@ASCENSION.ORG</t>
  </si>
  <si>
    <t>DOZEMAN, BENJAMIN</t>
  </si>
  <si>
    <t>BENJAMIN.DOZEMAN@SPECTRUMHEALTH.ORG</t>
  </si>
  <si>
    <t>FINE, MICHAEL</t>
  </si>
  <si>
    <t>SALGIA, REENA</t>
  </si>
  <si>
    <t>RSALGIA1@HFHS.ORG</t>
  </si>
  <si>
    <t>BRADY, GRAHAM</t>
  </si>
  <si>
    <t>SENDELBACH, MARIQUIT</t>
  </si>
  <si>
    <t>TWILLIAMS@SOGADOCS.COM</t>
  </si>
  <si>
    <t>RAMISETTY, ROJA</t>
  </si>
  <si>
    <t>ROJAGODDLA@YAHOO.COM</t>
  </si>
  <si>
    <t>THELEN, JONATHAN</t>
  </si>
  <si>
    <t>LAIRD, DONALD</t>
  </si>
  <si>
    <t>STRINISHA@MICHIGANGASTRO.COM</t>
  </si>
  <si>
    <t>SHAMBAN, LEONID</t>
  </si>
  <si>
    <t>FARSHADSEFAT, SEINA</t>
  </si>
  <si>
    <t>TAPPER, ELLIOT</t>
  </si>
  <si>
    <t>NGO, KHA HOANG</t>
  </si>
  <si>
    <t>JARBOU, REEM</t>
  </si>
  <si>
    <t>TRIEMSTRA, LUCAS</t>
  </si>
  <si>
    <t>SUMNICHT, KATIE</t>
  </si>
  <si>
    <t>BENSON, JENNIFER</t>
  </si>
  <si>
    <t>JENNIFER.A.BENSON@HOTMAIL.COM</t>
  </si>
  <si>
    <t>GONZALEZ GONZALEZ, HUMBERTO</t>
  </si>
  <si>
    <t>GONZAL1@HFHS.ORG</t>
  </si>
  <si>
    <t>BLOOM, PATRICIA</t>
  </si>
  <si>
    <t>MATHUR, KARAN</t>
  </si>
  <si>
    <t>KOZAK, JENNIFER</t>
  </si>
  <si>
    <t>MKOZAK@COMCAST.NET</t>
  </si>
  <si>
    <t>HARDIE-GOO, DORENE</t>
  </si>
  <si>
    <t>ATALLAH, PIERRE</t>
  </si>
  <si>
    <t>MANSOUR, RAMY</t>
  </si>
  <si>
    <t>LIM CHOW TOM, NICHOLAS</t>
  </si>
  <si>
    <t>NLIM@UMN.EDU</t>
  </si>
  <si>
    <t>DANIEL, KIMBERLY</t>
  </si>
  <si>
    <t>KEDANIEL@MEDICINE.WISC.EDU</t>
  </si>
  <si>
    <t>RANK, KEVIN</t>
  </si>
  <si>
    <t>KEVIN.RANK@MNGI.COM</t>
  </si>
  <si>
    <t>WEBER, GREGORY</t>
  </si>
  <si>
    <t>GREGORY.A.WEBER@HEALTHPARTNERS.COM</t>
  </si>
  <si>
    <t>WANG, TSU-HON</t>
  </si>
  <si>
    <t>TWANG@BELOITHEALTHSYSTEM.ORG</t>
  </si>
  <si>
    <t>SHROFF, SAGAR</t>
  </si>
  <si>
    <t>ESTEBAN, JAMES</t>
  </si>
  <si>
    <t>JESTABAN@MCW.EDU</t>
  </si>
  <si>
    <t>VANEPEREN, ALISON</t>
  </si>
  <si>
    <t>ALISON.SCHWARTZ@SSMHEALTH.COM</t>
  </si>
  <si>
    <t>CONNOR, ESTHER</t>
  </si>
  <si>
    <t>ESTHER.CONNOR@MNGI.COM</t>
  </si>
  <si>
    <t>MOUSA, OMAR</t>
  </si>
  <si>
    <t>MOUSA.OMAR@MAYO.EDU</t>
  </si>
  <si>
    <t>PHILLIPS, PAULINA</t>
  </si>
  <si>
    <t>PPHILLIPS@MEDICINE.WISC.EDU</t>
  </si>
  <si>
    <t>NOOKALA, ANUPAMA</t>
  </si>
  <si>
    <t>ANUPAMA.U.NOOKALA@HEALTHPARTNERS.COM</t>
  </si>
  <si>
    <t>ALLEN, ALINA</t>
  </si>
  <si>
    <t>ALLEN.ALINA@MAYO.EDU</t>
  </si>
  <si>
    <t>LEVENTHAL, THOMAS</t>
  </si>
  <si>
    <t>LEVEN049@UMN.EDU</t>
  </si>
  <si>
    <t>MARTIN, STEPHANIE</t>
  </si>
  <si>
    <t>STEPHANIE.MARTIN@MNGI.COM</t>
  </si>
  <si>
    <t>FALLON, ELIZABETH</t>
  </si>
  <si>
    <t>ELIZABETH.FALLON@MNGI.COM</t>
  </si>
  <si>
    <t>FARAH, KHALIL</t>
  </si>
  <si>
    <t>KHALIL.FARAH@MNGI.COM</t>
  </si>
  <si>
    <t>TRIVELLA, JUAN</t>
  </si>
  <si>
    <t>JTRIVELLA@MCW.EDU</t>
  </si>
  <si>
    <t>SOURIANARAYANANE, ACHUTHAN</t>
  </si>
  <si>
    <t>ASOURIANAR@MCW.EDU</t>
  </si>
  <si>
    <t>DITAH, IVO</t>
  </si>
  <si>
    <t>IVODITAH@YAHOO.COM</t>
  </si>
  <si>
    <t>ELLIOTT, MICHAELA</t>
  </si>
  <si>
    <t>ELLIOTT.MICHAELA@MAYO.EDU</t>
  </si>
  <si>
    <t>GONZALEZ, JAIME</t>
  </si>
  <si>
    <t>JAGONZALEZ@BELOITHEALTHSYSTEM.ORG</t>
  </si>
  <si>
    <t>WATTENGEL, KAREN</t>
  </si>
  <si>
    <t>KAREN.WATTENGEL@MNGI.COM</t>
  </si>
  <si>
    <t>DICKENS, HALLUM</t>
  </si>
  <si>
    <t>MILROY, VICKI</t>
  </si>
  <si>
    <t>CAMPBELL, MEGAN</t>
  </si>
  <si>
    <t>MKCAMPBELL@MEDICINE.WISC.EDU</t>
  </si>
  <si>
    <t>EATON, JOHN</t>
  </si>
  <si>
    <t>EATON.JOHN@MAYO.EDU</t>
  </si>
  <si>
    <t>GO, STANLEY</t>
  </si>
  <si>
    <t>STANLEY.GO@MNGI.COM</t>
  </si>
  <si>
    <t>JEAN-LOUIS, GARRY</t>
  </si>
  <si>
    <t>GARRY.JEAN-LOUIS@SSMHEALTH.COM</t>
  </si>
  <si>
    <t>CASTILLO, RODRIGO</t>
  </si>
  <si>
    <t>RCASTILLO@MHEMAIL.ORG</t>
  </si>
  <si>
    <t>ROBERTS, LEWIS</t>
  </si>
  <si>
    <t>ROBERTS.LEWIS@MAYO.EDU</t>
  </si>
  <si>
    <t>LUCEY, MICHAEL</t>
  </si>
  <si>
    <t>MRL@MEDICINE.WISC.EDU</t>
  </si>
  <si>
    <t>MALHI, HARMEET</t>
  </si>
  <si>
    <t>HARMEET.MALHI@MAYO.EDU</t>
  </si>
  <si>
    <t>FELDSHON, SAMUEL</t>
  </si>
  <si>
    <t>SDFELDSHON@MNGASTRO.COM</t>
  </si>
  <si>
    <t>KAMATH, PATRICK</t>
  </si>
  <si>
    <t>KAMATH.PATRICK@MAYO.EDU</t>
  </si>
  <si>
    <t>DEVOSS, AMANDA</t>
  </si>
  <si>
    <t>ADEVOSS@WISC.EDU</t>
  </si>
  <si>
    <t>NASRALLAH, AMMAR</t>
  </si>
  <si>
    <t>AMMAR.NASRALLAH@SSMHEALTH.COM</t>
  </si>
  <si>
    <t>EASTLICK, DIANNA</t>
  </si>
  <si>
    <t>DIANNA.EASTLICK@PARKNICOLLET.COM</t>
  </si>
  <si>
    <t>HASSAN, MOHAMED</t>
  </si>
  <si>
    <t>MOHAMED.HASSAN@MNGI.COM</t>
  </si>
  <si>
    <t>SIRAJ, DAWD</t>
  </si>
  <si>
    <t>DSSIRAJ@MEDICINE.WISC.EDU</t>
  </si>
  <si>
    <t>THOMPSON, JULIE</t>
  </si>
  <si>
    <t>THOM0235@UMN.EDU</t>
  </si>
  <si>
    <t>LAKE, JOHN</t>
  </si>
  <si>
    <t>LAKEX009@TC.UMN.EDU</t>
  </si>
  <si>
    <t>RANK, JEFFREY</t>
  </si>
  <si>
    <t>JEFFREY.RANK@MNGI.COM</t>
  </si>
  <si>
    <t>ABDELMALEK, MANAL</t>
  </si>
  <si>
    <t>MANAL.ABDELMALEK@DUKE.EDU</t>
  </si>
  <si>
    <t>SAEIAN, KIA</t>
  </si>
  <si>
    <t>KSAEIAN@MCW.EDU</t>
  </si>
  <si>
    <t>TALWALKAR, JAYANT</t>
  </si>
  <si>
    <t>TALWALKAR.JAYANT@MAYO.EDU</t>
  </si>
  <si>
    <t>SANCHEZ, WILLIAM</t>
  </si>
  <si>
    <t>SANCHEZ.WILLIAM@MAYO.EDU</t>
  </si>
  <si>
    <t>YOON, DAVID</t>
  </si>
  <si>
    <t>DYOON@BELOITHEALTHSYSTEM.ORG</t>
  </si>
  <si>
    <t>ALBRECHT, JEFFREY</t>
  </si>
  <si>
    <t>ALBRE010@UMN.EDU</t>
  </si>
  <si>
    <t>GARCIA, MOISES</t>
  </si>
  <si>
    <t>MOISES.GARCIA@AURORA.ORG</t>
  </si>
  <si>
    <t>STOLPMAN, DAVID</t>
  </si>
  <si>
    <t>DAVID.STOLPMAN@PARKNICOLLET.COM</t>
  </si>
  <si>
    <t>VARGO, PAUL</t>
  </si>
  <si>
    <t>PAUL.VARGO@MNGI.COM</t>
  </si>
  <si>
    <t>MALANGO, KAVITHA</t>
  </si>
  <si>
    <t>KAVITHA.MALANGO@MNG.COM</t>
  </si>
  <si>
    <t>SALTER BRAUN, NICOLE</t>
  </si>
  <si>
    <t>NBRAUN@MHEMAIL.ORG</t>
  </si>
  <si>
    <t>ABY, ELIZABETH</t>
  </si>
  <si>
    <t>SHARMA, TARUN</t>
  </si>
  <si>
    <t>TARUN.SHARMA@AAH.ORG</t>
  </si>
  <si>
    <t>TIBBETTS, DANELLE</t>
  </si>
  <si>
    <t>TIBBETTSD@CENTRACARE.COM</t>
  </si>
  <si>
    <t>AGARWAL, PARUL</t>
  </si>
  <si>
    <t>PAGARWAL@MEDICINE.WISC.EDU</t>
  </si>
  <si>
    <t>DELVAUX, STEPHANIE</t>
  </si>
  <si>
    <t>MUSTO, JESSICA</t>
  </si>
  <si>
    <t>THOMSON, MARY</t>
  </si>
  <si>
    <t>HARDYMAN, TRACI</t>
  </si>
  <si>
    <t>TRACI.HARDYMAN@PARKNICOLLET.COM</t>
  </si>
  <si>
    <t>RICHERT, MELANIE</t>
  </si>
  <si>
    <t>MELANIE.K.RICHERT@HEALTHPARTNERS.COM</t>
  </si>
  <si>
    <t>NUNEZ PENA, ANEUDY</t>
  </si>
  <si>
    <t>GOETZ, GRETE</t>
  </si>
  <si>
    <t>GOETZ262@UMN.EDU</t>
  </si>
  <si>
    <t>THOMAS, MARIA</t>
  </si>
  <si>
    <t>MARIA.THOMAS@AURORA.ORG</t>
  </si>
  <si>
    <t>BESUR, SIDDESH</t>
  </si>
  <si>
    <t>SIDDESH.BESUR@AURORA.ORG</t>
  </si>
  <si>
    <t>GRANLUND, KRISTIN</t>
  </si>
  <si>
    <t>KGRANLUND@MCW.EDU</t>
  </si>
  <si>
    <t>WATT, KYMBERLY</t>
  </si>
  <si>
    <t>WATT.KYMBERLY@MAYO.EDU</t>
  </si>
  <si>
    <t>KHOURY, RAMEZ</t>
  </si>
  <si>
    <t>RKHOURY@MHEMAIL.ORG</t>
  </si>
  <si>
    <t>LEISE, MICHAEL</t>
  </si>
  <si>
    <t>MICHAEL.LEISE@MAYO.EDU</t>
  </si>
  <si>
    <t>QURESHI, JAMAL</t>
  </si>
  <si>
    <t>JAMALQ@WIGIA.COM</t>
  </si>
  <si>
    <t>VANCURA, JAMES</t>
  </si>
  <si>
    <t>STASIK, MARA</t>
  </si>
  <si>
    <t>MARA.STASIK@AURORA.ORG</t>
  </si>
  <si>
    <t>CLEMENTS, JENNIFER</t>
  </si>
  <si>
    <t>CLEMENTS.JENNIFER@MARSHFIELDCLINIC.ORG</t>
  </si>
  <si>
    <t>FETHERSTON, ANDREA</t>
  </si>
  <si>
    <t>AFETHERSTON@MCW.EDU</t>
  </si>
  <si>
    <t>LI, RICARDO</t>
  </si>
  <si>
    <t>RICARDOL@WIGIA.COM</t>
  </si>
  <si>
    <t>VERMA, RAJANSHU</t>
  </si>
  <si>
    <t>RAJANSHU.VERMA@MNGI.COM</t>
  </si>
  <si>
    <t>SIMONETTO, DOUGLAS</t>
  </si>
  <si>
    <t>SIMONETTO.DOUGLAS@MAYO.EDU</t>
  </si>
  <si>
    <t>FERRAZ DETOLEDO, MELISSA</t>
  </si>
  <si>
    <t>MELISSA.FERRAZ@MNGI.COM</t>
  </si>
  <si>
    <t>PETERSON, ERIN</t>
  </si>
  <si>
    <t>ERIN.LALLEY@PARKNICOLLET.COM</t>
  </si>
  <si>
    <t>KLIMEK, AMANDA</t>
  </si>
  <si>
    <t>AMANDA.KLIMEK@ASCENSION.ORG</t>
  </si>
  <si>
    <t>GERMAN, MARGARITA</t>
  </si>
  <si>
    <t>HANOUNEH, IBRAHIM</t>
  </si>
  <si>
    <t>IBRAHIMHANOUNEH@GMAIL.COM</t>
  </si>
  <si>
    <t>RICE, JOHN</t>
  </si>
  <si>
    <t>JRICE@MEDICINE.WISC.EDU</t>
  </si>
  <si>
    <t>STRIKER, ROBERT</t>
  </si>
  <si>
    <t>RTSTRIKER@WISC.EDU</t>
  </si>
  <si>
    <t>LOY, VERONICA</t>
  </si>
  <si>
    <t>VLOY@MCW.EDU</t>
  </si>
  <si>
    <t>YANG, STEVEN</t>
  </si>
  <si>
    <t>SYANG@BELOITHEALTHSYSTEM.ORG</t>
  </si>
  <si>
    <t>CHRISTENSEN, KENNETH</t>
  </si>
  <si>
    <t>KCHRISTENSEN@MCW.EDU</t>
  </si>
  <si>
    <t>CARLSON, AMANDA</t>
  </si>
  <si>
    <t>CARLSON.AMANDA@SSMHEALTH.COM</t>
  </si>
  <si>
    <t>SAID, ADNAN</t>
  </si>
  <si>
    <t>AXS@MEDICINE.WISC.EDU</t>
  </si>
  <si>
    <t>NAGLER, ANNE</t>
  </si>
  <si>
    <t>BEGUM, REHANA</t>
  </si>
  <si>
    <t>REHANA.BEGUM@AURORA.ORG</t>
  </si>
  <si>
    <t>POWELL, JESSE</t>
  </si>
  <si>
    <t>JESSE.POWELL@HCMED.ORG</t>
  </si>
  <si>
    <t>OLSON, JODY</t>
  </si>
  <si>
    <t>JOLSON2@KUMC.EDU</t>
  </si>
  <si>
    <t>DAMBOWY, PAUL</t>
  </si>
  <si>
    <t>PAUL.DAMBOWY@MNGI.COM</t>
  </si>
  <si>
    <t>BERNKLAU, SANDRA</t>
  </si>
  <si>
    <t>SDBERNKLAU@GMAIL.COM</t>
  </si>
  <si>
    <t>BAJAJ, AJAY</t>
  </si>
  <si>
    <t>AJAYBAJAJMD@ME.COM</t>
  </si>
  <si>
    <t>MAZHAR, SAMEER</t>
  </si>
  <si>
    <t>SAMEER.MAZHAR@ADVOCATEHEALTH.COM</t>
  </si>
  <si>
    <t>KOPPE, SEAN</t>
  </si>
  <si>
    <t>SEAN.KOPPE@NMFF.ORG</t>
  </si>
  <si>
    <t>ESWARAN, SHEILA</t>
  </si>
  <si>
    <t>SHEILA_ESWARAN@RUSH.EDU</t>
  </si>
  <si>
    <t>ARONSOHN, ANDREW</t>
  </si>
  <si>
    <t>AARONSOH@MEDICINE.BSD.UCHICAGO.EDU</t>
  </si>
  <si>
    <t>PILLAI, ANJANA</t>
  </si>
  <si>
    <t>APILLAI1@MEDICINE.BSD.UCHICAGO.EDU</t>
  </si>
  <si>
    <t>LUTSI, BRANT</t>
  </si>
  <si>
    <t>JUN, DAVID</t>
  </si>
  <si>
    <t>HOPEMEDCLINIC@YAHOO.COM</t>
  </si>
  <si>
    <t>PAUL, SONALI</t>
  </si>
  <si>
    <t>SPAUL@MEDICINE.BSD.UCHICAGO.EDU</t>
  </si>
  <si>
    <t>LAM, WAI</t>
  </si>
  <si>
    <t>WLAM28@GMAIL.COM</t>
  </si>
  <si>
    <t>SERAPHIN, PETER</t>
  </si>
  <si>
    <t>MARTINI, FRANK</t>
  </si>
  <si>
    <t>MCKELVEY, STACEY</t>
  </si>
  <si>
    <t>BARRINGTONOFFICE@ICDLH.COM</t>
  </si>
  <si>
    <t>KOLODZIEJCZYK, HEIDI</t>
  </si>
  <si>
    <t>METZGER@UIC.EDU</t>
  </si>
  <si>
    <t>HUGHES, DEMPSEY</t>
  </si>
  <si>
    <t>DEMPSEY.HUGHES@NM.ORG</t>
  </si>
  <si>
    <t>VONROENN, NATASHA</t>
  </si>
  <si>
    <t>NVONROENN@LUMC.EDU</t>
  </si>
  <si>
    <t>TSANG, REBECCA</t>
  </si>
  <si>
    <t>RTSANG@NORTHSHORE.ORG</t>
  </si>
  <si>
    <t>LEBEAU, PHOEBE</t>
  </si>
  <si>
    <t>PHARMACIST</t>
  </si>
  <si>
    <t>PHOEBE_LEBEAU@RUSH.EDU</t>
  </si>
  <si>
    <t>DJURICICH, PAUL</t>
  </si>
  <si>
    <t>PAUL.DJURICICH@UCHOSPITALS.EDU</t>
  </si>
  <si>
    <t>LIEBOVICH, KEVIN</t>
  </si>
  <si>
    <t>LE, SEAN</t>
  </si>
  <si>
    <t>MAI5511@YAHOO.COM</t>
  </si>
  <si>
    <t>CASTILLO, SAMUEL</t>
  </si>
  <si>
    <t>OFFICE@CHICAGOGI.COM</t>
  </si>
  <si>
    <t>RITCHIE, LAURA</t>
  </si>
  <si>
    <t>LAURA_RITCHIE@RUSH.EDU</t>
  </si>
  <si>
    <t>DAWRAVOO, LESLEY</t>
  </si>
  <si>
    <t>LDAWRAVOO@GMAIL.COM</t>
  </si>
  <si>
    <t>FOLKERS, COLLEEN</t>
  </si>
  <si>
    <t>COLLEEN_M_FOLKERS@RUSH.EDU</t>
  </si>
  <si>
    <t>GAMPA, ANUHYA</t>
  </si>
  <si>
    <t>ANUHYA_GAMPA@RUSH.EDU</t>
  </si>
  <si>
    <t>MOSER, ALLISON</t>
  </si>
  <si>
    <t>ALLISON_MOSER@RUSH.EDU</t>
  </si>
  <si>
    <t>REPKING, SARAH</t>
  </si>
  <si>
    <t>SARAH_C_REPKING@RUSH.EDU</t>
  </si>
  <si>
    <t>THAKER, SARANG</t>
  </si>
  <si>
    <t>SARANG.THAKER@NM.ORG</t>
  </si>
  <si>
    <t>NAGUE, KRISTHINE</t>
  </si>
  <si>
    <t>KFIDEL-NAGUE@NORTHSHORE.ORG</t>
  </si>
  <si>
    <t>DANG, QUOC</t>
  </si>
  <si>
    <t>DANG@SCHOSP.ORG</t>
  </si>
  <si>
    <t>PATEL, RUCHI</t>
  </si>
  <si>
    <t>SHAPIRO, BRADLEY</t>
  </si>
  <si>
    <t>BRADLEY.SHAPIRO@DUPAGEMD.COM</t>
  </si>
  <si>
    <t>REAU, NANCY</t>
  </si>
  <si>
    <t>NANCY_REAU@RUSH.EDU</t>
  </si>
  <si>
    <t>GREEN, RICHARD</t>
  </si>
  <si>
    <t>R-GREEN2@NORTHWESTERN.EDU</t>
  </si>
  <si>
    <t>LEE, ROBERT</t>
  </si>
  <si>
    <t>YAPP, ROCKFORD</t>
  </si>
  <si>
    <t>RGJSY34@AOL.COM</t>
  </si>
  <si>
    <t>METTU, PRAVEEN</t>
  </si>
  <si>
    <t>PMETTU@SUBURBANGI.COM</t>
  </si>
  <si>
    <t>CHAWLA, ANSHUMAN</t>
  </si>
  <si>
    <t>ANSHU_CHAWLA@HOTMAIL.COM</t>
  </si>
  <si>
    <t>BERKELHAMMER, CHARLES</t>
  </si>
  <si>
    <t>CHARLESBERKEL@AOL.COM</t>
  </si>
  <si>
    <t>FLAMM, STEVEN</t>
  </si>
  <si>
    <t>STEVEN_FLAMM@RUSH.EDU</t>
  </si>
  <si>
    <t>COY, DALE</t>
  </si>
  <si>
    <t>LEVITSKY, JOSH</t>
  </si>
  <si>
    <t>JLEVITSK@NM.ORG</t>
  </si>
  <si>
    <t>SHAH, DHIREN</t>
  </si>
  <si>
    <t>DSHAH@NORTHSHORE.ORG</t>
  </si>
  <si>
    <t>KIM, DAVID</t>
  </si>
  <si>
    <t>DKIMCHICAGO@HOTMAIL.COM</t>
  </si>
  <si>
    <t>JOSEPH, SUNIL</t>
  </si>
  <si>
    <t>SUNILJOSEPH72@HOTMAIL.COM</t>
  </si>
  <si>
    <t>TRAN, PHUONG</t>
  </si>
  <si>
    <t>LPTRAN@SBCGLOBAL.NET</t>
  </si>
  <si>
    <t>COTLER, SCOTT</t>
  </si>
  <si>
    <t>SCOTLER@LUMC.EDU</t>
  </si>
  <si>
    <t>GERARD, DAVID</t>
  </si>
  <si>
    <t>DAVID.GERARD@ADVOCATEHEALTH.COM</t>
  </si>
  <si>
    <t>KULIK, LAURA</t>
  </si>
  <si>
    <t>LKULIK@NM.ORG</t>
  </si>
  <si>
    <t>CLARK, JAMES</t>
  </si>
  <si>
    <t>JCLARK7370@GMAIL.COM</t>
  </si>
  <si>
    <t>SILAS, DEAN</t>
  </si>
  <si>
    <t>DEAN.SILAS@ADVOCATEHEALTH.COM</t>
  </si>
  <si>
    <t>GAETANO, JOHN</t>
  </si>
  <si>
    <t>JNGAETANO@NORTHWESTERN.EDU</t>
  </si>
  <si>
    <t>BERKES, JAMIE</t>
  </si>
  <si>
    <t>JBERKES@LUMC.EDU</t>
  </si>
  <si>
    <t>WONG, SHIRLEY</t>
  </si>
  <si>
    <t>FALLAH, MARC</t>
  </si>
  <si>
    <t>MARC.FALLAH@DULY.COM</t>
  </si>
  <si>
    <t>VAINDER, JOHN</t>
  </si>
  <si>
    <t>JVAINDER@ILLINOISGASTRO.COM</t>
  </si>
  <si>
    <t>WONG, SZE</t>
  </si>
  <si>
    <t>WONGSZEKINMD@GMAIL.COM</t>
  </si>
  <si>
    <t>KIERMAIER, KRISTY</t>
  </si>
  <si>
    <t>KRISTY_KIERMAIER@RUSH.EDU</t>
  </si>
  <si>
    <t>LI, YIBO</t>
  </si>
  <si>
    <t>LIYIBOOCT@GMAIL.COM</t>
  </si>
  <si>
    <t>SHAPIRO, ALAN</t>
  </si>
  <si>
    <t>CHI, KENNETH</t>
  </si>
  <si>
    <t>KENCHI@GMAIL.COM</t>
  </si>
  <si>
    <t>CHAN, SUZANNE</t>
  </si>
  <si>
    <t>CHINASQUARECLINIC@GMAIL.COM</t>
  </si>
  <si>
    <t>ATIA, GEORGE</t>
  </si>
  <si>
    <t>GNATIA@AOL.COM</t>
  </si>
  <si>
    <t>SONG, RICHARD</t>
  </si>
  <si>
    <t>RICHARD.SONG@DUPAGEMD.COM</t>
  </si>
  <si>
    <t>ARORA, ASHISH</t>
  </si>
  <si>
    <t>DR.ARORAGI@GMAIL.COM</t>
  </si>
  <si>
    <t>GANGER, DANIEL</t>
  </si>
  <si>
    <t>DGANGER@NM.ORG</t>
  </si>
  <si>
    <t>LIU, LARRY</t>
  </si>
  <si>
    <t>ZENG, MICHELLE</t>
  </si>
  <si>
    <t>SHIELS, AARON</t>
  </si>
  <si>
    <t>ASHIELS@ROCKFORDGI.COM</t>
  </si>
  <si>
    <t>WARNICK, PAMELA</t>
  </si>
  <si>
    <t>PAMELA.WARNICK@AAH.ORG</t>
  </si>
  <si>
    <t>PAREKH, UTPAL</t>
  </si>
  <si>
    <t>PAREKH3@YAHOO.COM</t>
  </si>
  <si>
    <t>ADJEI, PHILIP</t>
  </si>
  <si>
    <t>PADJEI@AOL.COM</t>
  </si>
  <si>
    <t>FIMMEL, CLAUS</t>
  </si>
  <si>
    <t>CFIMMEL@NORTHSHORE.ORG</t>
  </si>
  <si>
    <t>TE, HELEN</t>
  </si>
  <si>
    <t>HTE@MEDICINE.BSD.UCHICAGO.EDU</t>
  </si>
  <si>
    <t>CHOY, DANNY</t>
  </si>
  <si>
    <t>CHOW, KENNETH</t>
  </si>
  <si>
    <t>KENNETH.CHOW@AAH.ORG</t>
  </si>
  <si>
    <t>XU, JANICE</t>
  </si>
  <si>
    <t>QXU6@UIC.EDU</t>
  </si>
  <si>
    <t>REYNA, ELIZABETH</t>
  </si>
  <si>
    <t>ELIZABETH.REYNA@UCHOSPITALS.EDU</t>
  </si>
  <si>
    <t>BROWN, ANDRE'A</t>
  </si>
  <si>
    <t>ABROWN74@UIC.EDU</t>
  </si>
  <si>
    <t>TSE, TSZ FAN</t>
  </si>
  <si>
    <t>JANARDHAN, SUJIT</t>
  </si>
  <si>
    <t>SUJIT_JANARDHAN@RUSH.EDU</t>
  </si>
  <si>
    <t>BOIKE, JUSTIN</t>
  </si>
  <si>
    <t>JUSTIN.BOIKE@NORTHWESTERN.EDU</t>
  </si>
  <si>
    <t>SPANGLER, CHAD</t>
  </si>
  <si>
    <t>REDDY, KAPULURU GAUTHAM</t>
  </si>
  <si>
    <t>GREDDY@MEDICINE.BSD.UCHICAGO.EDU</t>
  </si>
  <si>
    <t>CHACRA, WADIH</t>
  </si>
  <si>
    <t>CHACRA@UIC.EDU</t>
  </si>
  <si>
    <t>CHEUNG, AMANDA</t>
  </si>
  <si>
    <t>AMANDACHEUNG@NORTHWESTERN.EDU</t>
  </si>
  <si>
    <t>NARYZHNY, IGOR</t>
  </si>
  <si>
    <t>DUARTE- ROJO, ANDRES</t>
  </si>
  <si>
    <t>ADUARTEROJO@UPMC.EDU</t>
  </si>
  <si>
    <t>MOYA, KATE</t>
  </si>
  <si>
    <t>KATE@SUMMITDIGESTIVE.COM</t>
  </si>
  <si>
    <t>LANDERS, LISA</t>
  </si>
  <si>
    <t>LANDERSL@UIC.EDU</t>
  </si>
  <si>
    <t>ANDERSON, SARAH</t>
  </si>
  <si>
    <t>SANDERSON@NORTHSHORE.ORG</t>
  </si>
  <si>
    <t>MOORE, CHRISTOPHER</t>
  </si>
  <si>
    <t>CMOORE1@NM.ORG</t>
  </si>
  <si>
    <t>MITCHELL, JUSTIN</t>
  </si>
  <si>
    <t>JUSTIN_MITCHELL@RUSH.EDU</t>
  </si>
  <si>
    <t>MOHANTY, ARPAN</t>
  </si>
  <si>
    <t>AMOHANTY@BU.EDU</t>
  </si>
  <si>
    <t>KUMAR, SUCHITA</t>
  </si>
  <si>
    <t>SUCHITA.KUMAR@RELIANTMEDICALGROUP.ORG</t>
  </si>
  <si>
    <t>PLACZEK, RACHEL</t>
  </si>
  <si>
    <t>RPLACZEK@BWH.HARVARD.EDU</t>
  </si>
  <si>
    <t>BOCELLI, LISA</t>
  </si>
  <si>
    <t>LISA.BOCELLI@UMASSMEMORIAL.ORG</t>
  </si>
  <si>
    <t>ALEXANDER, LESLIE-ANN</t>
  </si>
  <si>
    <t>AALA, AMTUL</t>
  </si>
  <si>
    <t>AVISSAR, URI</t>
  </si>
  <si>
    <t>URI.AVISSAR@BMC.ORG</t>
  </si>
  <si>
    <t>GREEFF, YESENIA</t>
  </si>
  <si>
    <t>YESENIA.GREEFF@BAYSTATEHEALTH.ORG</t>
  </si>
  <si>
    <t>BELKIN, EDWARD</t>
  </si>
  <si>
    <t>EBELKIN@GISDOC.COM</t>
  </si>
  <si>
    <t>BONDER, ALAN</t>
  </si>
  <si>
    <t>ABONDER@BIDMC.HARVARD.EDU</t>
  </si>
  <si>
    <t>LEVITZKY, BENJAMIN</t>
  </si>
  <si>
    <t>LO, KUON</t>
  </si>
  <si>
    <t>FRICKER, ZACHARY</t>
  </si>
  <si>
    <t>ZFRICKER@BIDMC.HARVARD.EDU</t>
  </si>
  <si>
    <t>KHURANA, TANVI</t>
  </si>
  <si>
    <t>TKHURANA@STURDYMEMORIAL.ORG</t>
  </si>
  <si>
    <t>SCHAN4@BIDMC.HARVARD.EDU</t>
  </si>
  <si>
    <t>JIANG, ZHENGHUI</t>
  </si>
  <si>
    <t>LITTLE, JESSICA</t>
  </si>
  <si>
    <t>AZIZ, KHALID</t>
  </si>
  <si>
    <t>DRAZIZ123@GMAIL.COM</t>
  </si>
  <si>
    <t>BURKE, CHRISTOPHER</t>
  </si>
  <si>
    <t>TAITELBAUM, GRETA</t>
  </si>
  <si>
    <t>GTAITELBAU@AOL.COM</t>
  </si>
  <si>
    <t>KENNEY, THOMAS</t>
  </si>
  <si>
    <t>TJKENNEY@COMCAST.NET</t>
  </si>
  <si>
    <t>RUTHERFORD, ANNA</t>
  </si>
  <si>
    <t>ARUTHERFORD@PARTNERS.ORG</t>
  </si>
  <si>
    <t>MEHTA, SAVANT</t>
  </si>
  <si>
    <t>MEHTALIVER@AOL.COM</t>
  </si>
  <si>
    <t>LIU, HOWARD</t>
  </si>
  <si>
    <t>HHXXLIU@HOTMAIL.COM</t>
  </si>
  <si>
    <t>TANDON, MANISH</t>
  </si>
  <si>
    <t>MANISH.TANDON@STEWARD.ORG</t>
  </si>
  <si>
    <t>ZHANG, XUAN</t>
  </si>
  <si>
    <t>DOCBOSTON88@GMAIL.COM</t>
  </si>
  <si>
    <t>BHALALA, MITESH</t>
  </si>
  <si>
    <t>MBHALALA@GISDOC.COM</t>
  </si>
  <si>
    <t>LAI, MICHELLE</t>
  </si>
  <si>
    <t>MLAI@BIDMC.HARVARD.EDU</t>
  </si>
  <si>
    <t>MIR, JULITA</t>
  </si>
  <si>
    <t>JULITA.MIR@BMC.ORG</t>
  </si>
  <si>
    <t>PAEZ, ARMANDO</t>
  </si>
  <si>
    <t>ARMANDO.PAEZ@BHS.ORG</t>
  </si>
  <si>
    <t>CURRY, MICHAEL</t>
  </si>
  <si>
    <t>MCURRY@BIDMC.HARVARD.EDU</t>
  </si>
  <si>
    <t>NUNES, DAVID</t>
  </si>
  <si>
    <t>DAVID.NUNES@BMC.ORG</t>
  </si>
  <si>
    <t>KAUFFMAN, JOHN</t>
  </si>
  <si>
    <t>JMKAUFFMAN@MAC.COM</t>
  </si>
  <si>
    <t>DICKSTEIN, GEORGE</t>
  </si>
  <si>
    <t>GDICKSTEIN@GASTROHEALTH.COM</t>
  </si>
  <si>
    <t>TASSONI, JOSEPH</t>
  </si>
  <si>
    <t>JTASSONI@HAMPSHIREGI.COM</t>
  </si>
  <si>
    <t>AFDHAL, NEZAM</t>
  </si>
  <si>
    <t>NAFDHAL@BIDMC.HARVARD.EDU</t>
  </si>
  <si>
    <t>BOLDUC, GREGORY</t>
  </si>
  <si>
    <t>GBOLDUC@SSUBGASTRO.COM</t>
  </si>
  <si>
    <t>PHILIP, LINSEY</t>
  </si>
  <si>
    <t>LPHILIP@PRIMA-CARE.COM</t>
  </si>
  <si>
    <t>HU, QIYUE</t>
  </si>
  <si>
    <t>QHU@BIDMC.HARVARD.EDU</t>
  </si>
  <si>
    <t>HASHEMI, NIKROO</t>
  </si>
  <si>
    <t>LAU, DARYL</t>
  </si>
  <si>
    <t>DLAU@BIDMC.HARVARD.EDU</t>
  </si>
  <si>
    <t>PATEL, DILIPKUMAR</t>
  </si>
  <si>
    <t>SUNG, WEI-CHIN</t>
  </si>
  <si>
    <t>SASSI, DOROTHY</t>
  </si>
  <si>
    <t>DOROTHY.SASSI@TRINITYHEALTHOFNE.ORG</t>
  </si>
  <si>
    <t>ABRAHAM, GEORGE</t>
  </si>
  <si>
    <t>GEORGE.ABRAHAM@STVINCENTHOSPITAL.COM</t>
  </si>
  <si>
    <t>ANASTOPOULOS, HARRY</t>
  </si>
  <si>
    <t>HANASTOP@BIDMC.HARVARD.EDU</t>
  </si>
  <si>
    <t>GHAOUI, RONY</t>
  </si>
  <si>
    <t>RONY.GHAOUI@BAYSTATEHEALTH.ORG</t>
  </si>
  <si>
    <t>BARRY, KATHLEEN</t>
  </si>
  <si>
    <t>RAPOSE, ALWYN</t>
  </si>
  <si>
    <t>ALWYN.RAPOSE@RELIANTMEDICALGROUP.ORG</t>
  </si>
  <si>
    <t>ROBSON, SIMON</t>
  </si>
  <si>
    <t>SROBSON@BIDMC.HARVARD.EDU</t>
  </si>
  <si>
    <t>MUSLU, HALIM</t>
  </si>
  <si>
    <t>CLINE, LIZABETH</t>
  </si>
  <si>
    <t>LIZABETH.CLINE@BMC.ORG</t>
  </si>
  <si>
    <t>MALINN, BRIAN</t>
  </si>
  <si>
    <t>BMALINN@BIDMC.HARVARD.EDU</t>
  </si>
  <si>
    <t>AMINI, ALI</t>
  </si>
  <si>
    <t>SABERI, BEHNAM</t>
  </si>
  <si>
    <t>BSABERI@BIDMC.HARVARD.EDU</t>
  </si>
  <si>
    <t>VIVEIROS, KATHLEEN</t>
  </si>
  <si>
    <t>KVIVEIROS@TUFTSMEDICALCENTER.ORG</t>
  </si>
  <si>
    <t>NADER, CLAUDIA</t>
  </si>
  <si>
    <t>CLAUDIA.NADER@BMC.ORG</t>
  </si>
  <si>
    <t>BARTELS, LOIS</t>
  </si>
  <si>
    <t>LBARTELS@BIDPLYMOUTH.ORG</t>
  </si>
  <si>
    <t>MEI, XIAOLING</t>
  </si>
  <si>
    <t>XIAOLINGMEI2015@GMAIL.COM</t>
  </si>
  <si>
    <t>WOOD, LESLY</t>
  </si>
  <si>
    <t>LESLYMWOOD@GMAIL.COM</t>
  </si>
  <si>
    <t>ROBERT, REGINE</t>
  </si>
  <si>
    <t>SHIELDS, STEVEN</t>
  </si>
  <si>
    <t>STEVEN_SHIELDS@ATRIUSHEALTH.ORG</t>
  </si>
  <si>
    <t>BAILEN, LAURENCE</t>
  </si>
  <si>
    <t>SAMPSON, BRADFORD</t>
  </si>
  <si>
    <t>BSAMPSON@SSUBGASTRO.COM</t>
  </si>
  <si>
    <t>FINN, BARRY</t>
  </si>
  <si>
    <t>BAFINN@COMCAST.NET</t>
  </si>
  <si>
    <t>KENNEY, CHRISTOPHER</t>
  </si>
  <si>
    <t>CKENNEY@SSUBGASTRO.COM</t>
  </si>
  <si>
    <t>SHANA, CHARLES</t>
  </si>
  <si>
    <t>SHANAC@SOUTHCOAST.ORG</t>
  </si>
  <si>
    <t>LOWE, ROBERT</t>
  </si>
  <si>
    <t>ROBERT.LOWE@BMC.ORG</t>
  </si>
  <si>
    <t>TREY, GARY</t>
  </si>
  <si>
    <t>GTREY@BIDMC.HARVARD.EDU</t>
  </si>
  <si>
    <t>HAMMOND, SARAH</t>
  </si>
  <si>
    <t>SHAMMOND2@PARTNERS.ORG</t>
  </si>
  <si>
    <t>PIPER, JAMES</t>
  </si>
  <si>
    <t>JAMES_PIPER@ATRIUSHEALTH.ORG</t>
  </si>
  <si>
    <t>JAWOREK, AMELIA</t>
  </si>
  <si>
    <t>AMELIA.JAWOREK@HHCINC.ORG</t>
  </si>
  <si>
    <t>CHOU, JAMES</t>
  </si>
  <si>
    <t>JAMES_CHOU@ATRIUSHEALTH.ORG</t>
  </si>
  <si>
    <t>BUZANIS, CHARLES</t>
  </si>
  <si>
    <t>CHARLES_BUZANIS@ATRIUSHEALTH.ORG</t>
  </si>
  <si>
    <t>SULLIVAN, MATTHEW</t>
  </si>
  <si>
    <t>MSULLIVAN@BIDMC.HARVARD.EDU</t>
  </si>
  <si>
    <t>MARTORELL, CLAUDIA</t>
  </si>
  <si>
    <t>CTMARTORELL@IDRESEARCHINSTITUTE.COM</t>
  </si>
  <si>
    <t>CURTIS, RICHARD</t>
  </si>
  <si>
    <t>GIALLOMBARDO, NANCY</t>
  </si>
  <si>
    <t>NANCY_GIALLOMBARDO@BIDMC.HARVARD.EDU</t>
  </si>
  <si>
    <t>BRATCHER, JASON</t>
  </si>
  <si>
    <t>JBRATCHER@BHS1.ORG</t>
  </si>
  <si>
    <t>MALKOWSKI, MICHAEL</t>
  </si>
  <si>
    <t>SAINI, SHREIN</t>
  </si>
  <si>
    <t>SAINIS@BNHC.ORG</t>
  </si>
  <si>
    <t>TRUEMAN, LAURA</t>
  </si>
  <si>
    <t>LAURA.TRUEMAN@DOTWELL.ORG</t>
  </si>
  <si>
    <t>YANG, LAUREN</t>
  </si>
  <si>
    <t>LMYANG@BIDMC.HARVARD.EDU</t>
  </si>
  <si>
    <t>SACK, JORDAN</t>
  </si>
  <si>
    <t>JSACK@BWH.HARVARD.EDU</t>
  </si>
  <si>
    <t>FRANCESCONE, CAM</t>
  </si>
  <si>
    <t>LAVALLEE, MIKAELA</t>
  </si>
  <si>
    <t>WOLLER, RICHARD</t>
  </si>
  <si>
    <t>RICHARD.WOLLER@BAYSTATEHEALTH.ORG</t>
  </si>
  <si>
    <t>MOORE, THOMAS</t>
  </si>
  <si>
    <t>PATWARDHAN, VILAS</t>
  </si>
  <si>
    <t>VPATWARD@BIDMC.HARVARD.EDU</t>
  </si>
  <si>
    <t>SAFAIE SEMNANI, PARHAM</t>
  </si>
  <si>
    <t>CHANG, TAM</t>
  </si>
  <si>
    <t>TAM.CHANG1@GMAIL.COM</t>
  </si>
  <si>
    <t>SPIRITO, JOSEPH</t>
  </si>
  <si>
    <t>CRIMALDI, ALBERT</t>
  </si>
  <si>
    <t>ACRIMALDI@MILREG.ORG</t>
  </si>
  <si>
    <t>TAYLOR, JONATHAN</t>
  </si>
  <si>
    <t>PAPPAS, DALE</t>
  </si>
  <si>
    <t>DALE.PAPPAS@BAYSTATEHEALTH.ORG</t>
  </si>
  <si>
    <t>KRISHNARAO, ANITA</t>
  </si>
  <si>
    <t>TRAN, PHI</t>
  </si>
  <si>
    <t>GRIFFIN, ALEXANDER</t>
  </si>
  <si>
    <t>ALEXANDER.GRIFFIN@STEWARD.ORG</t>
  </si>
  <si>
    <t>SREENIVASAN, PRITHVI</t>
  </si>
  <si>
    <t>PSREENIVASAN@GISDOC.COM</t>
  </si>
  <si>
    <t>NAUGHTON, LAURIE</t>
  </si>
  <si>
    <t>LNAUGHTON@HAMPSHIREGI.COM</t>
  </si>
  <si>
    <t>KARANTH, NITHIN</t>
  </si>
  <si>
    <t>NITHIN.KARANTH@GMAIL.COM</t>
  </si>
  <si>
    <t>FLYNN, KATHERINE</t>
  </si>
  <si>
    <t>KATHERINE.FLYNN@UMASSMEMORIAL.ORG</t>
  </si>
  <si>
    <t>NOWAK, MAGDALENA</t>
  </si>
  <si>
    <t>CHEMMANUR, ANNIE</t>
  </si>
  <si>
    <t>ACHEMMAN@GMAIL.COM</t>
  </si>
  <si>
    <t>FIORE, JOSEPH</t>
  </si>
  <si>
    <t>JFIORE2110@YAHOO.COM</t>
  </si>
  <si>
    <t>HUYNH, LINH</t>
  </si>
  <si>
    <t>BARRY, CURTIS</t>
  </si>
  <si>
    <t>CURTIS.BARRY@UMASSMEMORIAL.ORG</t>
  </si>
  <si>
    <t>MISHKIN, DANIEL</t>
  </si>
  <si>
    <t>DANIEL_MISHKIN@ATRIUSHEALTH.ORG</t>
  </si>
  <si>
    <t>ALVES, JEAN</t>
  </si>
  <si>
    <t>DECONDA, DEEPTHI</t>
  </si>
  <si>
    <t>DECONDAD@SOUTHCOAST.ORG</t>
  </si>
  <si>
    <t>LEE, CHIA</t>
  </si>
  <si>
    <t>COUTU, VERONICA</t>
  </si>
  <si>
    <t>VCOUTU@PRIMA-CARE.COM</t>
  </si>
  <si>
    <t>ROURKE, AMY</t>
  </si>
  <si>
    <t>AROURKE@BIDMC.HARVARD.EDU</t>
  </si>
  <si>
    <t>HERSEY, DEREK</t>
  </si>
  <si>
    <t>DEREK.HERSEY@RELIANTMEDICALGROUP.ORG</t>
  </si>
  <si>
    <t>SAMPSON, JOANNA</t>
  </si>
  <si>
    <t>JOANNA.SAMPSON@TRINITYHEALTHOFNE.ORG</t>
  </si>
  <si>
    <t>ST JOHN, JEFFREY</t>
  </si>
  <si>
    <t>RETANA, ALEXANDRA</t>
  </si>
  <si>
    <t>ALEXANDRA.RETANA@STEWARD.ORG</t>
  </si>
  <si>
    <t>ALEXANDER, JACOB</t>
  </si>
  <si>
    <t>JACOB.ALEXANDER@BAYSTATEHEALTH.ORG</t>
  </si>
  <si>
    <t>BASIL, ANJALI</t>
  </si>
  <si>
    <t>OPPENHEIMER, ANA</t>
  </si>
  <si>
    <t>AOPPENHEIMER@CAPECODHEALTH.ORG</t>
  </si>
  <si>
    <t>BERKMAN, DAVID</t>
  </si>
  <si>
    <t>DBERKMAN@HAMPSHIREGI.COM</t>
  </si>
  <si>
    <t>CATANA, ANDREEA</t>
  </si>
  <si>
    <t>MCATANA@BIDMC.HARVARD.EDU</t>
  </si>
  <si>
    <t>DEVUNI, DEEPIKA</t>
  </si>
  <si>
    <t>DEEPIKA.DEVUNI@UMASSMEMORIAL.ORG</t>
  </si>
  <si>
    <t>IBARRA TAYLOR, DANIEL</t>
  </si>
  <si>
    <t>DANIEL.TAYLOR@REVEREHEALTH.COM</t>
  </si>
  <si>
    <t>THORPE, BRETT</t>
  </si>
  <si>
    <t>OWENS, CASEY</t>
  </si>
  <si>
    <t>WEBB, PATRICK</t>
  </si>
  <si>
    <t>PWEBB@CFGNOCO.COM</t>
  </si>
  <si>
    <t>GALLEGOS-OROZCO, JUAN</t>
  </si>
  <si>
    <t>JUAN.GALLEGOS@HSC.UTAH.EDU</t>
  </si>
  <si>
    <t>KRISHNAMURTHY, CHAYA</t>
  </si>
  <si>
    <t>CKRISHNAMURTHY@UTAHGASTRO.COM</t>
  </si>
  <si>
    <t>CANALE, CHRISTOPHER</t>
  </si>
  <si>
    <t>CCANALE@UTAHGASTRO.COM</t>
  </si>
  <si>
    <t>KRISS, MICHAEL</t>
  </si>
  <si>
    <t>MKRISS@UCDENVER.EDU</t>
  </si>
  <si>
    <t>MANN, KENDELL</t>
  </si>
  <si>
    <t>ROSENBLATT, MARK</t>
  </si>
  <si>
    <t>KARNAM, UMAPRASANNA</t>
  </si>
  <si>
    <t>UKARNAM@GUTWHISPERER.COM</t>
  </si>
  <si>
    <t>SPRINGER, ERIK</t>
  </si>
  <si>
    <t>ESPRINGER@ROCKYMOUNTAINGASTRO.COM</t>
  </si>
  <si>
    <t>SHIELDS, WILLIAM</t>
  </si>
  <si>
    <t>SHIELDS.WADE@GMAIL.COM</t>
  </si>
  <si>
    <t>JENSEN, GEOFFREY</t>
  </si>
  <si>
    <t>GJENSEN@GUTFEELINGS.COM</t>
  </si>
  <si>
    <t>HELGANS, ELIZABETH</t>
  </si>
  <si>
    <t>TRAN, TAN</t>
  </si>
  <si>
    <t>WOLFE, LAURA</t>
  </si>
  <si>
    <t>KIDD, GERALD</t>
  </si>
  <si>
    <t>GERALD.KIDD@GASTROROCKIES.COM</t>
  </si>
  <si>
    <t>PRICHARD, WESLEY</t>
  </si>
  <si>
    <t>DR.PRICHARD@GASTROROCKIES.COM</t>
  </si>
  <si>
    <t>KALRA, AVASH</t>
  </si>
  <si>
    <t>AVASH.KALRA@CUANSCHUTZ.EDU</t>
  </si>
  <si>
    <t>MEYER, JENNIFER</t>
  </si>
  <si>
    <t>KFROMMER@GASTROROCKIES.COM</t>
  </si>
  <si>
    <t>TRUESDALE, AIMEE</t>
  </si>
  <si>
    <t>ATRUESDALE@GUTFEELINGS.COM</t>
  </si>
  <si>
    <t>REYNOLDS, KARA</t>
  </si>
  <si>
    <t>CRULL, HEIDI</t>
  </si>
  <si>
    <t>HCRULL@ROCKYMOUNTAINGASTRO.COM</t>
  </si>
  <si>
    <t>COLLINS, DANIEL</t>
  </si>
  <si>
    <t>DAN.COLLINS@IMAIL.ORG</t>
  </si>
  <si>
    <t>SCHEIDER, DAVID</t>
  </si>
  <si>
    <t>DSCHEIDER@GUTFEELINGS.COM</t>
  </si>
  <si>
    <t>THOMPSON, JAMIE</t>
  </si>
  <si>
    <t>JTHOMPSON@PEAKGASTRO.COM</t>
  </si>
  <si>
    <t>HIMEBAUGH, EMILY</t>
  </si>
  <si>
    <t>EHIMEBAUGH@COMCAST.NET</t>
  </si>
  <si>
    <t>CHAPMAN, SUSANNA</t>
  </si>
  <si>
    <t>LANGER, DANIEL</t>
  </si>
  <si>
    <t>DLANGER@DIGESTIVE-HEALTH.NET</t>
  </si>
  <si>
    <t>SIEJA, KEVIN</t>
  </si>
  <si>
    <t>PRAUSA, GAYLEEN</t>
  </si>
  <si>
    <t>GPRAUSA@AGCOSPRINGS.COM</t>
  </si>
  <si>
    <t>SUSNOW, NATHAN</t>
  </si>
  <si>
    <t>DR.SUSNOW@GASTROROCKIES.COM</t>
  </si>
  <si>
    <t>SIDORENKO, ELENA</t>
  </si>
  <si>
    <t>BYRNE, PETER</t>
  </si>
  <si>
    <t>PBYRNE@GUTFEELINGS.COM</t>
  </si>
  <si>
    <t>SCHWARTZ, SARAH</t>
  </si>
  <si>
    <t>RICE, JONATHAN</t>
  </si>
  <si>
    <t>CRISTIN, DAVID</t>
  </si>
  <si>
    <t>DR.CRISTIN@GASTROROCKIES.COM</t>
  </si>
  <si>
    <t>SASSEN, BRENDA</t>
  </si>
  <si>
    <t>BSASSEN@ROCKYMOUNTAINGASTRO.COM</t>
  </si>
  <si>
    <t>REDMAN, JOSEPH</t>
  </si>
  <si>
    <t>HENDERSON, BRITTNEY</t>
  </si>
  <si>
    <t>GAID, KELSEY</t>
  </si>
  <si>
    <t>KELSEY.GAID@HSC.UTAH.EDU</t>
  </si>
  <si>
    <t>WIELAND, AMANDA</t>
  </si>
  <si>
    <t>AMANDA.WIELAND@CUANSCHUTZ.EDU</t>
  </si>
  <si>
    <t>MARGRAF, SHARON</t>
  </si>
  <si>
    <t>SMARGRAF@CFGNOCO.COM</t>
  </si>
  <si>
    <t>HYATT, ASHLEY</t>
  </si>
  <si>
    <t>AKRAMER@ROCKYMOUNTAINGASTRO.COM</t>
  </si>
  <si>
    <t>PRATT, LINDSAY</t>
  </si>
  <si>
    <t>LINDSAY.PRATT@UCDENVER.EDU</t>
  </si>
  <si>
    <t>JACKSON, WHITNEY</t>
  </si>
  <si>
    <t>WHITNEY.JACKSON@UCDENVER.EDU</t>
  </si>
  <si>
    <t>MEFFORD, TEAL</t>
  </si>
  <si>
    <t>TMEFFORD@ROCKYMOUNTAINGASTRO.COM</t>
  </si>
  <si>
    <t>OMEARA, MEGHAN</t>
  </si>
  <si>
    <t>MEGHAN.OMEARA@UCDENVER.EDU</t>
  </si>
  <si>
    <t>FAIRBANKS, KYRSTEN</t>
  </si>
  <si>
    <t>KFAIRBANKS@GUTFEELINGS.COM</t>
  </si>
  <si>
    <t>SWARTWOOD, SHEILA</t>
  </si>
  <si>
    <t>SHEILA.SWARTWOOD@UCDENVER.EDU</t>
  </si>
  <si>
    <t>MATHEW, LISA</t>
  </si>
  <si>
    <t>LMATHEW@GUTFEELINGS.COM</t>
  </si>
  <si>
    <t>BARJENBRUCH, LEAH</t>
  </si>
  <si>
    <t>BRUMENSCHENKEL, AMY</t>
  </si>
  <si>
    <t>AMY.BRUMENSCHENKEL@UCDENVER.EDU</t>
  </si>
  <si>
    <t>LEE, SUNG</t>
  </si>
  <si>
    <t>KLEE@ROCKYMOUNTAINGASTRO.COM</t>
  </si>
  <si>
    <t>POVILUS, RACHEL</t>
  </si>
  <si>
    <t>RACHEL.POVILUS@GASTROROCKIES.COM</t>
  </si>
  <si>
    <t>PATEL, BHAKTASHARAN</t>
  </si>
  <si>
    <t>BTPATEL@PEAKGASTRO.COM</t>
  </si>
  <si>
    <t>TROUILLOT, THOMAS</t>
  </si>
  <si>
    <t>TTROUILLOT@MSN.COM</t>
  </si>
  <si>
    <t>TROWBRIDGE, DAVID</t>
  </si>
  <si>
    <t>DTROWBRIDGE@UTAHGASTRO.COM</t>
  </si>
  <si>
    <t>KIM, LAWRENCE</t>
  </si>
  <si>
    <t>KIM@GUTFEELINGS.COM</t>
  </si>
  <si>
    <t>LEVINE, ROBERT</t>
  </si>
  <si>
    <t>SIEGEL, DANIEL</t>
  </si>
  <si>
    <t>RHEE, JAMES</t>
  </si>
  <si>
    <t>HOR, KEM</t>
  </si>
  <si>
    <t>GERDDOC@AOL.COM</t>
  </si>
  <si>
    <t>CUTLER, CHRISTOPHER</t>
  </si>
  <si>
    <t>CCUTLER@PEAKGASTRO.COM</t>
  </si>
  <si>
    <t>WEINER, GARETH</t>
  </si>
  <si>
    <t>GWRMGA@AOL.COM</t>
  </si>
  <si>
    <t>HALLGREN, SCOTT</t>
  </si>
  <si>
    <t>MADRID, ANTHONY</t>
  </si>
  <si>
    <t>TEMADRID@YAHOO.COM</t>
  </si>
  <si>
    <t>NGUYEN, HIEN</t>
  </si>
  <si>
    <t>LIN, JUN</t>
  </si>
  <si>
    <t>ESTES, CASEY</t>
  </si>
  <si>
    <t>GAJKOWSKI, SAMANTHA</t>
  </si>
  <si>
    <t>CORRY, ALISA</t>
  </si>
  <si>
    <t>HUNTER, JAMIE</t>
  </si>
  <si>
    <t>JAMIE.HUNTER@HSC.UTAH.EDU</t>
  </si>
  <si>
    <t>MEIHOFER, ALEXANDRA</t>
  </si>
  <si>
    <t>MOSS, JENNIFER</t>
  </si>
  <si>
    <t>CESARIO, KARIN</t>
  </si>
  <si>
    <t>KBCESARIO@YAHOO.COM</t>
  </si>
  <si>
    <t>BODILY, KURT</t>
  </si>
  <si>
    <t>KURT.BODILY@REVEREHEALTH.COM</t>
  </si>
  <si>
    <t>WINTERS, GEORGE</t>
  </si>
  <si>
    <t>EVANS, LUKE</t>
  </si>
  <si>
    <t>LEVANS@ROCKYMOUNTAINGASTRO.COM</t>
  </si>
  <si>
    <t>DRALEAU, BENJAMIN</t>
  </si>
  <si>
    <t>VIEIRA, KATIE</t>
  </si>
  <si>
    <t>KATIE.MURPHY@GASTROROCKIES.COM</t>
  </si>
  <si>
    <t>ALSOLAIMAN, MOHAMMAD</t>
  </si>
  <si>
    <t>BILIR, BAHRI</t>
  </si>
  <si>
    <t>BMBILIR@YAHOO.COM</t>
  </si>
  <si>
    <t>KAWA, CHAD</t>
  </si>
  <si>
    <t>FRECH, EDWARD</t>
  </si>
  <si>
    <t>EFRECH@UTAHGASTRO.COM</t>
  </si>
  <si>
    <t>FISHMAN, JONATHAN</t>
  </si>
  <si>
    <t>JFISHMAN@CONSENSUSMD.COM</t>
  </si>
  <si>
    <t>CRONK, BRIAN</t>
  </si>
  <si>
    <t>BCRONK@DIGESTIVE-HEALTH.NET</t>
  </si>
  <si>
    <t>BUI, HAI</t>
  </si>
  <si>
    <t>MYANDHAI@GMAIL.COM</t>
  </si>
  <si>
    <t>BURTON, JAMES</t>
  </si>
  <si>
    <t>JAMES.BURTON@UCDENVER.EDU</t>
  </si>
  <si>
    <t>HEFFRON, THOMAS</t>
  </si>
  <si>
    <t>BAKER, MICHAEL</t>
  </si>
  <si>
    <t>MORITZ-GUZIK, MARISSA</t>
  </si>
  <si>
    <t>MARISSA.MORITZ-GUZIK@ADVENTHEALTH.COM</t>
  </si>
  <si>
    <t>KULIG, CLARK</t>
  </si>
  <si>
    <t>CKULIG1@GMAIL.COM</t>
  </si>
  <si>
    <t>HUANG, MARY ANN</t>
  </si>
  <si>
    <t>MHUANG2@HFHS.ORG</t>
  </si>
  <si>
    <t>LAYFIELD, MICHAEL</t>
  </si>
  <si>
    <t>MLAYFIELD@ROCKYMOUNTAINGASTRO.COM</t>
  </si>
  <si>
    <t>KUGELMAS, MARCELO</t>
  </si>
  <si>
    <t>KUGELMAS@GUTFEELINGS.COM</t>
  </si>
  <si>
    <t>MEISTER, THOMAS</t>
  </si>
  <si>
    <t>TOMSBULK@HOTMAIL.COM</t>
  </si>
  <si>
    <t>GILROY, RICHARD</t>
  </si>
  <si>
    <t>RGILROY@ICLOUD.COM</t>
  </si>
  <si>
    <t>WILLS, JASON</t>
  </si>
  <si>
    <t>JWILLS@UTAHGASTRO.COM</t>
  </si>
  <si>
    <t>NGUYEN, KHOI</t>
  </si>
  <si>
    <t>FENTON, PETER</t>
  </si>
  <si>
    <t>PFENTON@UTAHGASTRO.COM</t>
  </si>
  <si>
    <t>BIESINGER, JAMES</t>
  </si>
  <si>
    <t>JCBIESINGER@YAHOO.COM</t>
  </si>
  <si>
    <t>BARNETT, MICHELLE</t>
  </si>
  <si>
    <t>MMBARNETT@HOTMAIL.COM</t>
  </si>
  <si>
    <t>OELSNER, DAVID</t>
  </si>
  <si>
    <t>DOELSNER@GRANGERMEDICAL.COM</t>
  </si>
  <si>
    <t>BARNETT, ROBERT</t>
  </si>
  <si>
    <t>FORMAN, LISA</t>
  </si>
  <si>
    <t>LISA.FORMAN@UCDENVER.EDU</t>
  </si>
  <si>
    <t>CUBILLAS MANRIQUE, RAUL</t>
  </si>
  <si>
    <t>DR.CUBILLAS@GASTROROCKIES.COM</t>
  </si>
  <si>
    <t>CHADA, DANELE</t>
  </si>
  <si>
    <t>TEVLIN, MORGAN</t>
  </si>
  <si>
    <t>MTEVLIN@PEAKGASTRO.COM</t>
  </si>
  <si>
    <t>MCKILLOP, ASHLEY</t>
  </si>
  <si>
    <t>AMCKILLOP@ROCKYMOUNTAINGASTRO.COM</t>
  </si>
  <si>
    <t>CASSETTA, ALLISON</t>
  </si>
  <si>
    <t>ALLISON.CASSETTA@BANNERHEALTH.COM</t>
  </si>
  <si>
    <t>GOITIA, NICOLE</t>
  </si>
  <si>
    <t>NGOITIA@ROCKYMOUNTAINGASTRO.COM</t>
  </si>
  <si>
    <t>STOICK, KAYLA</t>
  </si>
  <si>
    <t>HATCH, JENNY</t>
  </si>
  <si>
    <t>JENNY.HATCH@HSC.UTAH.EDU</t>
  </si>
  <si>
    <t>LE, PETER</t>
  </si>
  <si>
    <t>PLE@GUTFEELINGS.COM</t>
  </si>
  <si>
    <t>BARAKAT, JEHAD</t>
  </si>
  <si>
    <t>JBARAKAT@ROCKYMOUNTAINGASTRO.COM</t>
  </si>
  <si>
    <t>NORVELL, JOHN</t>
  </si>
  <si>
    <t>JOHN.NORVELL@CUANSCHUTZ.EDU</t>
  </si>
  <si>
    <t>SETO, MATTHEW</t>
  </si>
  <si>
    <t>DR.SETO@GASTROROCKIES.COM</t>
  </si>
  <si>
    <t>MARTINEZ-CAMACHO, ALVARO</t>
  </si>
  <si>
    <t>MARSHALL, EMILY</t>
  </si>
  <si>
    <t>EMILY.MARSHALL@GASTROROCKIES.COM</t>
  </si>
  <si>
    <t>SIEBENHAAR, ABBIE</t>
  </si>
  <si>
    <t>ASIEBENHAAR@UTAHGASTRO.COM</t>
  </si>
  <si>
    <t>GREENWOOD, ARIANA</t>
  </si>
  <si>
    <t>QUACH, BILL</t>
  </si>
  <si>
    <t>PIERCE, RACHEL</t>
  </si>
  <si>
    <t>ALFANDRE, ANDREA</t>
  </si>
  <si>
    <t>ANDREA.ALFANDRE@REVEREHEALTH.COM</t>
  </si>
  <si>
    <t>OROURKE, LYNDSEY</t>
  </si>
  <si>
    <t>LOROUKE@ROCKYMOUNTAINGASTRO.COM</t>
  </si>
  <si>
    <t>MERRILL, JOSEPH</t>
  </si>
  <si>
    <t>JOSEPH.MERRILL@IMAIL.ORG</t>
  </si>
  <si>
    <t>FRANTZ, DAVID</t>
  </si>
  <si>
    <t>DAVID.FRANTZ@REVEREHEALTH.COM</t>
  </si>
  <si>
    <t>SANFORD, PATRICIA</t>
  </si>
  <si>
    <t>TSANFORD@GACSONLINE.COM</t>
  </si>
  <si>
    <t>GEORGE, HEATHER</t>
  </si>
  <si>
    <t>FAUCHEUX, ANN</t>
  </si>
  <si>
    <t>AFAUCHEUX@ROCKYMOUNTAINGASTRO.COM</t>
  </si>
  <si>
    <t>HARRIS, FREDERICK</t>
  </si>
  <si>
    <t>FHARRIS@GASTRO1.COM</t>
  </si>
  <si>
    <t>HAMPTON, DANIEL</t>
  </si>
  <si>
    <t>DHAMPTON@DIGESTIVE-HEALTH.NET</t>
  </si>
  <si>
    <t>LEE, ERIKA</t>
  </si>
  <si>
    <t>ELEE@GUTFEELINGS.COM</t>
  </si>
  <si>
    <t>ORREGO, MAURICIO</t>
  </si>
  <si>
    <t>MAURICIO.ORREGO@ADVENTHEALTH.COM</t>
  </si>
  <si>
    <t>BOWMAN, PHILLIP</t>
  </si>
  <si>
    <t>PBOWMAN@GUTWHISPERER.COM</t>
  </si>
  <si>
    <t>OAKES, ALISON</t>
  </si>
  <si>
    <t>AOAKES@GRANGERMEDICAL.COM</t>
  </si>
  <si>
    <t>NGO, DAWN</t>
  </si>
  <si>
    <t>DAWN.NGO@REVEREHEALTH.COM</t>
  </si>
  <si>
    <t>GIANG, JIMMY</t>
  </si>
  <si>
    <t>JIMMY.GIANG@PARKVIEWMC.COM</t>
  </si>
  <si>
    <t>DICKINSON, BRANDON</t>
  </si>
  <si>
    <t>BRANDON.DICKINSON@REVEREHEALTH.COM</t>
  </si>
  <si>
    <t>LANE, ASHLEY</t>
  </si>
  <si>
    <t>PHAM, TUAN</t>
  </si>
  <si>
    <t>TUAN.PHAM@HSC.UTAH.EDU</t>
  </si>
  <si>
    <t>THUESON, RYAN</t>
  </si>
  <si>
    <t>RYAN.THUESON@IMAIL.ORG</t>
  </si>
  <si>
    <t>HANSON, CHRISTINA</t>
  </si>
  <si>
    <t>HANSON@GUTFEELINGS.COM</t>
  </si>
  <si>
    <t>CAPENER, JOHN</t>
  </si>
  <si>
    <t>DO, THUY</t>
  </si>
  <si>
    <t>THUY.DO@SWEDISH.ORG</t>
  </si>
  <si>
    <t>CARLSON, CHRISTOPHER</t>
  </si>
  <si>
    <t>AUSK, KARLEE</t>
  </si>
  <si>
    <t>JOO, MISOOK</t>
  </si>
  <si>
    <t>MJOO@JOOFAMILYCLINIC.COM</t>
  </si>
  <si>
    <t>RODGERS, JASON</t>
  </si>
  <si>
    <t>GASPARYAN, VICTORIA</t>
  </si>
  <si>
    <t>SOOKLAL, SHELINI</t>
  </si>
  <si>
    <t>OEDING, MELISSA</t>
  </si>
  <si>
    <t>DUVALL, CHARLOTTE</t>
  </si>
  <si>
    <t>CONDON, SALLY</t>
  </si>
  <si>
    <t>PARACUELLES, BLAZE</t>
  </si>
  <si>
    <t>BFIRE88@UW.EDU</t>
  </si>
  <si>
    <t>ANTON, AMY</t>
  </si>
  <si>
    <t>AMY.ANTON@SWEDISH.ORG</t>
  </si>
  <si>
    <t>MOHAN, VENKATACHALA</t>
  </si>
  <si>
    <t>MDGASTRO@YAHOO.COM</t>
  </si>
  <si>
    <t>YAP, ERIC</t>
  </si>
  <si>
    <t>EYAP@WASHGI.COM</t>
  </si>
  <si>
    <t>HUANG, LIN</t>
  </si>
  <si>
    <t>LHUANG@WASHGI.COM</t>
  </si>
  <si>
    <t>COX NORTH, PAULA</t>
  </si>
  <si>
    <t>PAULAC@UW.EDU</t>
  </si>
  <si>
    <t>BUTANI, RAJ</t>
  </si>
  <si>
    <t>RBUTANI@WASHGI.COM</t>
  </si>
  <si>
    <t>LIN, OTTO</t>
  </si>
  <si>
    <t>OTTO.LIN@VMMC.ORG</t>
  </si>
  <si>
    <t>NGUYEN, SON</t>
  </si>
  <si>
    <t>SVNOFFICE@YAHOO.COM</t>
  </si>
  <si>
    <t>DUNCAN, CHRISTOPHER</t>
  </si>
  <si>
    <t>CDUNCAN76@GMAIL.COM</t>
  </si>
  <si>
    <t>LEE, MOO</t>
  </si>
  <si>
    <t>BHATTACHARYA, RENUKA</t>
  </si>
  <si>
    <t>RENUKAB@MEDICINE.WASHINGTON.EDU</t>
  </si>
  <si>
    <t>LUTCHMAN, GLEN</t>
  </si>
  <si>
    <t>GLEN.LUTCHMAN@SWEDISH.ORG</t>
  </si>
  <si>
    <t>LIOU, IRIS</t>
  </si>
  <si>
    <t>IRISL@MEDICINE.WASHINGTON.EDU</t>
  </si>
  <si>
    <t>NADER, PIERRE</t>
  </si>
  <si>
    <t>PNADER2224@HOTMAIL.COM</t>
  </si>
  <si>
    <t>KIM, SANG</t>
  </si>
  <si>
    <t>SKIM@WASHGI.COM</t>
  </si>
  <si>
    <t>GIROTRA, MOHIT</t>
  </si>
  <si>
    <t>MCCABE, MARSHALL</t>
  </si>
  <si>
    <t>MMCCABE@OMSC.NET</t>
  </si>
  <si>
    <t>NOH, KYUNG</t>
  </si>
  <si>
    <t>KNOH@TACOMADIGESTIVE.COM</t>
  </si>
  <si>
    <t>LEE, STANLEY</t>
  </si>
  <si>
    <t>STAN.LEE@POLYCLINIC.COM</t>
  </si>
  <si>
    <t>ENG, SUE</t>
  </si>
  <si>
    <t>SENG@PSGASTRO.COM</t>
  </si>
  <si>
    <t>LAVALLEY, KATHERINE</t>
  </si>
  <si>
    <t>KBRITT@GMAIL.COM</t>
  </si>
  <si>
    <t>HENDRICKX, MICHELLE</t>
  </si>
  <si>
    <t>KOGERMICHELLE@HOTMAIL.COM</t>
  </si>
  <si>
    <t>CHU, SAMUEL</t>
  </si>
  <si>
    <t>LAI, EDWIN</t>
  </si>
  <si>
    <t>ELAI@WASHGI.COM</t>
  </si>
  <si>
    <t>KUCZYNSKI, JOHN</t>
  </si>
  <si>
    <t>SIDDIQUE, ASMA</t>
  </si>
  <si>
    <t>ASMA.SIDDIQUE@VIRGINIAMASON.ORG</t>
  </si>
  <si>
    <t>PROCACCINI, NICHOLAS</t>
  </si>
  <si>
    <t>NPROCACCINI@WASHGI.COM</t>
  </si>
  <si>
    <t>GAVRILA, ALINA</t>
  </si>
  <si>
    <t>PITNEY, CAROLINE</t>
  </si>
  <si>
    <t>CAROLLP@U.WASHINGTON.EDU</t>
  </si>
  <si>
    <t>HONG, ANNIE</t>
  </si>
  <si>
    <t>AHONG@WASHGI.COM</t>
  </si>
  <si>
    <t>SHISHIDO, ASHLEY</t>
  </si>
  <si>
    <t>KIANI, CALVIN</t>
  </si>
  <si>
    <t>GRANT, VERA</t>
  </si>
  <si>
    <t>VGRANT@WASHGI.COM</t>
  </si>
  <si>
    <t>HELM, KATHARINE</t>
  </si>
  <si>
    <t>DI RE, CHRISTOPHER</t>
  </si>
  <si>
    <t>CHRISDIRE2000@YAHOO.COM</t>
  </si>
  <si>
    <t>SUDDUTH, ROBERT</t>
  </si>
  <si>
    <t>RSUDDUTH@THEDOCTORSCLINIC.COM</t>
  </si>
  <si>
    <t>KANG, KALLE</t>
  </si>
  <si>
    <t>KKANG@WASHGI.COM</t>
  </si>
  <si>
    <t>KOWDLEY, KRIS</t>
  </si>
  <si>
    <t>KRIS.KOWDLEY@SWEDISH.ORG</t>
  </si>
  <si>
    <t>BARKER, SHARON</t>
  </si>
  <si>
    <t>SBENNETT@NWMSONLINE.COM</t>
  </si>
  <si>
    <t>MASON, RONALD</t>
  </si>
  <si>
    <t>RMASON@PSGASTRO.COM</t>
  </si>
  <si>
    <t>SCHNEIER, JASON</t>
  </si>
  <si>
    <t>JSCHNEIER@PSGASTRO.COM</t>
  </si>
  <si>
    <t>MU, JAMES</t>
  </si>
  <si>
    <t>JAMES_Z_MU@YAHOO.COM</t>
  </si>
  <si>
    <t>TEICHER, HARRY</t>
  </si>
  <si>
    <t>SCOPEBOY88@YAHOO.COM</t>
  </si>
  <si>
    <t>AKPOTAIRE, OVIEA</t>
  </si>
  <si>
    <t>TANIGUCHI, JOHANNA</t>
  </si>
  <si>
    <t>JTANIGUCHI@SWEDISH.ORG</t>
  </si>
  <si>
    <t>MEMIV@OMSC.NET</t>
  </si>
  <si>
    <t>PARKER, YANA</t>
  </si>
  <si>
    <t>BUSHYHEAD, DANIEL</t>
  </si>
  <si>
    <t>AMIRALI.KIYANI@TUHS.TEMPLE.EDU</t>
  </si>
  <si>
    <t>DOHERTY, BRYAN</t>
  </si>
  <si>
    <t>YEE, YUEN</t>
  </si>
  <si>
    <t>YYEE@DDECENTER.COM</t>
  </si>
  <si>
    <t>GHORAI, SUJOY</t>
  </si>
  <si>
    <t>YU, LEI</t>
  </si>
  <si>
    <t>LEIYU@UW.EDU</t>
  </si>
  <si>
    <t>PHILLIPS, KATHRYN</t>
  </si>
  <si>
    <t>KPIERCE@WASHGI.COM</t>
  </si>
  <si>
    <t>DO, DANG</t>
  </si>
  <si>
    <t>ROBERTS, JOSEPH</t>
  </si>
  <si>
    <t>LEUNG, KEVIN</t>
  </si>
  <si>
    <t>VU, LAWRENCE</t>
  </si>
  <si>
    <t>LAWRENCE.VU@UNIBECARE.COM</t>
  </si>
  <si>
    <t>BROWN-CHANG, JANELLE</t>
  </si>
  <si>
    <t>THOMPSON, MICHELLE</t>
  </si>
  <si>
    <t>THOMPSON@OMSC.NET</t>
  </si>
  <si>
    <t>CROGHAN, ANNE</t>
  </si>
  <si>
    <t>ACROGHAN@U.WASHINGTON.EDU</t>
  </si>
  <si>
    <t>JANNISON DARCEY, KIMBERLY</t>
  </si>
  <si>
    <t>KIMJDARCEY@GMAIL.COM</t>
  </si>
  <si>
    <t>BURMAN, BLAIRE</t>
  </si>
  <si>
    <t>BLAIRE.BURMAN@VIRGINIAMASON.ORG</t>
  </si>
  <si>
    <t>VU, ANDY-LINH</t>
  </si>
  <si>
    <t>ANDY.VU@UNIBECARE.COM</t>
  </si>
  <si>
    <t>VU, LOAN</t>
  </si>
  <si>
    <t>LOANNVU@YAHOO.COM</t>
  </si>
  <si>
    <t>VUE, TOU</t>
  </si>
  <si>
    <t>TVUE002@YAHOO.COM</t>
  </si>
  <si>
    <t>OBANOR, EMMANUEL</t>
  </si>
  <si>
    <t>DRNOSAOBANOR@YAHOO.COM</t>
  </si>
  <si>
    <t>CHOUDHURY, JAYANTA</t>
  </si>
  <si>
    <t>LEE, NENG</t>
  </si>
  <si>
    <t>LISNEEB@YAHOO.COM</t>
  </si>
  <si>
    <t>CHERUVATTATH, REKHA</t>
  </si>
  <si>
    <t>REKHA.CHERUVATTATH@DIGNITYHEALTH.ORG</t>
  </si>
  <si>
    <t>VUONG, KEVIN</t>
  </si>
  <si>
    <t>WECARE8701@GMAIL.COM</t>
  </si>
  <si>
    <t>MITTAL, VIVEK</t>
  </si>
  <si>
    <t>GIRHEUM@GMAIL.COM</t>
  </si>
  <si>
    <t>TANTRANMD2003@YAHOO.COM</t>
  </si>
  <si>
    <t>FOLIENTE, ROY</t>
  </si>
  <si>
    <t>RLDMD@YAHOO.COM</t>
  </si>
  <si>
    <t>MENDIS, ROGER</t>
  </si>
  <si>
    <t>MENDISRE@SUTTERHEALTH.ORG</t>
  </si>
  <si>
    <t>HOANG, HUNG</t>
  </si>
  <si>
    <t>WU, PETER</t>
  </si>
  <si>
    <t>YAO, EDMUND</t>
  </si>
  <si>
    <t>TAN, DE</t>
  </si>
  <si>
    <t>TAND@SUTTERHEALTH.ORG</t>
  </si>
  <si>
    <t>LUONG, HING</t>
  </si>
  <si>
    <t>LBH1985@LIVE.COM</t>
  </si>
  <si>
    <t>FAHLQUIST, JEANNIE</t>
  </si>
  <si>
    <t>JFAHLQUIST@GICONSULTANTS.COM</t>
  </si>
  <si>
    <t>ABDULIAN, JOHN</t>
  </si>
  <si>
    <t>RANSIBRAHMANAKUL, KANAT</t>
  </si>
  <si>
    <t>PARIKH, RAKESH</t>
  </si>
  <si>
    <t>RPARIKH@CAPITOLGI.COM</t>
  </si>
  <si>
    <t>ROYTMAN, MARINA</t>
  </si>
  <si>
    <t>MROYTMAN@FRESNO.UCSF.EDU</t>
  </si>
  <si>
    <t>MADAN, ANAND</t>
  </si>
  <si>
    <t>AMADAN@CAPITOLGI.COM</t>
  </si>
  <si>
    <t>MOUA, KONGMONG</t>
  </si>
  <si>
    <t>KRISTIANMOUA@GMAIL.COM</t>
  </si>
  <si>
    <t>CHAK, ERIC</t>
  </si>
  <si>
    <t>ECHAK@UCDAVIS.EDU</t>
  </si>
  <si>
    <t>PALILEO, KRISTINE</t>
  </si>
  <si>
    <t>PALILEKY@SUTTERHEALTH.ORG</t>
  </si>
  <si>
    <t>HALTERMAN, TIMOTHY</t>
  </si>
  <si>
    <t>THALTERMAN@GICONSULTANTS.COM</t>
  </si>
  <si>
    <t>MOUA, MICHAEL</t>
  </si>
  <si>
    <t>JARRETT, JANENE</t>
  </si>
  <si>
    <t>MOUANOUTOUA, THEK</t>
  </si>
  <si>
    <t>THEKMOUANOUTOUA@YAHOO.COM</t>
  </si>
  <si>
    <t>HILL, KEVIN</t>
  </si>
  <si>
    <t>GREENBERG, ADAM</t>
  </si>
  <si>
    <t>MITROO, PRADNYA</t>
  </si>
  <si>
    <t>PRADS50@HOTMAIL.COM</t>
  </si>
  <si>
    <t>SINGH, MANDEEP</t>
  </si>
  <si>
    <t>JONE, SEN</t>
  </si>
  <si>
    <t>GHUMMAN, AMBRISH</t>
  </si>
  <si>
    <t>DAM, TANYA</t>
  </si>
  <si>
    <t>TANYA.DAM@GMAIL.COM</t>
  </si>
  <si>
    <t>DESAI, VASUDEVA</t>
  </si>
  <si>
    <t>COLLINS, JASON</t>
  </si>
  <si>
    <t>BRICHLER, BENJAMIN</t>
  </si>
  <si>
    <t>VALLERO, RANDELL</t>
  </si>
  <si>
    <t>RVALLERO@CAPITOLGI.COM</t>
  </si>
  <si>
    <t>KWOK, HANSEN</t>
  </si>
  <si>
    <t>HANSONKWOK@GMAIL.COM</t>
  </si>
  <si>
    <t>ROCHANAYON, PIRA</t>
  </si>
  <si>
    <t>ROCHANAYONMD@GMAIL.COM</t>
  </si>
  <si>
    <t>YEN, DANNY</t>
  </si>
  <si>
    <t>DANNY.YEN@SUTTERHEALTH.ORG</t>
  </si>
  <si>
    <t>FAROOQI, MUFTISAADAT</t>
  </si>
  <si>
    <t>KHAN, RANA</t>
  </si>
  <si>
    <t>RANA.KHAN@DIGNITYHEALTH.ORG</t>
  </si>
  <si>
    <t>MALHI, GURTEJ</t>
  </si>
  <si>
    <t>GURTEJ.MALHI@DIGNITYHEALTH.ORG</t>
  </si>
  <si>
    <t>LEE, MICHELLE</t>
  </si>
  <si>
    <t>MCCABE, PATRICK</t>
  </si>
  <si>
    <t>ANUMANDLA, ASHWINI</t>
  </si>
  <si>
    <t>ANUMANA@SUTTERHEALTH.ORG</t>
  </si>
  <si>
    <t>CHIN, KATHERINE</t>
  </si>
  <si>
    <t>KATHERINE.CHIN620@GMAIL.COM</t>
  </si>
  <si>
    <t>FONG, KURENE</t>
  </si>
  <si>
    <t>KURENEFONG@GMAIL.COM</t>
  </si>
  <si>
    <t>AKHTAR, NAEEM</t>
  </si>
  <si>
    <t>MITTAL, RAM</t>
  </si>
  <si>
    <t>DRMITTALREFERRALS@HOTMAIL.COM</t>
  </si>
  <si>
    <t>BOWLUS, CHRISTOPHER</t>
  </si>
  <si>
    <t>CHRIS.BOWLUS@UCDMC.UCDAVIS.EDU</t>
  </si>
  <si>
    <t>CANIO, JOHN</t>
  </si>
  <si>
    <t>JCANIO@CAPITOLGI.COM</t>
  </si>
  <si>
    <t>KODAMA, KEVIN</t>
  </si>
  <si>
    <t>KODAMAKEVIN@GMAIL.COM</t>
  </si>
  <si>
    <t>LE, JOE</t>
  </si>
  <si>
    <t>JOELEMD@YAHOO.COM</t>
  </si>
  <si>
    <t>FORDE, NICHOLAS</t>
  </si>
  <si>
    <t>FORDEN@ADA.ORG</t>
  </si>
  <si>
    <t>KHALEQ, ABDUL</t>
  </si>
  <si>
    <t>KHALEQA@SUTTERHEALTH.ORG</t>
  </si>
  <si>
    <t>BOTLA, RAVI</t>
  </si>
  <si>
    <t>YAMAMOTO, DENNIS</t>
  </si>
  <si>
    <t>GINN, PATRICK</t>
  </si>
  <si>
    <t>KRAWCZYK, JESSICA</t>
  </si>
  <si>
    <t>JESSICA.KRAWCZYK@COMMONSPIRIT.ORG</t>
  </si>
  <si>
    <t>NIGRO, SAMANTHA</t>
  </si>
  <si>
    <t>MILNER, JOHN</t>
  </si>
  <si>
    <t>JOHN.MILNER410@GMAIL.COM</t>
  </si>
  <si>
    <t>JACKSON, DANIELLE</t>
  </si>
  <si>
    <t>DANIELLEJACKSONFNP@GMAIL.COM</t>
  </si>
  <si>
    <t>RANGI, JASBIR</t>
  </si>
  <si>
    <t>JRANGI@CAPITOLGI.COM</t>
  </si>
  <si>
    <t>MOIZEAU, CATHERINE</t>
  </si>
  <si>
    <t>CEMOIZEAU@GMAIL.COM</t>
  </si>
  <si>
    <t>DE BOSE, RENEE</t>
  </si>
  <si>
    <t>TANSON, ELVIS</t>
  </si>
  <si>
    <t>DAVIDSON, JONATHAN</t>
  </si>
  <si>
    <t>JSDPIE@AOL.COM</t>
  </si>
  <si>
    <t>LI, LI</t>
  </si>
  <si>
    <t>EMC2930@SBCGLOBAL.NET</t>
  </si>
  <si>
    <t>CAO, DUNG</t>
  </si>
  <si>
    <t>DUNGCAO50@GMAIL.COM</t>
  </si>
  <si>
    <t>YANG, JA</t>
  </si>
  <si>
    <t>ELSAKR, MAGDY</t>
  </si>
  <si>
    <t>MELSAKR@GMAIL.COM</t>
  </si>
  <si>
    <t>CHIANG, LINDA</t>
  </si>
  <si>
    <t>LINDA.CHIANG@HILLPHYSICIANS.COM</t>
  </si>
  <si>
    <t>THAO, LONG</t>
  </si>
  <si>
    <t>LONGTHAOMD@SBCGLOBAL.NET</t>
  </si>
  <si>
    <t>NAZARENO, GASPAR</t>
  </si>
  <si>
    <t>NAZAREGA@SUTTERHEALTH.ORG</t>
  </si>
  <si>
    <t>SHEIKH, MUHAMMAD</t>
  </si>
  <si>
    <t>LIVERDISEASE@GMAIL.COM</t>
  </si>
  <si>
    <t>ZHENG, DAWEI</t>
  </si>
  <si>
    <t>JAJODIA, PRAHALAD</t>
  </si>
  <si>
    <t>ARORA, AJIT</t>
  </si>
  <si>
    <t>AJITARORA@YAHOO.COM</t>
  </si>
  <si>
    <t>HSU, RONALD</t>
  </si>
  <si>
    <t>RHSU@CAPITOLGI.COM</t>
  </si>
  <si>
    <t>SUOR, PISETH</t>
  </si>
  <si>
    <t>HOANG, TRI-DUNG</t>
  </si>
  <si>
    <t>TIFFANYYEU123@YAHOO.COM</t>
  </si>
  <si>
    <t>PROTELL, ROBERT</t>
  </si>
  <si>
    <t>ROBERT.PROTELL@DIGNITYHEALTH.ORG</t>
  </si>
  <si>
    <t>IMPERATO, THOMAS</t>
  </si>
  <si>
    <t>THOMAS.IMPERATO@DIGNITYHEALTH.ORG</t>
  </si>
  <si>
    <t>GODIL, ASLAM</t>
  </si>
  <si>
    <t>ASLAMGODILMD@YAHOO.COM</t>
  </si>
  <si>
    <t>TIYYAGURA, LAKSHMA</t>
  </si>
  <si>
    <t>STIYYAGURA@AOL.COM</t>
  </si>
  <si>
    <t>JAN, ALTAF</t>
  </si>
  <si>
    <t>JANA@SUTTERHEALTH.ORG</t>
  </si>
  <si>
    <t>DALAL, LOVE</t>
  </si>
  <si>
    <t>YANG, BOBBY</t>
  </si>
  <si>
    <t>VAGUJHELYI, GEORGE</t>
  </si>
  <si>
    <t>GVAGUJHELYI@DIGESTIVEHEALTHRENO.COM</t>
  </si>
  <si>
    <t>FARAJI, ESHAGH</t>
  </si>
  <si>
    <t>ISAACFARAJI@YAHOO.COM</t>
  </si>
  <si>
    <t>MUNNANGI, SIVAKUMAR</t>
  </si>
  <si>
    <t>SKMUNNANGI@GMAIL.COM</t>
  </si>
  <si>
    <t>CHAN, CHOON-WENG</t>
  </si>
  <si>
    <t>PAN, LESTER</t>
  </si>
  <si>
    <t>ALPER, MIKHAIL</t>
  </si>
  <si>
    <t>MANDMALPER@GMAIL.COM</t>
  </si>
  <si>
    <t>SOUNG, LIAN</t>
  </si>
  <si>
    <t>SSQHOFFICE20@YAHOO.COM</t>
  </si>
  <si>
    <t>HANSON, TINNEKE</t>
  </si>
  <si>
    <t>AMAZINGGRACETINAHANSON@GMAIL.COM</t>
  </si>
  <si>
    <t>ABREA, SHEILA</t>
  </si>
  <si>
    <t>SHEILADABREA@YAHOO.COM</t>
  </si>
  <si>
    <t>LI, DAISY</t>
  </si>
  <si>
    <t>DRDAISYLIDO@GMAIL.COM</t>
  </si>
  <si>
    <t>THEETHIRA, THIMMAIAH</t>
  </si>
  <si>
    <t>THIMMAIAH.THEETHIRA@COMMONSPIRIT.ORG</t>
  </si>
  <si>
    <t>SEKHON, SANDEEP</t>
  </si>
  <si>
    <t>YANG, LUE</t>
  </si>
  <si>
    <t>LYANG2@HALOCARES.ORG</t>
  </si>
  <si>
    <t>KALATHIL, SUMODH</t>
  </si>
  <si>
    <t>SUMODHCK@YAHOO.COM</t>
  </si>
  <si>
    <t>VU, KEVIN</t>
  </si>
  <si>
    <t>HICKEY2004@GMAIL.COM</t>
  </si>
  <si>
    <t>SEFCIK, RYAN</t>
  </si>
  <si>
    <t>RSEFCIK@DIGESTIVEHEALTHRENO.COM</t>
  </si>
  <si>
    <t>DEJONGHE, ERIK</t>
  </si>
  <si>
    <t>LINN, SANDAR</t>
  </si>
  <si>
    <t>LINNS@SUTTERHEALTH.ORG</t>
  </si>
  <si>
    <t>ZHANG, JOHNATHAN</t>
  </si>
  <si>
    <t>JOHNATHAN.ZHANG@DIGNITYHEALTH.ORG</t>
  </si>
  <si>
    <t>POMPA, DAVID</t>
  </si>
  <si>
    <t>ROMANA, BHUPINDER</t>
  </si>
  <si>
    <t>BHUPINDER.ROMANA@DIGNITYHEALTH.ORG</t>
  </si>
  <si>
    <t>CHANG, DAVID</t>
  </si>
  <si>
    <t>LAI, JENNIFER</t>
  </si>
  <si>
    <t>JENLAI@ALAMEDAHEALTHSYSTEM.ORG</t>
  </si>
  <si>
    <t>AYALA, MIGUEL</t>
  </si>
  <si>
    <t>MIGUEL.AYALA.03@GMAIL.COM</t>
  </si>
  <si>
    <t>KUMAR, MRUDULA</t>
  </si>
  <si>
    <t>KUMARM@PAMF.COM</t>
  </si>
  <si>
    <t>LIN, KIRK</t>
  </si>
  <si>
    <t>LINK@PAMF.ORG</t>
  </si>
  <si>
    <t>WONG-YAP, SUMI</t>
  </si>
  <si>
    <t>SYAP@AHSCHC.ORG</t>
  </si>
  <si>
    <t>VU-JAMES, HONGHA</t>
  </si>
  <si>
    <t>HONGHA.VU-JAMES-@JOHNMUIRHEALTH.COM</t>
  </si>
  <si>
    <t>GOHEEN, KATHARINE</t>
  </si>
  <si>
    <t>KGOHEEN@CCHEALTH.ORG</t>
  </si>
  <si>
    <t>WOO, GARMEN</t>
  </si>
  <si>
    <t>GWOO@ALAMEDAHEALTHSYSTEM.ORG</t>
  </si>
  <si>
    <t>GHEVARIYA, VISHAL</t>
  </si>
  <si>
    <t>SETHI, SAURABH</t>
  </si>
  <si>
    <t>SAURABHSETHIMD@GMAIL.COM</t>
  </si>
  <si>
    <t>TRAN, THUY-AN</t>
  </si>
  <si>
    <t>FANG, SUSAN</t>
  </si>
  <si>
    <t>MEI, YUYANG</t>
  </si>
  <si>
    <t>YUYANG.MEI@UCSF.EDU</t>
  </si>
  <si>
    <t>VU, VAN</t>
  </si>
  <si>
    <t>LIN, JIIN-TARNG</t>
  </si>
  <si>
    <t>JIINLIN@AOL.COM</t>
  </si>
  <si>
    <t>HO, CHAO</t>
  </si>
  <si>
    <t>MAHAL, ANMOL</t>
  </si>
  <si>
    <t>NEUWELT, CLARK</t>
  </si>
  <si>
    <t>RHEUMATOLOGY</t>
  </si>
  <si>
    <t>CMNEUWELT@AOL.COM</t>
  </si>
  <si>
    <t>HUANG, XIAOGUANG</t>
  </si>
  <si>
    <t>HUANGOAKLAND@YAHOO.COM</t>
  </si>
  <si>
    <t>KO, WEI-FANG</t>
  </si>
  <si>
    <t>WEI-FANG.KO@SUTTERHEALTH.ORG</t>
  </si>
  <si>
    <t>BHANDARI, BHUPINDER</t>
  </si>
  <si>
    <t>BNATHB2020@YAHOO.COM</t>
  </si>
  <si>
    <t>CHENG, HUILAN</t>
  </si>
  <si>
    <t>JUDYCHENG2006@YAHOO.COM</t>
  </si>
  <si>
    <t>VEERAPPAN, ANNAMALAI</t>
  </si>
  <si>
    <t>AVERRAPPAN@WHHS.COM</t>
  </si>
  <si>
    <t>WONG, DAVID</t>
  </si>
  <si>
    <t>ICNU@EARTHLINK.NET</t>
  </si>
  <si>
    <t>MA, DAVEENA</t>
  </si>
  <si>
    <t>DMA@AHSCHC.ORG</t>
  </si>
  <si>
    <t>HYDER, SHAKIR</t>
  </si>
  <si>
    <t>DRHYDERSHAKIR@HOTMAIL.COM</t>
  </si>
  <si>
    <t>VESGA, LIANA</t>
  </si>
  <si>
    <t>VESGATITIS@YAHOO.COM</t>
  </si>
  <si>
    <t>CO, CHRISTOPHER</t>
  </si>
  <si>
    <t>YU, STANLEY</t>
  </si>
  <si>
    <t>YUS6@PAMF.ORG</t>
  </si>
  <si>
    <t>VILLAGOMEZ, SILVIA</t>
  </si>
  <si>
    <t>DE LEON, STEPHANIE</t>
  </si>
  <si>
    <t>QUAN, TIFFANY</t>
  </si>
  <si>
    <t>OLCOTT, KELLY</t>
  </si>
  <si>
    <t>KOLCOTT@STANFORDHEALTHCARE.ORG</t>
  </si>
  <si>
    <t>YEE, LISA</t>
  </si>
  <si>
    <t>LYEE@AHSCHC.ORG</t>
  </si>
  <si>
    <t>KELSEN, KENNETH</t>
  </si>
  <si>
    <t>KKELSEN@WHHS.COM</t>
  </si>
  <si>
    <t>CARCAMO-MOLINA, DAYANA</t>
  </si>
  <si>
    <t>DCARCAMO77@HOTMAIL.COM</t>
  </si>
  <si>
    <t>HOSSEINI, MEHRA</t>
  </si>
  <si>
    <t>TAYLOR, CLARIBEL</t>
  </si>
  <si>
    <t>TAYLORC5@PAMF.ORG</t>
  </si>
  <si>
    <t>WASSERMAN, RONALD</t>
  </si>
  <si>
    <t>RWASSERMAN@IDDOCTORS.COM</t>
  </si>
  <si>
    <t>YEE, PHILIP</t>
  </si>
  <si>
    <t>SANDHU, GONEY</t>
  </si>
  <si>
    <t>SGSANDHU@YAHOO.COM</t>
  </si>
  <si>
    <t>WANG, GINA</t>
  </si>
  <si>
    <t>EBPCMG04@YAHOO.COM</t>
  </si>
  <si>
    <t>SAWHNEY, VINOD</t>
  </si>
  <si>
    <t>LOUIS, DAVID</t>
  </si>
  <si>
    <t>GUH, EMILY</t>
  </si>
  <si>
    <t>EGUH@AHSCHC.ORG</t>
  </si>
  <si>
    <t>CHEN, XIAOSHUANG</t>
  </si>
  <si>
    <t>LIEU, MACY</t>
  </si>
  <si>
    <t>MLIEU@AHSCHC.ORG</t>
  </si>
  <si>
    <t>DINH, THANH</t>
  </si>
  <si>
    <t>CHOI, NAMUI</t>
  </si>
  <si>
    <t>FANG, JAMES</t>
  </si>
  <si>
    <t>EASTBAYGI675@GMAIL.COM</t>
  </si>
  <si>
    <t>GILL, KANWAR</t>
  </si>
  <si>
    <t>KRPSGILL@GMAIL.COM</t>
  </si>
  <si>
    <t>LASH, BHRETT</t>
  </si>
  <si>
    <t>TAVERA, LYNNE</t>
  </si>
  <si>
    <t>LTAVERA@COMCAST.NET</t>
  </si>
  <si>
    <t>SHIH, CHUANFANG</t>
  </si>
  <si>
    <t>CHANG, ANITA</t>
  </si>
  <si>
    <t>ACHANG@AHSCHC.ORG</t>
  </si>
  <si>
    <t>CHEN, MEI-LIN</t>
  </si>
  <si>
    <t>TRUONG, KENNETH TUONG</t>
  </si>
  <si>
    <t>PETERSON, RALPH</t>
  </si>
  <si>
    <t>RLPMD01@MSN.COM</t>
  </si>
  <si>
    <t>LUPYAN TEYTELMAN, LYUBOV</t>
  </si>
  <si>
    <t>COHN, SUSIE</t>
  </si>
  <si>
    <t>MAGANTI, KALYANI</t>
  </si>
  <si>
    <t>KALYANI.MAGANTI@YAHOO.COM</t>
  </si>
  <si>
    <t>ARANETA, CHRISTINE</t>
  </si>
  <si>
    <t>SMITH, AMY</t>
  </si>
  <si>
    <t>AESMITH@ALAMEDAHEALTHSYSTEM.ORG</t>
  </si>
  <si>
    <t>SRIVATSA, ARUN</t>
  </si>
  <si>
    <t>ASRIVATSA@WHHS.COM</t>
  </si>
  <si>
    <t>LIU, BENNY</t>
  </si>
  <si>
    <t>BELIU@ALAMEDAHEALTHSYSTEM.ORG</t>
  </si>
  <si>
    <t>HU, MARY</t>
  </si>
  <si>
    <t>HUM@PAMF.ORG</t>
  </si>
  <si>
    <t>JHA, RITESH</t>
  </si>
  <si>
    <t>RJHA100@YAHOO.COM</t>
  </si>
  <si>
    <t>PETER3WONG@YAHOO.COM</t>
  </si>
  <si>
    <t>VITTAL, HARSHA</t>
  </si>
  <si>
    <t>HVITTAL@YAHOO.COM</t>
  </si>
  <si>
    <t>DO, TRANG</t>
  </si>
  <si>
    <t>PHAN, DUNG</t>
  </si>
  <si>
    <t>LIN, YINGCHIH</t>
  </si>
  <si>
    <t>NGUYEN, TRANG</t>
  </si>
  <si>
    <t>DA SILVEIRA, EDUARDO</t>
  </si>
  <si>
    <t>EDUARDO.DASILVEIRA@UNIOHP.COM</t>
  </si>
  <si>
    <t>SHETLER, KATERINA</t>
  </si>
  <si>
    <t>TO, RICK</t>
  </si>
  <si>
    <t>PARK, MI</t>
  </si>
  <si>
    <t>DOAN, ALEXANDER</t>
  </si>
  <si>
    <t>HUYNH, MINH</t>
  </si>
  <si>
    <t>SHIEH, EUGENIE</t>
  </si>
  <si>
    <t>EUGENIE_SHIEH@SJGI.COM</t>
  </si>
  <si>
    <t>MYINT, SAN-SAN</t>
  </si>
  <si>
    <t>NGUYEN, THINH</t>
  </si>
  <si>
    <t>WONG, MORGAN</t>
  </si>
  <si>
    <t>SHIN, FRANK</t>
  </si>
  <si>
    <t>HWANG, ELIZABETH</t>
  </si>
  <si>
    <t>ELIZABETH.HWANG@HHS.SCCGOV.ORG</t>
  </si>
  <si>
    <t>NGUYEN, TAM</t>
  </si>
  <si>
    <t>YEH, JAMES</t>
  </si>
  <si>
    <t>THAI, MINH</t>
  </si>
  <si>
    <t>MENDOZA, MICHAEL</t>
  </si>
  <si>
    <t>JMENDOZA@OCASF.ORG</t>
  </si>
  <si>
    <t>ZHANG, ALLISON</t>
  </si>
  <si>
    <t>DING, ANNIE</t>
  </si>
  <si>
    <t>ANNIE.DING@HHS.SCCGOV.ORG</t>
  </si>
  <si>
    <t>UNDERWOOD, AMELIA</t>
  </si>
  <si>
    <t>AMYUND0511@GMAIL.COM</t>
  </si>
  <si>
    <t>PATEL, VIKRAM</t>
  </si>
  <si>
    <t>VPATEL@LPGSI.COM</t>
  </si>
  <si>
    <t>NGUYEN, JOANN</t>
  </si>
  <si>
    <t>DINH, JULIA</t>
  </si>
  <si>
    <t>NGUYEN, KHANH</t>
  </si>
  <si>
    <t>KHANHKNGUYEN@YAHOO.COM</t>
  </si>
  <si>
    <t>TRAN, THANG</t>
  </si>
  <si>
    <t>LI, JIAYI</t>
  </si>
  <si>
    <t>JIAYILI@SBCGLOBAL.NET</t>
  </si>
  <si>
    <t>YU, ANDY</t>
  </si>
  <si>
    <t>ANDYSYU@SBCGLOBAL.NET</t>
  </si>
  <si>
    <t>SIMPSON, NICOLE</t>
  </si>
  <si>
    <t>NGUYEN, HUY</t>
  </si>
  <si>
    <t>HNGUYEN@SJGI.COM</t>
  </si>
  <si>
    <t>GARCIA, RUEL</t>
  </si>
  <si>
    <t>GARCIRT@HOTMAIL.COM</t>
  </si>
  <si>
    <t>CHUI, DAVID</t>
  </si>
  <si>
    <t>LUBA, DANIEL</t>
  </si>
  <si>
    <t>DLUBA@MONTEREYGI.COM</t>
  </si>
  <si>
    <t>TRINH, HUY</t>
  </si>
  <si>
    <t>HTRINHMD@GMAIL.COM</t>
  </si>
  <si>
    <t>NGUYEN, MICHELLE</t>
  </si>
  <si>
    <t>TRAN, HOAN</t>
  </si>
  <si>
    <t>HOAN.TRAN@ENLOE.ORG</t>
  </si>
  <si>
    <t>KANG, DAE-WOOK</t>
  </si>
  <si>
    <t>DKANGMD@GMAIL.COM</t>
  </si>
  <si>
    <t>JOHNSON, STEVEN</t>
  </si>
  <si>
    <t>SJOHNSON@LPGSI.COM</t>
  </si>
  <si>
    <t>ROSS, MATTHEW</t>
  </si>
  <si>
    <t>M.ROSS@INSITEDIGESTIVE.COM</t>
  </si>
  <si>
    <t>PARK, JIYOON</t>
  </si>
  <si>
    <t>PHAN, TANYA</t>
  </si>
  <si>
    <t>TANYA.PHAN@ELCAMINOHOSPITAL.ORG</t>
  </si>
  <si>
    <t>LIAO, HSUAN-LING</t>
  </si>
  <si>
    <t>HSUAN-LING.LIAO@UNIOHP.COM</t>
  </si>
  <si>
    <t>LIU, LEEWEN</t>
  </si>
  <si>
    <t>CHAU, MAGGIE</t>
  </si>
  <si>
    <t>DRMCHAU@YAHOO.COM</t>
  </si>
  <si>
    <t>LI, YUEHUA</t>
  </si>
  <si>
    <t>SIDHU, SIMRAN</t>
  </si>
  <si>
    <t>GIACHETTI, SILVIA</t>
  </si>
  <si>
    <t>SGIACHETTI@MONTEREYGI.COM</t>
  </si>
  <si>
    <t>MARCUS, SAMUEL</t>
  </si>
  <si>
    <t>SAMUEL.MARCUS@ELCAMINOHOSPITAL.ORG</t>
  </si>
  <si>
    <t>LE, MICHAEL</t>
  </si>
  <si>
    <t>KATZ, TOBY</t>
  </si>
  <si>
    <t>TKATZ@MONTEREYGI.COM</t>
  </si>
  <si>
    <t>WONG, KAKLAM</t>
  </si>
  <si>
    <t>KAKLAM.WONG@HHS.SCCGOV.ORG</t>
  </si>
  <si>
    <t>CHO, KISUK</t>
  </si>
  <si>
    <t>CMC-DRCHO@COMCAST.NET</t>
  </si>
  <si>
    <t>KANSARA, RASIK</t>
  </si>
  <si>
    <t>RASIKKANSARA@HOTMAIL.COM</t>
  </si>
  <si>
    <t>CHEN, TSUNG-CHANG</t>
  </si>
  <si>
    <t>DR.CHEN@GMAIL.COM</t>
  </si>
  <si>
    <t>LEE, SANG</t>
  </si>
  <si>
    <t>PERLS, KAREN</t>
  </si>
  <si>
    <t>LIN, ROBERT</t>
  </si>
  <si>
    <t>YOUNG, GABRIEL</t>
  </si>
  <si>
    <t>SON, JAMES</t>
  </si>
  <si>
    <t>RAJU, JAGJIT</t>
  </si>
  <si>
    <t>JAGJIT.RAJU@HHS.SCCGOV.ORG</t>
  </si>
  <si>
    <t>SAVUR, SHEILA</t>
  </si>
  <si>
    <t>SHELIA.SAVUR@ELCAMINOHOSPITAL.ORG</t>
  </si>
  <si>
    <t>HUANG, EDWARD</t>
  </si>
  <si>
    <t>HUANGE3@PAMF.ORG</t>
  </si>
  <si>
    <t>TUMMALA, SANJEEV</t>
  </si>
  <si>
    <t>TUMMALS@PAMF.ORG</t>
  </si>
  <si>
    <t>YEH, GEORGE</t>
  </si>
  <si>
    <t>GEORGEYEH@GMAIL.COM</t>
  </si>
  <si>
    <t>KAMLER, JAN</t>
  </si>
  <si>
    <t>JKAMLER@MONTEREYGI.COM</t>
  </si>
  <si>
    <t>LEVITT, BRIAN</t>
  </si>
  <si>
    <t>BLEVITT@SJGI.COM</t>
  </si>
  <si>
    <t>DANG, NONG</t>
  </si>
  <si>
    <t>LIN, ANDREW</t>
  </si>
  <si>
    <t>TRINH, JAMIE</t>
  </si>
  <si>
    <t>CHOUDHARY, ABHISHEK</t>
  </si>
  <si>
    <t>ACHOUDHARY@WHHS.COM</t>
  </si>
  <si>
    <t>GANNAVARAPU, BHARGAVA</t>
  </si>
  <si>
    <t>B.GANNAVARAPU@INSITEDIGESTIVE.COM</t>
  </si>
  <si>
    <t>LE, STEPHANIE</t>
  </si>
  <si>
    <t>SIMPSON, PETER</t>
  </si>
  <si>
    <t>HRSDIR@PACBELL.NET</t>
  </si>
  <si>
    <t>KUTTY, GEETA</t>
  </si>
  <si>
    <t>YANG, JENNY</t>
  </si>
  <si>
    <t>GOYAL, TRETA</t>
  </si>
  <si>
    <t>RAO, WEI</t>
  </si>
  <si>
    <t>NGO, ANNA</t>
  </si>
  <si>
    <t>ANGO@NEMS.ORG</t>
  </si>
  <si>
    <t>PETERSEN, TRUDI</t>
  </si>
  <si>
    <t>TPETERSEN@BAARTPROGRAMS.COM</t>
  </si>
  <si>
    <t>FILTZKOWSKI, JAIME</t>
  </si>
  <si>
    <t>JAIME.FILTZKOWSKI@ASCENSION.ORG</t>
  </si>
  <si>
    <t>SHOEMAKER, DANE</t>
  </si>
  <si>
    <t>DANE.SHOEMAKER@STJOE.ORG</t>
  </si>
  <si>
    <t>JING, KAI</t>
  </si>
  <si>
    <t>KJING@NEMS.ORG</t>
  </si>
  <si>
    <t>NGUYEN, PHILIPPE</t>
  </si>
  <si>
    <t>DENG, MAY</t>
  </si>
  <si>
    <t>SCHULD, CHRISTINA</t>
  </si>
  <si>
    <t>VERHEYEN, ELIJAH</t>
  </si>
  <si>
    <t>TAM, ALAN</t>
  </si>
  <si>
    <t>AL-SAMMAN, MOUNZER</t>
  </si>
  <si>
    <t>MALSAMMAN@NORTHBAY.ORG</t>
  </si>
  <si>
    <t>HUANG, ZHI</t>
  </si>
  <si>
    <t>ZHIHHUANG@YAHOO.COM</t>
  </si>
  <si>
    <t>MONTO, ALEXANDER</t>
  </si>
  <si>
    <t>ALEXANDER.MONTO@VA.GOV</t>
  </si>
  <si>
    <t>WAKIL, ADIL</t>
  </si>
  <si>
    <t>WAKILE@SUTTERHEALTH.ORG</t>
  </si>
  <si>
    <t>LEE, TAMMY</t>
  </si>
  <si>
    <t>LEETK@SUTTERHEALTH.ORG</t>
  </si>
  <si>
    <t>THOMAS, MARICE</t>
  </si>
  <si>
    <t>THOMASMZ@SUTTERHEALTH.ORG</t>
  </si>
  <si>
    <t>MERRIMAN, RAPHAEL</t>
  </si>
  <si>
    <t>LUI, YEE-BUN</t>
  </si>
  <si>
    <t>WU, JOHN</t>
  </si>
  <si>
    <t>IQBAL, RASHID</t>
  </si>
  <si>
    <t>RASHIDIQBALGASTRO@YAHOO.COM</t>
  </si>
  <si>
    <t>TSANG, MING LI</t>
  </si>
  <si>
    <t>INFO@DRMINGTSANG.COM</t>
  </si>
  <si>
    <t>SHEN, RONG</t>
  </si>
  <si>
    <t>KHOO, KAREN</t>
  </si>
  <si>
    <t>4322GEARY@GMAIL.COM</t>
  </si>
  <si>
    <t>JEW, JEROME</t>
  </si>
  <si>
    <t>JEWANDJEWMEDICAL@GMAIL.COM</t>
  </si>
  <si>
    <t>PRUSHANI, AMIR</t>
  </si>
  <si>
    <t>CHAN, LEE</t>
  </si>
  <si>
    <t>WELLNESSCAREMEDICALGROUP@GMAIL.COM</t>
  </si>
  <si>
    <t>SHEN, DENNIS</t>
  </si>
  <si>
    <t>SARAH.PARK@GILEAD.COM</t>
  </si>
  <si>
    <t>DAVERN, TIMOTHY</t>
  </si>
  <si>
    <t>DAVERNT@SUTTERHEALTH.ORG</t>
  </si>
  <si>
    <t>YIMAM, KIDIST</t>
  </si>
  <si>
    <t>YIMAMK@SUTTERHEALTH.ORG</t>
  </si>
  <si>
    <t>KELEKAR, GAURI</t>
  </si>
  <si>
    <t>GAURI.KELEKAR@CSHS.ORG</t>
  </si>
  <si>
    <t>LAW, LISA</t>
  </si>
  <si>
    <t>LISALAW12@GMAIL.COM</t>
  </si>
  <si>
    <t>SHARMA, RIPPLE</t>
  </si>
  <si>
    <t>RSHARMA@MARINGASTRO.COM</t>
  </si>
  <si>
    <t>MALLADI, VIKRAM</t>
  </si>
  <si>
    <t>VMALLADI@MARINGASTRO.COM</t>
  </si>
  <si>
    <t>CHAN, EDWARD</t>
  </si>
  <si>
    <t>MEDICAL ONCOLOGY</t>
  </si>
  <si>
    <t>ECHAN@UFL.EDU</t>
  </si>
  <si>
    <t>BARON, ARI</t>
  </si>
  <si>
    <t>ABARON@PHOAMD.COM</t>
  </si>
  <si>
    <t>CHAN, LAWRENCE</t>
  </si>
  <si>
    <t>CHANL4@SUTTERHEALTH.ORG</t>
  </si>
  <si>
    <t>MAQBOOL, SABBA</t>
  </si>
  <si>
    <t>MAQBOOS@SUTTERHEALTH.ORG</t>
  </si>
  <si>
    <t>DUONG, TUAN</t>
  </si>
  <si>
    <t>CHANG, KENNETH</t>
  </si>
  <si>
    <t>OLEA, ANTONIO</t>
  </si>
  <si>
    <t>AOLEA@OLEHEALTH.ORG</t>
  </si>
  <si>
    <t>KO, EDWARD</t>
  </si>
  <si>
    <t>EZZEDDINE, DINA</t>
  </si>
  <si>
    <t>KRIJANOVSKI, OLEG</t>
  </si>
  <si>
    <t>KRIJANO@SUTTERHEALTH.ORG</t>
  </si>
  <si>
    <t>LIU, YONG</t>
  </si>
  <si>
    <t>ZHAO, XIAORU</t>
  </si>
  <si>
    <t>YOUNG, JESSY</t>
  </si>
  <si>
    <t>OBILOR, LEEANNE</t>
  </si>
  <si>
    <t>RILEY, KAITLYN</t>
  </si>
  <si>
    <t>YAN, JAMES</t>
  </si>
  <si>
    <t>JKYAN988@SBCGLOBAL.NET</t>
  </si>
  <si>
    <t>VAZIRI, ALI</t>
  </si>
  <si>
    <t>FARRELL, FRANK</t>
  </si>
  <si>
    <t>KOGAN, MARK</t>
  </si>
  <si>
    <t>QUOCK, JUSTIN</t>
  </si>
  <si>
    <t>FUNG, GREGORY</t>
  </si>
  <si>
    <t>GREGORYFUNG286@MSN.COM</t>
  </si>
  <si>
    <t>FREDERICK, RICHARD</t>
  </si>
  <si>
    <t>FREDERTZ@SUTTERHEALTH.ORG</t>
  </si>
  <si>
    <t>HO, GUSTIN</t>
  </si>
  <si>
    <t>DR.GUSTINHO@GMAIL.COM</t>
  </si>
  <si>
    <t>LIU, JESSE</t>
  </si>
  <si>
    <t>CONLIN, DANIEL</t>
  </si>
  <si>
    <t>CONLINCREWMD@GMAIL.COM</t>
  </si>
  <si>
    <t>VERHILLE, MICHAEL</t>
  </si>
  <si>
    <t>MENDIOLA, ARISTOTLE</t>
  </si>
  <si>
    <t>LEE, SIMON</t>
  </si>
  <si>
    <t>HAMMERMAN, KENNETH</t>
  </si>
  <si>
    <t>MICKLIN, ROBIN</t>
  </si>
  <si>
    <t>SAN JUAN, MYRA</t>
  </si>
  <si>
    <t>1700GASTRO@GMAIL.COM</t>
  </si>
  <si>
    <t>KWONG, MIKE</t>
  </si>
  <si>
    <t>MICHAEL.KWONG@WALGREENS.COM</t>
  </si>
  <si>
    <t>KINNEVEY, CHRISTINA</t>
  </si>
  <si>
    <t>CKINNEVEY@SOLANOCOUNTY.COM</t>
  </si>
  <si>
    <t>ESPITIA, ANA</t>
  </si>
  <si>
    <t>ANA.ESPITIA@STJOE.ORG</t>
  </si>
  <si>
    <t>GRANDHE, SIRISHA</t>
  </si>
  <si>
    <t>LIMVARAPUSS, CHAINARONG</t>
  </si>
  <si>
    <t>CLIMVARAPU@AOL.COM</t>
  </si>
  <si>
    <t>HO, NANCY</t>
  </si>
  <si>
    <t>FRANKEL, JENNIFER</t>
  </si>
  <si>
    <t>ZHAO, WENGUANG</t>
  </si>
  <si>
    <t>CPAPTEAM@FAMILYSLEEPMD.COM</t>
  </si>
  <si>
    <t>BEIRNE, JOSHUA</t>
  </si>
  <si>
    <t>KURUPATH, VINOD</t>
  </si>
  <si>
    <t>MICHELSON, JANET</t>
  </si>
  <si>
    <t>MOORE, KYLE</t>
  </si>
  <si>
    <t>LEE, JENNIFER</t>
  </si>
  <si>
    <t>YUEN-GREEN, MONITA</t>
  </si>
  <si>
    <t>LU, FRANCES</t>
  </si>
  <si>
    <t>FRANCES_LU@YAHOO.COM</t>
  </si>
  <si>
    <t>CHEN, TIMOTHY</t>
  </si>
  <si>
    <t>AMBROSIO, JOEL</t>
  </si>
  <si>
    <t>JAMBROSIOPAC@GMAIL.COM</t>
  </si>
  <si>
    <t>RIPPER, SUSAN</t>
  </si>
  <si>
    <t>KRIER, MICHAEL</t>
  </si>
  <si>
    <t>MKRIER@NORTHBAY.ORG</t>
  </si>
  <si>
    <t>QUANG, YEN</t>
  </si>
  <si>
    <t>YNQUANG@YAHOO.COM</t>
  </si>
  <si>
    <t>GU, MELINDA</t>
  </si>
  <si>
    <t>EMERGENCY MEDICINE</t>
  </si>
  <si>
    <t>HUANG, KUN</t>
  </si>
  <si>
    <t>GORDON, ERIC</t>
  </si>
  <si>
    <t>HOGAN, CHRISTOPHER</t>
  </si>
  <si>
    <t>MCCULLOUGH, KALYANI</t>
  </si>
  <si>
    <t>LEE, NATALIE</t>
  </si>
  <si>
    <t>GOSS, BRITTANY</t>
  </si>
  <si>
    <t>KARON, JEFFREY</t>
  </si>
  <si>
    <t>GUY, JENNIFER</t>
  </si>
  <si>
    <t>GUYJ@SUTTERHEALTH.ORG</t>
  </si>
  <si>
    <t>KWON, ANNETTE</t>
  </si>
  <si>
    <t>WHANG, SUK</t>
  </si>
  <si>
    <t>SWHANG@NORTHBAY.ORG</t>
  </si>
  <si>
    <t>COOPER, STEWART</t>
  </si>
  <si>
    <t>COOPERS@SUTTERHEALTH.ORG</t>
  </si>
  <si>
    <t>WONG, CHRISTOPHER</t>
  </si>
  <si>
    <t>CHRISTOPHER.WONG.MD@GMAIL.COM</t>
  </si>
  <si>
    <t>TUAN, BERTRAND</t>
  </si>
  <si>
    <t>BTUAN@PHOAMD.COM</t>
  </si>
  <si>
    <t>CHUNG, CRAWFORD</t>
  </si>
  <si>
    <t>PULMONARY DISEASES</t>
  </si>
  <si>
    <t>HOLT, EDWARD</t>
  </si>
  <si>
    <t>HOLTE@SUTTERHEALTH.ORG</t>
  </si>
  <si>
    <t>HUANG, RONG</t>
  </si>
  <si>
    <t>WHITLEY, TERESA</t>
  </si>
  <si>
    <t>TANA, MICHELE</t>
  </si>
  <si>
    <t>CHAN, ERICK</t>
  </si>
  <si>
    <t>CHANE4@PAMF.ORG</t>
  </si>
  <si>
    <t>PINYAVAT, ALAN</t>
  </si>
  <si>
    <t>MEHTA, NEIL</t>
  </si>
  <si>
    <t>NEIL.MEHTA@UCSF.EDU</t>
  </si>
  <si>
    <t>LEUNG, CYNTHIA</t>
  </si>
  <si>
    <t>PGI@GIPRACTICE.COM</t>
  </si>
  <si>
    <t>MASUOKA, HOWARD</t>
  </si>
  <si>
    <t>HMASOUKA@STANFORD.EDU</t>
  </si>
  <si>
    <t>CATALLI, LISA</t>
  </si>
  <si>
    <t>LISA.CATALLI@UCSF.EDU</t>
  </si>
  <si>
    <t>AGARWAL, NIKHIL</t>
  </si>
  <si>
    <t>HAMEED, BILAL</t>
  </si>
  <si>
    <t>BILAL.HAMEED@UCSF.EDU</t>
  </si>
  <si>
    <t>SHU, DAVID</t>
  </si>
  <si>
    <t>QUANG, ANGELA</t>
  </si>
  <si>
    <t>WONG, KRISTIN</t>
  </si>
  <si>
    <t>WLQCLINICJLAU@GMAIL.COM</t>
  </si>
  <si>
    <t>JAKOUBEK, DANA</t>
  </si>
  <si>
    <t>ZANDIAN, MICHELLE</t>
  </si>
  <si>
    <t>MZANDIAN@STANFORDHEALTHCARE.ORG</t>
  </si>
  <si>
    <t>GHAZIANI, TAHEREH</t>
  </si>
  <si>
    <t>MORGAN, JUSTIN</t>
  </si>
  <si>
    <t>HUANG, SCOTT</t>
  </si>
  <si>
    <t>SCOTTH@CHASF.ORG</t>
  </si>
  <si>
    <t>GE, JIN</t>
  </si>
  <si>
    <t>CHAFF, JEFF</t>
  </si>
  <si>
    <t>WONG, JUDI</t>
  </si>
  <si>
    <t>JUDIW@CHASF.ORG</t>
  </si>
  <si>
    <t>JENNIFER.LAI@UCSF.EDU</t>
  </si>
  <si>
    <t>PRICE, JENNIFER</t>
  </si>
  <si>
    <t>JENNIFER.PRICE@UCSF.EDU</t>
  </si>
  <si>
    <t>LING, JIE</t>
  </si>
  <si>
    <t>DR.JENNYLING@GMAIL.COM</t>
  </si>
  <si>
    <t>MAGEE, CATHERINE</t>
  </si>
  <si>
    <t>CATHERINE.MAGEE@SFDPH.ORG</t>
  </si>
  <si>
    <t>CHEN, FRANK</t>
  </si>
  <si>
    <t>FRANKC@CHASF.ORG</t>
  </si>
  <si>
    <t>ENG, ANDERSON</t>
  </si>
  <si>
    <t>ANDERSONE@CHASF.ORG</t>
  </si>
  <si>
    <t>LAU, JENNIE</t>
  </si>
  <si>
    <t>QIN, SHAOXIAN</t>
  </si>
  <si>
    <t>SHAOXINQ@CHASF.ORG</t>
  </si>
  <si>
    <t>CHEN, JENNIFER</t>
  </si>
  <si>
    <t>JENNIFERC@CHASF.ORG</t>
  </si>
  <si>
    <t>SCHUBMEHL, CAITLIN</t>
  </si>
  <si>
    <t>SCHUBMCK@SUTTERHEALTH.ORG</t>
  </si>
  <si>
    <t>MILLER, SARA</t>
  </si>
  <si>
    <t>SARA.MILLER@UCSF.EDU</t>
  </si>
  <si>
    <t>RUBIN, JESSICA</t>
  </si>
  <si>
    <t>HWANG, EUN-YOUNG</t>
  </si>
  <si>
    <t>EUN-YOUNGHWANG@STANFORDHEALTHCARE.ORG</t>
  </si>
  <si>
    <t>TRAN, JENNIFER</t>
  </si>
  <si>
    <t>JENNIFERT@CHASF.ORG</t>
  </si>
  <si>
    <t>GOEL, APARNA</t>
  </si>
  <si>
    <t>YU, HANS</t>
  </si>
  <si>
    <t>HANS.YU@GRACEPACIFICMEDICAL.COM</t>
  </si>
  <si>
    <t>POON, KITTY</t>
  </si>
  <si>
    <t>KPOON@STANFORDHEALTHCARE.ORG</t>
  </si>
  <si>
    <t>KAO, ROGER</t>
  </si>
  <si>
    <t>ROGKAO@GMAIL.COM</t>
  </si>
  <si>
    <t>RENGSTORFF, DANIEL</t>
  </si>
  <si>
    <t>CHAN, VIVIAN</t>
  </si>
  <si>
    <t>WAI.WAYNE@SBCGLOBAL.NET</t>
  </si>
  <si>
    <t>KWO, PAUL</t>
  </si>
  <si>
    <t>PKWO@STANFORD.EDU</t>
  </si>
  <si>
    <t>NGUYEN, MINDIE</t>
  </si>
  <si>
    <t>MINDIEHN@STANFORD.EDU</t>
  </si>
  <si>
    <t>LEVENSON, SCOTT</t>
  </si>
  <si>
    <t>TELLEZ ARRIAGA, ALVARO</t>
  </si>
  <si>
    <t>NEUROLOGY</t>
  </si>
  <si>
    <t>VERMA, RAHUL</t>
  </si>
  <si>
    <t>RIBERA, ERNEST</t>
  </si>
  <si>
    <t>HO, SAI-SUN</t>
  </si>
  <si>
    <t>HOS20946@GMAIL.COM</t>
  </si>
  <si>
    <t>YANG, VICKY</t>
  </si>
  <si>
    <t>VYANG@GIPRACTICE.COM</t>
  </si>
  <si>
    <t>LEE, STEPHEN</t>
  </si>
  <si>
    <t>STEPHENLEEMD@GMAIL.COM</t>
  </si>
  <si>
    <t>NAPASINDAYAO, LIZ</t>
  </si>
  <si>
    <t>NGUYEN, HOAN</t>
  </si>
  <si>
    <t>YONG, YOKE PENG</t>
  </si>
  <si>
    <t>YOKEPENG.YONG@SFDPH.ORG</t>
  </si>
  <si>
    <t>CHENG, VIVIAN</t>
  </si>
  <si>
    <t>BERGSTROM, BRIDGET</t>
  </si>
  <si>
    <t>BBERGSTROM@STANFORDHEALTHCARE.ORG</t>
  </si>
  <si>
    <t>GAVI, BENNY</t>
  </si>
  <si>
    <t>ADITI, ANUPAM</t>
  </si>
  <si>
    <t>KRAMER, SAMANTHA</t>
  </si>
  <si>
    <t>CHA, GRACE</t>
  </si>
  <si>
    <t>THAI, ANNE</t>
  </si>
  <si>
    <t>IM.ANNETHAI@GMAIL.COM</t>
  </si>
  <si>
    <t>AGUDELO, ELIANA</t>
  </si>
  <si>
    <t>ELIANA.AGUDELO@UCSFMEDCTR.ORG</t>
  </si>
  <si>
    <t>SO, SAMUEL</t>
  </si>
  <si>
    <t>SURGICAL ONCOLOGY</t>
  </si>
  <si>
    <t>SAMSO@STANFORD.EDU</t>
  </si>
  <si>
    <t>CHIN, STEFAN</t>
  </si>
  <si>
    <t>DIGESTIVEHEALTH2002@YAHOO.COM</t>
  </si>
  <si>
    <t>ONUMA, EDWARD</t>
  </si>
  <si>
    <t>CONTACTUS@MYGIDOCTORS.NET</t>
  </si>
  <si>
    <t>MYINT, YIN-YIN</t>
  </si>
  <si>
    <t>DAUGHERTY, TAMI</t>
  </si>
  <si>
    <t>TDAUGHERTY@STANFORD.EDU</t>
  </si>
  <si>
    <t>WONG, KEVIN</t>
  </si>
  <si>
    <t>LAI.STAFF115@GMAIL.COM</t>
  </si>
  <si>
    <t>LAI, JOHN</t>
  </si>
  <si>
    <t>TOROSIS, JAMES</t>
  </si>
  <si>
    <t>JTOROSIS@GIPRACTICE.COM</t>
  </si>
  <si>
    <t>CHAO, LAWRENCE</t>
  </si>
  <si>
    <t>DRCHAO.OCEAN207@GMAIL.COM</t>
  </si>
  <si>
    <t>YAO, FRANCIS</t>
  </si>
  <si>
    <t>FRANCIS.YAO@UCSF.EDU</t>
  </si>
  <si>
    <t>VERGHESE, VINO</t>
  </si>
  <si>
    <t>KIM, WOONG</t>
  </si>
  <si>
    <t>WRKIM@STANFORD.EDU</t>
  </si>
  <si>
    <t>ROOST, JENNIFER</t>
  </si>
  <si>
    <t>JENROOST@GMAIL.COM</t>
  </si>
  <si>
    <t>GARCIA-CHUAPOCO, ROWENA</t>
  </si>
  <si>
    <t>SARKAR, MONIKA</t>
  </si>
  <si>
    <t>MONIKA.SARKAR@UCSF.EDU</t>
  </si>
  <si>
    <t>SURJADI, MIRANDA</t>
  </si>
  <si>
    <t>MIRANDA.SURJADI@UCSF.EDU</t>
  </si>
  <si>
    <t>PRAGLIN, CLAUDIA</t>
  </si>
  <si>
    <t>CLAUDIA.PRAGLIN@UCSFMEDCTR.ORG</t>
  </si>
  <si>
    <t>LEE, SHU</t>
  </si>
  <si>
    <t>TSUCHIYOSE, MARK</t>
  </si>
  <si>
    <t>TSUCHIYOSEMD@YAHOO.COM</t>
  </si>
  <si>
    <t>LY, IRENE</t>
  </si>
  <si>
    <t>NAYLOR, SUSAN</t>
  </si>
  <si>
    <t>SAMESHIMA, SARA</t>
  </si>
  <si>
    <t>TRAN, NHI</t>
  </si>
  <si>
    <t>MAUNG, AUNG KYAW</t>
  </si>
  <si>
    <t>AUNGM@CHASF.ORG</t>
  </si>
  <si>
    <t>ZHENG, ELIZABETH</t>
  </si>
  <si>
    <t>EXZ2001@CUMC.COLUMBIA.EDU</t>
  </si>
  <si>
    <t>ANESTHESIOLOGY</t>
  </si>
  <si>
    <t>SHERMAN, COURTNEY</t>
  </si>
  <si>
    <t>COURTNEY.SHERMAN@UCSF.EDU</t>
  </si>
  <si>
    <t>TOBIAS, ALFRED</t>
  </si>
  <si>
    <t>ATOBIAS@STANFORDHEALTHCARE.ORG</t>
  </si>
  <si>
    <t>MCKINNEY, JEFFREY</t>
  </si>
  <si>
    <t>JEFF.MCKINNEY@UCSF.EDU</t>
  </si>
  <si>
    <t>WONG, YUTING</t>
  </si>
  <si>
    <t>HA, RAYMOND</t>
  </si>
  <si>
    <t>SATO, TOHRU</t>
  </si>
  <si>
    <t>LEE, EUGENE</t>
  </si>
  <si>
    <t>VO, DAISY</t>
  </si>
  <si>
    <t>DAISYVO@YAHOO.COM</t>
  </si>
  <si>
    <t>BOMMENA, SHOMA</t>
  </si>
  <si>
    <t>OSCAR, CASSANDRE</t>
  </si>
  <si>
    <t>CFOSCAR@LLU.EDU</t>
  </si>
  <si>
    <t>NHOUNG, LYN</t>
  </si>
  <si>
    <t>QUIGLEY, GERARD</t>
  </si>
  <si>
    <t>GERARD.QUIGLEY@BANNERHEALTH.COM</t>
  </si>
  <si>
    <t>MELVIN, JULIA</t>
  </si>
  <si>
    <t>LAURINO, JESSICA</t>
  </si>
  <si>
    <t>JLAURINO@SEVGI.COM</t>
  </si>
  <si>
    <t>NATHAN, ROHIT</t>
  </si>
  <si>
    <t>ROHIT.NATHAN@BANNERHEALTH.COM</t>
  </si>
  <si>
    <t>SHIH, ERICA</t>
  </si>
  <si>
    <t>WU, JULIE</t>
  </si>
  <si>
    <t>LUUJULIE@HOTMAIL.COM</t>
  </si>
  <si>
    <t>RIMON, SHARON</t>
  </si>
  <si>
    <t>SMAGALONA.FNP@REDDYGASTRO.ORG</t>
  </si>
  <si>
    <t>PANOSSIAN, ABRAHAM</t>
  </si>
  <si>
    <t>NEVAH, MOISES ILAN</t>
  </si>
  <si>
    <t>MOISES.NEVAHRUBIN@BANNERHEALTH.COM</t>
  </si>
  <si>
    <t>MORTIMER, KORTNEY</t>
  </si>
  <si>
    <t>KORTNEY.MORTIMER@OPTUM.COM</t>
  </si>
  <si>
    <t>PAYTON, DAVID</t>
  </si>
  <si>
    <t>TRAN, ANNA</t>
  </si>
  <si>
    <t>TU, FUNCHI</t>
  </si>
  <si>
    <t>FUNCHI.TU@GMAIL.COM</t>
  </si>
  <si>
    <t>LE, ANH</t>
  </si>
  <si>
    <t>SORIANO, MARIA NORIVIC</t>
  </si>
  <si>
    <t>VU, LINH</t>
  </si>
  <si>
    <t>LINHVUSTAR@GMAIL.COM</t>
  </si>
  <si>
    <t>FENG, ZHIQI</t>
  </si>
  <si>
    <t>MILMINE-STEIN, AMY</t>
  </si>
  <si>
    <t>AMY.MILMINE-STEIN@DIGNITYHEALTH.ORG</t>
  </si>
  <si>
    <t>SLOAN, CHRISTINA</t>
  </si>
  <si>
    <t>GUO, LI</t>
  </si>
  <si>
    <t>LIYEEGUO@EMBARQMAIL.COM</t>
  </si>
  <si>
    <t>KWOK, DONALD</t>
  </si>
  <si>
    <t>GUTDOC59@GMAIL.COM</t>
  </si>
  <si>
    <t>ZHENG, WEIFENG</t>
  </si>
  <si>
    <t>MS.RUIZ84@YAHOO.COM</t>
  </si>
  <si>
    <t>KWOK, GREGORY</t>
  </si>
  <si>
    <t>GREGKWOK@HOTMAIL.COM</t>
  </si>
  <si>
    <t>LAPASARAN, ALEX</t>
  </si>
  <si>
    <t>VEXI@MSN.COM</t>
  </si>
  <si>
    <t>BALAN, VIJAYAN</t>
  </si>
  <si>
    <t>TRANSPLANT SURGERY</t>
  </si>
  <si>
    <t>RODRIGUEZ-LUNA, HECTOR</t>
  </si>
  <si>
    <t>HRODRIGUEZ@AZCDH.COM</t>
  </si>
  <si>
    <t>SOOD, RAJAT</t>
  </si>
  <si>
    <t>RAJATSOOD@COX.NET</t>
  </si>
  <si>
    <t>REBENTISH, ALKA</t>
  </si>
  <si>
    <t>AREBENTISH@YAHOO.COM</t>
  </si>
  <si>
    <t>FARES, JOSEPH</t>
  </si>
  <si>
    <t>WANG, HENRY</t>
  </si>
  <si>
    <t>BENJAMIN, SUZANNE</t>
  </si>
  <si>
    <t>HAUPTMAN, RONALD</t>
  </si>
  <si>
    <t>RJHAUPTMAN5@GMAIL.COM</t>
  </si>
  <si>
    <t>KALFUS, STEVEN</t>
  </si>
  <si>
    <t>STEVEKANP@HOTMAIL.COM</t>
  </si>
  <si>
    <t>HAIKAL, OSAMA</t>
  </si>
  <si>
    <t>ANAP@TOPGIDOCS.COM</t>
  </si>
  <si>
    <t>JANOVSKY, TESSA</t>
  </si>
  <si>
    <t>TJANOVSKY@AZLIVER.COM</t>
  </si>
  <si>
    <t>MOORE, ANN</t>
  </si>
  <si>
    <t>AMOORE@ILIVERHEALTH.ORG</t>
  </si>
  <si>
    <t>TRINH, MINH</t>
  </si>
  <si>
    <t>UT8@NAU.EDU</t>
  </si>
  <si>
    <t>NGUYEN, JACOB</t>
  </si>
  <si>
    <t>JNGUYEN@AZLIVER.COM</t>
  </si>
  <si>
    <t>PHAM, THU</t>
  </si>
  <si>
    <t>VILLALOBOS, MARIA</t>
  </si>
  <si>
    <t>NGUYEN, KATHY</t>
  </si>
  <si>
    <t>TRAN, THU VAN</t>
  </si>
  <si>
    <t>PARK, ANNE</t>
  </si>
  <si>
    <t>TAPIA, REIKO</t>
  </si>
  <si>
    <t>WONG, MARK</t>
  </si>
  <si>
    <t>MARK.WONG@BANNERHEALTH.COM</t>
  </si>
  <si>
    <t>SHEINBAUM, ALAN</t>
  </si>
  <si>
    <t>ALAN.SHEINBAUM@DIGNITYHEALTH.ORG</t>
  </si>
  <si>
    <t>NGUYENDUC, GREGORY</t>
  </si>
  <si>
    <t>GNDXYZ2015@GMAIL.COM</t>
  </si>
  <si>
    <t>HSIAO, NANCY</t>
  </si>
  <si>
    <t>YEH, ROBERT</t>
  </si>
  <si>
    <t>YEH.OFFICE@GMAIL.COM</t>
  </si>
  <si>
    <t>MANCH, RICHARD</t>
  </si>
  <si>
    <t>RMANCH@COX.NET</t>
  </si>
  <si>
    <t>CAREY, ELIZABETH</t>
  </si>
  <si>
    <t>LEVY, BRENDAN</t>
  </si>
  <si>
    <t>FARIS, FRANK</t>
  </si>
  <si>
    <t>BRENDA@FRONTIERGASTRO.COM</t>
  </si>
  <si>
    <t>BURGESS, JAMES</t>
  </si>
  <si>
    <t>HUANG, RYAN</t>
  </si>
  <si>
    <t>RYANHUANGDO@GMAIL.COM</t>
  </si>
  <si>
    <t>HORTEL, KELLY</t>
  </si>
  <si>
    <t>KELLY.HORTEL@DIGNITYHEALTH.ORG</t>
  </si>
  <si>
    <t>NGUYEN, PHUNG</t>
  </si>
  <si>
    <t>PHUNGNGUYEN281@YAHOO.COM</t>
  </si>
  <si>
    <t>EHRLER, SANDRA</t>
  </si>
  <si>
    <t>ZENG, KENNETH</t>
  </si>
  <si>
    <t>KENNETHZENGDO@GMAIL.COM</t>
  </si>
  <si>
    <t>TANG, LINH</t>
  </si>
  <si>
    <t>MYLINH_TRAN1989@YAHOO.COM</t>
  </si>
  <si>
    <t>QUAN, YING</t>
  </si>
  <si>
    <t>YPQUAN89@GMAIL.COM</t>
  </si>
  <si>
    <t>VU, KIM OANH</t>
  </si>
  <si>
    <t>NGUYEN, MORRIS</t>
  </si>
  <si>
    <t>SACHDEVA, YESSICA</t>
  </si>
  <si>
    <t>KOHLI, ANITA</t>
  </si>
  <si>
    <t>DRKOHLI@AZLIVER.COM</t>
  </si>
  <si>
    <t>KOLLMAN, KELLY</t>
  </si>
  <si>
    <t>KELLYK@SEVALLEYGI.COM</t>
  </si>
  <si>
    <t>MARCHBANKS, ALAN</t>
  </si>
  <si>
    <t>CHUANG, KENG-YU</t>
  </si>
  <si>
    <t>KCHUANG@ARIZONADIGESTIVEHEALTH.COM</t>
  </si>
  <si>
    <t>LU, KEPENG</t>
  </si>
  <si>
    <t>LUKELU76@HOTMAIL.COM</t>
  </si>
  <si>
    <t>MOKUOLU, ADEDAYO</t>
  </si>
  <si>
    <t>DR2DEE@GMAIL.COM</t>
  </si>
  <si>
    <t>SHIH, DAVID</t>
  </si>
  <si>
    <t>DSHIH@NEVADAGASTRO.COM</t>
  </si>
  <si>
    <t>GARYCHEN@NEVADAGASTRO.COM</t>
  </si>
  <si>
    <t>SALCEDO, ANNA</t>
  </si>
  <si>
    <t>FLOR331@YAHOO.COM</t>
  </si>
  <si>
    <t>BURNETTE, BRENT</t>
  </si>
  <si>
    <t>REYNOLDS, JUSTIN</t>
  </si>
  <si>
    <t>JUSTIN.REYNOLDS@DIGNITYHEALTH.ORG</t>
  </si>
  <si>
    <t>WYANT, MOLLY</t>
  </si>
  <si>
    <t>MOLLYW@SEVALLEYGI.COM</t>
  </si>
  <si>
    <t>HOANG, PHAT</t>
  </si>
  <si>
    <t>PHOANG@COX.NET</t>
  </si>
  <si>
    <t>KIM, ANDREW</t>
  </si>
  <si>
    <t>ANDREWKIM@NEVADAGASTRO.COM</t>
  </si>
  <si>
    <t>ROSATI, MARIANNE</t>
  </si>
  <si>
    <t>MROSATI@ARIZONADIGESTIVEHEALTH.COM</t>
  </si>
  <si>
    <t>LE, RICHARD</t>
  </si>
  <si>
    <t>DRRICH74@YAHOO.COM</t>
  </si>
  <si>
    <t>ALKHOURI, NAIM</t>
  </si>
  <si>
    <t>NAIM.ALKHOURI@GMAIL.COM</t>
  </si>
  <si>
    <t>WONG, JAIR</t>
  </si>
  <si>
    <t>WU, JACK</t>
  </si>
  <si>
    <t>XIPUW@YAHOO.COM</t>
  </si>
  <si>
    <t>WONG, TAN</t>
  </si>
  <si>
    <t>DR.ALSHARP888@GMAIL.COM</t>
  </si>
  <si>
    <t>NGUYEN, DUC</t>
  </si>
  <si>
    <t>HSIEH, XAVIER</t>
  </si>
  <si>
    <t>VOLK, MICHAEL</t>
  </si>
  <si>
    <t>MVOLK@LLU.EDU</t>
  </si>
  <si>
    <t>LIEN, THOI</t>
  </si>
  <si>
    <t>BRIDGELAND, BRIANNE</t>
  </si>
  <si>
    <t>BRIANNE.BRIDGELAND@PROVIDENCE.ORG</t>
  </si>
  <si>
    <t>PANG, ARNOLD</t>
  </si>
  <si>
    <t>ZHANG, XIAO-LING</t>
  </si>
  <si>
    <t>HO, VINCENT</t>
  </si>
  <si>
    <t>CHEN, DAVID</t>
  </si>
  <si>
    <t>HY, ADAM</t>
  </si>
  <si>
    <t>ABDELKARIM, BASIM</t>
  </si>
  <si>
    <t>UPLANDGASTRO@YAHOO.COM</t>
  </si>
  <si>
    <t>BERNSTEIN, DAVID</t>
  </si>
  <si>
    <t>WANG, YI</t>
  </si>
  <si>
    <t>HUNG, CHUANG</t>
  </si>
  <si>
    <t>CHANG, HENRY</t>
  </si>
  <si>
    <t>NGUYEN, THAI</t>
  </si>
  <si>
    <t>CHANG, YUAN-FEI</t>
  </si>
  <si>
    <t>GU, WENDY</t>
  </si>
  <si>
    <t>KAYALI, ZEID</t>
  </si>
  <si>
    <t>ZKAYALI@YAHOO.COM</t>
  </si>
  <si>
    <t>AMADOR, CORY</t>
  </si>
  <si>
    <t>JVU1188@YAHOO.COM</t>
  </si>
  <si>
    <t>JIANG, SHASHA</t>
  </si>
  <si>
    <t>FENG, MEI</t>
  </si>
  <si>
    <t>YU, SOOJIN</t>
  </si>
  <si>
    <t>TEA, AARON</t>
  </si>
  <si>
    <t>LIN, FENNY</t>
  </si>
  <si>
    <t>YU, PEI-JU</t>
  </si>
  <si>
    <t>LU, HELEN</t>
  </si>
  <si>
    <t>CHE, HUALAN</t>
  </si>
  <si>
    <t>CHUNG, BEAU</t>
  </si>
  <si>
    <t>LIN, AARON</t>
  </si>
  <si>
    <t>PAEK, JASON</t>
  </si>
  <si>
    <t>RAKOSKI, MINA</t>
  </si>
  <si>
    <t>MRAKOSKI@LLU.EDU</t>
  </si>
  <si>
    <t>HUANG, GALEN</t>
  </si>
  <si>
    <t>GALENHUANG@AOL.COM</t>
  </si>
  <si>
    <t>TRUONG, PATRICK</t>
  </si>
  <si>
    <t>ARORA, SARTAJ</t>
  </si>
  <si>
    <t>TSAI, WILLIAM</t>
  </si>
  <si>
    <t>NGUYEN, JOSEPH</t>
  </si>
  <si>
    <t>SONG, JAMES</t>
  </si>
  <si>
    <t>YOO, SUNG</t>
  </si>
  <si>
    <t>RES17RHM@VERIZON.NET</t>
  </si>
  <si>
    <t>HSIAO, RAY</t>
  </si>
  <si>
    <t>LIN, GEORGE</t>
  </si>
  <si>
    <t>DRGEORGE2000@YAHOO.COM</t>
  </si>
  <si>
    <t>TU, GENE</t>
  </si>
  <si>
    <t>DUONG, HAN</t>
  </si>
  <si>
    <t>ELHAZIN, BRIDGEIDA</t>
  </si>
  <si>
    <t>BELHAZIN@LLU.EDU</t>
  </si>
  <si>
    <t>JO, WON-SEOK</t>
  </si>
  <si>
    <t>DRJO@INLANDGI.COM</t>
  </si>
  <si>
    <t>PHAM, DAI</t>
  </si>
  <si>
    <t>LONG, WEN</t>
  </si>
  <si>
    <t>WLONG@LLU.EDU</t>
  </si>
  <si>
    <t>FOO, EDMUND</t>
  </si>
  <si>
    <t>DOH108@YAHOO.COM</t>
  </si>
  <si>
    <t>HUYNH, BO</t>
  </si>
  <si>
    <t>LE, SON</t>
  </si>
  <si>
    <t>TSAI, WILBERT</t>
  </si>
  <si>
    <t>VO, TRI</t>
  </si>
  <si>
    <t>CHEN, ANTHONY</t>
  </si>
  <si>
    <t>SELIM, KHALED</t>
  </si>
  <si>
    <t>KSELIM@LLU.EDU</t>
  </si>
  <si>
    <t>LIN, DAVID</t>
  </si>
  <si>
    <t>DAVIDLIN1962@YAHOO.COM</t>
  </si>
  <si>
    <t>CHENG, JASON</t>
  </si>
  <si>
    <t>JTCHENG@LLU.EDU</t>
  </si>
  <si>
    <t>ROSSARO, LORENZO</t>
  </si>
  <si>
    <t>LROSSARO@LLU.EDU</t>
  </si>
  <si>
    <t>CHERLIN, ANGELA</t>
  </si>
  <si>
    <t>ANGELAPOON@HOTMAIL.COM</t>
  </si>
  <si>
    <t>HSU, HAROLD</t>
  </si>
  <si>
    <t>WU, JIMMY</t>
  </si>
  <si>
    <t>WANG, YONG</t>
  </si>
  <si>
    <t>SIDHOM, OSAMA</t>
  </si>
  <si>
    <t>OSIDHOM@AOL.COM</t>
  </si>
  <si>
    <t>WANG, YUH-HUEY</t>
  </si>
  <si>
    <t>WANG, DEJUN</t>
  </si>
  <si>
    <t>LUU, THAN</t>
  </si>
  <si>
    <t>TL@PRECISIONHC.ORG</t>
  </si>
  <si>
    <t>DING, LEI</t>
  </si>
  <si>
    <t>LIU, ZUNE</t>
  </si>
  <si>
    <t>TRANVAN, TU</t>
  </si>
  <si>
    <t>TUTRANV@SBCGLOBAL.NET</t>
  </si>
  <si>
    <t>CHAN, BRYAN</t>
  </si>
  <si>
    <t>LIANG, HONG</t>
  </si>
  <si>
    <t>LIU, WU</t>
  </si>
  <si>
    <t>CHAN, STEVE</t>
  </si>
  <si>
    <t>AL-DARSANI, HUSSAIN</t>
  </si>
  <si>
    <t>DAISYWORK08@HOTMAIL.COM</t>
  </si>
  <si>
    <t>BAO, WEI WILLIAM</t>
  </si>
  <si>
    <t>DRWBAO@GMAIL.COM</t>
  </si>
  <si>
    <t>LEE, KENNETH</t>
  </si>
  <si>
    <t>LEEKENNETH72@YAHOO.COM</t>
  </si>
  <si>
    <t>MLI8888@AOL.COM</t>
  </si>
  <si>
    <t>TRAN, DAN</t>
  </si>
  <si>
    <t>WU, SHANG</t>
  </si>
  <si>
    <t>SWU@AOL.COM</t>
  </si>
  <si>
    <t>ESQUIVEL, CHRISTIE</t>
  </si>
  <si>
    <t>CESQUIVEL@IELIVERFOUNDATION.COM</t>
  </si>
  <si>
    <t>CARSON, RACHEL</t>
  </si>
  <si>
    <t>LEE, YOUNG</t>
  </si>
  <si>
    <t>CRISTOBAL, EVA</t>
  </si>
  <si>
    <t>WANG, YAO</t>
  </si>
  <si>
    <t>KIM, JANE</t>
  </si>
  <si>
    <t>JHKIM@LLU.EDU</t>
  </si>
  <si>
    <t>TRAN, HUYNH</t>
  </si>
  <si>
    <t>LO, SUNNY</t>
  </si>
  <si>
    <t>SUNNYLO906@GMAIL.COM</t>
  </si>
  <si>
    <t>NGUYEN, KEN</t>
  </si>
  <si>
    <t>KEN.NGUYEN@UNIOHP.COM</t>
  </si>
  <si>
    <t>CHEN, TIEN-CHUN</t>
  </si>
  <si>
    <t>T.CHEN@INSITEDIGESTIVE.COM</t>
  </si>
  <si>
    <t>LIN, CHARLES</t>
  </si>
  <si>
    <t>WONG, KAI</t>
  </si>
  <si>
    <t>LEE, LING</t>
  </si>
  <si>
    <t>XU, LYNN</t>
  </si>
  <si>
    <t>XU, EDWARD</t>
  </si>
  <si>
    <t>EDXUMD@YAHOO.COM</t>
  </si>
  <si>
    <t>WONG, TIN</t>
  </si>
  <si>
    <t>TINWONGDO@GMAIL.COM</t>
  </si>
  <si>
    <t>KU, CONNIE</t>
  </si>
  <si>
    <t>LIU, YANG</t>
  </si>
  <si>
    <t>DAVE.YANG.LIU@GMAIL.COM</t>
  </si>
  <si>
    <t>LIU, SABRINA</t>
  </si>
  <si>
    <t>SABRINALIU3367@YAHOO.COM</t>
  </si>
  <si>
    <t>YICK, SHERIN</t>
  </si>
  <si>
    <t>SHAHAB, NOUR</t>
  </si>
  <si>
    <t>N.SHAHAB@COMPCANCERCARE.COM</t>
  </si>
  <si>
    <t>CHEUNG, ERIC</t>
  </si>
  <si>
    <t>LAI, C GEORGE</t>
  </si>
  <si>
    <t>CGEORGELAIMD@SBCGLOBAL.NET</t>
  </si>
  <si>
    <t>KORULA, JACOB</t>
  </si>
  <si>
    <t>LIVERCARE-JKORULA@SBCGLOBAL.NET</t>
  </si>
  <si>
    <t>LIU, LI</t>
  </si>
  <si>
    <t>LI_LIU2001@YAHOO.COM</t>
  </si>
  <si>
    <t>WENG, JIAXIONG</t>
  </si>
  <si>
    <t>LEE, PEN</t>
  </si>
  <si>
    <t>CHEN, LUNING</t>
  </si>
  <si>
    <t>TEE, NORA</t>
  </si>
  <si>
    <t>KAWOO8@YAHOO.COM</t>
  </si>
  <si>
    <t>LEUNG, STEPHEN</t>
  </si>
  <si>
    <t>RONQUILLO, MARIA</t>
  </si>
  <si>
    <t>MRONQUILLO@GASCLA.US</t>
  </si>
  <si>
    <t>YAO, WAN</t>
  </si>
  <si>
    <t>YEH, KELVIN</t>
  </si>
  <si>
    <t>WANG, IDA</t>
  </si>
  <si>
    <t>IWANG@HERITAGEMED.COM</t>
  </si>
  <si>
    <t>HO, FIRMIN</t>
  </si>
  <si>
    <t>FIRMINCHO@YAHOO.COM</t>
  </si>
  <si>
    <t>CHAN, DENNIS</t>
  </si>
  <si>
    <t>DCHAN5@SOCAL.RR.COM</t>
  </si>
  <si>
    <t>HSU, CHUN</t>
  </si>
  <si>
    <t>LIN, BYRON</t>
  </si>
  <si>
    <t>YAO, YU</t>
  </si>
  <si>
    <t>YU.YAO@AHMCHEALTH.COM</t>
  </si>
  <si>
    <t>WEI, HONGSHENG</t>
  </si>
  <si>
    <t>TAI, LIANG-YU</t>
  </si>
  <si>
    <t>ZHUO, PHILIP</t>
  </si>
  <si>
    <t>PYZHUO@HOTMAIL.COM</t>
  </si>
  <si>
    <t>WU, TAI-HING</t>
  </si>
  <si>
    <t>CHEN, PAI-HSIANG</t>
  </si>
  <si>
    <t>IBARRA, FERNANDO</t>
  </si>
  <si>
    <t>CHAN, JUSTIN</t>
  </si>
  <si>
    <t>BOUN, SINGH</t>
  </si>
  <si>
    <t>SINBOUN@YAHOO.COM</t>
  </si>
  <si>
    <t>WANG, JAMES</t>
  </si>
  <si>
    <t>HA, THOMAS</t>
  </si>
  <si>
    <t>TAIKWEL, EDNA</t>
  </si>
  <si>
    <t>ETAIKWELOO@GMAIL.COM</t>
  </si>
  <si>
    <t>WONG, JACQUELINE</t>
  </si>
  <si>
    <t>LAM, THOMAS</t>
  </si>
  <si>
    <t>YU, THOMAS</t>
  </si>
  <si>
    <t>THOMASSYU@SBCGLOBAL.NET</t>
  </si>
  <si>
    <t>FISHER, HENRY</t>
  </si>
  <si>
    <t>HENRYFISHERMD@MAC.COM</t>
  </si>
  <si>
    <t>CHAN, SUISUN</t>
  </si>
  <si>
    <t>WONG, SUNNY</t>
  </si>
  <si>
    <t>SUNNYSHINE55@YAHOO.COM</t>
  </si>
  <si>
    <t>GU, DAVID</t>
  </si>
  <si>
    <t>DAVIDGU99@YAHOO.COM</t>
  </si>
  <si>
    <t>CHAN, ROBERT</t>
  </si>
  <si>
    <t>CHIEN, OSCAR</t>
  </si>
  <si>
    <t>OCHIEN@HERITAGEMED.COM</t>
  </si>
  <si>
    <t>TSENG, THOMAS</t>
  </si>
  <si>
    <t>EFORKNALL@AOL.COM</t>
  </si>
  <si>
    <t>LEE, HANSON</t>
  </si>
  <si>
    <t>LEE, SU</t>
  </si>
  <si>
    <t>CHEN, HSIAO FEN</t>
  </si>
  <si>
    <t>JCHENCLINIC@YAHOO.COM</t>
  </si>
  <si>
    <t>CHUNG, KWOK-LEUNG</t>
  </si>
  <si>
    <t>KLCMD@PACBELL.NET</t>
  </si>
  <si>
    <t>ZAHN, CHESTER</t>
  </si>
  <si>
    <t>CHESTERMAGGIE@MSN.COM</t>
  </si>
  <si>
    <t>MENA, EDWARD</t>
  </si>
  <si>
    <t>DREDMENA@YAHOO.COM</t>
  </si>
  <si>
    <t>LEE, TERRY</t>
  </si>
  <si>
    <t>TERRYLEE_MD@YAHOO.COM</t>
  </si>
  <si>
    <t>TONG, MYRON</t>
  </si>
  <si>
    <t>MYRONTONG@HMRI.ORG</t>
  </si>
  <si>
    <t>LITTENBERG, GLENN</t>
  </si>
  <si>
    <t>MARIA.LEGG@UNIOHP.COM</t>
  </si>
  <si>
    <t>LAMLOK, TSZ YAN</t>
  </si>
  <si>
    <t>CHOW, ANDY</t>
  </si>
  <si>
    <t>ZHANG, CHI</t>
  </si>
  <si>
    <t>LEE, NICK</t>
  </si>
  <si>
    <t>NICKHLEE@GMAIL.COM</t>
  </si>
  <si>
    <t>HUA, THUY</t>
  </si>
  <si>
    <t>THUY.HUA@UNIOHP.COM</t>
  </si>
  <si>
    <t>NGUYEN, THANH</t>
  </si>
  <si>
    <t>REAL, MELISSA</t>
  </si>
  <si>
    <t>MELISSA@PASADENALIVERCENTER.COM</t>
  </si>
  <si>
    <t>RO, HANNA</t>
  </si>
  <si>
    <t>FUNG, KIT YING</t>
  </si>
  <si>
    <t>PAN, DANA</t>
  </si>
  <si>
    <t>D.PAN@INSITEDIGESTIVE.COM</t>
  </si>
  <si>
    <t>LAM, MICHAEL</t>
  </si>
  <si>
    <t>JENG, HUNG-JIE</t>
  </si>
  <si>
    <t>JOMAA, IMAN</t>
  </si>
  <si>
    <t>IMAN@PASADENALIVERCENTER.COM</t>
  </si>
  <si>
    <t>HO, COLEMAN</t>
  </si>
  <si>
    <t>RICAFRENTE, NAZARICA</t>
  </si>
  <si>
    <t>CHU, MICHAEL</t>
  </si>
  <si>
    <t>BHAVABHUTANON, LUKCHAI</t>
  </si>
  <si>
    <t>NIE, ZETAN</t>
  </si>
  <si>
    <t>ZHOU, SHUO</t>
  </si>
  <si>
    <t>CHAN, KIMBERLY</t>
  </si>
  <si>
    <t>YUAN, ZHENGHONG</t>
  </si>
  <si>
    <t>YAU, EDWIN</t>
  </si>
  <si>
    <t>TRUONG, THERESA</t>
  </si>
  <si>
    <t>THERESATRUONG@HOTMAIL.COM</t>
  </si>
  <si>
    <t>DENQ, STEPHEN</t>
  </si>
  <si>
    <t>CHEUNG, TUNG</t>
  </si>
  <si>
    <t>KAO, JAMES</t>
  </si>
  <si>
    <t>KAO.JAMES@YAHOO.COM</t>
  </si>
  <si>
    <t>CHUNG, OI</t>
  </si>
  <si>
    <t>OIYANCHUNG97@GMAIL.COM</t>
  </si>
  <si>
    <t>YANG, JULIE</t>
  </si>
  <si>
    <t>MARTYAK, LENNA</t>
  </si>
  <si>
    <t>LAJUANA@SOCALGASTROGROUP.COM</t>
  </si>
  <si>
    <t>KUO, ALEXANDER</t>
  </si>
  <si>
    <t>ALEXANDER.KUO@CSHS.ORG</t>
  </si>
  <si>
    <t>DIXIT, RAHUL</t>
  </si>
  <si>
    <t>CHOI, SOON</t>
  </si>
  <si>
    <t>LAI, SEAN</t>
  </si>
  <si>
    <t>NG, CHUNG</t>
  </si>
  <si>
    <t>CHANG, MIMI</t>
  </si>
  <si>
    <t>MIMICHANG@DOCHS.ORG</t>
  </si>
  <si>
    <t>CHOI, GINA</t>
  </si>
  <si>
    <t>GINACHOI@MEDNET.UCLA.EDU</t>
  </si>
  <si>
    <t>CHEN, STEPHANIE</t>
  </si>
  <si>
    <t>BAU, SHERONA</t>
  </si>
  <si>
    <t>SBAU@MEDNET.UCLA.EDU</t>
  </si>
  <si>
    <t>HWANG, UNSUNG</t>
  </si>
  <si>
    <t>JEONG, HEE</t>
  </si>
  <si>
    <t>JEONGENTDR@YAHOO.CO.KR</t>
  </si>
  <si>
    <t>TRINH, THITHI</t>
  </si>
  <si>
    <t>THITHI.TRINH@CVSHEALTH.COM</t>
  </si>
  <si>
    <t>SOHN, DAVID</t>
  </si>
  <si>
    <t>IRIANA, SENTIA</t>
  </si>
  <si>
    <t>SIRIANA@MEDNET.UCLA.EDU</t>
  </si>
  <si>
    <t>TRIVEDI, HIRSH</t>
  </si>
  <si>
    <t>QUON, HEW</t>
  </si>
  <si>
    <t>HQUON333@YAHOO.COM</t>
  </si>
  <si>
    <t>BAHMANI, PARVANEH</t>
  </si>
  <si>
    <t>CAMCAM, MIA</t>
  </si>
  <si>
    <t>MCAMCAM@MEDNET.UCLA.EDU</t>
  </si>
  <si>
    <t>NGUYEN, DAVID</t>
  </si>
  <si>
    <t>EL-KABANY, MOHAMED</t>
  </si>
  <si>
    <t>MELKABANY@MEDNET.UCLA.EDU</t>
  </si>
  <si>
    <t>MIKEKIM104@GMAIL.COM</t>
  </si>
  <si>
    <t>SINGH, JASLEEN</t>
  </si>
  <si>
    <t>JASSINGH@MEDNET.UCLA.EDU</t>
  </si>
  <si>
    <t>SIKAVI, CAMERON</t>
  </si>
  <si>
    <t>LEEM, DAESOON</t>
  </si>
  <si>
    <t>SHETTY, AKSHAY</t>
  </si>
  <si>
    <t>AKSHAYSHETTY@MEDNET.UCLA.EDU</t>
  </si>
  <si>
    <t>MENESES, KATHERINE</t>
  </si>
  <si>
    <t>KMENESES@MEDNET.UCLA.EDU</t>
  </si>
  <si>
    <t>LEE, ALICE</t>
  </si>
  <si>
    <t>JUSTUS, JUDY</t>
  </si>
  <si>
    <t>JUDYJJ@GMAIL.COM</t>
  </si>
  <si>
    <t>CHOE, JA-YOON</t>
  </si>
  <si>
    <t>FRESE, JILL</t>
  </si>
  <si>
    <t>JILL.FRESE@CSHS.ORG</t>
  </si>
  <si>
    <t>SHAHEDI, KAMYAR</t>
  </si>
  <si>
    <t>CHONG, SOOHUN</t>
  </si>
  <si>
    <t>SAAB, SAMMY</t>
  </si>
  <si>
    <t>SSAAB@MEDNET.UCLA.EDU</t>
  </si>
  <si>
    <t>KIM, HYUNSEOK</t>
  </si>
  <si>
    <t>WANG, YUN</t>
  </si>
  <si>
    <t>LEUNG, JESSICA</t>
  </si>
  <si>
    <t>GO, SUJEONG</t>
  </si>
  <si>
    <t>AYON, MARCO</t>
  </si>
  <si>
    <t>CHIU, ESTHER</t>
  </si>
  <si>
    <t>JEONG, MOONSUN</t>
  </si>
  <si>
    <t>TRAN, MARTINA</t>
  </si>
  <si>
    <t>YONG, JAE</t>
  </si>
  <si>
    <t>MEADOR, YESENIA</t>
  </si>
  <si>
    <t>LE, KHIEM</t>
  </si>
  <si>
    <t>ZELAYA, MYRA</t>
  </si>
  <si>
    <t>LEE, IRENE</t>
  </si>
  <si>
    <t>MENG, CELENA</t>
  </si>
  <si>
    <t>LIN, ANGIE</t>
  </si>
  <si>
    <t>KATKOV, WILLIAM</t>
  </si>
  <si>
    <t>HAN, STEVEN-HUY</t>
  </si>
  <si>
    <t>STEVEN.HAN@UCLA.EDU</t>
  </si>
  <si>
    <t>BEDFORD, RUDOLPH</t>
  </si>
  <si>
    <t>WOOLF, GRAHAM</t>
  </si>
  <si>
    <t>GRAHAMWOOLF@YAHOO.COM</t>
  </si>
  <si>
    <t>KANG, SHIN</t>
  </si>
  <si>
    <t>BAE, HO</t>
  </si>
  <si>
    <t>GIHBAE@YAHOO.COM</t>
  </si>
  <si>
    <t>SHIN, CHRIS</t>
  </si>
  <si>
    <t>HUH, YONGCHUL</t>
  </si>
  <si>
    <t>WESTERNBW@GMAIL.COM</t>
  </si>
  <si>
    <t>CHU, PAUL</t>
  </si>
  <si>
    <t>CHUMEDICAL@AOL.COM</t>
  </si>
  <si>
    <t>CURRIER, JUDITH HOPE</t>
  </si>
  <si>
    <t>JSCURRIER@MEDNET.UCLA.EDU</t>
  </si>
  <si>
    <t>AYOUB, WALID</t>
  </si>
  <si>
    <t>WALID.AYOUB@CHS.ORG</t>
  </si>
  <si>
    <t>WU, JESSICA</t>
  </si>
  <si>
    <t>NGAI, MEI</t>
  </si>
  <si>
    <t>OH, PILSOO</t>
  </si>
  <si>
    <t>OHPILSOO@HOTMAIL.COM</t>
  </si>
  <si>
    <t>KONG, VICTOR</t>
  </si>
  <si>
    <t>MUSIKANTH, PHILLIP</t>
  </si>
  <si>
    <t>GOVINDARAJAN, GOPAL</t>
  </si>
  <si>
    <t>JUNG, JAMES</t>
  </si>
  <si>
    <t>JUNG12891@YAHOO.COM</t>
  </si>
  <si>
    <t>TREYZON, LEO</t>
  </si>
  <si>
    <t>GOLDSTEIN, ELLIE</t>
  </si>
  <si>
    <t>PARK, JOSEPH</t>
  </si>
  <si>
    <t>DENTIST</t>
  </si>
  <si>
    <t>PAN, ZHAOYANG</t>
  </si>
  <si>
    <t>YARYARPAN@YAHOO.COM</t>
  </si>
  <si>
    <t>HAHN, JAMES</t>
  </si>
  <si>
    <t>JAMESHAHNMD@YAHOO.COM</t>
  </si>
  <si>
    <t>LIANG, YONG</t>
  </si>
  <si>
    <t>LIANGOAKLAND@YAHOO.COM</t>
  </si>
  <si>
    <t>LEE, YOUNG-JIK</t>
  </si>
  <si>
    <t>YOUNGLEE9388@GMAIL.COM</t>
  </si>
  <si>
    <t>ROJTER, SERGIO</t>
  </si>
  <si>
    <t>HEPATOLOGY@ROJTERMD.COM</t>
  </si>
  <si>
    <t>CHOI, PAUL</t>
  </si>
  <si>
    <t>INFO@LAENDO.NET</t>
  </si>
  <si>
    <t>MATHEW, LUCY</t>
  </si>
  <si>
    <t>LUCY.MATHEW@CSHS.ORG</t>
  </si>
  <si>
    <t>TRINIDAD, KENNY</t>
  </si>
  <si>
    <t>TRINIDADHIVPAC@GMAIL.COM</t>
  </si>
  <si>
    <t>BAIK, SANG</t>
  </si>
  <si>
    <t>ALEXBAIK@MSN.COM</t>
  </si>
  <si>
    <t>MOHEMPOUR, ALI</t>
  </si>
  <si>
    <t>SHIN, VALERIE</t>
  </si>
  <si>
    <t>VSHIN@MEDNET.UCLA.EDU</t>
  </si>
  <si>
    <t>CARINO, LOREN ANN</t>
  </si>
  <si>
    <t>MIN, HENA</t>
  </si>
  <si>
    <t>CHOE, FRANK</t>
  </si>
  <si>
    <t>LEE, YUNA</t>
  </si>
  <si>
    <t>YUNA.FNP@GMAIL.COM</t>
  </si>
  <si>
    <t>SONG, MARK</t>
  </si>
  <si>
    <t>YANNY, BESHOY</t>
  </si>
  <si>
    <t>BYANNY@MEDNET.UCLA.EDU</t>
  </si>
  <si>
    <t>SAUNDERS, CARMEN</t>
  </si>
  <si>
    <t>WONG, ANNA</t>
  </si>
  <si>
    <t>AWONG31@GMAIL.COM</t>
  </si>
  <si>
    <t>DONG, TIEN</t>
  </si>
  <si>
    <t>TRIEU, DENNIS</t>
  </si>
  <si>
    <t>BRELIAN, DANIEL</t>
  </si>
  <si>
    <t>DBRELIAN@GMAIL.COM</t>
  </si>
  <si>
    <t>SANCHEZ, MIMI</t>
  </si>
  <si>
    <t>LIANG, MICHELLE</t>
  </si>
  <si>
    <t>KANG, SUSAN</t>
  </si>
  <si>
    <t>SKANG@MEDNET.UCLA.EDU</t>
  </si>
  <si>
    <t>LEE, DONG</t>
  </si>
  <si>
    <t>GOUNDER, PRABHU</t>
  </si>
  <si>
    <t>PGOUNDER@PH.LACOUNTY.GOV</t>
  </si>
  <si>
    <t>YANG, JU DONG</t>
  </si>
  <si>
    <t>JUDONG.YANG@CSHS.ORG</t>
  </si>
  <si>
    <t>LIU, YUAN</t>
  </si>
  <si>
    <t>SCHLUEDERBERG, ERIC</t>
  </si>
  <si>
    <t>BAI, YAN</t>
  </si>
  <si>
    <t>NOMURA, MARCIE</t>
  </si>
  <si>
    <t>GRUBIC, VESNA</t>
  </si>
  <si>
    <t>VESNA.GRUBIC@CSHS.ORG</t>
  </si>
  <si>
    <t>KOO, PATRICK</t>
  </si>
  <si>
    <t>PATRICK.KOO@STJOE.ORG</t>
  </si>
  <si>
    <t>KWON, HEA</t>
  </si>
  <si>
    <t>STILES, DIXIE</t>
  </si>
  <si>
    <t>DIXIESTILESRN@YAHOO.COM</t>
  </si>
  <si>
    <t>SINGH, KAVITA</t>
  </si>
  <si>
    <t>KSINGH@SCHOSP.ORG</t>
  </si>
  <si>
    <t>JAVADI, FARIBA</t>
  </si>
  <si>
    <t>1FJAVADI@GMAIL.COM</t>
  </si>
  <si>
    <t>YAP, KONG</t>
  </si>
  <si>
    <t>KPYAP1@GMAIL.COM</t>
  </si>
  <si>
    <t>YIP, JASON</t>
  </si>
  <si>
    <t>JASONSYIP@GMAIL.COM</t>
  </si>
  <si>
    <t>HAN, HYOSUN</t>
  </si>
  <si>
    <t>HYOSUN.HAN@MED.USC.EDU</t>
  </si>
  <si>
    <t>GARRISON, HAILEY</t>
  </si>
  <si>
    <t>HGARRISON@AGMG.COM</t>
  </si>
  <si>
    <t>PAK, YOON</t>
  </si>
  <si>
    <t>MIAO, FRANK</t>
  </si>
  <si>
    <t>YEESHUN.MIAO@STJOE.ORG</t>
  </si>
  <si>
    <t>LEE, CHING</t>
  </si>
  <si>
    <t>TRAN, SCOTT</t>
  </si>
  <si>
    <t>MATHEWS, SAJEN</t>
  </si>
  <si>
    <t>SAJEN.MATHEWS@STJOE.ORG</t>
  </si>
  <si>
    <t>OJURI, ADEBAMBO</t>
  </si>
  <si>
    <t>A.OJURI@WESTGASTRO.COM</t>
  </si>
  <si>
    <t>HA, TERRISA</t>
  </si>
  <si>
    <t>DRTERRISA@YAHOO.COM</t>
  </si>
  <si>
    <t>HOEFS, JOHN</t>
  </si>
  <si>
    <t>JCHOEFS@UCI.EDU</t>
  </si>
  <si>
    <t>JAMAL, HYDER</t>
  </si>
  <si>
    <t>HZJAMAL@YAHOO.COM</t>
  </si>
  <si>
    <t>NGUYEN, SUZANNE</t>
  </si>
  <si>
    <t>LEE, HERBERT</t>
  </si>
  <si>
    <t>HERBERTHLEEMD@GMAIL.COM</t>
  </si>
  <si>
    <t>RIYAZ, AZAM</t>
  </si>
  <si>
    <t>AZAMSRIYAZ@YAHOO.COM</t>
  </si>
  <si>
    <t>ALAPATI, RAVINDRA</t>
  </si>
  <si>
    <t>LIN, THOMAS</t>
  </si>
  <si>
    <t>ZAIDEL, OREN</t>
  </si>
  <si>
    <t>PANTOJA, JOSE</t>
  </si>
  <si>
    <t>PANTOJAOFFICE2018@GMAIL.COM</t>
  </si>
  <si>
    <t>SUK, LARRY</t>
  </si>
  <si>
    <t>KIM, BANGSUN</t>
  </si>
  <si>
    <t>SHEA, DUSTIN</t>
  </si>
  <si>
    <t>DUSTIN.SHEA@OPTUM.COM</t>
  </si>
  <si>
    <t>HU, KE-QIN</t>
  </si>
  <si>
    <t>KQHU@UCI.EDU</t>
  </si>
  <si>
    <t>TRAN, TU</t>
  </si>
  <si>
    <t>GIHEPDOC@SBCGLOBAL.NET</t>
  </si>
  <si>
    <t>SHEK, DAVID</t>
  </si>
  <si>
    <t>DYCSHEK@GMAIL.COM</t>
  </si>
  <si>
    <t>PANDE, HEMANT</t>
  </si>
  <si>
    <t>HAN, RICHARD</t>
  </si>
  <si>
    <t>FRIENDSMEDICALGROUP@YAHOO.COM</t>
  </si>
  <si>
    <t>LERNER, STEVEN</t>
  </si>
  <si>
    <t>SLERNERC@GMAIL.COM</t>
  </si>
  <si>
    <t>KAHN, JEFFREY</t>
  </si>
  <si>
    <t>JKAHN@MED.USC.EDU</t>
  </si>
  <si>
    <t>KEREKES, ERIK</t>
  </si>
  <si>
    <t>EKEREKES@LBGASTRO.COM</t>
  </si>
  <si>
    <t>NGUYEN, THAI-VAN</t>
  </si>
  <si>
    <t>THAIVANX@YAHOO.COM</t>
  </si>
  <si>
    <t>TRIVEDI, KASHYAP</t>
  </si>
  <si>
    <t>ALY.HERTZANDTRIVEDI@GMAIL.COM</t>
  </si>
  <si>
    <t>CHOE, WONBAE</t>
  </si>
  <si>
    <t>HONG, HOON</t>
  </si>
  <si>
    <t>HAKIM, SHAHINA</t>
  </si>
  <si>
    <t>SHAKIM1976@YAHOO.COM</t>
  </si>
  <si>
    <t>KIM, BRIAN</t>
  </si>
  <si>
    <t>BRIAN.KIM2@MED.USC.EDU</t>
  </si>
  <si>
    <t>PAK, SU-YONG</t>
  </si>
  <si>
    <t>TRAN, TONY</t>
  </si>
  <si>
    <t>SO, TIMOTHY</t>
  </si>
  <si>
    <t>TIMOTHYCID@YAHOO.COM</t>
  </si>
  <si>
    <t>YU, WON</t>
  </si>
  <si>
    <t>ALAMY, MOUSTAFA</t>
  </si>
  <si>
    <t>MOUSALMY_673@MSN.COM</t>
  </si>
  <si>
    <t>KHEMICHIAN, SARO</t>
  </si>
  <si>
    <t>SARO.KHEMICHIAN@MED.USC.EDU</t>
  </si>
  <si>
    <t>PAIGNE, KITTYA</t>
  </si>
  <si>
    <t>KPAIGNE@CMWCUSA.ORG</t>
  </si>
  <si>
    <t>KAUFMAN, DAVID</t>
  </si>
  <si>
    <t>BEMANIAN, SHAHROOZ</t>
  </si>
  <si>
    <t>QUESADA, JAVIER</t>
  </si>
  <si>
    <t>TORRES, AIMEE JAQUELYN</t>
  </si>
  <si>
    <t>AIMEE.TORRES22@GMAIL.COM</t>
  </si>
  <si>
    <t>CARR, MARTIN</t>
  </si>
  <si>
    <t>MARTIN.CARR@STJOE.ORG</t>
  </si>
  <si>
    <t>SATTLER, JAMES</t>
  </si>
  <si>
    <t>JASATTLER@GMAIL.COM</t>
  </si>
  <si>
    <t>CHANG, ALBERT</t>
  </si>
  <si>
    <t>FONG, TSE-LING</t>
  </si>
  <si>
    <t>TSE.FONG@MED.USC.EDU</t>
  </si>
  <si>
    <t>LEE, TONNY</t>
  </si>
  <si>
    <t>TONNY8898@YAHOO.COM</t>
  </si>
  <si>
    <t>KANG, ALEX</t>
  </si>
  <si>
    <t>ASKMD_1996@YAHOO.COM</t>
  </si>
  <si>
    <t>LOPEZ, RICHARD</t>
  </si>
  <si>
    <t>RRLOPEZ55@SBCGLOBAL.NET</t>
  </si>
  <si>
    <t>CHANG, PAUL</t>
  </si>
  <si>
    <t>COX, CONRAD</t>
  </si>
  <si>
    <t>DRCONRADCOX@GMAIL.COM</t>
  </si>
  <si>
    <t>UEKI, BARTON</t>
  </si>
  <si>
    <t>MECUM, ROBERT</t>
  </si>
  <si>
    <t>ROBERTMECUMMD@GMAIL.COM</t>
  </si>
  <si>
    <t>COHEN, JEROME</t>
  </si>
  <si>
    <t>GUTDOCTOR@YAHOO.COM</t>
  </si>
  <si>
    <t>NGUYEN, STEVE</t>
  </si>
  <si>
    <t>MAILBOXDSN@GMAIL.COM</t>
  </si>
  <si>
    <t>NAJARIAN, HAIG</t>
  </si>
  <si>
    <t>HALVA10@COX.NET</t>
  </si>
  <si>
    <t>SZE, GLORIA</t>
  </si>
  <si>
    <t>STRAYER, GREGORY</t>
  </si>
  <si>
    <t>GSTRAYER@HEALTHCAREPARTNERS.COM</t>
  </si>
  <si>
    <t>FUKUNAGA, KARL</t>
  </si>
  <si>
    <t>KARLFUKUNAGA@YAHOO.COM</t>
  </si>
  <si>
    <t>CHIA, JOHN</t>
  </si>
  <si>
    <t>YIP, DICK</t>
  </si>
  <si>
    <t>RICHARDYIP408@GMAIL.COM</t>
  </si>
  <si>
    <t>TRAN, TIMOTHY</t>
  </si>
  <si>
    <t>TIMOTHYTRAN@DIGESTIVECARECONSULTANTS.NET</t>
  </si>
  <si>
    <t>BANG, MICHAEL</t>
  </si>
  <si>
    <t>CHUN, JOSEPH</t>
  </si>
  <si>
    <t>CHUNJOSEPH@YAHOO.COM</t>
  </si>
  <si>
    <t>CHEN, JOE</t>
  </si>
  <si>
    <t>JCHEN@LOSALGASTRO.COM</t>
  </si>
  <si>
    <t>YI, JOSEPH</t>
  </si>
  <si>
    <t>BUENAPARK41@YAHOO.COM</t>
  </si>
  <si>
    <t>CHUNG, DAVID</t>
  </si>
  <si>
    <t>DSCHUNG04@YAHOO.COM</t>
  </si>
  <si>
    <t>SAAD, CARLOS</t>
  </si>
  <si>
    <t>CENTERFORGASTRO@YAHOO.COM</t>
  </si>
  <si>
    <t>RIFF, DENNIS</t>
  </si>
  <si>
    <t>DRIFF@AGMG.COM</t>
  </si>
  <si>
    <t>PAK, JAESOO</t>
  </si>
  <si>
    <t>FIRSTMEDICAL562@GMAIL.COM</t>
  </si>
  <si>
    <t>HO, GERALD</t>
  </si>
  <si>
    <t>HA, THAI</t>
  </si>
  <si>
    <t>THA@DIGESTIVECARECONSULTANTS.NET</t>
  </si>
  <si>
    <t>LAI, NAM</t>
  </si>
  <si>
    <t>RIFF, BRIAN</t>
  </si>
  <si>
    <t>BRIFF@AGMG.COM</t>
  </si>
  <si>
    <t>DONOVAN, JOHN</t>
  </si>
  <si>
    <t>JDONOVAN@MED.USC.EDU</t>
  </si>
  <si>
    <t>CHIU, DANIEL</t>
  </si>
  <si>
    <t>DANIEL.MLSA@OUTLOOK.COM</t>
  </si>
  <si>
    <t>AQUINO, KAITLIN</t>
  </si>
  <si>
    <t>LE, HOANGVY</t>
  </si>
  <si>
    <t>LEHEALTHCARECO@GMAIL.COM</t>
  </si>
  <si>
    <t>JOHNMEDICALCLINIC400@GMAIL.COM</t>
  </si>
  <si>
    <t>YOON, EUGENE</t>
  </si>
  <si>
    <t>EUGENE.YOON@STJOE.ORG</t>
  </si>
  <si>
    <t>LEE, BRIAN</t>
  </si>
  <si>
    <t>BRIAN.LEE@HOAG.ORG</t>
  </si>
  <si>
    <t>WEBMAN, ROBERT</t>
  </si>
  <si>
    <t>DOCTOR@ROBERTWEBMANMD.COM</t>
  </si>
  <si>
    <t>HARPER, TAMMY</t>
  </si>
  <si>
    <t>YUE, CHIFOO</t>
  </si>
  <si>
    <t>YUAN, LIYUN</t>
  </si>
  <si>
    <t>LYUAN@MED.USC.EDU</t>
  </si>
  <si>
    <t>YU, FANG</t>
  </si>
  <si>
    <t>DRYU@COX.NET</t>
  </si>
  <si>
    <t>AHN, WOO</t>
  </si>
  <si>
    <t>GOSHTASBI, SAEID</t>
  </si>
  <si>
    <t>SGOSHTASBI@LBGASTRO.COM</t>
  </si>
  <si>
    <t>REYNO, ALFRED</t>
  </si>
  <si>
    <t>AREYNO@LOSALGASTRO.COM</t>
  </si>
  <si>
    <t>CHO, DANIEL</t>
  </si>
  <si>
    <t>SUBEDI, GAYATRI</t>
  </si>
  <si>
    <t>GAYATRI_SUBEDI@YAHOO.COM</t>
  </si>
  <si>
    <t>TSAI, LAWRENCE</t>
  </si>
  <si>
    <t>MUI, ANDREW</t>
  </si>
  <si>
    <t>LIN, MICHAEL</t>
  </si>
  <si>
    <t>YU, VICTOR</t>
  </si>
  <si>
    <t>DRYU@DDCOC.COM</t>
  </si>
  <si>
    <t>OH, MOONMOCK</t>
  </si>
  <si>
    <t>IRVINEFM@GMAIL.COM</t>
  </si>
  <si>
    <t>LUH, STEVEN</t>
  </si>
  <si>
    <t>STEVENLUH@GMAIL.COM</t>
  </si>
  <si>
    <t>TERRAULT, NORAH</t>
  </si>
  <si>
    <t>NORAH.TERRAULT@MED.USC.EDU</t>
  </si>
  <si>
    <t>ANYADIKE, CYRIL</t>
  </si>
  <si>
    <t>MITU, BRIAN</t>
  </si>
  <si>
    <t>BPMITU@YAHOO.COM</t>
  </si>
  <si>
    <t>LEE, PAUL</t>
  </si>
  <si>
    <t>DRLEE@DDCOC.COM</t>
  </si>
  <si>
    <t>TRAN, KINH</t>
  </si>
  <si>
    <t>TRINH, KIM</t>
  </si>
  <si>
    <t>TRAN, MARY</t>
  </si>
  <si>
    <t>DRMARYTRAN@YAHOO.COM</t>
  </si>
  <si>
    <t>DONNELLY, SARA</t>
  </si>
  <si>
    <t>SARA.DONNELLY@UCHEALTH.ORG</t>
  </si>
  <si>
    <t>QURAISHI, ESSAM</t>
  </si>
  <si>
    <t>INFO@GILC-OC.COM</t>
  </si>
  <si>
    <t>TRAN, DONNA</t>
  </si>
  <si>
    <t>DONNATRAN2020@GMAIL.COM</t>
  </si>
  <si>
    <t>SOTO, ROBIN</t>
  </si>
  <si>
    <t>R5SOTO@UCSD.EDU</t>
  </si>
  <si>
    <t>VIERNES, MATTHEW</t>
  </si>
  <si>
    <t>NGUYEN, HUNG</t>
  </si>
  <si>
    <t>SHAD, JAVAID</t>
  </si>
  <si>
    <t>DAO, MICHAEL</t>
  </si>
  <si>
    <t>MICHAELKD@GMAIL.COM</t>
  </si>
  <si>
    <t>VAN, THU-HOA</t>
  </si>
  <si>
    <t>CHANG, ELMER</t>
  </si>
  <si>
    <t>DUONG, DAT</t>
  </si>
  <si>
    <t>DATDUONGMD@YAHOO.COM</t>
  </si>
  <si>
    <t>TRAN, ANH</t>
  </si>
  <si>
    <t>AT.TRAN@INTERCAREMED.COM</t>
  </si>
  <si>
    <t>DAO, VIET</t>
  </si>
  <si>
    <t>THOMAS, CARLTON</t>
  </si>
  <si>
    <t>VODKIN, IRINE</t>
  </si>
  <si>
    <t>BUSALACCHI, ANTOINETTE</t>
  </si>
  <si>
    <t>LAM, HUY</t>
  </si>
  <si>
    <t>LAM, TRANG</t>
  </si>
  <si>
    <t>TRANG.LAM@NHANHOA.ORG</t>
  </si>
  <si>
    <t>WEINBERG, BENJAMIN</t>
  </si>
  <si>
    <t>TRAN, JACQUELINE</t>
  </si>
  <si>
    <t>JTRAN@OCAPICA.ORG</t>
  </si>
  <si>
    <t>THAI, HAO</t>
  </si>
  <si>
    <t>GARA, NAVEEN</t>
  </si>
  <si>
    <t>GARANAVEEN81@GMAIL.COM</t>
  </si>
  <si>
    <t>NGUYEN, DIANE</t>
  </si>
  <si>
    <t>SY, THEODORE</t>
  </si>
  <si>
    <t>THEODORE.SY@GMAIL.COM</t>
  </si>
  <si>
    <t>SHIM, MICHAEL</t>
  </si>
  <si>
    <t>NGUYEN, DUKE</t>
  </si>
  <si>
    <t>OCDIGESTIVECARE@YAHOO.COM</t>
  </si>
  <si>
    <t>DO, HELEN</t>
  </si>
  <si>
    <t>TRAN, THUY</t>
  </si>
  <si>
    <t>THUYTRAMTT@YAHOO.COM</t>
  </si>
  <si>
    <t>KIM, DANIEL</t>
  </si>
  <si>
    <t>COLLIER, SUMMER</t>
  </si>
  <si>
    <t>OLIVER, DEANNA</t>
  </si>
  <si>
    <t>HASSANEIN, TAREK</t>
  </si>
  <si>
    <t>THASSANEIN@LIVERCENTERS.COM</t>
  </si>
  <si>
    <t>BARMAN, PRANAB</t>
  </si>
  <si>
    <t>PBARMAN@HEALTH.UCSD.EDU</t>
  </si>
  <si>
    <t>DAVE, SHRAVAN</t>
  </si>
  <si>
    <t>NGUYEN, TUAN</t>
  </si>
  <si>
    <t>TNGUYENCCNUSA@EARTHLINK.NET</t>
  </si>
  <si>
    <t>GUTIERREZ, JULIO</t>
  </si>
  <si>
    <t>GUTIERREZ@TXLIVER.COM</t>
  </si>
  <si>
    <t>NGUYEN DANG, PETER</t>
  </si>
  <si>
    <t>NGUYEN, HOANG</t>
  </si>
  <si>
    <t>HOANG.NGUYEN@NHANHOA.ORG</t>
  </si>
  <si>
    <t>HUYNH, PHI</t>
  </si>
  <si>
    <t>PH_DOC1@YAHOO.COM</t>
  </si>
  <si>
    <t>MAI, KELVIN</t>
  </si>
  <si>
    <t>KELVINMAIFAIRVIEW@GMAIL.COM</t>
  </si>
  <si>
    <t>LEE, RAYMOND</t>
  </si>
  <si>
    <t>CHEN, WILLIAM</t>
  </si>
  <si>
    <t>TRAM, HIEU</t>
  </si>
  <si>
    <t>HTRAMMD@YAHOO.COM</t>
  </si>
  <si>
    <t>ABRAHM, DONALD</t>
  </si>
  <si>
    <t>DABRAHM@HOTMAIL.COM</t>
  </si>
  <si>
    <t>TRAN, DUC</t>
  </si>
  <si>
    <t>DUCTRANDO@GMAIL.COM</t>
  </si>
  <si>
    <t>NGUYEN, HOA</t>
  </si>
  <si>
    <t>HOA0723@YAHOO.COM</t>
  </si>
  <si>
    <t>DESTA, TADDESE</t>
  </si>
  <si>
    <t>TDES234@AOL.COM</t>
  </si>
  <si>
    <t>MDAO@DAOMEDICALGROUP.COM</t>
  </si>
  <si>
    <t>AU, JENNIFER</t>
  </si>
  <si>
    <t>AUJENNIF@EINSTEIN.EDU</t>
  </si>
  <si>
    <t>NGUYEN, CONNIE</t>
  </si>
  <si>
    <t>NGUYEN, TU</t>
  </si>
  <si>
    <t>SONGANHTU@YAHOO.COM</t>
  </si>
  <si>
    <t>DANG, HIEP</t>
  </si>
  <si>
    <t>STAFF@HIEPCLINIC.COM</t>
  </si>
  <si>
    <t>NGUYEN, VUONG</t>
  </si>
  <si>
    <t>WMOCLINIC@YMAIL.COM</t>
  </si>
  <si>
    <t>QUIST, RICHARD</t>
  </si>
  <si>
    <t>RICHARDQUISTMD@GMAIL.COM</t>
  </si>
  <si>
    <t>GISH, ROBERT</t>
  </si>
  <si>
    <t>RGISH@ROBERTGISH.COM</t>
  </si>
  <si>
    <t>POCKROS, PAUL</t>
  </si>
  <si>
    <t>POCKROS.PAUL@SCRIPPSHEALTH.ORG</t>
  </si>
  <si>
    <t>TSAI, PATRICIA</t>
  </si>
  <si>
    <t>NEWPORTGASTRO@YAHOO.COM</t>
  </si>
  <si>
    <t>LEDUC, TRUONG-SINH</t>
  </si>
  <si>
    <t>TSLEDUC578@YAHOO.COM</t>
  </si>
  <si>
    <t>DONNER, BARRY</t>
  </si>
  <si>
    <t>BDONNER@SADDLEBACKMEDICALGROUP.COM</t>
  </si>
  <si>
    <t>PRIMEDICO@GMAIL.COM</t>
  </si>
  <si>
    <t>PHAN, QUANG</t>
  </si>
  <si>
    <t>QUANGQUOCPHAN@ATT.NET</t>
  </si>
  <si>
    <t>DEVEREAUX, CHRISTOPHER</t>
  </si>
  <si>
    <t>TRINH, KHAI</t>
  </si>
  <si>
    <t>JOHNSON, JAMES</t>
  </si>
  <si>
    <t>JJOHNSON@LIVERCENTERS.COM</t>
  </si>
  <si>
    <t>DO, MINH</t>
  </si>
  <si>
    <t>NGUYEN, THERESA THANH</t>
  </si>
  <si>
    <t>VO, THUAN</t>
  </si>
  <si>
    <t>THUANVO@YAHOO.COM</t>
  </si>
  <si>
    <t>RAMERS, CHRISTIAN</t>
  </si>
  <si>
    <t>CHRISTIANR@FHCSD.ORG</t>
  </si>
  <si>
    <t>HUYNH, CHINH</t>
  </si>
  <si>
    <t>BAE, WANJUN</t>
  </si>
  <si>
    <t>WANJUNBAE@YAHOO.COM</t>
  </si>
  <si>
    <t>LUU, LOI</t>
  </si>
  <si>
    <t>PHYSICIAN7731@GMAIL.COM</t>
  </si>
  <si>
    <t>NGUYEN, DAT</t>
  </si>
  <si>
    <t>DRDATNGUYENMD@GMAIL.COM</t>
  </si>
  <si>
    <t>NGO, DEAN</t>
  </si>
  <si>
    <t>DINHBANGO@YAHOO.COM</t>
  </si>
  <si>
    <t>LIU, CHIA-LIN</t>
  </si>
  <si>
    <t>GLIU888@GMAIL.COM</t>
  </si>
  <si>
    <t>TRUONG, DAVID</t>
  </si>
  <si>
    <t>DMTR2000@AOL.COM</t>
  </si>
  <si>
    <t>SHIN, JASON</t>
  </si>
  <si>
    <t>GIDOCSHIN@GMAIL.COM</t>
  </si>
  <si>
    <t>GADDAM, SYAM</t>
  </si>
  <si>
    <t>GADDAM@DALDS.COM</t>
  </si>
  <si>
    <t>SCHIMELPFENIG, SAMRANG</t>
  </si>
  <si>
    <t>SAMRANGS@HOTMAIL.COM</t>
  </si>
  <si>
    <t>BUI, CHRISTOPHER DUONG</t>
  </si>
  <si>
    <t>DUONGBUIMD@GMAIL.COM</t>
  </si>
  <si>
    <t>DEGUZMAN, LINO</t>
  </si>
  <si>
    <t>LINODEGUZMAN@GMAIL.COM</t>
  </si>
  <si>
    <t>NGHIEM, DAI</t>
  </si>
  <si>
    <t>LANE, JILL</t>
  </si>
  <si>
    <t>LANE.JILL@SCRIPPSHEALTH.ORG</t>
  </si>
  <si>
    <t>KONO, YUKO</t>
  </si>
  <si>
    <t>YKONO@UCSD.EDU</t>
  </si>
  <si>
    <t>CONNER, PAMELA</t>
  </si>
  <si>
    <t>PAMELAC@FHCSD.ORG</t>
  </si>
  <si>
    <t>KROL, THOMAS</t>
  </si>
  <si>
    <t>NGUYEN, BRITNEY</t>
  </si>
  <si>
    <t>ROSENKOETTER, YUKI</t>
  </si>
  <si>
    <t>YUKIRPAC@GMAIL.COM</t>
  </si>
  <si>
    <t>PHAN, HOA</t>
  </si>
  <si>
    <t>LE, TUAN</t>
  </si>
  <si>
    <t>TRAN, VI</t>
  </si>
  <si>
    <t>VI.TRAN@NHANHOA.ORG</t>
  </si>
  <si>
    <t>LE, ANNE</t>
  </si>
  <si>
    <t>NGUYEN, HALEY</t>
  </si>
  <si>
    <t>SHAFFER, KATHERINE</t>
  </si>
  <si>
    <t>MAI, CHINH</t>
  </si>
  <si>
    <t>ALAYO, ERICK</t>
  </si>
  <si>
    <t>NGUYEN, DANG</t>
  </si>
  <si>
    <t>NBD92843@GMAIL.COM</t>
  </si>
  <si>
    <t>NGUYEN, CATHERINE</t>
  </si>
  <si>
    <t>CAT.NHY@GMAIL.COM</t>
  </si>
  <si>
    <t>TRAN, KHAI</t>
  </si>
  <si>
    <t>SUSAN.TRAN@KHAIQUANTRANMD.COM</t>
  </si>
  <si>
    <t>TRAN, KY DIEU</t>
  </si>
  <si>
    <t>NGUYEN, MATT</t>
  </si>
  <si>
    <t>MATT.NGUYEN@NHANHOA.ORG</t>
  </si>
  <si>
    <t>CHIAO, HELLEN</t>
  </si>
  <si>
    <t>DEISING, ADAM</t>
  </si>
  <si>
    <t>ADEISING79@GMAIL.COM</t>
  </si>
  <si>
    <t>LAM, EDWARD</t>
  </si>
  <si>
    <t>SHINHA, TAKASHI</t>
  </si>
  <si>
    <t>SOPHIAL@IDHAWAII.NET</t>
  </si>
  <si>
    <t>GOULD, JACQUELINE</t>
  </si>
  <si>
    <t>JGOULD@ALIIHEALTH.COM</t>
  </si>
  <si>
    <t>LEUNG, ALBERT</t>
  </si>
  <si>
    <t>ALBERTLEUNGMD@YAHOO.COM</t>
  </si>
  <si>
    <t>HILLESLAND, HEIDI</t>
  </si>
  <si>
    <t>HEIDI.HILLESLAND@WILCOXHEALTH.ORG</t>
  </si>
  <si>
    <t>WIEN, ERIC</t>
  </si>
  <si>
    <t>GUERRERO, IAN</t>
  </si>
  <si>
    <t>VAZQUEZ ARROYO, NERISSA</t>
  </si>
  <si>
    <t>NFUKUDA@QUEENS.ORG</t>
  </si>
  <si>
    <t>HONG, LEENA</t>
  </si>
  <si>
    <t>LKITHONG@GMAIL.COM</t>
  </si>
  <si>
    <t>ZHOU, JACK</t>
  </si>
  <si>
    <t>JACKZHOUMD@YAHOO.COM</t>
  </si>
  <si>
    <t>TSAI, NAOKY</t>
  </si>
  <si>
    <t>NAOKY@HAWAII.EDU</t>
  </si>
  <si>
    <t>VAZ, JOHN</t>
  </si>
  <si>
    <t>JVAZ@CCMAUI.ORG</t>
  </si>
  <si>
    <t>KANG, RAYMOND</t>
  </si>
  <si>
    <t>TAN, JOSHUA</t>
  </si>
  <si>
    <t>DRJOSHUATAN@YAHOO.COM</t>
  </si>
  <si>
    <t>ALQUERO, EDUARDO</t>
  </si>
  <si>
    <t>PIEN, BRIAN</t>
  </si>
  <si>
    <t>ALFREDR@IDHAWAII.NET</t>
  </si>
  <si>
    <t>LIM, EDDIE</t>
  </si>
  <si>
    <t>BURMA807@YAHOO.COM</t>
  </si>
  <si>
    <t>DE LEON, JOSE</t>
  </si>
  <si>
    <t>GOCHU, JONATHAN</t>
  </si>
  <si>
    <t>JONATHAN.GOCHU@STRAUB.NET</t>
  </si>
  <si>
    <t>CHUNG, HEATH</t>
  </si>
  <si>
    <t>OAHUMEDICALGROUPLLC@GMAIL.COM</t>
  </si>
  <si>
    <t>HAHN, LIANG-HSIEN</t>
  </si>
  <si>
    <t>HIM0426@HOTMAIL.COM</t>
  </si>
  <si>
    <t>HERNANDEZ, ANTHONY</t>
  </si>
  <si>
    <t>TONYHERNANDEZMDINC@GMAIL.COM</t>
  </si>
  <si>
    <t>TAN, THOMAS</t>
  </si>
  <si>
    <t>SNELGROVE, YUKI</t>
  </si>
  <si>
    <t>KAMEMOTO, EUGENE</t>
  </si>
  <si>
    <t>JAO, ROBERT</t>
  </si>
  <si>
    <t>JAOROBERT@GMAIL.COM</t>
  </si>
  <si>
    <t>AHLOY, RONALD</t>
  </si>
  <si>
    <t>BIGBIEC@BIGISLANDGASTRO.COM</t>
  </si>
  <si>
    <t>PAESTE, ROSALO</t>
  </si>
  <si>
    <t>PASTEMD@POL.NET</t>
  </si>
  <si>
    <t>LIM, HERBERT</t>
  </si>
  <si>
    <t>CUT2DRAIN@AOL.COM</t>
  </si>
  <si>
    <t>AOKI, CHRISTOPHER</t>
  </si>
  <si>
    <t>CHRISAOKI@GMAIL.COM</t>
  </si>
  <si>
    <t>SUH, PHILIP</t>
  </si>
  <si>
    <t>SUHSOFFICE@GMAIL.COM</t>
  </si>
  <si>
    <t>WONG, LINDA</t>
  </si>
  <si>
    <t>HEPATOMA@AOL.COM</t>
  </si>
  <si>
    <t>JAHRAUS, TIMOTHY</t>
  </si>
  <si>
    <t>BUTO, STEPHEN</t>
  </si>
  <si>
    <t>MATSUYAMA, ROY</t>
  </si>
  <si>
    <t>RMATSUYAMA@GIMAUI.COM</t>
  </si>
  <si>
    <t>BELLO, ERLAINE</t>
  </si>
  <si>
    <t>YAMADA, SEIJI</t>
  </si>
  <si>
    <t>SYAMADA@KPHC.ORG</t>
  </si>
  <si>
    <t>TATSUNO, SYDNEY</t>
  </si>
  <si>
    <t>RUZKOWSKI, CHARLES</t>
  </si>
  <si>
    <t>PARK, GAVIN</t>
  </si>
  <si>
    <t>GAVPARK@QUEENS.ORG</t>
  </si>
  <si>
    <t>SEMPOKUYA, TOMOKI</t>
  </si>
  <si>
    <t>SONIDO, CHARLIE</t>
  </si>
  <si>
    <t>WONG, ROBERT</t>
  </si>
  <si>
    <t>WONGR@MAIL.AMC.EDU</t>
  </si>
  <si>
    <t>DOKGO, KANNA</t>
  </si>
  <si>
    <t>JOHNSON, BRYAN</t>
  </si>
  <si>
    <t>HARTMAN, TIARE</t>
  </si>
  <si>
    <t>THARTMAN@ALIIHEALTH.COM</t>
  </si>
  <si>
    <t>JUNG, SUNG YUP</t>
  </si>
  <si>
    <t>VALES, ALVIN</t>
  </si>
  <si>
    <t>DRLVIN@YAHOO.COM</t>
  </si>
  <si>
    <t>JAIN, ANKUR</t>
  </si>
  <si>
    <t>ANKURJ2002@GMAIL.COM</t>
  </si>
  <si>
    <t>OBRIEN, JAMES</t>
  </si>
  <si>
    <t>JAMES.OBRIEN@STRAUB.NET</t>
  </si>
  <si>
    <t>DIEP, EMILY</t>
  </si>
  <si>
    <t>EMILYDIEP.HI@GMAIL.COM</t>
  </si>
  <si>
    <t>WONG, MANKWAN</t>
  </si>
  <si>
    <t>MANKWANW@MSN.COM</t>
  </si>
  <si>
    <t>RAMO, VICENTE</t>
  </si>
  <si>
    <t>SWINDOLL, TIMOTHY</t>
  </si>
  <si>
    <t>DOCTORSWINDOLL@GMAIL.COM</t>
  </si>
  <si>
    <t>HAZAMA, DEVIN</t>
  </si>
  <si>
    <t>TRAN, CHUONG</t>
  </si>
  <si>
    <t>CTRAN@QUEENS.ORG</t>
  </si>
  <si>
    <t>WHITAKER, NAOMI</t>
  </si>
  <si>
    <t>BJCRIVELLO@KUMUKAHIHEALTH.ORG</t>
  </si>
  <si>
    <t>YANG, RUSSELL</t>
  </si>
  <si>
    <t>RYANG@QUEENS.ORG</t>
  </si>
  <si>
    <t>THOMAS, LAUREN</t>
  </si>
  <si>
    <t>LTHOMAS@QUEENS.ORG</t>
  </si>
  <si>
    <t>IKEGUCHI, MARI</t>
  </si>
  <si>
    <t>KIM, SIMON</t>
  </si>
  <si>
    <t>SBKMEDINC@GMAIL.COM</t>
  </si>
  <si>
    <t>WOO, KEITH</t>
  </si>
  <si>
    <t>KEIWOO@HOTMAIL.COM</t>
  </si>
  <si>
    <t>LAI, CHANG-DICH</t>
  </si>
  <si>
    <t>LUSITANA1015@GMAIL.COM</t>
  </si>
  <si>
    <t>LAM, JASON</t>
  </si>
  <si>
    <t>KIM, JEONG</t>
  </si>
  <si>
    <t>SHINK@GIHEALTHHAWAII.COM</t>
  </si>
  <si>
    <t>STEWART, SUSAN</t>
  </si>
  <si>
    <t>SJSWEENEY35@YAHOO.COM</t>
  </si>
  <si>
    <t>CAO, BOYUAN</t>
  </si>
  <si>
    <t>BYCAO@YAHOO.COM</t>
  </si>
  <si>
    <t>JAIN, SHILPA</t>
  </si>
  <si>
    <t>AADIDIYA3@GMAIL.COM</t>
  </si>
  <si>
    <t>GAJERA, AMIT</t>
  </si>
  <si>
    <t>SADAMS@OHIOGI.COM</t>
  </si>
  <si>
    <t>LEVERAGE, SCOTT</t>
  </si>
  <si>
    <t>VO, MI</t>
  </si>
  <si>
    <t>ASHMUN, MATTHEW</t>
  </si>
  <si>
    <t>WOOLFOLK, GREGORY</t>
  </si>
  <si>
    <t>GREGORY.WOOLFOLK@BHSI.COM</t>
  </si>
  <si>
    <t>KAKARLAPUDI, GANESH</t>
  </si>
  <si>
    <t>RACHELB@CINCINNATI-GI.COM</t>
  </si>
  <si>
    <t>JACKSON, TERRENCE</t>
  </si>
  <si>
    <t>TJACKSON@GASTRO1.COM</t>
  </si>
  <si>
    <t>AGBIM, UCHENNA</t>
  </si>
  <si>
    <t>UAGBIM@UTHSC.EDU</t>
  </si>
  <si>
    <t>SCANGA, ANDREW</t>
  </si>
  <si>
    <t>ANDREW.SCANGA@VUMC.ORG</t>
  </si>
  <si>
    <t>NABHAN, SAID</t>
  </si>
  <si>
    <t>SAIDNABHAN@GMAIL.COM</t>
  </si>
  <si>
    <t>BAINES, MELISSA</t>
  </si>
  <si>
    <t>MBAINES@JACKSONCLINIC.COM</t>
  </si>
  <si>
    <t>DRYER, PETER</t>
  </si>
  <si>
    <t>ARSHAD, ABRAR</t>
  </si>
  <si>
    <t>SCHOECH, MICHAEL</t>
  </si>
  <si>
    <t>MICHAEL.SCHOECH@UC.EDU</t>
  </si>
  <si>
    <t>ROGERS, BRENTON</t>
  </si>
  <si>
    <t>CHANDLER, RACHEL</t>
  </si>
  <si>
    <t>CHANDLRH@UCMAIL.UC.EDU</t>
  </si>
  <si>
    <t>HSU, MICHAEL</t>
  </si>
  <si>
    <t>GIESKE, MEGAN</t>
  </si>
  <si>
    <t>IZZY, MANHAL</t>
  </si>
  <si>
    <t>MANHAL.IZZY@VUMC.ORG</t>
  </si>
  <si>
    <t>SPICELAND, CLAYTON</t>
  </si>
  <si>
    <t>CLAYTON.SPICELAND@HCAHEALTHCARE.COM</t>
  </si>
  <si>
    <t>FIELDING, CORY</t>
  </si>
  <si>
    <t>BRIGGS, SABRINA</t>
  </si>
  <si>
    <t>CRADDOCK, LAURA</t>
  </si>
  <si>
    <t>LAURA.CRADDOCK@VUMC.ORG</t>
  </si>
  <si>
    <t>MCCLURE, ROBERT</t>
  </si>
  <si>
    <t>PARKER, JOSEPH</t>
  </si>
  <si>
    <t>BALTZ, JOSEPH</t>
  </si>
  <si>
    <t>JBALTZ@GASTRO1.COM</t>
  </si>
  <si>
    <t>INGLIS, BRETT</t>
  </si>
  <si>
    <t>BRETT.INGLIS@ASCENSION.ORG</t>
  </si>
  <si>
    <t>TADIPARTHI, RASHMI</t>
  </si>
  <si>
    <t>ABRAMSON, BARRY</t>
  </si>
  <si>
    <t>BARRY.ABRAMSON@BJC.ORG</t>
  </si>
  <si>
    <t>SMITH, RANDELON</t>
  </si>
  <si>
    <t>RANDE39@GMAIL.COM</t>
  </si>
  <si>
    <t>QURESHI, KAMRAN</t>
  </si>
  <si>
    <t>KAMRAN.QURESHI@HEALTH.SLU.EDU</t>
  </si>
  <si>
    <t>SHARMA, KULDIP</t>
  </si>
  <si>
    <t>SMITH, BRIAN</t>
  </si>
  <si>
    <t>LITTLE, BRITTAIN</t>
  </si>
  <si>
    <t>ABDALLA, YAZAN</t>
  </si>
  <si>
    <t>YAZAN.ABDALLA@MERCY.NET</t>
  </si>
  <si>
    <t>ROSENAU, JENS</t>
  </si>
  <si>
    <t>JENS.ROSENAU@UKY.EDU</t>
  </si>
  <si>
    <t>FRIEDMAN, EDWARD</t>
  </si>
  <si>
    <t>ARAVANTAGI, AVINASH</t>
  </si>
  <si>
    <t>ARAVANTAGIA@GGCLINIC.COM</t>
  </si>
  <si>
    <t>KNOPP, THOMAS</t>
  </si>
  <si>
    <t>ANUSIONWU, CHIKE</t>
  </si>
  <si>
    <t>CHILE.ANUSIONWU@STELIZABETH.COM</t>
  </si>
  <si>
    <t>ZHANG, HOWARD</t>
  </si>
  <si>
    <t>SINGLETON, ASHLEY</t>
  </si>
  <si>
    <t>ASHLEY.N.SINGLETON@VUMC.ORG</t>
  </si>
  <si>
    <t>RAWDON, MICHAEL</t>
  </si>
  <si>
    <t>BARI, KHURRAM</t>
  </si>
  <si>
    <t>KHURRAM.BARI@UC.EDU</t>
  </si>
  <si>
    <t>DALTON, BENJAMIN</t>
  </si>
  <si>
    <t>NARRA, SRILAKSHMI</t>
  </si>
  <si>
    <t>SNARRA@GASTRO1.COM</t>
  </si>
  <si>
    <t>MOOLSINTONG, PICHA</t>
  </si>
  <si>
    <t>PMOOLSINTONG@ESSEHEALTH.COM</t>
  </si>
  <si>
    <t>JENNINGS, CARRIE</t>
  </si>
  <si>
    <t>JENNINCE@UCMAIL.UC.EDU</t>
  </si>
  <si>
    <t>DESAI, ROSHANI</t>
  </si>
  <si>
    <t>ROSHANI.DESAI@MERCY.NET</t>
  </si>
  <si>
    <t>ELBESHBESHY, HANY</t>
  </si>
  <si>
    <t>HANY.ELBESHBESHY@HEALTH.SLU.EDU</t>
  </si>
  <si>
    <t>FIDER-WHYTE, ALEXA</t>
  </si>
  <si>
    <t>FIDERAM@SLU.EDU</t>
  </si>
  <si>
    <t>DEPPE, ROSS</t>
  </si>
  <si>
    <t>YEBOAH KORANG, AMOAH</t>
  </si>
  <si>
    <t>YEBOAHAH@UCMAIL.UC.EDU</t>
  </si>
  <si>
    <t>CAMPBELL, SHIRLEY</t>
  </si>
  <si>
    <t>SHIRLEY.CAMPBELL@HEALTH.SLU.EDU</t>
  </si>
  <si>
    <t>HA, KAI</t>
  </si>
  <si>
    <t>CHOPRA, ANGELI</t>
  </si>
  <si>
    <t>PAN, JASON</t>
  </si>
  <si>
    <t>BERNSTEIN, MARC</t>
  </si>
  <si>
    <t>MJBERNSTEIN@POL.NET</t>
  </si>
  <si>
    <t>MEURER, LINDSAY</t>
  </si>
  <si>
    <t>VERMANI, SAMIR</t>
  </si>
  <si>
    <t>MERTZ, HOWARD</t>
  </si>
  <si>
    <t>ASLAM, NAEEM</t>
  </si>
  <si>
    <t>GIDOCTOR12@GMAIL.COM</t>
  </si>
  <si>
    <t>WILSON, VALERIE</t>
  </si>
  <si>
    <t>THORNTON, AMANDA</t>
  </si>
  <si>
    <t>HARRIS, RACHEL</t>
  </si>
  <si>
    <t>CRONLEY, KEVIN</t>
  </si>
  <si>
    <t>KCRONLEY@OHIOGI.COM</t>
  </si>
  <si>
    <t>KEEL, HANNAH</t>
  </si>
  <si>
    <t>HANNAH.KEEL@WTH.ORG</t>
  </si>
  <si>
    <t>HOBBS, KARA</t>
  </si>
  <si>
    <t>SHARPTON, SUZANNE</t>
  </si>
  <si>
    <t>BARHAM, SHAKER</t>
  </si>
  <si>
    <t>SBARHAM@UTMCK.EDU</t>
  </si>
  <si>
    <t>VUONG, GIAO</t>
  </si>
  <si>
    <t>GIAO.VUONG@SSMHEALTH.COM</t>
  </si>
  <si>
    <t>MALIAKKAL, BENEDICT</t>
  </si>
  <si>
    <t>BMALIAKKAL@UTHSC.EDU</t>
  </si>
  <si>
    <t>GODMAN, MACY</t>
  </si>
  <si>
    <t>THOMPSON, BRYAN</t>
  </si>
  <si>
    <t>BTHOMPSON@GASTRO1.COM</t>
  </si>
  <si>
    <t>MONTEMURO, ANTHONY</t>
  </si>
  <si>
    <t>CYNTHIA.TEDER@HCAHEALTHCARE.COM</t>
  </si>
  <si>
    <t>MATTHEWS, SUSAN</t>
  </si>
  <si>
    <t>SMATT40@COMCAST.NET</t>
  </si>
  <si>
    <t>MCMORROW, BRIAN</t>
  </si>
  <si>
    <t>BMCMORROW@GATEWAYGI.COM</t>
  </si>
  <si>
    <t>KNOX, ROBERT</t>
  </si>
  <si>
    <t>RKNOX@MMCLINIC.COM</t>
  </si>
  <si>
    <t>FLECKENSTEIN, JAQUELYN</t>
  </si>
  <si>
    <t>JFLECKE@WUSTL.EDU</t>
  </si>
  <si>
    <t>CHEN, AN-YU</t>
  </si>
  <si>
    <t>ACHEN@LEXCLIN.COM</t>
  </si>
  <si>
    <t>BIALECKI, ELDAD</t>
  </si>
  <si>
    <t>EBIALECKI@ESSEHEALTH.COM</t>
  </si>
  <si>
    <t>MCMILLEN, DAVID</t>
  </si>
  <si>
    <t>PATTON, KARLINA</t>
  </si>
  <si>
    <t>WRUBLE, GARY</t>
  </si>
  <si>
    <t>GWRUBLE@GASTRO1.COM</t>
  </si>
  <si>
    <t>BIERMAN, PAUL</t>
  </si>
  <si>
    <t>PBIERMAN@ME.COM</t>
  </si>
  <si>
    <t>MAKK, LASZLO</t>
  </si>
  <si>
    <t>PATHOLOGY</t>
  </si>
  <si>
    <t>LASZLO.MAKK@ONEGI.COM</t>
  </si>
  <si>
    <t>CAVE, MATTHEW</t>
  </si>
  <si>
    <t>MATT.CAVE@LOUISVILLE.EDU</t>
  </si>
  <si>
    <t>CRIPPIN, JEFFREY</t>
  </si>
  <si>
    <t>JCRIPPIN@IM.WUSTL.EDU</t>
  </si>
  <si>
    <t>LYBIK, MARK</t>
  </si>
  <si>
    <t>BEFELER, ALEX</t>
  </si>
  <si>
    <t>BEFELERA@SLU.EDU</t>
  </si>
  <si>
    <t>NEUSCHWANDER-TETRI, BRENT</t>
  </si>
  <si>
    <t>BRENT.TETRI@HEALTH.SLU.EDU</t>
  </si>
  <si>
    <t>PRUITT, PATEN</t>
  </si>
  <si>
    <t>JACKSON, DHAKIYA</t>
  </si>
  <si>
    <t>LAMPLEY, HUNTER</t>
  </si>
  <si>
    <t>CASTILO, REBECCA</t>
  </si>
  <si>
    <t>YONEL, ANDREA</t>
  </si>
  <si>
    <t>CHRISTIAN, HAILEY</t>
  </si>
  <si>
    <t>MCALPINE, KANDICE</t>
  </si>
  <si>
    <t>DONEHEY, JOHN</t>
  </si>
  <si>
    <t>CHAUDHRY, SUFIYAN</t>
  </si>
  <si>
    <t>SCHAUDHRY@GASTRO1.COM</t>
  </si>
  <si>
    <t>OTOOLE, TERRANCE</t>
  </si>
  <si>
    <t>ATKINSON, MATTHEW</t>
  </si>
  <si>
    <t>MATKINSON@OHIOGI.COM</t>
  </si>
  <si>
    <t>HORVATH, SHANNON</t>
  </si>
  <si>
    <t>GARRETT, ASHLEY</t>
  </si>
  <si>
    <t>AGARRETT@ESSEHEALTH.COM</t>
  </si>
  <si>
    <t>ROBERTS, TEHRI</t>
  </si>
  <si>
    <t>TROBERTS@HCAHEALTHCARE.COM</t>
  </si>
  <si>
    <t>RAVINUTHALA, RAVI</t>
  </si>
  <si>
    <t>LIVERMAN@GMAIL.COM</t>
  </si>
  <si>
    <t>MCCLAIN, CRAIG</t>
  </si>
  <si>
    <t>CRAIG.MCCLAIN@LOUISVILLE.EDU</t>
  </si>
  <si>
    <t>CHUN, ANDREW</t>
  </si>
  <si>
    <t>GULATI, SANGEETA</t>
  </si>
  <si>
    <t>SGULATI@UTMCK.EDU</t>
  </si>
  <si>
    <t>ROLLHAUSER, CARLOS</t>
  </si>
  <si>
    <t>CROLLHAU@UTMCK.EDU</t>
  </si>
  <si>
    <t>RICHARDSON, TIFFANY</t>
  </si>
  <si>
    <t>YOUNG, THOMAS</t>
  </si>
  <si>
    <t>YYOUNGTHOMAS@YAHOO.COM</t>
  </si>
  <si>
    <t>HOOD, ROY</t>
  </si>
  <si>
    <t>RHOOD@MMCLINIC.COM</t>
  </si>
  <si>
    <t>PERRI, ROMAN</t>
  </si>
  <si>
    <t>ROMAN.PERRI@VANDERBILT.EDU</t>
  </si>
  <si>
    <t>FIELDS, KENNETH</t>
  </si>
  <si>
    <t>DRKENFIELDS@GMAIL.COM</t>
  </si>
  <si>
    <t>BARVE, ASHUTOSH</t>
  </si>
  <si>
    <t>EZI-ASHI, JAMES</t>
  </si>
  <si>
    <t>CHRISTI.HIBBARD@SRHS-PA.ORG</t>
  </si>
  <si>
    <t>KHAN, CHAUDHARY</t>
  </si>
  <si>
    <t>MOBIN64@HOTMAIL.COM</t>
  </si>
  <si>
    <t>IONNA, STEPHEN</t>
  </si>
  <si>
    <t>KORENBLAT, KEVIN</t>
  </si>
  <si>
    <t>KORENBLATK@WUSTL.EDU</t>
  </si>
  <si>
    <t>PECK, ALLAN</t>
  </si>
  <si>
    <t>DRAGUTSKY, MICHAEL</t>
  </si>
  <si>
    <t>MDRAGUTSKY@AOL.COM</t>
  </si>
  <si>
    <t>SUN, ANDREW</t>
  </si>
  <si>
    <t>ANDREW_SUN@TRIHEALTH.COM</t>
  </si>
  <si>
    <t>CASTELLANOS, ADALBERTO</t>
  </si>
  <si>
    <t>CHARLENE.CLARDY@BHSI.COM</t>
  </si>
  <si>
    <t>ATKINSON, SHANNON</t>
  </si>
  <si>
    <t>ATKINSONS@GGCLINIC.COM</t>
  </si>
  <si>
    <t>SARBAH, STEEDMAN</t>
  </si>
  <si>
    <t>SARBAH@MAC.COM</t>
  </si>
  <si>
    <t>SICILIANO, GERARD</t>
  </si>
  <si>
    <t>JONES, MICHAEL</t>
  </si>
  <si>
    <t>CHADALAVADA, RAJAGOPAL</t>
  </si>
  <si>
    <t>DRCHADALAVADA@AOL.COM</t>
  </si>
  <si>
    <t>DIXIT, BHARGAB</t>
  </si>
  <si>
    <t>BHARGAB.DIXIT@NORTONHEALTHCARE.ORG</t>
  </si>
  <si>
    <t>NAIR, SATHEESH</t>
  </si>
  <si>
    <t>SNAIR@UTHSC.EDU</t>
  </si>
  <si>
    <t>WHITE, EDWARD</t>
  </si>
  <si>
    <t>ANBARI, MAAN</t>
  </si>
  <si>
    <t>MANBARI@CRMCHEALTH.ORG</t>
  </si>
  <si>
    <t>KANTHAWAR, ASHOK</t>
  </si>
  <si>
    <t>KAYLOR, TERRY</t>
  </si>
  <si>
    <t>BAUM, ALEX</t>
  </si>
  <si>
    <t>ABAUM@GASTRO1.COM</t>
  </si>
  <si>
    <t>JEFFREYS, CHANTIL</t>
  </si>
  <si>
    <t>CJEFFREYS@GASTRO1.COM</t>
  </si>
  <si>
    <t>MARSANO-OBANDO, LUIS</t>
  </si>
  <si>
    <t>LUIS.MARSANO@LOUISVILLE.EDU</t>
  </si>
  <si>
    <t>YOUNES, ZIAD</t>
  </si>
  <si>
    <t>ZYOUNES@GASTRO1.COM</t>
  </si>
  <si>
    <t>MORRIS, STEFANIE</t>
  </si>
  <si>
    <t>MCKINNEY, AMANDA</t>
  </si>
  <si>
    <t>ABERRY@GASTRO1.COM</t>
  </si>
  <si>
    <t>AKINYELE, KIMBERLY</t>
  </si>
  <si>
    <t>KIMBERLY.M.AKINYELE@VUMC.ORG</t>
  </si>
  <si>
    <t>GOWIN, BRANDI</t>
  </si>
  <si>
    <t>BRANDI.GOWIN@BHSI.COM</t>
  </si>
  <si>
    <t>DOTSON, TAMI</t>
  </si>
  <si>
    <t>NANSIYANI, SHEHNAZ</t>
  </si>
  <si>
    <t>SNANSIYANI@UTHSC.EDU</t>
  </si>
  <si>
    <t>MACHENS, EMILY</t>
  </si>
  <si>
    <t>EMILY.MACHENS@SSMHEALTH.COM</t>
  </si>
  <si>
    <t>SMITH, TAYLOR</t>
  </si>
  <si>
    <t>SWANSON, STEPHANIE</t>
  </si>
  <si>
    <t>STEPHANIE.SWANSON@SSMHEALTH.COM</t>
  </si>
  <si>
    <t>TRAVIS, LAURA</t>
  </si>
  <si>
    <t>FRENCH, JOSHUA</t>
  </si>
  <si>
    <t>JFRENCH@GASTRO1.COM</t>
  </si>
  <si>
    <t>DUNCAN, SCOTT</t>
  </si>
  <si>
    <t>SDUNCAN@GASTRO1.COM</t>
  </si>
  <si>
    <t>VIEIRA, KRISTEN</t>
  </si>
  <si>
    <t>ISFORT, ROBERT</t>
  </si>
  <si>
    <t>DUNAWAY, PETER</t>
  </si>
  <si>
    <t>JINJUVADIA, KARTIKKUMAR</t>
  </si>
  <si>
    <t>KJINJUV@MED.WAYNE.EDU</t>
  </si>
  <si>
    <t>SHYAMRAJ, AISHWARYA</t>
  </si>
  <si>
    <t>EL-HALABI, MUSTAPHA</t>
  </si>
  <si>
    <t>OHARE, BRENDAN</t>
  </si>
  <si>
    <t>BRENDAN.OHARE@ASCENSION.ORG</t>
  </si>
  <si>
    <t>POKHREL, SABITA</t>
  </si>
  <si>
    <t>COPPOLA, THOMAS</t>
  </si>
  <si>
    <t>GO, JORGE</t>
  </si>
  <si>
    <t>JGO@GASTROHEALTH.COM</t>
  </si>
  <si>
    <t>LIU, TZU YU</t>
  </si>
  <si>
    <t>KIIHNL, ANNA</t>
  </si>
  <si>
    <t>HOU, RONG</t>
  </si>
  <si>
    <t>RUIZ, BETH</t>
  </si>
  <si>
    <t>BROZOVIC, SUZANA</t>
  </si>
  <si>
    <t>BROZOVIC.SUZANA@GMAIL.COM</t>
  </si>
  <si>
    <t>GAY, STEVEN</t>
  </si>
  <si>
    <t>LABORDE, CREGAN</t>
  </si>
  <si>
    <t>CLABORDE@MMCLINIC.COM</t>
  </si>
  <si>
    <t>DELA CRUZ, ANNA CHRISTINA</t>
  </si>
  <si>
    <t>CHRISTINA.DELACRUZ@UKY.EDU</t>
  </si>
  <si>
    <t>HOGAN, SARAH</t>
  </si>
  <si>
    <t>SARAH.HOGAN@MERCY.NET</t>
  </si>
  <si>
    <t>PISAPIA, NICOLE</t>
  </si>
  <si>
    <t>CABURGESS@CRMCHEALTH.ORG</t>
  </si>
  <si>
    <t>JOPHLIN, LORETTA</t>
  </si>
  <si>
    <t>LORETTA.JOPHLIN@LOUISVILLE.EDU</t>
  </si>
  <si>
    <t>KALAKONDA, ADITYA</t>
  </si>
  <si>
    <t>MCHENRY, SCOTT</t>
  </si>
  <si>
    <t>ALSABBAGH, MOHAMMED EYAD YASEEN</t>
  </si>
  <si>
    <t>EYAD.ALSABBAGH@MERCY.NET</t>
  </si>
  <si>
    <t>QUIGLEY, COLIN</t>
  </si>
  <si>
    <t>QUIGLECD@UCMAIL.UC.EDU</t>
  </si>
  <si>
    <t>TATUM, ROBERT</t>
  </si>
  <si>
    <t>RAMACHANDRAN, RAJESH</t>
  </si>
  <si>
    <t>SHUMATE, JACKIE</t>
  </si>
  <si>
    <t>JSHUMATE@CCGASTRO.NET</t>
  </si>
  <si>
    <t>WILLIAMS, TAMERIA</t>
  </si>
  <si>
    <t>TAMERIA.WILLIAMS@BHSALA.COM</t>
  </si>
  <si>
    <t>WILLIAMS, LAURA</t>
  </si>
  <si>
    <t>DWILLIAMS@ENDO-WORLD.COM</t>
  </si>
  <si>
    <t>PLOURD, KATIE</t>
  </si>
  <si>
    <t>KPLOURD@BGAPC.COM</t>
  </si>
  <si>
    <t>PATEL, HIREN</t>
  </si>
  <si>
    <t>HIREN727@GMAIL.COM</t>
  </si>
  <si>
    <t>RAVI, SUJAN</t>
  </si>
  <si>
    <t>PLOTT, ERIC</t>
  </si>
  <si>
    <t>PEOPLES, LISA</t>
  </si>
  <si>
    <t>LISAPEOPLESNP@GMAIL.COM</t>
  </si>
  <si>
    <t>CO, PAUL</t>
  </si>
  <si>
    <t>PAULCO1984@GMAIL.COM</t>
  </si>
  <si>
    <t>KURZ, BENJAMIN</t>
  </si>
  <si>
    <t>KINDALL, TAVELL</t>
  </si>
  <si>
    <t>TKINDALL@STTHOMASCHC.ORG</t>
  </si>
  <si>
    <t>FAGAN, SHANNON</t>
  </si>
  <si>
    <t>HARRIS, HEATHER</t>
  </si>
  <si>
    <t>HMHARRIS19751@ICLOUD.COM</t>
  </si>
  <si>
    <t>THERAPONDOS, GEORGE</t>
  </si>
  <si>
    <t>GTHERAPONDOS@OCHSNER.ORG</t>
  </si>
  <si>
    <t>BUI, NGOC THUY</t>
  </si>
  <si>
    <t>REDFLY@GMAIL.COM</t>
  </si>
  <si>
    <t>DAO, KIMBERLY</t>
  </si>
  <si>
    <t>ALNOAH, ZAID</t>
  </si>
  <si>
    <t>SONBNGUYEN@GMAIL.COM</t>
  </si>
  <si>
    <t>CARRIERE, VERNON</t>
  </si>
  <si>
    <t>VERNONCARRIERE@GMAIL.COM</t>
  </si>
  <si>
    <t>KINGERY, MIMI</t>
  </si>
  <si>
    <t>MKINGERY@ENDO-WORLD.COM</t>
  </si>
  <si>
    <t>HYMEL, BRETT</t>
  </si>
  <si>
    <t>GRAY, MEAGAN</t>
  </si>
  <si>
    <t>MEAGANEGRAY@UABMC.EDU</t>
  </si>
  <si>
    <t>LORIO, ERIC</t>
  </si>
  <si>
    <t>LORIO@METROGI.COM</t>
  </si>
  <si>
    <t>SCHULENBERG, CAROLINE</t>
  </si>
  <si>
    <t>CSCHU3@LSUHSC.EDU</t>
  </si>
  <si>
    <t>KANTRALES, JESSICA</t>
  </si>
  <si>
    <t>MARTINSEN, ANGELA</t>
  </si>
  <si>
    <t>ANGELA.MARTINSEN@BHCPNS.ORG</t>
  </si>
  <si>
    <t>REED, CHERIE</t>
  </si>
  <si>
    <t>CEFREEMAN@UABMC.EDU</t>
  </si>
  <si>
    <t>IDRISS, RAJAB</t>
  </si>
  <si>
    <t>DELK, MOLLY</t>
  </si>
  <si>
    <t>MDELK@TULANE.EDU</t>
  </si>
  <si>
    <t>KENNEY-CROWELL, LAUREN</t>
  </si>
  <si>
    <t>LAUREN.KENNEYCROWELL@OCHSNER.ORG</t>
  </si>
  <si>
    <t>JOSHI, SHOBHA</t>
  </si>
  <si>
    <t>SHOBHA.JOSHI@HCAHEALTHCARE.COM</t>
  </si>
  <si>
    <t>POLEK-NOWAKOWSKA, HALINA</t>
  </si>
  <si>
    <t>LUNGSANDGUT@GMAIL.COM</t>
  </si>
  <si>
    <t>BEARY, DAVID</t>
  </si>
  <si>
    <t>BEARYDOC@AOL.COM</t>
  </si>
  <si>
    <t>BARNETT, CODY</t>
  </si>
  <si>
    <t>CODYBMD@GMAIL.COM</t>
  </si>
  <si>
    <t>JOSHI, VIRENDRA</t>
  </si>
  <si>
    <t>BZOWEJ, NATALIE</t>
  </si>
  <si>
    <t>NBZOWEJ@OCHSNER.ORG</t>
  </si>
  <si>
    <t>CATINIS, GEORGES</t>
  </si>
  <si>
    <t>CATINIS@METROGI.COM</t>
  </si>
  <si>
    <t>AZMEH, WAREF</t>
  </si>
  <si>
    <t>AZMEH@KMCMAIL.NET</t>
  </si>
  <si>
    <t>STONE, KAREN</t>
  </si>
  <si>
    <t>DBLOCKER@ENDO-WORLD.COM</t>
  </si>
  <si>
    <t>STEVENS, KRISTEN</t>
  </si>
  <si>
    <t>ZAPATA, MARIANA</t>
  </si>
  <si>
    <t>MARIANA.ZAPATA@OCHSNER.ORG</t>
  </si>
  <si>
    <t>FINLAY, DARRELL</t>
  </si>
  <si>
    <t>TONISJONES@YAHOO.COM</t>
  </si>
  <si>
    <t>NEWTON, LARESA</t>
  </si>
  <si>
    <t>LARESA.NEWTON@YAHOO.COM</t>
  </si>
  <si>
    <t>MCDANIEL, GINGER</t>
  </si>
  <si>
    <t>MCDANIELGINGER@HOTMAIL.COM</t>
  </si>
  <si>
    <t>VOUGHT, RACHEL</t>
  </si>
  <si>
    <t>FORSTALL, JENNIFER</t>
  </si>
  <si>
    <t>WHITE, KATHERINE</t>
  </si>
  <si>
    <t>SIGLER, CHELSEA</t>
  </si>
  <si>
    <t>NGUYEN, ANTHONY</t>
  </si>
  <si>
    <t>BOUTIAN, CIJI</t>
  </si>
  <si>
    <t>CIJI.BOUTIAN@OCHSNER.ORG</t>
  </si>
  <si>
    <t>SILVERS, DAVID</t>
  </si>
  <si>
    <t>RINKER, RONALD</t>
  </si>
  <si>
    <t>DAO, MINH</t>
  </si>
  <si>
    <t>DULITZ, DAVID</t>
  </si>
  <si>
    <t>REISS, GARY</t>
  </si>
  <si>
    <t>BALART, JAMES</t>
  </si>
  <si>
    <t>BRENNER, HOWARD</t>
  </si>
  <si>
    <t>WEGMANN, MARK</t>
  </si>
  <si>
    <t>HOOKS, SAMUEL</t>
  </si>
  <si>
    <t>BENNETTHOOKS@GMAIL.COM</t>
  </si>
  <si>
    <t>ALEMANY-LOPEZ, FERNANDO</t>
  </si>
  <si>
    <t>DRFALEMANY@AOL.COM</t>
  </si>
  <si>
    <t>SIEGEL, JONATHAN</t>
  </si>
  <si>
    <t>JSIEGELMD@COMCAST.NET</t>
  </si>
  <si>
    <t>COCHRAN, JOSEPH</t>
  </si>
  <si>
    <t>DILLON, ALVA</t>
  </si>
  <si>
    <t>WINFREY, KEITH</t>
  </si>
  <si>
    <t>KWINFREYMD@GMAIL.COM</t>
  </si>
  <si>
    <t>SCHIBLER, CHARLES</t>
  </si>
  <si>
    <t>LAPEROUSE, PATRICK</t>
  </si>
  <si>
    <t>MLATIOLAIS@ACADIANAGASTRO.COM</t>
  </si>
  <si>
    <t>RAINES, DANIEL</t>
  </si>
  <si>
    <t>DRAINE@LSUHSC.EDU</t>
  </si>
  <si>
    <t>MARINO, MARK</t>
  </si>
  <si>
    <t>DAINA@METROGI.COM</t>
  </si>
  <si>
    <t>LIN, JEFFREY</t>
  </si>
  <si>
    <t>OZORAL, CLAIRE</t>
  </si>
  <si>
    <t>TING, PENG-SHENG</t>
  </si>
  <si>
    <t>LITTLE, BROOKE</t>
  </si>
  <si>
    <t>BBUCHANAN@UABMC.EDU</t>
  </si>
  <si>
    <t>COLLINS, JESSICA</t>
  </si>
  <si>
    <t>BROWNING, JENNY</t>
  </si>
  <si>
    <t>JBROWNING@CCGASTRO.NET</t>
  </si>
  <si>
    <t>LEROY, TODD</t>
  </si>
  <si>
    <t>MAI, VU</t>
  </si>
  <si>
    <t>VMMAI@YAHOO.COM</t>
  </si>
  <si>
    <t>SHIAO, RENEE</t>
  </si>
  <si>
    <t>REGENSTEIN, FREDRIC</t>
  </si>
  <si>
    <t>FREGENSTEIN@SAINT-LUKES.ORG</t>
  </si>
  <si>
    <t>ROLFSEN, MATTHEW</t>
  </si>
  <si>
    <t>MJROLFSEN@BRCLINIC.COM</t>
  </si>
  <si>
    <t>YOUNG, STEVEN</t>
  </si>
  <si>
    <t>SAMANT, HRISHIKESH</t>
  </si>
  <si>
    <t>HSAMAN@LSUHSC.EDU</t>
  </si>
  <si>
    <t>MCGUIRE, BRENDAN</t>
  </si>
  <si>
    <t>BMCGUIRE@UAB.EDU</t>
  </si>
  <si>
    <t>PEACE, A. DANIELLE</t>
  </si>
  <si>
    <t>ADPEACE@HEALTH.SOUTHALABAMA.EDU</t>
  </si>
  <si>
    <t>SCROGGS, AIMEE</t>
  </si>
  <si>
    <t>ASCROGGS@OCHSNER.ORG</t>
  </si>
  <si>
    <t>LOVELL, CHRIS</t>
  </si>
  <si>
    <t>CHRISTOPHERMLOVELL@GMAIL.COM</t>
  </si>
  <si>
    <t>SCHEUERMANN, JENNIFER</t>
  </si>
  <si>
    <t>JSCHEUERMANN@OCHSNER.ORG</t>
  </si>
  <si>
    <t>LAMENDOLA, OLEANA</t>
  </si>
  <si>
    <t>LANDRY, GIA</t>
  </si>
  <si>
    <t>GIALANDRY@GMAIL.COM</t>
  </si>
  <si>
    <t>FETTIG, DAVID</t>
  </si>
  <si>
    <t>DFETTIG@UABMC.EDU</t>
  </si>
  <si>
    <t>YOUMANS, CASSANDRA</t>
  </si>
  <si>
    <t>SMITH, CHRISTOPHER SHANE</t>
  </si>
  <si>
    <t>CSHANESMITH@YAHOO.COM</t>
  </si>
  <si>
    <t>POWELL, DELPHINE</t>
  </si>
  <si>
    <t>DELPHINE.POWELL@VA.GOV</t>
  </si>
  <si>
    <t>VANKINENI, PRASAD</t>
  </si>
  <si>
    <t>GREVENITIS, PANAYIOTIS</t>
  </si>
  <si>
    <t>THOMPSON, RACHEL</t>
  </si>
  <si>
    <t>COOPER, JADA</t>
  </si>
  <si>
    <t>JADA.GRANT@VA.GOV</t>
  </si>
  <si>
    <t>POLLACK, SCOTT</t>
  </si>
  <si>
    <t>SPOLLACK@METROGI.COM</t>
  </si>
  <si>
    <t>CHANDAMURI, BABISWARUP</t>
  </si>
  <si>
    <t>MORROW, ASHLEY</t>
  </si>
  <si>
    <t>AMORROW@CCGASTRO.NET</t>
  </si>
  <si>
    <t>JONES, DEANN</t>
  </si>
  <si>
    <t>CDJONES@UABMC.EDU</t>
  </si>
  <si>
    <t>CALLAWAY, JAMES</t>
  </si>
  <si>
    <t>SHOREIBAH, MOHAMED</t>
  </si>
  <si>
    <t>MSHOREIBAH@UAB.EDU</t>
  </si>
  <si>
    <t>GIRGRAH, NIGEL</t>
  </si>
  <si>
    <t>NGIRGRAH@OCHSNER.ORG</t>
  </si>
  <si>
    <t>MALTBIE, EDWARD</t>
  </si>
  <si>
    <t>RAINEY, MANDY</t>
  </si>
  <si>
    <t>MCRAINEY@LGH.ORG</t>
  </si>
  <si>
    <t>BOUDREAUX, EMILIE</t>
  </si>
  <si>
    <t>ETBOUDREUX@LGH.ORG</t>
  </si>
  <si>
    <t>PUENTE, GEORGE</t>
  </si>
  <si>
    <t>CAMPBELL, JAMES</t>
  </si>
  <si>
    <t>CAMP, LOLITA</t>
  </si>
  <si>
    <t>LOLITA.CAMP@LCMCHEALTH.ORG</t>
  </si>
  <si>
    <t>REDDY, SANJEEVA</t>
  </si>
  <si>
    <t>MARTINEAU, MITCHELL</t>
  </si>
  <si>
    <t>HENDERSON, PHILLIP</t>
  </si>
  <si>
    <t>PKHENDERSON@HEALTH.SOUTHALABAMA.EDU</t>
  </si>
  <si>
    <t>ROBIN@IBERIAGASTRO.COM</t>
  </si>
  <si>
    <t>CARREON, VERONICA</t>
  </si>
  <si>
    <t>VJCARREON@HOUSTONMETHODIST.ORG</t>
  </si>
  <si>
    <t>GOGIA, SUDHANSHU</t>
  </si>
  <si>
    <t>SUDHANSHU.GOGIA@MEMORIALHERMANN.ORG</t>
  </si>
  <si>
    <t>SANTOS, ANTHONY</t>
  </si>
  <si>
    <t>ANTHONY@TEXASLIVER.COM</t>
  </si>
  <si>
    <t>JALAL, PRASUN</t>
  </si>
  <si>
    <t>JALAL@BCM.EDU</t>
  </si>
  <si>
    <t>EGWIM, CHUKWUMA</t>
  </si>
  <si>
    <t>CHUMAEGWIM@YAHOO.COM</t>
  </si>
  <si>
    <t>NGUYEN, NGHIA</t>
  </si>
  <si>
    <t>VICTOR, DAVID</t>
  </si>
  <si>
    <t>DWVICTOR@HOUSTONMETHODIST.ORG</t>
  </si>
  <si>
    <t>CARRUM, GEORGE</t>
  </si>
  <si>
    <t>HEMATOLOGY (INTERNAL MEDICINE)</t>
  </si>
  <si>
    <t>GCARRUM@HOUSTONMETHODIST.ORG</t>
  </si>
  <si>
    <t>LAI, LIHUA</t>
  </si>
  <si>
    <t>GAMBRILL, CAROL</t>
  </si>
  <si>
    <t>CGAMBRILL@HOPECHC.ORG</t>
  </si>
  <si>
    <t>JIANG, NAN</t>
  </si>
  <si>
    <t>PEARLANDPHYSICIANS@GMAIL.COM</t>
  </si>
  <si>
    <t>YIN, ZHENGNAN</t>
  </si>
  <si>
    <t>HO, LOAN</t>
  </si>
  <si>
    <t>LOAN.HO@BCM.EDU</t>
  </si>
  <si>
    <t>BAUTE, ROCIO</t>
  </si>
  <si>
    <t>RBAUTE@HOPECHC.ORG</t>
  </si>
  <si>
    <t>LE, MY</t>
  </si>
  <si>
    <t>NGUYEN, DONGCHAU</t>
  </si>
  <si>
    <t>DONGCHAU@YAHOO.COM</t>
  </si>
  <si>
    <t>GHOBRIAL, RAFIK</t>
  </si>
  <si>
    <t>NGUYEN, TAI</t>
  </si>
  <si>
    <t>PHAM, CONNIE</t>
  </si>
  <si>
    <t>MCCALL, RICARDO</t>
  </si>
  <si>
    <t>TAO, QINGGUO</t>
  </si>
  <si>
    <t>MALHOTRA, ADVITYA</t>
  </si>
  <si>
    <t>HO, TUONG-VI</t>
  </si>
  <si>
    <t>MERWAT, SHEHARYAR</t>
  </si>
  <si>
    <t>WANG, XIN</t>
  </si>
  <si>
    <t>PHYSICAL MEDICINE &amp; REHABILITATION</t>
  </si>
  <si>
    <t>KRILL, TIMOTHY</t>
  </si>
  <si>
    <t>CALO, BIANCA</t>
  </si>
  <si>
    <t>BIANCA.CALO@UTH.TMC.EDU</t>
  </si>
  <si>
    <t>ROBBINS, RICHARD</t>
  </si>
  <si>
    <t>MCFADDEN, ROBERT</t>
  </si>
  <si>
    <t>RMCFADDEN@HOUSTONMETHODIST.ORG</t>
  </si>
  <si>
    <t>LI, HUAIGUANG</t>
  </si>
  <si>
    <t>FRANKS, KAYLEE</t>
  </si>
  <si>
    <t>KFRANKS@TDDCTX.COM</t>
  </si>
  <si>
    <t>RIOS, VICTORIA</t>
  </si>
  <si>
    <t>VERIOS18@GMAIL.COM</t>
  </si>
  <si>
    <t>MYERS, EDWARD</t>
  </si>
  <si>
    <t>FULLER, ARIAN</t>
  </si>
  <si>
    <t>ARIAN.FULLER@BCM.COM</t>
  </si>
  <si>
    <t>SKOTNICKI, ELIZABETH</t>
  </si>
  <si>
    <t>ELIZABETH.SKOTNICKI@UTH.TMC.EDU</t>
  </si>
  <si>
    <t>MENSA, NANA AFIA</t>
  </si>
  <si>
    <t>NGUYEN, HONG-HANH</t>
  </si>
  <si>
    <t>HANA@TEXASLIVER.COM</t>
  </si>
  <si>
    <t>ZAMORA, MELISSA</t>
  </si>
  <si>
    <t>BOGGS, SAMANTHA</t>
  </si>
  <si>
    <t>SEF988@HOTMAIL.COM</t>
  </si>
  <si>
    <t>SILLER, JENNY</t>
  </si>
  <si>
    <t>TRUONG, LE</t>
  </si>
  <si>
    <t>TRUONG, THANH-THAO</t>
  </si>
  <si>
    <t>TOFIK, HANIA</t>
  </si>
  <si>
    <t>BASRA, TAMNEET</t>
  </si>
  <si>
    <t>ALTUG, SEZEN</t>
  </si>
  <si>
    <t>SCHWARZ, PETER</t>
  </si>
  <si>
    <t>DARMADI, DANIEL</t>
  </si>
  <si>
    <t>S_SAGASTEGUI@YAHOO.COM</t>
  </si>
  <si>
    <t>OJEAS, HARRY</t>
  </si>
  <si>
    <t>VDELGADO@GASTROCONSULTANTS.COM</t>
  </si>
  <si>
    <t>HOLLINGER, F</t>
  </si>
  <si>
    <t>BLAINEH@BCM.EDU</t>
  </si>
  <si>
    <t>GOSS, JOHN</t>
  </si>
  <si>
    <t>JGOSS@BCM.EDU</t>
  </si>
  <si>
    <t>VIERLING, JOHN</t>
  </si>
  <si>
    <t>VIERLING@BCM.EDU</t>
  </si>
  <si>
    <t>BALL, DANIEL</t>
  </si>
  <si>
    <t>DB012862@YAHOO.COM</t>
  </si>
  <si>
    <t>LE, KHANH</t>
  </si>
  <si>
    <t>RKENDALL@TDDCTX.COM</t>
  </si>
  <si>
    <t>SCHAENING, ORLANDO</t>
  </si>
  <si>
    <t>BUGSR4US@YAHOO.COM</t>
  </si>
  <si>
    <t>YANG, VICTOR</t>
  </si>
  <si>
    <t>GASTRODUDE@YAHOO.COM</t>
  </si>
  <si>
    <t>CLEMMONS, JOHN</t>
  </si>
  <si>
    <t>DGRACEB@GMAIL.COM</t>
  </si>
  <si>
    <t>HOLLIS, CHARNELL</t>
  </si>
  <si>
    <t>LYONS, KACEY</t>
  </si>
  <si>
    <t>BANKSTON, DESTANIE</t>
  </si>
  <si>
    <t>TOLBIRD, SUZETTE</t>
  </si>
  <si>
    <t>IZQUIERDO, JESSECA</t>
  </si>
  <si>
    <t>BAHAM, DESTINEE</t>
  </si>
  <si>
    <t>AMANTE, NATALIE</t>
  </si>
  <si>
    <t>NASH, MADISON</t>
  </si>
  <si>
    <t>HORRILLO, RAFAELA</t>
  </si>
  <si>
    <t>KAFROUNI, MICHEL</t>
  </si>
  <si>
    <t>SURAPANENI, SRI</t>
  </si>
  <si>
    <t>HEAROD, MARY</t>
  </si>
  <si>
    <t>MHEAROD@LCMH.COM</t>
  </si>
  <si>
    <t>KIENAST, CHRISTINA</t>
  </si>
  <si>
    <t>CHRISTINA@TEXASLIVER.COM</t>
  </si>
  <si>
    <t>JONES PAULEY, MICHELLE</t>
  </si>
  <si>
    <t>CLIFTON, MYEISHA</t>
  </si>
  <si>
    <t>MCASMIRE@TANHEALTHCARE.ORG</t>
  </si>
  <si>
    <t>HINOJOSA, LINE</t>
  </si>
  <si>
    <t>LINE.HINOJOSA@BCM.COM</t>
  </si>
  <si>
    <t>RAO, JYOTI</t>
  </si>
  <si>
    <t>ANKOMA-SEY, VICTOR</t>
  </si>
  <si>
    <t>CLINIC@LIVERASSOCTX.COM</t>
  </si>
  <si>
    <t>GALATI, JOSEPH</t>
  </si>
  <si>
    <t>DRGALATI@TEXASLIVER.COM</t>
  </si>
  <si>
    <t>SAHARIA, ASHISH</t>
  </si>
  <si>
    <t>RAJENDRAN, SURESH</t>
  </si>
  <si>
    <t>RUNGTA, MANISH</t>
  </si>
  <si>
    <t>MINDIKOGLU, AYSE</t>
  </si>
  <si>
    <t>AYSE.MINDIKOGLU@BCM.EDU</t>
  </si>
  <si>
    <t>ZELA, SCOTT</t>
  </si>
  <si>
    <t>SCOTT_ZELA@HOTMAIL.COM</t>
  </si>
  <si>
    <t>SOOD, GAGAN</t>
  </si>
  <si>
    <t>GKSOOD@BCM.EDU</t>
  </si>
  <si>
    <t>ZHOU, YI</t>
  </si>
  <si>
    <t>YZHOUFAMILYMEDICINE@YAHOO.COM</t>
  </si>
  <si>
    <t>MANI, RAVI</t>
  </si>
  <si>
    <t>DUCHINI, ANDREA</t>
  </si>
  <si>
    <t>ANDREADUCHINI@HOTMAIL.COM</t>
  </si>
  <si>
    <t>SUBRAMANYAM, KALYANAM</t>
  </si>
  <si>
    <t>INAMDAR, NIKHIL</t>
  </si>
  <si>
    <t>YAO, SHENG-KUN</t>
  </si>
  <si>
    <t>STRIBLING, RISE</t>
  </si>
  <si>
    <t>RISES@BCM.TMC.EDU</t>
  </si>
  <si>
    <t>KHADERI, SAIRA</t>
  </si>
  <si>
    <t>SAIRA.KHADERI@BCM.EDU</t>
  </si>
  <si>
    <t>WANG, JIMIN</t>
  </si>
  <si>
    <t>DRWANG777@GMAIL.COM</t>
  </si>
  <si>
    <t>CHEN, YONGFANG</t>
  </si>
  <si>
    <t>XUDONGX@HOTMAIL.COM</t>
  </si>
  <si>
    <t>XU, XUDONG</t>
  </si>
  <si>
    <t>XU.XUDONG959@GMAIL.COM</t>
  </si>
  <si>
    <t>KAIN, LAUREN</t>
  </si>
  <si>
    <t>LKAIN@MDANDERSON.ORG</t>
  </si>
  <si>
    <t>JAFRI, SYED</t>
  </si>
  <si>
    <t>REDDY, KESHAVA</t>
  </si>
  <si>
    <t>CHEN, SAMUEL</t>
  </si>
  <si>
    <t>SAMUEL_CHEN@YAHOO.COM</t>
  </si>
  <si>
    <t>GALLER, GREG</t>
  </si>
  <si>
    <t>GREG.GALLER@KELSEY-SEYBOLD.COM</t>
  </si>
  <si>
    <t>JOHNSON, STEPHANIE</t>
  </si>
  <si>
    <t>KHAN, RASHID</t>
  </si>
  <si>
    <t>PHUONG.TRAN@BCM.EDU</t>
  </si>
  <si>
    <t>LENEAVE, ANNE</t>
  </si>
  <si>
    <t>ANNEMARIE.LENEAVE@BCM.EDU</t>
  </si>
  <si>
    <t>CHUNG, JAMIE</t>
  </si>
  <si>
    <t>JAMIE.CHUNG@BCM.EDU</t>
  </si>
  <si>
    <t>HALL, SOPHIA</t>
  </si>
  <si>
    <t>SOPHIA.HALL@BCM.EDU</t>
  </si>
  <si>
    <t>GAIKWAD, TANMAYI</t>
  </si>
  <si>
    <t>TANU.GAIKWAD@BCM.EDU</t>
  </si>
  <si>
    <t>ELDER, JAIME</t>
  </si>
  <si>
    <t>JELDER@LCMH.COM</t>
  </si>
  <si>
    <t>PURNAK, TUGRUL</t>
  </si>
  <si>
    <t>TUGRUL.PURNAK@UTH.TMC.EDU</t>
  </si>
  <si>
    <t>BLACKMAN, JENNY</t>
  </si>
  <si>
    <t>LIANG, MIN</t>
  </si>
  <si>
    <t>KHAN, KASHIF</t>
  </si>
  <si>
    <t>KODALI, SUDHA</t>
  </si>
  <si>
    <t>SKODALI@HOUSTONMETHODIST.ORG</t>
  </si>
  <si>
    <t>ROBINSON, REGINA</t>
  </si>
  <si>
    <t>LEE, TZU-HAO</t>
  </si>
  <si>
    <t>TZU-HAO.LEE@BCM.EDU</t>
  </si>
  <si>
    <t>CHOLANKERIL, GEORGE</t>
  </si>
  <si>
    <t>GEORGE.CHOLANKERIL@BCM.EDU</t>
  </si>
  <si>
    <t>CHUNG, RANDY</t>
  </si>
  <si>
    <t>DAVIS, JEAN</t>
  </si>
  <si>
    <t>JEAN.DAVIS@BCM.EDU</t>
  </si>
  <si>
    <t>PETRASEK, JAN</t>
  </si>
  <si>
    <t>JPETRASEK@UMC.EDU</t>
  </si>
  <si>
    <t>BROWN, CRISTAL</t>
  </si>
  <si>
    <t>GONZALEZ, JULISSA</t>
  </si>
  <si>
    <t>JFLORES@TXLIVER.COM</t>
  </si>
  <si>
    <t>HOANG, CHAU</t>
  </si>
  <si>
    <t>OMOYENI, JADESOLA</t>
  </si>
  <si>
    <t>JADESOLA.FAPOHUNDA@NYCHHC.ORG</t>
  </si>
  <si>
    <t>CHO, RYAN</t>
  </si>
  <si>
    <t>MARTINEZ, MARNI</t>
  </si>
  <si>
    <t>DHANEKULA, RAJA</t>
  </si>
  <si>
    <t>RDHANEKULA@DH.ORG</t>
  </si>
  <si>
    <t>NOUREDDIN, MAZEN</t>
  </si>
  <si>
    <t>MAZEN.NOUREDDIN@CSHS.ORG</t>
  </si>
  <si>
    <t>THOMAS, TOJO</t>
  </si>
  <si>
    <t>CASTILLO, MARIA</t>
  </si>
  <si>
    <t>TCASTILLO@TXLIVER.COM</t>
  </si>
  <si>
    <t>BUI, ANHTHU</t>
  </si>
  <si>
    <t>HENNON, JANICE</t>
  </si>
  <si>
    <t>JHENNON@TXLIVER.COM</t>
  </si>
  <si>
    <t>BERK, CORRIE</t>
  </si>
  <si>
    <t>CORRIEBERK@GMAIL.COM</t>
  </si>
  <si>
    <t>DANG, HUNG</t>
  </si>
  <si>
    <t>ESQUIVEL, ANTHONY</t>
  </si>
  <si>
    <t>SIDDIQUI, JUNAID</t>
  </si>
  <si>
    <t>SHIVSHANKER, KRISHNAMURTHY</t>
  </si>
  <si>
    <t>ISHWARA53@AOL.COM</t>
  </si>
  <si>
    <t>RAMESH, GOWRAPPALA</t>
  </si>
  <si>
    <t>DRGSRAMESH@DHAHOUSTON.COM</t>
  </si>
  <si>
    <t>GAGNEJA, HARISH</t>
  </si>
  <si>
    <t>HGAGNEJA@YAHOO.COM</t>
  </si>
  <si>
    <t>HERRERA, KARA</t>
  </si>
  <si>
    <t>BRAVO, ARTURO</t>
  </si>
  <si>
    <t>ABRAVO@BRAVOGASTRO.COM</t>
  </si>
  <si>
    <t>DESCHNER, WILLIAM</t>
  </si>
  <si>
    <t>LUBIN, CRAIG</t>
  </si>
  <si>
    <t>SPERLING, RICHARD</t>
  </si>
  <si>
    <t>HSU, CHIA-WEN</t>
  </si>
  <si>
    <t>SOPHIA.PEQUENO@AUSTINGASTRO.COM</t>
  </si>
  <si>
    <t>MAUK, PAUL</t>
  </si>
  <si>
    <t>RAL2901@HOTMAIL.COM</t>
  </si>
  <si>
    <t>HANIF, MUHAMMAD</t>
  </si>
  <si>
    <t>ZIEBERT, JOHN</t>
  </si>
  <si>
    <t>ACITS723@GMAIL.COM</t>
  </si>
  <si>
    <t>NGUYEN, PHONG</t>
  </si>
  <si>
    <t>LI, SPENCER</t>
  </si>
  <si>
    <t>FRACHTMAN, ROBERT</t>
  </si>
  <si>
    <t>OLGAC@AUSTINGASTRO.COM</t>
  </si>
  <si>
    <t>POREDDY, VIJAYRAMA</t>
  </si>
  <si>
    <t>VIJAYP@AUSTINGASTRO.COM</t>
  </si>
  <si>
    <t>NGUYEN, THUAN</t>
  </si>
  <si>
    <t>TTNGIDOC@YAHOO.COM</t>
  </si>
  <si>
    <t>DUDDEMPUDI, ANUPAMA</t>
  </si>
  <si>
    <t>JACKSON, JAMES</t>
  </si>
  <si>
    <t>HO, TRAM</t>
  </si>
  <si>
    <t>LE, QUOC</t>
  </si>
  <si>
    <t>JUNAIDI, OMER</t>
  </si>
  <si>
    <t>OMER.JUNAIDI@MHSHEALTH.COM</t>
  </si>
  <si>
    <t>DURAL, ALI</t>
  </si>
  <si>
    <t>ADURAL@DSNHC.COM</t>
  </si>
  <si>
    <t>ELLIS, KENNETH</t>
  </si>
  <si>
    <t>STEPHANIEC3@AUSTINGASTRO.COM</t>
  </si>
  <si>
    <t>TANG, TIMOTHY</t>
  </si>
  <si>
    <t>HSIEH, TING-HUI</t>
  </si>
  <si>
    <t>THSIEH@GICONSULTANTS.COM</t>
  </si>
  <si>
    <t>ALVA, BRICK</t>
  </si>
  <si>
    <t>GASTROENTEROLOGYOFFICE@YAHOO.COM</t>
  </si>
  <si>
    <t>NGUYEN, TRAM</t>
  </si>
  <si>
    <t>LY, GIANG</t>
  </si>
  <si>
    <t>JONES, JEFFREY</t>
  </si>
  <si>
    <t>MANRIQUEZ, THERESA</t>
  </si>
  <si>
    <t>SHIVERS, SYDNEY</t>
  </si>
  <si>
    <t>CRAWFORD, JUSTIN</t>
  </si>
  <si>
    <t>ZHENG, JESSICA</t>
  </si>
  <si>
    <t>JUAREZ, LYNSEY</t>
  </si>
  <si>
    <t>NGUYEN, STEVEN</t>
  </si>
  <si>
    <t>NGXSTEVE@YAHOO.COM</t>
  </si>
  <si>
    <t>THOMSON, COLE</t>
  </si>
  <si>
    <t>DALSWORK@GMAIL.COM</t>
  </si>
  <si>
    <t>POORDAD, FRED</t>
  </si>
  <si>
    <t>FRED.POORDAD@CSHS.ORG</t>
  </si>
  <si>
    <t>GUERRA, ERNESTO</t>
  </si>
  <si>
    <t>BETMGUERRA@YAHOO.COM</t>
  </si>
  <si>
    <t>GLOMBICKI, ALAN</t>
  </si>
  <si>
    <t>CRAYJONES12@GMAIL.COM</t>
  </si>
  <si>
    <t>HAMAT, HOWARD</t>
  </si>
  <si>
    <t>HHAMAT@GIMED.NET</t>
  </si>
  <si>
    <t>LAWITZ, ERIC</t>
  </si>
  <si>
    <t>LAWITZ@ALAMOMEDICALRESEARCH.COM</t>
  </si>
  <si>
    <t>PHAN, CHARLES</t>
  </si>
  <si>
    <t>CGPMD@WINDSTREAM.NET</t>
  </si>
  <si>
    <t>RODAS-OCHOA, FABIAN</t>
  </si>
  <si>
    <t>RODAS@TXLIVER.COM</t>
  </si>
  <si>
    <t>DO, DAVID</t>
  </si>
  <si>
    <t>JENNINGS, JESSICA</t>
  </si>
  <si>
    <t>JOHN, CINI</t>
  </si>
  <si>
    <t>TO, VU</t>
  </si>
  <si>
    <t>PHAM, TRAM</t>
  </si>
  <si>
    <t>LANG, PETER</t>
  </si>
  <si>
    <t>LANGPETERPL@NETSCAPE.NET</t>
  </si>
  <si>
    <t>SALCIDO, ROSSALYNN</t>
  </si>
  <si>
    <t>RSALCIDO@TXLIVER.COM</t>
  </si>
  <si>
    <t>ZHANG, DANIEL</t>
  </si>
  <si>
    <t>DANIEL.ZHANG@KELSEY-SEYBOLD.COM</t>
  </si>
  <si>
    <t>ARASTU, SANAA</t>
  </si>
  <si>
    <t>SINGAPURA, PRIANKA</t>
  </si>
  <si>
    <t>COOK, MEREDITH</t>
  </si>
  <si>
    <t>ZHANG, MEI</t>
  </si>
  <si>
    <t>DRMEIZHANG@YAHOO.COM</t>
  </si>
  <si>
    <t>FALOLA, FLORENCE</t>
  </si>
  <si>
    <t>HO, NAM</t>
  </si>
  <si>
    <t>REDDY, ARVIND</t>
  </si>
  <si>
    <t>SIM, WOON</t>
  </si>
  <si>
    <t>WOONKISIM@GMAIL.COM</t>
  </si>
  <si>
    <t>NGUYEN, SUSIE</t>
  </si>
  <si>
    <t>HCMDPA@GMAIL.COM</t>
  </si>
  <si>
    <t>ASAMOAH, VIVIAN</t>
  </si>
  <si>
    <t>CONTACT@DRASAMOAH.COM</t>
  </si>
  <si>
    <t>AWASUM, SERGE-ALAIN</t>
  </si>
  <si>
    <t>INFO@GREATERHOUSTONDDC.COM</t>
  </si>
  <si>
    <t>PHAM, BINH</t>
  </si>
  <si>
    <t>MEHTA, RAJESH</t>
  </si>
  <si>
    <t>KHANHPCNGUYEN@GMAIL.COM</t>
  </si>
  <si>
    <t>SUN, JACHI</t>
  </si>
  <si>
    <t>LANDAVERDE, CARMEN</t>
  </si>
  <si>
    <t>CARMEN.LANDAVERDE@BAYLORHEALTH.EDU</t>
  </si>
  <si>
    <t>LYUBOSLAVSKY, YULIA</t>
  </si>
  <si>
    <t>SLEARJET@OUTLOOK.COM</t>
  </si>
  <si>
    <t>MARKS, KEVIN</t>
  </si>
  <si>
    <t>MCMYLER, DONNA</t>
  </si>
  <si>
    <t>MEUTH, STACY</t>
  </si>
  <si>
    <t>SAMEUTH@GMAIL.COM</t>
  </si>
  <si>
    <t>ARNOLD, HAYS</t>
  </si>
  <si>
    <t>BBOUTOT@GASTROCONSA.COM</t>
  </si>
  <si>
    <t>THOMAS, HARRY</t>
  </si>
  <si>
    <t>HARRY.THOMAS@BSWHEALTH.ORG</t>
  </si>
  <si>
    <t>TSAI, EUGENIA</t>
  </si>
  <si>
    <t>JONES, DAVID</t>
  </si>
  <si>
    <t>GU, YING</t>
  </si>
  <si>
    <t>JYFAMILYURGENTCARE@COMCAST.NET</t>
  </si>
  <si>
    <t>VACHHANI, NITESH</t>
  </si>
  <si>
    <t>CORWIN, YUNI</t>
  </si>
  <si>
    <t>YUNI.CORWIN@MHSHEALTH.COM</t>
  </si>
  <si>
    <t>HCMDPA@SBCGLOBAL.NET</t>
  </si>
  <si>
    <t>PHAN, DUC</t>
  </si>
  <si>
    <t>INFO@SUNRISEPCP.COM</t>
  </si>
  <si>
    <t>KHANDWALLA, HASHIM</t>
  </si>
  <si>
    <t>LOCK, RICHARD</t>
  </si>
  <si>
    <t>DASHER, KEVIN</t>
  </si>
  <si>
    <t>KEVDASHER@GMAIL.COM</t>
  </si>
  <si>
    <t>NGUYEN, KATHERINE</t>
  </si>
  <si>
    <t>PIESMAN, MICHAEL</t>
  </si>
  <si>
    <t>HAVEMANN, BENJAMIN</t>
  </si>
  <si>
    <t>ESPINOZA, ALFREDO</t>
  </si>
  <si>
    <t>MARTIN, MICHAEL</t>
  </si>
  <si>
    <t>KANAGALA, RAJESH</t>
  </si>
  <si>
    <t>RAJESHKANAGALA2013@GMAIL.COM</t>
  </si>
  <si>
    <t>BLANKENSHIP, MATT</t>
  </si>
  <si>
    <t>JEFFRIES, MATLOCK</t>
  </si>
  <si>
    <t>CRITTENDEN, NEIL</t>
  </si>
  <si>
    <t>VONGTHAVARAVAT, VERAPAN</t>
  </si>
  <si>
    <t>ROBERTS, DAVID</t>
  </si>
  <si>
    <t>FRAZIER, LYNN</t>
  </si>
  <si>
    <t>LFRAZIER@ADCLR.COM</t>
  </si>
  <si>
    <t>ROUSE, ELIZABETH</t>
  </si>
  <si>
    <t>PHAM, QUANG</t>
  </si>
  <si>
    <t>NUSRAT, SALMAN</t>
  </si>
  <si>
    <t>BARTLETT, CHRISTOPHER</t>
  </si>
  <si>
    <t>CBARTLETT@GICONSULTANTS.COM</t>
  </si>
  <si>
    <t>PENNINGTON, JAYMIE</t>
  </si>
  <si>
    <t>FARIS, KEVIN</t>
  </si>
  <si>
    <t>NEUMANN, DAVID</t>
  </si>
  <si>
    <t>THOMPSON, ROY</t>
  </si>
  <si>
    <t>HONG, SHIHKUANG</t>
  </si>
  <si>
    <t>BOWLWARE, KAREN</t>
  </si>
  <si>
    <t>LAM, DAVID</t>
  </si>
  <si>
    <t>DAVID.LAM@SSMHEALTH.COM</t>
  </si>
  <si>
    <t>DENEKE, MATTHEW</t>
  </si>
  <si>
    <t>FRANK, ALEXANDER</t>
  </si>
  <si>
    <t>BRIGGS, WILLIAM</t>
  </si>
  <si>
    <t>ADAMS, MARK</t>
  </si>
  <si>
    <t>HERRIAN, TERRI</t>
  </si>
  <si>
    <t>HART, SARAH</t>
  </si>
  <si>
    <t>WINTERS, MICHAEL</t>
  </si>
  <si>
    <t>PHAM, DANIEL</t>
  </si>
  <si>
    <t>RAGHURAMAN, UNNITHAN</t>
  </si>
  <si>
    <t>VURAGHURAMAN@SAINTFRANCIS.COM</t>
  </si>
  <si>
    <t>COOPER, DREW</t>
  </si>
  <si>
    <t>DEBBIE@LTCSOK.COM</t>
  </si>
  <si>
    <t>DUNN, WINSTON</t>
  </si>
  <si>
    <t>WDUNN2@KUMC.EDU</t>
  </si>
  <si>
    <t>BOVA, ABBY</t>
  </si>
  <si>
    <t>ABBY.BOVA@MERCY.NET</t>
  </si>
  <si>
    <t>SANCHEZ FERMIN, PATRICIA</t>
  </si>
  <si>
    <t>LAMBERT, GARY</t>
  </si>
  <si>
    <t>OSEINI, ABDUL</t>
  </si>
  <si>
    <t>NGUYEN, THUY</t>
  </si>
  <si>
    <t>HOWELL, CLINT</t>
  </si>
  <si>
    <t>WOODEN, SHAWNA</t>
  </si>
  <si>
    <t>SINGHAL, POOJA</t>
  </si>
  <si>
    <t>LAIZURE, JACKSON</t>
  </si>
  <si>
    <t>ZOGLEMAN, LAUREN</t>
  </si>
  <si>
    <t>MARTINDALE, AMY</t>
  </si>
  <si>
    <t>HART, BARBARA</t>
  </si>
  <si>
    <t>RALSTON, AUBREY</t>
  </si>
  <si>
    <t>PATEL, AATISH</t>
  </si>
  <si>
    <t>MORLEY, CZARINA MAE</t>
  </si>
  <si>
    <t>PATEL, TRUSHAR</t>
  </si>
  <si>
    <t>TRUSHAR.PATEL.MD@FLHOSP.ORG</t>
  </si>
  <si>
    <t>DAVIS, AMANDA</t>
  </si>
  <si>
    <t>ABLAKE283@GMAIL.COM</t>
  </si>
  <si>
    <t>LEEPER, DANIELLE</t>
  </si>
  <si>
    <t>DANI.LEEPER@GMAIL.COM</t>
  </si>
  <si>
    <t>SYED, TASEEN</t>
  </si>
  <si>
    <t>OUNPRASEUTH, YONG</t>
  </si>
  <si>
    <t>YONG.OUNPRASEUTH@MERCY.NET</t>
  </si>
  <si>
    <t>TIPPIN, HALEY</t>
  </si>
  <si>
    <t>COLCLOUGH, SHEENA</t>
  </si>
  <si>
    <t>SSCOLCLOUGH@UAMS.EDU</t>
  </si>
  <si>
    <t>RAMIREZ, ROSAURA</t>
  </si>
  <si>
    <t>FREILICH, BRADLEY</t>
  </si>
  <si>
    <t>BRAD@KCGASTRO.COM</t>
  </si>
  <si>
    <t>PETERIE, JERRY</t>
  </si>
  <si>
    <t>JPETERIE@IDCKANSAS.COM</t>
  </si>
  <si>
    <t>TRUONG, THANH</t>
  </si>
  <si>
    <t>HILLEBRAND, DONALD</t>
  </si>
  <si>
    <t>DONALD.HILLEBRAND@UNITYPOINT.ORG</t>
  </si>
  <si>
    <t>HEATH, KEVIN</t>
  </si>
  <si>
    <t>COPPOLA, ANGELO</t>
  </si>
  <si>
    <t>ACOPPOLA@PGALR.COM</t>
  </si>
  <si>
    <t>YOUNG, JEFFREY</t>
  </si>
  <si>
    <t>DR.YOUNG.NURSE@KC-GI.COM</t>
  </si>
  <si>
    <t>PHAM, THUYLINH</t>
  </si>
  <si>
    <t>LYNNPHAM623@YAHOO.COM</t>
  </si>
  <si>
    <t>WELSH, STEPHEN</t>
  </si>
  <si>
    <t>RLUTZ@GICOLUMBIA.COM</t>
  </si>
  <si>
    <t>JAWAID, AMINA</t>
  </si>
  <si>
    <t>WHITE, CASEY</t>
  </si>
  <si>
    <t>ROOKER, SARAH</t>
  </si>
  <si>
    <t>SROOKER@KUMC.EDU</t>
  </si>
  <si>
    <t>TAYLOR, RYAN</t>
  </si>
  <si>
    <t>RTAYLOR2@KUMC.EDU</t>
  </si>
  <si>
    <t>ORALLO, CHRISTOPHER</t>
  </si>
  <si>
    <t>PENALOZA, SARA</t>
  </si>
  <si>
    <t>ANGTUACO, TERENCE</t>
  </si>
  <si>
    <t>TANGTUACO@PGALR.COM</t>
  </si>
  <si>
    <t>HOLTER CHAKRABARTY, JENNIFER</t>
  </si>
  <si>
    <t>JHOLTER2@OUHSC.EDU</t>
  </si>
  <si>
    <t>LIEVENS, MICHAEL</t>
  </si>
  <si>
    <t>MICHAEL_LIEVENS@KSGASTRO.COM</t>
  </si>
  <si>
    <t>DENG, ZEMING</t>
  </si>
  <si>
    <t>NGUYEN, DUNG</t>
  </si>
  <si>
    <t>NVD_1999@YAHOO.COM</t>
  </si>
  <si>
    <t>TRAN, THOMAS</t>
  </si>
  <si>
    <t>OLYAEE, SEYED</t>
  </si>
  <si>
    <t>PERKINS, BARRY</t>
  </si>
  <si>
    <t>DEAN, MISTY</t>
  </si>
  <si>
    <t>ARNPDOZER@YAHOO.COM</t>
  </si>
  <si>
    <t>TU, DUC</t>
  </si>
  <si>
    <t>DMT368@SBCGLOBAL.NET</t>
  </si>
  <si>
    <t>SALVAGGIO, MICHELLE</t>
  </si>
  <si>
    <t>MICHELLE-SALVAGGIO@OUHSC.EDU</t>
  </si>
  <si>
    <t>HELZBERG, JOHN</t>
  </si>
  <si>
    <t>JHELZBERG@SAINT-LUKES.ORG</t>
  </si>
  <si>
    <t>TRUONG, HAI</t>
  </si>
  <si>
    <t>ALBA, LAURA</t>
  </si>
  <si>
    <t>LALBA@SAINT-LUKES.ORG</t>
  </si>
  <si>
    <t>ZAYAT, ESTEPHAN</t>
  </si>
  <si>
    <t>ESTEPHAN_ZAYAT@KSGASTRO.COM</t>
  </si>
  <si>
    <t>BIRD, PHILIP</t>
  </si>
  <si>
    <t>DEMONDESERT, EDUARDO</t>
  </si>
  <si>
    <t>LEE, KONG</t>
  </si>
  <si>
    <t>KHAN, SOPHIA</t>
  </si>
  <si>
    <t>NGUYEN, BAOLONG</t>
  </si>
  <si>
    <t>BAOLONG@OKDDSI.NET</t>
  </si>
  <si>
    <t>WRIGHT, HARLAN</t>
  </si>
  <si>
    <t>WRIGHT_H@SBCGLOBAL.NET</t>
  </si>
  <si>
    <t>STOKESBERRY, DAVID</t>
  </si>
  <si>
    <t>JOSEPH, JACOB</t>
  </si>
  <si>
    <t>BIGLER, JEFFREY</t>
  </si>
  <si>
    <t>DSMITH@GSITULSA.COM</t>
  </si>
  <si>
    <t>KOHLI, VIVEK</t>
  </si>
  <si>
    <t>NASSIF, IMAD</t>
  </si>
  <si>
    <t>KLIEWER, DOUGLAS</t>
  </si>
  <si>
    <t>MORRIS, MICHAEL</t>
  </si>
  <si>
    <t>SHAWNA.BEAULIEU@INTEGRISOK.COM</t>
  </si>
  <si>
    <t>MORRIS, DAVID</t>
  </si>
  <si>
    <t>KILGORE, WILLIAM</t>
  </si>
  <si>
    <t>R.KILGORE@VIA-CHRISTI.ORG</t>
  </si>
  <si>
    <t>VU, THANH</t>
  </si>
  <si>
    <t>THANHNVU@GMAIL.COM</t>
  </si>
  <si>
    <t>KISSINGER, JANAY</t>
  </si>
  <si>
    <t>JANAY@KCGASTRO.COM</t>
  </si>
  <si>
    <t>ROGERS, KRISTINA</t>
  </si>
  <si>
    <t>VARUGHESE, AJAY</t>
  </si>
  <si>
    <t>MUELLER, MORGAN</t>
  </si>
  <si>
    <t>SNYDER, KRISTINA</t>
  </si>
  <si>
    <t>ENDAYA DALEY, JESSAMINE</t>
  </si>
  <si>
    <t>SIMONIAN, HRAIR</t>
  </si>
  <si>
    <t>GARCIA SAENZ DE SICILIA, MAURICIO</t>
  </si>
  <si>
    <t>KING, BRANDON</t>
  </si>
  <si>
    <t>SMITH, JONATHAN</t>
  </si>
  <si>
    <t>ALI, AHMAD</t>
  </si>
  <si>
    <t>ALIAH@HEALTH.MISSOURI.EDU</t>
  </si>
  <si>
    <t>BACKSTEDT, DAVID</t>
  </si>
  <si>
    <t>FIEKER, AARON</t>
  </si>
  <si>
    <t>AFIEKER@SAINTFRANCIS.COM</t>
  </si>
  <si>
    <t>SIMA, HAMID</t>
  </si>
  <si>
    <t>PATEL, JOY</t>
  </si>
  <si>
    <t>JOYPATEL17@GMAIL.COM</t>
  </si>
  <si>
    <t>SPYROU, ELIAS</t>
  </si>
  <si>
    <t>AMIR, MUHAMMAD</t>
  </si>
  <si>
    <t>HUNT, JEFFREY</t>
  </si>
  <si>
    <t>HUNTSTEFANIE@HOTMAIL.COM</t>
  </si>
  <si>
    <t>CASEY, CHRISTINA</t>
  </si>
  <si>
    <t>ALSAHHAR, JAMIL</t>
  </si>
  <si>
    <t>JAMIL.ALSAHHAR@BSWHEALTH.ORG</t>
  </si>
  <si>
    <t>DAVIS, JEREMY</t>
  </si>
  <si>
    <t>JDAVIS@GIS.MD</t>
  </si>
  <si>
    <t>MOORE, ALLISON</t>
  </si>
  <si>
    <t>ALLISONM@BAYLORHEALTH.EDU</t>
  </si>
  <si>
    <t>WHEELER, CYNTHIA</t>
  </si>
  <si>
    <t>WIGINTON, ASHLEY</t>
  </si>
  <si>
    <t>ASHLEYKAY98@YAHOO.COM</t>
  </si>
  <si>
    <t>MEHTA, SHIVANG</t>
  </si>
  <si>
    <t>SHIVANG.MEHTA@BANNERHEALTH.COM</t>
  </si>
  <si>
    <t>HQNGUYEN10@YAHOO.COM</t>
  </si>
  <si>
    <t>KOURKOUMPETIS, THEMISTOKLIS</t>
  </si>
  <si>
    <t>KERR, THOMAS</t>
  </si>
  <si>
    <t>TUJIOS, SHANNAN</t>
  </si>
  <si>
    <t>FAN, XINQING</t>
  </si>
  <si>
    <t>FRANKFANDALLAS@YAHOO.COM</t>
  </si>
  <si>
    <t>STEWART, RACHEL</t>
  </si>
  <si>
    <t>LAURIETAYLOR123@GMAIL.COM</t>
  </si>
  <si>
    <t>NGUYEN, NGAN</t>
  </si>
  <si>
    <t>TUNSTALL, ASHLEY</t>
  </si>
  <si>
    <t>POHL, AIMIE</t>
  </si>
  <si>
    <t>MCFERON, SARAH</t>
  </si>
  <si>
    <t>SARAHMCFERON@MHD.COM</t>
  </si>
  <si>
    <t>MORTON, MICHELLE</t>
  </si>
  <si>
    <t>MICHELLEMORTON@MHD.COM</t>
  </si>
  <si>
    <t>TRAN, DENNIS</t>
  </si>
  <si>
    <t>DENNIS.TRAN@YAHOO.COM</t>
  </si>
  <si>
    <t>MENG, JIANHUAN</t>
  </si>
  <si>
    <t>DRMENG2000@GMAIL.COM</t>
  </si>
  <si>
    <t>DOMINGUEZ, EDWARD</t>
  </si>
  <si>
    <t>BEATRIZCHAVEZ@MHD.COM</t>
  </si>
  <si>
    <t>BALACHANDAR, GOWRI</t>
  </si>
  <si>
    <t>LONESTARGASTRO4101@GMAIL.COM</t>
  </si>
  <si>
    <t>DAO, TRUNG</t>
  </si>
  <si>
    <t>TRUNGDAO@MHD.COM</t>
  </si>
  <si>
    <t>HOWARD, ESMERALDA</t>
  </si>
  <si>
    <t>ESMERALDA.HOWARD@BSWHEALTH.ORG</t>
  </si>
  <si>
    <t>GADOL, STEVEN</t>
  </si>
  <si>
    <t>SGADOLMD@AOL.COM</t>
  </si>
  <si>
    <t>CHANDRA, BALU</t>
  </si>
  <si>
    <t>BALU.CHANDRA@DHAT.COM</t>
  </si>
  <si>
    <t>QUAN, GANG</t>
  </si>
  <si>
    <t>DRQUAN@GIDRQUAN.COM</t>
  </si>
  <si>
    <t>STEVENS, WILLIAM</t>
  </si>
  <si>
    <t>WSTEVENS@TDDCTX.COM</t>
  </si>
  <si>
    <t>MUBARAK, ABDULLAH</t>
  </si>
  <si>
    <t>MUBY24@HOTMAIL.COM</t>
  </si>
  <si>
    <t>WEINSTEIN, JEFFREY</t>
  </si>
  <si>
    <t>JEFFREYWEINSTEIN@MHD.COM</t>
  </si>
  <si>
    <t>PARK, DAVID</t>
  </si>
  <si>
    <t>GRAYDAVE50@HOTMAIL.COM</t>
  </si>
  <si>
    <t>KHAN, BILAL</t>
  </si>
  <si>
    <t>BILAL.KHAN@DHAT.COM</t>
  </si>
  <si>
    <t>KAMRAN, HAMID</t>
  </si>
  <si>
    <t>HUANG, WENTIAN</t>
  </si>
  <si>
    <t>HUANGMEDICALCLINIC@HOTMAIL.COM</t>
  </si>
  <si>
    <t>HOANG, MAI</t>
  </si>
  <si>
    <t>HSU, CHUNG-WEI</t>
  </si>
  <si>
    <t>GT92AE@HOTMAIL.COM</t>
  </si>
  <si>
    <t>LI, YAN</t>
  </si>
  <si>
    <t>YANLIMD@YAHOO.COM</t>
  </si>
  <si>
    <t>LE, JACQUELINE</t>
  </si>
  <si>
    <t>JACKIELE66@YAHOO.COM</t>
  </si>
  <si>
    <t>NADIR, ADNAN</t>
  </si>
  <si>
    <t>DRNADIROFFICE@YAHOO.COM</t>
  </si>
  <si>
    <t>WILSON, LOUIS</t>
  </si>
  <si>
    <t>MANTRY, PARVEZ</t>
  </si>
  <si>
    <t>PARVEZMANTRY@MHD.COM</t>
  </si>
  <si>
    <t>ASHFAQ, MOHAMMAD</t>
  </si>
  <si>
    <t>MOHAMMAD.ASHFAQ@BSWHEALTH.ORG</t>
  </si>
  <si>
    <t>DINH, DANA</t>
  </si>
  <si>
    <t>BAHIRWANI, RANJEETA</t>
  </si>
  <si>
    <t>RANJEETA.BAHIRWANI@BSWHEALTH.ORG</t>
  </si>
  <si>
    <t>KETHU, SRIPATHI</t>
  </si>
  <si>
    <t>SRIPATHI.KETHU@DHAT.COM</t>
  </si>
  <si>
    <t>LIU, YINGHUI</t>
  </si>
  <si>
    <t>INFO@PRIMARYCAREUS.COM</t>
  </si>
  <si>
    <t>HUYLENGUYEN1967@YAHOO.COM</t>
  </si>
  <si>
    <t>GONZALEZ, STEVAN</t>
  </si>
  <si>
    <t>STEVAN.GONZALEZ@BSWHEALTH.ORG</t>
  </si>
  <si>
    <t>STANCA, CARMEN</t>
  </si>
  <si>
    <t>CARMEN.STANCA@NYULANGONE.ORG</t>
  </si>
  <si>
    <t>GRIFFIN, CONNOR</t>
  </si>
  <si>
    <t>SARIDENA, PAVAN</t>
  </si>
  <si>
    <t>ELGOUHARI, HESHAM</t>
  </si>
  <si>
    <t>HELGOUHARI@GMAIL.COM</t>
  </si>
  <si>
    <t>LE, JAMIE</t>
  </si>
  <si>
    <t>JAMIEXDLE@GMAIL.COM</t>
  </si>
  <si>
    <t>HUDGEN, SHUREKKIA</t>
  </si>
  <si>
    <t>LEE, WILLIAM</t>
  </si>
  <si>
    <t>WILLIAM.LEE@UTSOUTHWESTERN.EDU</t>
  </si>
  <si>
    <t>CHUONG, TONY</t>
  </si>
  <si>
    <t>TONYTCHUONG@YAHOO.COM</t>
  </si>
  <si>
    <t>XIA, KAI</t>
  </si>
  <si>
    <t>XIAK@TMFHS.ORG</t>
  </si>
  <si>
    <t>PERRILLO, ROBERT</t>
  </si>
  <si>
    <t>ROBERPER@BAYLORHEALTH.EDU</t>
  </si>
  <si>
    <t>DIES, DAVID</t>
  </si>
  <si>
    <t>DFDIES@YAHOO.COM</t>
  </si>
  <si>
    <t>DO, SON</t>
  </si>
  <si>
    <t>DOTUONGSON@YAHOO.COM</t>
  </si>
  <si>
    <t>SIM, MEESUN</t>
  </si>
  <si>
    <t>GREEN, JESSIKA</t>
  </si>
  <si>
    <t>PAGADALA, MANGESH</t>
  </si>
  <si>
    <t>MANGESHPAGADALA@MHD.COM</t>
  </si>
  <si>
    <t>BANH, PHUONG</t>
  </si>
  <si>
    <t>PHUONGBANH@YAHOO.COM</t>
  </si>
  <si>
    <t>MUFTI, ARJMAND</t>
  </si>
  <si>
    <t>XIAN, KAISHAN</t>
  </si>
  <si>
    <t>400MEDICALCENTER@GMAIL.COM</t>
  </si>
  <si>
    <t>UKANWOKE, AKUNNA</t>
  </si>
  <si>
    <t>AKUNNA.UKANWOKE@BSWHEALTH.ORG</t>
  </si>
  <si>
    <t>LIU, CHONG</t>
  </si>
  <si>
    <t>CHONGHUILIU2002@HOTMAIL.COM</t>
  </si>
  <si>
    <t>BARNES, MAISHA</t>
  </si>
  <si>
    <t>MAISHABARNES@MHD.COM</t>
  </si>
  <si>
    <t>CHEN, ALICE</t>
  </si>
  <si>
    <t>DRAYLC72@GMAIL.COM</t>
  </si>
  <si>
    <t>OSOWO, AYODELE</t>
  </si>
  <si>
    <t>LGOOCH@GPAGASTROPRACTICE.COM</t>
  </si>
  <si>
    <t>AHMED, ABRAR</t>
  </si>
  <si>
    <t>AAHMED@TDDCTX.COM</t>
  </si>
  <si>
    <t>TRAN, NGUYEN</t>
  </si>
  <si>
    <t>NGXTRAN@YAHOO.COM</t>
  </si>
  <si>
    <t>MDKING323@GMAIL.COM</t>
  </si>
  <si>
    <t>NAZARIO, HECTOR</t>
  </si>
  <si>
    <t>HECTORNAZARIO@MHD.COM</t>
  </si>
  <si>
    <t>ZHANG, JINSONG</t>
  </si>
  <si>
    <t>DRZHANGJS@GMAIL.COM</t>
  </si>
  <si>
    <t>MODI, APURVA</t>
  </si>
  <si>
    <t>APURVA.MODI@BSWHEALTH.ORG</t>
  </si>
  <si>
    <t>GASIC, ANDREI</t>
  </si>
  <si>
    <t>GASTRO198@AOL.COM</t>
  </si>
  <si>
    <t>GAUTAM, MANJUSHREE</t>
  </si>
  <si>
    <t>MANJUSHREE.GAUTAM@BSWHEALTH.ORG</t>
  </si>
  <si>
    <t>ELWIR, SALEH</t>
  </si>
  <si>
    <t>SALEH.ELWIR@BSWHEALTH.ORG</t>
  </si>
  <si>
    <t>MEHTA, ASHWINI</t>
  </si>
  <si>
    <t>ASHWINIMEHTA@MHD.COM</t>
  </si>
  <si>
    <t>NGUYEN, THUC QUYEN</t>
  </si>
  <si>
    <t>MANAGER@ALMAGASTRO.COM</t>
  </si>
  <si>
    <t>PHAN, YEN</t>
  </si>
  <si>
    <t>NGUYEN, QUYNH</t>
  </si>
  <si>
    <t>NGUYQT@GMAIL.COM</t>
  </si>
  <si>
    <t>MAYBERRY, JORDAN</t>
  </si>
  <si>
    <t>JORDAN.MAYBERRY@UTSOUTHWESTERN.EDU</t>
  </si>
  <si>
    <t>CHAN, VINCENT</t>
  </si>
  <si>
    <t>VINCENT.CHAN@BSWHEATH.ORG</t>
  </si>
  <si>
    <t>MAHGOUB, AMAR</t>
  </si>
  <si>
    <t>AMAR.MAHGOUB@BSWHEALTH.ORG</t>
  </si>
  <si>
    <t>BURNS, CHRISTOPHER</t>
  </si>
  <si>
    <t>CHRISBURNSPA@YAHOO.COM</t>
  </si>
  <si>
    <t>ABIODUN, OLUFEMI</t>
  </si>
  <si>
    <t>GEORGE, JOSH</t>
  </si>
  <si>
    <t>GRANT, LAFAINE</t>
  </si>
  <si>
    <t>NGUYEN, DAN</t>
  </si>
  <si>
    <t>MCOFB@YAHOO.COM</t>
  </si>
  <si>
    <t>HABIB, ADIL</t>
  </si>
  <si>
    <t>ADILHABIB@MHD.COM</t>
  </si>
  <si>
    <t>ASRANI, SUMEET</t>
  </si>
  <si>
    <t>SUMEET.ASRANI@BSWHEALTH.ORG</t>
  </si>
  <si>
    <t>RAHIMI, ROBERT</t>
  </si>
  <si>
    <t>ROBERT.RAHIMI@BAYLORHEALTH.EDU</t>
  </si>
  <si>
    <t>JANTZ, CANDICE</t>
  </si>
  <si>
    <t>CANDICE.JANTZ@GMAIL.COM</t>
  </si>
  <si>
    <t>BOLIN, ANDREW</t>
  </si>
  <si>
    <t>KINDLER, KAREN</t>
  </si>
  <si>
    <t>DO, HA</t>
  </si>
  <si>
    <t>HACHIEUDO.MD@SBCGLOBAL.NET</t>
  </si>
  <si>
    <t>XIAO, HONG</t>
  </si>
  <si>
    <t>HONGXIAO5@GMAIL.COM</t>
  </si>
  <si>
    <t>&gt;1 MONTH</t>
  </si>
  <si>
    <t>In TL</t>
  </si>
  <si>
    <t>Potential NPI</t>
  </si>
  <si>
    <t>Decile from TL</t>
  </si>
  <si>
    <t>Hepatologist</t>
  </si>
  <si>
    <t>Gastroenterologist</t>
  </si>
  <si>
    <t>Primary Care Physician (PCP)</t>
  </si>
  <si>
    <t>Internal Medicine</t>
  </si>
  <si>
    <t>A5</t>
  </si>
  <si>
    <t>Infectious Diseases (ID)</t>
  </si>
  <si>
    <t>Nurse Practitioner (NP) / Physician Assistant (PA)</t>
  </si>
  <si>
    <t>Target Split</t>
  </si>
  <si>
    <t>Q2'24</t>
  </si>
  <si>
    <t>Q4'24</t>
  </si>
  <si>
    <t>PBC Tier split</t>
  </si>
  <si>
    <t>No-Decile Breakdown
(# of HCPs)</t>
  </si>
  <si>
    <t>On-TL</t>
  </si>
  <si>
    <t>Off-TL</t>
  </si>
  <si>
    <t>Colocs</t>
  </si>
  <si>
    <t>Decile Split</t>
  </si>
  <si>
    <t>Not present in PBC TL</t>
  </si>
  <si>
    <t>H/M</t>
  </si>
  <si>
    <t>Low</t>
  </si>
  <si>
    <t>No decile</t>
  </si>
  <si>
    <t/>
  </si>
  <si>
    <t xml:space="preserve">Support path was recommended as a resource to help with understanding the cost of med and insurance support that's done through Gilead. And I remember that she discussed the copay coupon program and that patients can pay as low as 80. I'm sorry, 0 dollars for certain commercially insured patients. I can't remember what was mentioned about Medicaid and Medicare, but we did that briefly was discussed, but I'm now blanking on what was discussed. I know they don't qualify for the copay program, but other than that, I don't remember that part. </t>
  </si>
  <si>
    <t xml:space="preserve"> We discussed that it can help patients better understand their meds. So, do more education about Vemlidy and about their drug costs and how to get it as financially affordable as possible. And yeah, just that support path program and the copay cards. It was all lumped in there together with the insurance coverage side of things as well. </t>
  </si>
  <si>
    <t xml:space="preserve"> It was mostly just stating that it was commercially insured patients that could qualify for the copay. I don't think any insurance companies per name were mentioned. And then there was a mention of Medicare, Medicaid briefly about coverage with those not qualifying for the 0 dollar copay. But I can't remember exactly what was mentioned in regards to how this was covered or not cover on Medicare, Medicaid. </t>
  </si>
  <si>
    <t xml:space="preserve"> I feel like it was just mentioned that the copay support program could help with prior authorizations. I don't remember any particulars beyond that. </t>
  </si>
  <si>
    <t xml:space="preserve"> I think the thing that's the most striking for me in that reasons why I would pursue prescribing and doing the prior authorization for this is just safety. I like that it has a much better safety profile than others and it works great too. The data really shows that it's very efficacious medication and that I liked how when it was described to me that it is more like efficient in the hepatocytes. I remember that being mentioned a few times. But yeah, just that less risk of kidney and bone issues was very nice for me to hear and very reassuring and makes me really want to prescribe it. </t>
  </si>
  <si>
    <t xml:space="preserve"> Again, just the benefit of med education for patients, that additional support that the patient support program gives, but also help with cost, lowest drug cost and getting it approved through a patient's insurance is what we discussed in regards to the patient support program. </t>
  </si>
  <si>
    <t xml:space="preserve"> During the most recent interaction with the Gilead rep we talked about Vemlidy and switching over patients that are on Viread to Vemlidy if their insurance permits, and then also we topped it off with disease state and which disease states can use Vemlidy. </t>
  </si>
  <si>
    <t xml:space="preserve"> So, my Gilead rep for Vemlidy updates me every few months in reference to insurance and coverage on Vemlidy that certain insurances make a Vemlidy non-formulary until the price is negotiated with the company and then it becomes formulary again in several months. So, here he updates me at like every three to four months throughout the year about insurance and access to Vemlidy. </t>
  </si>
  <si>
    <t xml:space="preserve"> Patient support programs were mentioned with my rep in helping to get pre-approval for Vemlidy. To find out if insurance will approve you switch from Viread to Vemlidy and also remind patients to get their annual testing. </t>
  </si>
  <si>
    <t xml:space="preserve"> United Health Plans sometimes will waiver with their coverage of Vemlidy. Sometimes Aetna Insurance will do that too. UnitedHealth and Aetna can be problematic, and my rep will notify me if there's an issue. </t>
  </si>
  <si>
    <t xml:space="preserve"> In reference to prior authorization. Support path is helpful in getting prior authorizations. We call and they will assist in getting and then also we have an in house pharmacy in the hospital. They will assist in getting prior authorizations as well. </t>
  </si>
  <si>
    <t xml:space="preserve"> My rep knows that also there's a pharmacy in the hospital, and so if patients can get prescriptions filled there, they will. It's usually preferred. And that he knows that there is a Pharmacist that works with my department that also helps with prior authorizations too. </t>
  </si>
  <si>
    <t xml:space="preserve"> So, the patient support programs were mentioned by my rep as a tool to help with prior authorizations, with even getting free samples until we find out that the patient is approved. As well as notifying us if coverages with the different insurances. </t>
  </si>
  <si>
    <t>Copy of GLD HBV PET RT Q2'25_Hackathon.xlsx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</si>
</sst>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x14ac:knownFonts="1">
    <font>
      <sz val="11"/>
      <color theme="1"/>
      <name val="Aptos Narrow"/>
      <family val="2"/>
      <scheme val="minor"/>
    </font>
    <font>
      <sz val="11"/>
      <color theme="1"/>
      <name val="Aptos Narrow"/>
      <family val="2"/>
      <scheme val="minor"/>
    </font>
    <font>
      <b/>
      <sz val="11"/>
      <color theme="1"/>
      <name val="Aptos Narrow"/>
      <family val="2"/>
      <scheme val="minor"/>
    </font>
    <font>
      <b/>
      <u/>
      <sz val="16"/>
      <color theme="1"/>
      <name val="Aptos Narrow"/>
      <family val="2"/>
      <scheme val="minor"/>
    </font>
    <font>
      <i/>
      <sz val="11"/>
      <color theme="1"/>
      <name val="Aptos Narrow"/>
      <family val="2"/>
      <scheme val="minor"/>
    </font>
    <font>
      <b/>
      <i/>
      <sz val="11"/>
      <color rgb="FFC00000"/>
      <name val="Aptos Narrow"/>
      <family val="2"/>
      <scheme val="minor"/>
    </font>
    <font>
      <b/>
      <sz val="20"/>
      <color theme="1"/>
      <name val="Calibri"/>
      <family val="2"/>
    </font>
    <font>
      <b/>
      <sz val="10"/>
      <color rgb="FFFFFFFF"/>
      <name val="Arial"/>
      <family val="2"/>
    </font>
    <font>
      <b/>
      <sz val="10"/>
      <color rgb="FF0070C0"/>
      <name val="Arial"/>
      <family val="2"/>
    </font>
    <font>
      <b/>
      <sz val="10"/>
      <name val="Arial"/>
      <family val="2"/>
    </font>
    <font>
      <b/>
      <sz val="10"/>
      <color rgb="FF000000"/>
      <name val="Arial"/>
      <family val="2"/>
    </font>
    <font>
      <sz val="11"/>
      <color rgb="FF000000"/>
      <name val="Calibri"/>
      <family val="2"/>
    </font>
    <font>
      <sz val="11"/>
      <name val="Aptos Narrow"/>
      <family val="2"/>
      <scheme val="minor"/>
    </font>
    <font>
      <b/>
      <sz val="9"/>
      <color theme="1"/>
      <name val="Aptos Narrow"/>
      <family val="2"/>
      <scheme val="minor"/>
    </font>
    <font>
      <b/>
      <sz val="9"/>
      <color theme="1" tint="4.9989318521683403E-2"/>
      <name val="Aptos Narrow"/>
      <family val="2"/>
      <scheme val="minor"/>
    </font>
    <font>
      <sz val="10"/>
      <color theme="0"/>
      <name val="Aptos Narrow"/>
      <family val="2"/>
      <scheme val="minor"/>
    </font>
    <font>
      <sz val="9"/>
      <color rgb="FF000000"/>
      <name val="Calibri"/>
      <family val="2"/>
    </font>
    <font>
      <sz val="11"/>
      <color rgb="FF000000"/>
      <name val="Aptos Narrow"/>
      <family val="2"/>
      <scheme val="minor"/>
    </font>
    <font>
      <sz val="10"/>
      <color rgb="FF000000"/>
      <name val="Calibri"/>
      <family val="2"/>
    </font>
    <font>
      <sz val="11"/>
      <color rgb="FF000000"/>
      <name val="Aptos Narrow"/>
      <family val="2"/>
    </font>
    <font>
      <u/>
      <sz val="11"/>
      <color theme="10"/>
      <name val="Aptos Narrow"/>
      <family val="2"/>
      <scheme val="minor"/>
    </font>
  </fonts>
  <fills count="2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E2EFDA"/>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7" tint="0.39997558519241921"/>
        <bgColor indexed="64"/>
      </patternFill>
    </fill>
    <fill>
      <patternFill patternType="solid">
        <fgColor rgb="FF305496"/>
        <bgColor rgb="FF93C47D"/>
      </patternFill>
    </fill>
    <fill>
      <patternFill patternType="solid">
        <fgColor rgb="FFC0F2C8"/>
        <bgColor indexed="64"/>
      </patternFill>
    </fill>
    <fill>
      <patternFill patternType="solid">
        <fgColor theme="0"/>
        <bgColor rgb="FF0000FF"/>
      </patternFill>
    </fill>
    <fill>
      <patternFill patternType="solid">
        <fgColor rgb="FFFFFFFF"/>
        <bgColor rgb="FFFFFFFF"/>
      </patternFill>
    </fill>
    <fill>
      <patternFill patternType="solid">
        <fgColor rgb="FFC0F2C8"/>
        <bgColor rgb="FF00FF00"/>
      </patternFill>
    </fill>
    <fill>
      <patternFill patternType="solid">
        <fgColor rgb="FFFEF8E3"/>
        <bgColor indexed="64"/>
      </patternFill>
    </fill>
    <fill>
      <patternFill patternType="solid">
        <fgColor rgb="FFF7CB4D"/>
        <bgColor indexed="64"/>
      </patternFill>
    </fill>
    <fill>
      <patternFill patternType="solid">
        <fgColor rgb="FFB4A7D6"/>
        <bgColor indexed="64"/>
      </patternFill>
    </fill>
    <fill>
      <patternFill patternType="solid">
        <fgColor theme="7" tint="0.79998168889431442"/>
        <bgColor indexed="64"/>
      </patternFill>
    </fill>
    <fill>
      <patternFill patternType="solid">
        <fgColor theme="3" tint="0.89999084444715716"/>
        <bgColor indexed="64"/>
      </patternFill>
    </fill>
    <fill>
      <patternFill patternType="solid">
        <fgColor rgb="FFFFFFCC"/>
      </patternFill>
    </fill>
    <fill>
      <patternFill patternType="solid">
        <fgColor theme="4" tint="0.79998168889431442"/>
        <bgColor indexed="65"/>
      </patternFill>
    </fill>
    <fill>
      <patternFill patternType="solid">
        <fgColor theme="8" tint="0.79998168889431442"/>
        <bgColor rgb="FFFFF2CC"/>
      </patternFill>
    </fill>
    <fill>
      <patternFill patternType="solid">
        <fgColor rgb="FF92D050"/>
        <bgColor indexed="64"/>
      </patternFill>
    </fill>
    <fill>
      <patternFill patternType="solid">
        <fgColor theme="5" tint="0.79998168889431442"/>
        <bgColor rgb="FFFFF2CC"/>
      </patternFill>
    </fill>
    <fill>
      <patternFill patternType="solid">
        <fgColor theme="9" tint="0.79998168889431442"/>
        <bgColor theme="9" tint="0.79998168889431442"/>
      </patternFill>
    </fill>
    <fill>
      <patternFill patternType="solid">
        <fgColor rgb="FFFFFF00"/>
        <bgColor rgb="FF000000"/>
      </patternFill>
    </fill>
  </fills>
  <borders count="2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top style="thin">
        <color theme="9" tint="0.39997558519241921"/>
      </top>
      <bottom style="thin">
        <color theme="9" tint="0.39997558519241921"/>
      </bottom>
      <diagonal/>
    </border>
  </borders>
  <cellStyleXfs count="5">
    <xf numFmtId="0" fontId="0" fillId="0" borderId="0"/>
    <xf numFmtId="9" fontId="1" fillId="0" borderId="0" applyFont="0" applyFill="0" applyBorder="0" applyAlignment="0" applyProtection="0"/>
    <xf numFmtId="0" fontId="1" fillId="20" borderId="22" applyNumberFormat="0" applyFont="0" applyAlignment="0" applyProtection="0"/>
    <xf numFmtId="0" fontId="1" fillId="21" borderId="0" applyNumberFormat="0" applyBorder="0" applyAlignment="0" applyProtection="0"/>
    <xf numFmtId="0" fontId="20" fillId="0" borderId="0" applyNumberFormat="0" applyFill="0" applyBorder="0" applyAlignment="0" applyProtection="0"/>
  </cellStyleXfs>
  <cellXfs count="124">
    <xf numFmtId="0" fontId="0" fillId="0" borderId="0" xfId="0"/>
    <xf numFmtId="0" fontId="3" fillId="0" borderId="0" xfId="0" applyFont="1"/>
    <xf numFmtId="0" fontId="4" fillId="0" borderId="0" xfId="0" applyFont="1"/>
    <xf numFmtId="0" fontId="0" fillId="2" borderId="0" xfId="0" applyFill="1"/>
    <xf numFmtId="0" fontId="5" fillId="0" borderId="0" xfId="0" applyFont="1"/>
    <xf numFmtId="49" fontId="2" fillId="3" borderId="1" xfId="0" applyNumberFormat="1"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4" xfId="0" applyFont="1" applyFill="1" applyBorder="1" applyAlignment="1">
      <alignment horizontal="center" vertical="center"/>
    </xf>
    <xf numFmtId="49" fontId="0" fillId="0" borderId="5" xfId="0" applyNumberFormat="1" applyBorder="1" applyAlignment="1">
      <alignment horizontal="center" vertical="center"/>
    </xf>
    <xf numFmtId="0" fontId="0" fillId="0" borderId="7" xfId="0" applyBorder="1" applyAlignment="1">
      <alignment horizontal="left"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left" vertical="center"/>
    </xf>
    <xf numFmtId="49" fontId="0" fillId="0" borderId="6" xfId="0" applyNumberFormat="1" applyBorder="1" applyAlignment="1">
      <alignment horizontal="center" vertical="center"/>
    </xf>
    <xf numFmtId="0" fontId="0" fillId="0" borderId="6" xfId="0" applyBorder="1" applyAlignment="1">
      <alignment horizontal="center"/>
    </xf>
    <xf numFmtId="0" fontId="0" fillId="0" borderId="8" xfId="0" applyBorder="1" applyAlignment="1">
      <alignment horizontal="center"/>
    </xf>
    <xf numFmtId="49" fontId="0" fillId="0" borderId="9" xfId="0" applyNumberFormat="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left" vertical="center"/>
    </xf>
    <xf numFmtId="49" fontId="0" fillId="0" borderId="10" xfId="0" applyNumberFormat="1" applyBorder="1" applyAlignment="1">
      <alignment horizontal="center" vertical="center"/>
    </xf>
    <xf numFmtId="0" fontId="0" fillId="0" borderId="10" xfId="0" applyBorder="1" applyAlignment="1">
      <alignment horizontal="center"/>
    </xf>
    <xf numFmtId="0" fontId="0" fillId="0" borderId="12" xfId="0" applyBorder="1" applyAlignment="1">
      <alignment horizontal="center"/>
    </xf>
    <xf numFmtId="49" fontId="0" fillId="0" borderId="12" xfId="0" applyNumberFormat="1" applyBorder="1" applyAlignment="1">
      <alignment horizontal="center" vertical="center"/>
    </xf>
    <xf numFmtId="0" fontId="0" fillId="0" borderId="9" xfId="0" applyBorder="1" applyAlignment="1">
      <alignment horizontal="center" vertical="center"/>
    </xf>
    <xf numFmtId="0" fontId="0" fillId="0" borderId="10" xfId="0" applyBorder="1"/>
    <xf numFmtId="0" fontId="0" fillId="0" borderId="10" xfId="0" applyBorder="1" applyAlignment="1">
      <alignment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4" xfId="0" applyBorder="1" applyAlignment="1">
      <alignment horizontal="center"/>
    </xf>
    <xf numFmtId="0" fontId="0" fillId="0" borderId="16" xfId="0" applyBorder="1" applyAlignment="1">
      <alignment horizontal="center"/>
    </xf>
    <xf numFmtId="1" fontId="0" fillId="0" borderId="10" xfId="0" applyNumberFormat="1" applyBorder="1" applyAlignment="1">
      <alignment horizontal="center" vertical="center"/>
    </xf>
    <xf numFmtId="1" fontId="0" fillId="0" borderId="14" xfId="0" applyNumberFormat="1" applyBorder="1" applyAlignment="1">
      <alignment horizontal="center" vertical="center"/>
    </xf>
    <xf numFmtId="0" fontId="2" fillId="8" borderId="0" xfId="0" applyFont="1" applyFill="1" applyAlignment="1">
      <alignment horizontal="center" vertical="center"/>
    </xf>
    <xf numFmtId="0" fontId="0" fillId="13" borderId="11" xfId="0" applyFill="1" applyBorder="1" applyAlignment="1">
      <alignment horizontal="center" vertical="center" wrapText="1"/>
    </xf>
    <xf numFmtId="0" fontId="0" fillId="2" borderId="11" xfId="0" applyFill="1" applyBorder="1" applyAlignment="1">
      <alignment horizontal="center" vertical="center" wrapText="1"/>
    </xf>
    <xf numFmtId="0" fontId="0" fillId="0" borderId="11" xfId="0" applyBorder="1" applyAlignment="1">
      <alignment horizontal="center" wrapText="1"/>
    </xf>
    <xf numFmtId="0" fontId="9" fillId="0" borderId="11" xfId="0" applyFont="1" applyBorder="1" applyAlignment="1">
      <alignment horizontal="center" vertical="center" wrapText="1"/>
    </xf>
    <xf numFmtId="0" fontId="8" fillId="12" borderId="0" xfId="0" applyFont="1" applyFill="1" applyAlignment="1">
      <alignment horizontal="center" vertical="center" wrapText="1"/>
    </xf>
    <xf numFmtId="0" fontId="11" fillId="0" borderId="11" xfId="0" applyFont="1" applyBorder="1" applyAlignment="1">
      <alignment horizontal="center"/>
    </xf>
    <xf numFmtId="0" fontId="0" fillId="15" borderId="11" xfId="0" applyFill="1" applyBorder="1"/>
    <xf numFmtId="0" fontId="0" fillId="0" borderId="11" xfId="0" applyBorder="1"/>
    <xf numFmtId="0" fontId="0" fillId="8" borderId="11" xfId="0" applyFill="1" applyBorder="1"/>
    <xf numFmtId="0" fontId="11" fillId="16" borderId="11" xfId="0" applyFont="1" applyFill="1" applyBorder="1" applyAlignment="1">
      <alignment horizontal="center"/>
    </xf>
    <xf numFmtId="0" fontId="0" fillId="16" borderId="11" xfId="0" applyFill="1" applyBorder="1" applyAlignment="1">
      <alignment horizontal="center"/>
    </xf>
    <xf numFmtId="0" fontId="0" fillId="17" borderId="11" xfId="0" applyFill="1" applyBorder="1"/>
    <xf numFmtId="0" fontId="0" fillId="0" borderId="20" xfId="0" applyBorder="1"/>
    <xf numFmtId="0" fontId="0" fillId="18" borderId="11" xfId="0" applyFill="1" applyBorder="1"/>
    <xf numFmtId="2" fontId="0" fillId="0" borderId="0" xfId="0" applyNumberFormat="1"/>
    <xf numFmtId="164" fontId="0" fillId="0" borderId="0" xfId="0" applyNumberFormat="1"/>
    <xf numFmtId="22" fontId="0" fillId="0" borderId="0" xfId="0" applyNumberFormat="1"/>
    <xf numFmtId="0" fontId="2" fillId="0" borderId="11" xfId="0" applyFont="1" applyBorder="1" applyAlignment="1">
      <alignment horizontal="center" vertical="center"/>
    </xf>
    <xf numFmtId="0" fontId="2" fillId="19" borderId="11" xfId="0" applyFont="1" applyFill="1" applyBorder="1" applyAlignment="1">
      <alignment horizontal="center" vertical="center"/>
    </xf>
    <xf numFmtId="0" fontId="2" fillId="0" borderId="0" xfId="0" applyFont="1" applyAlignment="1">
      <alignment horizontal="center" vertical="center"/>
    </xf>
    <xf numFmtId="0" fontId="2" fillId="19" borderId="11" xfId="0" applyFont="1" applyFill="1" applyBorder="1" applyAlignment="1">
      <alignment horizontal="center" vertical="center" wrapText="1"/>
    </xf>
    <xf numFmtId="0" fontId="2" fillId="0" borderId="19" xfId="0" applyFont="1" applyBorder="1" applyAlignment="1">
      <alignment horizontal="center" vertical="center"/>
    </xf>
    <xf numFmtId="0" fontId="2" fillId="0" borderId="1" xfId="0" applyFont="1" applyBorder="1" applyAlignment="1">
      <alignment horizontal="center" vertical="center"/>
    </xf>
    <xf numFmtId="0" fontId="12" fillId="0" borderId="0" xfId="0" applyFont="1"/>
    <xf numFmtId="9" fontId="0" fillId="0" borderId="0" xfId="1" applyFont="1"/>
    <xf numFmtId="0" fontId="0" fillId="5" borderId="11" xfId="0" applyFill="1" applyBorder="1" applyAlignment="1">
      <alignment horizontal="left" vertical="center"/>
    </xf>
    <xf numFmtId="0" fontId="0" fillId="0" borderId="0" xfId="0" applyAlignment="1">
      <alignment horizontal="center" vertical="center"/>
    </xf>
    <xf numFmtId="0" fontId="15" fillId="20" borderId="11" xfId="2" applyFont="1" applyBorder="1" applyAlignment="1">
      <alignment horizontal="center" vertical="center"/>
    </xf>
    <xf numFmtId="0" fontId="0" fillId="0" borderId="18" xfId="0" applyBorder="1"/>
    <xf numFmtId="0" fontId="2" fillId="4" borderId="23" xfId="0" applyFont="1" applyFill="1" applyBorder="1" applyAlignment="1">
      <alignment horizontal="center" vertical="center"/>
    </xf>
    <xf numFmtId="1" fontId="0" fillId="0" borderId="24" xfId="0" applyNumberFormat="1" applyBorder="1" applyAlignment="1">
      <alignment horizontal="center" vertical="center"/>
    </xf>
    <xf numFmtId="1" fontId="0" fillId="0" borderId="25" xfId="0" applyNumberFormat="1" applyBorder="1" applyAlignment="1">
      <alignment horizontal="center" vertical="center"/>
    </xf>
    <xf numFmtId="0" fontId="0" fillId="0" borderId="26" xfId="0" applyBorder="1" applyAlignment="1">
      <alignment horizontal="center" vertical="center"/>
    </xf>
    <xf numFmtId="0" fontId="0" fillId="0" borderId="18" xfId="0" applyBorder="1" applyAlignment="1">
      <alignment horizontal="center" vertical="center"/>
    </xf>
    <xf numFmtId="0" fontId="16" fillId="0" borderId="11" xfId="0" applyFont="1" applyBorder="1" applyAlignment="1">
      <alignment horizontal="center"/>
    </xf>
    <xf numFmtId="0" fontId="17" fillId="0" borderId="0" xfId="0" applyFont="1" applyAlignment="1">
      <alignment horizontal="center" vertical="center"/>
    </xf>
    <xf numFmtId="0" fontId="18" fillId="0" borderId="11" xfId="0" applyFont="1" applyBorder="1" applyAlignment="1">
      <alignment horizontal="center" vertical="center"/>
    </xf>
    <xf numFmtId="0" fontId="18" fillId="0" borderId="15" xfId="0" applyFont="1" applyBorder="1" applyAlignment="1">
      <alignment horizontal="center" vertical="center"/>
    </xf>
    <xf numFmtId="0" fontId="0" fillId="0" borderId="19" xfId="0" applyBorder="1" applyAlignment="1">
      <alignment horizontal="center"/>
    </xf>
    <xf numFmtId="0" fontId="0" fillId="0" borderId="0" xfId="0" applyAlignment="1">
      <alignment wrapText="1"/>
    </xf>
    <xf numFmtId="0" fontId="7" fillId="10" borderId="11" xfId="0" applyFont="1" applyFill="1" applyBorder="1" applyAlignment="1">
      <alignment horizontal="center" vertical="center" wrapText="1"/>
    </xf>
    <xf numFmtId="0" fontId="2" fillId="0" borderId="11" xfId="0" applyFont="1" applyBorder="1" applyAlignment="1">
      <alignment horizontal="center" wrapText="1"/>
    </xf>
    <xf numFmtId="0" fontId="2" fillId="11" borderId="11" xfId="0" applyFont="1" applyFill="1" applyBorder="1" applyAlignment="1">
      <alignment horizontal="center" wrapText="1"/>
    </xf>
    <xf numFmtId="1" fontId="2" fillId="0" borderId="11" xfId="1" applyNumberFormat="1" applyFont="1" applyBorder="1" applyAlignment="1">
      <alignment horizontal="center" wrapText="1"/>
    </xf>
    <xf numFmtId="9" fontId="2" fillId="0" borderId="11" xfId="0" applyNumberFormat="1" applyFont="1" applyBorder="1" applyAlignment="1">
      <alignment horizontal="center" wrapText="1"/>
    </xf>
    <xf numFmtId="0" fontId="2" fillId="0" borderId="0" xfId="0" applyFont="1" applyAlignment="1">
      <alignment horizontal="center" wrapText="1"/>
    </xf>
    <xf numFmtId="0" fontId="2" fillId="2" borderId="0" xfId="0" applyFont="1" applyFill="1" applyAlignment="1">
      <alignment horizontal="center" wrapText="1"/>
    </xf>
    <xf numFmtId="9" fontId="2" fillId="0" borderId="0" xfId="1" applyFont="1" applyBorder="1" applyAlignment="1">
      <alignment horizontal="center" wrapText="1"/>
    </xf>
    <xf numFmtId="9" fontId="2" fillId="0" borderId="0" xfId="1" applyFont="1" applyAlignment="1">
      <alignment horizontal="center" wrapText="1"/>
    </xf>
    <xf numFmtId="0" fontId="0" fillId="0" borderId="0" xfId="0" applyAlignment="1">
      <alignment horizontal="center" wrapText="1"/>
    </xf>
    <xf numFmtId="0" fontId="0" fillId="0" borderId="0" xfId="0" applyAlignment="1">
      <alignment horizontal="center" vertical="center" wrapText="1"/>
    </xf>
    <xf numFmtId="14" fontId="0" fillId="0" borderId="0" xfId="0" applyNumberFormat="1"/>
    <xf numFmtId="0" fontId="0" fillId="25" borderId="27" xfId="0" applyFill="1" applyBorder="1"/>
    <xf numFmtId="0" fontId="19" fillId="26" borderId="0" xfId="0" applyFont="1" applyFill="1"/>
    <xf numFmtId="0" fontId="8" fillId="12" borderId="11" xfId="0" applyFont="1" applyFill="1" applyBorder="1" applyAlignment="1">
      <alignment horizontal="center" vertical="center" wrapText="1"/>
    </xf>
    <xf numFmtId="0" fontId="7" fillId="10" borderId="17" xfId="0" applyFont="1" applyFill="1" applyBorder="1" applyAlignment="1">
      <alignment horizontal="center" vertical="center" wrapText="1"/>
    </xf>
    <xf numFmtId="0" fontId="7" fillId="10" borderId="18" xfId="0" applyFont="1" applyFill="1" applyBorder="1" applyAlignment="1">
      <alignment horizontal="center" vertical="center"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10" borderId="17" xfId="0" applyFont="1" applyFill="1" applyBorder="1" applyAlignment="1">
      <alignment horizontal="center" wrapText="1"/>
    </xf>
    <xf numFmtId="0" fontId="7" fillId="10" borderId="18" xfId="0" applyFont="1" applyFill="1" applyBorder="1" applyAlignment="1">
      <alignment horizontal="center" wrapText="1"/>
    </xf>
    <xf numFmtId="9" fontId="2" fillId="0" borderId="21" xfId="1" applyFont="1" applyBorder="1" applyAlignment="1">
      <alignment horizontal="center" wrapText="1"/>
    </xf>
    <xf numFmtId="0" fontId="7" fillId="10" borderId="11" xfId="0" applyFont="1" applyFill="1" applyBorder="1" applyAlignment="1">
      <alignment horizontal="center" vertical="center" wrapText="1"/>
    </xf>
    <xf numFmtId="0" fontId="9" fillId="0" borderId="19" xfId="0" applyFont="1" applyBorder="1" applyAlignment="1">
      <alignment horizontal="center" vertical="center" wrapText="1"/>
    </xf>
    <xf numFmtId="0" fontId="9" fillId="0" borderId="7" xfId="0" applyFont="1" applyBorder="1" applyAlignment="1">
      <alignment horizontal="center" vertical="center" wrapText="1"/>
    </xf>
    <xf numFmtId="1" fontId="10" fillId="14" borderId="11" xfId="0" applyNumberFormat="1" applyFont="1" applyFill="1" applyBorder="1" applyAlignment="1">
      <alignment horizontal="center" vertical="center" wrapText="1"/>
    </xf>
    <xf numFmtId="0" fontId="6" fillId="9" borderId="0" xfId="0" applyFont="1" applyFill="1" applyAlignment="1">
      <alignment horizontal="center" vertical="center" wrapText="1"/>
    </xf>
    <xf numFmtId="0" fontId="0" fillId="19" borderId="11" xfId="0" applyFill="1" applyBorder="1" applyAlignment="1">
      <alignment horizontal="center" vertical="center"/>
    </xf>
    <xf numFmtId="0" fontId="0" fillId="23" borderId="19" xfId="0" applyFill="1" applyBorder="1"/>
    <xf numFmtId="0" fontId="13" fillId="24" borderId="11" xfId="0" applyFont="1" applyFill="1" applyBorder="1" applyAlignment="1">
      <alignment horizontal="center" vertical="center" wrapText="1"/>
    </xf>
    <xf numFmtId="0" fontId="14" fillId="20" borderId="11" xfId="2" applyFont="1" applyBorder="1" applyAlignment="1">
      <alignment horizontal="center" vertical="center" wrapText="1"/>
    </xf>
    <xf numFmtId="0" fontId="14" fillId="20" borderId="11" xfId="2" applyFont="1" applyBorder="1" applyAlignment="1">
      <alignment horizontal="center" vertical="center"/>
    </xf>
    <xf numFmtId="0" fontId="13" fillId="22" borderId="11" xfId="0" applyFont="1" applyFill="1" applyBorder="1" applyAlignment="1">
      <alignment horizontal="center" vertical="center"/>
    </xf>
    <xf numFmtId="0" fontId="13" fillId="21" borderId="11" xfId="3" applyFont="1" applyBorder="1" applyAlignment="1">
      <alignment horizontal="center" vertical="center"/>
    </xf>
    <xf numFmtId="0" fontId="20" fillId="0" borderId="0" xfId="4"/>
  </cellXfs>
  <cellStyles count="5">
    <cellStyle name="20% - Accent1" xfId="3" builtinId="30"/>
    <cellStyle name="Hyperlink" xfId="4" builtinId="8"/>
    <cellStyle name="Normal" xfId="0" builtinId="0"/>
    <cellStyle name="Note" xfId="2" builtinId="10"/>
    <cellStyle name="Percent" xfId="1" builtinId="5"/>
  </cellStyles>
  <dxfs count="40">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FF0000"/>
        </patternFill>
      </fill>
    </dxf>
    <dxf>
      <font>
        <b/>
        <i val="0"/>
      </font>
      <fill>
        <patternFill>
          <bgColor rgb="FF92D050"/>
        </patternFill>
      </fill>
    </dxf>
    <dxf>
      <fill>
        <patternFill patternType="solid">
          <fgColor rgb="FF00FF00"/>
          <bgColor rgb="FF00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168674</xdr:colOff>
      <xdr:row>0</xdr:row>
      <xdr:rowOff>38762</xdr:rowOff>
    </xdr:from>
    <xdr:to>
      <xdr:col>3</xdr:col>
      <xdr:colOff>9921</xdr:colOff>
      <xdr:row>2</xdr:row>
      <xdr:rowOff>142479</xdr:rowOff>
    </xdr:to>
    <xdr:pic>
      <xdr:nvPicPr>
        <xdr:cNvPr id="2" name="Picture 1" descr="VEMLIDY® (tenofovir alafenamide) | HCP site">
          <a:extLst>
            <a:ext uri="{FF2B5EF4-FFF2-40B4-BE49-F238E27FC236}">
              <a16:creationId xmlns:a16="http://schemas.microsoft.com/office/drawing/2014/main" id="{A5044964-DD6C-4E8D-B64D-77B630444977}"/>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1282" b="19223"/>
        <a:stretch/>
      </xdr:blipFill>
      <xdr:spPr bwMode="auto">
        <a:xfrm>
          <a:off x="454424" y="38762"/>
          <a:ext cx="2584447" cy="49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25E4317-55C8-47EA-8A29-E2731C86CD88}" autoFormatId="16" applyNumberFormats="0" applyBorderFormats="0" applyFontFormats="0" applyPatternFormats="0" applyAlignmentFormats="0" applyWidthHeightFormats="0">
  <queryTableRefresh nextId="16">
    <queryTableFields count="12">
      <queryTableField id="4" name="wave_id" tableColumnId="4"/>
      <queryTableField id="5" name="id" tableColumnId="5"/>
      <queryTableField id="6" name="user_id" tableColumnId="6"/>
      <queryTableField id="7" name="start_date" tableColumnId="7"/>
      <queryTableField id="8" name="completed_date" tableColumnId="8"/>
      <queryTableField id="9" name="convert_TZ(users_waves.completed_date,'UTC','America/New_York')" tableColumnId="9"/>
      <queryTableField id="10" name="npi" tableColumnId="10"/>
      <queryTableField id="11" name="vendor_npi" tableColumnId="11"/>
      <queryTableField id="12" name="status" tableColumnId="12"/>
      <queryTableField id="13" name="responses-&gt;&gt;'$.\&quot;4420595\&quot;'" tableColumnId="13"/>
      <queryTableField id="14" name="responses-&gt;&gt;'$.\&quot;4420283\&quot;'" tableColumnId="14"/>
      <queryTableField id="15" name="responses-&gt;&gt;'$.\&quot;4422124\&quot;'"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54104E2E-350B-4777-AF50-D4EDB5FD5819}" autoFormatId="16" applyNumberFormats="0" applyBorderFormats="0" applyFontFormats="0" applyPatternFormats="0" applyAlignmentFormats="0" applyWidthHeightFormats="0">
  <queryTableRefresh nextId="34">
    <queryTableFields count="30">
      <queryTableField id="4" name="wave_id" tableColumnId="4"/>
      <queryTableField id="5" name="id" tableColumnId="5"/>
      <queryTableField id="6" name="user_id" tableColumnId="6"/>
      <queryTableField id="7" name="start_date" tableColumnId="7"/>
      <queryTableField id="8" name="completed_date" tableColumnId="8"/>
      <queryTableField id="9" name="convert_TZ(users_waves.completed_date,'UTC','America/New_York')" tableColumnId="9"/>
      <queryTableField id="10" name="npi" tableColumnId="10"/>
      <queryTableField id="11" name="vendor_npi" tableColumnId="11"/>
      <queryTableField id="12" name="status" tableColumnId="12"/>
      <queryTableField id="13" name="responses-&gt;&gt;'$.\&quot;4422639\&quot;'" tableColumnId="13"/>
      <queryTableField id="14" name="responses-&gt;&gt;'$.\&quot;4422643\&quot;'" tableColumnId="14"/>
      <queryTableField id="15" name="responses-&gt;&gt;'$.\&quot;4422647\&quot;'" tableColumnId="15"/>
      <queryTableField id="16" name="responses-&gt;&gt;'$.\&quot;4422655\&quot;'" tableColumnId="16"/>
      <queryTableField id="17" name="responses-&gt;&gt;'$.\&quot;4817212\&quot;'" tableColumnId="17"/>
      <queryTableField id="18" name="responses-&gt;&gt;'$.\&quot;4423430\&quot;'" tableColumnId="18"/>
      <queryTableField id="19" name="responses-&gt;&gt;'$.\&quot;4423432\&quot;'" tableColumnId="19"/>
      <queryTableField id="20" name="responses-&gt;&gt;'$.\&quot;4423433\&quot;'" tableColumnId="20"/>
      <queryTableField id="21" name="responses-&gt;&gt;'$.\&quot;4817214\&quot;'" tableColumnId="21"/>
      <queryTableField id="22" name="responses-&gt;&gt;'$.\&quot;4423440\&quot;'" tableColumnId="22"/>
      <queryTableField id="23" name="responses-&gt;&gt;'$.\&quot;4818746\&quot;'" tableColumnId="23"/>
      <queryTableField id="24" name="responses-&gt;&gt;'$.\&quot;4818747\&quot;'" tableColumnId="24"/>
      <queryTableField id="25" name="responses-&gt;&gt;'$.\&quot;4424470\&quot;'" tableColumnId="25"/>
      <queryTableField id="26" name="responses-&gt;&gt;'$.\&quot;4424472\&quot;'" tableColumnId="26"/>
      <queryTableField id="27" name="responses-&gt;&gt;'$.\&quot;4424477\&quot;'" tableColumnId="27"/>
      <queryTableField id="28" name="responses-&gt;&gt;'$.\&quot;4424708\&quot;'" tableColumnId="28"/>
      <queryTableField id="29" name="responses-&gt;&gt;'$.\&quot;4819609\&quot;'" tableColumnId="29"/>
      <queryTableField id="30" name="responses-&gt;&gt;'$.\&quot;4424771\&quot;'" tableColumnId="30"/>
      <queryTableField id="31" name="responses-&gt;&gt;'$.\&quot;4424772\&quot;'" tableColumnId="31"/>
      <queryTableField id="32" name="responses-&gt;&gt;'$.\&quot;4819751\&quot;'" tableColumnId="32"/>
      <queryTableField id="33" name="responses-&gt;&gt;'$.\&quot;4423587\&quot;'"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D470A9-9384-4427-A0FE-7B65C993F67C}" name="ODBC__dsn_Synapse" displayName="ODBC__dsn_Synapse" ref="A1:L165" tableType="queryTable" totalsRowShown="0">
  <autoFilter ref="A1:L165" xr:uid="{9CD470A9-9384-4427-A0FE-7B65C993F67C}"/>
  <tableColumns count="12">
    <tableColumn id="4" xr3:uid="{5C5B6CA8-E84D-4552-959D-1A576B8B04F8}" uniqueName="4" name="wave_id" queryTableFieldId="4"/>
    <tableColumn id="5" xr3:uid="{F9B65E53-E074-44F3-92F8-E14F119909CD}" uniqueName="5" name="id" queryTableFieldId="5"/>
    <tableColumn id="6" xr3:uid="{95FC97A4-5DAB-491D-8032-6A070EF2A232}" uniqueName="6" name="user_id" queryTableFieldId="6"/>
    <tableColumn id="7" xr3:uid="{7CC3F49B-3C0F-4BC2-803F-5E451A98C1DC}" uniqueName="7" name="start_date" queryTableFieldId="7" dataDxfId="39"/>
    <tableColumn id="8" xr3:uid="{94F4B046-B7AD-4274-8D60-C70667C4E1B2}" uniqueName="8" name="completed_date" queryTableFieldId="8" dataDxfId="38"/>
    <tableColumn id="9" xr3:uid="{8B04A4E0-1627-426C-9492-F6515D712D53}" uniqueName="9" name="convert_TZ(users_waves.completed_date,'UTC','America/New_York')" queryTableFieldId="9" dataDxfId="37"/>
    <tableColumn id="10" xr3:uid="{9FB79E71-CD12-41AE-A585-430DE41694B8}" uniqueName="10" name="npi" queryTableFieldId="10" dataDxfId="36"/>
    <tableColumn id="11" xr3:uid="{E868E5B2-CFFE-4877-B6CB-96761D100175}" uniqueName="11" name="vendor_npi" queryTableFieldId="11" dataDxfId="35"/>
    <tableColumn id="12" xr3:uid="{09000BEE-A7F2-4463-9442-426145CFB6B8}" uniqueName="12" name="status" queryTableFieldId="12"/>
    <tableColumn id="13" xr3:uid="{4CAAB170-5A01-4AF1-8917-87B03E9F692A}" uniqueName="13" name="responses-&gt;&gt;'$.\&quot;4420595\&quot;'" queryTableFieldId="13" dataDxfId="34"/>
    <tableColumn id="14" xr3:uid="{12BBAB87-DBC1-423E-90A9-C455FB895B81}" uniqueName="14" name="responses-&gt;&gt;'$.\&quot;4420283\&quot;'" queryTableFieldId="14" dataDxfId="33"/>
    <tableColumn id="15" xr3:uid="{EDC20B1E-64E9-40A7-BCE7-9269F7E207B2}" uniqueName="15" name="responses-&gt;&gt;'$.\&quot;4422124\&quot;'" queryTableFieldId="15"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4CB81-F5DD-4A7C-8950-A161855177A8}" name="synapse" displayName="synapse" ref="A1:AD165" tableType="queryTable" totalsRowShown="0">
  <autoFilter ref="A1:AD165" xr:uid="{6B04CB81-F5DD-4A7C-8950-A161855177A8}"/>
  <tableColumns count="30">
    <tableColumn id="4" xr3:uid="{DCD8AAC4-F1B4-4496-8485-DD13E8F3D6FB}" uniqueName="4" name="wave_id" queryTableFieldId="4"/>
    <tableColumn id="5" xr3:uid="{A53B4CFA-33A7-40DF-B9F4-4D213BFA175D}" uniqueName="5" name="id" queryTableFieldId="5"/>
    <tableColumn id="6" xr3:uid="{E804382D-44DB-4E10-80E4-E6201FEFBE3D}" uniqueName="6" name="user_id" queryTableFieldId="6"/>
    <tableColumn id="7" xr3:uid="{BECC1B1C-17C3-4215-8966-70D84FF1B6FE}" uniqueName="7" name="start_date" queryTableFieldId="7" dataDxfId="31"/>
    <tableColumn id="8" xr3:uid="{45B681F6-A702-4151-8CEA-87C0252D2DD9}" uniqueName="8" name="completed_date" queryTableFieldId="8" dataDxfId="30"/>
    <tableColumn id="9" xr3:uid="{DB85C301-C890-463F-821A-7CAD6A1C1DD8}" uniqueName="9" name="convert_TZ(users_waves.completed_date,'UTC','America/New_York')" queryTableFieldId="9" dataDxfId="29"/>
    <tableColumn id="10" xr3:uid="{CA6D4B27-A276-474B-A088-F22CB91E988D}" uniqueName="10" name="npi" queryTableFieldId="10" dataDxfId="28"/>
    <tableColumn id="11" xr3:uid="{B07C992F-0ECE-4BF7-8838-10F7886FB246}" uniqueName="11" name="vendor_npi" queryTableFieldId="11" dataDxfId="27"/>
    <tableColumn id="12" xr3:uid="{F2A44C58-F76F-429C-8A6E-7DDAD6CC0246}" uniqueName="12" name="status" queryTableFieldId="12"/>
    <tableColumn id="13" xr3:uid="{43CE0779-84A9-4CB3-8A5F-3E076BBB179B}" uniqueName="13" name="responses-&gt;&gt;'$.\&quot;4422639\&quot;'" queryTableFieldId="13" dataDxfId="26"/>
    <tableColumn id="14" xr3:uid="{8D62AF15-7855-42D1-8D50-D96A714EFD02}" uniqueName="14" name="responses-&gt;&gt;'$.\&quot;4422643\&quot;'" queryTableFieldId="14" dataDxfId="25"/>
    <tableColumn id="15" xr3:uid="{83B27D37-D426-4D4B-B76D-B25EE59C7904}" uniqueName="15" name="responses-&gt;&gt;'$.\&quot;4422647\&quot;'" queryTableFieldId="15" dataDxfId="24"/>
    <tableColumn id="16" xr3:uid="{426ED70B-BBB4-41CD-8A1C-604CE67887AB}" uniqueName="16" name="responses-&gt;&gt;'$.\&quot;4422655\&quot;'" queryTableFieldId="16" dataDxfId="23"/>
    <tableColumn id="17" xr3:uid="{3BED62F8-E732-4BC5-BF44-B285A3B234E7}" uniqueName="17" name="responses-&gt;&gt;'$.\&quot;4817212\&quot;'" queryTableFieldId="17" dataDxfId="22"/>
    <tableColumn id="18" xr3:uid="{55B8FF9A-DF24-4148-B6CE-9ED1C3A5E8DF}" uniqueName="18" name="responses-&gt;&gt;'$.\&quot;4423430\&quot;'" queryTableFieldId="18" dataDxfId="21"/>
    <tableColumn id="19" xr3:uid="{CCF4469D-9A58-448F-9673-1B74E4F7308E}" uniqueName="19" name="responses-&gt;&gt;'$.\&quot;4423432\&quot;'" queryTableFieldId="19" dataDxfId="20"/>
    <tableColumn id="20" xr3:uid="{2AED2738-3EA9-4250-971E-31EAA961FFEC}" uniqueName="20" name="responses-&gt;&gt;'$.\&quot;4423433\&quot;'" queryTableFieldId="20" dataDxfId="19"/>
    <tableColumn id="21" xr3:uid="{D8905259-3036-4898-86A9-61DC45F5C419}" uniqueName="21" name="responses-&gt;&gt;'$.\&quot;4817214\&quot;'" queryTableFieldId="21" dataDxfId="18"/>
    <tableColumn id="22" xr3:uid="{3445F4FA-8FCE-438F-BF49-A06D98B1CF95}" uniqueName="22" name="responses-&gt;&gt;'$.\&quot;4423440\&quot;'" queryTableFieldId="22" dataDxfId="17"/>
    <tableColumn id="23" xr3:uid="{3DFFBFB5-0F96-4E07-AE30-4476C2C26A68}" uniqueName="23" name="responses-&gt;&gt;'$.\&quot;4818746\&quot;'" queryTableFieldId="23" dataDxfId="16"/>
    <tableColumn id="24" xr3:uid="{B252D071-347B-4538-A02A-172E41853D76}" uniqueName="24" name="responses-&gt;&gt;'$.\&quot;4818747\&quot;'" queryTableFieldId="24" dataDxfId="15"/>
    <tableColumn id="25" xr3:uid="{DB86B958-F1BC-4386-9BA4-61FA55147D56}" uniqueName="25" name="responses-&gt;&gt;'$.\&quot;4424470\&quot;'" queryTableFieldId="25" dataDxfId="14"/>
    <tableColumn id="26" xr3:uid="{981D512E-6218-4609-8EEF-BCB3A78A91AF}" uniqueName="26" name="responses-&gt;&gt;'$.\&quot;4424472\&quot;'" queryTableFieldId="26" dataDxfId="13"/>
    <tableColumn id="27" xr3:uid="{BD466FA9-3F4E-4EE1-9B36-520F0A10D493}" uniqueName="27" name="responses-&gt;&gt;'$.\&quot;4424477\&quot;'" queryTableFieldId="27" dataDxfId="12"/>
    <tableColumn id="28" xr3:uid="{D245AF4B-2F0E-4AFE-98B6-DF99897559D7}" uniqueName="28" name="responses-&gt;&gt;'$.\&quot;4424708\&quot;'" queryTableFieldId="28" dataDxfId="11"/>
    <tableColumn id="29" xr3:uid="{99AD457B-CFF9-4FF7-99C3-249FC3476A6E}" uniqueName="29" name="responses-&gt;&gt;'$.\&quot;4819609\&quot;'" queryTableFieldId="29" dataDxfId="10"/>
    <tableColumn id="30" xr3:uid="{36CECEA8-B2DA-4DB7-ACDC-F8C5A16540E3}" uniqueName="30" name="responses-&gt;&gt;'$.\&quot;4424771\&quot;'" queryTableFieldId="30" dataDxfId="9"/>
    <tableColumn id="31" xr3:uid="{ABD379FE-B47D-425B-93BD-75DDCEC3659F}" uniqueName="31" name="responses-&gt;&gt;'$.\&quot;4424772\&quot;'" queryTableFieldId="31" dataDxfId="8"/>
    <tableColumn id="32" xr3:uid="{439C2659-75C9-4E45-8CF1-6594E967FF06}" uniqueName="32" name="responses-&gt;&gt;'$.\&quot;4819751\&quot;'" queryTableFieldId="32" dataDxfId="7"/>
    <tableColumn id="33" xr3:uid="{D915CA6F-318D-457C-90A8-28AB2DCFDB1A}" uniqueName="33" name="responses-&gt;&gt;'$.\&quot;4423587\&quot;'" queryTableFieldId="33"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zoomrxinc-my.sharepoint.com/:x:/g/personal/jagadeesh_kumar_zoomrx_com/EdQTnppQ35JGqY7OvvZZOLUBiRusHISNbAV3VxlZFSi1qg?email=jagadeesh.kumar%40zoomrx.com&amp;e=94lKqB"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5FAAE-38E0-44C5-BC36-C699B328F29B}">
  <sheetPr>
    <tabColor theme="7"/>
  </sheetPr>
  <dimension ref="A1:S26"/>
  <sheetViews>
    <sheetView tabSelected="1" topLeftCell="B1" zoomScale="85" zoomScaleNormal="85" workbookViewId="0">
      <selection activeCell="S1" sqref="S1"/>
    </sheetView>
  </sheetViews>
  <sheetFormatPr defaultColWidth="8.7109375" defaultRowHeight="15" x14ac:dyDescent="0.25"/>
  <cols>
    <col min="1" max="1" width="4.28515625" style="88" customWidth="1"/>
    <col min="2" max="4" width="20.42578125" style="88" customWidth="1"/>
    <col min="5" max="5" width="14.85546875" style="88" customWidth="1"/>
    <col min="6" max="6" width="12.28515625" style="88" customWidth="1"/>
    <col min="7" max="7" width="9" style="88" customWidth="1"/>
    <col min="8" max="16384" width="8.7109375" style="88"/>
  </cols>
  <sheetData>
    <row r="1" spans="1:19" x14ac:dyDescent="0.25">
      <c r="A1" s="115" t="s">
        <v>0</v>
      </c>
      <c r="B1" s="115"/>
      <c r="C1" s="115"/>
      <c r="D1" s="115"/>
      <c r="E1" s="115"/>
      <c r="F1" s="115"/>
      <c r="G1" s="115"/>
      <c r="H1" s="115"/>
      <c r="S1" s="88" t="s">
        <v>1</v>
      </c>
    </row>
    <row r="2" spans="1:19" x14ac:dyDescent="0.25">
      <c r="A2" s="115"/>
      <c r="B2" s="115"/>
      <c r="C2" s="115"/>
      <c r="D2" s="115"/>
      <c r="E2" s="115"/>
      <c r="F2" s="115"/>
      <c r="G2" s="115"/>
      <c r="H2" s="115"/>
    </row>
    <row r="3" spans="1:19" x14ac:dyDescent="0.25">
      <c r="A3" s="115"/>
      <c r="B3" s="115"/>
      <c r="C3" s="115"/>
      <c r="D3" s="115"/>
      <c r="E3" s="115"/>
      <c r="F3" s="115"/>
      <c r="G3" s="115"/>
      <c r="H3" s="115"/>
    </row>
    <row r="6" spans="1:19" s="99" customFormat="1" x14ac:dyDescent="0.25">
      <c r="B6" s="89" t="s">
        <v>2</v>
      </c>
      <c r="C6" s="89" t="s">
        <v>3</v>
      </c>
      <c r="D6" s="89" t="s">
        <v>4</v>
      </c>
      <c r="E6" s="89" t="s">
        <v>5</v>
      </c>
      <c r="F6" s="89" t="s">
        <v>6</v>
      </c>
    </row>
    <row r="7" spans="1:19" x14ac:dyDescent="0.25">
      <c r="B7" s="90">
        <v>140</v>
      </c>
      <c r="C7" s="91">
        <f>COUNTIFS('Raw data C'!$T:$T,"&gt;0",'Raw data C'!$I:$I,1,'Raw data C'!$S:$S,0)</f>
        <v>140</v>
      </c>
      <c r="D7" s="92">
        <f>C7</f>
        <v>140</v>
      </c>
      <c r="E7" s="93">
        <f>C7/B7</f>
        <v>1</v>
      </c>
      <c r="F7" s="90">
        <f>B7-C7</f>
        <v>0</v>
      </c>
    </row>
    <row r="8" spans="1:19" x14ac:dyDescent="0.25">
      <c r="B8" s="94"/>
      <c r="C8" s="95"/>
      <c r="D8" s="96"/>
      <c r="E8" s="94"/>
    </row>
    <row r="9" spans="1:19" x14ac:dyDescent="0.25">
      <c r="B9" s="103" t="s">
        <v>7</v>
      </c>
      <c r="C9" s="104" t="s">
        <v>8</v>
      </c>
      <c r="D9" s="105"/>
      <c r="E9" s="111" t="s">
        <v>9</v>
      </c>
      <c r="F9" s="111"/>
      <c r="O9" s="123" t="s">
        <v>8891</v>
      </c>
    </row>
    <row r="10" spans="1:19" x14ac:dyDescent="0.25">
      <c r="B10" s="103"/>
      <c r="C10" s="106">
        <f>COUNTIFS('Raw data C'!$T:$T,"&gt;0",'Raw data C'!$I:$I,1,'Raw data C'!$S:$S,0,'Raw data C'!$L:$L,"Multi-IND")</f>
        <v>68</v>
      </c>
      <c r="D10" s="107"/>
      <c r="E10" s="106">
        <f>COUNTIFS('Raw data C'!$T:$T,"&gt;0",'Raw data C'!$I:$I,1,'Raw data C'!$S:$S,0,'Raw data C'!$L:$L,"Single-IND")</f>
        <v>72</v>
      </c>
      <c r="F10" s="107"/>
    </row>
    <row r="12" spans="1:19" x14ac:dyDescent="0.25">
      <c r="B12" s="103" t="s">
        <v>10</v>
      </c>
      <c r="C12" s="89" t="s">
        <v>11</v>
      </c>
      <c r="D12" s="89" t="s">
        <v>12</v>
      </c>
      <c r="E12" s="111" t="s">
        <v>1</v>
      </c>
      <c r="F12" s="111"/>
    </row>
    <row r="13" spans="1:19" x14ac:dyDescent="0.25">
      <c r="B13" s="103"/>
      <c r="C13" s="49" t="s">
        <v>13</v>
      </c>
      <c r="D13" s="112">
        <v>80</v>
      </c>
      <c r="E13" s="114">
        <f>COUNTIFS('Raw data C'!$T:$T,"&gt;0",'Raw data C'!$I:$I,1,'Raw data C'!$S:$S,0,'Raw data C'!$M:$M,"A2")</f>
        <v>55</v>
      </c>
      <c r="F13" s="114"/>
    </row>
    <row r="14" spans="1:19" x14ac:dyDescent="0.25">
      <c r="B14" s="103"/>
      <c r="C14" s="50" t="s">
        <v>14</v>
      </c>
      <c r="D14" s="113"/>
      <c r="E14" s="114">
        <f>COUNTIFS('Raw data C'!$T:$T,"&gt;0",'Raw data C'!$I:$I,1,'Raw data C'!$S:$S,0,'Raw data C'!$M:$M,"A1")</f>
        <v>27</v>
      </c>
      <c r="F14" s="114"/>
    </row>
    <row r="15" spans="1:19" x14ac:dyDescent="0.25">
      <c r="B15" s="103"/>
      <c r="C15" s="50" t="s">
        <v>15</v>
      </c>
      <c r="D15" s="112">
        <v>30</v>
      </c>
      <c r="E15" s="114">
        <f>COUNTIFS('Raw data C'!$T:$T,"&gt;0",'Raw data C'!$I:$I,1,'Raw data C'!$S:$S,0,'Raw data C'!$M:$M,"A4")</f>
        <v>12</v>
      </c>
      <c r="F15" s="114"/>
    </row>
    <row r="16" spans="1:19" x14ac:dyDescent="0.25">
      <c r="B16" s="103"/>
      <c r="C16" s="50" t="s">
        <v>16</v>
      </c>
      <c r="D16" s="113"/>
      <c r="E16" s="114">
        <f>COUNTIFS('Raw data C'!$T:$T,"&gt;0",'Raw data C'!$I:$I,1,'Raw data C'!$S:$S,0,'Raw data C'!$M:$M,"A3")</f>
        <v>16</v>
      </c>
      <c r="F16" s="114"/>
    </row>
    <row r="17" spans="2:8" ht="30" x14ac:dyDescent="0.25">
      <c r="B17" s="103"/>
      <c r="C17" s="51" t="s">
        <v>17</v>
      </c>
      <c r="D17" s="52">
        <v>30</v>
      </c>
      <c r="E17" s="114">
        <f>COUNTIFS('Raw data C'!$T:$T,"&gt;0",'Raw data C'!$I:$I,1,'Raw data C'!$S:$S,0,'Raw data C'!$M:$M,"A6")</f>
        <v>30</v>
      </c>
      <c r="F17" s="114"/>
    </row>
    <row r="19" spans="2:8" s="99" customFormat="1" x14ac:dyDescent="0.25">
      <c r="B19" s="103" t="s">
        <v>18</v>
      </c>
      <c r="C19" s="104" t="s">
        <v>19</v>
      </c>
      <c r="D19" s="105"/>
      <c r="E19" s="89" t="s">
        <v>20</v>
      </c>
      <c r="F19" s="89" t="s">
        <v>21</v>
      </c>
    </row>
    <row r="20" spans="2:8" x14ac:dyDescent="0.25">
      <c r="B20" s="103"/>
      <c r="C20" s="106">
        <f>COUNTIFS('Raw data C'!$T:$T,"&gt;0",'Raw data C'!$I:$I,1,'Raw data C'!$S:$S,0,'Raw data C'!$R:$R,"High/Medium")</f>
        <v>54</v>
      </c>
      <c r="D20" s="107"/>
      <c r="E20" s="90">
        <f>COUNTIFS('Raw data C'!$T:$T,"&gt;0",'Raw data C'!$I:$I,1,'Raw data C'!$S:$S,0,'Raw data C'!$R:$R,"Low")</f>
        <v>20</v>
      </c>
      <c r="F20" s="90">
        <f>COUNTIFS('Raw data C'!$T:$T,"&gt;0",'Raw data C'!$I:$I,1,'Raw data C'!$S:$S,0,'Raw data C'!$R:$R,"No Decile")</f>
        <v>66</v>
      </c>
    </row>
    <row r="21" spans="2:8" x14ac:dyDescent="0.25">
      <c r="B21" s="53"/>
      <c r="C21" s="110">
        <f>C20/140</f>
        <v>0.38571428571428573</v>
      </c>
      <c r="D21" s="110"/>
      <c r="E21" s="97">
        <f>E20/140</f>
        <v>0.14285714285714285</v>
      </c>
      <c r="F21" s="97">
        <f>F20/140</f>
        <v>0.47142857142857142</v>
      </c>
    </row>
    <row r="22" spans="2:8" s="98" customFormat="1" x14ac:dyDescent="0.25">
      <c r="B22" s="103" t="s">
        <v>22</v>
      </c>
      <c r="C22" s="89" t="s">
        <v>23</v>
      </c>
      <c r="D22" s="89" t="s">
        <v>24</v>
      </c>
      <c r="E22" s="108" t="s">
        <v>25</v>
      </c>
      <c r="F22" s="109"/>
    </row>
    <row r="23" spans="2:8" x14ac:dyDescent="0.25">
      <c r="B23" s="103"/>
      <c r="C23" s="90">
        <f>COUNTIFS('Raw data C'!$T:$T,"&gt;0",'Raw data C'!$I:$I,1,'Raw data C'!$V:$V,1,'Raw data C'!$S:$S,0)</f>
        <v>74</v>
      </c>
      <c r="D23" s="90">
        <f>COUNTIFS('Raw data C'!$T:$T,"&gt;0",'Raw data C'!$I:$I,1,'Raw data C'!$Y:$Y,1,'Raw data C'!$S:$S,0,'Raw data C'!$V:$V,0)</f>
        <v>21</v>
      </c>
      <c r="E23" s="106">
        <f>C7-SUM(C23:D23)</f>
        <v>45</v>
      </c>
      <c r="F23" s="107"/>
    </row>
    <row r="24" spans="2:8" x14ac:dyDescent="0.25">
      <c r="D24"/>
      <c r="E24"/>
      <c r="F24"/>
      <c r="G24"/>
      <c r="H24"/>
    </row>
    <row r="25" spans="2:8" x14ac:dyDescent="0.25">
      <c r="D25"/>
      <c r="E25"/>
      <c r="F25"/>
      <c r="G25"/>
      <c r="H25"/>
    </row>
    <row r="26" spans="2:8" x14ac:dyDescent="0.25">
      <c r="D26"/>
      <c r="E26"/>
      <c r="F26"/>
      <c r="G26"/>
      <c r="H26"/>
    </row>
  </sheetData>
  <mergeCells count="22">
    <mergeCell ref="A1:H3"/>
    <mergeCell ref="B9:B10"/>
    <mergeCell ref="C9:D9"/>
    <mergeCell ref="E9:F9"/>
    <mergeCell ref="C10:D10"/>
    <mergeCell ref="E10:F10"/>
    <mergeCell ref="B12:B17"/>
    <mergeCell ref="E12:F12"/>
    <mergeCell ref="D13:D14"/>
    <mergeCell ref="E13:F13"/>
    <mergeCell ref="E14:F14"/>
    <mergeCell ref="D15:D16"/>
    <mergeCell ref="E15:F15"/>
    <mergeCell ref="E16:F16"/>
    <mergeCell ref="E17:F17"/>
    <mergeCell ref="B19:B20"/>
    <mergeCell ref="C19:D19"/>
    <mergeCell ref="C20:D20"/>
    <mergeCell ref="B22:B23"/>
    <mergeCell ref="E22:F22"/>
    <mergeCell ref="E23:F23"/>
    <mergeCell ref="C21:D21"/>
  </mergeCells>
  <conditionalFormatting sqref="E13:E17">
    <cfRule type="cellIs" dxfId="5" priority="2" operator="greaterThan">
      <formula>70</formula>
    </cfRule>
  </conditionalFormatting>
  <hyperlinks>
    <hyperlink ref="O9" r:id="rId1" display="https://zoomrxinc-my.sharepoint.com/:x:/g/personal/jagadeesh_kumar_zoomrx_com/EdQTnppQ35JGqY7OvvZZOLUBiRusHISNbAV3VxlZFSi1qg?email=jagadeesh.kumar%40zoomrx.com&amp;e=94lKqB" xr:uid="{B7AFB386-3BF0-4AE0-BC98-0A713188DCDA}"/>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A62A6-93F3-49C7-9146-1C6F1FE578EB}">
  <sheetPr filterMode="1"/>
  <dimension ref="A1:AB703"/>
  <sheetViews>
    <sheetView topLeftCell="A38" workbookViewId="0">
      <selection activeCell="S39" sqref="S39"/>
    </sheetView>
  </sheetViews>
  <sheetFormatPr defaultRowHeight="15" x14ac:dyDescent="0.25"/>
  <cols>
    <col min="4" max="4" width="10.42578125" style="100" bestFit="1" customWidth="1"/>
    <col min="6" max="6" width="10.42578125" style="100" bestFit="1" customWidth="1"/>
    <col min="7" max="7" width="15.140625" customWidth="1"/>
    <col min="9" max="9" width="13.140625" customWidth="1"/>
    <col min="12" max="12" width="10.140625" customWidth="1"/>
    <col min="19" max="19" width="20.42578125" customWidth="1"/>
    <col min="20" max="20" width="15.7109375" customWidth="1"/>
    <col min="25" max="25" width="12.140625" customWidth="1"/>
  </cols>
  <sheetData>
    <row r="1" spans="1:28" x14ac:dyDescent="0.25">
      <c r="A1" t="s">
        <v>26</v>
      </c>
      <c r="B1" t="s">
        <v>27</v>
      </c>
      <c r="C1" t="s">
        <v>28</v>
      </c>
      <c r="D1" s="100" t="s">
        <v>29</v>
      </c>
      <c r="E1" t="s">
        <v>30</v>
      </c>
      <c r="F1" s="100" t="s">
        <v>31</v>
      </c>
      <c r="G1" t="s">
        <v>32</v>
      </c>
      <c r="H1" t="s">
        <v>33</v>
      </c>
      <c r="I1" t="s">
        <v>34</v>
      </c>
      <c r="J1" t="s">
        <v>35</v>
      </c>
      <c r="K1" t="s">
        <v>36</v>
      </c>
      <c r="L1" t="s">
        <v>37</v>
      </c>
      <c r="M1" t="s">
        <v>35</v>
      </c>
      <c r="N1" t="s">
        <v>38</v>
      </c>
      <c r="O1" t="s">
        <v>39</v>
      </c>
      <c r="P1" t="s">
        <v>40</v>
      </c>
      <c r="Q1" t="s">
        <v>41</v>
      </c>
      <c r="R1" t="s">
        <v>42</v>
      </c>
      <c r="S1" t="s">
        <v>43</v>
      </c>
      <c r="T1" t="s">
        <v>44</v>
      </c>
      <c r="U1" t="s">
        <v>45</v>
      </c>
      <c r="V1" t="s">
        <v>46</v>
      </c>
      <c r="W1" t="s">
        <v>47</v>
      </c>
      <c r="X1" t="s">
        <v>48</v>
      </c>
      <c r="Y1" t="s">
        <v>49</v>
      </c>
    </row>
    <row r="2" spans="1:28" hidden="1" x14ac:dyDescent="0.25">
      <c r="A2">
        <f>IFERROR(ODBC__dsn_Synapse[[#This Row],[wave_id]],"")*1</f>
        <v>115542</v>
      </c>
      <c r="B2">
        <f>IFERROR(ODBC__dsn_Synapse[[#This Row],[id]],"")*1</f>
        <v>11171312</v>
      </c>
      <c r="C2">
        <f>IFERROR(ODBC__dsn_Synapse[[#This Row],[user_id]],"")*1</f>
        <v>122532</v>
      </c>
      <c r="D2" s="100">
        <f>IFERROR(ODBC__dsn_Synapse[[#This Row],[start_date]],"")*1</f>
        <v>45728.061886574076</v>
      </c>
      <c r="E2">
        <f>IFERROR(ODBC__dsn_Synapse[[#This Row],[completed_date]],"")*1</f>
        <v>45728.137696759259</v>
      </c>
      <c r="F2" s="100">
        <f>IFERROR(ODBC__dsn_Synapse[[#This Row],[convert_TZ(users_waves.completed_date,''UTC'',''America/New_York'')]],"")*1</f>
        <v>45727.971030092594</v>
      </c>
      <c r="G2">
        <f>IFERROR(ODBC__dsn_Synapse[[#This Row],[npi]],"")*1</f>
        <v>1336374511</v>
      </c>
      <c r="H2">
        <f>IFERROR(ODBC__dsn_Synapse[[#This Row],[vendor_npi]],"")*1</f>
        <v>0</v>
      </c>
      <c r="I2">
        <f>IFERROR(ODBC__dsn_Synapse[[#This Row],[status]],"")*1</f>
        <v>1</v>
      </c>
      <c r="J2">
        <f>IFERROR(ODBC__dsn_Synapse[[#This Row],[responses-&gt;&gt;''$.\"4420595\"'']],"")</f>
        <v>0</v>
      </c>
      <c r="K2" t="str">
        <f>IFERROR(ODBC__dsn_Synapse[[#This Row],[responses-&gt;&gt;''$.\"4420283\"'']],"")</f>
        <v>A2</v>
      </c>
      <c r="L2" t="str">
        <f>IFERROR(ODBC__dsn_Synapse[[#This Row],[responses-&gt;&gt;''$.\"4422124\"'']],"")</f>
        <v>Multi-IND</v>
      </c>
      <c r="M2" t="str">
        <f>IF(J2=0,K2,J2)</f>
        <v>A2</v>
      </c>
      <c r="N2" t="str">
        <f>_xlfn.IFNA(_xlfn.XLOOKUP($G2,'HBV TL'!$C:$C,'HBV TL'!$E:$E,,0),"NA")</f>
        <v>NA</v>
      </c>
      <c r="O2" t="str">
        <f>_xlfn.IFNA(_xlfn.XLOOKUP($H2,'HBV TL'!$C:$C,'HBV TL'!$E:$E,,0),"NA")</f>
        <v>NA</v>
      </c>
      <c r="P2" t="str">
        <f>IF(N2="NA",O2,N2)</f>
        <v>NA</v>
      </c>
      <c r="Q2" t="e">
        <f>_xlfn.XLOOKUP($G2,'HBV_PBC Unified TL'!$A:$A,'HBV_PBC Unified TL'!$E:$E,,0)</f>
        <v>#N/A</v>
      </c>
      <c r="R2" t="str">
        <f>IF(AND(P2&lt;11,P2&gt;3),"High/Medium",IF(AND(P2&lt;4,P2&gt;-1),"Low","No Decile"))</f>
        <v>No Decile</v>
      </c>
      <c r="S2">
        <f>_xlfn.IFNA(IF(_xlfn.XLOOKUP($C2,OLs!$B:$B,OLs!$B:$B,,0),1,0),0)</f>
        <v>1</v>
      </c>
      <c r="T2">
        <f>IF(G2=0,H2,G2)</f>
        <v>1336374511</v>
      </c>
      <c r="U2" t="str">
        <f>_xlfn.IFNA(_xlfn.XLOOKUP($T2,'PBC TL'!$A:$A,'PBC TL'!$F:$F,,0),"NA")</f>
        <v>Tier 1</v>
      </c>
      <c r="V2">
        <f>IF(P2&lt;&gt;"NA",1,0)</f>
        <v>0</v>
      </c>
      <c r="W2">
        <f>IF(U2&lt;&gt;"NA",1,0)</f>
        <v>1</v>
      </c>
      <c r="X2">
        <f>IF(AND(V2=1,W2=0),1,0)</f>
        <v>0</v>
      </c>
      <c r="Y2">
        <f>IF(AND(W2=1,V2=0),1,0)</f>
        <v>1</v>
      </c>
    </row>
    <row r="3" spans="1:28" hidden="1" x14ac:dyDescent="0.25">
      <c r="A3">
        <f>IFERROR(ODBC__dsn_Synapse[[#This Row],[wave_id]],"")*1</f>
        <v>115542</v>
      </c>
      <c r="B3">
        <f>IFERROR(ODBC__dsn_Synapse[[#This Row],[id]],"")*1</f>
        <v>11171533</v>
      </c>
      <c r="C3">
        <f>IFERROR(ODBC__dsn_Synapse[[#This Row],[user_id]],"")*1</f>
        <v>328423</v>
      </c>
      <c r="D3" s="100">
        <f>IFERROR(ODBC__dsn_Synapse[[#This Row],[start_date]],"")*1</f>
        <v>45728.370509259257</v>
      </c>
      <c r="E3">
        <f>IFERROR(ODBC__dsn_Synapse[[#This Row],[completed_date]],"")*1</f>
        <v>45728.384016203701</v>
      </c>
      <c r="F3" s="100">
        <f>IFERROR(ODBC__dsn_Synapse[[#This Row],[convert_TZ(users_waves.completed_date,''UTC'',''America/New_York'')]],"")*1</f>
        <v>45728.217349537037</v>
      </c>
      <c r="G3">
        <f>IFERROR(ODBC__dsn_Synapse[[#This Row],[npi]],"")*1</f>
        <v>1437235405</v>
      </c>
      <c r="H3">
        <f>IFERROR(ODBC__dsn_Synapse[[#This Row],[vendor_npi]],"")*1</f>
        <v>0</v>
      </c>
      <c r="I3">
        <f>IFERROR(ODBC__dsn_Synapse[[#This Row],[status]],"")*1</f>
        <v>1</v>
      </c>
      <c r="J3">
        <f>IFERROR(ODBC__dsn_Synapse[[#This Row],[responses-&gt;&gt;''$.\"4420595\"'']],"")</f>
        <v>0</v>
      </c>
      <c r="K3" t="str">
        <f>IFERROR(ODBC__dsn_Synapse[[#This Row],[responses-&gt;&gt;''$.\"4420283\"'']],"")</f>
        <v>A6</v>
      </c>
      <c r="L3" t="str">
        <f>IFERROR(ODBC__dsn_Synapse[[#This Row],[responses-&gt;&gt;''$.\"4422124\"'']],"")</f>
        <v>Multi-IND</v>
      </c>
      <c r="M3" t="str">
        <f t="shared" ref="M3:M66" si="0">IF(J3=0,K3,J3)</f>
        <v>A6</v>
      </c>
      <c r="N3">
        <f>_xlfn.IFNA(_xlfn.XLOOKUP($G3,'HBV TL'!$C:$C,'HBV TL'!$E:$E,,0),"NA")</f>
        <v>3</v>
      </c>
      <c r="O3" t="str">
        <f>_xlfn.IFNA(_xlfn.XLOOKUP($H3,'HBV TL'!$C:$C,'HBV TL'!$E:$E,,0),"NA")</f>
        <v>NA</v>
      </c>
      <c r="P3">
        <f t="shared" ref="P3:P66" si="1">IF(N3="NA",O3,N3)</f>
        <v>3</v>
      </c>
      <c r="Q3" t="str">
        <f>_xlfn.XLOOKUP($G3,'HBV_PBC Unified TL'!$A:$A,'HBV_PBC Unified TL'!$E:$E,,0)</f>
        <v>Low Decile</v>
      </c>
      <c r="R3" t="str">
        <f t="shared" ref="R3:R66" si="2">IF(AND(P3&lt;11,P3&gt;3),"High/Medium",IF(AND(P3&lt;4,P3&gt;-1),"Low","No Decile"))</f>
        <v>Low</v>
      </c>
      <c r="S3">
        <f>_xlfn.IFNA(IF(_xlfn.XLOOKUP($C3,OLs!$B:$B,OLs!$B:$B,,0),1,0),0)</f>
        <v>0</v>
      </c>
      <c r="T3">
        <f t="shared" ref="T3:T66" si="3">IF(G3=0,H3,G3)</f>
        <v>1437235405</v>
      </c>
      <c r="U3" t="str">
        <f>_xlfn.IFNA(_xlfn.XLOOKUP($T3,'PBC TL'!$A:$A,'PBC TL'!$F:$F,,0),"NA")</f>
        <v>Tier 5</v>
      </c>
      <c r="V3">
        <f t="shared" ref="V3:V66" si="4">IF(P3&lt;&gt;"NA",1,0)</f>
        <v>1</v>
      </c>
      <c r="W3">
        <f t="shared" ref="W3:W66" si="5">IF(U3&lt;&gt;"NA",1,0)</f>
        <v>1</v>
      </c>
      <c r="X3">
        <f t="shared" ref="X3:X66" si="6">IF(AND(V3=1,W3=0),1,0)</f>
        <v>0</v>
      </c>
      <c r="Y3">
        <f t="shared" ref="Y3:Y66" si="7">IF(AND(W3=1,V3=0),1,0)</f>
        <v>0</v>
      </c>
    </row>
    <row r="4" spans="1:28" hidden="1" x14ac:dyDescent="0.25">
      <c r="A4">
        <f>IFERROR(ODBC__dsn_Synapse[[#This Row],[wave_id]],"")*1</f>
        <v>115542</v>
      </c>
      <c r="B4">
        <f>IFERROR(ODBC__dsn_Synapse[[#This Row],[id]],"")*1</f>
        <v>11170922</v>
      </c>
      <c r="C4">
        <f>IFERROR(ODBC__dsn_Synapse[[#This Row],[user_id]],"")*1</f>
        <v>7998</v>
      </c>
      <c r="D4" s="100">
        <f>IFERROR(ODBC__dsn_Synapse[[#This Row],[start_date]],"")*1</f>
        <v>45728.395312499997</v>
      </c>
      <c r="E4">
        <f>IFERROR(ODBC__dsn_Synapse[[#This Row],[completed_date]],"")*1</f>
        <v>45728.412118055552</v>
      </c>
      <c r="F4" s="100">
        <f>IFERROR(ODBC__dsn_Synapse[[#This Row],[convert_TZ(users_waves.completed_date,''UTC'',''America/New_York'')]],"")*1</f>
        <v>45728.245451388888</v>
      </c>
      <c r="G4">
        <f>IFERROR(ODBC__dsn_Synapse[[#This Row],[npi]],"")*1</f>
        <v>1285634196</v>
      </c>
      <c r="H4">
        <f>IFERROR(ODBC__dsn_Synapse[[#This Row],[vendor_npi]],"")*1</f>
        <v>0</v>
      </c>
      <c r="I4">
        <f>IFERROR(ODBC__dsn_Synapse[[#This Row],[status]],"")*1</f>
        <v>1</v>
      </c>
      <c r="J4">
        <f>IFERROR(ODBC__dsn_Synapse[[#This Row],[responses-&gt;&gt;''$.\"4420595\"'']],"")</f>
        <v>0</v>
      </c>
      <c r="K4" t="str">
        <f>IFERROR(ODBC__dsn_Synapse[[#This Row],[responses-&gt;&gt;''$.\"4420283\"'']],"")</f>
        <v>A1</v>
      </c>
      <c r="L4" t="str">
        <f>IFERROR(ODBC__dsn_Synapse[[#This Row],[responses-&gt;&gt;''$.\"4422124\"'']],"")</f>
        <v>Multi-IND</v>
      </c>
      <c r="M4" t="str">
        <f t="shared" si="0"/>
        <v>A1</v>
      </c>
      <c r="N4">
        <f>_xlfn.IFNA(_xlfn.XLOOKUP($G4,'HBV TL'!$C:$C,'HBV TL'!$E:$E,,0),"NA")</f>
        <v>5</v>
      </c>
      <c r="O4" t="str">
        <f>_xlfn.IFNA(_xlfn.XLOOKUP($H4,'HBV TL'!$C:$C,'HBV TL'!$E:$E,,0),"NA")</f>
        <v>NA</v>
      </c>
      <c r="P4">
        <f t="shared" si="1"/>
        <v>5</v>
      </c>
      <c r="Q4" t="str">
        <f>_xlfn.XLOOKUP($G4,'HBV_PBC Unified TL'!$A:$A,'HBV_PBC Unified TL'!$E:$E,,0)</f>
        <v>Medium Decile</v>
      </c>
      <c r="R4" t="str">
        <f>IF(AND(P4&lt;11,P4&gt;3),"High/Medium",IF(AND(P4&lt;4,P4&gt;-1),"Low","No Decile"))</f>
        <v>High/Medium</v>
      </c>
      <c r="S4">
        <f>_xlfn.IFNA(IF(_xlfn.XLOOKUP($C4,OLs!$B:$B,OLs!$B:$B,,0),1,0),0)</f>
        <v>0</v>
      </c>
      <c r="T4">
        <f t="shared" si="3"/>
        <v>1285634196</v>
      </c>
      <c r="U4" t="str">
        <f>_xlfn.IFNA(_xlfn.XLOOKUP($T4,'PBC TL'!$A:$A,'PBC TL'!$F:$F,,0),"NA")</f>
        <v>Tier 4</v>
      </c>
      <c r="V4">
        <f t="shared" si="4"/>
        <v>1</v>
      </c>
      <c r="W4">
        <f t="shared" si="5"/>
        <v>1</v>
      </c>
      <c r="X4">
        <f t="shared" si="6"/>
        <v>0</v>
      </c>
      <c r="Y4">
        <f t="shared" si="7"/>
        <v>0</v>
      </c>
      <c r="AA4">
        <v>0</v>
      </c>
      <c r="AB4">
        <f>COUNTIFS(P:P,AA4,S:S,0)</f>
        <v>1</v>
      </c>
    </row>
    <row r="5" spans="1:28" hidden="1" x14ac:dyDescent="0.25">
      <c r="A5">
        <f>IFERROR(ODBC__dsn_Synapse[[#This Row],[wave_id]],"")*1</f>
        <v>115542</v>
      </c>
      <c r="B5">
        <f>IFERROR(ODBC__dsn_Synapse[[#This Row],[id]],"")*1</f>
        <v>11171010</v>
      </c>
      <c r="C5">
        <f>IFERROR(ODBC__dsn_Synapse[[#This Row],[user_id]],"")*1</f>
        <v>60168</v>
      </c>
      <c r="D5" s="100">
        <f>IFERROR(ODBC__dsn_Synapse[[#This Row],[start_date]],"")*1</f>
        <v>45728.121712962966</v>
      </c>
      <c r="E5">
        <f>IFERROR(ODBC__dsn_Synapse[[#This Row],[completed_date]],"")*1</f>
        <v>45728.56113425926</v>
      </c>
      <c r="F5" s="100">
        <f>IFERROR(ODBC__dsn_Synapse[[#This Row],[convert_TZ(users_waves.completed_date,''UTC'',''America/New_York'')]],"")*1</f>
        <v>45728.394467592596</v>
      </c>
      <c r="G5">
        <f>IFERROR(ODBC__dsn_Synapse[[#This Row],[npi]],"")*1</f>
        <v>1326066705</v>
      </c>
      <c r="H5">
        <f>IFERROR(ODBC__dsn_Synapse[[#This Row],[vendor_npi]],"")*1</f>
        <v>0</v>
      </c>
      <c r="I5">
        <f>IFERROR(ODBC__dsn_Synapse[[#This Row],[status]],"")*1</f>
        <v>1</v>
      </c>
      <c r="J5" t="str">
        <f>IFERROR(ODBC__dsn_Synapse[[#This Row],[responses-&gt;&gt;''$.\"4420595\"'']],"")</f>
        <v>A2</v>
      </c>
      <c r="K5">
        <f>IFERROR(ODBC__dsn_Synapse[[#This Row],[responses-&gt;&gt;''$.\"4420283\"'']],"")</f>
        <v>0</v>
      </c>
      <c r="L5" t="str">
        <f>IFERROR(ODBC__dsn_Synapse[[#This Row],[responses-&gt;&gt;''$.\"4422124\"'']],"")</f>
        <v>Multi-IND</v>
      </c>
      <c r="M5" t="str">
        <f t="shared" si="0"/>
        <v>A2</v>
      </c>
      <c r="N5">
        <f>_xlfn.IFNA(_xlfn.XLOOKUP($G5,'HBV TL'!$C:$C,'HBV TL'!$E:$E,,0),"NA")</f>
        <v>6</v>
      </c>
      <c r="O5" t="str">
        <f>_xlfn.IFNA(_xlfn.XLOOKUP($H5,'HBV TL'!$C:$C,'HBV TL'!$E:$E,,0),"NA")</f>
        <v>NA</v>
      </c>
      <c r="P5">
        <f t="shared" si="1"/>
        <v>6</v>
      </c>
      <c r="Q5" t="str">
        <f>_xlfn.XLOOKUP($G5,'HBV_PBC Unified TL'!$A:$A,'HBV_PBC Unified TL'!$E:$E,,0)</f>
        <v>Medium Decile</v>
      </c>
      <c r="R5" t="str">
        <f t="shared" si="2"/>
        <v>High/Medium</v>
      </c>
      <c r="S5">
        <f>_xlfn.IFNA(IF(_xlfn.XLOOKUP($C5,OLs!$B:$B,OLs!$B:$B,,0),1,0),0)</f>
        <v>0</v>
      </c>
      <c r="T5">
        <f t="shared" si="3"/>
        <v>1326066705</v>
      </c>
      <c r="U5" t="str">
        <f>_xlfn.IFNA(_xlfn.XLOOKUP($T5,'PBC TL'!$A:$A,'PBC TL'!$F:$F,,0),"NA")</f>
        <v>Tier 1</v>
      </c>
      <c r="V5">
        <f t="shared" si="4"/>
        <v>1</v>
      </c>
      <c r="W5">
        <f t="shared" si="5"/>
        <v>1</v>
      </c>
      <c r="X5">
        <f t="shared" si="6"/>
        <v>0</v>
      </c>
      <c r="Y5">
        <f t="shared" si="7"/>
        <v>0</v>
      </c>
      <c r="AA5">
        <v>1</v>
      </c>
      <c r="AB5">
        <f t="shared" ref="AB5:AB16" si="8">COUNTIFS(P:P,AA5,S:S,0)</f>
        <v>4</v>
      </c>
    </row>
    <row r="6" spans="1:28" hidden="1" x14ac:dyDescent="0.25">
      <c r="A6">
        <f>IFERROR(ODBC__dsn_Synapse[[#This Row],[wave_id]],"")*1</f>
        <v>115542</v>
      </c>
      <c r="B6">
        <f>IFERROR(ODBC__dsn_Synapse[[#This Row],[id]],"")*1</f>
        <v>11171083</v>
      </c>
      <c r="C6">
        <f>IFERROR(ODBC__dsn_Synapse[[#This Row],[user_id]],"")*1</f>
        <v>452274</v>
      </c>
      <c r="D6" s="100">
        <f>IFERROR(ODBC__dsn_Synapse[[#This Row],[start_date]],"")*1</f>
        <v>45728.554479166669</v>
      </c>
      <c r="E6">
        <f>IFERROR(ODBC__dsn_Synapse[[#This Row],[completed_date]],"")*1</f>
        <v>45728.683969907404</v>
      </c>
      <c r="F6" s="100">
        <f>IFERROR(ODBC__dsn_Synapse[[#This Row],[convert_TZ(users_waves.completed_date,''UTC'',''America/New_York'')]],"")*1</f>
        <v>45728.51730324074</v>
      </c>
      <c r="G6">
        <f>IFERROR(ODBC__dsn_Synapse[[#This Row],[npi]],"")*1</f>
        <v>1336570456</v>
      </c>
      <c r="H6">
        <f>IFERROR(ODBC__dsn_Synapse[[#This Row],[vendor_npi]],"")*1</f>
        <v>0</v>
      </c>
      <c r="I6">
        <f>IFERROR(ODBC__dsn_Synapse[[#This Row],[status]],"")*1</f>
        <v>1</v>
      </c>
      <c r="J6" t="str">
        <f>IFERROR(ODBC__dsn_Synapse[[#This Row],[responses-&gt;&gt;''$.\"4420595\"'']],"")</f>
        <v>A6</v>
      </c>
      <c r="K6">
        <f>IFERROR(ODBC__dsn_Synapse[[#This Row],[responses-&gt;&gt;''$.\"4420283\"'']],"")</f>
        <v>0</v>
      </c>
      <c r="L6" t="str">
        <f>IFERROR(ODBC__dsn_Synapse[[#This Row],[responses-&gt;&gt;''$.\"4422124\"'']],"")</f>
        <v>Multi-IND</v>
      </c>
      <c r="M6" t="str">
        <f t="shared" si="0"/>
        <v>A6</v>
      </c>
      <c r="N6">
        <f>_xlfn.IFNA(_xlfn.XLOOKUP($G6,'HBV TL'!$C:$C,'HBV TL'!$E:$E,,0),"NA")</f>
        <v>3</v>
      </c>
      <c r="O6" t="str">
        <f>_xlfn.IFNA(_xlfn.XLOOKUP($H6,'HBV TL'!$C:$C,'HBV TL'!$E:$E,,0),"NA")</f>
        <v>NA</v>
      </c>
      <c r="P6">
        <f t="shared" si="1"/>
        <v>3</v>
      </c>
      <c r="Q6" t="str">
        <f>_xlfn.XLOOKUP($G6,'HBV_PBC Unified TL'!$A:$A,'HBV_PBC Unified TL'!$E:$E,,0)</f>
        <v>Low Decile</v>
      </c>
      <c r="R6" t="str">
        <f t="shared" si="2"/>
        <v>Low</v>
      </c>
      <c r="S6">
        <f>_xlfn.IFNA(IF(_xlfn.XLOOKUP($C6,OLs!$B:$B,OLs!$B:$B,,0),1,0),0)</f>
        <v>0</v>
      </c>
      <c r="T6">
        <f t="shared" si="3"/>
        <v>1336570456</v>
      </c>
      <c r="U6" t="str">
        <f>_xlfn.IFNA(_xlfn.XLOOKUP($T6,'PBC TL'!$A:$A,'PBC TL'!$F:$F,,0),"NA")</f>
        <v>Tier 2</v>
      </c>
      <c r="V6">
        <f t="shared" si="4"/>
        <v>1</v>
      </c>
      <c r="W6">
        <f t="shared" si="5"/>
        <v>1</v>
      </c>
      <c r="X6">
        <f t="shared" si="6"/>
        <v>0</v>
      </c>
      <c r="Y6">
        <f t="shared" si="7"/>
        <v>0</v>
      </c>
      <c r="AA6">
        <v>2</v>
      </c>
      <c r="AB6">
        <f t="shared" si="8"/>
        <v>6</v>
      </c>
    </row>
    <row r="7" spans="1:28" x14ac:dyDescent="0.25">
      <c r="A7">
        <f>IFERROR(ODBC__dsn_Synapse[[#This Row],[wave_id]],"")*1</f>
        <v>115542</v>
      </c>
      <c r="B7">
        <f>IFERROR(ODBC__dsn_Synapse[[#This Row],[id]],"")*1</f>
        <v>11171169</v>
      </c>
      <c r="C7">
        <f>IFERROR(ODBC__dsn_Synapse[[#This Row],[user_id]],"")*1</f>
        <v>589719</v>
      </c>
      <c r="D7" s="100">
        <f>IFERROR(ODBC__dsn_Synapse[[#This Row],[start_date]],"")*1</f>
        <v>45729.664803240739</v>
      </c>
      <c r="E7">
        <f>IFERROR(ODBC__dsn_Synapse[[#This Row],[completed_date]],"")*1</f>
        <v>45729.694444444445</v>
      </c>
      <c r="F7" s="100">
        <f>IFERROR(ODBC__dsn_Synapse[[#This Row],[convert_TZ(users_waves.completed_date,''UTC'',''America/New_York'')]],"")*1</f>
        <v>45729.527777777781</v>
      </c>
      <c r="G7">
        <f>IFERROR(ODBC__dsn_Synapse[[#This Row],[npi]],"")*1</f>
        <v>1124479043</v>
      </c>
      <c r="H7">
        <f>IFERROR(ODBC__dsn_Synapse[[#This Row],[vendor_npi]],"")*1</f>
        <v>0</v>
      </c>
      <c r="I7">
        <f>IFERROR(ODBC__dsn_Synapse[[#This Row],[status]],"")*1</f>
        <v>1</v>
      </c>
      <c r="J7" t="str">
        <f>IFERROR(ODBC__dsn_Synapse[[#This Row],[responses-&gt;&gt;''$.\"4420595\"'']],"")</f>
        <v>A2</v>
      </c>
      <c r="K7">
        <f>IFERROR(ODBC__dsn_Synapse[[#This Row],[responses-&gt;&gt;''$.\"4420283\"'']],"")</f>
        <v>0</v>
      </c>
      <c r="L7" t="str">
        <f>IFERROR(ODBC__dsn_Synapse[[#This Row],[responses-&gt;&gt;''$.\"4422124\"'']],"")</f>
        <v>Multi-IND</v>
      </c>
      <c r="M7" t="str">
        <f t="shared" si="0"/>
        <v>A2</v>
      </c>
      <c r="N7" t="str">
        <f>_xlfn.IFNA(_xlfn.XLOOKUP($G7,'HBV TL'!$C:$C,'HBV TL'!$E:$E,,0),"NA")</f>
        <v>NA</v>
      </c>
      <c r="O7" t="str">
        <f>_xlfn.IFNA(_xlfn.XLOOKUP($H7,'HBV TL'!$C:$C,'HBV TL'!$E:$E,,0),"NA")</f>
        <v>NA</v>
      </c>
      <c r="P7" t="str">
        <f t="shared" si="1"/>
        <v>NA</v>
      </c>
      <c r="Q7" t="e">
        <f>_xlfn.XLOOKUP($G7,'HBV_PBC Unified TL'!$A:$A,'HBV_PBC Unified TL'!$E:$E,,0)</f>
        <v>#N/A</v>
      </c>
      <c r="R7" t="str">
        <f t="shared" si="2"/>
        <v>No Decile</v>
      </c>
      <c r="S7">
        <f>_xlfn.IFNA(IF(_xlfn.XLOOKUP($C7,OLs!$B:$B,OLs!$B:$B,,0),1,0),0)</f>
        <v>0</v>
      </c>
      <c r="T7">
        <f t="shared" si="3"/>
        <v>1124479043</v>
      </c>
      <c r="U7" t="str">
        <f>_xlfn.IFNA(_xlfn.XLOOKUP($T7,'PBC TL'!$A:$A,'PBC TL'!$F:$F,,0),"NA")</f>
        <v>Tier 4</v>
      </c>
      <c r="V7">
        <f t="shared" si="4"/>
        <v>0</v>
      </c>
      <c r="W7">
        <f t="shared" si="5"/>
        <v>1</v>
      </c>
      <c r="X7">
        <f t="shared" si="6"/>
        <v>0</v>
      </c>
      <c r="Y7">
        <f t="shared" si="7"/>
        <v>1</v>
      </c>
      <c r="AA7">
        <v>3</v>
      </c>
      <c r="AB7">
        <f t="shared" si="8"/>
        <v>9</v>
      </c>
    </row>
    <row r="8" spans="1:28" hidden="1" x14ac:dyDescent="0.25">
      <c r="A8">
        <f>IFERROR(ODBC__dsn_Synapse[[#This Row],[wave_id]],"")*1</f>
        <v>115542</v>
      </c>
      <c r="B8">
        <f>IFERROR(ODBC__dsn_Synapse[[#This Row],[id]],"")*1</f>
        <v>11171184</v>
      </c>
      <c r="C8">
        <f>IFERROR(ODBC__dsn_Synapse[[#This Row],[user_id]],"")*1</f>
        <v>610503</v>
      </c>
      <c r="D8" s="100">
        <f>IFERROR(ODBC__dsn_Synapse[[#This Row],[start_date]],"")*1</f>
        <v>45729.926400462966</v>
      </c>
      <c r="E8">
        <f>IFERROR(ODBC__dsn_Synapse[[#This Row],[completed_date]],"")*1</f>
        <v>45729.947488425925</v>
      </c>
      <c r="F8" s="100">
        <f>IFERROR(ODBC__dsn_Synapse[[#This Row],[convert_TZ(users_waves.completed_date,''UTC'',''America/New_York'')]],"")*1</f>
        <v>45729.780821759261</v>
      </c>
      <c r="G8">
        <f>IFERROR(ODBC__dsn_Synapse[[#This Row],[npi]],"")*1</f>
        <v>1073061164</v>
      </c>
      <c r="H8">
        <f>IFERROR(ODBC__dsn_Synapse[[#This Row],[vendor_npi]],"")*1</f>
        <v>0</v>
      </c>
      <c r="I8">
        <f>IFERROR(ODBC__dsn_Synapse[[#This Row],[status]],"")*1</f>
        <v>1</v>
      </c>
      <c r="J8" t="str">
        <f>IFERROR(ODBC__dsn_Synapse[[#This Row],[responses-&gt;&gt;''$.\"4420595\"'']],"")</f>
        <v>A3</v>
      </c>
      <c r="K8">
        <f>IFERROR(ODBC__dsn_Synapse[[#This Row],[responses-&gt;&gt;''$.\"4420283\"'']],"")</f>
        <v>0</v>
      </c>
      <c r="L8" t="str">
        <f>IFERROR(ODBC__dsn_Synapse[[#This Row],[responses-&gt;&gt;''$.\"4422124\"'']],"")</f>
        <v>Single-IND</v>
      </c>
      <c r="M8" t="str">
        <f t="shared" si="0"/>
        <v>A3</v>
      </c>
      <c r="N8">
        <f>_xlfn.IFNA(_xlfn.XLOOKUP($G8,'HBV TL'!$C:$C,'HBV TL'!$E:$E,,0),"NA")</f>
        <v>8</v>
      </c>
      <c r="O8" t="str">
        <f>_xlfn.IFNA(_xlfn.XLOOKUP($H8,'HBV TL'!$C:$C,'HBV TL'!$E:$E,,0),"NA")</f>
        <v>NA</v>
      </c>
      <c r="P8">
        <f t="shared" si="1"/>
        <v>8</v>
      </c>
      <c r="Q8" t="str">
        <f>_xlfn.XLOOKUP($G8,'HBV_PBC Unified TL'!$A:$A,'HBV_PBC Unified TL'!$E:$E,,0)</f>
        <v>High Decile</v>
      </c>
      <c r="R8" t="str">
        <f t="shared" si="2"/>
        <v>High/Medium</v>
      </c>
      <c r="S8">
        <f>_xlfn.IFNA(IF(_xlfn.XLOOKUP($C8,OLs!$B:$B,OLs!$B:$B,,0),1,0),0)</f>
        <v>0</v>
      </c>
      <c r="T8">
        <f t="shared" si="3"/>
        <v>1073061164</v>
      </c>
      <c r="U8" t="str">
        <f>_xlfn.IFNA(_xlfn.XLOOKUP($T8,'PBC TL'!$A:$A,'PBC TL'!$F:$F,,0),"NA")</f>
        <v>NA</v>
      </c>
      <c r="V8">
        <f t="shared" si="4"/>
        <v>1</v>
      </c>
      <c r="W8">
        <f t="shared" si="5"/>
        <v>0</v>
      </c>
      <c r="X8">
        <f t="shared" si="6"/>
        <v>1</v>
      </c>
      <c r="Y8">
        <f t="shared" si="7"/>
        <v>0</v>
      </c>
      <c r="AA8">
        <v>4</v>
      </c>
      <c r="AB8">
        <f t="shared" si="8"/>
        <v>13</v>
      </c>
    </row>
    <row r="9" spans="1:28" hidden="1" x14ac:dyDescent="0.25">
      <c r="A9">
        <f>IFERROR(ODBC__dsn_Synapse[[#This Row],[wave_id]],"")*1</f>
        <v>115542</v>
      </c>
      <c r="B9">
        <f>IFERROR(ODBC__dsn_Synapse[[#This Row],[id]],"")*1</f>
        <v>11171238</v>
      </c>
      <c r="C9">
        <f>IFERROR(ODBC__dsn_Synapse[[#This Row],[user_id]],"")*1</f>
        <v>683682</v>
      </c>
      <c r="D9" s="100">
        <f>IFERROR(ODBC__dsn_Synapse[[#This Row],[start_date]],"")*1</f>
        <v>45729.720486111109</v>
      </c>
      <c r="E9">
        <f>IFERROR(ODBC__dsn_Synapse[[#This Row],[completed_date]],"")*1</f>
        <v>45730.098229166666</v>
      </c>
      <c r="F9" s="100">
        <f>IFERROR(ODBC__dsn_Synapse[[#This Row],[convert_TZ(users_waves.completed_date,''UTC'',''America/New_York'')]],"")*1</f>
        <v>45729.931562500002</v>
      </c>
      <c r="G9">
        <f>IFERROR(ODBC__dsn_Synapse[[#This Row],[npi]],"")*1</f>
        <v>1225398431</v>
      </c>
      <c r="H9">
        <f>IFERROR(ODBC__dsn_Synapse[[#This Row],[vendor_npi]],"")*1</f>
        <v>0</v>
      </c>
      <c r="I9">
        <f>IFERROR(ODBC__dsn_Synapse[[#This Row],[status]],"")*1</f>
        <v>1</v>
      </c>
      <c r="J9" t="str">
        <f>IFERROR(ODBC__dsn_Synapse[[#This Row],[responses-&gt;&gt;''$.\"4420595\"'']],"")</f>
        <v>A2</v>
      </c>
      <c r="K9">
        <f>IFERROR(ODBC__dsn_Synapse[[#This Row],[responses-&gt;&gt;''$.\"4420283\"'']],"")</f>
        <v>0</v>
      </c>
      <c r="L9" t="str">
        <f>IFERROR(ODBC__dsn_Synapse[[#This Row],[responses-&gt;&gt;''$.\"4422124\"'']],"")</f>
        <v>Single-IND</v>
      </c>
      <c r="M9" t="str">
        <f t="shared" si="0"/>
        <v>A2</v>
      </c>
      <c r="N9">
        <f>_xlfn.IFNA(_xlfn.XLOOKUP($G9,'HBV TL'!$C:$C,'HBV TL'!$E:$E,,0),"NA")</f>
        <v>2</v>
      </c>
      <c r="O9" t="str">
        <f>_xlfn.IFNA(_xlfn.XLOOKUP($H9,'HBV TL'!$C:$C,'HBV TL'!$E:$E,,0),"NA")</f>
        <v>NA</v>
      </c>
      <c r="P9">
        <f t="shared" si="1"/>
        <v>2</v>
      </c>
      <c r="Q9" t="str">
        <f>_xlfn.XLOOKUP($G9,'HBV_PBC Unified TL'!$A:$A,'HBV_PBC Unified TL'!$E:$E,,0)</f>
        <v>Low Decile</v>
      </c>
      <c r="R9" t="str">
        <f>IF(AND(P9&lt;11,P9&gt;3),"High/Medium",IF(AND(P9&lt;4,P9&gt;-1),"Low","No Decile"))</f>
        <v>Low</v>
      </c>
      <c r="S9">
        <f>_xlfn.IFNA(IF(_xlfn.XLOOKUP($C9,OLs!$B:$B,OLs!$B:$B,,0),1,0),0)</f>
        <v>0</v>
      </c>
      <c r="T9">
        <f t="shared" si="3"/>
        <v>1225398431</v>
      </c>
      <c r="U9" t="str">
        <f>_xlfn.IFNA(_xlfn.XLOOKUP($T9,'PBC TL'!$A:$A,'PBC TL'!$F:$F,,0),"NA")</f>
        <v>NA</v>
      </c>
      <c r="V9">
        <f t="shared" si="4"/>
        <v>1</v>
      </c>
      <c r="W9">
        <f t="shared" si="5"/>
        <v>0</v>
      </c>
      <c r="X9">
        <f t="shared" si="6"/>
        <v>1</v>
      </c>
      <c r="Y9">
        <f t="shared" si="7"/>
        <v>0</v>
      </c>
      <c r="AA9">
        <v>5</v>
      </c>
      <c r="AB9">
        <f t="shared" si="8"/>
        <v>11</v>
      </c>
    </row>
    <row r="10" spans="1:28" hidden="1" x14ac:dyDescent="0.25">
      <c r="A10">
        <f>IFERROR(ODBC__dsn_Synapse[[#This Row],[wave_id]],"")*1</f>
        <v>115542</v>
      </c>
      <c r="B10">
        <f>IFERROR(ODBC__dsn_Synapse[[#This Row],[id]],"")*1</f>
        <v>11171213</v>
      </c>
      <c r="C10">
        <f>IFERROR(ODBC__dsn_Synapse[[#This Row],[user_id]],"")*1</f>
        <v>645930</v>
      </c>
      <c r="D10" s="100">
        <f>IFERROR(ODBC__dsn_Synapse[[#This Row],[start_date]],"")*1</f>
        <v>45730.122418981482</v>
      </c>
      <c r="E10">
        <f>IFERROR(ODBC__dsn_Synapse[[#This Row],[completed_date]],"")*1</f>
        <v>45730.179722222223</v>
      </c>
      <c r="F10" s="100">
        <f>IFERROR(ODBC__dsn_Synapse[[#This Row],[convert_TZ(users_waves.completed_date,''UTC'',''America/New_York'')]],"")*1</f>
        <v>45730.013055555559</v>
      </c>
      <c r="G10">
        <f>IFERROR(ODBC__dsn_Synapse[[#This Row],[npi]],"")*1</f>
        <v>1578176475</v>
      </c>
      <c r="H10">
        <f>IFERROR(ODBC__dsn_Synapse[[#This Row],[vendor_npi]],"")*1</f>
        <v>0</v>
      </c>
      <c r="I10">
        <f>IFERROR(ODBC__dsn_Synapse[[#This Row],[status]],"")*1</f>
        <v>1</v>
      </c>
      <c r="J10" t="str">
        <f>IFERROR(ODBC__dsn_Synapse[[#This Row],[responses-&gt;&gt;''$.\"4420595\"'']],"")</f>
        <v>A6</v>
      </c>
      <c r="K10">
        <f>IFERROR(ODBC__dsn_Synapse[[#This Row],[responses-&gt;&gt;''$.\"4420283\"'']],"")</f>
        <v>0</v>
      </c>
      <c r="L10" t="str">
        <f>IFERROR(ODBC__dsn_Synapse[[#This Row],[responses-&gt;&gt;''$.\"4422124\"'']],"")</f>
        <v>Multi-IND</v>
      </c>
      <c r="M10" t="str">
        <f t="shared" si="0"/>
        <v>A6</v>
      </c>
      <c r="N10" t="str">
        <f>_xlfn.IFNA(_xlfn.XLOOKUP($G10,'HBV TL'!$C:$C,'HBV TL'!$E:$E,,0),"NA")</f>
        <v>NA</v>
      </c>
      <c r="O10" t="str">
        <f>_xlfn.IFNA(_xlfn.XLOOKUP($H10,'HBV TL'!$C:$C,'HBV TL'!$E:$E,,0),"NA")</f>
        <v>NA</v>
      </c>
      <c r="P10" t="str">
        <f t="shared" si="1"/>
        <v>NA</v>
      </c>
      <c r="Q10" t="e">
        <f>_xlfn.XLOOKUP($G10,'HBV_PBC Unified TL'!$A:$A,'HBV_PBC Unified TL'!$E:$E,,0)</f>
        <v>#N/A</v>
      </c>
      <c r="R10" t="str">
        <f t="shared" si="2"/>
        <v>No Decile</v>
      </c>
      <c r="S10">
        <f>_xlfn.IFNA(IF(_xlfn.XLOOKUP($C10,OLs!$B:$B,OLs!$B:$B,,0),1,0),0)</f>
        <v>0</v>
      </c>
      <c r="T10">
        <f t="shared" si="3"/>
        <v>1578176475</v>
      </c>
      <c r="U10" t="str">
        <f>_xlfn.IFNA(_xlfn.XLOOKUP($T10,'PBC TL'!$A:$A,'PBC TL'!$F:$F,,0),"NA")</f>
        <v>-</v>
      </c>
      <c r="V10">
        <f t="shared" si="4"/>
        <v>0</v>
      </c>
      <c r="W10">
        <f t="shared" si="5"/>
        <v>1</v>
      </c>
      <c r="X10">
        <f t="shared" si="6"/>
        <v>0</v>
      </c>
      <c r="Y10">
        <f t="shared" si="7"/>
        <v>1</v>
      </c>
      <c r="AA10">
        <v>6</v>
      </c>
      <c r="AB10">
        <f t="shared" si="8"/>
        <v>15</v>
      </c>
    </row>
    <row r="11" spans="1:28" hidden="1" x14ac:dyDescent="0.25">
      <c r="A11">
        <f>IFERROR(ODBC__dsn_Synapse[[#This Row],[wave_id]],"")*1</f>
        <v>115542</v>
      </c>
      <c r="B11">
        <f>IFERROR(ODBC__dsn_Synapse[[#This Row],[id]],"")*1</f>
        <v>11171092</v>
      </c>
      <c r="C11">
        <f>IFERROR(ODBC__dsn_Synapse[[#This Row],[user_id]],"")*1</f>
        <v>483692</v>
      </c>
      <c r="D11" s="100">
        <f>IFERROR(ODBC__dsn_Synapse[[#This Row],[start_date]],"")*1</f>
        <v>45730.503761574073</v>
      </c>
      <c r="E11">
        <f>IFERROR(ODBC__dsn_Synapse[[#This Row],[completed_date]],"")*1</f>
        <v>45730.595034722224</v>
      </c>
      <c r="F11" s="100">
        <f>IFERROR(ODBC__dsn_Synapse[[#This Row],[convert_TZ(users_waves.completed_date,''UTC'',''America/New_York'')]],"")*1</f>
        <v>45730.428368055553</v>
      </c>
      <c r="G11">
        <f>IFERROR(ODBC__dsn_Synapse[[#This Row],[npi]],"")*1</f>
        <v>1275077034</v>
      </c>
      <c r="H11">
        <f>IFERROR(ODBC__dsn_Synapse[[#This Row],[vendor_npi]],"")*1</f>
        <v>0</v>
      </c>
      <c r="I11">
        <f>IFERROR(ODBC__dsn_Synapse[[#This Row],[status]],"")*1</f>
        <v>1</v>
      </c>
      <c r="J11" t="str">
        <f>IFERROR(ODBC__dsn_Synapse[[#This Row],[responses-&gt;&gt;''$.\"4420595\"'']],"")</f>
        <v>A6</v>
      </c>
      <c r="K11">
        <f>IFERROR(ODBC__dsn_Synapse[[#This Row],[responses-&gt;&gt;''$.\"4420283\"'']],"")</f>
        <v>0</v>
      </c>
      <c r="L11" t="str">
        <f>IFERROR(ODBC__dsn_Synapse[[#This Row],[responses-&gt;&gt;''$.\"4422124\"'']],"")</f>
        <v>Single-IND</v>
      </c>
      <c r="M11" t="str">
        <f t="shared" si="0"/>
        <v>A6</v>
      </c>
      <c r="N11">
        <f>_xlfn.IFNA(_xlfn.XLOOKUP($G11,'HBV TL'!$C:$C,'HBV TL'!$E:$E,,0),"NA")</f>
        <v>3</v>
      </c>
      <c r="O11" t="str">
        <f>_xlfn.IFNA(_xlfn.XLOOKUP($H11,'HBV TL'!$C:$C,'HBV TL'!$E:$E,,0),"NA")</f>
        <v>NA</v>
      </c>
      <c r="P11">
        <f t="shared" si="1"/>
        <v>3</v>
      </c>
      <c r="Q11" t="str">
        <f>_xlfn.XLOOKUP($G11,'HBV_PBC Unified TL'!$A:$A,'HBV_PBC Unified TL'!$E:$E,,0)</f>
        <v>Low Decile</v>
      </c>
      <c r="R11" t="str">
        <f t="shared" si="2"/>
        <v>Low</v>
      </c>
      <c r="S11">
        <f>_xlfn.IFNA(IF(_xlfn.XLOOKUP($C11,OLs!$B:$B,OLs!$B:$B,,0),1,0),0)</f>
        <v>0</v>
      </c>
      <c r="T11">
        <f t="shared" si="3"/>
        <v>1275077034</v>
      </c>
      <c r="U11" t="str">
        <f>_xlfn.IFNA(_xlfn.XLOOKUP($T11,'PBC TL'!$A:$A,'PBC TL'!$F:$F,,0),"NA")</f>
        <v>Tier 4</v>
      </c>
      <c r="V11">
        <f t="shared" si="4"/>
        <v>1</v>
      </c>
      <c r="W11">
        <f t="shared" si="5"/>
        <v>1</v>
      </c>
      <c r="X11">
        <f t="shared" si="6"/>
        <v>0</v>
      </c>
      <c r="Y11">
        <f t="shared" si="7"/>
        <v>0</v>
      </c>
      <c r="AA11">
        <v>7</v>
      </c>
      <c r="AB11">
        <f t="shared" si="8"/>
        <v>7</v>
      </c>
    </row>
    <row r="12" spans="1:28" hidden="1" x14ac:dyDescent="0.25">
      <c r="A12">
        <f>IFERROR(ODBC__dsn_Synapse[[#This Row],[wave_id]],"")*1</f>
        <v>115542</v>
      </c>
      <c r="B12">
        <f>IFERROR(ODBC__dsn_Synapse[[#This Row],[id]],"")*1</f>
        <v>11171061</v>
      </c>
      <c r="C12">
        <f>IFERROR(ODBC__dsn_Synapse[[#This Row],[user_id]],"")*1</f>
        <v>380907</v>
      </c>
      <c r="D12" s="100">
        <f>IFERROR(ODBC__dsn_Synapse[[#This Row],[start_date]],"")*1</f>
        <v>45731.074861111112</v>
      </c>
      <c r="E12">
        <f>IFERROR(ODBC__dsn_Synapse[[#This Row],[completed_date]],"")*1</f>
        <v>45731.091828703706</v>
      </c>
      <c r="F12" s="100">
        <f>IFERROR(ODBC__dsn_Synapse[[#This Row],[convert_TZ(users_waves.completed_date,''UTC'',''America/New_York'')]],"")*1</f>
        <v>45730.925162037034</v>
      </c>
      <c r="G12">
        <f>IFERROR(ODBC__dsn_Synapse[[#This Row],[npi]],"")*1</f>
        <v>1598814469</v>
      </c>
      <c r="H12">
        <f>IFERROR(ODBC__dsn_Synapse[[#This Row],[vendor_npi]],"")*1</f>
        <v>0</v>
      </c>
      <c r="I12">
        <f>IFERROR(ODBC__dsn_Synapse[[#This Row],[status]],"")*1</f>
        <v>1</v>
      </c>
      <c r="J12">
        <f>IFERROR(ODBC__dsn_Synapse[[#This Row],[responses-&gt;&gt;''$.\"4420595\"'']],"")</f>
        <v>0</v>
      </c>
      <c r="K12" t="str">
        <f>IFERROR(ODBC__dsn_Synapse[[#This Row],[responses-&gt;&gt;''$.\"4420283\"'']],"")</f>
        <v>A2</v>
      </c>
      <c r="L12" t="str">
        <f>IFERROR(ODBC__dsn_Synapse[[#This Row],[responses-&gt;&gt;''$.\"4422124\"'']],"")</f>
        <v>Multi-IND</v>
      </c>
      <c r="M12" t="str">
        <f t="shared" si="0"/>
        <v>A2</v>
      </c>
      <c r="N12" t="str">
        <f>_xlfn.IFNA(_xlfn.XLOOKUP($G12,'HBV TL'!$C:$C,'HBV TL'!$E:$E,,0),"NA")</f>
        <v>NA</v>
      </c>
      <c r="O12" t="str">
        <f>_xlfn.IFNA(_xlfn.XLOOKUP($H12,'HBV TL'!$C:$C,'HBV TL'!$E:$E,,0),"NA")</f>
        <v>NA</v>
      </c>
      <c r="P12" t="str">
        <f t="shared" si="1"/>
        <v>NA</v>
      </c>
      <c r="Q12" t="e">
        <f>_xlfn.XLOOKUP($G12,'HBV_PBC Unified TL'!$A:$A,'HBV_PBC Unified TL'!$E:$E,,0)</f>
        <v>#N/A</v>
      </c>
      <c r="R12" t="str">
        <f t="shared" si="2"/>
        <v>No Decile</v>
      </c>
      <c r="S12">
        <f>_xlfn.IFNA(IF(_xlfn.XLOOKUP($C12,OLs!$B:$B,OLs!$B:$B,,0),1,0),0)</f>
        <v>0</v>
      </c>
      <c r="T12">
        <f t="shared" si="3"/>
        <v>1598814469</v>
      </c>
      <c r="U12" t="str">
        <f>_xlfn.IFNA(_xlfn.XLOOKUP($T12,'PBC TL'!$A:$A,'PBC TL'!$F:$F,,0),"NA")</f>
        <v>Tier 3</v>
      </c>
      <c r="V12">
        <f t="shared" si="4"/>
        <v>0</v>
      </c>
      <c r="W12">
        <f t="shared" si="5"/>
        <v>1</v>
      </c>
      <c r="X12">
        <f t="shared" si="6"/>
        <v>0</v>
      </c>
      <c r="Y12">
        <f t="shared" si="7"/>
        <v>1</v>
      </c>
      <c r="AA12">
        <v>8</v>
      </c>
      <c r="AB12">
        <f t="shared" si="8"/>
        <v>3</v>
      </c>
    </row>
    <row r="13" spans="1:28" hidden="1" x14ac:dyDescent="0.25">
      <c r="A13">
        <f>IFERROR(ODBC__dsn_Synapse[[#This Row],[wave_id]],"")*1</f>
        <v>115542</v>
      </c>
      <c r="B13">
        <f>IFERROR(ODBC__dsn_Synapse[[#This Row],[id]],"")*1</f>
        <v>11171243</v>
      </c>
      <c r="C13">
        <f>IFERROR(ODBC__dsn_Synapse[[#This Row],[user_id]],"")*1</f>
        <v>690664</v>
      </c>
      <c r="D13" s="100">
        <f>IFERROR(ODBC__dsn_Synapse[[#This Row],[start_date]],"")*1</f>
        <v>45730.904467592591</v>
      </c>
      <c r="E13">
        <f>IFERROR(ODBC__dsn_Synapse[[#This Row],[completed_date]],"")*1</f>
        <v>45731.09269675926</v>
      </c>
      <c r="F13" s="100">
        <f>IFERROR(ODBC__dsn_Synapse[[#This Row],[convert_TZ(users_waves.completed_date,''UTC'',''America/New_York'')]],"")*1</f>
        <v>45730.926030092596</v>
      </c>
      <c r="G13">
        <f>IFERROR(ODBC__dsn_Synapse[[#This Row],[npi]],"")*1</f>
        <v>1447905914</v>
      </c>
      <c r="H13">
        <f>IFERROR(ODBC__dsn_Synapse[[#This Row],[vendor_npi]],"")*1</f>
        <v>0</v>
      </c>
      <c r="I13">
        <f>IFERROR(ODBC__dsn_Synapse[[#This Row],[status]],"")*1</f>
        <v>1</v>
      </c>
      <c r="J13">
        <f>IFERROR(ODBC__dsn_Synapse[[#This Row],[responses-&gt;&gt;''$.\"4420595\"'']],"")</f>
        <v>0</v>
      </c>
      <c r="K13" t="str">
        <f>IFERROR(ODBC__dsn_Synapse[[#This Row],[responses-&gt;&gt;''$.\"4420283\"'']],"")</f>
        <v>A6</v>
      </c>
      <c r="L13" t="str">
        <f>IFERROR(ODBC__dsn_Synapse[[#This Row],[responses-&gt;&gt;''$.\"4422124\"'']],"")</f>
        <v>Multi-IND</v>
      </c>
      <c r="M13" t="str">
        <f t="shared" si="0"/>
        <v>A6</v>
      </c>
      <c r="N13">
        <f>_xlfn.IFNA(_xlfn.XLOOKUP($G13,'HBV TL'!$C:$C,'HBV TL'!$E:$E,,0),"NA")</f>
        <v>5</v>
      </c>
      <c r="O13" t="str">
        <f>_xlfn.IFNA(_xlfn.XLOOKUP($H13,'HBV TL'!$C:$C,'HBV TL'!$E:$E,,0),"NA")</f>
        <v>NA</v>
      </c>
      <c r="P13">
        <f t="shared" si="1"/>
        <v>5</v>
      </c>
      <c r="Q13" t="str">
        <f>_xlfn.XLOOKUP($G13,'HBV_PBC Unified TL'!$A:$A,'HBV_PBC Unified TL'!$E:$E,,0)</f>
        <v>Medium Decile</v>
      </c>
      <c r="R13" t="str">
        <f t="shared" si="2"/>
        <v>High/Medium</v>
      </c>
      <c r="S13">
        <f>_xlfn.IFNA(IF(_xlfn.XLOOKUP($C13,OLs!$B:$B,OLs!$B:$B,,0),1,0),0)</f>
        <v>0</v>
      </c>
      <c r="T13">
        <f t="shared" si="3"/>
        <v>1447905914</v>
      </c>
      <c r="U13" t="str">
        <f>_xlfn.IFNA(_xlfn.XLOOKUP($T13,'PBC TL'!$A:$A,'PBC TL'!$F:$F,,0),"NA")</f>
        <v>Tier 3</v>
      </c>
      <c r="V13">
        <f t="shared" si="4"/>
        <v>1</v>
      </c>
      <c r="W13">
        <f t="shared" si="5"/>
        <v>1</v>
      </c>
      <c r="X13">
        <f t="shared" si="6"/>
        <v>0</v>
      </c>
      <c r="Y13">
        <f t="shared" si="7"/>
        <v>0</v>
      </c>
      <c r="AA13">
        <v>9</v>
      </c>
      <c r="AB13">
        <f t="shared" si="8"/>
        <v>4</v>
      </c>
    </row>
    <row r="14" spans="1:28" x14ac:dyDescent="0.25">
      <c r="A14">
        <f>IFERROR(ODBC__dsn_Synapse[[#This Row],[wave_id]],"")*1</f>
        <v>115542</v>
      </c>
      <c r="B14">
        <f>IFERROR(ODBC__dsn_Synapse[[#This Row],[id]],"")*1</f>
        <v>11170865</v>
      </c>
      <c r="C14">
        <f>IFERROR(ODBC__dsn_Synapse[[#This Row],[user_id]],"")*1</f>
        <v>1328</v>
      </c>
      <c r="D14" s="100">
        <f>IFERROR(ODBC__dsn_Synapse[[#This Row],[start_date]],"")*1</f>
        <v>45731.49591435185</v>
      </c>
      <c r="E14">
        <f>IFERROR(ODBC__dsn_Synapse[[#This Row],[completed_date]],"")*1</f>
        <v>45731.686828703707</v>
      </c>
      <c r="F14" s="100">
        <f>IFERROR(ODBC__dsn_Synapse[[#This Row],[convert_TZ(users_waves.completed_date,''UTC'',''America/New_York'')]],"")*1</f>
        <v>45731.520162037035</v>
      </c>
      <c r="G14">
        <f>IFERROR(ODBC__dsn_Synapse[[#This Row],[npi]],"")*1</f>
        <v>1033151105</v>
      </c>
      <c r="H14">
        <f>IFERROR(ODBC__dsn_Synapse[[#This Row],[vendor_npi]],"")*1</f>
        <v>0</v>
      </c>
      <c r="I14">
        <f>IFERROR(ODBC__dsn_Synapse[[#This Row],[status]],"")*1</f>
        <v>1</v>
      </c>
      <c r="J14" t="str">
        <f>IFERROR(ODBC__dsn_Synapse[[#This Row],[responses-&gt;&gt;''$.\"4420595\"'']],"")</f>
        <v>A2</v>
      </c>
      <c r="K14">
        <f>IFERROR(ODBC__dsn_Synapse[[#This Row],[responses-&gt;&gt;''$.\"4420283\"'']],"")</f>
        <v>0</v>
      </c>
      <c r="L14" t="str">
        <f>IFERROR(ODBC__dsn_Synapse[[#This Row],[responses-&gt;&gt;''$.\"4422124\"'']],"")</f>
        <v>Single-IND</v>
      </c>
      <c r="M14" t="str">
        <f t="shared" si="0"/>
        <v>A2</v>
      </c>
      <c r="N14" t="str">
        <f>_xlfn.IFNA(_xlfn.XLOOKUP($G14,'HBV TL'!$C:$C,'HBV TL'!$E:$E,,0),"NA")</f>
        <v>NA</v>
      </c>
      <c r="O14" t="str">
        <f>_xlfn.IFNA(_xlfn.XLOOKUP($H14,'HBV TL'!$C:$C,'HBV TL'!$E:$E,,0),"NA")</f>
        <v>NA</v>
      </c>
      <c r="P14" t="str">
        <f t="shared" si="1"/>
        <v>NA</v>
      </c>
      <c r="Q14" t="e">
        <f>_xlfn.XLOOKUP($G14,'HBV_PBC Unified TL'!$A:$A,'HBV_PBC Unified TL'!$E:$E,,0)</f>
        <v>#N/A</v>
      </c>
      <c r="R14" t="str">
        <f t="shared" si="2"/>
        <v>No Decile</v>
      </c>
      <c r="S14">
        <f>_xlfn.IFNA(IF(_xlfn.XLOOKUP($C14,OLs!$B:$B,OLs!$B:$B,,0),1,0),0)</f>
        <v>0</v>
      </c>
      <c r="T14">
        <f t="shared" si="3"/>
        <v>1033151105</v>
      </c>
      <c r="U14" t="str">
        <f>_xlfn.IFNA(_xlfn.XLOOKUP($T14,'PBC TL'!$A:$A,'PBC TL'!$F:$F,,0),"NA")</f>
        <v>Tier 4</v>
      </c>
      <c r="V14">
        <f t="shared" si="4"/>
        <v>0</v>
      </c>
      <c r="W14">
        <f t="shared" si="5"/>
        <v>1</v>
      </c>
      <c r="X14">
        <f t="shared" si="6"/>
        <v>0</v>
      </c>
      <c r="Y14">
        <f t="shared" si="7"/>
        <v>1</v>
      </c>
      <c r="AA14">
        <v>10</v>
      </c>
      <c r="AB14">
        <f t="shared" si="8"/>
        <v>1</v>
      </c>
    </row>
    <row r="15" spans="1:28" hidden="1" x14ac:dyDescent="0.25">
      <c r="A15">
        <f>IFERROR(ODBC__dsn_Synapse[[#This Row],[wave_id]],"")*1</f>
        <v>115542</v>
      </c>
      <c r="B15">
        <f>IFERROR(ODBC__dsn_Synapse[[#This Row],[id]],"")*1</f>
        <v>11171281</v>
      </c>
      <c r="C15">
        <f>IFERROR(ODBC__dsn_Synapse[[#This Row],[user_id]],"")*1</f>
        <v>101334</v>
      </c>
      <c r="D15" s="100">
        <f>IFERROR(ODBC__dsn_Synapse[[#This Row],[start_date]],"")*1</f>
        <v>45731.708240740743</v>
      </c>
      <c r="E15">
        <f>IFERROR(ODBC__dsn_Synapse[[#This Row],[completed_date]],"")*1</f>
        <v>45731.759548611109</v>
      </c>
      <c r="F15" s="100">
        <f>IFERROR(ODBC__dsn_Synapse[[#This Row],[convert_TZ(users_waves.completed_date,''UTC'',''America/New_York'')]],"")*1</f>
        <v>45731.592881944445</v>
      </c>
      <c r="G15">
        <f>IFERROR(ODBC__dsn_Synapse[[#This Row],[npi]],"")*1</f>
        <v>1841364841</v>
      </c>
      <c r="H15">
        <f>IFERROR(ODBC__dsn_Synapse[[#This Row],[vendor_npi]],"")*1</f>
        <v>0</v>
      </c>
      <c r="I15">
        <f>IFERROR(ODBC__dsn_Synapse[[#This Row],[status]],"")*1</f>
        <v>1</v>
      </c>
      <c r="J15" t="str">
        <f>IFERROR(ODBC__dsn_Synapse[[#This Row],[responses-&gt;&gt;''$.\"4420595\"'']],"")</f>
        <v>A4</v>
      </c>
      <c r="K15">
        <f>IFERROR(ODBC__dsn_Synapse[[#This Row],[responses-&gt;&gt;''$.\"4420283\"'']],"")</f>
        <v>0</v>
      </c>
      <c r="L15" t="str">
        <f>IFERROR(ODBC__dsn_Synapse[[#This Row],[responses-&gt;&gt;''$.\"4422124\"'']],"")</f>
        <v>Single-IND</v>
      </c>
      <c r="M15" t="str">
        <f t="shared" si="0"/>
        <v>A4</v>
      </c>
      <c r="N15">
        <f>_xlfn.IFNA(_xlfn.XLOOKUP($G15,'HBV TL'!$C:$C,'HBV TL'!$E:$E,,0),"NA")</f>
        <v>2</v>
      </c>
      <c r="O15" t="str">
        <f>_xlfn.IFNA(_xlfn.XLOOKUP($H15,'HBV TL'!$C:$C,'HBV TL'!$E:$E,,0),"NA")</f>
        <v>NA</v>
      </c>
      <c r="P15">
        <f t="shared" si="1"/>
        <v>2</v>
      </c>
      <c r="Q15" t="str">
        <f>_xlfn.XLOOKUP($G15,'HBV_PBC Unified TL'!$A:$A,'HBV_PBC Unified TL'!$E:$E,,0)</f>
        <v>Low Decile</v>
      </c>
      <c r="R15" t="str">
        <f t="shared" si="2"/>
        <v>Low</v>
      </c>
      <c r="S15">
        <f>_xlfn.IFNA(IF(_xlfn.XLOOKUP($C15,OLs!$B:$B,OLs!$B:$B,,0),1,0),0)</f>
        <v>1</v>
      </c>
      <c r="T15">
        <f t="shared" si="3"/>
        <v>1841364841</v>
      </c>
      <c r="U15" t="str">
        <f>_xlfn.IFNA(_xlfn.XLOOKUP($T15,'PBC TL'!$A:$A,'PBC TL'!$F:$F,,0),"NA")</f>
        <v>NA</v>
      </c>
      <c r="V15">
        <f t="shared" si="4"/>
        <v>1</v>
      </c>
      <c r="W15">
        <f t="shared" si="5"/>
        <v>0</v>
      </c>
      <c r="X15">
        <f t="shared" si="6"/>
        <v>1</v>
      </c>
      <c r="Y15">
        <f t="shared" si="7"/>
        <v>0</v>
      </c>
      <c r="AA15">
        <v>-99</v>
      </c>
      <c r="AB15">
        <f t="shared" si="8"/>
        <v>0</v>
      </c>
    </row>
    <row r="16" spans="1:28" hidden="1" x14ac:dyDescent="0.25">
      <c r="A16">
        <f>IFERROR(ODBC__dsn_Synapse[[#This Row],[wave_id]],"")*1</f>
        <v>115542</v>
      </c>
      <c r="B16">
        <f>IFERROR(ODBC__dsn_Synapse[[#This Row],[id]],"")*1</f>
        <v>11171188</v>
      </c>
      <c r="C16">
        <f>IFERROR(ODBC__dsn_Synapse[[#This Row],[user_id]],"")*1</f>
        <v>615132</v>
      </c>
      <c r="D16" s="100">
        <f>IFERROR(ODBC__dsn_Synapse[[#This Row],[start_date]],"")*1</f>
        <v>45731.745300925926</v>
      </c>
      <c r="E16">
        <f>IFERROR(ODBC__dsn_Synapse[[#This Row],[completed_date]],"")*1</f>
        <v>45731.856099537035</v>
      </c>
      <c r="F16" s="100">
        <f>IFERROR(ODBC__dsn_Synapse[[#This Row],[convert_TZ(users_waves.completed_date,''UTC'',''America/New_York'')]],"")*1</f>
        <v>45731.689432870371</v>
      </c>
      <c r="G16">
        <f>IFERROR(ODBC__dsn_Synapse[[#This Row],[npi]],"")*1</f>
        <v>1689102063</v>
      </c>
      <c r="H16">
        <f>IFERROR(ODBC__dsn_Synapse[[#This Row],[vendor_npi]],"")*1</f>
        <v>0</v>
      </c>
      <c r="I16">
        <f>IFERROR(ODBC__dsn_Synapse[[#This Row],[status]],"")*1</f>
        <v>1</v>
      </c>
      <c r="J16" t="str">
        <f>IFERROR(ODBC__dsn_Synapse[[#This Row],[responses-&gt;&gt;''$.\"4420595\"'']],"")</f>
        <v>A2</v>
      </c>
      <c r="K16">
        <f>IFERROR(ODBC__dsn_Synapse[[#This Row],[responses-&gt;&gt;''$.\"4420283\"'']],"")</f>
        <v>0</v>
      </c>
      <c r="L16" t="str">
        <f>IFERROR(ODBC__dsn_Synapse[[#This Row],[responses-&gt;&gt;''$.\"4422124\"'']],"")</f>
        <v>Multi-IND</v>
      </c>
      <c r="M16" t="str">
        <f t="shared" si="0"/>
        <v>A2</v>
      </c>
      <c r="N16" t="str">
        <f>_xlfn.IFNA(_xlfn.XLOOKUP($G16,'HBV TL'!$C:$C,'HBV TL'!$E:$E,,0),"NA")</f>
        <v>NA</v>
      </c>
      <c r="O16" t="str">
        <f>_xlfn.IFNA(_xlfn.XLOOKUP($H16,'HBV TL'!$C:$C,'HBV TL'!$E:$E,,0),"NA")</f>
        <v>NA</v>
      </c>
      <c r="P16" t="str">
        <f t="shared" si="1"/>
        <v>NA</v>
      </c>
      <c r="Q16" t="e">
        <f>_xlfn.XLOOKUP($G16,'HBV_PBC Unified TL'!$A:$A,'HBV_PBC Unified TL'!$E:$E,,0)</f>
        <v>#N/A</v>
      </c>
      <c r="R16" t="str">
        <f t="shared" si="2"/>
        <v>No Decile</v>
      </c>
      <c r="S16">
        <f>_xlfn.IFNA(IF(_xlfn.XLOOKUP($C16,OLs!$B:$B,OLs!$B:$B,,0),1,0),0)</f>
        <v>0</v>
      </c>
      <c r="T16">
        <f t="shared" si="3"/>
        <v>1689102063</v>
      </c>
      <c r="U16" t="str">
        <f>_xlfn.IFNA(_xlfn.XLOOKUP($T16,'PBC TL'!$A:$A,'PBC TL'!$F:$F,,0),"NA")</f>
        <v>Tier 3</v>
      </c>
      <c r="V16">
        <f t="shared" si="4"/>
        <v>0</v>
      </c>
      <c r="W16">
        <f t="shared" si="5"/>
        <v>1</v>
      </c>
      <c r="X16">
        <f t="shared" si="6"/>
        <v>0</v>
      </c>
      <c r="Y16">
        <f t="shared" si="7"/>
        <v>1</v>
      </c>
      <c r="AA16" t="s">
        <v>50</v>
      </c>
      <c r="AB16">
        <f t="shared" si="8"/>
        <v>0</v>
      </c>
    </row>
    <row r="17" spans="1:25" hidden="1" x14ac:dyDescent="0.25">
      <c r="A17">
        <f>IFERROR(ODBC__dsn_Synapse[[#This Row],[wave_id]],"")*1</f>
        <v>115542</v>
      </c>
      <c r="B17">
        <f>IFERROR(ODBC__dsn_Synapse[[#This Row],[id]],"")*1</f>
        <v>11171307</v>
      </c>
      <c r="C17">
        <f>IFERROR(ODBC__dsn_Synapse[[#This Row],[user_id]],"")*1</f>
        <v>120858</v>
      </c>
      <c r="D17" s="100">
        <f>IFERROR(ODBC__dsn_Synapse[[#This Row],[start_date]],"")*1</f>
        <v>45731.911111111112</v>
      </c>
      <c r="E17">
        <f>IFERROR(ODBC__dsn_Synapse[[#This Row],[completed_date]],"")*1</f>
        <v>45731.935081018521</v>
      </c>
      <c r="F17" s="100">
        <f>IFERROR(ODBC__dsn_Synapse[[#This Row],[convert_TZ(users_waves.completed_date,''UTC'',''America/New_York'')]],"")*1</f>
        <v>45731.768414351849</v>
      </c>
      <c r="G17">
        <f>IFERROR(ODBC__dsn_Synapse[[#This Row],[npi]],"")*1</f>
        <v>1518943513</v>
      </c>
      <c r="H17">
        <f>IFERROR(ODBC__dsn_Synapse[[#This Row],[vendor_npi]],"")*1</f>
        <v>0</v>
      </c>
      <c r="I17">
        <f>IFERROR(ODBC__dsn_Synapse[[#This Row],[status]],"")*1</f>
        <v>1</v>
      </c>
      <c r="J17" t="str">
        <f>IFERROR(ODBC__dsn_Synapse[[#This Row],[responses-&gt;&gt;''$.\"4420595\"'']],"")</f>
        <v>A2</v>
      </c>
      <c r="K17">
        <f>IFERROR(ODBC__dsn_Synapse[[#This Row],[responses-&gt;&gt;''$.\"4420283\"'']],"")</f>
        <v>0</v>
      </c>
      <c r="L17" t="str">
        <f>IFERROR(ODBC__dsn_Synapse[[#This Row],[responses-&gt;&gt;''$.\"4422124\"'']],"")</f>
        <v>Multi-IND</v>
      </c>
      <c r="M17" t="str">
        <f t="shared" si="0"/>
        <v>A2</v>
      </c>
      <c r="N17">
        <f>_xlfn.IFNA(_xlfn.XLOOKUP($G17,'HBV TL'!$C:$C,'HBV TL'!$E:$E,,0),"NA")</f>
        <v>1</v>
      </c>
      <c r="O17" t="str">
        <f>_xlfn.IFNA(_xlfn.XLOOKUP($H17,'HBV TL'!$C:$C,'HBV TL'!$E:$E,,0),"NA")</f>
        <v>NA</v>
      </c>
      <c r="P17">
        <f t="shared" si="1"/>
        <v>1</v>
      </c>
      <c r="Q17" t="str">
        <f>_xlfn.XLOOKUP($G17,'HBV_PBC Unified TL'!$A:$A,'HBV_PBC Unified TL'!$E:$E,,0)</f>
        <v>Low Decile</v>
      </c>
      <c r="R17" t="str">
        <f t="shared" si="2"/>
        <v>Low</v>
      </c>
      <c r="S17">
        <f>_xlfn.IFNA(IF(_xlfn.XLOOKUP($C17,OLs!$B:$B,OLs!$B:$B,,0),1,0),0)</f>
        <v>0</v>
      </c>
      <c r="T17">
        <f t="shared" si="3"/>
        <v>1518943513</v>
      </c>
      <c r="U17" t="str">
        <f>_xlfn.IFNA(_xlfn.XLOOKUP($T17,'PBC TL'!$A:$A,'PBC TL'!$F:$F,,0),"NA")</f>
        <v>Tier 4</v>
      </c>
      <c r="V17">
        <f t="shared" si="4"/>
        <v>1</v>
      </c>
      <c r="W17">
        <f t="shared" si="5"/>
        <v>1</v>
      </c>
      <c r="X17">
        <f t="shared" si="6"/>
        <v>0</v>
      </c>
      <c r="Y17">
        <f t="shared" si="7"/>
        <v>0</v>
      </c>
    </row>
    <row r="18" spans="1:25" hidden="1" x14ac:dyDescent="0.25">
      <c r="A18">
        <f>IFERROR(ODBC__dsn_Synapse[[#This Row],[wave_id]],"")*1</f>
        <v>115542</v>
      </c>
      <c r="B18">
        <f>IFERROR(ODBC__dsn_Synapse[[#This Row],[id]],"")*1</f>
        <v>11171099</v>
      </c>
      <c r="C18">
        <f>IFERROR(ODBC__dsn_Synapse[[#This Row],[user_id]],"")*1</f>
        <v>495707</v>
      </c>
      <c r="D18" s="100">
        <f>IFERROR(ODBC__dsn_Synapse[[#This Row],[start_date]],"")*1</f>
        <v>45731.903101851851</v>
      </c>
      <c r="E18">
        <f>IFERROR(ODBC__dsn_Synapse[[#This Row],[completed_date]],"")*1</f>
        <v>45731.951851851853</v>
      </c>
      <c r="F18" s="100">
        <f>IFERROR(ODBC__dsn_Synapse[[#This Row],[convert_TZ(users_waves.completed_date,''UTC'',''America/New_York'')]],"")*1</f>
        <v>45731.785185185188</v>
      </c>
      <c r="G18">
        <f>IFERROR(ODBC__dsn_Synapse[[#This Row],[npi]],"")*1</f>
        <v>1679249098</v>
      </c>
      <c r="H18">
        <f>IFERROR(ODBC__dsn_Synapse[[#This Row],[vendor_npi]],"")*1</f>
        <v>0</v>
      </c>
      <c r="I18">
        <f>IFERROR(ODBC__dsn_Synapse[[#This Row],[status]],"")*1</f>
        <v>1</v>
      </c>
      <c r="J18">
        <f>IFERROR(ODBC__dsn_Synapse[[#This Row],[responses-&gt;&gt;''$.\"4420595\"'']],"")</f>
        <v>0</v>
      </c>
      <c r="K18" t="str">
        <f>IFERROR(ODBC__dsn_Synapse[[#This Row],[responses-&gt;&gt;''$.\"4420283\"'']],"")</f>
        <v>A1</v>
      </c>
      <c r="L18" t="str">
        <f>IFERROR(ODBC__dsn_Synapse[[#This Row],[responses-&gt;&gt;''$.\"4422124\"'']],"")</f>
        <v>Multi-IND</v>
      </c>
      <c r="M18" t="str">
        <f t="shared" si="0"/>
        <v>A1</v>
      </c>
      <c r="N18">
        <f>_xlfn.IFNA(_xlfn.XLOOKUP($G18,'HBV TL'!$C:$C,'HBV TL'!$E:$E,,0),"NA")</f>
        <v>2</v>
      </c>
      <c r="O18" t="str">
        <f>_xlfn.IFNA(_xlfn.XLOOKUP($H18,'HBV TL'!$C:$C,'HBV TL'!$E:$E,,0),"NA")</f>
        <v>NA</v>
      </c>
      <c r="P18">
        <f t="shared" si="1"/>
        <v>2</v>
      </c>
      <c r="Q18" t="str">
        <f>_xlfn.XLOOKUP($G18,'HBV_PBC Unified TL'!$A:$A,'HBV_PBC Unified TL'!$E:$E,,0)</f>
        <v>Low Decile</v>
      </c>
      <c r="R18" t="str">
        <f t="shared" si="2"/>
        <v>Low</v>
      </c>
      <c r="S18">
        <f>_xlfn.IFNA(IF(_xlfn.XLOOKUP($C18,OLs!$B:$B,OLs!$B:$B,,0),1,0),0)</f>
        <v>0</v>
      </c>
      <c r="T18">
        <f t="shared" si="3"/>
        <v>1679249098</v>
      </c>
      <c r="U18" t="str">
        <f>_xlfn.IFNA(_xlfn.XLOOKUP($T18,'PBC TL'!$A:$A,'PBC TL'!$F:$F,,0),"NA")</f>
        <v>Tier 1</v>
      </c>
      <c r="V18">
        <f t="shared" si="4"/>
        <v>1</v>
      </c>
      <c r="W18">
        <f t="shared" si="5"/>
        <v>1</v>
      </c>
      <c r="X18">
        <f t="shared" si="6"/>
        <v>0</v>
      </c>
      <c r="Y18">
        <f t="shared" si="7"/>
        <v>0</v>
      </c>
    </row>
    <row r="19" spans="1:25" hidden="1" x14ac:dyDescent="0.25">
      <c r="A19">
        <f>IFERROR(ODBC__dsn_Synapse[[#This Row],[wave_id]],"")*1</f>
        <v>115542</v>
      </c>
      <c r="B19">
        <f>IFERROR(ODBC__dsn_Synapse[[#This Row],[id]],"")*1</f>
        <v>11170836</v>
      </c>
      <c r="C19">
        <f>IFERROR(ODBC__dsn_Synapse[[#This Row],[user_id]],"")*1</f>
        <v>775</v>
      </c>
      <c r="D19" s="100">
        <f>IFERROR(ODBC__dsn_Synapse[[#This Row],[start_date]],"")*1</f>
        <v>45732.63890046296</v>
      </c>
      <c r="E19">
        <f>IFERROR(ODBC__dsn_Synapse[[#This Row],[completed_date]],"")*1</f>
        <v>45732.659687500003</v>
      </c>
      <c r="F19" s="100">
        <f>IFERROR(ODBC__dsn_Synapse[[#This Row],[convert_TZ(users_waves.completed_date,''UTC'',''America/New_York'')]],"")*1</f>
        <v>45732.493020833332</v>
      </c>
      <c r="G19">
        <f>IFERROR(ODBC__dsn_Synapse[[#This Row],[npi]],"")*1</f>
        <v>1831300607</v>
      </c>
      <c r="H19">
        <f>IFERROR(ODBC__dsn_Synapse[[#This Row],[vendor_npi]],"")*1</f>
        <v>0</v>
      </c>
      <c r="I19">
        <f>IFERROR(ODBC__dsn_Synapse[[#This Row],[status]],"")*1</f>
        <v>1</v>
      </c>
      <c r="J19">
        <f>IFERROR(ODBC__dsn_Synapse[[#This Row],[responses-&gt;&gt;''$.\"4420595\"'']],"")</f>
        <v>0</v>
      </c>
      <c r="K19" t="str">
        <f>IFERROR(ODBC__dsn_Synapse[[#This Row],[responses-&gt;&gt;''$.\"4420283\"'']],"")</f>
        <v>A2</v>
      </c>
      <c r="L19" t="str">
        <f>IFERROR(ODBC__dsn_Synapse[[#This Row],[responses-&gt;&gt;''$.\"4422124\"'']],"")</f>
        <v>Multi-IND</v>
      </c>
      <c r="M19" t="str">
        <f t="shared" si="0"/>
        <v>A2</v>
      </c>
      <c r="N19" t="str">
        <f>_xlfn.IFNA(_xlfn.XLOOKUP($G19,'HBV TL'!$C:$C,'HBV TL'!$E:$E,,0),"NA")</f>
        <v>NA</v>
      </c>
      <c r="O19" t="str">
        <f>_xlfn.IFNA(_xlfn.XLOOKUP($H19,'HBV TL'!$C:$C,'HBV TL'!$E:$E,,0),"NA")</f>
        <v>NA</v>
      </c>
      <c r="P19" t="str">
        <f t="shared" si="1"/>
        <v>NA</v>
      </c>
      <c r="Q19" t="e">
        <f>_xlfn.XLOOKUP($G19,'HBV_PBC Unified TL'!$A:$A,'HBV_PBC Unified TL'!$E:$E,,0)</f>
        <v>#N/A</v>
      </c>
      <c r="R19" t="str">
        <f t="shared" si="2"/>
        <v>No Decile</v>
      </c>
      <c r="S19">
        <f>_xlfn.IFNA(IF(_xlfn.XLOOKUP($C19,OLs!$B:$B,OLs!$B:$B,,0),1,0),0)</f>
        <v>0</v>
      </c>
      <c r="T19">
        <f t="shared" si="3"/>
        <v>1831300607</v>
      </c>
      <c r="U19" t="str">
        <f>_xlfn.IFNA(_xlfn.XLOOKUP($T19,'PBC TL'!$A:$A,'PBC TL'!$F:$F,,0),"NA")</f>
        <v>Tier 2</v>
      </c>
      <c r="V19">
        <f t="shared" si="4"/>
        <v>0</v>
      </c>
      <c r="W19">
        <f t="shared" si="5"/>
        <v>1</v>
      </c>
      <c r="X19">
        <f t="shared" si="6"/>
        <v>0</v>
      </c>
      <c r="Y19">
        <f t="shared" si="7"/>
        <v>1</v>
      </c>
    </row>
    <row r="20" spans="1:25" hidden="1" x14ac:dyDescent="0.25">
      <c r="A20">
        <f>IFERROR(ODBC__dsn_Synapse[[#This Row],[wave_id]],"")*1</f>
        <v>115542</v>
      </c>
      <c r="B20">
        <f>IFERROR(ODBC__dsn_Synapse[[#This Row],[id]],"")*1</f>
        <v>11171370</v>
      </c>
      <c r="C20">
        <f>IFERROR(ODBC__dsn_Synapse[[#This Row],[user_id]],"")*1</f>
        <v>159628</v>
      </c>
      <c r="D20" s="100">
        <f>IFERROR(ODBC__dsn_Synapse[[#This Row],[start_date]],"")*1</f>
        <v>45732.778124999997</v>
      </c>
      <c r="E20">
        <f>IFERROR(ODBC__dsn_Synapse[[#This Row],[completed_date]],"")*1</f>
        <v>45732.899780092594</v>
      </c>
      <c r="F20" s="100">
        <f>IFERROR(ODBC__dsn_Synapse[[#This Row],[convert_TZ(users_waves.completed_date,''UTC'',''America/New_York'')]],"")*1</f>
        <v>45732.733113425929</v>
      </c>
      <c r="G20">
        <f>IFERROR(ODBC__dsn_Synapse[[#This Row],[npi]],"")*1</f>
        <v>1730173436</v>
      </c>
      <c r="H20">
        <f>IFERROR(ODBC__dsn_Synapse[[#This Row],[vendor_npi]],"")*1</f>
        <v>0</v>
      </c>
      <c r="I20">
        <f>IFERROR(ODBC__dsn_Synapse[[#This Row],[status]],"")*1</f>
        <v>1</v>
      </c>
      <c r="J20" t="str">
        <f>IFERROR(ODBC__dsn_Synapse[[#This Row],[responses-&gt;&gt;''$.\"4420595\"'']],"")</f>
        <v>A2</v>
      </c>
      <c r="K20">
        <f>IFERROR(ODBC__dsn_Synapse[[#This Row],[responses-&gt;&gt;''$.\"4420283\"'']],"")</f>
        <v>0</v>
      </c>
      <c r="L20" t="str">
        <f>IFERROR(ODBC__dsn_Synapse[[#This Row],[responses-&gt;&gt;''$.\"4422124\"'']],"")</f>
        <v>Multi-IND</v>
      </c>
      <c r="M20" t="str">
        <f t="shared" si="0"/>
        <v>A2</v>
      </c>
      <c r="N20">
        <f>_xlfn.IFNA(_xlfn.XLOOKUP($G20,'HBV TL'!$C:$C,'HBV TL'!$E:$E,,0),"NA")</f>
        <v>7</v>
      </c>
      <c r="O20" t="str">
        <f>_xlfn.IFNA(_xlfn.XLOOKUP($H20,'HBV TL'!$C:$C,'HBV TL'!$E:$E,,0),"NA")</f>
        <v>NA</v>
      </c>
      <c r="P20">
        <f t="shared" si="1"/>
        <v>7</v>
      </c>
      <c r="Q20" t="str">
        <f>_xlfn.XLOOKUP($G20,'HBV_PBC Unified TL'!$A:$A,'HBV_PBC Unified TL'!$E:$E,,0)</f>
        <v>High Decile</v>
      </c>
      <c r="R20" t="str">
        <f t="shared" si="2"/>
        <v>High/Medium</v>
      </c>
      <c r="S20">
        <f>_xlfn.IFNA(IF(_xlfn.XLOOKUP($C20,OLs!$B:$B,OLs!$B:$B,,0),1,0),0)</f>
        <v>0</v>
      </c>
      <c r="T20">
        <f t="shared" si="3"/>
        <v>1730173436</v>
      </c>
      <c r="U20" t="str">
        <f>_xlfn.IFNA(_xlfn.XLOOKUP($T20,'PBC TL'!$A:$A,'PBC TL'!$F:$F,,0),"NA")</f>
        <v>Tier 2</v>
      </c>
      <c r="V20">
        <f t="shared" si="4"/>
        <v>1</v>
      </c>
      <c r="W20">
        <f t="shared" si="5"/>
        <v>1</v>
      </c>
      <c r="X20">
        <f t="shared" si="6"/>
        <v>0</v>
      </c>
      <c r="Y20">
        <f t="shared" si="7"/>
        <v>0</v>
      </c>
    </row>
    <row r="21" spans="1:25" hidden="1" x14ac:dyDescent="0.25">
      <c r="A21">
        <f>IFERROR(ODBC__dsn_Synapse[[#This Row],[wave_id]],"")*1</f>
        <v>115542</v>
      </c>
      <c r="B21">
        <f>IFERROR(ODBC__dsn_Synapse[[#This Row],[id]],"")*1</f>
        <v>11172178</v>
      </c>
      <c r="C21">
        <f>IFERROR(ODBC__dsn_Synapse[[#This Row],[user_id]],"")*1</f>
        <v>690272</v>
      </c>
      <c r="D21" s="100">
        <f>IFERROR(ODBC__dsn_Synapse[[#This Row],[start_date]],"")*1</f>
        <v>45734.788969907408</v>
      </c>
      <c r="E21">
        <f>IFERROR(ODBC__dsn_Synapse[[#This Row],[completed_date]],"")*1</f>
        <v>45734.799814814818</v>
      </c>
      <c r="F21" s="100">
        <f>IFERROR(ODBC__dsn_Synapse[[#This Row],[convert_TZ(users_waves.completed_date,''UTC'',''America/New_York'')]],"")*1</f>
        <v>45734.633148148147</v>
      </c>
      <c r="G21">
        <f>IFERROR(ODBC__dsn_Synapse[[#This Row],[npi]],"")*1</f>
        <v>1568803948</v>
      </c>
      <c r="H21">
        <f>IFERROR(ODBC__dsn_Synapse[[#This Row],[vendor_npi]],"")*1</f>
        <v>0</v>
      </c>
      <c r="I21">
        <f>IFERROR(ODBC__dsn_Synapse[[#This Row],[status]],"")*1</f>
        <v>1</v>
      </c>
      <c r="J21">
        <f>IFERROR(ODBC__dsn_Synapse[[#This Row],[responses-&gt;&gt;''$.\"4420595\"'']],"")</f>
        <v>0</v>
      </c>
      <c r="K21" t="str">
        <f>IFERROR(ODBC__dsn_Synapse[[#This Row],[responses-&gt;&gt;''$.\"4420283\"'']],"")</f>
        <v>A1</v>
      </c>
      <c r="L21" t="str">
        <f>IFERROR(ODBC__dsn_Synapse[[#This Row],[responses-&gt;&gt;''$.\"4422124\"'']],"")</f>
        <v>Single-IND</v>
      </c>
      <c r="M21" t="str">
        <f t="shared" si="0"/>
        <v>A1</v>
      </c>
      <c r="N21" t="str">
        <f>_xlfn.IFNA(_xlfn.XLOOKUP($G21,'HBV TL'!$C:$C,'HBV TL'!$E:$E,,0),"NA")</f>
        <v>NA</v>
      </c>
      <c r="O21" t="str">
        <f>_xlfn.IFNA(_xlfn.XLOOKUP($H21,'HBV TL'!$C:$C,'HBV TL'!$E:$E,,0),"NA")</f>
        <v>NA</v>
      </c>
      <c r="P21" t="str">
        <f t="shared" si="1"/>
        <v>NA</v>
      </c>
      <c r="Q21" t="e">
        <f>_xlfn.XLOOKUP($G21,'HBV_PBC Unified TL'!$A:$A,'HBV_PBC Unified TL'!$E:$E,,0)</f>
        <v>#N/A</v>
      </c>
      <c r="R21" t="str">
        <f t="shared" si="2"/>
        <v>No Decile</v>
      </c>
      <c r="S21">
        <f>_xlfn.IFNA(IF(_xlfn.XLOOKUP($C21,OLs!$B:$B,OLs!$B:$B,,0),1,0),0)</f>
        <v>0</v>
      </c>
      <c r="T21">
        <f t="shared" si="3"/>
        <v>1568803948</v>
      </c>
      <c r="U21" t="str">
        <f>_xlfn.IFNA(_xlfn.XLOOKUP($T21,'PBC TL'!$A:$A,'PBC TL'!$F:$F,,0),"NA")</f>
        <v>Tier 1</v>
      </c>
      <c r="V21">
        <f t="shared" si="4"/>
        <v>0</v>
      </c>
      <c r="W21">
        <f t="shared" si="5"/>
        <v>1</v>
      </c>
      <c r="X21">
        <f t="shared" si="6"/>
        <v>0</v>
      </c>
      <c r="Y21">
        <f t="shared" si="7"/>
        <v>1</v>
      </c>
    </row>
    <row r="22" spans="1:25" hidden="1" x14ac:dyDescent="0.25">
      <c r="A22">
        <f>IFERROR(ODBC__dsn_Synapse[[#This Row],[wave_id]],"")*1</f>
        <v>115542</v>
      </c>
      <c r="B22">
        <f>IFERROR(ODBC__dsn_Synapse[[#This Row],[id]],"")*1</f>
        <v>11171210</v>
      </c>
      <c r="C22">
        <f>IFERROR(ODBC__dsn_Synapse[[#This Row],[user_id]],"")*1</f>
        <v>639187</v>
      </c>
      <c r="D22" s="100">
        <f>IFERROR(ODBC__dsn_Synapse[[#This Row],[start_date]],"")*1</f>
        <v>45732.809131944443</v>
      </c>
      <c r="E22">
        <f>IFERROR(ODBC__dsn_Synapse[[#This Row],[completed_date]],"")*1</f>
        <v>45735.713356481479</v>
      </c>
      <c r="F22" s="100">
        <f>IFERROR(ODBC__dsn_Synapse[[#This Row],[convert_TZ(users_waves.completed_date,''UTC'',''America/New_York'')]],"")*1</f>
        <v>45735.546689814815</v>
      </c>
      <c r="G22">
        <f>IFERROR(ODBC__dsn_Synapse[[#This Row],[npi]],"")*1</f>
        <v>1881911667</v>
      </c>
      <c r="H22">
        <f>IFERROR(ODBC__dsn_Synapse[[#This Row],[vendor_npi]],"")*1</f>
        <v>0</v>
      </c>
      <c r="I22">
        <f>IFERROR(ODBC__dsn_Synapse[[#This Row],[status]],"")*1</f>
        <v>1</v>
      </c>
      <c r="J22" t="str">
        <f>IFERROR(ODBC__dsn_Synapse[[#This Row],[responses-&gt;&gt;''$.\"4420595\"'']],"")</f>
        <v>A2</v>
      </c>
      <c r="K22">
        <f>IFERROR(ODBC__dsn_Synapse[[#This Row],[responses-&gt;&gt;''$.\"4420283\"'']],"")</f>
        <v>0</v>
      </c>
      <c r="L22" t="str">
        <f>IFERROR(ODBC__dsn_Synapse[[#This Row],[responses-&gt;&gt;''$.\"4422124\"'']],"")</f>
        <v>Single-IND</v>
      </c>
      <c r="M22" t="str">
        <f t="shared" si="0"/>
        <v>A2</v>
      </c>
      <c r="N22">
        <f>_xlfn.IFNA(_xlfn.XLOOKUP($G22,'HBV TL'!$C:$C,'HBV TL'!$E:$E,,0),"NA")</f>
        <v>4</v>
      </c>
      <c r="O22" t="str">
        <f>_xlfn.IFNA(_xlfn.XLOOKUP($H22,'HBV TL'!$C:$C,'HBV TL'!$E:$E,,0),"NA")</f>
        <v>NA</v>
      </c>
      <c r="P22">
        <f t="shared" si="1"/>
        <v>4</v>
      </c>
      <c r="Q22" t="str">
        <f>_xlfn.XLOOKUP($G22,'HBV_PBC Unified TL'!$A:$A,'HBV_PBC Unified TL'!$E:$E,,0)</f>
        <v>Medium Decile</v>
      </c>
      <c r="R22" t="str">
        <f t="shared" si="2"/>
        <v>High/Medium</v>
      </c>
      <c r="S22">
        <f>_xlfn.IFNA(IF(_xlfn.XLOOKUP($C22,OLs!$B:$B,OLs!$B:$B,,0),1,0),0)</f>
        <v>1</v>
      </c>
      <c r="T22">
        <f t="shared" si="3"/>
        <v>1881911667</v>
      </c>
      <c r="U22" t="str">
        <f>_xlfn.IFNA(_xlfn.XLOOKUP($T22,'PBC TL'!$A:$A,'PBC TL'!$F:$F,,0),"NA")</f>
        <v>Tier 4</v>
      </c>
      <c r="V22">
        <f t="shared" si="4"/>
        <v>1</v>
      </c>
      <c r="W22">
        <f t="shared" si="5"/>
        <v>1</v>
      </c>
      <c r="X22">
        <f t="shared" si="6"/>
        <v>0</v>
      </c>
      <c r="Y22">
        <f t="shared" si="7"/>
        <v>0</v>
      </c>
    </row>
    <row r="23" spans="1:25" hidden="1" x14ac:dyDescent="0.25">
      <c r="A23">
        <f>IFERROR(ODBC__dsn_Synapse[[#This Row],[wave_id]],"")*1</f>
        <v>115542</v>
      </c>
      <c r="B23">
        <f>IFERROR(ODBC__dsn_Synapse[[#This Row],[id]],"")*1</f>
        <v>11199172</v>
      </c>
      <c r="C23">
        <f>IFERROR(ODBC__dsn_Synapse[[#This Row],[user_id]],"")*1</f>
        <v>68954</v>
      </c>
      <c r="D23" s="100">
        <f>IFERROR(ODBC__dsn_Synapse[[#This Row],[start_date]],"")*1</f>
        <v>45737.612905092596</v>
      </c>
      <c r="E23">
        <f>IFERROR(ODBC__dsn_Synapse[[#This Row],[completed_date]],"")*1</f>
        <v>45737.714189814818</v>
      </c>
      <c r="F23" s="100">
        <f>IFERROR(ODBC__dsn_Synapse[[#This Row],[convert_TZ(users_waves.completed_date,''UTC'',''America/New_York'')]],"")*1</f>
        <v>45737.547523148147</v>
      </c>
      <c r="G23">
        <f>IFERROR(ODBC__dsn_Synapse[[#This Row],[npi]],"")*1</f>
        <v>1366595951</v>
      </c>
      <c r="H23">
        <f>IFERROR(ODBC__dsn_Synapse[[#This Row],[vendor_npi]],"")*1</f>
        <v>0</v>
      </c>
      <c r="I23">
        <f>IFERROR(ODBC__dsn_Synapse[[#This Row],[status]],"")*1</f>
        <v>1</v>
      </c>
      <c r="J23" t="str">
        <f>IFERROR(ODBC__dsn_Synapse[[#This Row],[responses-&gt;&gt;''$.\"4420595\"'']],"")</f>
        <v>A1</v>
      </c>
      <c r="K23">
        <f>IFERROR(ODBC__dsn_Synapse[[#This Row],[responses-&gt;&gt;''$.\"4420283\"'']],"")</f>
        <v>0</v>
      </c>
      <c r="L23" t="str">
        <f>IFERROR(ODBC__dsn_Synapse[[#This Row],[responses-&gt;&gt;''$.\"4422124\"'']],"")</f>
        <v>Multi-IND</v>
      </c>
      <c r="M23" t="str">
        <f t="shared" si="0"/>
        <v>A1</v>
      </c>
      <c r="N23">
        <f>_xlfn.IFNA(_xlfn.XLOOKUP($G23,'HBV TL'!$C:$C,'HBV TL'!$E:$E,,0),"NA")</f>
        <v>6</v>
      </c>
      <c r="O23" t="str">
        <f>_xlfn.IFNA(_xlfn.XLOOKUP($H23,'HBV TL'!$C:$C,'HBV TL'!$E:$E,,0),"NA")</f>
        <v>NA</v>
      </c>
      <c r="P23">
        <f t="shared" si="1"/>
        <v>6</v>
      </c>
      <c r="Q23" t="str">
        <f>_xlfn.XLOOKUP($G23,'HBV_PBC Unified TL'!$A:$A,'HBV_PBC Unified TL'!$E:$E,,0)</f>
        <v>Medium Decile</v>
      </c>
      <c r="R23" t="str">
        <f t="shared" si="2"/>
        <v>High/Medium</v>
      </c>
      <c r="S23">
        <f>_xlfn.IFNA(IF(_xlfn.XLOOKUP($C23,OLs!$B:$B,OLs!$B:$B,,0),1,0),0)</f>
        <v>0</v>
      </c>
      <c r="T23">
        <f t="shared" si="3"/>
        <v>1366595951</v>
      </c>
      <c r="U23" t="str">
        <f>_xlfn.IFNA(_xlfn.XLOOKUP($T23,'PBC TL'!$A:$A,'PBC TL'!$F:$F,,0),"NA")</f>
        <v>Tier 2</v>
      </c>
      <c r="V23">
        <f t="shared" si="4"/>
        <v>1</v>
      </c>
      <c r="W23">
        <f t="shared" si="5"/>
        <v>1</v>
      </c>
      <c r="X23">
        <f t="shared" si="6"/>
        <v>0</v>
      </c>
      <c r="Y23">
        <f t="shared" si="7"/>
        <v>0</v>
      </c>
    </row>
    <row r="24" spans="1:25" hidden="1" x14ac:dyDescent="0.25">
      <c r="A24">
        <f>IFERROR(ODBC__dsn_Synapse[[#This Row],[wave_id]],"")*1</f>
        <v>115542</v>
      </c>
      <c r="B24">
        <f>IFERROR(ODBC__dsn_Synapse[[#This Row],[id]],"")*1</f>
        <v>11199283</v>
      </c>
      <c r="C24">
        <f>IFERROR(ODBC__dsn_Synapse[[#This Row],[user_id]],"")*1</f>
        <v>505061</v>
      </c>
      <c r="D24" s="100">
        <f>IFERROR(ODBC__dsn_Synapse[[#This Row],[start_date]],"")*1</f>
        <v>45738.782800925925</v>
      </c>
      <c r="E24">
        <f>IFERROR(ODBC__dsn_Synapse[[#This Row],[completed_date]],"")*1</f>
        <v>45738.993692129632</v>
      </c>
      <c r="F24" s="100">
        <f>IFERROR(ODBC__dsn_Synapse[[#This Row],[convert_TZ(users_waves.completed_date,''UTC'',''America/New_York'')]],"")*1</f>
        <v>45738.827025462961</v>
      </c>
      <c r="G24">
        <f>IFERROR(ODBC__dsn_Synapse[[#This Row],[npi]],"")*1</f>
        <v>1104273648</v>
      </c>
      <c r="H24">
        <f>IFERROR(ODBC__dsn_Synapse[[#This Row],[vendor_npi]],"")*1</f>
        <v>0</v>
      </c>
      <c r="I24">
        <f>IFERROR(ODBC__dsn_Synapse[[#This Row],[status]],"")*1</f>
        <v>1</v>
      </c>
      <c r="J24">
        <f>IFERROR(ODBC__dsn_Synapse[[#This Row],[responses-&gt;&gt;''$.\"4420595\"'']],"")</f>
        <v>0</v>
      </c>
      <c r="K24" t="str">
        <f>IFERROR(ODBC__dsn_Synapse[[#This Row],[responses-&gt;&gt;''$.\"4420283\"'']],"")</f>
        <v>A2</v>
      </c>
      <c r="L24" t="str">
        <f>IFERROR(ODBC__dsn_Synapse[[#This Row],[responses-&gt;&gt;''$.\"4422124\"'']],"")</f>
        <v>Multi-IND</v>
      </c>
      <c r="M24" t="str">
        <f t="shared" si="0"/>
        <v>A2</v>
      </c>
      <c r="N24" t="str">
        <f>_xlfn.IFNA(_xlfn.XLOOKUP($G24,'HBV TL'!$C:$C,'HBV TL'!$E:$E,,0),"NA")</f>
        <v>NA</v>
      </c>
      <c r="O24" t="str">
        <f>_xlfn.IFNA(_xlfn.XLOOKUP($H24,'HBV TL'!$C:$C,'HBV TL'!$E:$E,,0),"NA")</f>
        <v>NA</v>
      </c>
      <c r="P24" t="str">
        <f t="shared" si="1"/>
        <v>NA</v>
      </c>
      <c r="Q24" t="e">
        <f>_xlfn.XLOOKUP($G24,'HBV_PBC Unified TL'!$A:$A,'HBV_PBC Unified TL'!$E:$E,,0)</f>
        <v>#N/A</v>
      </c>
      <c r="R24" t="str">
        <f t="shared" si="2"/>
        <v>No Decile</v>
      </c>
      <c r="S24">
        <f>_xlfn.IFNA(IF(_xlfn.XLOOKUP($C24,OLs!$B:$B,OLs!$B:$B,,0),1,0),0)</f>
        <v>0</v>
      </c>
      <c r="T24">
        <f t="shared" si="3"/>
        <v>1104273648</v>
      </c>
      <c r="U24" t="str">
        <f>_xlfn.IFNA(_xlfn.XLOOKUP($T24,'PBC TL'!$A:$A,'PBC TL'!$F:$F,,0),"NA")</f>
        <v>Tier 3</v>
      </c>
      <c r="V24">
        <f t="shared" si="4"/>
        <v>0</v>
      </c>
      <c r="W24">
        <f t="shared" si="5"/>
        <v>1</v>
      </c>
      <c r="X24">
        <f t="shared" si="6"/>
        <v>0</v>
      </c>
      <c r="Y24">
        <f t="shared" si="7"/>
        <v>1</v>
      </c>
    </row>
    <row r="25" spans="1:25" hidden="1" x14ac:dyDescent="0.25">
      <c r="A25">
        <f>IFERROR(ODBC__dsn_Synapse[[#This Row],[wave_id]],"")*1</f>
        <v>115542</v>
      </c>
      <c r="B25">
        <f>IFERROR(ODBC__dsn_Synapse[[#This Row],[id]],"")*1</f>
        <v>11199638</v>
      </c>
      <c r="C25">
        <f>IFERROR(ODBC__dsn_Synapse[[#This Row],[user_id]],"")*1</f>
        <v>60723</v>
      </c>
      <c r="D25" s="100">
        <f>IFERROR(ODBC__dsn_Synapse[[#This Row],[start_date]],"")*1</f>
        <v>45739.750925925924</v>
      </c>
      <c r="E25">
        <f>IFERROR(ODBC__dsn_Synapse[[#This Row],[completed_date]],"")*1</f>
        <v>45739.809629629628</v>
      </c>
      <c r="F25" s="100">
        <f>IFERROR(ODBC__dsn_Synapse[[#This Row],[convert_TZ(users_waves.completed_date,''UTC'',''America/New_York'')]],"")*1</f>
        <v>45739.642962962964</v>
      </c>
      <c r="G25">
        <f>IFERROR(ODBC__dsn_Synapse[[#This Row],[npi]],"")*1</f>
        <v>1073520458</v>
      </c>
      <c r="H25">
        <f>IFERROR(ODBC__dsn_Synapse[[#This Row],[vendor_npi]],"")*1</f>
        <v>0</v>
      </c>
      <c r="I25">
        <f>IFERROR(ODBC__dsn_Synapse[[#This Row],[status]],"")*1</f>
        <v>1</v>
      </c>
      <c r="J25" t="str">
        <f>IFERROR(ODBC__dsn_Synapse[[#This Row],[responses-&gt;&gt;''$.\"4420595\"'']],"")</f>
        <v>A2</v>
      </c>
      <c r="K25">
        <f>IFERROR(ODBC__dsn_Synapse[[#This Row],[responses-&gt;&gt;''$.\"4420283\"'']],"")</f>
        <v>0</v>
      </c>
      <c r="L25" t="str">
        <f>IFERROR(ODBC__dsn_Synapse[[#This Row],[responses-&gt;&gt;''$.\"4422124\"'']],"")</f>
        <v>Single-IND</v>
      </c>
      <c r="M25" t="str">
        <f t="shared" si="0"/>
        <v>A2</v>
      </c>
      <c r="N25">
        <f>_xlfn.IFNA(_xlfn.XLOOKUP($G25,'HBV TL'!$C:$C,'HBV TL'!$E:$E,,0),"NA")</f>
        <v>1</v>
      </c>
      <c r="O25" t="str">
        <f>_xlfn.IFNA(_xlfn.XLOOKUP($H25,'HBV TL'!$C:$C,'HBV TL'!$E:$E,,0),"NA")</f>
        <v>NA</v>
      </c>
      <c r="P25">
        <f t="shared" si="1"/>
        <v>1</v>
      </c>
      <c r="Q25" t="str">
        <f>_xlfn.XLOOKUP($G25,'HBV_PBC Unified TL'!$A:$A,'HBV_PBC Unified TL'!$E:$E,,0)</f>
        <v>Low Decile</v>
      </c>
      <c r="R25" t="str">
        <f t="shared" si="2"/>
        <v>Low</v>
      </c>
      <c r="S25">
        <f>_xlfn.IFNA(IF(_xlfn.XLOOKUP($C25,OLs!$B:$B,OLs!$B:$B,,0),1,0),0)</f>
        <v>0</v>
      </c>
      <c r="T25">
        <f t="shared" si="3"/>
        <v>1073520458</v>
      </c>
      <c r="U25" t="str">
        <f>_xlfn.IFNA(_xlfn.XLOOKUP($T25,'PBC TL'!$A:$A,'PBC TL'!$F:$F,,0),"NA")</f>
        <v>NA</v>
      </c>
      <c r="V25">
        <f t="shared" si="4"/>
        <v>1</v>
      </c>
      <c r="W25">
        <f t="shared" si="5"/>
        <v>0</v>
      </c>
      <c r="X25">
        <f t="shared" si="6"/>
        <v>1</v>
      </c>
      <c r="Y25">
        <f t="shared" si="7"/>
        <v>0</v>
      </c>
    </row>
    <row r="26" spans="1:25" hidden="1" x14ac:dyDescent="0.25">
      <c r="A26">
        <f>IFERROR(ODBC__dsn_Synapse[[#This Row],[wave_id]],"")*1</f>
        <v>115542</v>
      </c>
      <c r="B26">
        <f>IFERROR(ODBC__dsn_Synapse[[#This Row],[id]],"")*1</f>
        <v>11199594</v>
      </c>
      <c r="C26">
        <f>IFERROR(ODBC__dsn_Synapse[[#This Row],[user_id]],"")*1</f>
        <v>60283</v>
      </c>
      <c r="D26" s="100">
        <f>IFERROR(ODBC__dsn_Synapse[[#This Row],[start_date]],"")*1</f>
        <v>45740.01284722222</v>
      </c>
      <c r="E26">
        <f>IFERROR(ODBC__dsn_Synapse[[#This Row],[completed_date]],"")*1</f>
        <v>45740.07366898148</v>
      </c>
      <c r="F26" s="100">
        <f>IFERROR(ODBC__dsn_Synapse[[#This Row],[convert_TZ(users_waves.completed_date,''UTC'',''America/New_York'')]],"")*1</f>
        <v>45739.907002314816</v>
      </c>
      <c r="G26">
        <f>IFERROR(ODBC__dsn_Synapse[[#This Row],[npi]],"")*1</f>
        <v>1336351147</v>
      </c>
      <c r="H26">
        <f>IFERROR(ODBC__dsn_Synapse[[#This Row],[vendor_npi]],"")*1</f>
        <v>0</v>
      </c>
      <c r="I26">
        <f>IFERROR(ODBC__dsn_Synapse[[#This Row],[status]],"")*1</f>
        <v>1</v>
      </c>
      <c r="J26" t="str">
        <f>IFERROR(ODBC__dsn_Synapse[[#This Row],[responses-&gt;&gt;''$.\"4420595\"'']],"")</f>
        <v>A2</v>
      </c>
      <c r="K26">
        <f>IFERROR(ODBC__dsn_Synapse[[#This Row],[responses-&gt;&gt;''$.\"4420283\"'']],"")</f>
        <v>0</v>
      </c>
      <c r="L26" t="str">
        <f>IFERROR(ODBC__dsn_Synapse[[#This Row],[responses-&gt;&gt;''$.\"4422124\"'']],"")</f>
        <v>Single-IND</v>
      </c>
      <c r="M26" t="str">
        <f t="shared" si="0"/>
        <v>A2</v>
      </c>
      <c r="N26">
        <f>_xlfn.IFNA(_xlfn.XLOOKUP($G26,'HBV TL'!$C:$C,'HBV TL'!$E:$E,,0),"NA")</f>
        <v>2</v>
      </c>
      <c r="O26" t="str">
        <f>_xlfn.IFNA(_xlfn.XLOOKUP($H26,'HBV TL'!$C:$C,'HBV TL'!$E:$E,,0),"NA")</f>
        <v>NA</v>
      </c>
      <c r="P26">
        <f t="shared" si="1"/>
        <v>2</v>
      </c>
      <c r="Q26" t="str">
        <f>_xlfn.XLOOKUP($G26,'HBV_PBC Unified TL'!$A:$A,'HBV_PBC Unified TL'!$E:$E,,0)</f>
        <v>Low Decile</v>
      </c>
      <c r="R26" t="str">
        <f t="shared" si="2"/>
        <v>Low</v>
      </c>
      <c r="S26">
        <f>_xlfn.IFNA(IF(_xlfn.XLOOKUP($C26,OLs!$B:$B,OLs!$B:$B,,0),1,0),0)</f>
        <v>0</v>
      </c>
      <c r="T26">
        <f t="shared" si="3"/>
        <v>1336351147</v>
      </c>
      <c r="U26" t="str">
        <f>_xlfn.IFNA(_xlfn.XLOOKUP($T26,'PBC TL'!$A:$A,'PBC TL'!$F:$F,,0),"NA")</f>
        <v>Tier 4</v>
      </c>
      <c r="V26">
        <f t="shared" si="4"/>
        <v>1</v>
      </c>
      <c r="W26">
        <f t="shared" si="5"/>
        <v>1</v>
      </c>
      <c r="X26">
        <f t="shared" si="6"/>
        <v>0</v>
      </c>
      <c r="Y26">
        <f t="shared" si="7"/>
        <v>0</v>
      </c>
    </row>
    <row r="27" spans="1:25" hidden="1" x14ac:dyDescent="0.25">
      <c r="A27">
        <f>IFERROR(ODBC__dsn_Synapse[[#This Row],[wave_id]],"")*1</f>
        <v>115542</v>
      </c>
      <c r="B27">
        <f>IFERROR(ODBC__dsn_Synapse[[#This Row],[id]],"")*1</f>
        <v>11199736</v>
      </c>
      <c r="C27">
        <f>IFERROR(ODBC__dsn_Synapse[[#This Row],[user_id]],"")*1</f>
        <v>241758</v>
      </c>
      <c r="D27" s="100">
        <f>IFERROR(ODBC__dsn_Synapse[[#This Row],[start_date]],"")*1</f>
        <v>45739.52716435185</v>
      </c>
      <c r="E27">
        <f>IFERROR(ODBC__dsn_Synapse[[#This Row],[completed_date]],"")*1</f>
        <v>45740.531365740739</v>
      </c>
      <c r="F27" s="100">
        <f>IFERROR(ODBC__dsn_Synapse[[#This Row],[convert_TZ(users_waves.completed_date,''UTC'',''America/New_York'')]],"")*1</f>
        <v>45740.364699074074</v>
      </c>
      <c r="G27">
        <f>IFERROR(ODBC__dsn_Synapse[[#This Row],[npi]],"")*1</f>
        <v>1467641423</v>
      </c>
      <c r="H27">
        <f>IFERROR(ODBC__dsn_Synapse[[#This Row],[vendor_npi]],"")*1</f>
        <v>0</v>
      </c>
      <c r="I27">
        <f>IFERROR(ODBC__dsn_Synapse[[#This Row],[status]],"")*1</f>
        <v>1</v>
      </c>
      <c r="J27" t="str">
        <f>IFERROR(ODBC__dsn_Synapse[[#This Row],[responses-&gt;&gt;''$.\"4420595\"'']],"")</f>
        <v>A2</v>
      </c>
      <c r="K27">
        <f>IFERROR(ODBC__dsn_Synapse[[#This Row],[responses-&gt;&gt;''$.\"4420283\"'']],"")</f>
        <v>0</v>
      </c>
      <c r="L27" t="str">
        <f>IFERROR(ODBC__dsn_Synapse[[#This Row],[responses-&gt;&gt;''$.\"4422124\"'']],"")</f>
        <v>Single-IND</v>
      </c>
      <c r="M27" t="str">
        <f t="shared" si="0"/>
        <v>A2</v>
      </c>
      <c r="N27">
        <f>_xlfn.IFNA(_xlfn.XLOOKUP($G27,'HBV TL'!$C:$C,'HBV TL'!$E:$E,,0),"NA")</f>
        <v>3</v>
      </c>
      <c r="O27" t="str">
        <f>_xlfn.IFNA(_xlfn.XLOOKUP($H27,'HBV TL'!$C:$C,'HBV TL'!$E:$E,,0),"NA")</f>
        <v>NA</v>
      </c>
      <c r="P27">
        <f t="shared" si="1"/>
        <v>3</v>
      </c>
      <c r="Q27" t="str">
        <f>_xlfn.XLOOKUP($G27,'HBV_PBC Unified TL'!$A:$A,'HBV_PBC Unified TL'!$E:$E,,0)</f>
        <v>Low Decile</v>
      </c>
      <c r="R27" t="str">
        <f t="shared" si="2"/>
        <v>Low</v>
      </c>
      <c r="S27">
        <f>_xlfn.IFNA(IF(_xlfn.XLOOKUP($C27,OLs!$B:$B,OLs!$B:$B,,0),1,0),0)</f>
        <v>0</v>
      </c>
      <c r="T27">
        <f t="shared" si="3"/>
        <v>1467641423</v>
      </c>
      <c r="U27" t="str">
        <f>_xlfn.IFNA(_xlfn.XLOOKUP($T27,'PBC TL'!$A:$A,'PBC TL'!$F:$F,,0),"NA")</f>
        <v>Tier 4</v>
      </c>
      <c r="V27">
        <f t="shared" si="4"/>
        <v>1</v>
      </c>
      <c r="W27">
        <f t="shared" si="5"/>
        <v>1</v>
      </c>
      <c r="X27">
        <f t="shared" si="6"/>
        <v>0</v>
      </c>
      <c r="Y27">
        <f t="shared" si="7"/>
        <v>0</v>
      </c>
    </row>
    <row r="28" spans="1:25" hidden="1" x14ac:dyDescent="0.25">
      <c r="A28">
        <f>IFERROR(ODBC__dsn_Synapse[[#This Row],[wave_id]],"")*1</f>
        <v>115542</v>
      </c>
      <c r="B28">
        <f>IFERROR(ODBC__dsn_Synapse[[#This Row],[id]],"")*1</f>
        <v>11199305</v>
      </c>
      <c r="C28">
        <f>IFERROR(ODBC__dsn_Synapse[[#This Row],[user_id]],"")*1</f>
        <v>517331</v>
      </c>
      <c r="D28" s="100">
        <f>IFERROR(ODBC__dsn_Synapse[[#This Row],[start_date]],"")*1</f>
        <v>45740.739803240744</v>
      </c>
      <c r="E28">
        <f>IFERROR(ODBC__dsn_Synapse[[#This Row],[completed_date]],"")*1</f>
        <v>45740.790034722224</v>
      </c>
      <c r="F28" s="100">
        <f>IFERROR(ODBC__dsn_Synapse[[#This Row],[convert_TZ(users_waves.completed_date,''UTC'',''America/New_York'')]],"")*1</f>
        <v>45740.623368055552</v>
      </c>
      <c r="G28">
        <f>IFERROR(ODBC__dsn_Synapse[[#This Row],[npi]],"")*1</f>
        <v>1801082946</v>
      </c>
      <c r="H28">
        <f>IFERROR(ODBC__dsn_Synapse[[#This Row],[vendor_npi]],"")*1</f>
        <v>0</v>
      </c>
      <c r="I28">
        <f>IFERROR(ODBC__dsn_Synapse[[#This Row],[status]],"")*1</f>
        <v>1</v>
      </c>
      <c r="J28">
        <f>IFERROR(ODBC__dsn_Synapse[[#This Row],[responses-&gt;&gt;''$.\"4420595\"'']],"")</f>
        <v>0</v>
      </c>
      <c r="K28" t="str">
        <f>IFERROR(ODBC__dsn_Synapse[[#This Row],[responses-&gt;&gt;''$.\"4420283\"'']],"")</f>
        <v>A6</v>
      </c>
      <c r="L28" t="str">
        <f>IFERROR(ODBC__dsn_Synapse[[#This Row],[responses-&gt;&gt;''$.\"4422124\"'']],"")</f>
        <v>Single-IND</v>
      </c>
      <c r="M28" t="str">
        <f t="shared" si="0"/>
        <v>A6</v>
      </c>
      <c r="N28">
        <f>_xlfn.IFNA(_xlfn.XLOOKUP($G28,'HBV TL'!$C:$C,'HBV TL'!$E:$E,,0),"NA")</f>
        <v>5</v>
      </c>
      <c r="O28" t="str">
        <f>_xlfn.IFNA(_xlfn.XLOOKUP($H28,'HBV TL'!$C:$C,'HBV TL'!$E:$E,,0),"NA")</f>
        <v>NA</v>
      </c>
      <c r="P28">
        <f t="shared" si="1"/>
        <v>5</v>
      </c>
      <c r="Q28" t="str">
        <f>_xlfn.XLOOKUP($G28,'HBV_PBC Unified TL'!$A:$A,'HBV_PBC Unified TL'!$E:$E,,0)</f>
        <v>Medium Decile</v>
      </c>
      <c r="R28" t="str">
        <f t="shared" si="2"/>
        <v>High/Medium</v>
      </c>
      <c r="S28">
        <f>_xlfn.IFNA(IF(_xlfn.XLOOKUP($C28,OLs!$B:$B,OLs!$B:$B,,0),1,0),0)</f>
        <v>0</v>
      </c>
      <c r="T28">
        <f t="shared" si="3"/>
        <v>1801082946</v>
      </c>
      <c r="U28" t="str">
        <f>_xlfn.IFNA(_xlfn.XLOOKUP($T28,'PBC TL'!$A:$A,'PBC TL'!$F:$F,,0),"NA")</f>
        <v>Tier 3</v>
      </c>
      <c r="V28">
        <f t="shared" si="4"/>
        <v>1</v>
      </c>
      <c r="W28">
        <f t="shared" si="5"/>
        <v>1</v>
      </c>
      <c r="X28">
        <f t="shared" si="6"/>
        <v>0</v>
      </c>
      <c r="Y28">
        <f t="shared" si="7"/>
        <v>0</v>
      </c>
    </row>
    <row r="29" spans="1:25" hidden="1" x14ac:dyDescent="0.25">
      <c r="A29">
        <f>IFERROR(ODBC__dsn_Synapse[[#This Row],[wave_id]],"")*1</f>
        <v>115542</v>
      </c>
      <c r="B29">
        <f>IFERROR(ODBC__dsn_Synapse[[#This Row],[id]],"")*1</f>
        <v>11199292</v>
      </c>
      <c r="C29">
        <f>IFERROR(ODBC__dsn_Synapse[[#This Row],[user_id]],"")*1</f>
        <v>79561</v>
      </c>
      <c r="D29" s="100">
        <f>IFERROR(ODBC__dsn_Synapse[[#This Row],[start_date]],"")*1</f>
        <v>45740.735706018517</v>
      </c>
      <c r="E29">
        <f>IFERROR(ODBC__dsn_Synapse[[#This Row],[completed_date]],"")*1</f>
        <v>45740.790810185186</v>
      </c>
      <c r="F29" s="100">
        <f>IFERROR(ODBC__dsn_Synapse[[#This Row],[convert_TZ(users_waves.completed_date,''UTC'',''America/New_York'')]],"")*1</f>
        <v>45740.624143518522</v>
      </c>
      <c r="G29">
        <f>IFERROR(ODBC__dsn_Synapse[[#This Row],[npi]],"")*1</f>
        <v>1699743039</v>
      </c>
      <c r="H29">
        <f>IFERROR(ODBC__dsn_Synapse[[#This Row],[vendor_npi]],"")*1</f>
        <v>0</v>
      </c>
      <c r="I29">
        <f>IFERROR(ODBC__dsn_Synapse[[#This Row],[status]],"")*1</f>
        <v>1</v>
      </c>
      <c r="J29" t="str">
        <f>IFERROR(ODBC__dsn_Synapse[[#This Row],[responses-&gt;&gt;''$.\"4420595\"'']],"")</f>
        <v>A2</v>
      </c>
      <c r="K29">
        <f>IFERROR(ODBC__dsn_Synapse[[#This Row],[responses-&gt;&gt;''$.\"4420283\"'']],"")</f>
        <v>0</v>
      </c>
      <c r="L29" t="str">
        <f>IFERROR(ODBC__dsn_Synapse[[#This Row],[responses-&gt;&gt;''$.\"4422124\"'']],"")</f>
        <v>Single-IND</v>
      </c>
      <c r="M29" t="str">
        <f t="shared" si="0"/>
        <v>A2</v>
      </c>
      <c r="N29">
        <f>_xlfn.IFNA(_xlfn.XLOOKUP($G29,'HBV TL'!$C:$C,'HBV TL'!$E:$E,,0),"NA")</f>
        <v>2</v>
      </c>
      <c r="O29" t="str">
        <f>_xlfn.IFNA(_xlfn.XLOOKUP($H29,'HBV TL'!$C:$C,'HBV TL'!$E:$E,,0),"NA")</f>
        <v>NA</v>
      </c>
      <c r="P29">
        <f t="shared" si="1"/>
        <v>2</v>
      </c>
      <c r="Q29" t="str">
        <f>_xlfn.XLOOKUP($G29,'HBV_PBC Unified TL'!$A:$A,'HBV_PBC Unified TL'!$E:$E,,0)</f>
        <v>Low Decile</v>
      </c>
      <c r="R29" t="str">
        <f t="shared" si="2"/>
        <v>Low</v>
      </c>
      <c r="S29">
        <f>_xlfn.IFNA(IF(_xlfn.XLOOKUP($C29,OLs!$B:$B,OLs!$B:$B,,0),1,0),0)</f>
        <v>0</v>
      </c>
      <c r="T29">
        <f t="shared" si="3"/>
        <v>1699743039</v>
      </c>
      <c r="U29" t="str">
        <f>_xlfn.IFNA(_xlfn.XLOOKUP($T29,'PBC TL'!$A:$A,'PBC TL'!$F:$F,,0),"NA")</f>
        <v>Tier 4</v>
      </c>
      <c r="V29">
        <f t="shared" si="4"/>
        <v>1</v>
      </c>
      <c r="W29">
        <f t="shared" si="5"/>
        <v>1</v>
      </c>
      <c r="X29">
        <f t="shared" si="6"/>
        <v>0</v>
      </c>
      <c r="Y29">
        <f t="shared" si="7"/>
        <v>0</v>
      </c>
    </row>
    <row r="30" spans="1:25" hidden="1" x14ac:dyDescent="0.25">
      <c r="A30">
        <f>IFERROR(ODBC__dsn_Synapse[[#This Row],[wave_id]],"")*1</f>
        <v>115542</v>
      </c>
      <c r="B30">
        <f>IFERROR(ODBC__dsn_Synapse[[#This Row],[id]],"")*1</f>
        <v>11199746</v>
      </c>
      <c r="C30">
        <f>IFERROR(ODBC__dsn_Synapse[[#This Row],[user_id]],"")*1</f>
        <v>249748</v>
      </c>
      <c r="D30" s="100">
        <f>IFERROR(ODBC__dsn_Synapse[[#This Row],[start_date]],"")*1</f>
        <v>45739.498819444445</v>
      </c>
      <c r="E30">
        <f>IFERROR(ODBC__dsn_Synapse[[#This Row],[completed_date]],"")*1</f>
        <v>45741.055856481478</v>
      </c>
      <c r="F30" s="100">
        <f>IFERROR(ODBC__dsn_Synapse[[#This Row],[convert_TZ(users_waves.completed_date,''UTC'',''America/New_York'')]],"")*1</f>
        <v>45740.889189814814</v>
      </c>
      <c r="G30">
        <f>IFERROR(ODBC__dsn_Synapse[[#This Row],[npi]],"")*1</f>
        <v>1942448345</v>
      </c>
      <c r="H30">
        <f>IFERROR(ODBC__dsn_Synapse[[#This Row],[vendor_npi]],"")*1</f>
        <v>0</v>
      </c>
      <c r="I30">
        <f>IFERROR(ODBC__dsn_Synapse[[#This Row],[status]],"")*1</f>
        <v>1</v>
      </c>
      <c r="J30" t="str">
        <f>IFERROR(ODBC__dsn_Synapse[[#This Row],[responses-&gt;&gt;''$.\"4420595\"'']],"")</f>
        <v>A1</v>
      </c>
      <c r="K30">
        <f>IFERROR(ODBC__dsn_Synapse[[#This Row],[responses-&gt;&gt;''$.\"4420283\"'']],"")</f>
        <v>0</v>
      </c>
      <c r="L30" t="str">
        <f>IFERROR(ODBC__dsn_Synapse[[#This Row],[responses-&gt;&gt;''$.\"4422124\"'']],"")</f>
        <v>Multi-IND</v>
      </c>
      <c r="M30" t="str">
        <f t="shared" si="0"/>
        <v>A1</v>
      </c>
      <c r="N30">
        <f>_xlfn.IFNA(_xlfn.XLOOKUP($G30,'HBV TL'!$C:$C,'HBV TL'!$E:$E,,0),"NA")</f>
        <v>7</v>
      </c>
      <c r="O30" t="str">
        <f>_xlfn.IFNA(_xlfn.XLOOKUP($H30,'HBV TL'!$C:$C,'HBV TL'!$E:$E,,0),"NA")</f>
        <v>NA</v>
      </c>
      <c r="P30">
        <f t="shared" si="1"/>
        <v>7</v>
      </c>
      <c r="Q30" t="str">
        <f>_xlfn.XLOOKUP($G30,'HBV_PBC Unified TL'!$A:$A,'HBV_PBC Unified TL'!$E:$E,,0)</f>
        <v>High Decile</v>
      </c>
      <c r="R30" t="str">
        <f t="shared" si="2"/>
        <v>High/Medium</v>
      </c>
      <c r="S30">
        <f>_xlfn.IFNA(IF(_xlfn.XLOOKUP($C30,OLs!$B:$B,OLs!$B:$B,,0),1,0),0)</f>
        <v>0</v>
      </c>
      <c r="T30">
        <f t="shared" si="3"/>
        <v>1942448345</v>
      </c>
      <c r="U30" t="str">
        <f>_xlfn.IFNA(_xlfn.XLOOKUP($T30,'PBC TL'!$A:$A,'PBC TL'!$F:$F,,0),"NA")</f>
        <v>Tier 1</v>
      </c>
      <c r="V30">
        <f t="shared" si="4"/>
        <v>1</v>
      </c>
      <c r="W30">
        <f t="shared" si="5"/>
        <v>1</v>
      </c>
      <c r="X30">
        <f t="shared" si="6"/>
        <v>0</v>
      </c>
      <c r="Y30">
        <f t="shared" si="7"/>
        <v>0</v>
      </c>
    </row>
    <row r="31" spans="1:25" hidden="1" x14ac:dyDescent="0.25">
      <c r="A31">
        <f>IFERROR(ODBC__dsn_Synapse[[#This Row],[wave_id]],"")*1</f>
        <v>115542</v>
      </c>
      <c r="B31">
        <f>IFERROR(ODBC__dsn_Synapse[[#This Row],[id]],"")*1</f>
        <v>11199328</v>
      </c>
      <c r="C31">
        <f>IFERROR(ODBC__dsn_Synapse[[#This Row],[user_id]],"")*1</f>
        <v>88316</v>
      </c>
      <c r="D31" s="100">
        <f>IFERROR(ODBC__dsn_Synapse[[#This Row],[start_date]],"")*1</f>
        <v>45733.675486111111</v>
      </c>
      <c r="E31">
        <f>IFERROR(ODBC__dsn_Synapse[[#This Row],[completed_date]],"")*1</f>
        <v>45741.684930555559</v>
      </c>
      <c r="F31" s="100">
        <f>IFERROR(ODBC__dsn_Synapse[[#This Row],[convert_TZ(users_waves.completed_date,''UTC'',''America/New_York'')]],"")*1</f>
        <v>45741.518263888887</v>
      </c>
      <c r="G31">
        <f>IFERROR(ODBC__dsn_Synapse[[#This Row],[npi]],"")*1</f>
        <v>1386806768</v>
      </c>
      <c r="H31">
        <f>IFERROR(ODBC__dsn_Synapse[[#This Row],[vendor_npi]],"")*1</f>
        <v>0</v>
      </c>
      <c r="I31">
        <f>IFERROR(ODBC__dsn_Synapse[[#This Row],[status]],"")*1</f>
        <v>1</v>
      </c>
      <c r="J31" t="str">
        <f>IFERROR(ODBC__dsn_Synapse[[#This Row],[responses-&gt;&gt;''$.\"4420595\"'']],"")</f>
        <v>A2</v>
      </c>
      <c r="K31">
        <f>IFERROR(ODBC__dsn_Synapse[[#This Row],[responses-&gt;&gt;''$.\"4420283\"'']],"")</f>
        <v>0</v>
      </c>
      <c r="L31" t="str">
        <f>IFERROR(ODBC__dsn_Synapse[[#This Row],[responses-&gt;&gt;''$.\"4422124\"'']],"")</f>
        <v>Multi-IND</v>
      </c>
      <c r="M31" t="str">
        <f t="shared" si="0"/>
        <v>A2</v>
      </c>
      <c r="N31">
        <f>_xlfn.IFNA(_xlfn.XLOOKUP($G31,'HBV TL'!$C:$C,'HBV TL'!$E:$E,,0),"NA")</f>
        <v>4</v>
      </c>
      <c r="O31" t="str">
        <f>_xlfn.IFNA(_xlfn.XLOOKUP($H31,'HBV TL'!$C:$C,'HBV TL'!$E:$E,,0),"NA")</f>
        <v>NA</v>
      </c>
      <c r="P31">
        <f t="shared" si="1"/>
        <v>4</v>
      </c>
      <c r="Q31" t="str">
        <f>_xlfn.XLOOKUP($G31,'HBV_PBC Unified TL'!$A:$A,'HBV_PBC Unified TL'!$E:$E,,0)</f>
        <v>Medium Decile</v>
      </c>
      <c r="R31" t="str">
        <f t="shared" si="2"/>
        <v>High/Medium</v>
      </c>
      <c r="S31">
        <f>_xlfn.IFNA(IF(_xlfn.XLOOKUP($C31,OLs!$B:$B,OLs!$B:$B,,0),1,0),0)</f>
        <v>0</v>
      </c>
      <c r="T31">
        <f t="shared" si="3"/>
        <v>1386806768</v>
      </c>
      <c r="U31" t="str">
        <f>_xlfn.IFNA(_xlfn.XLOOKUP($T31,'PBC TL'!$A:$A,'PBC TL'!$F:$F,,0),"NA")</f>
        <v>Tier 3</v>
      </c>
      <c r="V31">
        <f t="shared" si="4"/>
        <v>1</v>
      </c>
      <c r="W31">
        <f t="shared" si="5"/>
        <v>1</v>
      </c>
      <c r="X31">
        <f t="shared" si="6"/>
        <v>0</v>
      </c>
      <c r="Y31">
        <f t="shared" si="7"/>
        <v>0</v>
      </c>
    </row>
    <row r="32" spans="1:25" hidden="1" x14ac:dyDescent="0.25">
      <c r="A32">
        <f>IFERROR(ODBC__dsn_Synapse[[#This Row],[wave_id]],"")*1</f>
        <v>115542</v>
      </c>
      <c r="B32">
        <f>IFERROR(ODBC__dsn_Synapse[[#This Row],[id]],"")*1</f>
        <v>11171147</v>
      </c>
      <c r="C32">
        <f>IFERROR(ODBC__dsn_Synapse[[#This Row],[user_id]],"")*1</f>
        <v>572169</v>
      </c>
      <c r="D32" s="100">
        <f>IFERROR(ODBC__dsn_Synapse[[#This Row],[start_date]],"")*1</f>
        <v>45730.237129629626</v>
      </c>
      <c r="E32">
        <f>IFERROR(ODBC__dsn_Synapse[[#This Row],[completed_date]],"")*1</f>
        <v>45742.564085648148</v>
      </c>
      <c r="F32" s="100">
        <f>IFERROR(ODBC__dsn_Synapse[[#This Row],[convert_TZ(users_waves.completed_date,''UTC'',''America/New_York'')]],"")*1</f>
        <v>45742.397418981483</v>
      </c>
      <c r="G32">
        <f>IFERROR(ODBC__dsn_Synapse[[#This Row],[npi]],"")*1</f>
        <v>1952870115</v>
      </c>
      <c r="H32">
        <f>IFERROR(ODBC__dsn_Synapse[[#This Row],[vendor_npi]],"")*1</f>
        <v>0</v>
      </c>
      <c r="I32">
        <f>IFERROR(ODBC__dsn_Synapse[[#This Row],[status]],"")*1</f>
        <v>1</v>
      </c>
      <c r="J32" t="str">
        <f>IFERROR(ODBC__dsn_Synapse[[#This Row],[responses-&gt;&gt;''$.\"4420595\"'']],"")</f>
        <v>A6</v>
      </c>
      <c r="K32">
        <f>IFERROR(ODBC__dsn_Synapse[[#This Row],[responses-&gt;&gt;''$.\"4420283\"'']],"")</f>
        <v>0</v>
      </c>
      <c r="L32" t="str">
        <f>IFERROR(ODBC__dsn_Synapse[[#This Row],[responses-&gt;&gt;''$.\"4422124\"'']],"")</f>
        <v>Multi-IND</v>
      </c>
      <c r="M32" t="str">
        <f t="shared" si="0"/>
        <v>A6</v>
      </c>
      <c r="N32">
        <f>_xlfn.IFNA(_xlfn.XLOOKUP($G32,'HBV TL'!$C:$C,'HBV TL'!$E:$E,,0),"NA")</f>
        <v>5</v>
      </c>
      <c r="O32" t="str">
        <f>_xlfn.IFNA(_xlfn.XLOOKUP($H32,'HBV TL'!$C:$C,'HBV TL'!$E:$E,,0),"NA")</f>
        <v>NA</v>
      </c>
      <c r="P32">
        <f t="shared" si="1"/>
        <v>5</v>
      </c>
      <c r="Q32" t="str">
        <f>_xlfn.XLOOKUP($G32,'HBV_PBC Unified TL'!$A:$A,'HBV_PBC Unified TL'!$E:$E,,0)</f>
        <v>Medium Decile</v>
      </c>
      <c r="R32" t="str">
        <f t="shared" si="2"/>
        <v>High/Medium</v>
      </c>
      <c r="S32">
        <f>_xlfn.IFNA(IF(_xlfn.XLOOKUP($C32,OLs!$B:$B,OLs!$B:$B,,0),1,0),0)</f>
        <v>0</v>
      </c>
      <c r="T32">
        <f t="shared" si="3"/>
        <v>1952870115</v>
      </c>
      <c r="U32" t="str">
        <f>_xlfn.IFNA(_xlfn.XLOOKUP($T32,'PBC TL'!$A:$A,'PBC TL'!$F:$F,,0),"NA")</f>
        <v>Tier 2</v>
      </c>
      <c r="V32">
        <f t="shared" si="4"/>
        <v>1</v>
      </c>
      <c r="W32">
        <f t="shared" si="5"/>
        <v>1</v>
      </c>
      <c r="X32">
        <f t="shared" si="6"/>
        <v>0</v>
      </c>
      <c r="Y32">
        <f t="shared" si="7"/>
        <v>0</v>
      </c>
    </row>
    <row r="33" spans="1:25" hidden="1" x14ac:dyDescent="0.25">
      <c r="A33">
        <f>IFERROR(ODBC__dsn_Synapse[[#This Row],[wave_id]],"")*1</f>
        <v>115542</v>
      </c>
      <c r="B33">
        <f>IFERROR(ODBC__dsn_Synapse[[#This Row],[id]],"")*1</f>
        <v>11199690</v>
      </c>
      <c r="C33">
        <f>IFERROR(ODBC__dsn_Synapse[[#This Row],[user_id]],"")*1</f>
        <v>188317</v>
      </c>
      <c r="D33" s="100">
        <f>IFERROR(ODBC__dsn_Synapse[[#This Row],[start_date]],"")*1</f>
        <v>45742.565428240741</v>
      </c>
      <c r="E33">
        <f>IFERROR(ODBC__dsn_Synapse[[#This Row],[completed_date]],"")*1</f>
        <v>45742.586458333331</v>
      </c>
      <c r="F33" s="100">
        <f>IFERROR(ODBC__dsn_Synapse[[#This Row],[convert_TZ(users_waves.completed_date,''UTC'',''America/New_York'')]],"")*1</f>
        <v>45742.419791666667</v>
      </c>
      <c r="G33">
        <f>IFERROR(ODBC__dsn_Synapse[[#This Row],[npi]],"")*1</f>
        <v>1760625487</v>
      </c>
      <c r="H33">
        <f>IFERROR(ODBC__dsn_Synapse[[#This Row],[vendor_npi]],"")*1</f>
        <v>0</v>
      </c>
      <c r="I33">
        <f>IFERROR(ODBC__dsn_Synapse[[#This Row],[status]],"")*1</f>
        <v>1</v>
      </c>
      <c r="J33" t="str">
        <f>IFERROR(ODBC__dsn_Synapse[[#This Row],[responses-&gt;&gt;''$.\"4420595\"'']],"")</f>
        <v>A1</v>
      </c>
      <c r="K33">
        <f>IFERROR(ODBC__dsn_Synapse[[#This Row],[responses-&gt;&gt;''$.\"4420283\"'']],"")</f>
        <v>0</v>
      </c>
      <c r="L33" t="str">
        <f>IFERROR(ODBC__dsn_Synapse[[#This Row],[responses-&gt;&gt;''$.\"4422124\"'']],"")</f>
        <v>Multi-IND</v>
      </c>
      <c r="M33" t="str">
        <f t="shared" si="0"/>
        <v>A1</v>
      </c>
      <c r="N33">
        <f>_xlfn.IFNA(_xlfn.XLOOKUP($G33,'HBV TL'!$C:$C,'HBV TL'!$E:$E,,0),"NA")</f>
        <v>5</v>
      </c>
      <c r="O33" t="str">
        <f>_xlfn.IFNA(_xlfn.XLOOKUP($H33,'HBV TL'!$C:$C,'HBV TL'!$E:$E,,0),"NA")</f>
        <v>NA</v>
      </c>
      <c r="P33">
        <f t="shared" si="1"/>
        <v>5</v>
      </c>
      <c r="Q33" t="str">
        <f>_xlfn.XLOOKUP($G33,'HBV_PBC Unified TL'!$A:$A,'HBV_PBC Unified TL'!$E:$E,,0)</f>
        <v>Medium Decile</v>
      </c>
      <c r="R33" t="str">
        <f t="shared" si="2"/>
        <v>High/Medium</v>
      </c>
      <c r="S33">
        <f>_xlfn.IFNA(IF(_xlfn.XLOOKUP($C33,OLs!$B:$B,OLs!$B:$B,,0),1,0),0)</f>
        <v>0</v>
      </c>
      <c r="T33">
        <f t="shared" si="3"/>
        <v>1760625487</v>
      </c>
      <c r="U33" t="str">
        <f>_xlfn.IFNA(_xlfn.XLOOKUP($T33,'PBC TL'!$A:$A,'PBC TL'!$F:$F,,0),"NA")</f>
        <v>Tier 1</v>
      </c>
      <c r="V33">
        <f t="shared" si="4"/>
        <v>1</v>
      </c>
      <c r="W33">
        <f t="shared" si="5"/>
        <v>1</v>
      </c>
      <c r="X33">
        <f t="shared" si="6"/>
        <v>0</v>
      </c>
      <c r="Y33">
        <f t="shared" si="7"/>
        <v>0</v>
      </c>
    </row>
    <row r="34" spans="1:25" hidden="1" x14ac:dyDescent="0.25">
      <c r="A34">
        <f>IFERROR(ODBC__dsn_Synapse[[#This Row],[wave_id]],"")*1</f>
        <v>115542</v>
      </c>
      <c r="B34">
        <f>IFERROR(ODBC__dsn_Synapse[[#This Row],[id]],"")*1</f>
        <v>11199284</v>
      </c>
      <c r="C34">
        <f>IFERROR(ODBC__dsn_Synapse[[#This Row],[user_id]],"")*1</f>
        <v>7387</v>
      </c>
      <c r="D34" s="100">
        <f>IFERROR(ODBC__dsn_Synapse[[#This Row],[start_date]],"")*1</f>
        <v>45744.830891203703</v>
      </c>
      <c r="E34">
        <f>IFERROR(ODBC__dsn_Synapse[[#This Row],[completed_date]],"")*1</f>
        <v>45744.865254629629</v>
      </c>
      <c r="F34" s="100">
        <f>IFERROR(ODBC__dsn_Synapse[[#This Row],[convert_TZ(users_waves.completed_date,''UTC'',''America/New_York'')]],"")*1</f>
        <v>45744.698587962965</v>
      </c>
      <c r="G34">
        <f>IFERROR(ODBC__dsn_Synapse[[#This Row],[npi]],"")*1</f>
        <v>1588663561</v>
      </c>
      <c r="H34">
        <f>IFERROR(ODBC__dsn_Synapse[[#This Row],[vendor_npi]],"")*1</f>
        <v>0</v>
      </c>
      <c r="I34">
        <f>IFERROR(ODBC__dsn_Synapse[[#This Row],[status]],"")*1</f>
        <v>1</v>
      </c>
      <c r="J34" t="str">
        <f>IFERROR(ODBC__dsn_Synapse[[#This Row],[responses-&gt;&gt;''$.\"4420595\"'']],"")</f>
        <v>A2</v>
      </c>
      <c r="K34">
        <f>IFERROR(ODBC__dsn_Synapse[[#This Row],[responses-&gt;&gt;''$.\"4420283\"'']],"")</f>
        <v>0</v>
      </c>
      <c r="L34" t="str">
        <f>IFERROR(ODBC__dsn_Synapse[[#This Row],[responses-&gt;&gt;''$.\"4422124\"'']],"")</f>
        <v>Multi-IND</v>
      </c>
      <c r="M34" t="str">
        <f t="shared" si="0"/>
        <v>A2</v>
      </c>
      <c r="N34">
        <f>_xlfn.IFNA(_xlfn.XLOOKUP($G34,'HBV TL'!$C:$C,'HBV TL'!$E:$E,,0),"NA")</f>
        <v>2</v>
      </c>
      <c r="O34" t="str">
        <f>_xlfn.IFNA(_xlfn.XLOOKUP($H34,'HBV TL'!$C:$C,'HBV TL'!$E:$E,,0),"NA")</f>
        <v>NA</v>
      </c>
      <c r="P34">
        <f t="shared" si="1"/>
        <v>2</v>
      </c>
      <c r="Q34" t="str">
        <f>_xlfn.XLOOKUP($G34,'HBV_PBC Unified TL'!$A:$A,'HBV_PBC Unified TL'!$E:$E,,0)</f>
        <v>Low Decile</v>
      </c>
      <c r="R34" t="str">
        <f t="shared" si="2"/>
        <v>Low</v>
      </c>
      <c r="S34">
        <f>_xlfn.IFNA(IF(_xlfn.XLOOKUP($C34,OLs!$B:$B,OLs!$B:$B,,0),1,0),0)</f>
        <v>0</v>
      </c>
      <c r="T34">
        <f t="shared" si="3"/>
        <v>1588663561</v>
      </c>
      <c r="U34" t="str">
        <f>_xlfn.IFNA(_xlfn.XLOOKUP($T34,'PBC TL'!$A:$A,'PBC TL'!$F:$F,,0),"NA")</f>
        <v>Tier 3</v>
      </c>
      <c r="V34">
        <f t="shared" si="4"/>
        <v>1</v>
      </c>
      <c r="W34">
        <f t="shared" si="5"/>
        <v>1</v>
      </c>
      <c r="X34">
        <f t="shared" si="6"/>
        <v>0</v>
      </c>
      <c r="Y34">
        <f t="shared" si="7"/>
        <v>0</v>
      </c>
    </row>
    <row r="35" spans="1:25" hidden="1" x14ac:dyDescent="0.25">
      <c r="A35">
        <f>IFERROR(ODBC__dsn_Synapse[[#This Row],[wave_id]],"")*1</f>
        <v>115542</v>
      </c>
      <c r="B35">
        <f>IFERROR(ODBC__dsn_Synapse[[#This Row],[id]],"")*1</f>
        <v>11243347</v>
      </c>
      <c r="C35">
        <f>IFERROR(ODBC__dsn_Synapse[[#This Row],[user_id]],"")*1</f>
        <v>186364</v>
      </c>
      <c r="D35" s="100">
        <f>IFERROR(ODBC__dsn_Synapse[[#This Row],[start_date]],"")*1</f>
        <v>45745.69939814815</v>
      </c>
      <c r="E35">
        <f>IFERROR(ODBC__dsn_Synapse[[#This Row],[completed_date]],"")*1</f>
        <v>45745.769016203703</v>
      </c>
      <c r="F35" s="100">
        <f>IFERROR(ODBC__dsn_Synapse[[#This Row],[convert_TZ(users_waves.completed_date,''UTC'',''America/New_York'')]],"")*1</f>
        <v>45745.602349537039</v>
      </c>
      <c r="G35">
        <f>IFERROR(ODBC__dsn_Synapse[[#This Row],[npi]],"")*1</f>
        <v>1144551979</v>
      </c>
      <c r="H35">
        <f>IFERROR(ODBC__dsn_Synapse[[#This Row],[vendor_npi]],"")*1</f>
        <v>0</v>
      </c>
      <c r="I35">
        <f>IFERROR(ODBC__dsn_Synapse[[#This Row],[status]],"")*1</f>
        <v>1</v>
      </c>
      <c r="J35" t="str">
        <f>IFERROR(ODBC__dsn_Synapse[[#This Row],[responses-&gt;&gt;''$.\"4420595\"'']],"")</f>
        <v>A1</v>
      </c>
      <c r="K35">
        <f>IFERROR(ODBC__dsn_Synapse[[#This Row],[responses-&gt;&gt;''$.\"4420283\"'']],"")</f>
        <v>0</v>
      </c>
      <c r="L35" t="str">
        <f>IFERROR(ODBC__dsn_Synapse[[#This Row],[responses-&gt;&gt;''$.\"4422124\"'']],"")</f>
        <v>Single-IND</v>
      </c>
      <c r="M35" t="str">
        <f t="shared" si="0"/>
        <v>A1</v>
      </c>
      <c r="N35">
        <f>_xlfn.IFNA(_xlfn.XLOOKUP($G35,'HBV TL'!$C:$C,'HBV TL'!$E:$E,,0),"NA")</f>
        <v>3</v>
      </c>
      <c r="O35" t="str">
        <f>_xlfn.IFNA(_xlfn.XLOOKUP($H35,'HBV TL'!$C:$C,'HBV TL'!$E:$E,,0),"NA")</f>
        <v>NA</v>
      </c>
      <c r="P35">
        <f t="shared" si="1"/>
        <v>3</v>
      </c>
      <c r="Q35" t="str">
        <f>_xlfn.XLOOKUP($G35,'HBV_PBC Unified TL'!$A:$A,'HBV_PBC Unified TL'!$E:$E,,0)</f>
        <v>Low Decile</v>
      </c>
      <c r="R35" t="str">
        <f t="shared" si="2"/>
        <v>Low</v>
      </c>
      <c r="S35">
        <f>_xlfn.IFNA(IF(_xlfn.XLOOKUP($C35,OLs!$B:$B,OLs!$B:$B,,0),1,0),0)</f>
        <v>0</v>
      </c>
      <c r="T35">
        <f t="shared" si="3"/>
        <v>1144551979</v>
      </c>
      <c r="U35" t="str">
        <f>_xlfn.IFNA(_xlfn.XLOOKUP($T35,'PBC TL'!$A:$A,'PBC TL'!$F:$F,,0),"NA")</f>
        <v>Tier 4</v>
      </c>
      <c r="V35">
        <f t="shared" si="4"/>
        <v>1</v>
      </c>
      <c r="W35">
        <f t="shared" si="5"/>
        <v>1</v>
      </c>
      <c r="X35">
        <f t="shared" si="6"/>
        <v>0</v>
      </c>
      <c r="Y35">
        <f t="shared" si="7"/>
        <v>0</v>
      </c>
    </row>
    <row r="36" spans="1:25" hidden="1" x14ac:dyDescent="0.25">
      <c r="A36">
        <f>IFERROR(ODBC__dsn_Synapse[[#This Row],[wave_id]],"")*1</f>
        <v>115542</v>
      </c>
      <c r="B36">
        <f>IFERROR(ODBC__dsn_Synapse[[#This Row],[id]],"")*1</f>
        <v>11199422</v>
      </c>
      <c r="C36">
        <f>IFERROR(ODBC__dsn_Synapse[[#This Row],[user_id]],"")*1</f>
        <v>10301</v>
      </c>
      <c r="D36" s="100">
        <f>IFERROR(ODBC__dsn_Synapse[[#This Row],[start_date]],"")*1</f>
        <v>45745.094594907408</v>
      </c>
      <c r="E36">
        <f>IFERROR(ODBC__dsn_Synapse[[#This Row],[completed_date]],"")*1</f>
        <v>45745.899097222224</v>
      </c>
      <c r="F36" s="100">
        <f>IFERROR(ODBC__dsn_Synapse[[#This Row],[convert_TZ(users_waves.completed_date,''UTC'',''America/New_York'')]],"")*1</f>
        <v>45745.732430555552</v>
      </c>
      <c r="G36">
        <f>IFERROR(ODBC__dsn_Synapse[[#This Row],[npi]],"")*1</f>
        <v>1821043134</v>
      </c>
      <c r="H36">
        <f>IFERROR(ODBC__dsn_Synapse[[#This Row],[vendor_npi]],"")*1</f>
        <v>0</v>
      </c>
      <c r="I36">
        <f>IFERROR(ODBC__dsn_Synapse[[#This Row],[status]],"")*1</f>
        <v>1</v>
      </c>
      <c r="J36">
        <f>IFERROR(ODBC__dsn_Synapse[[#This Row],[responses-&gt;&gt;''$.\"4420595\"'']],"")</f>
        <v>0</v>
      </c>
      <c r="K36" t="str">
        <f>IFERROR(ODBC__dsn_Synapse[[#This Row],[responses-&gt;&gt;''$.\"4420283\"'']],"")</f>
        <v>A2</v>
      </c>
      <c r="L36" t="str">
        <f>IFERROR(ODBC__dsn_Synapse[[#This Row],[responses-&gt;&gt;''$.\"4422124\"'']],"")</f>
        <v>Single-IND</v>
      </c>
      <c r="M36" t="str">
        <f t="shared" si="0"/>
        <v>A2</v>
      </c>
      <c r="N36">
        <f>_xlfn.IFNA(_xlfn.XLOOKUP($G36,'HBV TL'!$C:$C,'HBV TL'!$E:$E,,0),"NA")</f>
        <v>3</v>
      </c>
      <c r="O36" t="str">
        <f>_xlfn.IFNA(_xlfn.XLOOKUP($H36,'HBV TL'!$C:$C,'HBV TL'!$E:$E,,0),"NA")</f>
        <v>NA</v>
      </c>
      <c r="P36">
        <f t="shared" si="1"/>
        <v>3</v>
      </c>
      <c r="Q36" t="str">
        <f>_xlfn.XLOOKUP($G36,'HBV_PBC Unified TL'!$A:$A,'HBV_PBC Unified TL'!$E:$E,,0)</f>
        <v>Low Decile</v>
      </c>
      <c r="R36" t="str">
        <f t="shared" si="2"/>
        <v>Low</v>
      </c>
      <c r="S36">
        <f>_xlfn.IFNA(IF(_xlfn.XLOOKUP($C36,OLs!$B:$B,OLs!$B:$B,,0),1,0),0)</f>
        <v>0</v>
      </c>
      <c r="T36">
        <f t="shared" si="3"/>
        <v>1821043134</v>
      </c>
      <c r="U36" t="str">
        <f>_xlfn.IFNA(_xlfn.XLOOKUP($T36,'PBC TL'!$A:$A,'PBC TL'!$F:$F,,0),"NA")</f>
        <v>Tier 3</v>
      </c>
      <c r="V36">
        <f t="shared" si="4"/>
        <v>1</v>
      </c>
      <c r="W36">
        <f t="shared" si="5"/>
        <v>1</v>
      </c>
      <c r="X36">
        <f t="shared" si="6"/>
        <v>0</v>
      </c>
      <c r="Y36">
        <f t="shared" si="7"/>
        <v>0</v>
      </c>
    </row>
    <row r="37" spans="1:25" hidden="1" x14ac:dyDescent="0.25">
      <c r="A37">
        <f>IFERROR(ODBC__dsn_Synapse[[#This Row],[wave_id]],"")*1</f>
        <v>115542</v>
      </c>
      <c r="B37">
        <f>IFERROR(ODBC__dsn_Synapse[[#This Row],[id]],"")*1</f>
        <v>11199779</v>
      </c>
      <c r="C37">
        <f>IFERROR(ODBC__dsn_Synapse[[#This Row],[user_id]],"")*1</f>
        <v>319667</v>
      </c>
      <c r="D37" s="100">
        <f>IFERROR(ODBC__dsn_Synapse[[#This Row],[start_date]],"")*1</f>
        <v>45746.590173611112</v>
      </c>
      <c r="E37">
        <f>IFERROR(ODBC__dsn_Synapse[[#This Row],[completed_date]],"")*1</f>
        <v>45746.673206018517</v>
      </c>
      <c r="F37" s="100">
        <f>IFERROR(ODBC__dsn_Synapse[[#This Row],[convert_TZ(users_waves.completed_date,''UTC'',''America/New_York'')]],"")*1</f>
        <v>45746.506539351853</v>
      </c>
      <c r="G37">
        <f>IFERROR(ODBC__dsn_Synapse[[#This Row],[npi]],"")*1</f>
        <v>1508937889</v>
      </c>
      <c r="H37">
        <f>IFERROR(ODBC__dsn_Synapse[[#This Row],[vendor_npi]],"")*1</f>
        <v>0</v>
      </c>
      <c r="I37">
        <f>IFERROR(ODBC__dsn_Synapse[[#This Row],[status]],"")*1</f>
        <v>1</v>
      </c>
      <c r="J37" t="str">
        <f>IFERROR(ODBC__dsn_Synapse[[#This Row],[responses-&gt;&gt;''$.\"4420595\"'']],"")</f>
        <v>A2</v>
      </c>
      <c r="K37">
        <f>IFERROR(ODBC__dsn_Synapse[[#This Row],[responses-&gt;&gt;''$.\"4420283\"'']],"")</f>
        <v>0</v>
      </c>
      <c r="L37" t="str">
        <f>IFERROR(ODBC__dsn_Synapse[[#This Row],[responses-&gt;&gt;''$.\"4422124\"'']],"")</f>
        <v>Multi-IND</v>
      </c>
      <c r="M37" t="str">
        <f t="shared" si="0"/>
        <v>A2</v>
      </c>
      <c r="N37">
        <f>_xlfn.IFNA(_xlfn.XLOOKUP($G37,'HBV TL'!$C:$C,'HBV TL'!$E:$E,,0),"NA")</f>
        <v>7</v>
      </c>
      <c r="O37" t="str">
        <f>_xlfn.IFNA(_xlfn.XLOOKUP($H37,'HBV TL'!$C:$C,'HBV TL'!$E:$E,,0),"NA")</f>
        <v>NA</v>
      </c>
      <c r="P37">
        <f t="shared" si="1"/>
        <v>7</v>
      </c>
      <c r="Q37" t="str">
        <f>_xlfn.XLOOKUP($G37,'HBV_PBC Unified TL'!$A:$A,'HBV_PBC Unified TL'!$E:$E,,0)</f>
        <v>High Decile</v>
      </c>
      <c r="R37" t="str">
        <f t="shared" si="2"/>
        <v>High/Medium</v>
      </c>
      <c r="S37">
        <f>_xlfn.IFNA(IF(_xlfn.XLOOKUP($C37,OLs!$B:$B,OLs!$B:$B,,0),1,0),0)</f>
        <v>0</v>
      </c>
      <c r="T37">
        <f t="shared" si="3"/>
        <v>1508937889</v>
      </c>
      <c r="U37" t="str">
        <f>_xlfn.IFNA(_xlfn.XLOOKUP($T37,'PBC TL'!$A:$A,'PBC TL'!$F:$F,,0),"NA")</f>
        <v>Tier 1</v>
      </c>
      <c r="V37">
        <f t="shared" si="4"/>
        <v>1</v>
      </c>
      <c r="W37">
        <f t="shared" si="5"/>
        <v>1</v>
      </c>
      <c r="X37">
        <f t="shared" si="6"/>
        <v>0</v>
      </c>
      <c r="Y37">
        <f t="shared" si="7"/>
        <v>0</v>
      </c>
    </row>
    <row r="38" spans="1:25" x14ac:dyDescent="0.25">
      <c r="A38">
        <f>IFERROR(ODBC__dsn_Synapse[[#This Row],[wave_id]],"")*1</f>
        <v>115542</v>
      </c>
      <c r="B38">
        <f>IFERROR(ODBC__dsn_Synapse[[#This Row],[id]],"")*1</f>
        <v>11199590</v>
      </c>
      <c r="C38">
        <f>IFERROR(ODBC__dsn_Synapse[[#This Row],[user_id]],"")*1</f>
        <v>149691</v>
      </c>
      <c r="D38" s="100">
        <f>IFERROR(ODBC__dsn_Synapse[[#This Row],[start_date]],"")*1</f>
        <v>45746.733460648145</v>
      </c>
      <c r="E38">
        <f>IFERROR(ODBC__dsn_Synapse[[#This Row],[completed_date]],"")*1</f>
        <v>45746.789722222224</v>
      </c>
      <c r="F38" s="100">
        <f>IFERROR(ODBC__dsn_Synapse[[#This Row],[convert_TZ(users_waves.completed_date,''UTC'',''America/New_York'')]],"")*1</f>
        <v>45746.623055555552</v>
      </c>
      <c r="G38">
        <f>IFERROR(ODBC__dsn_Synapse[[#This Row],[npi]],"")*1</f>
        <v>1023338654</v>
      </c>
      <c r="H38">
        <f>IFERROR(ODBC__dsn_Synapse[[#This Row],[vendor_npi]],"")*1</f>
        <v>0</v>
      </c>
      <c r="I38">
        <f>IFERROR(ODBC__dsn_Synapse[[#This Row],[status]],"")*1</f>
        <v>1</v>
      </c>
      <c r="J38" t="str">
        <f>IFERROR(ODBC__dsn_Synapse[[#This Row],[responses-&gt;&gt;''$.\"4420595\"'']],"")</f>
        <v>A2</v>
      </c>
      <c r="K38">
        <f>IFERROR(ODBC__dsn_Synapse[[#This Row],[responses-&gt;&gt;''$.\"4420283\"'']],"")</f>
        <v>0</v>
      </c>
      <c r="L38" t="str">
        <f>IFERROR(ODBC__dsn_Synapse[[#This Row],[responses-&gt;&gt;''$.\"4422124\"'']],"")</f>
        <v>Multi-IND</v>
      </c>
      <c r="M38" t="str">
        <f t="shared" si="0"/>
        <v>A2</v>
      </c>
      <c r="N38" t="str">
        <f>_xlfn.IFNA(_xlfn.XLOOKUP($G38,'HBV TL'!$C:$C,'HBV TL'!$E:$E,,0),"NA")</f>
        <v>NA</v>
      </c>
      <c r="O38" t="str">
        <f>_xlfn.IFNA(_xlfn.XLOOKUP($H38,'HBV TL'!$C:$C,'HBV TL'!$E:$E,,0),"NA")</f>
        <v>NA</v>
      </c>
      <c r="P38" t="str">
        <f t="shared" si="1"/>
        <v>NA</v>
      </c>
      <c r="Q38" t="e">
        <f>_xlfn.XLOOKUP($G38,'HBV_PBC Unified TL'!$A:$A,'HBV_PBC Unified TL'!$E:$E,,0)</f>
        <v>#N/A</v>
      </c>
      <c r="R38" t="str">
        <f t="shared" si="2"/>
        <v>No Decile</v>
      </c>
      <c r="S38">
        <f>_xlfn.IFNA(IF(_xlfn.XLOOKUP($C38,OLs!$B:$B,OLs!$B:$B,,0),1,0),0)</f>
        <v>0</v>
      </c>
      <c r="T38">
        <f t="shared" si="3"/>
        <v>1023338654</v>
      </c>
      <c r="U38" t="str">
        <f>_xlfn.IFNA(_xlfn.XLOOKUP($T38,'PBC TL'!$A:$A,'PBC TL'!$F:$F,,0),"NA")</f>
        <v>Tier 4</v>
      </c>
      <c r="V38">
        <f t="shared" si="4"/>
        <v>0</v>
      </c>
      <c r="W38">
        <f t="shared" si="5"/>
        <v>1</v>
      </c>
      <c r="X38">
        <f t="shared" si="6"/>
        <v>0</v>
      </c>
      <c r="Y38">
        <f t="shared" si="7"/>
        <v>1</v>
      </c>
    </row>
    <row r="39" spans="1:25" hidden="1" x14ac:dyDescent="0.25">
      <c r="A39">
        <f>IFERROR(ODBC__dsn_Synapse[[#This Row],[wave_id]],"")*1</f>
        <v>115542</v>
      </c>
      <c r="B39">
        <f>IFERROR(ODBC__dsn_Synapse[[#This Row],[id]],"")*1</f>
        <v>11199338</v>
      </c>
      <c r="C39">
        <f>IFERROR(ODBC__dsn_Synapse[[#This Row],[user_id]],"")*1</f>
        <v>7978</v>
      </c>
      <c r="D39" s="100">
        <f>IFERROR(ODBC__dsn_Synapse[[#This Row],[start_date]],"")*1</f>
        <v>45746.772430555553</v>
      </c>
      <c r="E39">
        <f>IFERROR(ODBC__dsn_Synapse[[#This Row],[completed_date]],"")*1</f>
        <v>45746.790358796294</v>
      </c>
      <c r="F39" s="100">
        <f>IFERROR(ODBC__dsn_Synapse[[#This Row],[convert_TZ(users_waves.completed_date,''UTC'',''America/New_York'')]],"")*1</f>
        <v>45746.623692129629</v>
      </c>
      <c r="G39">
        <f>IFERROR(ODBC__dsn_Synapse[[#This Row],[npi]],"")*1</f>
        <v>1457450280</v>
      </c>
      <c r="H39">
        <f>IFERROR(ODBC__dsn_Synapse[[#This Row],[vendor_npi]],"")*1</f>
        <v>0</v>
      </c>
      <c r="I39">
        <f>IFERROR(ODBC__dsn_Synapse[[#This Row],[status]],"")*1</f>
        <v>1</v>
      </c>
      <c r="J39">
        <f>IFERROR(ODBC__dsn_Synapse[[#This Row],[responses-&gt;&gt;''$.\"4420595\"'']],"")</f>
        <v>0</v>
      </c>
      <c r="K39" t="str">
        <f>IFERROR(ODBC__dsn_Synapse[[#This Row],[responses-&gt;&gt;''$.\"4420283\"'']],"")</f>
        <v>A2</v>
      </c>
      <c r="L39" t="str">
        <f>IFERROR(ODBC__dsn_Synapse[[#This Row],[responses-&gt;&gt;''$.\"4422124\"'']],"")</f>
        <v>Single-IND</v>
      </c>
      <c r="M39" t="str">
        <f t="shared" si="0"/>
        <v>A2</v>
      </c>
      <c r="N39">
        <f>_xlfn.IFNA(_xlfn.XLOOKUP($G39,'HBV TL'!$C:$C,'HBV TL'!$E:$E,,0),"NA")</f>
        <v>4</v>
      </c>
      <c r="O39" t="str">
        <f>_xlfn.IFNA(_xlfn.XLOOKUP($H39,'HBV TL'!$C:$C,'HBV TL'!$E:$E,,0),"NA")</f>
        <v>NA</v>
      </c>
      <c r="P39">
        <f t="shared" si="1"/>
        <v>4</v>
      </c>
      <c r="Q39" t="str">
        <f>_xlfn.XLOOKUP($G39,'HBV_PBC Unified TL'!$A:$A,'HBV_PBC Unified TL'!$E:$E,,0)</f>
        <v>Medium Decile</v>
      </c>
      <c r="R39" t="str">
        <f t="shared" si="2"/>
        <v>High/Medium</v>
      </c>
      <c r="S39">
        <f>_xlfn.IFNA(IF(_xlfn.XLOOKUP($C39,OLs!$B:$B,OLs!$B:$B,,0),1,0),0)</f>
        <v>1</v>
      </c>
      <c r="T39">
        <f t="shared" si="3"/>
        <v>1457450280</v>
      </c>
      <c r="U39" t="str">
        <f>_xlfn.IFNA(_xlfn.XLOOKUP($T39,'PBC TL'!$A:$A,'PBC TL'!$F:$F,,0),"NA")</f>
        <v>Tier 4</v>
      </c>
      <c r="V39">
        <f t="shared" si="4"/>
        <v>1</v>
      </c>
      <c r="W39">
        <f t="shared" si="5"/>
        <v>1</v>
      </c>
      <c r="X39">
        <f t="shared" si="6"/>
        <v>0</v>
      </c>
      <c r="Y39">
        <f t="shared" si="7"/>
        <v>0</v>
      </c>
    </row>
    <row r="40" spans="1:25" hidden="1" x14ac:dyDescent="0.25">
      <c r="A40">
        <f>IFERROR(ODBC__dsn_Synapse[[#This Row],[wave_id]],"")*1</f>
        <v>115542</v>
      </c>
      <c r="B40">
        <f>IFERROR(ODBC__dsn_Synapse[[#This Row],[id]],"")*1</f>
        <v>11199636</v>
      </c>
      <c r="C40">
        <f>IFERROR(ODBC__dsn_Synapse[[#This Row],[user_id]],"")*1</f>
        <v>60440</v>
      </c>
      <c r="D40" s="100">
        <f>IFERROR(ODBC__dsn_Synapse[[#This Row],[start_date]],"")*1</f>
        <v>45746.997106481482</v>
      </c>
      <c r="E40">
        <f>IFERROR(ODBC__dsn_Synapse[[#This Row],[completed_date]],"")*1</f>
        <v>45747.051249999997</v>
      </c>
      <c r="F40" s="100">
        <f>IFERROR(ODBC__dsn_Synapse[[#This Row],[convert_TZ(users_waves.completed_date,''UTC'',''America/New_York'')]],"")*1</f>
        <v>45746.884583333333</v>
      </c>
      <c r="G40">
        <f>IFERROR(ODBC__dsn_Synapse[[#This Row],[npi]],"")*1</f>
        <v>1336179688</v>
      </c>
      <c r="H40">
        <f>IFERROR(ODBC__dsn_Synapse[[#This Row],[vendor_npi]],"")*1</f>
        <v>0</v>
      </c>
      <c r="I40">
        <f>IFERROR(ODBC__dsn_Synapse[[#This Row],[status]],"")*1</f>
        <v>1</v>
      </c>
      <c r="J40" t="str">
        <f>IFERROR(ODBC__dsn_Synapse[[#This Row],[responses-&gt;&gt;''$.\"4420595\"'']],"")</f>
        <v>A1</v>
      </c>
      <c r="K40">
        <f>IFERROR(ODBC__dsn_Synapse[[#This Row],[responses-&gt;&gt;''$.\"4420283\"'']],"")</f>
        <v>0</v>
      </c>
      <c r="L40" t="str">
        <f>IFERROR(ODBC__dsn_Synapse[[#This Row],[responses-&gt;&gt;''$.\"4422124\"'']],"")</f>
        <v>Multi-IND</v>
      </c>
      <c r="M40" t="str">
        <f t="shared" si="0"/>
        <v>A1</v>
      </c>
      <c r="N40">
        <f>_xlfn.IFNA(_xlfn.XLOOKUP($G40,'HBV TL'!$C:$C,'HBV TL'!$E:$E,,0),"NA")</f>
        <v>4</v>
      </c>
      <c r="O40" t="str">
        <f>_xlfn.IFNA(_xlfn.XLOOKUP($H40,'HBV TL'!$C:$C,'HBV TL'!$E:$E,,0),"NA")</f>
        <v>NA</v>
      </c>
      <c r="P40">
        <f t="shared" si="1"/>
        <v>4</v>
      </c>
      <c r="Q40" t="str">
        <f>_xlfn.XLOOKUP($G40,'HBV_PBC Unified TL'!$A:$A,'HBV_PBC Unified TL'!$E:$E,,0)</f>
        <v>Medium Decile</v>
      </c>
      <c r="R40" t="str">
        <f t="shared" si="2"/>
        <v>High/Medium</v>
      </c>
      <c r="S40">
        <f>_xlfn.IFNA(IF(_xlfn.XLOOKUP($C40,OLs!$B:$B,OLs!$B:$B,,0),1,0),0)</f>
        <v>0</v>
      </c>
      <c r="T40">
        <f t="shared" si="3"/>
        <v>1336179688</v>
      </c>
      <c r="U40" t="str">
        <f>_xlfn.IFNA(_xlfn.XLOOKUP($T40,'PBC TL'!$A:$A,'PBC TL'!$F:$F,,0),"NA")</f>
        <v>Tier 1</v>
      </c>
      <c r="V40">
        <f t="shared" si="4"/>
        <v>1</v>
      </c>
      <c r="W40">
        <f t="shared" si="5"/>
        <v>1</v>
      </c>
      <c r="X40">
        <f t="shared" si="6"/>
        <v>0</v>
      </c>
      <c r="Y40">
        <f t="shared" si="7"/>
        <v>0</v>
      </c>
    </row>
    <row r="41" spans="1:25" hidden="1" x14ac:dyDescent="0.25">
      <c r="A41">
        <f>IFERROR(ODBC__dsn_Synapse[[#This Row],[wave_id]],"")*1</f>
        <v>115542</v>
      </c>
      <c r="B41">
        <f>IFERROR(ODBC__dsn_Synapse[[#This Row],[id]],"")*1</f>
        <v>11199743</v>
      </c>
      <c r="C41">
        <f>IFERROR(ODBC__dsn_Synapse[[#This Row],[user_id]],"")*1</f>
        <v>244342</v>
      </c>
      <c r="D41" s="100">
        <f>IFERROR(ODBC__dsn_Synapse[[#This Row],[start_date]],"")*1</f>
        <v>45747.033055555556</v>
      </c>
      <c r="E41">
        <f>IFERROR(ODBC__dsn_Synapse[[#This Row],[completed_date]],"")*1</f>
        <v>45747.055034722223</v>
      </c>
      <c r="F41" s="100">
        <f>IFERROR(ODBC__dsn_Synapse[[#This Row],[convert_TZ(users_waves.completed_date,''UTC'',''America/New_York'')]],"")*1</f>
        <v>45746.888368055559</v>
      </c>
      <c r="G41">
        <f>IFERROR(ODBC__dsn_Synapse[[#This Row],[npi]],"")*1</f>
        <v>1306353347</v>
      </c>
      <c r="H41">
        <f>IFERROR(ODBC__dsn_Synapse[[#This Row],[vendor_npi]],"")*1</f>
        <v>0</v>
      </c>
      <c r="I41">
        <f>IFERROR(ODBC__dsn_Synapse[[#This Row],[status]],"")*1</f>
        <v>1</v>
      </c>
      <c r="J41" t="str">
        <f>IFERROR(ODBC__dsn_Synapse[[#This Row],[responses-&gt;&gt;''$.\"4420595\"'']],"")</f>
        <v>A2</v>
      </c>
      <c r="K41">
        <f>IFERROR(ODBC__dsn_Synapse[[#This Row],[responses-&gt;&gt;''$.\"4420283\"'']],"")</f>
        <v>0</v>
      </c>
      <c r="L41" t="str">
        <f>IFERROR(ODBC__dsn_Synapse[[#This Row],[responses-&gt;&gt;''$.\"4422124\"'']],"")</f>
        <v>Single-IND</v>
      </c>
      <c r="M41" t="str">
        <f t="shared" si="0"/>
        <v>A2</v>
      </c>
      <c r="N41">
        <f>_xlfn.IFNA(_xlfn.XLOOKUP($G41,'HBV TL'!$C:$C,'HBV TL'!$E:$E,,0),"NA")</f>
        <v>3</v>
      </c>
      <c r="O41" t="str">
        <f>_xlfn.IFNA(_xlfn.XLOOKUP($H41,'HBV TL'!$C:$C,'HBV TL'!$E:$E,,0),"NA")</f>
        <v>NA</v>
      </c>
      <c r="P41">
        <f t="shared" si="1"/>
        <v>3</v>
      </c>
      <c r="Q41" t="str">
        <f>_xlfn.XLOOKUP($G41,'HBV_PBC Unified TL'!$A:$A,'HBV_PBC Unified TL'!$E:$E,,0)</f>
        <v>Low Decile</v>
      </c>
      <c r="R41" t="str">
        <f t="shared" si="2"/>
        <v>Low</v>
      </c>
      <c r="S41">
        <f>_xlfn.IFNA(IF(_xlfn.XLOOKUP($C41,OLs!$B:$B,OLs!$B:$B,,0),1,0),0)</f>
        <v>0</v>
      </c>
      <c r="T41">
        <f t="shared" si="3"/>
        <v>1306353347</v>
      </c>
      <c r="U41" t="str">
        <f>_xlfn.IFNA(_xlfn.XLOOKUP($T41,'PBC TL'!$A:$A,'PBC TL'!$F:$F,,0),"NA")</f>
        <v>Tier 3</v>
      </c>
      <c r="V41">
        <f t="shared" si="4"/>
        <v>1</v>
      </c>
      <c r="W41">
        <f t="shared" si="5"/>
        <v>1</v>
      </c>
      <c r="X41">
        <f t="shared" si="6"/>
        <v>0</v>
      </c>
      <c r="Y41">
        <f t="shared" si="7"/>
        <v>0</v>
      </c>
    </row>
    <row r="42" spans="1:25" hidden="1" x14ac:dyDescent="0.25">
      <c r="A42">
        <f>IFERROR(ODBC__dsn_Synapse[[#This Row],[wave_id]],"")*1</f>
        <v>115542</v>
      </c>
      <c r="B42">
        <f>IFERROR(ODBC__dsn_Synapse[[#This Row],[id]],"")*1</f>
        <v>11199278</v>
      </c>
      <c r="C42">
        <f>IFERROR(ODBC__dsn_Synapse[[#This Row],[user_id]],"")*1</f>
        <v>500209</v>
      </c>
      <c r="D42" s="100">
        <f>IFERROR(ODBC__dsn_Synapse[[#This Row],[start_date]],"")*1</f>
        <v>45747.722245370373</v>
      </c>
      <c r="E42">
        <f>IFERROR(ODBC__dsn_Synapse[[#This Row],[completed_date]],"")*1</f>
        <v>45747.735798611109</v>
      </c>
      <c r="F42" s="100">
        <f>IFERROR(ODBC__dsn_Synapse[[#This Row],[convert_TZ(users_waves.completed_date,''UTC'',''America/New_York'')]],"")*1</f>
        <v>45747.569131944445</v>
      </c>
      <c r="G42">
        <f>IFERROR(ODBC__dsn_Synapse[[#This Row],[npi]],"")*1</f>
        <v>1962836551</v>
      </c>
      <c r="H42">
        <f>IFERROR(ODBC__dsn_Synapse[[#This Row],[vendor_npi]],"")*1</f>
        <v>0</v>
      </c>
      <c r="I42">
        <f>IFERROR(ODBC__dsn_Synapse[[#This Row],[status]],"")*1</f>
        <v>1</v>
      </c>
      <c r="J42" t="str">
        <f>IFERROR(ODBC__dsn_Synapse[[#This Row],[responses-&gt;&gt;''$.\"4420595\"'']],"")</f>
        <v>A6</v>
      </c>
      <c r="K42">
        <f>IFERROR(ODBC__dsn_Synapse[[#This Row],[responses-&gt;&gt;''$.\"4420283\"'']],"")</f>
        <v>0</v>
      </c>
      <c r="L42" t="str">
        <f>IFERROR(ODBC__dsn_Synapse[[#This Row],[responses-&gt;&gt;''$.\"4422124\"'']],"")</f>
        <v>Multi-IND</v>
      </c>
      <c r="M42" t="str">
        <f t="shared" si="0"/>
        <v>A6</v>
      </c>
      <c r="N42" t="str">
        <f>_xlfn.IFNA(_xlfn.XLOOKUP($G42,'HBV TL'!$C:$C,'HBV TL'!$E:$E,,0),"NA")</f>
        <v>NA</v>
      </c>
      <c r="O42" t="str">
        <f>_xlfn.IFNA(_xlfn.XLOOKUP($H42,'HBV TL'!$C:$C,'HBV TL'!$E:$E,,0),"NA")</f>
        <v>NA</v>
      </c>
      <c r="P42" t="str">
        <f t="shared" si="1"/>
        <v>NA</v>
      </c>
      <c r="Q42" t="e">
        <f>_xlfn.XLOOKUP($G42,'HBV_PBC Unified TL'!$A:$A,'HBV_PBC Unified TL'!$E:$E,,0)</f>
        <v>#N/A</v>
      </c>
      <c r="R42" t="str">
        <f t="shared" si="2"/>
        <v>No Decile</v>
      </c>
      <c r="S42">
        <f>_xlfn.IFNA(IF(_xlfn.XLOOKUP($C42,OLs!$B:$B,OLs!$B:$B,,0),1,0),0)</f>
        <v>0</v>
      </c>
      <c r="T42">
        <f t="shared" si="3"/>
        <v>1962836551</v>
      </c>
      <c r="U42" t="str">
        <f>_xlfn.IFNA(_xlfn.XLOOKUP($T42,'PBC TL'!$A:$A,'PBC TL'!$F:$F,,0),"NA")</f>
        <v>Tier 3</v>
      </c>
      <c r="V42">
        <f t="shared" si="4"/>
        <v>0</v>
      </c>
      <c r="W42">
        <f t="shared" si="5"/>
        <v>1</v>
      </c>
      <c r="X42">
        <f t="shared" si="6"/>
        <v>0</v>
      </c>
      <c r="Y42">
        <f t="shared" si="7"/>
        <v>1</v>
      </c>
    </row>
    <row r="43" spans="1:25" hidden="1" x14ac:dyDescent="0.25">
      <c r="A43">
        <f>IFERROR(ODBC__dsn_Synapse[[#This Row],[wave_id]],"")*1</f>
        <v>115542</v>
      </c>
      <c r="B43">
        <f>IFERROR(ODBC__dsn_Synapse[[#This Row],[id]],"")*1</f>
        <v>11199424</v>
      </c>
      <c r="C43">
        <f>IFERROR(ODBC__dsn_Synapse[[#This Row],[user_id]],"")*1</f>
        <v>576673</v>
      </c>
      <c r="D43" s="100">
        <f>IFERROR(ODBC__dsn_Synapse[[#This Row],[start_date]],"")*1</f>
        <v>45748.097870370373</v>
      </c>
      <c r="E43">
        <f>IFERROR(ODBC__dsn_Synapse[[#This Row],[completed_date]],"")*1</f>
        <v>45748.158078703702</v>
      </c>
      <c r="F43" s="100">
        <f>IFERROR(ODBC__dsn_Synapse[[#This Row],[convert_TZ(users_waves.completed_date,''UTC'',''America/New_York'')]],"")*1</f>
        <v>45747.991412037038</v>
      </c>
      <c r="G43">
        <f>IFERROR(ODBC__dsn_Synapse[[#This Row],[npi]],"")*1</f>
        <v>1669756508</v>
      </c>
      <c r="H43">
        <f>IFERROR(ODBC__dsn_Synapse[[#This Row],[vendor_npi]],"")*1</f>
        <v>0</v>
      </c>
      <c r="I43">
        <f>IFERROR(ODBC__dsn_Synapse[[#This Row],[status]],"")*1</f>
        <v>1</v>
      </c>
      <c r="J43" t="str">
        <f>IFERROR(ODBC__dsn_Synapse[[#This Row],[responses-&gt;&gt;''$.\"4420595\"'']],"")</f>
        <v>A6</v>
      </c>
      <c r="K43">
        <f>IFERROR(ODBC__dsn_Synapse[[#This Row],[responses-&gt;&gt;''$.\"4420283\"'']],"")</f>
        <v>0</v>
      </c>
      <c r="L43" t="str">
        <f>IFERROR(ODBC__dsn_Synapse[[#This Row],[responses-&gt;&gt;''$.\"4422124\"'']],"")</f>
        <v>Multi-IND</v>
      </c>
      <c r="M43" t="str">
        <f t="shared" si="0"/>
        <v>A6</v>
      </c>
      <c r="N43">
        <f>_xlfn.IFNA(_xlfn.XLOOKUP($G43,'HBV TL'!$C:$C,'HBV TL'!$E:$E,,0),"NA")</f>
        <v>4</v>
      </c>
      <c r="O43" t="str">
        <f>_xlfn.IFNA(_xlfn.XLOOKUP($H43,'HBV TL'!$C:$C,'HBV TL'!$E:$E,,0),"NA")</f>
        <v>NA</v>
      </c>
      <c r="P43">
        <f t="shared" si="1"/>
        <v>4</v>
      </c>
      <c r="Q43" t="str">
        <f>_xlfn.XLOOKUP($G43,'HBV_PBC Unified TL'!$A:$A,'HBV_PBC Unified TL'!$E:$E,,0)</f>
        <v>Medium Decile</v>
      </c>
      <c r="R43" t="str">
        <f t="shared" si="2"/>
        <v>High/Medium</v>
      </c>
      <c r="S43">
        <f>_xlfn.IFNA(IF(_xlfn.XLOOKUP($C43,OLs!$B:$B,OLs!$B:$B,,0),1,0),0)</f>
        <v>0</v>
      </c>
      <c r="T43">
        <f t="shared" si="3"/>
        <v>1669756508</v>
      </c>
      <c r="U43" t="str">
        <f>_xlfn.IFNA(_xlfn.XLOOKUP($T43,'PBC TL'!$A:$A,'PBC TL'!$F:$F,,0),"NA")</f>
        <v>Tier 4</v>
      </c>
      <c r="V43">
        <f t="shared" si="4"/>
        <v>1</v>
      </c>
      <c r="W43">
        <f t="shared" si="5"/>
        <v>1</v>
      </c>
      <c r="X43">
        <f t="shared" si="6"/>
        <v>0</v>
      </c>
      <c r="Y43">
        <f t="shared" si="7"/>
        <v>0</v>
      </c>
    </row>
    <row r="44" spans="1:25" hidden="1" x14ac:dyDescent="0.25">
      <c r="A44">
        <f>IFERROR(ODBC__dsn_Synapse[[#This Row],[wave_id]],"")*1</f>
        <v>115542</v>
      </c>
      <c r="B44">
        <f>IFERROR(ODBC__dsn_Synapse[[#This Row],[id]],"")*1</f>
        <v>11199434</v>
      </c>
      <c r="C44">
        <f>IFERROR(ODBC__dsn_Synapse[[#This Row],[user_id]],"")*1</f>
        <v>578869</v>
      </c>
      <c r="D44" s="100">
        <f>IFERROR(ODBC__dsn_Synapse[[#This Row],[start_date]],"")*1</f>
        <v>45750.795983796299</v>
      </c>
      <c r="E44">
        <f>IFERROR(ODBC__dsn_Synapse[[#This Row],[completed_date]],"")*1</f>
        <v>45750.859583333331</v>
      </c>
      <c r="F44" s="100">
        <f>IFERROR(ODBC__dsn_Synapse[[#This Row],[convert_TZ(users_waves.completed_date,''UTC'',''America/New_York'')]],"")*1</f>
        <v>45750.692916666667</v>
      </c>
      <c r="G44">
        <f>IFERROR(ODBC__dsn_Synapse[[#This Row],[npi]],"")*1</f>
        <v>1508279043</v>
      </c>
      <c r="H44">
        <f>IFERROR(ODBC__dsn_Synapse[[#This Row],[vendor_npi]],"")*1</f>
        <v>0</v>
      </c>
      <c r="I44">
        <f>IFERROR(ODBC__dsn_Synapse[[#This Row],[status]],"")*1</f>
        <v>1</v>
      </c>
      <c r="J44" t="str">
        <f>IFERROR(ODBC__dsn_Synapse[[#This Row],[responses-&gt;&gt;''$.\"4420595\"'']],"")</f>
        <v>A6</v>
      </c>
      <c r="K44">
        <f>IFERROR(ODBC__dsn_Synapse[[#This Row],[responses-&gt;&gt;''$.\"4420283\"'']],"")</f>
        <v>0</v>
      </c>
      <c r="L44" t="str">
        <f>IFERROR(ODBC__dsn_Synapse[[#This Row],[responses-&gt;&gt;''$.\"4422124\"'']],"")</f>
        <v>Multi-IND</v>
      </c>
      <c r="M44" t="str">
        <f t="shared" si="0"/>
        <v>A6</v>
      </c>
      <c r="N44">
        <f>_xlfn.IFNA(_xlfn.XLOOKUP($G44,'HBV TL'!$C:$C,'HBV TL'!$E:$E,,0),"NA")</f>
        <v>1</v>
      </c>
      <c r="O44" t="str">
        <f>_xlfn.IFNA(_xlfn.XLOOKUP($H44,'HBV TL'!$C:$C,'HBV TL'!$E:$E,,0),"NA")</f>
        <v>NA</v>
      </c>
      <c r="P44">
        <f t="shared" si="1"/>
        <v>1</v>
      </c>
      <c r="Q44" t="str">
        <f>_xlfn.XLOOKUP($G44,'HBV_PBC Unified TL'!$A:$A,'HBV_PBC Unified TL'!$E:$E,,0)</f>
        <v>Low Decile</v>
      </c>
      <c r="R44" t="str">
        <f t="shared" si="2"/>
        <v>Low</v>
      </c>
      <c r="S44">
        <f>_xlfn.IFNA(IF(_xlfn.XLOOKUP($C44,OLs!$B:$B,OLs!$B:$B,,0),1,0),0)</f>
        <v>0</v>
      </c>
      <c r="T44">
        <f t="shared" si="3"/>
        <v>1508279043</v>
      </c>
      <c r="U44" t="str">
        <f>_xlfn.IFNA(_xlfn.XLOOKUP($T44,'PBC TL'!$A:$A,'PBC TL'!$F:$F,,0),"NA")</f>
        <v>Tier 4</v>
      </c>
      <c r="V44">
        <f t="shared" si="4"/>
        <v>1</v>
      </c>
      <c r="W44">
        <f t="shared" si="5"/>
        <v>1</v>
      </c>
      <c r="X44">
        <f t="shared" si="6"/>
        <v>0</v>
      </c>
      <c r="Y44">
        <f t="shared" si="7"/>
        <v>0</v>
      </c>
    </row>
    <row r="45" spans="1:25" hidden="1" x14ac:dyDescent="0.25">
      <c r="A45">
        <f>IFERROR(ODBC__dsn_Synapse[[#This Row],[wave_id]],"")*1</f>
        <v>115542</v>
      </c>
      <c r="B45">
        <f>IFERROR(ODBC__dsn_Synapse[[#This Row],[id]],"")*1</f>
        <v>11199416</v>
      </c>
      <c r="C45">
        <f>IFERROR(ODBC__dsn_Synapse[[#This Row],[user_id]],"")*1</f>
        <v>576362</v>
      </c>
      <c r="D45" s="100">
        <f>IFERROR(ODBC__dsn_Synapse[[#This Row],[start_date]],"")*1</f>
        <v>45751.900740740741</v>
      </c>
      <c r="E45">
        <f>IFERROR(ODBC__dsn_Synapse[[#This Row],[completed_date]],"")*1</f>
        <v>45751.964814814812</v>
      </c>
      <c r="F45" s="100">
        <f>IFERROR(ODBC__dsn_Synapse[[#This Row],[convert_TZ(users_waves.completed_date,''UTC'',''America/New_York'')]],"")*1</f>
        <v>45751.798148148147</v>
      </c>
      <c r="G45">
        <f>IFERROR(ODBC__dsn_Synapse[[#This Row],[npi]],"")*1</f>
        <v>1801307475</v>
      </c>
      <c r="H45">
        <f>IFERROR(ODBC__dsn_Synapse[[#This Row],[vendor_npi]],"")*1</f>
        <v>0</v>
      </c>
      <c r="I45">
        <f>IFERROR(ODBC__dsn_Synapse[[#This Row],[status]],"")*1</f>
        <v>1</v>
      </c>
      <c r="J45" t="str">
        <f>IFERROR(ODBC__dsn_Synapse[[#This Row],[responses-&gt;&gt;''$.\"4420595\"'']],"")</f>
        <v>A2</v>
      </c>
      <c r="K45">
        <f>IFERROR(ODBC__dsn_Synapse[[#This Row],[responses-&gt;&gt;''$.\"4420283\"'']],"")</f>
        <v>0</v>
      </c>
      <c r="L45" t="str">
        <f>IFERROR(ODBC__dsn_Synapse[[#This Row],[responses-&gt;&gt;''$.\"4422124\"'']],"")</f>
        <v>Multi-IND</v>
      </c>
      <c r="M45" t="str">
        <f t="shared" si="0"/>
        <v>A2</v>
      </c>
      <c r="N45">
        <f>_xlfn.IFNA(_xlfn.XLOOKUP($G45,'HBV TL'!$C:$C,'HBV TL'!$E:$E,,0),"NA")</f>
        <v>0</v>
      </c>
      <c r="O45" t="str">
        <f>_xlfn.IFNA(_xlfn.XLOOKUP($H45,'HBV TL'!$C:$C,'HBV TL'!$E:$E,,0),"NA")</f>
        <v>NA</v>
      </c>
      <c r="P45">
        <f t="shared" si="1"/>
        <v>0</v>
      </c>
      <c r="Q45" t="str">
        <f>_xlfn.XLOOKUP($G45,'HBV_PBC Unified TL'!$A:$A,'HBV_PBC Unified TL'!$E:$E,,0)</f>
        <v>Low Decile</v>
      </c>
      <c r="R45" t="str">
        <f t="shared" si="2"/>
        <v>Low</v>
      </c>
      <c r="S45">
        <f>_xlfn.IFNA(IF(_xlfn.XLOOKUP($C45,OLs!$B:$B,OLs!$B:$B,,0),1,0),0)</f>
        <v>0</v>
      </c>
      <c r="T45">
        <f t="shared" si="3"/>
        <v>1801307475</v>
      </c>
      <c r="U45" t="str">
        <f>_xlfn.IFNA(_xlfn.XLOOKUP($T45,'PBC TL'!$A:$A,'PBC TL'!$F:$F,,0),"NA")</f>
        <v>Tier 3</v>
      </c>
      <c r="V45">
        <f t="shared" si="4"/>
        <v>1</v>
      </c>
      <c r="W45">
        <f t="shared" si="5"/>
        <v>1</v>
      </c>
      <c r="X45">
        <f t="shared" si="6"/>
        <v>0</v>
      </c>
      <c r="Y45">
        <f t="shared" si="7"/>
        <v>0</v>
      </c>
    </row>
    <row r="46" spans="1:25" hidden="1" x14ac:dyDescent="0.25">
      <c r="A46">
        <f>IFERROR(ODBC__dsn_Synapse[[#This Row],[wave_id]],"")*1</f>
        <v>115542</v>
      </c>
      <c r="B46">
        <f>IFERROR(ODBC__dsn_Synapse[[#This Row],[id]],"")*1</f>
        <v>11171044</v>
      </c>
      <c r="C46">
        <f>IFERROR(ODBC__dsn_Synapse[[#This Row],[user_id]],"")*1</f>
        <v>353178</v>
      </c>
      <c r="D46" s="100">
        <f>IFERROR(ODBC__dsn_Synapse[[#This Row],[start_date]],"")*1</f>
        <v>45731.557442129626</v>
      </c>
      <c r="E46">
        <f>IFERROR(ODBC__dsn_Synapse[[#This Row],[completed_date]],"")*1</f>
        <v>45752.505868055552</v>
      </c>
      <c r="F46" s="100">
        <f>IFERROR(ODBC__dsn_Synapse[[#This Row],[convert_TZ(users_waves.completed_date,''UTC'',''America/New_York'')]],"")*1</f>
        <v>45752.339201388888</v>
      </c>
      <c r="G46">
        <f>IFERROR(ODBC__dsn_Synapse[[#This Row],[npi]],"")*1</f>
        <v>1588977722</v>
      </c>
      <c r="H46">
        <f>IFERROR(ODBC__dsn_Synapse[[#This Row],[vendor_npi]],"")*1</f>
        <v>0</v>
      </c>
      <c r="I46">
        <f>IFERROR(ODBC__dsn_Synapse[[#This Row],[status]],"")*1</f>
        <v>1</v>
      </c>
      <c r="J46" t="str">
        <f>IFERROR(ODBC__dsn_Synapse[[#This Row],[responses-&gt;&gt;''$.\"4420595\"'']],"")</f>
        <v>A1</v>
      </c>
      <c r="K46">
        <f>IFERROR(ODBC__dsn_Synapse[[#This Row],[responses-&gt;&gt;''$.\"4420283\"'']],"")</f>
        <v>0</v>
      </c>
      <c r="L46" t="str">
        <f>IFERROR(ODBC__dsn_Synapse[[#This Row],[responses-&gt;&gt;''$.\"4422124\"'']],"")</f>
        <v>Single-IND</v>
      </c>
      <c r="M46" t="str">
        <f t="shared" si="0"/>
        <v>A1</v>
      </c>
      <c r="N46">
        <f>_xlfn.IFNA(_xlfn.XLOOKUP($G46,'HBV TL'!$C:$C,'HBV TL'!$E:$E,,0),"NA")</f>
        <v>5</v>
      </c>
      <c r="O46" t="str">
        <f>_xlfn.IFNA(_xlfn.XLOOKUP($H46,'HBV TL'!$C:$C,'HBV TL'!$E:$E,,0),"NA")</f>
        <v>NA</v>
      </c>
      <c r="P46">
        <f t="shared" si="1"/>
        <v>5</v>
      </c>
      <c r="Q46" t="str">
        <f>_xlfn.XLOOKUP($G46,'HBV_PBC Unified TL'!$A:$A,'HBV_PBC Unified TL'!$E:$E,,0)</f>
        <v>Medium Decile</v>
      </c>
      <c r="R46" t="str">
        <f t="shared" si="2"/>
        <v>High/Medium</v>
      </c>
      <c r="S46">
        <f>_xlfn.IFNA(IF(_xlfn.XLOOKUP($C46,OLs!$B:$B,OLs!$B:$B,,0),1,0),0)</f>
        <v>0</v>
      </c>
      <c r="T46">
        <f t="shared" si="3"/>
        <v>1588977722</v>
      </c>
      <c r="U46" t="str">
        <f>_xlfn.IFNA(_xlfn.XLOOKUP($T46,'PBC TL'!$A:$A,'PBC TL'!$F:$F,,0),"NA")</f>
        <v>Tier 1</v>
      </c>
      <c r="V46">
        <f t="shared" si="4"/>
        <v>1</v>
      </c>
      <c r="W46">
        <f t="shared" si="5"/>
        <v>1</v>
      </c>
      <c r="X46">
        <f t="shared" si="6"/>
        <v>0</v>
      </c>
      <c r="Y46">
        <f t="shared" si="7"/>
        <v>0</v>
      </c>
    </row>
    <row r="47" spans="1:25" hidden="1" x14ac:dyDescent="0.25">
      <c r="A47">
        <f>IFERROR(ODBC__dsn_Synapse[[#This Row],[wave_id]],"")*1</f>
        <v>115542</v>
      </c>
      <c r="B47">
        <f>IFERROR(ODBC__dsn_Synapse[[#This Row],[id]],"")*1</f>
        <v>11199643</v>
      </c>
      <c r="C47">
        <f>IFERROR(ODBC__dsn_Synapse[[#This Row],[user_id]],"")*1</f>
        <v>171370</v>
      </c>
      <c r="D47" s="100">
        <f>IFERROR(ODBC__dsn_Synapse[[#This Row],[start_date]],"")*1</f>
        <v>45752.602824074071</v>
      </c>
      <c r="E47">
        <f>IFERROR(ODBC__dsn_Synapse[[#This Row],[completed_date]],"")*1</f>
        <v>45752.672881944447</v>
      </c>
      <c r="F47" s="100">
        <f>IFERROR(ODBC__dsn_Synapse[[#This Row],[convert_TZ(users_waves.completed_date,''UTC'',''America/New_York'')]],"")*1</f>
        <v>45752.506215277775</v>
      </c>
      <c r="G47">
        <f>IFERROR(ODBC__dsn_Synapse[[#This Row],[npi]],"")*1</f>
        <v>1376978478</v>
      </c>
      <c r="H47">
        <f>IFERROR(ODBC__dsn_Synapse[[#This Row],[vendor_npi]],"")*1</f>
        <v>0</v>
      </c>
      <c r="I47">
        <f>IFERROR(ODBC__dsn_Synapse[[#This Row],[status]],"")*1</f>
        <v>1</v>
      </c>
      <c r="J47" t="str">
        <f>IFERROR(ODBC__dsn_Synapse[[#This Row],[responses-&gt;&gt;''$.\"4420595\"'']],"")</f>
        <v>A6</v>
      </c>
      <c r="K47">
        <f>IFERROR(ODBC__dsn_Synapse[[#This Row],[responses-&gt;&gt;''$.\"4420283\"'']],"")</f>
        <v>0</v>
      </c>
      <c r="L47" t="str">
        <f>IFERROR(ODBC__dsn_Synapse[[#This Row],[responses-&gt;&gt;''$.\"4422124\"'']],"")</f>
        <v>Single-IND</v>
      </c>
      <c r="M47" t="str">
        <f t="shared" si="0"/>
        <v>A6</v>
      </c>
      <c r="N47">
        <f>_xlfn.IFNA(_xlfn.XLOOKUP($G47,'HBV TL'!$C:$C,'HBV TL'!$E:$E,,0),"NA")</f>
        <v>6</v>
      </c>
      <c r="O47" t="str">
        <f>_xlfn.IFNA(_xlfn.XLOOKUP($H47,'HBV TL'!$C:$C,'HBV TL'!$E:$E,,0),"NA")</f>
        <v>NA</v>
      </c>
      <c r="P47">
        <f t="shared" si="1"/>
        <v>6</v>
      </c>
      <c r="Q47" t="str">
        <f>_xlfn.XLOOKUP($G47,'HBV_PBC Unified TL'!$A:$A,'HBV_PBC Unified TL'!$E:$E,,0)</f>
        <v>Medium Decile</v>
      </c>
      <c r="R47" t="str">
        <f t="shared" si="2"/>
        <v>High/Medium</v>
      </c>
      <c r="S47">
        <f>_xlfn.IFNA(IF(_xlfn.XLOOKUP($C47,OLs!$B:$B,OLs!$B:$B,,0),1,0),0)</f>
        <v>0</v>
      </c>
      <c r="T47">
        <f t="shared" si="3"/>
        <v>1376978478</v>
      </c>
      <c r="U47" t="str">
        <f>_xlfn.IFNA(_xlfn.XLOOKUP($T47,'PBC TL'!$A:$A,'PBC TL'!$F:$F,,0),"NA")</f>
        <v>Tier 4</v>
      </c>
      <c r="V47">
        <f t="shared" si="4"/>
        <v>1</v>
      </c>
      <c r="W47">
        <f t="shared" si="5"/>
        <v>1</v>
      </c>
      <c r="X47">
        <f t="shared" si="6"/>
        <v>0</v>
      </c>
      <c r="Y47">
        <f t="shared" si="7"/>
        <v>0</v>
      </c>
    </row>
    <row r="48" spans="1:25" x14ac:dyDescent="0.25">
      <c r="A48">
        <f>IFERROR(ODBC__dsn_Synapse[[#This Row],[wave_id]],"")*1</f>
        <v>115542</v>
      </c>
      <c r="B48">
        <f>IFERROR(ODBC__dsn_Synapse[[#This Row],[id]],"")*1</f>
        <v>11295905</v>
      </c>
      <c r="C48">
        <f>IFERROR(ODBC__dsn_Synapse[[#This Row],[user_id]],"")*1</f>
        <v>690144</v>
      </c>
      <c r="D48" s="100">
        <f>IFERROR(ODBC__dsn_Synapse[[#This Row],[start_date]],"")*1</f>
        <v>45752.664664351854</v>
      </c>
      <c r="E48">
        <f>IFERROR(ODBC__dsn_Synapse[[#This Row],[completed_date]],"")*1</f>
        <v>45752.767511574071</v>
      </c>
      <c r="F48" s="100">
        <f>IFERROR(ODBC__dsn_Synapse[[#This Row],[convert_TZ(users_waves.completed_date,''UTC'',''America/New_York'')]],"")*1</f>
        <v>45752.600844907407</v>
      </c>
      <c r="G48">
        <f>IFERROR(ODBC__dsn_Synapse[[#This Row],[npi]],"")*1</f>
        <v>1659369957</v>
      </c>
      <c r="H48">
        <f>IFERROR(ODBC__dsn_Synapse[[#This Row],[vendor_npi]],"")*1</f>
        <v>0</v>
      </c>
      <c r="I48">
        <f>IFERROR(ODBC__dsn_Synapse[[#This Row],[status]],"")*1</f>
        <v>1</v>
      </c>
      <c r="J48">
        <f>IFERROR(ODBC__dsn_Synapse[[#This Row],[responses-&gt;&gt;''$.\"4420595\"'']],"")</f>
        <v>0</v>
      </c>
      <c r="K48" t="str">
        <f>IFERROR(ODBC__dsn_Synapse[[#This Row],[responses-&gt;&gt;''$.\"4420283\"'']],"")</f>
        <v>A2</v>
      </c>
      <c r="L48" t="str">
        <f>IFERROR(ODBC__dsn_Synapse[[#This Row],[responses-&gt;&gt;''$.\"4422124\"'']],"")</f>
        <v>Multi-IND</v>
      </c>
      <c r="M48" t="str">
        <f t="shared" si="0"/>
        <v>A2</v>
      </c>
      <c r="N48" t="str">
        <f>_xlfn.IFNA(_xlfn.XLOOKUP($G48,'HBV TL'!$C:$C,'HBV TL'!$E:$E,,0),"NA")</f>
        <v>NA</v>
      </c>
      <c r="O48" t="str">
        <f>_xlfn.IFNA(_xlfn.XLOOKUP($H48,'HBV TL'!$C:$C,'HBV TL'!$E:$E,,0),"NA")</f>
        <v>NA</v>
      </c>
      <c r="P48" t="str">
        <f t="shared" si="1"/>
        <v>NA</v>
      </c>
      <c r="Q48" t="e">
        <f>_xlfn.XLOOKUP($G48,'HBV_PBC Unified TL'!$A:$A,'HBV_PBC Unified TL'!$E:$E,,0)</f>
        <v>#N/A</v>
      </c>
      <c r="R48" t="str">
        <f t="shared" si="2"/>
        <v>No Decile</v>
      </c>
      <c r="S48">
        <f>_xlfn.IFNA(IF(_xlfn.XLOOKUP($C48,OLs!$B:$B,OLs!$B:$B,,0),1,0),0)</f>
        <v>0</v>
      </c>
      <c r="T48">
        <f t="shared" si="3"/>
        <v>1659369957</v>
      </c>
      <c r="U48" t="str">
        <f>_xlfn.IFNA(_xlfn.XLOOKUP($T48,'PBC TL'!$A:$A,'PBC TL'!$F:$F,,0),"NA")</f>
        <v>Tier 4</v>
      </c>
      <c r="V48">
        <f t="shared" si="4"/>
        <v>0</v>
      </c>
      <c r="W48">
        <f t="shared" si="5"/>
        <v>1</v>
      </c>
      <c r="X48">
        <f t="shared" si="6"/>
        <v>0</v>
      </c>
      <c r="Y48">
        <f t="shared" si="7"/>
        <v>1</v>
      </c>
    </row>
    <row r="49" spans="1:25" hidden="1" x14ac:dyDescent="0.25">
      <c r="A49">
        <f>IFERROR(ODBC__dsn_Synapse[[#This Row],[wave_id]],"")*1</f>
        <v>115542</v>
      </c>
      <c r="B49">
        <f>IFERROR(ODBC__dsn_Synapse[[#This Row],[id]],"")*1</f>
        <v>11199745</v>
      </c>
      <c r="C49">
        <f>IFERROR(ODBC__dsn_Synapse[[#This Row],[user_id]],"")*1</f>
        <v>249719</v>
      </c>
      <c r="D49" s="100">
        <f>IFERROR(ODBC__dsn_Synapse[[#This Row],[start_date]],"")*1</f>
        <v>45745.569178240738</v>
      </c>
      <c r="E49">
        <f>IFERROR(ODBC__dsn_Synapse[[#This Row],[completed_date]],"")*1</f>
        <v>45752.94798611111</v>
      </c>
      <c r="F49" s="100">
        <f>IFERROR(ODBC__dsn_Synapse[[#This Row],[convert_TZ(users_waves.completed_date,''UTC'',''America/New_York'')]],"")*1</f>
        <v>45752.781319444446</v>
      </c>
      <c r="G49">
        <f>IFERROR(ODBC__dsn_Synapse[[#This Row],[npi]],"")*1</f>
        <v>1891026266</v>
      </c>
      <c r="H49">
        <f>IFERROR(ODBC__dsn_Synapse[[#This Row],[vendor_npi]],"")*1</f>
        <v>0</v>
      </c>
      <c r="I49">
        <f>IFERROR(ODBC__dsn_Synapse[[#This Row],[status]],"")*1</f>
        <v>1</v>
      </c>
      <c r="J49" t="str">
        <f>IFERROR(ODBC__dsn_Synapse[[#This Row],[responses-&gt;&gt;''$.\"4420595\"'']],"")</f>
        <v>A6</v>
      </c>
      <c r="K49">
        <f>IFERROR(ODBC__dsn_Synapse[[#This Row],[responses-&gt;&gt;''$.\"4420283\"'']],"")</f>
        <v>0</v>
      </c>
      <c r="L49" t="str">
        <f>IFERROR(ODBC__dsn_Synapse[[#This Row],[responses-&gt;&gt;''$.\"4422124\"'']],"")</f>
        <v>Multi-IND</v>
      </c>
      <c r="M49" t="str">
        <f t="shared" si="0"/>
        <v>A6</v>
      </c>
      <c r="N49">
        <f>_xlfn.IFNA(_xlfn.XLOOKUP($G49,'HBV TL'!$C:$C,'HBV TL'!$E:$E,,0),"NA")</f>
        <v>6</v>
      </c>
      <c r="O49" t="str">
        <f>_xlfn.IFNA(_xlfn.XLOOKUP($H49,'HBV TL'!$C:$C,'HBV TL'!$E:$E,,0),"NA")</f>
        <v>NA</v>
      </c>
      <c r="P49">
        <f t="shared" si="1"/>
        <v>6</v>
      </c>
      <c r="Q49" t="str">
        <f>_xlfn.XLOOKUP($G49,'HBV_PBC Unified TL'!$A:$A,'HBV_PBC Unified TL'!$E:$E,,0)</f>
        <v>Medium Decile</v>
      </c>
      <c r="R49" t="str">
        <f t="shared" si="2"/>
        <v>High/Medium</v>
      </c>
      <c r="S49">
        <f>_xlfn.IFNA(IF(_xlfn.XLOOKUP($C49,OLs!$B:$B,OLs!$B:$B,,0),1,0),0)</f>
        <v>0</v>
      </c>
      <c r="T49">
        <f t="shared" si="3"/>
        <v>1891026266</v>
      </c>
      <c r="U49" t="str">
        <f>_xlfn.IFNA(_xlfn.XLOOKUP($T49,'PBC TL'!$A:$A,'PBC TL'!$F:$F,,0),"NA")</f>
        <v>Tier 1</v>
      </c>
      <c r="V49">
        <f t="shared" si="4"/>
        <v>1</v>
      </c>
      <c r="W49">
        <f t="shared" si="5"/>
        <v>1</v>
      </c>
      <c r="X49">
        <f t="shared" si="6"/>
        <v>0</v>
      </c>
      <c r="Y49">
        <f t="shared" si="7"/>
        <v>0</v>
      </c>
    </row>
    <row r="50" spans="1:25" x14ac:dyDescent="0.25">
      <c r="A50">
        <f>IFERROR(ODBC__dsn_Synapse[[#This Row],[wave_id]],"")*1</f>
        <v>115542</v>
      </c>
      <c r="B50">
        <f>IFERROR(ODBC__dsn_Synapse[[#This Row],[id]],"")*1</f>
        <v>11199796</v>
      </c>
      <c r="C50">
        <f>IFERROR(ODBC__dsn_Synapse[[#This Row],[user_id]],"")*1</f>
        <v>328799</v>
      </c>
      <c r="D50" s="100">
        <f>IFERROR(ODBC__dsn_Synapse[[#This Row],[start_date]],"")*1</f>
        <v>45753.008530092593</v>
      </c>
      <c r="E50">
        <f>IFERROR(ODBC__dsn_Synapse[[#This Row],[completed_date]],"")*1</f>
        <v>45753.065567129626</v>
      </c>
      <c r="F50" s="100">
        <f>IFERROR(ODBC__dsn_Synapse[[#This Row],[convert_TZ(users_waves.completed_date,''UTC'',''America/New_York'')]],"")*1</f>
        <v>45752.898900462962</v>
      </c>
      <c r="G50">
        <f>IFERROR(ODBC__dsn_Synapse[[#This Row],[npi]],"")*1</f>
        <v>1124480132</v>
      </c>
      <c r="H50">
        <f>IFERROR(ODBC__dsn_Synapse[[#This Row],[vendor_npi]],"")*1</f>
        <v>0</v>
      </c>
      <c r="I50">
        <f>IFERROR(ODBC__dsn_Synapse[[#This Row],[status]],"")*1</f>
        <v>1</v>
      </c>
      <c r="J50">
        <f>IFERROR(ODBC__dsn_Synapse[[#This Row],[responses-&gt;&gt;''$.\"4420595\"'']],"")</f>
        <v>0</v>
      </c>
      <c r="K50" t="str">
        <f>IFERROR(ODBC__dsn_Synapse[[#This Row],[responses-&gt;&gt;''$.\"4420283\"'']],"")</f>
        <v>A2</v>
      </c>
      <c r="L50" t="str">
        <f>IFERROR(ODBC__dsn_Synapse[[#This Row],[responses-&gt;&gt;''$.\"4422124\"'']],"")</f>
        <v>Multi-IND</v>
      </c>
      <c r="M50" t="str">
        <f>IF(J50=0,K50,J50)</f>
        <v>A2</v>
      </c>
      <c r="N50" t="str">
        <f>_xlfn.IFNA(_xlfn.XLOOKUP($G50,'HBV TL'!$C:$C,'HBV TL'!$E:$E,,0),"NA")</f>
        <v>NA</v>
      </c>
      <c r="O50" t="str">
        <f>_xlfn.IFNA(_xlfn.XLOOKUP($H50,'HBV TL'!$C:$C,'HBV TL'!$E:$E,,0),"NA")</f>
        <v>NA</v>
      </c>
      <c r="P50" t="str">
        <f t="shared" si="1"/>
        <v>NA</v>
      </c>
      <c r="Q50" t="e">
        <f>_xlfn.XLOOKUP($G50,'HBV_PBC Unified TL'!$A:$A,'HBV_PBC Unified TL'!$E:$E,,0)</f>
        <v>#N/A</v>
      </c>
      <c r="R50" t="str">
        <f t="shared" si="2"/>
        <v>No Decile</v>
      </c>
      <c r="S50">
        <f>_xlfn.IFNA(IF(_xlfn.XLOOKUP($C50,OLs!$B:$B,OLs!$B:$B,,0),1,0),0)</f>
        <v>0</v>
      </c>
      <c r="T50">
        <f t="shared" si="3"/>
        <v>1124480132</v>
      </c>
      <c r="U50" t="str">
        <f>_xlfn.IFNA(_xlfn.XLOOKUP($T50,'PBC TL'!$A:$A,'PBC TL'!$F:$F,,0),"NA")</f>
        <v>Tier 5</v>
      </c>
      <c r="V50">
        <f t="shared" si="4"/>
        <v>0</v>
      </c>
      <c r="W50">
        <f t="shared" si="5"/>
        <v>1</v>
      </c>
      <c r="X50">
        <f t="shared" si="6"/>
        <v>0</v>
      </c>
      <c r="Y50">
        <f t="shared" si="7"/>
        <v>1</v>
      </c>
    </row>
    <row r="51" spans="1:25" hidden="1" x14ac:dyDescent="0.25">
      <c r="A51">
        <f>IFERROR(ODBC__dsn_Synapse[[#This Row],[wave_id]],"")*1</f>
        <v>115542</v>
      </c>
      <c r="B51">
        <f>IFERROR(ODBC__dsn_Synapse[[#This Row],[id]],"")*1</f>
        <v>11199721</v>
      </c>
      <c r="C51">
        <f>IFERROR(ODBC__dsn_Synapse[[#This Row],[user_id]],"")*1</f>
        <v>209472</v>
      </c>
      <c r="D51" s="100">
        <f>IFERROR(ODBC__dsn_Synapse[[#This Row],[start_date]],"")*1</f>
        <v>45753.046863425923</v>
      </c>
      <c r="E51">
        <f>IFERROR(ODBC__dsn_Synapse[[#This Row],[completed_date]],"")*1</f>
        <v>45753.075300925928</v>
      </c>
      <c r="F51" s="100">
        <f>IFERROR(ODBC__dsn_Synapse[[#This Row],[convert_TZ(users_waves.completed_date,''UTC'',''America/New_York'')]],"")*1</f>
        <v>45752.908634259256</v>
      </c>
      <c r="G51">
        <f>IFERROR(ODBC__dsn_Synapse[[#This Row],[npi]],"")*1</f>
        <v>1427030691</v>
      </c>
      <c r="H51">
        <f>IFERROR(ODBC__dsn_Synapse[[#This Row],[vendor_npi]],"")*1</f>
        <v>0</v>
      </c>
      <c r="I51">
        <f>IFERROR(ODBC__dsn_Synapse[[#This Row],[status]],"")*1</f>
        <v>1</v>
      </c>
      <c r="J51">
        <f>IFERROR(ODBC__dsn_Synapse[[#This Row],[responses-&gt;&gt;''$.\"4420595\"'']],"")</f>
        <v>0</v>
      </c>
      <c r="K51" t="str">
        <f>IFERROR(ODBC__dsn_Synapse[[#This Row],[responses-&gt;&gt;''$.\"4420283\"'']],"")</f>
        <v>A2</v>
      </c>
      <c r="L51" t="str">
        <f>IFERROR(ODBC__dsn_Synapse[[#This Row],[responses-&gt;&gt;''$.\"4422124\"'']],"")</f>
        <v>Multi-IND</v>
      </c>
      <c r="M51" t="str">
        <f t="shared" si="0"/>
        <v>A2</v>
      </c>
      <c r="N51" t="str">
        <f>_xlfn.IFNA(_xlfn.XLOOKUP($G51,'HBV TL'!$C:$C,'HBV TL'!$E:$E,,0),"NA")</f>
        <v>NA</v>
      </c>
      <c r="O51" t="str">
        <f>_xlfn.IFNA(_xlfn.XLOOKUP($H51,'HBV TL'!$C:$C,'HBV TL'!$E:$E,,0),"NA")</f>
        <v>NA</v>
      </c>
      <c r="P51" t="str">
        <f t="shared" si="1"/>
        <v>NA</v>
      </c>
      <c r="Q51" t="e">
        <f>_xlfn.XLOOKUP($G51,'HBV_PBC Unified TL'!$A:$A,'HBV_PBC Unified TL'!$E:$E,,0)</f>
        <v>#N/A</v>
      </c>
      <c r="R51" t="str">
        <f t="shared" si="2"/>
        <v>No Decile</v>
      </c>
      <c r="S51">
        <f>_xlfn.IFNA(IF(_xlfn.XLOOKUP($C51,OLs!$B:$B,OLs!$B:$B,,0),1,0),0)</f>
        <v>0</v>
      </c>
      <c r="T51">
        <f t="shared" si="3"/>
        <v>1427030691</v>
      </c>
      <c r="U51" t="str">
        <f>_xlfn.IFNA(_xlfn.XLOOKUP($T51,'PBC TL'!$A:$A,'PBC TL'!$F:$F,,0),"NA")</f>
        <v>Tier 3</v>
      </c>
      <c r="V51">
        <f t="shared" si="4"/>
        <v>0</v>
      </c>
      <c r="W51">
        <f t="shared" si="5"/>
        <v>1</v>
      </c>
      <c r="X51">
        <f t="shared" si="6"/>
        <v>0</v>
      </c>
      <c r="Y51">
        <f t="shared" si="7"/>
        <v>1</v>
      </c>
    </row>
    <row r="52" spans="1:25" hidden="1" x14ac:dyDescent="0.25">
      <c r="A52">
        <f>IFERROR(ODBC__dsn_Synapse[[#This Row],[wave_id]],"")*1</f>
        <v>115542</v>
      </c>
      <c r="B52">
        <f>IFERROR(ODBC__dsn_Synapse[[#This Row],[id]],"")*1</f>
        <v>11199784</v>
      </c>
      <c r="C52">
        <f>IFERROR(ODBC__dsn_Synapse[[#This Row],[user_id]],"")*1</f>
        <v>324271</v>
      </c>
      <c r="D52" s="100">
        <f>IFERROR(ODBC__dsn_Synapse[[#This Row],[start_date]],"")*1</f>
        <v>45752.032569444447</v>
      </c>
      <c r="E52">
        <f>IFERROR(ODBC__dsn_Synapse[[#This Row],[completed_date]],"")*1</f>
        <v>45753.211956018517</v>
      </c>
      <c r="F52" s="100">
        <f>IFERROR(ODBC__dsn_Synapse[[#This Row],[convert_TZ(users_waves.completed_date,''UTC'',''America/New_York'')]],"")*1</f>
        <v>45753.045289351852</v>
      </c>
      <c r="G52">
        <f>IFERROR(ODBC__dsn_Synapse[[#This Row],[npi]],"")*1</f>
        <v>1235112533</v>
      </c>
      <c r="H52">
        <f>IFERROR(ODBC__dsn_Synapse[[#This Row],[vendor_npi]],"")*1</f>
        <v>0</v>
      </c>
      <c r="I52">
        <f>IFERROR(ODBC__dsn_Synapse[[#This Row],[status]],"")*1</f>
        <v>1</v>
      </c>
      <c r="J52" t="str">
        <f>IFERROR(ODBC__dsn_Synapse[[#This Row],[responses-&gt;&gt;''$.\"4420595\"'']],"")</f>
        <v>A2</v>
      </c>
      <c r="K52">
        <f>IFERROR(ODBC__dsn_Synapse[[#This Row],[responses-&gt;&gt;''$.\"4420283\"'']],"")</f>
        <v>0</v>
      </c>
      <c r="L52" t="str">
        <f>IFERROR(ODBC__dsn_Synapse[[#This Row],[responses-&gt;&gt;''$.\"4422124\"'']],"")</f>
        <v>Multi-IND</v>
      </c>
      <c r="M52" t="str">
        <f t="shared" si="0"/>
        <v>A2</v>
      </c>
      <c r="N52">
        <f>_xlfn.IFNA(_xlfn.XLOOKUP($G52,'HBV TL'!$C:$C,'HBV TL'!$E:$E,,0),"NA")</f>
        <v>8</v>
      </c>
      <c r="O52" t="str">
        <f>_xlfn.IFNA(_xlfn.XLOOKUP($H52,'HBV TL'!$C:$C,'HBV TL'!$E:$E,,0),"NA")</f>
        <v>NA</v>
      </c>
      <c r="P52">
        <f t="shared" si="1"/>
        <v>8</v>
      </c>
      <c r="Q52" t="str">
        <f>_xlfn.XLOOKUP($G52,'HBV_PBC Unified TL'!$A:$A,'HBV_PBC Unified TL'!$E:$E,,0)</f>
        <v>High Decile</v>
      </c>
      <c r="R52" t="str">
        <f t="shared" si="2"/>
        <v>High/Medium</v>
      </c>
      <c r="S52">
        <f>_xlfn.IFNA(IF(_xlfn.XLOOKUP($C52,OLs!$B:$B,OLs!$B:$B,,0),1,0),0)</f>
        <v>0</v>
      </c>
      <c r="T52">
        <f t="shared" si="3"/>
        <v>1235112533</v>
      </c>
      <c r="U52" t="str">
        <f>_xlfn.IFNA(_xlfn.XLOOKUP($T52,'PBC TL'!$A:$A,'PBC TL'!$F:$F,,0),"NA")</f>
        <v>Tier 4</v>
      </c>
      <c r="V52">
        <f t="shared" si="4"/>
        <v>1</v>
      </c>
      <c r="W52">
        <f t="shared" si="5"/>
        <v>1</v>
      </c>
      <c r="X52">
        <f t="shared" si="6"/>
        <v>0</v>
      </c>
      <c r="Y52">
        <f t="shared" si="7"/>
        <v>0</v>
      </c>
    </row>
    <row r="53" spans="1:25" hidden="1" x14ac:dyDescent="0.25">
      <c r="A53">
        <f>IFERROR(ODBC__dsn_Synapse[[#This Row],[wave_id]],"")*1</f>
        <v>115542</v>
      </c>
      <c r="B53">
        <f>IFERROR(ODBC__dsn_Synapse[[#This Row],[id]],"")*1</f>
        <v>11199613</v>
      </c>
      <c r="C53">
        <f>IFERROR(ODBC__dsn_Synapse[[#This Row],[user_id]],"")*1</f>
        <v>662590</v>
      </c>
      <c r="D53" s="100">
        <f>IFERROR(ODBC__dsn_Synapse[[#This Row],[start_date]],"")*1</f>
        <v>45753.046053240738</v>
      </c>
      <c r="E53">
        <f>IFERROR(ODBC__dsn_Synapse[[#This Row],[completed_date]],"")*1</f>
        <v>45753.225393518522</v>
      </c>
      <c r="F53" s="100">
        <f>IFERROR(ODBC__dsn_Synapse[[#This Row],[convert_TZ(users_waves.completed_date,''UTC'',''America/New_York'')]],"")*1</f>
        <v>45753.05872685185</v>
      </c>
      <c r="G53">
        <f>IFERROR(ODBC__dsn_Synapse[[#This Row],[npi]],"")*1</f>
        <v>1225786700</v>
      </c>
      <c r="H53">
        <f>IFERROR(ODBC__dsn_Synapse[[#This Row],[vendor_npi]],"")*1</f>
        <v>0</v>
      </c>
      <c r="I53">
        <f>IFERROR(ODBC__dsn_Synapse[[#This Row],[status]],"")*1</f>
        <v>1</v>
      </c>
      <c r="J53">
        <f>IFERROR(ODBC__dsn_Synapse[[#This Row],[responses-&gt;&gt;''$.\"4420595\"'']],"")</f>
        <v>0</v>
      </c>
      <c r="K53" t="str">
        <f>IFERROR(ODBC__dsn_Synapse[[#This Row],[responses-&gt;&gt;''$.\"4420283\"'']],"")</f>
        <v>A2</v>
      </c>
      <c r="L53" t="str">
        <f>IFERROR(ODBC__dsn_Synapse[[#This Row],[responses-&gt;&gt;''$.\"4422124\"'']],"")</f>
        <v>Multi-IND</v>
      </c>
      <c r="M53" t="str">
        <f t="shared" si="0"/>
        <v>A2</v>
      </c>
      <c r="N53">
        <f>_xlfn.IFNA(_xlfn.XLOOKUP($G53,'HBV TL'!$C:$C,'HBV TL'!$E:$E,,0),"NA")</f>
        <v>1</v>
      </c>
      <c r="O53" t="str">
        <f>_xlfn.IFNA(_xlfn.XLOOKUP($H53,'HBV TL'!$C:$C,'HBV TL'!$E:$E,,0),"NA")</f>
        <v>NA</v>
      </c>
      <c r="P53">
        <f t="shared" si="1"/>
        <v>1</v>
      </c>
      <c r="Q53" t="str">
        <f>_xlfn.XLOOKUP($G53,'HBV_PBC Unified TL'!$A:$A,'HBV_PBC Unified TL'!$E:$E,,0)</f>
        <v>Low Decile</v>
      </c>
      <c r="R53" t="str">
        <f t="shared" si="2"/>
        <v>Low</v>
      </c>
      <c r="S53">
        <f>_xlfn.IFNA(IF(_xlfn.XLOOKUP($C53,OLs!$B:$B,OLs!$B:$B,,0),1,0),0)</f>
        <v>0</v>
      </c>
      <c r="T53">
        <f t="shared" si="3"/>
        <v>1225786700</v>
      </c>
      <c r="U53" t="str">
        <f>_xlfn.IFNA(_xlfn.XLOOKUP($T53,'PBC TL'!$A:$A,'PBC TL'!$F:$F,,0),"NA")</f>
        <v>Tier 5</v>
      </c>
      <c r="V53">
        <f t="shared" si="4"/>
        <v>1</v>
      </c>
      <c r="W53">
        <f t="shared" si="5"/>
        <v>1</v>
      </c>
      <c r="X53">
        <f t="shared" si="6"/>
        <v>0</v>
      </c>
      <c r="Y53">
        <f t="shared" si="7"/>
        <v>0</v>
      </c>
    </row>
    <row r="54" spans="1:25" hidden="1" x14ac:dyDescent="0.25">
      <c r="A54">
        <f>IFERROR(ODBC__dsn_Synapse[[#This Row],[wave_id]],"")*1</f>
        <v>115542</v>
      </c>
      <c r="B54">
        <f>IFERROR(ODBC__dsn_Synapse[[#This Row],[id]],"")*1</f>
        <v>11199651</v>
      </c>
      <c r="C54">
        <f>IFERROR(ODBC__dsn_Synapse[[#This Row],[user_id]],"")*1</f>
        <v>175450</v>
      </c>
      <c r="D54" s="100">
        <f>IFERROR(ODBC__dsn_Synapse[[#This Row],[start_date]],"")*1</f>
        <v>45753.761655092596</v>
      </c>
      <c r="E54">
        <f>IFERROR(ODBC__dsn_Synapse[[#This Row],[completed_date]],"")*1</f>
        <v>45753.856782407405</v>
      </c>
      <c r="F54" s="100">
        <f>IFERROR(ODBC__dsn_Synapse[[#This Row],[convert_TZ(users_waves.completed_date,''UTC'',''America/New_York'')]],"")*1</f>
        <v>45753.690115740741</v>
      </c>
      <c r="G54">
        <f>IFERROR(ODBC__dsn_Synapse[[#This Row],[npi]],"")*1</f>
        <v>1790020741</v>
      </c>
      <c r="H54">
        <f>IFERROR(ODBC__dsn_Synapse[[#This Row],[vendor_npi]],"")*1</f>
        <v>0</v>
      </c>
      <c r="I54">
        <f>IFERROR(ODBC__dsn_Synapse[[#This Row],[status]],"")*1</f>
        <v>1</v>
      </c>
      <c r="J54" t="str">
        <f>IFERROR(ODBC__dsn_Synapse[[#This Row],[responses-&gt;&gt;''$.\"4420595\"'']],"")</f>
        <v>A6</v>
      </c>
      <c r="K54">
        <f>IFERROR(ODBC__dsn_Synapse[[#This Row],[responses-&gt;&gt;''$.\"4420283\"'']],"")</f>
        <v>0</v>
      </c>
      <c r="L54" t="str">
        <f>IFERROR(ODBC__dsn_Synapse[[#This Row],[responses-&gt;&gt;''$.\"4422124\"'']],"")</f>
        <v>Multi-IND</v>
      </c>
      <c r="M54" t="str">
        <f t="shared" si="0"/>
        <v>A6</v>
      </c>
      <c r="N54">
        <f>_xlfn.IFNA(_xlfn.XLOOKUP($G54,'HBV TL'!$C:$C,'HBV TL'!$E:$E,,0),"NA")</f>
        <v>6</v>
      </c>
      <c r="O54" t="str">
        <f>_xlfn.IFNA(_xlfn.XLOOKUP($H54,'HBV TL'!$C:$C,'HBV TL'!$E:$E,,0),"NA")</f>
        <v>NA</v>
      </c>
      <c r="P54">
        <f t="shared" si="1"/>
        <v>6</v>
      </c>
      <c r="Q54" t="str">
        <f>_xlfn.XLOOKUP($G54,'HBV_PBC Unified TL'!$A:$A,'HBV_PBC Unified TL'!$E:$E,,0)</f>
        <v>Medium Decile</v>
      </c>
      <c r="R54" t="str">
        <f t="shared" si="2"/>
        <v>High/Medium</v>
      </c>
      <c r="S54">
        <f>_xlfn.IFNA(IF(_xlfn.XLOOKUP($C54,OLs!$B:$B,OLs!$B:$B,,0),1,0),0)</f>
        <v>0</v>
      </c>
      <c r="T54">
        <f t="shared" si="3"/>
        <v>1790020741</v>
      </c>
      <c r="U54" t="str">
        <f>_xlfn.IFNA(_xlfn.XLOOKUP($T54,'PBC TL'!$A:$A,'PBC TL'!$F:$F,,0),"NA")</f>
        <v>Tier 3</v>
      </c>
      <c r="V54">
        <f t="shared" si="4"/>
        <v>1</v>
      </c>
      <c r="W54">
        <f t="shared" si="5"/>
        <v>1</v>
      </c>
      <c r="X54">
        <f t="shared" si="6"/>
        <v>0</v>
      </c>
      <c r="Y54">
        <f t="shared" si="7"/>
        <v>0</v>
      </c>
    </row>
    <row r="55" spans="1:25" hidden="1" x14ac:dyDescent="0.25">
      <c r="A55">
        <f>IFERROR(ODBC__dsn_Synapse[[#This Row],[wave_id]],"")*1</f>
        <v>115542</v>
      </c>
      <c r="B55">
        <f>IFERROR(ODBC__dsn_Synapse[[#This Row],[id]],"")*1</f>
        <v>11199510</v>
      </c>
      <c r="C55">
        <f>IFERROR(ODBC__dsn_Synapse[[#This Row],[user_id]],"")*1</f>
        <v>133221</v>
      </c>
      <c r="D55" s="100">
        <f>IFERROR(ODBC__dsn_Synapse[[#This Row],[start_date]],"")*1</f>
        <v>45753.923738425925</v>
      </c>
      <c r="E55">
        <f>IFERROR(ODBC__dsn_Synapse[[#This Row],[completed_date]],"")*1</f>
        <v>45753.937916666669</v>
      </c>
      <c r="F55" s="100">
        <f>IFERROR(ODBC__dsn_Synapse[[#This Row],[convert_TZ(users_waves.completed_date,''UTC'',''America/New_York'')]],"")*1</f>
        <v>45753.771249999998</v>
      </c>
      <c r="G55">
        <f>IFERROR(ODBC__dsn_Synapse[[#This Row],[npi]],"")*1</f>
        <v>1518934009</v>
      </c>
      <c r="H55">
        <f>IFERROR(ODBC__dsn_Synapse[[#This Row],[vendor_npi]],"")*1</f>
        <v>0</v>
      </c>
      <c r="I55">
        <f>IFERROR(ODBC__dsn_Synapse[[#This Row],[status]],"")*1</f>
        <v>1</v>
      </c>
      <c r="J55" t="str">
        <f>IFERROR(ODBC__dsn_Synapse[[#This Row],[responses-&gt;&gt;''$.\"4420595\"'']],"")</f>
        <v>A3</v>
      </c>
      <c r="K55">
        <f>IFERROR(ODBC__dsn_Synapse[[#This Row],[responses-&gt;&gt;''$.\"4420283\"'']],"")</f>
        <v>0</v>
      </c>
      <c r="L55" t="str">
        <f>IFERROR(ODBC__dsn_Synapse[[#This Row],[responses-&gt;&gt;''$.\"4422124\"'']],"")</f>
        <v>Single-IND</v>
      </c>
      <c r="M55" t="str">
        <f t="shared" si="0"/>
        <v>A3</v>
      </c>
      <c r="N55">
        <f>_xlfn.IFNA(_xlfn.XLOOKUP($G55,'HBV TL'!$C:$C,'HBV TL'!$E:$E,,0),"NA")</f>
        <v>4</v>
      </c>
      <c r="O55" t="str">
        <f>_xlfn.IFNA(_xlfn.XLOOKUP($H55,'HBV TL'!$C:$C,'HBV TL'!$E:$E,,0),"NA")</f>
        <v>NA</v>
      </c>
      <c r="P55">
        <f t="shared" si="1"/>
        <v>4</v>
      </c>
      <c r="Q55" t="str">
        <f>_xlfn.XLOOKUP($G55,'HBV_PBC Unified TL'!$A:$A,'HBV_PBC Unified TL'!$E:$E,,0)</f>
        <v>Medium Decile</v>
      </c>
      <c r="R55" t="str">
        <f t="shared" si="2"/>
        <v>High/Medium</v>
      </c>
      <c r="S55">
        <f>_xlfn.IFNA(IF(_xlfn.XLOOKUP($C55,OLs!$B:$B,OLs!$B:$B,,0),1,0),0)</f>
        <v>0</v>
      </c>
      <c r="T55">
        <f t="shared" si="3"/>
        <v>1518934009</v>
      </c>
      <c r="U55" t="str">
        <f>_xlfn.IFNA(_xlfn.XLOOKUP($T55,'PBC TL'!$A:$A,'PBC TL'!$F:$F,,0),"NA")</f>
        <v>NA</v>
      </c>
      <c r="V55">
        <f t="shared" si="4"/>
        <v>1</v>
      </c>
      <c r="W55">
        <f t="shared" si="5"/>
        <v>0</v>
      </c>
      <c r="X55">
        <f t="shared" si="6"/>
        <v>1</v>
      </c>
      <c r="Y55">
        <f t="shared" si="7"/>
        <v>0</v>
      </c>
    </row>
    <row r="56" spans="1:25" hidden="1" x14ac:dyDescent="0.25">
      <c r="A56">
        <f>IFERROR(ODBC__dsn_Synapse[[#This Row],[wave_id]],"")*1</f>
        <v>115542</v>
      </c>
      <c r="B56">
        <f>IFERROR(ODBC__dsn_Synapse[[#This Row],[id]],"")*1</f>
        <v>11199326</v>
      </c>
      <c r="C56">
        <f>IFERROR(ODBC__dsn_Synapse[[#This Row],[user_id]],"")*1</f>
        <v>540661</v>
      </c>
      <c r="D56" s="100">
        <f>IFERROR(ODBC__dsn_Synapse[[#This Row],[start_date]],"")*1</f>
        <v>45754.23951388889</v>
      </c>
      <c r="E56">
        <f>IFERROR(ODBC__dsn_Synapse[[#This Row],[completed_date]],"")*1</f>
        <v>45754.280752314815</v>
      </c>
      <c r="F56" s="100">
        <f>IFERROR(ODBC__dsn_Synapse[[#This Row],[convert_TZ(users_waves.completed_date,''UTC'',''America/New_York'')]],"")*1</f>
        <v>45754.114085648151</v>
      </c>
      <c r="G56">
        <f>IFERROR(ODBC__dsn_Synapse[[#This Row],[npi]],"")*1</f>
        <v>1629590732</v>
      </c>
      <c r="H56">
        <f>IFERROR(ODBC__dsn_Synapse[[#This Row],[vendor_npi]],"")*1</f>
        <v>0</v>
      </c>
      <c r="I56">
        <f>IFERROR(ODBC__dsn_Synapse[[#This Row],[status]],"")*1</f>
        <v>1</v>
      </c>
      <c r="J56">
        <f>IFERROR(ODBC__dsn_Synapse[[#This Row],[responses-&gt;&gt;''$.\"4420595\"'']],"")</f>
        <v>0</v>
      </c>
      <c r="K56" t="str">
        <f>IFERROR(ODBC__dsn_Synapse[[#This Row],[responses-&gt;&gt;''$.\"4420283\"'']],"")</f>
        <v>A6</v>
      </c>
      <c r="L56" t="str">
        <f>IFERROR(ODBC__dsn_Synapse[[#This Row],[responses-&gt;&gt;''$.\"4422124\"'']],"")</f>
        <v>Single-IND</v>
      </c>
      <c r="M56" t="str">
        <f t="shared" si="0"/>
        <v>A6</v>
      </c>
      <c r="N56">
        <f>_xlfn.IFNA(_xlfn.XLOOKUP($G56,'HBV TL'!$C:$C,'HBV TL'!$E:$E,,0),"NA")</f>
        <v>2</v>
      </c>
      <c r="O56" t="str">
        <f>_xlfn.IFNA(_xlfn.XLOOKUP($H56,'HBV TL'!$C:$C,'HBV TL'!$E:$E,,0),"NA")</f>
        <v>NA</v>
      </c>
      <c r="P56">
        <f t="shared" si="1"/>
        <v>2</v>
      </c>
      <c r="Q56" t="str">
        <f>_xlfn.XLOOKUP($G56,'HBV_PBC Unified TL'!$A:$A,'HBV_PBC Unified TL'!$E:$E,,0)</f>
        <v>Low Decile</v>
      </c>
      <c r="R56" t="str">
        <f t="shared" si="2"/>
        <v>Low</v>
      </c>
      <c r="S56">
        <f>_xlfn.IFNA(IF(_xlfn.XLOOKUP($C56,OLs!$B:$B,OLs!$B:$B,,0),1,0),0)</f>
        <v>0</v>
      </c>
      <c r="T56">
        <f t="shared" si="3"/>
        <v>1629590732</v>
      </c>
      <c r="U56" t="str">
        <f>_xlfn.IFNA(_xlfn.XLOOKUP($T56,'PBC TL'!$A:$A,'PBC TL'!$F:$F,,0),"NA")</f>
        <v>Tier 5</v>
      </c>
      <c r="V56">
        <f t="shared" si="4"/>
        <v>1</v>
      </c>
      <c r="W56">
        <f t="shared" si="5"/>
        <v>1</v>
      </c>
      <c r="X56">
        <f t="shared" si="6"/>
        <v>0</v>
      </c>
      <c r="Y56">
        <f t="shared" si="7"/>
        <v>0</v>
      </c>
    </row>
    <row r="57" spans="1:25" x14ac:dyDescent="0.25">
      <c r="A57">
        <f>IFERROR(ODBC__dsn_Synapse[[#This Row],[wave_id]],"")*1</f>
        <v>115542</v>
      </c>
      <c r="B57">
        <f>IFERROR(ODBC__dsn_Synapse[[#This Row],[id]],"")*1</f>
        <v>11199374</v>
      </c>
      <c r="C57">
        <f>IFERROR(ODBC__dsn_Synapse[[#This Row],[user_id]],"")*1</f>
        <v>9216</v>
      </c>
      <c r="D57" s="100">
        <f>IFERROR(ODBC__dsn_Synapse[[#This Row],[start_date]],"")*1</f>
        <v>45755.663263888891</v>
      </c>
      <c r="E57">
        <f>IFERROR(ODBC__dsn_Synapse[[#This Row],[completed_date]],"")*1</f>
        <v>45755.68409722222</v>
      </c>
      <c r="F57" s="100">
        <f>IFERROR(ODBC__dsn_Synapse[[#This Row],[convert_TZ(users_waves.completed_date,''UTC'',''America/New_York'')]],"")*1</f>
        <v>45755.517430555556</v>
      </c>
      <c r="G57">
        <f>IFERROR(ODBC__dsn_Synapse[[#This Row],[npi]],"")*1</f>
        <v>1689636433</v>
      </c>
      <c r="H57">
        <f>IFERROR(ODBC__dsn_Synapse[[#This Row],[vendor_npi]],"")*1</f>
        <v>0</v>
      </c>
      <c r="I57">
        <f>IFERROR(ODBC__dsn_Synapse[[#This Row],[status]],"")*1</f>
        <v>1</v>
      </c>
      <c r="J57">
        <f>IFERROR(ODBC__dsn_Synapse[[#This Row],[responses-&gt;&gt;''$.\"4420595\"'']],"")</f>
        <v>0</v>
      </c>
      <c r="K57" t="str">
        <f>IFERROR(ODBC__dsn_Synapse[[#This Row],[responses-&gt;&gt;''$.\"4420283\"'']],"")</f>
        <v>A2</v>
      </c>
      <c r="L57" t="str">
        <f>IFERROR(ODBC__dsn_Synapse[[#This Row],[responses-&gt;&gt;''$.\"4422124\"'']],"")</f>
        <v>Multi-IND</v>
      </c>
      <c r="M57" t="str">
        <f t="shared" si="0"/>
        <v>A2</v>
      </c>
      <c r="N57" t="str">
        <f>_xlfn.IFNA(_xlfn.XLOOKUP($G57,'HBV TL'!$C:$C,'HBV TL'!$E:$E,,0),"NA")</f>
        <v>NA</v>
      </c>
      <c r="O57" t="str">
        <f>_xlfn.IFNA(_xlfn.XLOOKUP($H57,'HBV TL'!$C:$C,'HBV TL'!$E:$E,,0),"NA")</f>
        <v>NA</v>
      </c>
      <c r="P57" t="str">
        <f t="shared" si="1"/>
        <v>NA</v>
      </c>
      <c r="Q57" t="e">
        <f>_xlfn.XLOOKUP($G57,'HBV_PBC Unified TL'!$A:$A,'HBV_PBC Unified TL'!$E:$E,,0)</f>
        <v>#N/A</v>
      </c>
      <c r="R57" t="str">
        <f t="shared" si="2"/>
        <v>No Decile</v>
      </c>
      <c r="S57">
        <f>_xlfn.IFNA(IF(_xlfn.XLOOKUP($C57,OLs!$B:$B,OLs!$B:$B,,0),1,0),0)</f>
        <v>0</v>
      </c>
      <c r="T57">
        <f t="shared" si="3"/>
        <v>1689636433</v>
      </c>
      <c r="U57" t="str">
        <f>_xlfn.IFNA(_xlfn.XLOOKUP($T57,'PBC TL'!$A:$A,'PBC TL'!$F:$F,,0),"NA")</f>
        <v>Tier 4</v>
      </c>
      <c r="V57">
        <f t="shared" si="4"/>
        <v>0</v>
      </c>
      <c r="W57">
        <f t="shared" si="5"/>
        <v>1</v>
      </c>
      <c r="X57">
        <f t="shared" si="6"/>
        <v>0</v>
      </c>
      <c r="Y57">
        <f t="shared" si="7"/>
        <v>1</v>
      </c>
    </row>
    <row r="58" spans="1:25" hidden="1" x14ac:dyDescent="0.25">
      <c r="A58">
        <f>IFERROR(ODBC__dsn_Synapse[[#This Row],[wave_id]],"")*1</f>
        <v>115542</v>
      </c>
      <c r="B58">
        <f>IFERROR(ODBC__dsn_Synapse[[#This Row],[id]],"")*1</f>
        <v>11349468</v>
      </c>
      <c r="C58">
        <f>IFERROR(ODBC__dsn_Synapse[[#This Row],[user_id]],"")*1</f>
        <v>73273</v>
      </c>
      <c r="D58" s="100">
        <f>IFERROR(ODBC__dsn_Synapse[[#This Row],[start_date]],"")*1</f>
        <v>45756.514282407406</v>
      </c>
      <c r="E58">
        <f>IFERROR(ODBC__dsn_Synapse[[#This Row],[completed_date]],"")*1</f>
        <v>45756.522731481484</v>
      </c>
      <c r="F58" s="100">
        <f>IFERROR(ODBC__dsn_Synapse[[#This Row],[convert_TZ(users_waves.completed_date,''UTC'',''America/New_York'')]],"")*1</f>
        <v>45756.356064814812</v>
      </c>
      <c r="G58">
        <f>IFERROR(ODBC__dsn_Synapse[[#This Row],[npi]],"")*1</f>
        <v>1538328562</v>
      </c>
      <c r="H58">
        <f>IFERROR(ODBC__dsn_Synapse[[#This Row],[vendor_npi]],"")*1</f>
        <v>0</v>
      </c>
      <c r="I58">
        <f>IFERROR(ODBC__dsn_Synapse[[#This Row],[status]],"")*1</f>
        <v>1</v>
      </c>
      <c r="J58" t="str">
        <f>IFERROR(ODBC__dsn_Synapse[[#This Row],[responses-&gt;&gt;''$.\"4420595\"'']],"")</f>
        <v>A2</v>
      </c>
      <c r="K58">
        <f>IFERROR(ODBC__dsn_Synapse[[#This Row],[responses-&gt;&gt;''$.\"4420283\"'']],"")</f>
        <v>0</v>
      </c>
      <c r="L58" t="str">
        <f>IFERROR(ODBC__dsn_Synapse[[#This Row],[responses-&gt;&gt;''$.\"4422124\"'']],"")</f>
        <v>Single-IND</v>
      </c>
      <c r="M58" t="str">
        <f t="shared" si="0"/>
        <v>A2</v>
      </c>
      <c r="N58" t="str">
        <f>_xlfn.IFNA(_xlfn.XLOOKUP($G58,'HBV TL'!$C:$C,'HBV TL'!$E:$E,,0),"NA")</f>
        <v>NA</v>
      </c>
      <c r="O58" t="str">
        <f>_xlfn.IFNA(_xlfn.XLOOKUP($H58,'HBV TL'!$C:$C,'HBV TL'!$E:$E,,0),"NA")</f>
        <v>NA</v>
      </c>
      <c r="P58" t="str">
        <f t="shared" si="1"/>
        <v>NA</v>
      </c>
      <c r="Q58" t="e">
        <f>_xlfn.XLOOKUP($G58,'HBV_PBC Unified TL'!$A:$A,'HBV_PBC Unified TL'!$E:$E,,0)</f>
        <v>#N/A</v>
      </c>
      <c r="R58" t="str">
        <f t="shared" si="2"/>
        <v>No Decile</v>
      </c>
      <c r="S58">
        <f>_xlfn.IFNA(IF(_xlfn.XLOOKUP($C58,OLs!$B:$B,OLs!$B:$B,,0),1,0),0)</f>
        <v>1</v>
      </c>
      <c r="T58">
        <f t="shared" si="3"/>
        <v>1538328562</v>
      </c>
      <c r="U58" t="str">
        <f>_xlfn.IFNA(_xlfn.XLOOKUP($T58,'PBC TL'!$A:$A,'PBC TL'!$F:$F,,0),"NA")</f>
        <v>NA</v>
      </c>
      <c r="V58">
        <f t="shared" si="4"/>
        <v>0</v>
      </c>
      <c r="W58">
        <f t="shared" si="5"/>
        <v>0</v>
      </c>
      <c r="X58">
        <f t="shared" si="6"/>
        <v>0</v>
      </c>
      <c r="Y58">
        <f t="shared" si="7"/>
        <v>0</v>
      </c>
    </row>
    <row r="59" spans="1:25" hidden="1" x14ac:dyDescent="0.25">
      <c r="A59">
        <f>IFERROR(ODBC__dsn_Synapse[[#This Row],[wave_id]],"")*1</f>
        <v>115542</v>
      </c>
      <c r="B59">
        <f>IFERROR(ODBC__dsn_Synapse[[#This Row],[id]],"")*1</f>
        <v>11350040</v>
      </c>
      <c r="C59">
        <f>IFERROR(ODBC__dsn_Synapse[[#This Row],[user_id]],"")*1</f>
        <v>592190</v>
      </c>
      <c r="D59" s="100">
        <f>IFERROR(ODBC__dsn_Synapse[[#This Row],[start_date]],"")*1</f>
        <v>45756.53869212963</v>
      </c>
      <c r="E59">
        <f>IFERROR(ODBC__dsn_Synapse[[#This Row],[completed_date]],"")*1</f>
        <v>45756.54105324074</v>
      </c>
      <c r="F59" s="100">
        <f>IFERROR(ODBC__dsn_Synapse[[#This Row],[convert_TZ(users_waves.completed_date,''UTC'',''America/New_York'')]],"")*1</f>
        <v>45756.374386574076</v>
      </c>
      <c r="G59">
        <f>IFERROR(ODBC__dsn_Synapse[[#This Row],[npi]],"")*1</f>
        <v>1699088161</v>
      </c>
      <c r="H59">
        <f>IFERROR(ODBC__dsn_Synapse[[#This Row],[vendor_npi]],"")*1</f>
        <v>0</v>
      </c>
      <c r="I59">
        <f>IFERROR(ODBC__dsn_Synapse[[#This Row],[status]],"")*1</f>
        <v>1</v>
      </c>
      <c r="J59" t="str">
        <f>IFERROR(ODBC__dsn_Synapse[[#This Row],[responses-&gt;&gt;''$.\"4420595\"'']],"")</f>
        <v>A1</v>
      </c>
      <c r="K59">
        <f>IFERROR(ODBC__dsn_Synapse[[#This Row],[responses-&gt;&gt;''$.\"4420283\"'']],"")</f>
        <v>0</v>
      </c>
      <c r="L59" t="str">
        <f>IFERROR(ODBC__dsn_Synapse[[#This Row],[responses-&gt;&gt;''$.\"4422124\"'']],"")</f>
        <v>Multi-IND</v>
      </c>
      <c r="M59" t="str">
        <f t="shared" si="0"/>
        <v>A1</v>
      </c>
      <c r="N59" t="str">
        <f>_xlfn.IFNA(_xlfn.XLOOKUP($G59,'HBV TL'!$C:$C,'HBV TL'!$E:$E,,0),"NA")</f>
        <v>NA</v>
      </c>
      <c r="O59" t="str">
        <f>_xlfn.IFNA(_xlfn.XLOOKUP($H59,'HBV TL'!$C:$C,'HBV TL'!$E:$E,,0),"NA")</f>
        <v>NA</v>
      </c>
      <c r="P59" t="str">
        <f t="shared" si="1"/>
        <v>NA</v>
      </c>
      <c r="Q59" t="e">
        <f>_xlfn.XLOOKUP($G59,'HBV_PBC Unified TL'!$A:$A,'HBV_PBC Unified TL'!$E:$E,,0)</f>
        <v>#N/A</v>
      </c>
      <c r="R59" t="str">
        <f t="shared" si="2"/>
        <v>No Decile</v>
      </c>
      <c r="S59">
        <f>_xlfn.IFNA(IF(_xlfn.XLOOKUP($C59,OLs!$B:$B,OLs!$B:$B,,0),1,0),0)</f>
        <v>0</v>
      </c>
      <c r="T59">
        <f t="shared" si="3"/>
        <v>1699088161</v>
      </c>
      <c r="U59" t="str">
        <f>_xlfn.IFNA(_xlfn.XLOOKUP($T59,'PBC TL'!$A:$A,'PBC TL'!$F:$F,,0),"NA")</f>
        <v>NA</v>
      </c>
      <c r="V59">
        <f t="shared" si="4"/>
        <v>0</v>
      </c>
      <c r="W59">
        <f t="shared" si="5"/>
        <v>0</v>
      </c>
      <c r="X59">
        <f t="shared" si="6"/>
        <v>0</v>
      </c>
      <c r="Y59">
        <f t="shared" si="7"/>
        <v>0</v>
      </c>
    </row>
    <row r="60" spans="1:25" hidden="1" x14ac:dyDescent="0.25">
      <c r="A60">
        <f>IFERROR(ODBC__dsn_Synapse[[#This Row],[wave_id]],"")*1</f>
        <v>115542</v>
      </c>
      <c r="B60">
        <f>IFERROR(ODBC__dsn_Synapse[[#This Row],[id]],"")*1</f>
        <v>11349998</v>
      </c>
      <c r="C60">
        <f>IFERROR(ODBC__dsn_Synapse[[#This Row],[user_id]],"")*1</f>
        <v>705844</v>
      </c>
      <c r="D60" s="100">
        <f>IFERROR(ODBC__dsn_Synapse[[#This Row],[start_date]],"")*1</f>
        <v>45756.482442129629</v>
      </c>
      <c r="E60">
        <f>IFERROR(ODBC__dsn_Synapse[[#This Row],[completed_date]],"")*1</f>
        <v>45756.559398148151</v>
      </c>
      <c r="F60" s="100">
        <f>IFERROR(ODBC__dsn_Synapse[[#This Row],[convert_TZ(users_waves.completed_date,''UTC'',''America/New_York'')]],"")*1</f>
        <v>45756.392731481479</v>
      </c>
      <c r="G60">
        <f>IFERROR(ODBC__dsn_Synapse[[#This Row],[npi]],"")*1</f>
        <v>1134428899</v>
      </c>
      <c r="H60">
        <f>IFERROR(ODBC__dsn_Synapse[[#This Row],[vendor_npi]],"")*1</f>
        <v>0</v>
      </c>
      <c r="I60">
        <f>IFERROR(ODBC__dsn_Synapse[[#This Row],[status]],"")*1</f>
        <v>1</v>
      </c>
      <c r="J60" t="str">
        <f>IFERROR(ODBC__dsn_Synapse[[#This Row],[responses-&gt;&gt;''$.\"4420595\"'']],"")</f>
        <v>A1</v>
      </c>
      <c r="K60">
        <f>IFERROR(ODBC__dsn_Synapse[[#This Row],[responses-&gt;&gt;''$.\"4420283\"'']],"")</f>
        <v>0</v>
      </c>
      <c r="L60" t="str">
        <f>IFERROR(ODBC__dsn_Synapse[[#This Row],[responses-&gt;&gt;''$.\"4422124\"'']],"")</f>
        <v>Multi-IND</v>
      </c>
      <c r="M60" t="str">
        <f t="shared" si="0"/>
        <v>A1</v>
      </c>
      <c r="N60" t="str">
        <f>_xlfn.IFNA(_xlfn.XLOOKUP($G60,'HBV TL'!$C:$C,'HBV TL'!$E:$E,,0),"NA")</f>
        <v>NA</v>
      </c>
      <c r="O60" t="str">
        <f>_xlfn.IFNA(_xlfn.XLOOKUP($H60,'HBV TL'!$C:$C,'HBV TL'!$E:$E,,0),"NA")</f>
        <v>NA</v>
      </c>
      <c r="P60" t="str">
        <f t="shared" si="1"/>
        <v>NA</v>
      </c>
      <c r="Q60" t="e">
        <f>_xlfn.XLOOKUP($G60,'HBV_PBC Unified TL'!$A:$A,'HBV_PBC Unified TL'!$E:$E,,0)</f>
        <v>#N/A</v>
      </c>
      <c r="R60" t="str">
        <f t="shared" si="2"/>
        <v>No Decile</v>
      </c>
      <c r="S60">
        <f>_xlfn.IFNA(IF(_xlfn.XLOOKUP($C60,OLs!$B:$B,OLs!$B:$B,,0),1,0),0)</f>
        <v>0</v>
      </c>
      <c r="T60">
        <f t="shared" si="3"/>
        <v>1134428899</v>
      </c>
      <c r="U60" t="str">
        <f>_xlfn.IFNA(_xlfn.XLOOKUP($T60,'PBC TL'!$A:$A,'PBC TL'!$F:$F,,0),"NA")</f>
        <v>NA</v>
      </c>
      <c r="V60">
        <f t="shared" si="4"/>
        <v>0</v>
      </c>
      <c r="W60">
        <f t="shared" si="5"/>
        <v>0</v>
      </c>
      <c r="X60">
        <f t="shared" si="6"/>
        <v>0</v>
      </c>
      <c r="Y60">
        <f t="shared" si="7"/>
        <v>0</v>
      </c>
    </row>
    <row r="61" spans="1:25" hidden="1" x14ac:dyDescent="0.25">
      <c r="A61">
        <f>IFERROR(ODBC__dsn_Synapse[[#This Row],[wave_id]],"")*1</f>
        <v>115542</v>
      </c>
      <c r="B61">
        <f>IFERROR(ODBC__dsn_Synapse[[#This Row],[id]],"")*1</f>
        <v>11349772</v>
      </c>
      <c r="C61">
        <f>IFERROR(ODBC__dsn_Synapse[[#This Row],[user_id]],"")*1</f>
        <v>181544</v>
      </c>
      <c r="D61" s="100">
        <f>IFERROR(ODBC__dsn_Synapse[[#This Row],[start_date]],"")*1</f>
        <v>45756.596365740741</v>
      </c>
      <c r="E61">
        <f>IFERROR(ODBC__dsn_Synapse[[#This Row],[completed_date]],"")*1</f>
        <v>45756.616064814814</v>
      </c>
      <c r="F61" s="100">
        <f>IFERROR(ODBC__dsn_Synapse[[#This Row],[convert_TZ(users_waves.completed_date,''UTC'',''America/New_York'')]],"")*1</f>
        <v>45756.44939814815</v>
      </c>
      <c r="G61">
        <f>IFERROR(ODBC__dsn_Synapse[[#This Row],[npi]],"")*1</f>
        <v>1225082589</v>
      </c>
      <c r="H61">
        <f>IFERROR(ODBC__dsn_Synapse[[#This Row],[vendor_npi]],"")*1</f>
        <v>0</v>
      </c>
      <c r="I61">
        <f>IFERROR(ODBC__dsn_Synapse[[#This Row],[status]],"")*1</f>
        <v>1</v>
      </c>
      <c r="J61" t="str">
        <f>IFERROR(ODBC__dsn_Synapse[[#This Row],[responses-&gt;&gt;''$.\"4420595\"'']],"")</f>
        <v>A1</v>
      </c>
      <c r="K61">
        <f>IFERROR(ODBC__dsn_Synapse[[#This Row],[responses-&gt;&gt;''$.\"4420283\"'']],"")</f>
        <v>0</v>
      </c>
      <c r="L61" t="str">
        <f>IFERROR(ODBC__dsn_Synapse[[#This Row],[responses-&gt;&gt;''$.\"4422124\"'']],"")</f>
        <v>Multi-IND</v>
      </c>
      <c r="M61" t="str">
        <f t="shared" si="0"/>
        <v>A1</v>
      </c>
      <c r="N61" t="str">
        <f>_xlfn.IFNA(_xlfn.XLOOKUP($G61,'HBV TL'!$C:$C,'HBV TL'!$E:$E,,0),"NA")</f>
        <v>NA</v>
      </c>
      <c r="O61" t="str">
        <f>_xlfn.IFNA(_xlfn.XLOOKUP($H61,'HBV TL'!$C:$C,'HBV TL'!$E:$E,,0),"NA")</f>
        <v>NA</v>
      </c>
      <c r="P61" t="str">
        <f t="shared" si="1"/>
        <v>NA</v>
      </c>
      <c r="Q61" t="e">
        <f>_xlfn.XLOOKUP($G61,'HBV_PBC Unified TL'!$A:$A,'HBV_PBC Unified TL'!$E:$E,,0)</f>
        <v>#N/A</v>
      </c>
      <c r="R61" t="str">
        <f t="shared" si="2"/>
        <v>No Decile</v>
      </c>
      <c r="S61">
        <f>_xlfn.IFNA(IF(_xlfn.XLOOKUP($C61,OLs!$B:$B,OLs!$B:$B,,0),1,0),0)</f>
        <v>0</v>
      </c>
      <c r="T61">
        <f t="shared" si="3"/>
        <v>1225082589</v>
      </c>
      <c r="U61" t="str">
        <f>_xlfn.IFNA(_xlfn.XLOOKUP($T61,'PBC TL'!$A:$A,'PBC TL'!$F:$F,,0),"NA")</f>
        <v>NA</v>
      </c>
      <c r="V61">
        <f t="shared" si="4"/>
        <v>0</v>
      </c>
      <c r="W61">
        <f t="shared" si="5"/>
        <v>0</v>
      </c>
      <c r="X61">
        <f t="shared" si="6"/>
        <v>0</v>
      </c>
      <c r="Y61">
        <f t="shared" si="7"/>
        <v>0</v>
      </c>
    </row>
    <row r="62" spans="1:25" hidden="1" x14ac:dyDescent="0.25">
      <c r="A62">
        <f>IFERROR(ODBC__dsn_Synapse[[#This Row],[wave_id]],"")*1</f>
        <v>115542</v>
      </c>
      <c r="B62">
        <f>IFERROR(ODBC__dsn_Synapse[[#This Row],[id]],"")*1</f>
        <v>11349309</v>
      </c>
      <c r="C62">
        <f>IFERROR(ODBC__dsn_Synapse[[#This Row],[user_id]],"")*1</f>
        <v>30335</v>
      </c>
      <c r="D62" s="100">
        <f>IFERROR(ODBC__dsn_Synapse[[#This Row],[start_date]],"")*1</f>
        <v>45756.519525462965</v>
      </c>
      <c r="E62">
        <f>IFERROR(ODBC__dsn_Synapse[[#This Row],[completed_date]],"")*1</f>
        <v>45756.646724537037</v>
      </c>
      <c r="F62" s="100">
        <f>IFERROR(ODBC__dsn_Synapse[[#This Row],[convert_TZ(users_waves.completed_date,''UTC'',''America/New_York'')]],"")*1</f>
        <v>45756.480057870373</v>
      </c>
      <c r="G62">
        <f>IFERROR(ODBC__dsn_Synapse[[#This Row],[npi]],"")*1</f>
        <v>1083043277</v>
      </c>
      <c r="H62">
        <f>IFERROR(ODBC__dsn_Synapse[[#This Row],[vendor_npi]],"")*1</f>
        <v>0</v>
      </c>
      <c r="I62">
        <f>IFERROR(ODBC__dsn_Synapse[[#This Row],[status]],"")*1</f>
        <v>1</v>
      </c>
      <c r="J62" t="str">
        <f>IFERROR(ODBC__dsn_Synapse[[#This Row],[responses-&gt;&gt;''$.\"4420595\"'']],"")</f>
        <v>A1</v>
      </c>
      <c r="K62">
        <f>IFERROR(ODBC__dsn_Synapse[[#This Row],[responses-&gt;&gt;''$.\"4420283\"'']],"")</f>
        <v>0</v>
      </c>
      <c r="L62" t="str">
        <f>IFERROR(ODBC__dsn_Synapse[[#This Row],[responses-&gt;&gt;''$.\"4422124\"'']],"")</f>
        <v>Multi-IND</v>
      </c>
      <c r="M62" t="str">
        <f t="shared" si="0"/>
        <v>A1</v>
      </c>
      <c r="N62" t="str">
        <f>_xlfn.IFNA(_xlfn.XLOOKUP($G62,'HBV TL'!$C:$C,'HBV TL'!$E:$E,,0),"NA")</f>
        <v>NA</v>
      </c>
      <c r="O62" t="str">
        <f>_xlfn.IFNA(_xlfn.XLOOKUP($H62,'HBV TL'!$C:$C,'HBV TL'!$E:$E,,0),"NA")</f>
        <v>NA</v>
      </c>
      <c r="P62" t="str">
        <f t="shared" si="1"/>
        <v>NA</v>
      </c>
      <c r="Q62" t="e">
        <f>_xlfn.XLOOKUP($G62,'HBV_PBC Unified TL'!$A:$A,'HBV_PBC Unified TL'!$E:$E,,0)</f>
        <v>#N/A</v>
      </c>
      <c r="R62" t="str">
        <f t="shared" si="2"/>
        <v>No Decile</v>
      </c>
      <c r="S62">
        <f>_xlfn.IFNA(IF(_xlfn.XLOOKUP($C62,OLs!$B:$B,OLs!$B:$B,,0),1,0),0)</f>
        <v>0</v>
      </c>
      <c r="T62">
        <f t="shared" si="3"/>
        <v>1083043277</v>
      </c>
      <c r="U62" t="str">
        <f>_xlfn.IFNA(_xlfn.XLOOKUP($T62,'PBC TL'!$A:$A,'PBC TL'!$F:$F,,0),"NA")</f>
        <v>NA</v>
      </c>
      <c r="V62">
        <f t="shared" si="4"/>
        <v>0</v>
      </c>
      <c r="W62">
        <f t="shared" si="5"/>
        <v>0</v>
      </c>
      <c r="X62">
        <f t="shared" si="6"/>
        <v>0</v>
      </c>
      <c r="Y62">
        <f t="shared" si="7"/>
        <v>0</v>
      </c>
    </row>
    <row r="63" spans="1:25" hidden="1" x14ac:dyDescent="0.25">
      <c r="A63">
        <f>IFERROR(ODBC__dsn_Synapse[[#This Row],[wave_id]],"")*1</f>
        <v>115542</v>
      </c>
      <c r="B63">
        <f>IFERROR(ODBC__dsn_Synapse[[#This Row],[id]],"")*1</f>
        <v>11349438</v>
      </c>
      <c r="C63">
        <f>IFERROR(ODBC__dsn_Synapse[[#This Row],[user_id]],"")*1</f>
        <v>288560</v>
      </c>
      <c r="D63" s="100">
        <f>IFERROR(ODBC__dsn_Synapse[[#This Row],[start_date]],"")*1</f>
        <v>45756.503240740742</v>
      </c>
      <c r="E63">
        <f>IFERROR(ODBC__dsn_Synapse[[#This Row],[completed_date]],"")*1</f>
        <v>45756.661238425928</v>
      </c>
      <c r="F63" s="100">
        <f>IFERROR(ODBC__dsn_Synapse[[#This Row],[convert_TZ(users_waves.completed_date,''UTC'',''America/New_York'')]],"")*1</f>
        <v>45756.494571759256</v>
      </c>
      <c r="G63">
        <f>IFERROR(ODBC__dsn_Synapse[[#This Row],[npi]],"")*1</f>
        <v>1922310598</v>
      </c>
      <c r="H63">
        <f>IFERROR(ODBC__dsn_Synapse[[#This Row],[vendor_npi]],"")*1</f>
        <v>0</v>
      </c>
      <c r="I63">
        <f>IFERROR(ODBC__dsn_Synapse[[#This Row],[status]],"")*1</f>
        <v>1</v>
      </c>
      <c r="J63" t="str">
        <f>IFERROR(ODBC__dsn_Synapse[[#This Row],[responses-&gt;&gt;''$.\"4420595\"'']],"")</f>
        <v>A4</v>
      </c>
      <c r="K63">
        <f>IFERROR(ODBC__dsn_Synapse[[#This Row],[responses-&gt;&gt;''$.\"4420283\"'']],"")</f>
        <v>0</v>
      </c>
      <c r="L63" t="str">
        <f>IFERROR(ODBC__dsn_Synapse[[#This Row],[responses-&gt;&gt;''$.\"4422124\"'']],"")</f>
        <v>Single-IND</v>
      </c>
      <c r="M63" t="str">
        <f t="shared" si="0"/>
        <v>A4</v>
      </c>
      <c r="N63" t="str">
        <f>_xlfn.IFNA(_xlfn.XLOOKUP($G63,'HBV TL'!$C:$C,'HBV TL'!$E:$E,,0),"NA")</f>
        <v>NA</v>
      </c>
      <c r="O63" t="str">
        <f>_xlfn.IFNA(_xlfn.XLOOKUP($H63,'HBV TL'!$C:$C,'HBV TL'!$E:$E,,0),"NA")</f>
        <v>NA</v>
      </c>
      <c r="P63" t="str">
        <f t="shared" si="1"/>
        <v>NA</v>
      </c>
      <c r="Q63" t="e">
        <f>_xlfn.XLOOKUP($G63,'HBV_PBC Unified TL'!$A:$A,'HBV_PBC Unified TL'!$E:$E,,0)</f>
        <v>#N/A</v>
      </c>
      <c r="R63" t="str">
        <f t="shared" si="2"/>
        <v>No Decile</v>
      </c>
      <c r="S63">
        <f>_xlfn.IFNA(IF(_xlfn.XLOOKUP($C63,OLs!$B:$B,OLs!$B:$B,,0),1,0),0)</f>
        <v>0</v>
      </c>
      <c r="T63">
        <f t="shared" si="3"/>
        <v>1922310598</v>
      </c>
      <c r="U63" t="str">
        <f>_xlfn.IFNA(_xlfn.XLOOKUP($T63,'PBC TL'!$A:$A,'PBC TL'!$F:$F,,0),"NA")</f>
        <v>NA</v>
      </c>
      <c r="V63">
        <f t="shared" si="4"/>
        <v>0</v>
      </c>
      <c r="W63">
        <f t="shared" si="5"/>
        <v>0</v>
      </c>
      <c r="X63">
        <f t="shared" si="6"/>
        <v>0</v>
      </c>
      <c r="Y63">
        <f t="shared" si="7"/>
        <v>0</v>
      </c>
    </row>
    <row r="64" spans="1:25" hidden="1" x14ac:dyDescent="0.25">
      <c r="A64">
        <f>IFERROR(ODBC__dsn_Synapse[[#This Row],[wave_id]],"")*1</f>
        <v>115542</v>
      </c>
      <c r="B64">
        <f>IFERROR(ODBC__dsn_Synapse[[#This Row],[id]],"")*1</f>
        <v>11350014</v>
      </c>
      <c r="C64">
        <f>IFERROR(ODBC__dsn_Synapse[[#This Row],[user_id]],"")*1</f>
        <v>706975</v>
      </c>
      <c r="D64" s="100">
        <f>IFERROR(ODBC__dsn_Synapse[[#This Row],[start_date]],"")*1</f>
        <v>45756.570740740739</v>
      </c>
      <c r="E64">
        <f>IFERROR(ODBC__dsn_Synapse[[#This Row],[completed_date]],"")*1</f>
        <v>45756.664814814816</v>
      </c>
      <c r="F64" s="100">
        <f>IFERROR(ODBC__dsn_Synapse[[#This Row],[convert_TZ(users_waves.completed_date,''UTC'',''America/New_York'')]],"")*1</f>
        <v>45756.498148148145</v>
      </c>
      <c r="G64">
        <f>IFERROR(ODBC__dsn_Synapse[[#This Row],[npi]],"")*1</f>
        <v>1265686075</v>
      </c>
      <c r="H64">
        <f>IFERROR(ODBC__dsn_Synapse[[#This Row],[vendor_npi]],"")*1</f>
        <v>0</v>
      </c>
      <c r="I64">
        <f>IFERROR(ODBC__dsn_Synapse[[#This Row],[status]],"")*1</f>
        <v>1</v>
      </c>
      <c r="J64" t="str">
        <f>IFERROR(ODBC__dsn_Synapse[[#This Row],[responses-&gt;&gt;''$.\"4420595\"'']],"")</f>
        <v>A1</v>
      </c>
      <c r="K64">
        <f>IFERROR(ODBC__dsn_Synapse[[#This Row],[responses-&gt;&gt;''$.\"4420283\"'']],"")</f>
        <v>0</v>
      </c>
      <c r="L64" t="str">
        <f>IFERROR(ODBC__dsn_Synapse[[#This Row],[responses-&gt;&gt;''$.\"4422124\"'']],"")</f>
        <v>Multi-IND</v>
      </c>
      <c r="M64" t="str">
        <f t="shared" si="0"/>
        <v>A1</v>
      </c>
      <c r="N64" t="str">
        <f>_xlfn.IFNA(_xlfn.XLOOKUP($G64,'HBV TL'!$C:$C,'HBV TL'!$E:$E,,0),"NA")</f>
        <v>NA</v>
      </c>
      <c r="O64" t="str">
        <f>_xlfn.IFNA(_xlfn.XLOOKUP($H64,'HBV TL'!$C:$C,'HBV TL'!$E:$E,,0),"NA")</f>
        <v>NA</v>
      </c>
      <c r="P64" t="str">
        <f t="shared" si="1"/>
        <v>NA</v>
      </c>
      <c r="Q64" t="e">
        <f>_xlfn.XLOOKUP($G64,'HBV_PBC Unified TL'!$A:$A,'HBV_PBC Unified TL'!$E:$E,,0)</f>
        <v>#N/A</v>
      </c>
      <c r="R64" t="str">
        <f t="shared" si="2"/>
        <v>No Decile</v>
      </c>
      <c r="S64">
        <f>_xlfn.IFNA(IF(_xlfn.XLOOKUP($C64,OLs!$B:$B,OLs!$B:$B,,0),1,0),0)</f>
        <v>0</v>
      </c>
      <c r="T64">
        <f t="shared" si="3"/>
        <v>1265686075</v>
      </c>
      <c r="U64" t="str">
        <f>_xlfn.IFNA(_xlfn.XLOOKUP($T64,'PBC TL'!$A:$A,'PBC TL'!$F:$F,,0),"NA")</f>
        <v>NA</v>
      </c>
      <c r="V64">
        <f t="shared" si="4"/>
        <v>0</v>
      </c>
      <c r="W64">
        <f t="shared" si="5"/>
        <v>0</v>
      </c>
      <c r="X64">
        <f t="shared" si="6"/>
        <v>0</v>
      </c>
      <c r="Y64">
        <f t="shared" si="7"/>
        <v>0</v>
      </c>
    </row>
    <row r="65" spans="1:25" hidden="1" x14ac:dyDescent="0.25">
      <c r="A65">
        <f>IFERROR(ODBC__dsn_Synapse[[#This Row],[wave_id]],"")*1</f>
        <v>115542</v>
      </c>
      <c r="B65">
        <f>IFERROR(ODBC__dsn_Synapse[[#This Row],[id]],"")*1</f>
        <v>11349792</v>
      </c>
      <c r="C65">
        <f>IFERROR(ODBC__dsn_Synapse[[#This Row],[user_id]],"")*1</f>
        <v>680167</v>
      </c>
      <c r="D65" s="100">
        <f>IFERROR(ODBC__dsn_Synapse[[#This Row],[start_date]],"")*1</f>
        <v>45756.638414351852</v>
      </c>
      <c r="E65">
        <f>IFERROR(ODBC__dsn_Synapse[[#This Row],[completed_date]],"")*1</f>
        <v>45756.674074074072</v>
      </c>
      <c r="F65" s="100">
        <f>IFERROR(ODBC__dsn_Synapse[[#This Row],[convert_TZ(users_waves.completed_date,''UTC'',''America/New_York'')]],"")*1</f>
        <v>45756.507407407407</v>
      </c>
      <c r="G65">
        <f>IFERROR(ODBC__dsn_Synapse[[#This Row],[npi]],"")*1</f>
        <v>1285912451</v>
      </c>
      <c r="H65">
        <f>IFERROR(ODBC__dsn_Synapse[[#This Row],[vendor_npi]],"")*1</f>
        <v>0</v>
      </c>
      <c r="I65">
        <f>IFERROR(ODBC__dsn_Synapse[[#This Row],[status]],"")*1</f>
        <v>1</v>
      </c>
      <c r="J65" t="str">
        <f>IFERROR(ODBC__dsn_Synapse[[#This Row],[responses-&gt;&gt;''$.\"4420595\"'']],"")</f>
        <v>A6</v>
      </c>
      <c r="K65">
        <f>IFERROR(ODBC__dsn_Synapse[[#This Row],[responses-&gt;&gt;''$.\"4420283\"'']],"")</f>
        <v>0</v>
      </c>
      <c r="L65" t="str">
        <f>IFERROR(ODBC__dsn_Synapse[[#This Row],[responses-&gt;&gt;''$.\"4422124\"'']],"")</f>
        <v>Single-IND</v>
      </c>
      <c r="M65" t="str">
        <f t="shared" si="0"/>
        <v>A6</v>
      </c>
      <c r="N65" t="str">
        <f>_xlfn.IFNA(_xlfn.XLOOKUP($G65,'HBV TL'!$C:$C,'HBV TL'!$E:$E,,0),"NA")</f>
        <v>NA</v>
      </c>
      <c r="O65" t="str">
        <f>_xlfn.IFNA(_xlfn.XLOOKUP($H65,'HBV TL'!$C:$C,'HBV TL'!$E:$E,,0),"NA")</f>
        <v>NA</v>
      </c>
      <c r="P65" t="str">
        <f t="shared" si="1"/>
        <v>NA</v>
      </c>
      <c r="Q65" t="e">
        <f>_xlfn.XLOOKUP($G65,'HBV_PBC Unified TL'!$A:$A,'HBV_PBC Unified TL'!$E:$E,,0)</f>
        <v>#N/A</v>
      </c>
      <c r="R65" t="str">
        <f t="shared" si="2"/>
        <v>No Decile</v>
      </c>
      <c r="S65">
        <f>_xlfn.IFNA(IF(_xlfn.XLOOKUP($C65,OLs!$B:$B,OLs!$B:$B,,0),1,0),0)</f>
        <v>0</v>
      </c>
      <c r="T65">
        <f t="shared" si="3"/>
        <v>1285912451</v>
      </c>
      <c r="U65" t="str">
        <f>_xlfn.IFNA(_xlfn.XLOOKUP($T65,'PBC TL'!$A:$A,'PBC TL'!$F:$F,,0),"NA")</f>
        <v>NA</v>
      </c>
      <c r="V65">
        <f t="shared" si="4"/>
        <v>0</v>
      </c>
      <c r="W65">
        <f t="shared" si="5"/>
        <v>0</v>
      </c>
      <c r="X65">
        <f t="shared" si="6"/>
        <v>0</v>
      </c>
      <c r="Y65">
        <f t="shared" si="7"/>
        <v>0</v>
      </c>
    </row>
    <row r="66" spans="1:25" hidden="1" x14ac:dyDescent="0.25">
      <c r="A66">
        <f>IFERROR(ODBC__dsn_Synapse[[#This Row],[wave_id]],"")*1</f>
        <v>115542</v>
      </c>
      <c r="B66">
        <f>IFERROR(ODBC__dsn_Synapse[[#This Row],[id]],"")*1</f>
        <v>11349874</v>
      </c>
      <c r="C66">
        <f>IFERROR(ODBC__dsn_Synapse[[#This Row],[user_id]],"")*1</f>
        <v>522499</v>
      </c>
      <c r="D66" s="100">
        <f>IFERROR(ODBC__dsn_Synapse[[#This Row],[start_date]],"")*1</f>
        <v>45756.666527777779</v>
      </c>
      <c r="E66">
        <f>IFERROR(ODBC__dsn_Synapse[[#This Row],[completed_date]],"")*1</f>
        <v>45756.674131944441</v>
      </c>
      <c r="F66" s="100">
        <f>IFERROR(ODBC__dsn_Synapse[[#This Row],[convert_TZ(users_waves.completed_date,''UTC'',''America/New_York'')]],"")*1</f>
        <v>45756.507465277777</v>
      </c>
      <c r="G66">
        <f>IFERROR(ODBC__dsn_Synapse[[#This Row],[npi]],"")*1</f>
        <v>1740608165</v>
      </c>
      <c r="H66">
        <f>IFERROR(ODBC__dsn_Synapse[[#This Row],[vendor_npi]],"")*1</f>
        <v>0</v>
      </c>
      <c r="I66">
        <f>IFERROR(ODBC__dsn_Synapse[[#This Row],[status]],"")*1</f>
        <v>1</v>
      </c>
      <c r="J66" t="str">
        <f>IFERROR(ODBC__dsn_Synapse[[#This Row],[responses-&gt;&gt;''$.\"4420595\"'']],"")</f>
        <v>A4</v>
      </c>
      <c r="K66">
        <f>IFERROR(ODBC__dsn_Synapse[[#This Row],[responses-&gt;&gt;''$.\"4420283\"'']],"")</f>
        <v>0</v>
      </c>
      <c r="L66" t="str">
        <f>IFERROR(ODBC__dsn_Synapse[[#This Row],[responses-&gt;&gt;''$.\"4422124\"'']],"")</f>
        <v>Single-IND</v>
      </c>
      <c r="M66" t="str">
        <f t="shared" si="0"/>
        <v>A4</v>
      </c>
      <c r="N66" t="str">
        <f>_xlfn.IFNA(_xlfn.XLOOKUP($G66,'HBV TL'!$C:$C,'HBV TL'!$E:$E,,0),"NA")</f>
        <v>NA</v>
      </c>
      <c r="O66" t="str">
        <f>_xlfn.IFNA(_xlfn.XLOOKUP($H66,'HBV TL'!$C:$C,'HBV TL'!$E:$E,,0),"NA")</f>
        <v>NA</v>
      </c>
      <c r="P66" t="str">
        <f t="shared" si="1"/>
        <v>NA</v>
      </c>
      <c r="Q66" t="e">
        <f>_xlfn.XLOOKUP($G66,'HBV_PBC Unified TL'!$A:$A,'HBV_PBC Unified TL'!$E:$E,,0)</f>
        <v>#N/A</v>
      </c>
      <c r="R66" t="str">
        <f t="shared" si="2"/>
        <v>No Decile</v>
      </c>
      <c r="S66">
        <f>_xlfn.IFNA(IF(_xlfn.XLOOKUP($C66,OLs!$B:$B,OLs!$B:$B,,0),1,0),0)</f>
        <v>0</v>
      </c>
      <c r="T66">
        <f t="shared" si="3"/>
        <v>1740608165</v>
      </c>
      <c r="U66" t="str">
        <f>_xlfn.IFNA(_xlfn.XLOOKUP($T66,'PBC TL'!$A:$A,'PBC TL'!$F:$F,,0),"NA")</f>
        <v>NA</v>
      </c>
      <c r="V66">
        <f t="shared" si="4"/>
        <v>0</v>
      </c>
      <c r="W66">
        <f t="shared" si="5"/>
        <v>0</v>
      </c>
      <c r="X66">
        <f t="shared" si="6"/>
        <v>0</v>
      </c>
      <c r="Y66">
        <f t="shared" si="7"/>
        <v>0</v>
      </c>
    </row>
    <row r="67" spans="1:25" hidden="1" x14ac:dyDescent="0.25">
      <c r="A67">
        <f>IFERROR(ODBC__dsn_Synapse[[#This Row],[wave_id]],"")*1</f>
        <v>115542</v>
      </c>
      <c r="B67">
        <f>IFERROR(ODBC__dsn_Synapse[[#This Row],[id]],"")*1</f>
        <v>11349756</v>
      </c>
      <c r="C67">
        <f>IFERROR(ODBC__dsn_Synapse[[#This Row],[user_id]],"")*1</f>
        <v>667786</v>
      </c>
      <c r="D67" s="100">
        <f>IFERROR(ODBC__dsn_Synapse[[#This Row],[start_date]],"")*1</f>
        <v>45756.535555555558</v>
      </c>
      <c r="E67">
        <f>IFERROR(ODBC__dsn_Synapse[[#This Row],[completed_date]],"")*1</f>
        <v>45756.739965277775</v>
      </c>
      <c r="F67" s="100">
        <f>IFERROR(ODBC__dsn_Synapse[[#This Row],[convert_TZ(users_waves.completed_date,''UTC'',''America/New_York'')]],"")*1</f>
        <v>45756.573298611111</v>
      </c>
      <c r="G67">
        <f>IFERROR(ODBC__dsn_Synapse[[#This Row],[npi]],"")*1</f>
        <v>1780032649</v>
      </c>
      <c r="H67">
        <f>IFERROR(ODBC__dsn_Synapse[[#This Row],[vendor_npi]],"")*1</f>
        <v>0</v>
      </c>
      <c r="I67">
        <f>IFERROR(ODBC__dsn_Synapse[[#This Row],[status]],"")*1</f>
        <v>1</v>
      </c>
      <c r="J67" t="str">
        <f>IFERROR(ODBC__dsn_Synapse[[#This Row],[responses-&gt;&gt;''$.\"4420595\"'']],"")</f>
        <v>A2</v>
      </c>
      <c r="K67">
        <f>IFERROR(ODBC__dsn_Synapse[[#This Row],[responses-&gt;&gt;''$.\"4420283\"'']],"")</f>
        <v>0</v>
      </c>
      <c r="L67" t="str">
        <f>IFERROR(ODBC__dsn_Synapse[[#This Row],[responses-&gt;&gt;''$.\"4422124\"'']],"")</f>
        <v>Multi-IND</v>
      </c>
      <c r="M67" t="str">
        <f t="shared" ref="M67:M130" si="9">IF(J67=0,K67,J67)</f>
        <v>A2</v>
      </c>
      <c r="N67" t="str">
        <f>_xlfn.IFNA(_xlfn.XLOOKUP($G67,'HBV TL'!$C:$C,'HBV TL'!$E:$E,,0),"NA")</f>
        <v>NA</v>
      </c>
      <c r="O67" t="str">
        <f>_xlfn.IFNA(_xlfn.XLOOKUP($H67,'HBV TL'!$C:$C,'HBV TL'!$E:$E,,0),"NA")</f>
        <v>NA</v>
      </c>
      <c r="P67" t="str">
        <f t="shared" ref="P67:P130" si="10">IF(N67="NA",O67,N67)</f>
        <v>NA</v>
      </c>
      <c r="Q67" t="e">
        <f>_xlfn.XLOOKUP($G67,'HBV_PBC Unified TL'!$A:$A,'HBV_PBC Unified TL'!$E:$E,,0)</f>
        <v>#N/A</v>
      </c>
      <c r="R67" t="str">
        <f t="shared" ref="R67:R130" si="11">IF(AND(P67&lt;11,P67&gt;3),"High/Medium",IF(AND(P67&lt;4,P67&gt;-1),"Low","No Decile"))</f>
        <v>No Decile</v>
      </c>
      <c r="S67">
        <f>_xlfn.IFNA(IF(_xlfn.XLOOKUP($C67,OLs!$B:$B,OLs!$B:$B,,0),1,0),0)</f>
        <v>1</v>
      </c>
      <c r="T67">
        <f t="shared" ref="T67:T130" si="12">IF(G67=0,H67,G67)</f>
        <v>1780032649</v>
      </c>
      <c r="U67" t="str">
        <f>_xlfn.IFNA(_xlfn.XLOOKUP($T67,'PBC TL'!$A:$A,'PBC TL'!$F:$F,,0),"NA")</f>
        <v>NA</v>
      </c>
      <c r="V67">
        <f t="shared" ref="V67:V130" si="13">IF(P67&lt;&gt;"NA",1,0)</f>
        <v>0</v>
      </c>
      <c r="W67">
        <f t="shared" ref="W67:W130" si="14">IF(U67&lt;&gt;"NA",1,0)</f>
        <v>0</v>
      </c>
      <c r="X67">
        <f t="shared" ref="X67:X130" si="15">IF(AND(V67=1,W67=0),1,0)</f>
        <v>0</v>
      </c>
      <c r="Y67">
        <f t="shared" ref="Y67:Y130" si="16">IF(AND(W67=1,V67=0),1,0)</f>
        <v>0</v>
      </c>
    </row>
    <row r="68" spans="1:25" hidden="1" x14ac:dyDescent="0.25">
      <c r="A68">
        <f>IFERROR(ODBC__dsn_Synapse[[#This Row],[wave_id]],"")*1</f>
        <v>115542</v>
      </c>
      <c r="B68">
        <f>IFERROR(ODBC__dsn_Synapse[[#This Row],[id]],"")*1</f>
        <v>11349819</v>
      </c>
      <c r="C68">
        <f>IFERROR(ODBC__dsn_Synapse[[#This Row],[user_id]],"")*1</f>
        <v>187777</v>
      </c>
      <c r="D68" s="100">
        <f>IFERROR(ODBC__dsn_Synapse[[#This Row],[start_date]],"")*1</f>
        <v>45756.765277777777</v>
      </c>
      <c r="E68">
        <f>IFERROR(ODBC__dsn_Synapse[[#This Row],[completed_date]],"")*1</f>
        <v>45756.84233796296</v>
      </c>
      <c r="F68" s="100">
        <f>IFERROR(ODBC__dsn_Synapse[[#This Row],[convert_TZ(users_waves.completed_date,''UTC'',''America/New_York'')]],"")*1</f>
        <v>45756.675671296296</v>
      </c>
      <c r="G68">
        <f>IFERROR(ODBC__dsn_Synapse[[#This Row],[npi]],"")*1</f>
        <v>1861606303</v>
      </c>
      <c r="H68">
        <f>IFERROR(ODBC__dsn_Synapse[[#This Row],[vendor_npi]],"")*1</f>
        <v>0</v>
      </c>
      <c r="I68">
        <f>IFERROR(ODBC__dsn_Synapse[[#This Row],[status]],"")*1</f>
        <v>1</v>
      </c>
      <c r="J68" t="str">
        <f>IFERROR(ODBC__dsn_Synapse[[#This Row],[responses-&gt;&gt;''$.\"4420595\"'']],"")</f>
        <v>A2</v>
      </c>
      <c r="K68">
        <f>IFERROR(ODBC__dsn_Synapse[[#This Row],[responses-&gt;&gt;''$.\"4420283\"'']],"")</f>
        <v>0</v>
      </c>
      <c r="L68" t="str">
        <f>IFERROR(ODBC__dsn_Synapse[[#This Row],[responses-&gt;&gt;''$.\"4422124\"'']],"")</f>
        <v>Multi-IND</v>
      </c>
      <c r="M68" t="str">
        <f t="shared" si="9"/>
        <v>A2</v>
      </c>
      <c r="N68" t="str">
        <f>_xlfn.IFNA(_xlfn.XLOOKUP($G68,'HBV TL'!$C:$C,'HBV TL'!$E:$E,,0),"NA")</f>
        <v>NA</v>
      </c>
      <c r="O68" t="str">
        <f>_xlfn.IFNA(_xlfn.XLOOKUP($H68,'HBV TL'!$C:$C,'HBV TL'!$E:$E,,0),"NA")</f>
        <v>NA</v>
      </c>
      <c r="P68" t="str">
        <f t="shared" si="10"/>
        <v>NA</v>
      </c>
      <c r="Q68" t="e">
        <f>_xlfn.XLOOKUP($G68,'HBV_PBC Unified TL'!$A:$A,'HBV_PBC Unified TL'!$E:$E,,0)</f>
        <v>#N/A</v>
      </c>
      <c r="R68" t="str">
        <f t="shared" si="11"/>
        <v>No Decile</v>
      </c>
      <c r="S68">
        <f>_xlfn.IFNA(IF(_xlfn.XLOOKUP($C68,OLs!$B:$B,OLs!$B:$B,,0),1,0),0)</f>
        <v>0</v>
      </c>
      <c r="T68">
        <f t="shared" si="12"/>
        <v>1861606303</v>
      </c>
      <c r="U68" t="str">
        <f>_xlfn.IFNA(_xlfn.XLOOKUP($T68,'PBC TL'!$A:$A,'PBC TL'!$F:$F,,0),"NA")</f>
        <v>NA</v>
      </c>
      <c r="V68">
        <f t="shared" si="13"/>
        <v>0</v>
      </c>
      <c r="W68">
        <f t="shared" si="14"/>
        <v>0</v>
      </c>
      <c r="X68">
        <f t="shared" si="15"/>
        <v>0</v>
      </c>
      <c r="Y68">
        <f t="shared" si="16"/>
        <v>0</v>
      </c>
    </row>
    <row r="69" spans="1:25" hidden="1" x14ac:dyDescent="0.25">
      <c r="A69">
        <f>IFERROR(ODBC__dsn_Synapse[[#This Row],[wave_id]],"")*1</f>
        <v>115542</v>
      </c>
      <c r="B69">
        <f>IFERROR(ODBC__dsn_Synapse[[#This Row],[id]],"")*1</f>
        <v>11349930</v>
      </c>
      <c r="C69">
        <f>IFERROR(ODBC__dsn_Synapse[[#This Row],[user_id]],"")*1</f>
        <v>550138</v>
      </c>
      <c r="D69" s="100">
        <f>IFERROR(ODBC__dsn_Synapse[[#This Row],[start_date]],"")*1</f>
        <v>45756.689131944448</v>
      </c>
      <c r="E69">
        <f>IFERROR(ODBC__dsn_Synapse[[#This Row],[completed_date]],"")*1</f>
        <v>45756.852476851855</v>
      </c>
      <c r="F69" s="100">
        <f>IFERROR(ODBC__dsn_Synapse[[#This Row],[convert_TZ(users_waves.completed_date,''UTC'',''America/New_York'')]],"")*1</f>
        <v>45756.685810185183</v>
      </c>
      <c r="G69">
        <f>IFERROR(ODBC__dsn_Synapse[[#This Row],[npi]],"")*1</f>
        <v>1497117253</v>
      </c>
      <c r="H69">
        <f>IFERROR(ODBC__dsn_Synapse[[#This Row],[vendor_npi]],"")*1</f>
        <v>0</v>
      </c>
      <c r="I69">
        <f>IFERROR(ODBC__dsn_Synapse[[#This Row],[status]],"")*1</f>
        <v>1</v>
      </c>
      <c r="J69" t="str">
        <f>IFERROR(ODBC__dsn_Synapse[[#This Row],[responses-&gt;&gt;''$.\"4420595\"'']],"")</f>
        <v>A2</v>
      </c>
      <c r="K69">
        <f>IFERROR(ODBC__dsn_Synapse[[#This Row],[responses-&gt;&gt;''$.\"4420283\"'']],"")</f>
        <v>0</v>
      </c>
      <c r="L69" t="str">
        <f>IFERROR(ODBC__dsn_Synapse[[#This Row],[responses-&gt;&gt;''$.\"4422124\"'']],"")</f>
        <v>Multi-IND</v>
      </c>
      <c r="M69" t="str">
        <f t="shared" si="9"/>
        <v>A2</v>
      </c>
      <c r="N69" t="str">
        <f>_xlfn.IFNA(_xlfn.XLOOKUP($G69,'HBV TL'!$C:$C,'HBV TL'!$E:$E,,0),"NA")</f>
        <v>NA</v>
      </c>
      <c r="O69" t="str">
        <f>_xlfn.IFNA(_xlfn.XLOOKUP($H69,'HBV TL'!$C:$C,'HBV TL'!$E:$E,,0),"NA")</f>
        <v>NA</v>
      </c>
      <c r="P69" t="str">
        <f t="shared" si="10"/>
        <v>NA</v>
      </c>
      <c r="Q69" t="e">
        <f>_xlfn.XLOOKUP($G69,'HBV_PBC Unified TL'!$A:$A,'HBV_PBC Unified TL'!$E:$E,,0)</f>
        <v>#N/A</v>
      </c>
      <c r="R69" t="str">
        <f t="shared" si="11"/>
        <v>No Decile</v>
      </c>
      <c r="S69">
        <f>_xlfn.IFNA(IF(_xlfn.XLOOKUP($C69,OLs!$B:$B,OLs!$B:$B,,0),1,0),0)</f>
        <v>0</v>
      </c>
      <c r="T69">
        <f t="shared" si="12"/>
        <v>1497117253</v>
      </c>
      <c r="U69" t="str">
        <f>_xlfn.IFNA(_xlfn.XLOOKUP($T69,'PBC TL'!$A:$A,'PBC TL'!$F:$F,,0),"NA")</f>
        <v>NA</v>
      </c>
      <c r="V69">
        <f t="shared" si="13"/>
        <v>0</v>
      </c>
      <c r="W69">
        <f t="shared" si="14"/>
        <v>0</v>
      </c>
      <c r="X69">
        <f t="shared" si="15"/>
        <v>0</v>
      </c>
      <c r="Y69">
        <f t="shared" si="16"/>
        <v>0</v>
      </c>
    </row>
    <row r="70" spans="1:25" hidden="1" x14ac:dyDescent="0.25">
      <c r="A70">
        <f>IFERROR(ODBC__dsn_Synapse[[#This Row],[wave_id]],"")*1</f>
        <v>115542</v>
      </c>
      <c r="B70">
        <f>IFERROR(ODBC__dsn_Synapse[[#This Row],[id]],"")*1</f>
        <v>11349262</v>
      </c>
      <c r="C70">
        <f>IFERROR(ODBC__dsn_Synapse[[#This Row],[user_id]],"")*1</f>
        <v>199883</v>
      </c>
      <c r="D70" s="100">
        <f>IFERROR(ODBC__dsn_Synapse[[#This Row],[start_date]],"")*1</f>
        <v>45756.790219907409</v>
      </c>
      <c r="E70">
        <f>IFERROR(ODBC__dsn_Synapse[[#This Row],[completed_date]],"")*1</f>
        <v>45756.869027777779</v>
      </c>
      <c r="F70" s="100">
        <f>IFERROR(ODBC__dsn_Synapse[[#This Row],[convert_TZ(users_waves.completed_date,''UTC'',''America/New_York'')]],"")*1</f>
        <v>45756.702361111114</v>
      </c>
      <c r="G70">
        <f>IFERROR(ODBC__dsn_Synapse[[#This Row],[npi]],"")*1</f>
        <v>1861651739</v>
      </c>
      <c r="H70">
        <f>IFERROR(ODBC__dsn_Synapse[[#This Row],[vendor_npi]],"")*1</f>
        <v>0</v>
      </c>
      <c r="I70">
        <f>IFERROR(ODBC__dsn_Synapse[[#This Row],[status]],"")*1</f>
        <v>1</v>
      </c>
      <c r="J70" t="str">
        <f>IFERROR(ODBC__dsn_Synapse[[#This Row],[responses-&gt;&gt;''$.\"4420595\"'']],"")</f>
        <v>A1</v>
      </c>
      <c r="K70">
        <f>IFERROR(ODBC__dsn_Synapse[[#This Row],[responses-&gt;&gt;''$.\"4420283\"'']],"")</f>
        <v>0</v>
      </c>
      <c r="L70" t="str">
        <f>IFERROR(ODBC__dsn_Synapse[[#This Row],[responses-&gt;&gt;''$.\"4422124\"'']],"")</f>
        <v>Multi-IND</v>
      </c>
      <c r="M70" t="str">
        <f t="shared" si="9"/>
        <v>A1</v>
      </c>
      <c r="N70" t="str">
        <f>_xlfn.IFNA(_xlfn.XLOOKUP($G70,'HBV TL'!$C:$C,'HBV TL'!$E:$E,,0),"NA")</f>
        <v>NA</v>
      </c>
      <c r="O70" t="str">
        <f>_xlfn.IFNA(_xlfn.XLOOKUP($H70,'HBV TL'!$C:$C,'HBV TL'!$E:$E,,0),"NA")</f>
        <v>NA</v>
      </c>
      <c r="P70" t="str">
        <f t="shared" si="10"/>
        <v>NA</v>
      </c>
      <c r="Q70" t="e">
        <f>_xlfn.XLOOKUP($G70,'HBV_PBC Unified TL'!$A:$A,'HBV_PBC Unified TL'!$E:$E,,0)</f>
        <v>#N/A</v>
      </c>
      <c r="R70" t="str">
        <f t="shared" si="11"/>
        <v>No Decile</v>
      </c>
      <c r="S70">
        <f>_xlfn.IFNA(IF(_xlfn.XLOOKUP($C70,OLs!$B:$B,OLs!$B:$B,,0),1,0),0)</f>
        <v>0</v>
      </c>
      <c r="T70">
        <f t="shared" si="12"/>
        <v>1861651739</v>
      </c>
      <c r="U70" t="str">
        <f>_xlfn.IFNA(_xlfn.XLOOKUP($T70,'PBC TL'!$A:$A,'PBC TL'!$F:$F,,0),"NA")</f>
        <v>NA</v>
      </c>
      <c r="V70">
        <f t="shared" si="13"/>
        <v>0</v>
      </c>
      <c r="W70">
        <f t="shared" si="14"/>
        <v>0</v>
      </c>
      <c r="X70">
        <f t="shared" si="15"/>
        <v>0</v>
      </c>
      <c r="Y70">
        <f t="shared" si="16"/>
        <v>0</v>
      </c>
    </row>
    <row r="71" spans="1:25" hidden="1" x14ac:dyDescent="0.25">
      <c r="A71">
        <f>IFERROR(ODBC__dsn_Synapse[[#This Row],[wave_id]],"")*1</f>
        <v>115542</v>
      </c>
      <c r="B71">
        <f>IFERROR(ODBC__dsn_Synapse[[#This Row],[id]],"")*1</f>
        <v>11350022</v>
      </c>
      <c r="C71">
        <f>IFERROR(ODBC__dsn_Synapse[[#This Row],[user_id]],"")*1</f>
        <v>581032</v>
      </c>
      <c r="D71" s="100">
        <f>IFERROR(ODBC__dsn_Synapse[[#This Row],[start_date]],"")*1</f>
        <v>45756.890763888892</v>
      </c>
      <c r="E71">
        <f>IFERROR(ODBC__dsn_Synapse[[#This Row],[completed_date]],"")*1</f>
        <v>45756.909467592595</v>
      </c>
      <c r="F71" s="100">
        <f>IFERROR(ODBC__dsn_Synapse[[#This Row],[convert_TZ(users_waves.completed_date,''UTC'',''America/New_York'')]],"")*1</f>
        <v>45756.742800925924</v>
      </c>
      <c r="G71">
        <f>IFERROR(ODBC__dsn_Synapse[[#This Row],[npi]],"")*1</f>
        <v>1023276490</v>
      </c>
      <c r="H71">
        <f>IFERROR(ODBC__dsn_Synapse[[#This Row],[vendor_npi]],"")*1</f>
        <v>0</v>
      </c>
      <c r="I71">
        <f>IFERROR(ODBC__dsn_Synapse[[#This Row],[status]],"")*1</f>
        <v>1</v>
      </c>
      <c r="J71" t="str">
        <f>IFERROR(ODBC__dsn_Synapse[[#This Row],[responses-&gt;&gt;''$.\"4420595\"'']],"")</f>
        <v>A1</v>
      </c>
      <c r="K71">
        <f>IFERROR(ODBC__dsn_Synapse[[#This Row],[responses-&gt;&gt;''$.\"4420283\"'']],"")</f>
        <v>0</v>
      </c>
      <c r="L71" t="str">
        <f>IFERROR(ODBC__dsn_Synapse[[#This Row],[responses-&gt;&gt;''$.\"4422124\"'']],"")</f>
        <v>Multi-IND</v>
      </c>
      <c r="M71" t="str">
        <f t="shared" si="9"/>
        <v>A1</v>
      </c>
      <c r="N71" t="str">
        <f>_xlfn.IFNA(_xlfn.XLOOKUP($G71,'HBV TL'!$C:$C,'HBV TL'!$E:$E,,0),"NA")</f>
        <v>NA</v>
      </c>
      <c r="O71" t="str">
        <f>_xlfn.IFNA(_xlfn.XLOOKUP($H71,'HBV TL'!$C:$C,'HBV TL'!$E:$E,,0),"NA")</f>
        <v>NA</v>
      </c>
      <c r="P71" t="str">
        <f t="shared" si="10"/>
        <v>NA</v>
      </c>
      <c r="Q71" t="e">
        <f>_xlfn.XLOOKUP($G71,'HBV_PBC Unified TL'!$A:$A,'HBV_PBC Unified TL'!$E:$E,,0)</f>
        <v>#N/A</v>
      </c>
      <c r="R71" t="str">
        <f t="shared" si="11"/>
        <v>No Decile</v>
      </c>
      <c r="S71">
        <f>_xlfn.IFNA(IF(_xlfn.XLOOKUP($C71,OLs!$B:$B,OLs!$B:$B,,0),1,0),0)</f>
        <v>0</v>
      </c>
      <c r="T71">
        <f t="shared" si="12"/>
        <v>1023276490</v>
      </c>
      <c r="U71" t="str">
        <f>_xlfn.IFNA(_xlfn.XLOOKUP($T71,'PBC TL'!$A:$A,'PBC TL'!$F:$F,,0),"NA")</f>
        <v>NA</v>
      </c>
      <c r="V71">
        <f t="shared" si="13"/>
        <v>0</v>
      </c>
      <c r="W71">
        <f t="shared" si="14"/>
        <v>0</v>
      </c>
      <c r="X71">
        <f t="shared" si="15"/>
        <v>0</v>
      </c>
      <c r="Y71">
        <f t="shared" si="16"/>
        <v>0</v>
      </c>
    </row>
    <row r="72" spans="1:25" hidden="1" x14ac:dyDescent="0.25">
      <c r="A72">
        <f>IFERROR(ODBC__dsn_Synapse[[#This Row],[wave_id]],"")*1</f>
        <v>115542</v>
      </c>
      <c r="B72">
        <f>IFERROR(ODBC__dsn_Synapse[[#This Row],[id]],"")*1</f>
        <v>11349524</v>
      </c>
      <c r="C72">
        <f>IFERROR(ODBC__dsn_Synapse[[#This Row],[user_id]],"")*1</f>
        <v>335206</v>
      </c>
      <c r="D72" s="100">
        <f>IFERROR(ODBC__dsn_Synapse[[#This Row],[start_date]],"")*1</f>
        <v>45756.904664351852</v>
      </c>
      <c r="E72">
        <f>IFERROR(ODBC__dsn_Synapse[[#This Row],[completed_date]],"")*1</f>
        <v>45756.926319444443</v>
      </c>
      <c r="F72" s="100">
        <f>IFERROR(ODBC__dsn_Synapse[[#This Row],[convert_TZ(users_waves.completed_date,''UTC'',''America/New_York'')]],"")*1</f>
        <v>45756.759652777779</v>
      </c>
      <c r="G72">
        <f>IFERROR(ODBC__dsn_Synapse[[#This Row],[npi]],"")*1</f>
        <v>1114978699</v>
      </c>
      <c r="H72">
        <f>IFERROR(ODBC__dsn_Synapse[[#This Row],[vendor_npi]],"")*1</f>
        <v>0</v>
      </c>
      <c r="I72">
        <f>IFERROR(ODBC__dsn_Synapse[[#This Row],[status]],"")*1</f>
        <v>1</v>
      </c>
      <c r="J72" t="str">
        <f>IFERROR(ODBC__dsn_Synapse[[#This Row],[responses-&gt;&gt;''$.\"4420595\"'']],"")</f>
        <v>A4</v>
      </c>
      <c r="K72">
        <f>IFERROR(ODBC__dsn_Synapse[[#This Row],[responses-&gt;&gt;''$.\"4420283\"'']],"")</f>
        <v>0</v>
      </c>
      <c r="L72" t="str">
        <f>IFERROR(ODBC__dsn_Synapse[[#This Row],[responses-&gt;&gt;''$.\"4422124\"'']],"")</f>
        <v>Single-IND</v>
      </c>
      <c r="M72" t="str">
        <f t="shared" si="9"/>
        <v>A4</v>
      </c>
      <c r="N72" t="str">
        <f>_xlfn.IFNA(_xlfn.XLOOKUP($G72,'HBV TL'!$C:$C,'HBV TL'!$E:$E,,0),"NA")</f>
        <v>NA</v>
      </c>
      <c r="O72" t="str">
        <f>_xlfn.IFNA(_xlfn.XLOOKUP($H72,'HBV TL'!$C:$C,'HBV TL'!$E:$E,,0),"NA")</f>
        <v>NA</v>
      </c>
      <c r="P72" t="str">
        <f t="shared" si="10"/>
        <v>NA</v>
      </c>
      <c r="Q72" t="e">
        <f>_xlfn.XLOOKUP($G72,'HBV_PBC Unified TL'!$A:$A,'HBV_PBC Unified TL'!$E:$E,,0)</f>
        <v>#N/A</v>
      </c>
      <c r="R72" t="str">
        <f t="shared" si="11"/>
        <v>No Decile</v>
      </c>
      <c r="S72">
        <f>_xlfn.IFNA(IF(_xlfn.XLOOKUP($C72,OLs!$B:$B,OLs!$B:$B,,0),1,0),0)</f>
        <v>0</v>
      </c>
      <c r="T72">
        <f t="shared" si="12"/>
        <v>1114978699</v>
      </c>
      <c r="U72" t="str">
        <f>_xlfn.IFNA(_xlfn.XLOOKUP($T72,'PBC TL'!$A:$A,'PBC TL'!$F:$F,,0),"NA")</f>
        <v>NA</v>
      </c>
      <c r="V72">
        <f t="shared" si="13"/>
        <v>0</v>
      </c>
      <c r="W72">
        <f t="shared" si="14"/>
        <v>0</v>
      </c>
      <c r="X72">
        <f t="shared" si="15"/>
        <v>0</v>
      </c>
      <c r="Y72">
        <f t="shared" si="16"/>
        <v>0</v>
      </c>
    </row>
    <row r="73" spans="1:25" hidden="1" x14ac:dyDescent="0.25">
      <c r="A73">
        <f>IFERROR(ODBC__dsn_Synapse[[#This Row],[wave_id]],"")*1</f>
        <v>115542</v>
      </c>
      <c r="B73">
        <f>IFERROR(ODBC__dsn_Synapse[[#This Row],[id]],"")*1</f>
        <v>11349320</v>
      </c>
      <c r="C73">
        <f>IFERROR(ODBC__dsn_Synapse[[#This Row],[user_id]],"")*1</f>
        <v>48300</v>
      </c>
      <c r="D73" s="100">
        <f>IFERROR(ODBC__dsn_Synapse[[#This Row],[start_date]],"")*1</f>
        <v>45756.885462962964</v>
      </c>
      <c r="E73">
        <f>IFERROR(ODBC__dsn_Synapse[[#This Row],[completed_date]],"")*1</f>
        <v>45756.943020833336</v>
      </c>
      <c r="F73" s="100">
        <f>IFERROR(ODBC__dsn_Synapse[[#This Row],[convert_TZ(users_waves.completed_date,''UTC'',''America/New_York'')]],"")*1</f>
        <v>45756.776354166665</v>
      </c>
      <c r="G73">
        <f>IFERROR(ODBC__dsn_Synapse[[#This Row],[npi]],"")*1</f>
        <v>1457332066</v>
      </c>
      <c r="H73">
        <f>IFERROR(ODBC__dsn_Synapse[[#This Row],[vendor_npi]],"")*1</f>
        <v>0</v>
      </c>
      <c r="I73">
        <f>IFERROR(ODBC__dsn_Synapse[[#This Row],[status]],"")*1</f>
        <v>1</v>
      </c>
      <c r="J73">
        <f>IFERROR(ODBC__dsn_Synapse[[#This Row],[responses-&gt;&gt;''$.\"4420595\"'']],"")</f>
        <v>0</v>
      </c>
      <c r="K73" t="str">
        <f>IFERROR(ODBC__dsn_Synapse[[#This Row],[responses-&gt;&gt;''$.\"4420283\"'']],"")</f>
        <v>A2</v>
      </c>
      <c r="L73" t="str">
        <f>IFERROR(ODBC__dsn_Synapse[[#This Row],[responses-&gt;&gt;''$.\"4422124\"'']],"")</f>
        <v>Multi-IND</v>
      </c>
      <c r="M73" t="str">
        <f t="shared" si="9"/>
        <v>A2</v>
      </c>
      <c r="N73" t="str">
        <f>_xlfn.IFNA(_xlfn.XLOOKUP($G73,'HBV TL'!$C:$C,'HBV TL'!$E:$E,,0),"NA")</f>
        <v>NA</v>
      </c>
      <c r="O73" t="str">
        <f>_xlfn.IFNA(_xlfn.XLOOKUP($H73,'HBV TL'!$C:$C,'HBV TL'!$E:$E,,0),"NA")</f>
        <v>NA</v>
      </c>
      <c r="P73" t="str">
        <f t="shared" si="10"/>
        <v>NA</v>
      </c>
      <c r="Q73" t="e">
        <f>_xlfn.XLOOKUP($G73,'HBV_PBC Unified TL'!$A:$A,'HBV_PBC Unified TL'!$E:$E,,0)</f>
        <v>#N/A</v>
      </c>
      <c r="R73" t="str">
        <f t="shared" si="11"/>
        <v>No Decile</v>
      </c>
      <c r="S73">
        <f>_xlfn.IFNA(IF(_xlfn.XLOOKUP($C73,OLs!$B:$B,OLs!$B:$B,,0),1,0),0)</f>
        <v>0</v>
      </c>
      <c r="T73">
        <f t="shared" si="12"/>
        <v>1457332066</v>
      </c>
      <c r="U73" t="str">
        <f>_xlfn.IFNA(_xlfn.XLOOKUP($T73,'PBC TL'!$A:$A,'PBC TL'!$F:$F,,0),"NA")</f>
        <v>NA</v>
      </c>
      <c r="V73">
        <f t="shared" si="13"/>
        <v>0</v>
      </c>
      <c r="W73">
        <f t="shared" si="14"/>
        <v>0</v>
      </c>
      <c r="X73">
        <f t="shared" si="15"/>
        <v>0</v>
      </c>
      <c r="Y73">
        <f t="shared" si="16"/>
        <v>0</v>
      </c>
    </row>
    <row r="74" spans="1:25" hidden="1" x14ac:dyDescent="0.25">
      <c r="A74">
        <f>IFERROR(ODBC__dsn_Synapse[[#This Row],[wave_id]],"")*1</f>
        <v>115542</v>
      </c>
      <c r="B74">
        <f>IFERROR(ODBC__dsn_Synapse[[#This Row],[id]],"")*1</f>
        <v>11349868</v>
      </c>
      <c r="C74">
        <f>IFERROR(ODBC__dsn_Synapse[[#This Row],[user_id]],"")*1</f>
        <v>519838</v>
      </c>
      <c r="D74" s="100">
        <f>IFERROR(ODBC__dsn_Synapse[[#This Row],[start_date]],"")*1</f>
        <v>45756.934328703705</v>
      </c>
      <c r="E74">
        <f>IFERROR(ODBC__dsn_Synapse[[#This Row],[completed_date]],"")*1</f>
        <v>45756.954976851855</v>
      </c>
      <c r="F74" s="100">
        <f>IFERROR(ODBC__dsn_Synapse[[#This Row],[convert_TZ(users_waves.completed_date,''UTC'',''America/New_York'')]],"")*1</f>
        <v>45756.788310185184</v>
      </c>
      <c r="G74">
        <f>IFERROR(ODBC__dsn_Synapse[[#This Row],[npi]],"")*1</f>
        <v>1760143671</v>
      </c>
      <c r="H74">
        <f>IFERROR(ODBC__dsn_Synapse[[#This Row],[vendor_npi]],"")*1</f>
        <v>0</v>
      </c>
      <c r="I74">
        <f>IFERROR(ODBC__dsn_Synapse[[#This Row],[status]],"")*1</f>
        <v>1</v>
      </c>
      <c r="J74" t="str">
        <f>IFERROR(ODBC__dsn_Synapse[[#This Row],[responses-&gt;&gt;''$.\"4420595\"'']],"")</f>
        <v>A2</v>
      </c>
      <c r="K74">
        <f>IFERROR(ODBC__dsn_Synapse[[#This Row],[responses-&gt;&gt;''$.\"4420283\"'']],"")</f>
        <v>0</v>
      </c>
      <c r="L74" t="str">
        <f>IFERROR(ODBC__dsn_Synapse[[#This Row],[responses-&gt;&gt;''$.\"4422124\"'']],"")</f>
        <v>Single-IND</v>
      </c>
      <c r="M74" t="str">
        <f t="shared" si="9"/>
        <v>A2</v>
      </c>
      <c r="N74" t="str">
        <f>_xlfn.IFNA(_xlfn.XLOOKUP($G74,'HBV TL'!$C:$C,'HBV TL'!$E:$E,,0),"NA")</f>
        <v>NA</v>
      </c>
      <c r="O74" t="str">
        <f>_xlfn.IFNA(_xlfn.XLOOKUP($H74,'HBV TL'!$C:$C,'HBV TL'!$E:$E,,0),"NA")</f>
        <v>NA</v>
      </c>
      <c r="P74" t="str">
        <f t="shared" si="10"/>
        <v>NA</v>
      </c>
      <c r="Q74" t="e">
        <f>_xlfn.XLOOKUP($G74,'HBV_PBC Unified TL'!$A:$A,'HBV_PBC Unified TL'!$E:$E,,0)</f>
        <v>#N/A</v>
      </c>
      <c r="R74" t="str">
        <f t="shared" si="11"/>
        <v>No Decile</v>
      </c>
      <c r="S74">
        <f>_xlfn.IFNA(IF(_xlfn.XLOOKUP($C74,OLs!$B:$B,OLs!$B:$B,,0),1,0),0)</f>
        <v>1</v>
      </c>
      <c r="T74">
        <f t="shared" si="12"/>
        <v>1760143671</v>
      </c>
      <c r="U74" t="str">
        <f>_xlfn.IFNA(_xlfn.XLOOKUP($T74,'PBC TL'!$A:$A,'PBC TL'!$F:$F,,0),"NA")</f>
        <v>NA</v>
      </c>
      <c r="V74">
        <f t="shared" si="13"/>
        <v>0</v>
      </c>
      <c r="W74">
        <f t="shared" si="14"/>
        <v>0</v>
      </c>
      <c r="X74">
        <f t="shared" si="15"/>
        <v>0</v>
      </c>
      <c r="Y74">
        <f t="shared" si="16"/>
        <v>0</v>
      </c>
    </row>
    <row r="75" spans="1:25" hidden="1" x14ac:dyDescent="0.25">
      <c r="A75">
        <f>IFERROR(ODBC__dsn_Synapse[[#This Row],[wave_id]],"")*1</f>
        <v>115542</v>
      </c>
      <c r="B75">
        <f>IFERROR(ODBC__dsn_Synapse[[#This Row],[id]],"")*1</f>
        <v>11356536</v>
      </c>
      <c r="C75">
        <f>IFERROR(ODBC__dsn_Synapse[[#This Row],[user_id]],"")*1</f>
        <v>707418</v>
      </c>
      <c r="D75" s="100">
        <f>IFERROR(ODBC__dsn_Synapse[[#This Row],[start_date]],"")*1</f>
        <v>45756.904374999998</v>
      </c>
      <c r="E75">
        <f>IFERROR(ODBC__dsn_Synapse[[#This Row],[completed_date]],"")*1</f>
        <v>45756.991990740738</v>
      </c>
      <c r="F75" s="100">
        <f>IFERROR(ODBC__dsn_Synapse[[#This Row],[convert_TZ(users_waves.completed_date,''UTC'',''America/New_York'')]],"")*1</f>
        <v>45756.825324074074</v>
      </c>
      <c r="G75">
        <f>IFERROR(ODBC__dsn_Synapse[[#This Row],[npi]],"")*1</f>
        <v>0</v>
      </c>
      <c r="H75">
        <f>IFERROR(ODBC__dsn_Synapse[[#This Row],[vendor_npi]],"")*1</f>
        <v>1013920156</v>
      </c>
      <c r="I75">
        <f>IFERROR(ODBC__dsn_Synapse[[#This Row],[status]],"")*1</f>
        <v>1</v>
      </c>
      <c r="J75" t="str">
        <f>IFERROR(ODBC__dsn_Synapse[[#This Row],[responses-&gt;&gt;''$.\"4420595\"'']],"")</f>
        <v>A6</v>
      </c>
      <c r="K75">
        <f>IFERROR(ODBC__dsn_Synapse[[#This Row],[responses-&gt;&gt;''$.\"4420283\"'']],"")</f>
        <v>0</v>
      </c>
      <c r="L75" t="str">
        <f>IFERROR(ODBC__dsn_Synapse[[#This Row],[responses-&gt;&gt;''$.\"4422124\"'']],"")</f>
        <v>Single-IND</v>
      </c>
      <c r="M75" t="str">
        <f t="shared" si="9"/>
        <v>A6</v>
      </c>
      <c r="N75" t="str">
        <f>_xlfn.IFNA(_xlfn.XLOOKUP($G75,'HBV TL'!$C:$C,'HBV TL'!$E:$E,,0),"NA")</f>
        <v>NA</v>
      </c>
      <c r="O75">
        <f>_xlfn.IFNA(_xlfn.XLOOKUP($H75,'HBV TL'!$C:$C,'HBV TL'!$E:$E,,0),"NA")</f>
        <v>6</v>
      </c>
      <c r="P75">
        <f t="shared" si="10"/>
        <v>6</v>
      </c>
      <c r="Q75" t="e">
        <f>_xlfn.XLOOKUP($G75,'HBV_PBC Unified TL'!$A:$A,'HBV_PBC Unified TL'!$E:$E,,0)</f>
        <v>#N/A</v>
      </c>
      <c r="R75" t="str">
        <f t="shared" si="11"/>
        <v>High/Medium</v>
      </c>
      <c r="S75">
        <f>_xlfn.IFNA(IF(_xlfn.XLOOKUP($C75,OLs!$B:$B,OLs!$B:$B,,0),1,0),0)</f>
        <v>0</v>
      </c>
      <c r="T75">
        <f t="shared" si="12"/>
        <v>1013920156</v>
      </c>
      <c r="U75" t="str">
        <f>_xlfn.IFNA(_xlfn.XLOOKUP($T75,'PBC TL'!$A:$A,'PBC TL'!$F:$F,,0),"NA")</f>
        <v>NA</v>
      </c>
      <c r="V75">
        <f t="shared" si="13"/>
        <v>1</v>
      </c>
      <c r="W75">
        <f t="shared" si="14"/>
        <v>0</v>
      </c>
      <c r="X75">
        <f t="shared" si="15"/>
        <v>1</v>
      </c>
      <c r="Y75">
        <f t="shared" si="16"/>
        <v>0</v>
      </c>
    </row>
    <row r="76" spans="1:25" hidden="1" x14ac:dyDescent="0.25">
      <c r="A76">
        <f>IFERROR(ODBC__dsn_Synapse[[#This Row],[wave_id]],"")*1</f>
        <v>115542</v>
      </c>
      <c r="B76">
        <f>IFERROR(ODBC__dsn_Synapse[[#This Row],[id]],"")*1</f>
        <v>11349694</v>
      </c>
      <c r="C76">
        <f>IFERROR(ODBC__dsn_Synapse[[#This Row],[user_id]],"")*1</f>
        <v>440703</v>
      </c>
      <c r="D76" s="100">
        <f>IFERROR(ODBC__dsn_Synapse[[#This Row],[start_date]],"")*1</f>
        <v>45757.002905092595</v>
      </c>
      <c r="E76">
        <f>IFERROR(ODBC__dsn_Synapse[[#This Row],[completed_date]],"")*1</f>
        <v>45757.020219907405</v>
      </c>
      <c r="F76" s="100">
        <f>IFERROR(ODBC__dsn_Synapse[[#This Row],[convert_TZ(users_waves.completed_date,''UTC'',''America/New_York'')]],"")*1</f>
        <v>45756.85355324074</v>
      </c>
      <c r="G76">
        <f>IFERROR(ODBC__dsn_Synapse[[#This Row],[npi]],"")*1</f>
        <v>1194941104</v>
      </c>
      <c r="H76">
        <f>IFERROR(ODBC__dsn_Synapse[[#This Row],[vendor_npi]],"")*1</f>
        <v>0</v>
      </c>
      <c r="I76">
        <f>IFERROR(ODBC__dsn_Synapse[[#This Row],[status]],"")*1</f>
        <v>1</v>
      </c>
      <c r="J76" t="str">
        <f>IFERROR(ODBC__dsn_Synapse[[#This Row],[responses-&gt;&gt;''$.\"4420595\"'']],"")</f>
        <v>A1</v>
      </c>
      <c r="K76">
        <f>IFERROR(ODBC__dsn_Synapse[[#This Row],[responses-&gt;&gt;''$.\"4420283\"'']],"")</f>
        <v>0</v>
      </c>
      <c r="L76" t="str">
        <f>IFERROR(ODBC__dsn_Synapse[[#This Row],[responses-&gt;&gt;''$.\"4422124\"'']],"")</f>
        <v>Multi-IND</v>
      </c>
      <c r="M76" t="str">
        <f t="shared" si="9"/>
        <v>A1</v>
      </c>
      <c r="N76" t="str">
        <f>_xlfn.IFNA(_xlfn.XLOOKUP($G76,'HBV TL'!$C:$C,'HBV TL'!$E:$E,,0),"NA")</f>
        <v>NA</v>
      </c>
      <c r="O76" t="str">
        <f>_xlfn.IFNA(_xlfn.XLOOKUP($H76,'HBV TL'!$C:$C,'HBV TL'!$E:$E,,0),"NA")</f>
        <v>NA</v>
      </c>
      <c r="P76" t="str">
        <f t="shared" si="10"/>
        <v>NA</v>
      </c>
      <c r="Q76" t="e">
        <f>_xlfn.XLOOKUP($G76,'HBV_PBC Unified TL'!$A:$A,'HBV_PBC Unified TL'!$E:$E,,0)</f>
        <v>#N/A</v>
      </c>
      <c r="R76" t="str">
        <f t="shared" si="11"/>
        <v>No Decile</v>
      </c>
      <c r="S76">
        <f>_xlfn.IFNA(IF(_xlfn.XLOOKUP($C76,OLs!$B:$B,OLs!$B:$B,,0),1,0),0)</f>
        <v>0</v>
      </c>
      <c r="T76">
        <f t="shared" si="12"/>
        <v>1194941104</v>
      </c>
      <c r="U76" t="str">
        <f>_xlfn.IFNA(_xlfn.XLOOKUP($T76,'PBC TL'!$A:$A,'PBC TL'!$F:$F,,0),"NA")</f>
        <v>NA</v>
      </c>
      <c r="V76">
        <f t="shared" si="13"/>
        <v>0</v>
      </c>
      <c r="W76">
        <f t="shared" si="14"/>
        <v>0</v>
      </c>
      <c r="X76">
        <f t="shared" si="15"/>
        <v>0</v>
      </c>
      <c r="Y76">
        <f t="shared" si="16"/>
        <v>0</v>
      </c>
    </row>
    <row r="77" spans="1:25" hidden="1" x14ac:dyDescent="0.25">
      <c r="A77">
        <f>IFERROR(ODBC__dsn_Synapse[[#This Row],[wave_id]],"")*1</f>
        <v>115542</v>
      </c>
      <c r="B77">
        <f>IFERROR(ODBC__dsn_Synapse[[#This Row],[id]],"")*1</f>
        <v>11349894</v>
      </c>
      <c r="C77">
        <f>IFERROR(ODBC__dsn_Synapse[[#This Row],[user_id]],"")*1</f>
        <v>534886</v>
      </c>
      <c r="D77" s="100">
        <f>IFERROR(ODBC__dsn_Synapse[[#This Row],[start_date]],"")*1</f>
        <v>45757.111921296295</v>
      </c>
      <c r="E77">
        <f>IFERROR(ODBC__dsn_Synapse[[#This Row],[completed_date]],"")*1</f>
        <v>45757.129780092589</v>
      </c>
      <c r="F77" s="100">
        <f>IFERROR(ODBC__dsn_Synapse[[#This Row],[convert_TZ(users_waves.completed_date,''UTC'',''America/New_York'')]],"")*1</f>
        <v>45756.963113425925</v>
      </c>
      <c r="G77">
        <f>IFERROR(ODBC__dsn_Synapse[[#This Row],[npi]],"")*1</f>
        <v>1306172424</v>
      </c>
      <c r="H77">
        <f>IFERROR(ODBC__dsn_Synapse[[#This Row],[vendor_npi]],"")*1</f>
        <v>0</v>
      </c>
      <c r="I77">
        <f>IFERROR(ODBC__dsn_Synapse[[#This Row],[status]],"")*1</f>
        <v>1</v>
      </c>
      <c r="J77" t="str">
        <f>IFERROR(ODBC__dsn_Synapse[[#This Row],[responses-&gt;&gt;''$.\"4420595\"'']],"")</f>
        <v>A2</v>
      </c>
      <c r="K77">
        <f>IFERROR(ODBC__dsn_Synapse[[#This Row],[responses-&gt;&gt;''$.\"4420283\"'']],"")</f>
        <v>0</v>
      </c>
      <c r="L77" t="str">
        <f>IFERROR(ODBC__dsn_Synapse[[#This Row],[responses-&gt;&gt;''$.\"4422124\"'']],"")</f>
        <v>Multi-IND</v>
      </c>
      <c r="M77" t="str">
        <f t="shared" si="9"/>
        <v>A2</v>
      </c>
      <c r="N77" t="str">
        <f>_xlfn.IFNA(_xlfn.XLOOKUP($G77,'HBV TL'!$C:$C,'HBV TL'!$E:$E,,0),"NA")</f>
        <v>NA</v>
      </c>
      <c r="O77" t="str">
        <f>_xlfn.IFNA(_xlfn.XLOOKUP($H77,'HBV TL'!$C:$C,'HBV TL'!$E:$E,,0),"NA")</f>
        <v>NA</v>
      </c>
      <c r="P77" t="str">
        <f t="shared" si="10"/>
        <v>NA</v>
      </c>
      <c r="Q77" t="e">
        <f>_xlfn.XLOOKUP($G77,'HBV_PBC Unified TL'!$A:$A,'HBV_PBC Unified TL'!$E:$E,,0)</f>
        <v>#N/A</v>
      </c>
      <c r="R77" t="str">
        <f t="shared" si="11"/>
        <v>No Decile</v>
      </c>
      <c r="S77">
        <f>_xlfn.IFNA(IF(_xlfn.XLOOKUP($C77,OLs!$B:$B,OLs!$B:$B,,0),1,0),0)</f>
        <v>1</v>
      </c>
      <c r="T77">
        <f t="shared" si="12"/>
        <v>1306172424</v>
      </c>
      <c r="U77" t="str">
        <f>_xlfn.IFNA(_xlfn.XLOOKUP($T77,'PBC TL'!$A:$A,'PBC TL'!$F:$F,,0),"NA")</f>
        <v>NA</v>
      </c>
      <c r="V77">
        <f t="shared" si="13"/>
        <v>0</v>
      </c>
      <c r="W77">
        <f t="shared" si="14"/>
        <v>0</v>
      </c>
      <c r="X77">
        <f t="shared" si="15"/>
        <v>0</v>
      </c>
      <c r="Y77">
        <f t="shared" si="16"/>
        <v>0</v>
      </c>
    </row>
    <row r="78" spans="1:25" hidden="1" x14ac:dyDescent="0.25">
      <c r="A78">
        <f>IFERROR(ODBC__dsn_Synapse[[#This Row],[wave_id]],"")*1</f>
        <v>115542</v>
      </c>
      <c r="B78">
        <f>IFERROR(ODBC__dsn_Synapse[[#This Row],[id]],"")*1</f>
        <v>11349651</v>
      </c>
      <c r="C78">
        <f>IFERROR(ODBC__dsn_Synapse[[#This Row],[user_id]],"")*1</f>
        <v>411636</v>
      </c>
      <c r="D78" s="100">
        <f>IFERROR(ODBC__dsn_Synapse[[#This Row],[start_date]],"")*1</f>
        <v>45757.380706018521</v>
      </c>
      <c r="E78">
        <f>IFERROR(ODBC__dsn_Synapse[[#This Row],[completed_date]],"")*1</f>
        <v>45757.410787037035</v>
      </c>
      <c r="F78" s="100">
        <f>IFERROR(ODBC__dsn_Synapse[[#This Row],[convert_TZ(users_waves.completed_date,''UTC'',''America/New_York'')]],"")*1</f>
        <v>45757.244120370371</v>
      </c>
      <c r="G78">
        <f>IFERROR(ODBC__dsn_Synapse[[#This Row],[npi]],"")*1</f>
        <v>1265679187</v>
      </c>
      <c r="H78">
        <f>IFERROR(ODBC__dsn_Synapse[[#This Row],[vendor_npi]],"")*1</f>
        <v>0</v>
      </c>
      <c r="I78">
        <f>IFERROR(ODBC__dsn_Synapse[[#This Row],[status]],"")*1</f>
        <v>1</v>
      </c>
      <c r="J78" t="str">
        <f>IFERROR(ODBC__dsn_Synapse[[#This Row],[responses-&gt;&gt;''$.\"4420595\"'']],"")</f>
        <v>A2</v>
      </c>
      <c r="K78">
        <f>IFERROR(ODBC__dsn_Synapse[[#This Row],[responses-&gt;&gt;''$.\"4420283\"'']],"")</f>
        <v>0</v>
      </c>
      <c r="L78" t="str">
        <f>IFERROR(ODBC__dsn_Synapse[[#This Row],[responses-&gt;&gt;''$.\"4422124\"'']],"")</f>
        <v>Multi-IND</v>
      </c>
      <c r="M78" t="str">
        <f t="shared" si="9"/>
        <v>A2</v>
      </c>
      <c r="N78" t="str">
        <f>_xlfn.IFNA(_xlfn.XLOOKUP($G78,'HBV TL'!$C:$C,'HBV TL'!$E:$E,,0),"NA")</f>
        <v>NA</v>
      </c>
      <c r="O78" t="str">
        <f>_xlfn.IFNA(_xlfn.XLOOKUP($H78,'HBV TL'!$C:$C,'HBV TL'!$E:$E,,0),"NA")</f>
        <v>NA</v>
      </c>
      <c r="P78" t="str">
        <f t="shared" si="10"/>
        <v>NA</v>
      </c>
      <c r="Q78" t="e">
        <f>_xlfn.XLOOKUP($G78,'HBV_PBC Unified TL'!$A:$A,'HBV_PBC Unified TL'!$E:$E,,0)</f>
        <v>#N/A</v>
      </c>
      <c r="R78" t="str">
        <f t="shared" si="11"/>
        <v>No Decile</v>
      </c>
      <c r="S78">
        <f>_xlfn.IFNA(IF(_xlfn.XLOOKUP($C78,OLs!$B:$B,OLs!$B:$B,,0),1,0),0)</f>
        <v>0</v>
      </c>
      <c r="T78">
        <f t="shared" si="12"/>
        <v>1265679187</v>
      </c>
      <c r="U78" t="str">
        <f>_xlfn.IFNA(_xlfn.XLOOKUP($T78,'PBC TL'!$A:$A,'PBC TL'!$F:$F,,0),"NA")</f>
        <v>NA</v>
      </c>
      <c r="V78">
        <f t="shared" si="13"/>
        <v>0</v>
      </c>
      <c r="W78">
        <f t="shared" si="14"/>
        <v>0</v>
      </c>
      <c r="X78">
        <f t="shared" si="15"/>
        <v>0</v>
      </c>
      <c r="Y78">
        <f t="shared" si="16"/>
        <v>0</v>
      </c>
    </row>
    <row r="79" spans="1:25" hidden="1" x14ac:dyDescent="0.25">
      <c r="A79">
        <f>IFERROR(ODBC__dsn_Synapse[[#This Row],[wave_id]],"")*1</f>
        <v>115542</v>
      </c>
      <c r="B79">
        <f>IFERROR(ODBC__dsn_Synapse[[#This Row],[id]],"")*1</f>
        <v>11349855</v>
      </c>
      <c r="C79">
        <f>IFERROR(ODBC__dsn_Synapse[[#This Row],[user_id]],"")*1</f>
        <v>518561</v>
      </c>
      <c r="D79" s="100">
        <f>IFERROR(ODBC__dsn_Synapse[[#This Row],[start_date]],"")*1</f>
        <v>45757.446238425924</v>
      </c>
      <c r="E79">
        <f>IFERROR(ODBC__dsn_Synapse[[#This Row],[completed_date]],"")*1</f>
        <v>45757.463865740741</v>
      </c>
      <c r="F79" s="100">
        <f>IFERROR(ODBC__dsn_Synapse[[#This Row],[convert_TZ(users_waves.completed_date,''UTC'',''America/New_York'')]],"")*1</f>
        <v>45757.297199074077</v>
      </c>
      <c r="G79">
        <f>IFERROR(ODBC__dsn_Synapse[[#This Row],[npi]],"")*1</f>
        <v>1942250501</v>
      </c>
      <c r="H79">
        <f>IFERROR(ODBC__dsn_Synapse[[#This Row],[vendor_npi]],"")*1</f>
        <v>0</v>
      </c>
      <c r="I79">
        <f>IFERROR(ODBC__dsn_Synapse[[#This Row],[status]],"")*1</f>
        <v>1</v>
      </c>
      <c r="J79" t="str">
        <f>IFERROR(ODBC__dsn_Synapse[[#This Row],[responses-&gt;&gt;''$.\"4420595\"'']],"")</f>
        <v>A4</v>
      </c>
      <c r="K79">
        <f>IFERROR(ODBC__dsn_Synapse[[#This Row],[responses-&gt;&gt;''$.\"4420283\"'']],"")</f>
        <v>0</v>
      </c>
      <c r="L79" t="str">
        <f>IFERROR(ODBC__dsn_Synapse[[#This Row],[responses-&gt;&gt;''$.\"4422124\"'']],"")</f>
        <v>Single-IND</v>
      </c>
      <c r="M79" t="str">
        <f t="shared" si="9"/>
        <v>A4</v>
      </c>
      <c r="N79" t="str">
        <f>_xlfn.IFNA(_xlfn.XLOOKUP($G79,'HBV TL'!$C:$C,'HBV TL'!$E:$E,,0),"NA")</f>
        <v>NA</v>
      </c>
      <c r="O79" t="str">
        <f>_xlfn.IFNA(_xlfn.XLOOKUP($H79,'HBV TL'!$C:$C,'HBV TL'!$E:$E,,0),"NA")</f>
        <v>NA</v>
      </c>
      <c r="P79" t="str">
        <f t="shared" si="10"/>
        <v>NA</v>
      </c>
      <c r="Q79" t="e">
        <f>_xlfn.XLOOKUP($G79,'HBV_PBC Unified TL'!$A:$A,'HBV_PBC Unified TL'!$E:$E,,0)</f>
        <v>#N/A</v>
      </c>
      <c r="R79" t="str">
        <f t="shared" si="11"/>
        <v>No Decile</v>
      </c>
      <c r="S79">
        <f>_xlfn.IFNA(IF(_xlfn.XLOOKUP($C79,OLs!$B:$B,OLs!$B:$B,,0),1,0),0)</f>
        <v>0</v>
      </c>
      <c r="T79">
        <f t="shared" si="12"/>
        <v>1942250501</v>
      </c>
      <c r="U79" t="str">
        <f>_xlfn.IFNA(_xlfn.XLOOKUP($T79,'PBC TL'!$A:$A,'PBC TL'!$F:$F,,0),"NA")</f>
        <v>NA</v>
      </c>
      <c r="V79">
        <f t="shared" si="13"/>
        <v>0</v>
      </c>
      <c r="W79">
        <f t="shared" si="14"/>
        <v>0</v>
      </c>
      <c r="X79">
        <f t="shared" si="15"/>
        <v>0</v>
      </c>
      <c r="Y79">
        <f t="shared" si="16"/>
        <v>0</v>
      </c>
    </row>
    <row r="80" spans="1:25" hidden="1" x14ac:dyDescent="0.25">
      <c r="A80">
        <f>IFERROR(ODBC__dsn_Synapse[[#This Row],[wave_id]],"")*1</f>
        <v>115542</v>
      </c>
      <c r="B80">
        <f>IFERROR(ODBC__dsn_Synapse[[#This Row],[id]],"")*1</f>
        <v>11349643</v>
      </c>
      <c r="C80">
        <f>IFERROR(ODBC__dsn_Synapse[[#This Row],[user_id]],"")*1</f>
        <v>151007</v>
      </c>
      <c r="D80" s="100">
        <f>IFERROR(ODBC__dsn_Synapse[[#This Row],[start_date]],"")*1</f>
        <v>45757.4919212963</v>
      </c>
      <c r="E80">
        <f>IFERROR(ODBC__dsn_Synapse[[#This Row],[completed_date]],"")*1</f>
        <v>45757.525706018518</v>
      </c>
      <c r="F80" s="100">
        <f>IFERROR(ODBC__dsn_Synapse[[#This Row],[convert_TZ(users_waves.completed_date,''UTC'',''America/New_York'')]],"")*1</f>
        <v>45757.359039351853</v>
      </c>
      <c r="G80">
        <f>IFERROR(ODBC__dsn_Synapse[[#This Row],[npi]],"")*1</f>
        <v>1104931286</v>
      </c>
      <c r="H80">
        <f>IFERROR(ODBC__dsn_Synapse[[#This Row],[vendor_npi]],"")*1</f>
        <v>0</v>
      </c>
      <c r="I80">
        <f>IFERROR(ODBC__dsn_Synapse[[#This Row],[status]],"")*1</f>
        <v>1</v>
      </c>
      <c r="J80" t="str">
        <f>IFERROR(ODBC__dsn_Synapse[[#This Row],[responses-&gt;&gt;''$.\"4420595\"'']],"")</f>
        <v>A1</v>
      </c>
      <c r="K80">
        <f>IFERROR(ODBC__dsn_Synapse[[#This Row],[responses-&gt;&gt;''$.\"4420283\"'']],"")</f>
        <v>0</v>
      </c>
      <c r="L80" t="str">
        <f>IFERROR(ODBC__dsn_Synapse[[#This Row],[responses-&gt;&gt;''$.\"4422124\"'']],"")</f>
        <v>Multi-IND</v>
      </c>
      <c r="M80" t="str">
        <f t="shared" si="9"/>
        <v>A1</v>
      </c>
      <c r="N80" t="str">
        <f>_xlfn.IFNA(_xlfn.XLOOKUP($G80,'HBV TL'!$C:$C,'HBV TL'!$E:$E,,0),"NA")</f>
        <v>NA</v>
      </c>
      <c r="O80" t="str">
        <f>_xlfn.IFNA(_xlfn.XLOOKUP($H80,'HBV TL'!$C:$C,'HBV TL'!$E:$E,,0),"NA")</f>
        <v>NA</v>
      </c>
      <c r="P80" t="str">
        <f t="shared" si="10"/>
        <v>NA</v>
      </c>
      <c r="Q80" t="e">
        <f>_xlfn.XLOOKUP($G80,'HBV_PBC Unified TL'!$A:$A,'HBV_PBC Unified TL'!$E:$E,,0)</f>
        <v>#N/A</v>
      </c>
      <c r="R80" t="str">
        <f t="shared" si="11"/>
        <v>No Decile</v>
      </c>
      <c r="S80">
        <f>_xlfn.IFNA(IF(_xlfn.XLOOKUP($C80,OLs!$B:$B,OLs!$B:$B,,0),1,0),0)</f>
        <v>0</v>
      </c>
      <c r="T80">
        <f t="shared" si="12"/>
        <v>1104931286</v>
      </c>
      <c r="U80" t="str">
        <f>_xlfn.IFNA(_xlfn.XLOOKUP($T80,'PBC TL'!$A:$A,'PBC TL'!$F:$F,,0),"NA")</f>
        <v>NA</v>
      </c>
      <c r="V80">
        <f t="shared" si="13"/>
        <v>0</v>
      </c>
      <c r="W80">
        <f t="shared" si="14"/>
        <v>0</v>
      </c>
      <c r="X80">
        <f t="shared" si="15"/>
        <v>0</v>
      </c>
      <c r="Y80">
        <f t="shared" si="16"/>
        <v>0</v>
      </c>
    </row>
    <row r="81" spans="1:25" hidden="1" x14ac:dyDescent="0.25">
      <c r="A81">
        <f>IFERROR(ODBC__dsn_Synapse[[#This Row],[wave_id]],"")*1</f>
        <v>115542</v>
      </c>
      <c r="B81">
        <f>IFERROR(ODBC__dsn_Synapse[[#This Row],[id]],"")*1</f>
        <v>11170872</v>
      </c>
      <c r="C81">
        <f>IFERROR(ODBC__dsn_Synapse[[#This Row],[user_id]],"")*1</f>
        <v>67836</v>
      </c>
      <c r="D81" s="100">
        <f>IFERROR(ODBC__dsn_Synapse[[#This Row],[start_date]],"")*1</f>
        <v>45731.565995370373</v>
      </c>
      <c r="E81">
        <f>IFERROR(ODBC__dsn_Synapse[[#This Row],[completed_date]],"")*1</f>
        <v>45757.553032407406</v>
      </c>
      <c r="F81" s="100">
        <f>IFERROR(ODBC__dsn_Synapse[[#This Row],[convert_TZ(users_waves.completed_date,''UTC'',''America/New_York'')]],"")*1</f>
        <v>45757.386365740742</v>
      </c>
      <c r="G81">
        <f>IFERROR(ODBC__dsn_Synapse[[#This Row],[npi]],"")*1</f>
        <v>1154566594</v>
      </c>
      <c r="H81">
        <f>IFERROR(ODBC__dsn_Synapse[[#This Row],[vendor_npi]],"")*1</f>
        <v>0</v>
      </c>
      <c r="I81">
        <f>IFERROR(ODBC__dsn_Synapse[[#This Row],[status]],"")*1</f>
        <v>1</v>
      </c>
      <c r="J81" t="str">
        <f>IFERROR(ODBC__dsn_Synapse[[#This Row],[responses-&gt;&gt;''$.\"4420595\"'']],"")</f>
        <v>A6</v>
      </c>
      <c r="K81">
        <f>IFERROR(ODBC__dsn_Synapse[[#This Row],[responses-&gt;&gt;''$.\"4420283\"'']],"")</f>
        <v>0</v>
      </c>
      <c r="L81" t="str">
        <f>IFERROR(ODBC__dsn_Synapse[[#This Row],[responses-&gt;&gt;''$.\"4422124\"'']],"")</f>
        <v>Multi-IND</v>
      </c>
      <c r="M81" t="str">
        <f t="shared" si="9"/>
        <v>A6</v>
      </c>
      <c r="N81">
        <f>_xlfn.IFNA(_xlfn.XLOOKUP($G81,'HBV TL'!$C:$C,'HBV TL'!$E:$E,,0),"NA")</f>
        <v>4</v>
      </c>
      <c r="O81" t="str">
        <f>_xlfn.IFNA(_xlfn.XLOOKUP($H81,'HBV TL'!$C:$C,'HBV TL'!$E:$E,,0),"NA")</f>
        <v>NA</v>
      </c>
      <c r="P81">
        <f t="shared" si="10"/>
        <v>4</v>
      </c>
      <c r="Q81" t="str">
        <f>_xlfn.XLOOKUP($G81,'HBV_PBC Unified TL'!$A:$A,'HBV_PBC Unified TL'!$E:$E,,0)</f>
        <v>Medium Decile</v>
      </c>
      <c r="R81" t="str">
        <f t="shared" si="11"/>
        <v>High/Medium</v>
      </c>
      <c r="S81">
        <f>_xlfn.IFNA(IF(_xlfn.XLOOKUP($C81,OLs!$B:$B,OLs!$B:$B,,0),1,0),0)</f>
        <v>0</v>
      </c>
      <c r="T81">
        <f t="shared" si="12"/>
        <v>1154566594</v>
      </c>
      <c r="U81" t="str">
        <f>_xlfn.IFNA(_xlfn.XLOOKUP($T81,'PBC TL'!$A:$A,'PBC TL'!$F:$F,,0),"NA")</f>
        <v>Tier 5</v>
      </c>
      <c r="V81">
        <f t="shared" si="13"/>
        <v>1</v>
      </c>
      <c r="W81">
        <f t="shared" si="14"/>
        <v>1</v>
      </c>
      <c r="X81">
        <f t="shared" si="15"/>
        <v>0</v>
      </c>
      <c r="Y81">
        <f t="shared" si="16"/>
        <v>0</v>
      </c>
    </row>
    <row r="82" spans="1:25" hidden="1" x14ac:dyDescent="0.25">
      <c r="A82">
        <f>IFERROR(ODBC__dsn_Synapse[[#This Row],[wave_id]],"")*1</f>
        <v>115542</v>
      </c>
      <c r="B82">
        <f>IFERROR(ODBC__dsn_Synapse[[#This Row],[id]],"")*1</f>
        <v>11349448</v>
      </c>
      <c r="C82">
        <f>IFERROR(ODBC__dsn_Synapse[[#This Row],[user_id]],"")*1</f>
        <v>304945</v>
      </c>
      <c r="D82" s="100">
        <f>IFERROR(ODBC__dsn_Synapse[[#This Row],[start_date]],"")*1</f>
        <v>45757.564965277779</v>
      </c>
      <c r="E82">
        <f>IFERROR(ODBC__dsn_Synapse[[#This Row],[completed_date]],"")*1</f>
        <v>45757.58997685185</v>
      </c>
      <c r="F82" s="100">
        <f>IFERROR(ODBC__dsn_Synapse[[#This Row],[convert_TZ(users_waves.completed_date,''UTC'',''America/New_York'')]],"")*1</f>
        <v>45757.423310185186</v>
      </c>
      <c r="G82">
        <f>IFERROR(ODBC__dsn_Synapse[[#This Row],[npi]],"")*1</f>
        <v>1043426265</v>
      </c>
      <c r="H82">
        <f>IFERROR(ODBC__dsn_Synapse[[#This Row],[vendor_npi]],"")*1</f>
        <v>0</v>
      </c>
      <c r="I82">
        <f>IFERROR(ODBC__dsn_Synapse[[#This Row],[status]],"")*1</f>
        <v>1</v>
      </c>
      <c r="J82" t="str">
        <f>IFERROR(ODBC__dsn_Synapse[[#This Row],[responses-&gt;&gt;''$.\"4420595\"'']],"")</f>
        <v>A1</v>
      </c>
      <c r="K82">
        <f>IFERROR(ODBC__dsn_Synapse[[#This Row],[responses-&gt;&gt;''$.\"4420283\"'']],"")</f>
        <v>0</v>
      </c>
      <c r="L82" t="str">
        <f>IFERROR(ODBC__dsn_Synapse[[#This Row],[responses-&gt;&gt;''$.\"4422124\"'']],"")</f>
        <v>Multi-IND</v>
      </c>
      <c r="M82" t="str">
        <f t="shared" si="9"/>
        <v>A1</v>
      </c>
      <c r="N82" t="str">
        <f>_xlfn.IFNA(_xlfn.XLOOKUP($G82,'HBV TL'!$C:$C,'HBV TL'!$E:$E,,0),"NA")</f>
        <v>NA</v>
      </c>
      <c r="O82" t="str">
        <f>_xlfn.IFNA(_xlfn.XLOOKUP($H82,'HBV TL'!$C:$C,'HBV TL'!$E:$E,,0),"NA")</f>
        <v>NA</v>
      </c>
      <c r="P82" t="str">
        <f t="shared" si="10"/>
        <v>NA</v>
      </c>
      <c r="Q82" t="e">
        <f>_xlfn.XLOOKUP($G82,'HBV_PBC Unified TL'!$A:$A,'HBV_PBC Unified TL'!$E:$E,,0)</f>
        <v>#N/A</v>
      </c>
      <c r="R82" t="str">
        <f t="shared" si="11"/>
        <v>No Decile</v>
      </c>
      <c r="S82">
        <f>_xlfn.IFNA(IF(_xlfn.XLOOKUP($C82,OLs!$B:$B,OLs!$B:$B,,0),1,0),0)</f>
        <v>0</v>
      </c>
      <c r="T82">
        <f t="shared" si="12"/>
        <v>1043426265</v>
      </c>
      <c r="U82" t="str">
        <f>_xlfn.IFNA(_xlfn.XLOOKUP($T82,'PBC TL'!$A:$A,'PBC TL'!$F:$F,,0),"NA")</f>
        <v>NA</v>
      </c>
      <c r="V82">
        <f t="shared" si="13"/>
        <v>0</v>
      </c>
      <c r="W82">
        <f t="shared" si="14"/>
        <v>0</v>
      </c>
      <c r="X82">
        <f t="shared" si="15"/>
        <v>0</v>
      </c>
      <c r="Y82">
        <f t="shared" si="16"/>
        <v>0</v>
      </c>
    </row>
    <row r="83" spans="1:25" hidden="1" x14ac:dyDescent="0.25">
      <c r="A83">
        <f>IFERROR(ODBC__dsn_Synapse[[#This Row],[wave_id]],"")*1</f>
        <v>115542</v>
      </c>
      <c r="B83">
        <f>IFERROR(ODBC__dsn_Synapse[[#This Row],[id]],"")*1</f>
        <v>11349254</v>
      </c>
      <c r="C83">
        <f>IFERROR(ODBC__dsn_Synapse[[#This Row],[user_id]],"")*1</f>
        <v>193184</v>
      </c>
      <c r="D83" s="100">
        <f>IFERROR(ODBC__dsn_Synapse[[#This Row],[start_date]],"")*1</f>
        <v>45757.606539351851</v>
      </c>
      <c r="E83">
        <f>IFERROR(ODBC__dsn_Synapse[[#This Row],[completed_date]],"")*1</f>
        <v>45757.629675925928</v>
      </c>
      <c r="F83" s="100">
        <f>IFERROR(ODBC__dsn_Synapse[[#This Row],[convert_TZ(users_waves.completed_date,''UTC'',''America/New_York'')]],"")*1</f>
        <v>45757.463009259256</v>
      </c>
      <c r="G83">
        <f>IFERROR(ODBC__dsn_Synapse[[#This Row],[npi]],"")*1</f>
        <v>1265738801</v>
      </c>
      <c r="H83">
        <f>IFERROR(ODBC__dsn_Synapse[[#This Row],[vendor_npi]],"")*1</f>
        <v>0</v>
      </c>
      <c r="I83">
        <f>IFERROR(ODBC__dsn_Synapse[[#This Row],[status]],"")*1</f>
        <v>1</v>
      </c>
      <c r="J83" t="str">
        <f>IFERROR(ODBC__dsn_Synapse[[#This Row],[responses-&gt;&gt;''$.\"4420595\"'']],"")</f>
        <v>A3</v>
      </c>
      <c r="K83">
        <f>IFERROR(ODBC__dsn_Synapse[[#This Row],[responses-&gt;&gt;''$.\"4420283\"'']],"")</f>
        <v>0</v>
      </c>
      <c r="L83" t="str">
        <f>IFERROR(ODBC__dsn_Synapse[[#This Row],[responses-&gt;&gt;''$.\"4422124\"'']],"")</f>
        <v>Single-IND</v>
      </c>
      <c r="M83" t="str">
        <f t="shared" si="9"/>
        <v>A3</v>
      </c>
      <c r="N83" t="str">
        <f>_xlfn.IFNA(_xlfn.XLOOKUP($G83,'HBV TL'!$C:$C,'HBV TL'!$E:$E,,0),"NA")</f>
        <v>NA</v>
      </c>
      <c r="O83" t="str">
        <f>_xlfn.IFNA(_xlfn.XLOOKUP($H83,'HBV TL'!$C:$C,'HBV TL'!$E:$E,,0),"NA")</f>
        <v>NA</v>
      </c>
      <c r="P83" t="str">
        <f t="shared" si="10"/>
        <v>NA</v>
      </c>
      <c r="Q83" t="e">
        <f>_xlfn.XLOOKUP($G83,'HBV_PBC Unified TL'!$A:$A,'HBV_PBC Unified TL'!$E:$E,,0)</f>
        <v>#N/A</v>
      </c>
      <c r="R83" t="str">
        <f t="shared" si="11"/>
        <v>No Decile</v>
      </c>
      <c r="S83">
        <f>_xlfn.IFNA(IF(_xlfn.XLOOKUP($C83,OLs!$B:$B,OLs!$B:$B,,0),1,0),0)</f>
        <v>0</v>
      </c>
      <c r="T83">
        <f t="shared" si="12"/>
        <v>1265738801</v>
      </c>
      <c r="U83" t="str">
        <f>_xlfn.IFNA(_xlfn.XLOOKUP($T83,'PBC TL'!$A:$A,'PBC TL'!$F:$F,,0),"NA")</f>
        <v>NA</v>
      </c>
      <c r="V83">
        <f t="shared" si="13"/>
        <v>0</v>
      </c>
      <c r="W83">
        <f t="shared" si="14"/>
        <v>0</v>
      </c>
      <c r="X83">
        <f t="shared" si="15"/>
        <v>0</v>
      </c>
      <c r="Y83">
        <f t="shared" si="16"/>
        <v>0</v>
      </c>
    </row>
    <row r="84" spans="1:25" hidden="1" x14ac:dyDescent="0.25">
      <c r="A84">
        <f>IFERROR(ODBC__dsn_Synapse[[#This Row],[wave_id]],"")*1</f>
        <v>115542</v>
      </c>
      <c r="B84">
        <f>IFERROR(ODBC__dsn_Synapse[[#This Row],[id]],"")*1</f>
        <v>11349670</v>
      </c>
      <c r="C84">
        <f>IFERROR(ODBC__dsn_Synapse[[#This Row],[user_id]],"")*1</f>
        <v>417625</v>
      </c>
      <c r="D84" s="100">
        <f>IFERROR(ODBC__dsn_Synapse[[#This Row],[start_date]],"")*1</f>
        <v>45757.561944444446</v>
      </c>
      <c r="E84">
        <f>IFERROR(ODBC__dsn_Synapse[[#This Row],[completed_date]],"")*1</f>
        <v>45757.745972222219</v>
      </c>
      <c r="F84" s="100">
        <f>IFERROR(ODBC__dsn_Synapse[[#This Row],[convert_TZ(users_waves.completed_date,''UTC'',''America/New_York'')]],"")*1</f>
        <v>45757.579305555555</v>
      </c>
      <c r="G84">
        <f>IFERROR(ODBC__dsn_Synapse[[#This Row],[npi]],"")*1</f>
        <v>1316554009</v>
      </c>
      <c r="H84">
        <f>IFERROR(ODBC__dsn_Synapse[[#This Row],[vendor_npi]],"")*1</f>
        <v>0</v>
      </c>
      <c r="I84">
        <f>IFERROR(ODBC__dsn_Synapse[[#This Row],[status]],"")*1</f>
        <v>1</v>
      </c>
      <c r="J84" t="str">
        <f>IFERROR(ODBC__dsn_Synapse[[#This Row],[responses-&gt;&gt;''$.\"4420595\"'']],"")</f>
        <v>A6</v>
      </c>
      <c r="K84">
        <f>IFERROR(ODBC__dsn_Synapse[[#This Row],[responses-&gt;&gt;''$.\"4420283\"'']],"")</f>
        <v>0</v>
      </c>
      <c r="L84" t="str">
        <f>IFERROR(ODBC__dsn_Synapse[[#This Row],[responses-&gt;&gt;''$.\"4422124\"'']],"")</f>
        <v>Multi-IND</v>
      </c>
      <c r="M84" t="str">
        <f t="shared" si="9"/>
        <v>A6</v>
      </c>
      <c r="N84" t="str">
        <f>_xlfn.IFNA(_xlfn.XLOOKUP($G84,'HBV TL'!$C:$C,'HBV TL'!$E:$E,,0),"NA")</f>
        <v>NA</v>
      </c>
      <c r="O84" t="str">
        <f>_xlfn.IFNA(_xlfn.XLOOKUP($H84,'HBV TL'!$C:$C,'HBV TL'!$E:$E,,0),"NA")</f>
        <v>NA</v>
      </c>
      <c r="P84" t="str">
        <f t="shared" si="10"/>
        <v>NA</v>
      </c>
      <c r="Q84" t="e">
        <f>_xlfn.XLOOKUP($G84,'HBV_PBC Unified TL'!$A:$A,'HBV_PBC Unified TL'!$E:$E,,0)</f>
        <v>#N/A</v>
      </c>
      <c r="R84" t="str">
        <f t="shared" si="11"/>
        <v>No Decile</v>
      </c>
      <c r="S84">
        <f>_xlfn.IFNA(IF(_xlfn.XLOOKUP($C84,OLs!$B:$B,OLs!$B:$B,,0),1,0),0)</f>
        <v>0</v>
      </c>
      <c r="T84">
        <f t="shared" si="12"/>
        <v>1316554009</v>
      </c>
      <c r="U84" t="str">
        <f>_xlfn.IFNA(_xlfn.XLOOKUP($T84,'PBC TL'!$A:$A,'PBC TL'!$F:$F,,0),"NA")</f>
        <v>NA</v>
      </c>
      <c r="V84">
        <f t="shared" si="13"/>
        <v>0</v>
      </c>
      <c r="W84">
        <f t="shared" si="14"/>
        <v>0</v>
      </c>
      <c r="X84">
        <f t="shared" si="15"/>
        <v>0</v>
      </c>
      <c r="Y84">
        <f t="shared" si="16"/>
        <v>0</v>
      </c>
    </row>
    <row r="85" spans="1:25" hidden="1" x14ac:dyDescent="0.25">
      <c r="A85">
        <f>IFERROR(ODBC__dsn_Synapse[[#This Row],[wave_id]],"")*1</f>
        <v>115542</v>
      </c>
      <c r="B85">
        <f>IFERROR(ODBC__dsn_Synapse[[#This Row],[id]],"")*1</f>
        <v>11199192</v>
      </c>
      <c r="C85">
        <f>IFERROR(ODBC__dsn_Synapse[[#This Row],[user_id]],"")*1</f>
        <v>395015</v>
      </c>
      <c r="D85" s="100">
        <f>IFERROR(ODBC__dsn_Synapse[[#This Row],[start_date]],"")*1</f>
        <v>45754.741099537037</v>
      </c>
      <c r="E85">
        <f>IFERROR(ODBC__dsn_Synapse[[#This Row],[completed_date]],"")*1</f>
        <v>45757.786979166667</v>
      </c>
      <c r="F85" s="100">
        <f>IFERROR(ODBC__dsn_Synapse[[#This Row],[convert_TZ(users_waves.completed_date,''UTC'',''America/New_York'')]],"")*1</f>
        <v>45757.620312500003</v>
      </c>
      <c r="G85">
        <f>IFERROR(ODBC__dsn_Synapse[[#This Row],[npi]],"")*1</f>
        <v>1538680079</v>
      </c>
      <c r="H85">
        <f>IFERROR(ODBC__dsn_Synapse[[#This Row],[vendor_npi]],"")*1</f>
        <v>0</v>
      </c>
      <c r="I85">
        <f>IFERROR(ODBC__dsn_Synapse[[#This Row],[status]],"")*1</f>
        <v>1</v>
      </c>
      <c r="J85" t="str">
        <f>IFERROR(ODBC__dsn_Synapse[[#This Row],[responses-&gt;&gt;''$.\"4420595\"'']],"")</f>
        <v>A6</v>
      </c>
      <c r="K85">
        <f>IFERROR(ODBC__dsn_Synapse[[#This Row],[responses-&gt;&gt;''$.\"4420283\"'']],"")</f>
        <v>0</v>
      </c>
      <c r="L85" t="str">
        <f>IFERROR(ODBC__dsn_Synapse[[#This Row],[responses-&gt;&gt;''$.\"4422124\"'']],"")</f>
        <v>Multi-IND</v>
      </c>
      <c r="M85" t="str">
        <f t="shared" si="9"/>
        <v>A6</v>
      </c>
      <c r="N85">
        <f>_xlfn.IFNA(_xlfn.XLOOKUP($G85,'HBV TL'!$C:$C,'HBV TL'!$E:$E,,0),"NA")</f>
        <v>5</v>
      </c>
      <c r="O85" t="str">
        <f>_xlfn.IFNA(_xlfn.XLOOKUP($H85,'HBV TL'!$C:$C,'HBV TL'!$E:$E,,0),"NA")</f>
        <v>NA</v>
      </c>
      <c r="P85">
        <f t="shared" si="10"/>
        <v>5</v>
      </c>
      <c r="Q85" t="str">
        <f>_xlfn.XLOOKUP($G85,'HBV_PBC Unified TL'!$A:$A,'HBV_PBC Unified TL'!$E:$E,,0)</f>
        <v>Medium Decile</v>
      </c>
      <c r="R85" t="str">
        <f t="shared" si="11"/>
        <v>High/Medium</v>
      </c>
      <c r="S85">
        <f>_xlfn.IFNA(IF(_xlfn.XLOOKUP($C85,OLs!$B:$B,OLs!$B:$B,,0),1,0),0)</f>
        <v>0</v>
      </c>
      <c r="T85">
        <f t="shared" si="12"/>
        <v>1538680079</v>
      </c>
      <c r="U85" t="str">
        <f>_xlfn.IFNA(_xlfn.XLOOKUP($T85,'PBC TL'!$A:$A,'PBC TL'!$F:$F,,0),"NA")</f>
        <v>Tier 1</v>
      </c>
      <c r="V85">
        <f t="shared" si="13"/>
        <v>1</v>
      </c>
      <c r="W85">
        <f t="shared" si="14"/>
        <v>1</v>
      </c>
      <c r="X85">
        <f t="shared" si="15"/>
        <v>0</v>
      </c>
      <c r="Y85">
        <f t="shared" si="16"/>
        <v>0</v>
      </c>
    </row>
    <row r="86" spans="1:25" hidden="1" x14ac:dyDescent="0.25">
      <c r="A86">
        <f>IFERROR(ODBC__dsn_Synapse[[#This Row],[wave_id]],"")*1</f>
        <v>115542</v>
      </c>
      <c r="B86">
        <f>IFERROR(ODBC__dsn_Synapse[[#This Row],[id]],"")*1</f>
        <v>11348968</v>
      </c>
      <c r="C86">
        <f>IFERROR(ODBC__dsn_Synapse[[#This Row],[user_id]],"")*1</f>
        <v>401798</v>
      </c>
      <c r="D86" s="100">
        <f>IFERROR(ODBC__dsn_Synapse[[#This Row],[start_date]],"")*1</f>
        <v>45757.887314814812</v>
      </c>
      <c r="E86">
        <f>IFERROR(ODBC__dsn_Synapse[[#This Row],[completed_date]],"")*1</f>
        <v>45757.932002314818</v>
      </c>
      <c r="F86" s="100">
        <f>IFERROR(ODBC__dsn_Synapse[[#This Row],[convert_TZ(users_waves.completed_date,''UTC'',''America/New_York'')]],"")*1</f>
        <v>45757.765335648146</v>
      </c>
      <c r="G86">
        <f>IFERROR(ODBC__dsn_Synapse[[#This Row],[npi]],"")*1</f>
        <v>1437358702</v>
      </c>
      <c r="H86">
        <f>IFERROR(ODBC__dsn_Synapse[[#This Row],[vendor_npi]],"")*1</f>
        <v>0</v>
      </c>
      <c r="I86">
        <f>IFERROR(ODBC__dsn_Synapse[[#This Row],[status]],"")*1</f>
        <v>1</v>
      </c>
      <c r="J86" t="str">
        <f>IFERROR(ODBC__dsn_Synapse[[#This Row],[responses-&gt;&gt;''$.\"4420595\"'']],"")</f>
        <v>A3</v>
      </c>
      <c r="K86">
        <f>IFERROR(ODBC__dsn_Synapse[[#This Row],[responses-&gt;&gt;''$.\"4420283\"'']],"")</f>
        <v>0</v>
      </c>
      <c r="L86" t="str">
        <f>IFERROR(ODBC__dsn_Synapse[[#This Row],[responses-&gt;&gt;''$.\"4422124\"'']],"")</f>
        <v>Single-IND</v>
      </c>
      <c r="M86" t="str">
        <f t="shared" si="9"/>
        <v>A3</v>
      </c>
      <c r="N86" t="str">
        <f>_xlfn.IFNA(_xlfn.XLOOKUP($G86,'HBV TL'!$C:$C,'HBV TL'!$E:$E,,0),"NA")</f>
        <v>NA</v>
      </c>
      <c r="O86" t="str">
        <f>_xlfn.IFNA(_xlfn.XLOOKUP($H86,'HBV TL'!$C:$C,'HBV TL'!$E:$E,,0),"NA")</f>
        <v>NA</v>
      </c>
      <c r="P86" t="str">
        <f t="shared" si="10"/>
        <v>NA</v>
      </c>
      <c r="Q86" t="e">
        <f>_xlfn.XLOOKUP($G86,'HBV_PBC Unified TL'!$A:$A,'HBV_PBC Unified TL'!$E:$E,,0)</f>
        <v>#N/A</v>
      </c>
      <c r="R86" t="str">
        <f t="shared" si="11"/>
        <v>No Decile</v>
      </c>
      <c r="S86">
        <f>_xlfn.IFNA(IF(_xlfn.XLOOKUP($C86,OLs!$B:$B,OLs!$B:$B,,0),1,0),0)</f>
        <v>0</v>
      </c>
      <c r="T86">
        <f t="shared" si="12"/>
        <v>1437358702</v>
      </c>
      <c r="U86" t="str">
        <f>_xlfn.IFNA(_xlfn.XLOOKUP($T86,'PBC TL'!$A:$A,'PBC TL'!$F:$F,,0),"NA")</f>
        <v>NA</v>
      </c>
      <c r="V86">
        <f t="shared" si="13"/>
        <v>0</v>
      </c>
      <c r="W86">
        <f t="shared" si="14"/>
        <v>0</v>
      </c>
      <c r="X86">
        <f t="shared" si="15"/>
        <v>0</v>
      </c>
      <c r="Y86">
        <f t="shared" si="16"/>
        <v>0</v>
      </c>
    </row>
    <row r="87" spans="1:25" x14ac:dyDescent="0.25">
      <c r="A87">
        <f>IFERROR(ODBC__dsn_Synapse[[#This Row],[wave_id]],"")*1</f>
        <v>115542</v>
      </c>
      <c r="B87">
        <f>IFERROR(ODBC__dsn_Synapse[[#This Row],[id]],"")*1</f>
        <v>11315588</v>
      </c>
      <c r="C87">
        <f>IFERROR(ODBC__dsn_Synapse[[#This Row],[user_id]],"")*1</f>
        <v>330528</v>
      </c>
      <c r="D87" s="100">
        <f>IFERROR(ODBC__dsn_Synapse[[#This Row],[start_date]],"")*1</f>
        <v>45757.933969907404</v>
      </c>
      <c r="E87">
        <f>IFERROR(ODBC__dsn_Synapse[[#This Row],[completed_date]],"")*1</f>
        <v>45757.954780092594</v>
      </c>
      <c r="F87" s="100">
        <f>IFERROR(ODBC__dsn_Synapse[[#This Row],[convert_TZ(users_waves.completed_date,''UTC'',''America/New_York'')]],"")*1</f>
        <v>45757.788113425922</v>
      </c>
      <c r="G87">
        <f>IFERROR(ODBC__dsn_Synapse[[#This Row],[npi]],"")*1</f>
        <v>1700409711</v>
      </c>
      <c r="H87">
        <f>IFERROR(ODBC__dsn_Synapse[[#This Row],[vendor_npi]],"")*1</f>
        <v>0</v>
      </c>
      <c r="I87">
        <f>IFERROR(ODBC__dsn_Synapse[[#This Row],[status]],"")*1</f>
        <v>1</v>
      </c>
      <c r="J87">
        <f>IFERROR(ODBC__dsn_Synapse[[#This Row],[responses-&gt;&gt;''$.\"4420595\"'']],"")</f>
        <v>0</v>
      </c>
      <c r="K87" t="str">
        <f>IFERROR(ODBC__dsn_Synapse[[#This Row],[responses-&gt;&gt;''$.\"4420283\"'']],"")</f>
        <v>A6</v>
      </c>
      <c r="L87" t="str">
        <f>IFERROR(ODBC__dsn_Synapse[[#This Row],[responses-&gt;&gt;''$.\"4422124\"'']],"")</f>
        <v>Single-IND</v>
      </c>
      <c r="M87" t="str">
        <f t="shared" si="9"/>
        <v>A6</v>
      </c>
      <c r="N87" t="str">
        <f>_xlfn.IFNA(_xlfn.XLOOKUP($G87,'HBV TL'!$C:$C,'HBV TL'!$E:$E,,0),"NA")</f>
        <v>NA</v>
      </c>
      <c r="O87" t="str">
        <f>_xlfn.IFNA(_xlfn.XLOOKUP($H87,'HBV TL'!$C:$C,'HBV TL'!$E:$E,,0),"NA")</f>
        <v>NA</v>
      </c>
      <c r="P87" t="str">
        <f t="shared" si="10"/>
        <v>NA</v>
      </c>
      <c r="Q87" t="e">
        <f>_xlfn.XLOOKUP($G87,'HBV_PBC Unified TL'!$A:$A,'HBV_PBC Unified TL'!$E:$E,,0)</f>
        <v>#N/A</v>
      </c>
      <c r="R87" t="str">
        <f t="shared" si="11"/>
        <v>No Decile</v>
      </c>
      <c r="S87">
        <f>_xlfn.IFNA(IF(_xlfn.XLOOKUP($C87,OLs!$B:$B,OLs!$B:$B,,0),1,0),0)</f>
        <v>0</v>
      </c>
      <c r="T87">
        <f t="shared" si="12"/>
        <v>1700409711</v>
      </c>
      <c r="U87" t="str">
        <f>_xlfn.IFNA(_xlfn.XLOOKUP($T87,'PBC TL'!$A:$A,'PBC TL'!$F:$F,,0),"NA")</f>
        <v>Tier 5</v>
      </c>
      <c r="V87">
        <f t="shared" si="13"/>
        <v>0</v>
      </c>
      <c r="W87">
        <f t="shared" si="14"/>
        <v>1</v>
      </c>
      <c r="X87">
        <f t="shared" si="15"/>
        <v>0</v>
      </c>
      <c r="Y87">
        <f t="shared" si="16"/>
        <v>1</v>
      </c>
    </row>
    <row r="88" spans="1:25" hidden="1" x14ac:dyDescent="0.25">
      <c r="A88">
        <f>IFERROR(ODBC__dsn_Synapse[[#This Row],[wave_id]],"")*1</f>
        <v>115542</v>
      </c>
      <c r="B88">
        <f>IFERROR(ODBC__dsn_Synapse[[#This Row],[id]],"")*1</f>
        <v>11362981</v>
      </c>
      <c r="C88">
        <f>IFERROR(ODBC__dsn_Synapse[[#This Row],[user_id]],"")*1</f>
        <v>707580</v>
      </c>
      <c r="D88" s="100">
        <f>IFERROR(ODBC__dsn_Synapse[[#This Row],[start_date]],"")*1</f>
        <v>45757.979583333334</v>
      </c>
      <c r="E88">
        <f>IFERROR(ODBC__dsn_Synapse[[#This Row],[completed_date]],"")*1</f>
        <v>45758.02039351852</v>
      </c>
      <c r="F88" s="100">
        <f>IFERROR(ODBC__dsn_Synapse[[#This Row],[convert_TZ(users_waves.completed_date,''UTC'',''America/New_York'')]],"")*1</f>
        <v>45757.853726851848</v>
      </c>
      <c r="G88">
        <f>IFERROR(ODBC__dsn_Synapse[[#This Row],[npi]],"")*1</f>
        <v>0</v>
      </c>
      <c r="H88">
        <f>IFERROR(ODBC__dsn_Synapse[[#This Row],[vendor_npi]],"")*1</f>
        <v>1073298634</v>
      </c>
      <c r="I88">
        <f>IFERROR(ODBC__dsn_Synapse[[#This Row],[status]],"")*1</f>
        <v>1</v>
      </c>
      <c r="J88" t="str">
        <f>IFERROR(ODBC__dsn_Synapse[[#This Row],[responses-&gt;&gt;''$.\"4420595\"'']],"")</f>
        <v>A2</v>
      </c>
      <c r="K88">
        <f>IFERROR(ODBC__dsn_Synapse[[#This Row],[responses-&gt;&gt;''$.\"4420283\"'']],"")</f>
        <v>0</v>
      </c>
      <c r="L88" t="str">
        <f>IFERROR(ODBC__dsn_Synapse[[#This Row],[responses-&gt;&gt;''$.\"4422124\"'']],"")</f>
        <v>Single-IND</v>
      </c>
      <c r="M88" t="str">
        <f t="shared" si="9"/>
        <v>A2</v>
      </c>
      <c r="N88" t="str">
        <f>_xlfn.IFNA(_xlfn.XLOOKUP($G88,'HBV TL'!$C:$C,'HBV TL'!$E:$E,,0),"NA")</f>
        <v>NA</v>
      </c>
      <c r="O88">
        <f>_xlfn.IFNA(_xlfn.XLOOKUP($H88,'HBV TL'!$C:$C,'HBV TL'!$E:$E,,0),"NA")</f>
        <v>6</v>
      </c>
      <c r="P88">
        <f t="shared" si="10"/>
        <v>6</v>
      </c>
      <c r="Q88" t="e">
        <f>_xlfn.XLOOKUP($G88,'HBV_PBC Unified TL'!$A:$A,'HBV_PBC Unified TL'!$E:$E,,0)</f>
        <v>#N/A</v>
      </c>
      <c r="R88" t="str">
        <f t="shared" si="11"/>
        <v>High/Medium</v>
      </c>
      <c r="S88">
        <f>_xlfn.IFNA(IF(_xlfn.XLOOKUP($C88,OLs!$B:$B,OLs!$B:$B,,0),1,0),0)</f>
        <v>0</v>
      </c>
      <c r="T88">
        <f t="shared" si="12"/>
        <v>1073298634</v>
      </c>
      <c r="U88" t="str">
        <f>_xlfn.IFNA(_xlfn.XLOOKUP($T88,'PBC TL'!$A:$A,'PBC TL'!$F:$F,,0),"NA")</f>
        <v>NA</v>
      </c>
      <c r="V88">
        <f t="shared" si="13"/>
        <v>1</v>
      </c>
      <c r="W88">
        <f t="shared" si="14"/>
        <v>0</v>
      </c>
      <c r="X88">
        <f t="shared" si="15"/>
        <v>1</v>
      </c>
      <c r="Y88">
        <f t="shared" si="16"/>
        <v>0</v>
      </c>
    </row>
    <row r="89" spans="1:25" hidden="1" x14ac:dyDescent="0.25">
      <c r="A89">
        <f>IFERROR(ODBC__dsn_Synapse[[#This Row],[wave_id]],"")*1</f>
        <v>115542</v>
      </c>
      <c r="B89">
        <f>IFERROR(ODBC__dsn_Synapse[[#This Row],[id]],"")*1</f>
        <v>11363179</v>
      </c>
      <c r="C89">
        <f>IFERROR(ODBC__dsn_Synapse[[#This Row],[user_id]],"")*1</f>
        <v>707582</v>
      </c>
      <c r="D89" s="100">
        <f>IFERROR(ODBC__dsn_Synapse[[#This Row],[start_date]],"")*1</f>
        <v>45758.036215277774</v>
      </c>
      <c r="E89">
        <f>IFERROR(ODBC__dsn_Synapse[[#This Row],[completed_date]],"")*1</f>
        <v>45758.085057870368</v>
      </c>
      <c r="F89" s="100">
        <f>IFERROR(ODBC__dsn_Synapse[[#This Row],[convert_TZ(users_waves.completed_date,''UTC'',''America/New_York'')]],"")*1</f>
        <v>45757.918391203704</v>
      </c>
      <c r="G89">
        <f>IFERROR(ODBC__dsn_Synapse[[#This Row],[npi]],"")*1</f>
        <v>0</v>
      </c>
      <c r="H89">
        <f>IFERROR(ODBC__dsn_Synapse[[#This Row],[vendor_npi]],"")*1</f>
        <v>1053724591</v>
      </c>
      <c r="I89">
        <f>IFERROR(ODBC__dsn_Synapse[[#This Row],[status]],"")*1</f>
        <v>1</v>
      </c>
      <c r="J89" t="str">
        <f>IFERROR(ODBC__dsn_Synapse[[#This Row],[responses-&gt;&gt;''$.\"4420595\"'']],"")</f>
        <v>A3</v>
      </c>
      <c r="K89">
        <f>IFERROR(ODBC__dsn_Synapse[[#This Row],[responses-&gt;&gt;''$.\"4420283\"'']],"")</f>
        <v>0</v>
      </c>
      <c r="L89" t="str">
        <f>IFERROR(ODBC__dsn_Synapse[[#This Row],[responses-&gt;&gt;''$.\"4422124\"'']],"")</f>
        <v>Single-IND</v>
      </c>
      <c r="M89" t="str">
        <f t="shared" si="9"/>
        <v>A3</v>
      </c>
      <c r="N89" t="str">
        <f>_xlfn.IFNA(_xlfn.XLOOKUP($G89,'HBV TL'!$C:$C,'HBV TL'!$E:$E,,0),"NA")</f>
        <v>NA</v>
      </c>
      <c r="O89">
        <f>_xlfn.IFNA(_xlfn.XLOOKUP($H89,'HBV TL'!$C:$C,'HBV TL'!$E:$E,,0),"NA")</f>
        <v>6</v>
      </c>
      <c r="P89">
        <f t="shared" si="10"/>
        <v>6</v>
      </c>
      <c r="Q89" t="e">
        <f>_xlfn.XLOOKUP($G89,'HBV_PBC Unified TL'!$A:$A,'HBV_PBC Unified TL'!$E:$E,,0)</f>
        <v>#N/A</v>
      </c>
      <c r="R89" t="str">
        <f t="shared" si="11"/>
        <v>High/Medium</v>
      </c>
      <c r="S89">
        <f>_xlfn.IFNA(IF(_xlfn.XLOOKUP($C89,OLs!$B:$B,OLs!$B:$B,,0),1,0),0)</f>
        <v>0</v>
      </c>
      <c r="T89">
        <f t="shared" si="12"/>
        <v>1053724591</v>
      </c>
      <c r="U89" t="str">
        <f>_xlfn.IFNA(_xlfn.XLOOKUP($T89,'PBC TL'!$A:$A,'PBC TL'!$F:$F,,0),"NA")</f>
        <v>Tier 1</v>
      </c>
      <c r="V89">
        <f t="shared" si="13"/>
        <v>1</v>
      </c>
      <c r="W89">
        <f t="shared" si="14"/>
        <v>1</v>
      </c>
      <c r="X89">
        <f t="shared" si="15"/>
        <v>0</v>
      </c>
      <c r="Y89">
        <f t="shared" si="16"/>
        <v>0</v>
      </c>
    </row>
    <row r="90" spans="1:25" hidden="1" x14ac:dyDescent="0.25">
      <c r="A90">
        <f>IFERROR(ODBC__dsn_Synapse[[#This Row],[wave_id]],"")*1</f>
        <v>115542</v>
      </c>
      <c r="B90">
        <f>IFERROR(ODBC__dsn_Synapse[[#This Row],[id]],"")*1</f>
        <v>11349780</v>
      </c>
      <c r="C90">
        <f>IFERROR(ODBC__dsn_Synapse[[#This Row],[user_id]],"")*1</f>
        <v>181945</v>
      </c>
      <c r="D90" s="100">
        <f>IFERROR(ODBC__dsn_Synapse[[#This Row],[start_date]],"")*1</f>
        <v>45758.097488425927</v>
      </c>
      <c r="E90">
        <f>IFERROR(ODBC__dsn_Synapse[[#This Row],[completed_date]],"")*1</f>
        <v>45758.120219907411</v>
      </c>
      <c r="F90" s="100">
        <f>IFERROR(ODBC__dsn_Synapse[[#This Row],[convert_TZ(users_waves.completed_date,''UTC'',''America/New_York'')]],"")*1</f>
        <v>45757.953553240739</v>
      </c>
      <c r="G90">
        <f>IFERROR(ODBC__dsn_Synapse[[#This Row],[npi]],"")*1</f>
        <v>1891089348</v>
      </c>
      <c r="H90">
        <f>IFERROR(ODBC__dsn_Synapse[[#This Row],[vendor_npi]],"")*1</f>
        <v>0</v>
      </c>
      <c r="I90">
        <f>IFERROR(ODBC__dsn_Synapse[[#This Row],[status]],"")*1</f>
        <v>1</v>
      </c>
      <c r="J90" t="str">
        <f>IFERROR(ODBC__dsn_Synapse[[#This Row],[responses-&gt;&gt;''$.\"4420595\"'']],"")</f>
        <v>A3</v>
      </c>
      <c r="K90">
        <f>IFERROR(ODBC__dsn_Synapse[[#This Row],[responses-&gt;&gt;''$.\"4420283\"'']],"")</f>
        <v>0</v>
      </c>
      <c r="L90" t="str">
        <f>IFERROR(ODBC__dsn_Synapse[[#This Row],[responses-&gt;&gt;''$.\"4422124\"'']],"")</f>
        <v>Single-IND</v>
      </c>
      <c r="M90" t="str">
        <f t="shared" si="9"/>
        <v>A3</v>
      </c>
      <c r="N90" t="str">
        <f>_xlfn.IFNA(_xlfn.XLOOKUP($G90,'HBV TL'!$C:$C,'HBV TL'!$E:$E,,0),"NA")</f>
        <v>NA</v>
      </c>
      <c r="O90" t="str">
        <f>_xlfn.IFNA(_xlfn.XLOOKUP($H90,'HBV TL'!$C:$C,'HBV TL'!$E:$E,,0),"NA")</f>
        <v>NA</v>
      </c>
      <c r="P90" t="str">
        <f t="shared" si="10"/>
        <v>NA</v>
      </c>
      <c r="Q90" t="e">
        <f>_xlfn.XLOOKUP($G90,'HBV_PBC Unified TL'!$A:$A,'HBV_PBC Unified TL'!$E:$E,,0)</f>
        <v>#N/A</v>
      </c>
      <c r="R90" t="str">
        <f t="shared" si="11"/>
        <v>No Decile</v>
      </c>
      <c r="S90">
        <f>_xlfn.IFNA(IF(_xlfn.XLOOKUP($C90,OLs!$B:$B,OLs!$B:$B,,0),1,0),0)</f>
        <v>0</v>
      </c>
      <c r="T90">
        <f t="shared" si="12"/>
        <v>1891089348</v>
      </c>
      <c r="U90" t="str">
        <f>_xlfn.IFNA(_xlfn.XLOOKUP($T90,'PBC TL'!$A:$A,'PBC TL'!$F:$F,,0),"NA")</f>
        <v>NA</v>
      </c>
      <c r="V90">
        <f t="shared" si="13"/>
        <v>0</v>
      </c>
      <c r="W90">
        <f t="shared" si="14"/>
        <v>0</v>
      </c>
      <c r="X90">
        <f t="shared" si="15"/>
        <v>0</v>
      </c>
      <c r="Y90">
        <f t="shared" si="16"/>
        <v>0</v>
      </c>
    </row>
    <row r="91" spans="1:25" hidden="1" x14ac:dyDescent="0.25">
      <c r="A91">
        <f>IFERROR(ODBC__dsn_Synapse[[#This Row],[wave_id]],"")*1</f>
        <v>115542</v>
      </c>
      <c r="B91">
        <f>IFERROR(ODBC__dsn_Synapse[[#This Row],[id]],"")*1</f>
        <v>11363403</v>
      </c>
      <c r="C91">
        <f>IFERROR(ODBC__dsn_Synapse[[#This Row],[user_id]],"")*1</f>
        <v>707589</v>
      </c>
      <c r="D91" s="100">
        <f>IFERROR(ODBC__dsn_Synapse[[#This Row],[start_date]],"")*1</f>
        <v>45758.110868055555</v>
      </c>
      <c r="E91">
        <f>IFERROR(ODBC__dsn_Synapse[[#This Row],[completed_date]],"")*1</f>
        <v>45758.151331018518</v>
      </c>
      <c r="F91" s="100">
        <f>IFERROR(ODBC__dsn_Synapse[[#This Row],[convert_TZ(users_waves.completed_date,''UTC'',''America/New_York'')]],"")*1</f>
        <v>45757.984664351854</v>
      </c>
      <c r="G91">
        <f>IFERROR(ODBC__dsn_Synapse[[#This Row],[npi]],"")*1</f>
        <v>0</v>
      </c>
      <c r="H91">
        <f>IFERROR(ODBC__dsn_Synapse[[#This Row],[vendor_npi]],"")*1</f>
        <v>1003279068</v>
      </c>
      <c r="I91">
        <f>IFERROR(ODBC__dsn_Synapse[[#This Row],[status]],"")*1</f>
        <v>1</v>
      </c>
      <c r="J91" t="str">
        <f>IFERROR(ODBC__dsn_Synapse[[#This Row],[responses-&gt;&gt;''$.\"4420595\"'']],"")</f>
        <v>A2</v>
      </c>
      <c r="K91">
        <f>IFERROR(ODBC__dsn_Synapse[[#This Row],[responses-&gt;&gt;''$.\"4420283\"'']],"")</f>
        <v>0</v>
      </c>
      <c r="L91" t="str">
        <f>IFERROR(ODBC__dsn_Synapse[[#This Row],[responses-&gt;&gt;''$.\"4422124\"'']],"")</f>
        <v>Single-IND</v>
      </c>
      <c r="M91" t="str">
        <f t="shared" si="9"/>
        <v>A2</v>
      </c>
      <c r="N91" t="str">
        <f>_xlfn.IFNA(_xlfn.XLOOKUP($G91,'HBV TL'!$C:$C,'HBV TL'!$E:$E,,0),"NA")</f>
        <v>NA</v>
      </c>
      <c r="O91">
        <f>_xlfn.IFNA(_xlfn.XLOOKUP($H91,'HBV TL'!$C:$C,'HBV TL'!$E:$E,,0),"NA")</f>
        <v>4</v>
      </c>
      <c r="P91">
        <f t="shared" si="10"/>
        <v>4</v>
      </c>
      <c r="Q91" t="e">
        <f>_xlfn.XLOOKUP($G91,'HBV_PBC Unified TL'!$A:$A,'HBV_PBC Unified TL'!$E:$E,,0)</f>
        <v>#N/A</v>
      </c>
      <c r="R91" t="str">
        <f t="shared" si="11"/>
        <v>High/Medium</v>
      </c>
      <c r="S91">
        <f>_xlfn.IFNA(IF(_xlfn.XLOOKUP($C91,OLs!$B:$B,OLs!$B:$B,,0),1,0),0)</f>
        <v>0</v>
      </c>
      <c r="T91">
        <f t="shared" si="12"/>
        <v>1003279068</v>
      </c>
      <c r="U91" t="str">
        <f>_xlfn.IFNA(_xlfn.XLOOKUP($T91,'PBC TL'!$A:$A,'PBC TL'!$F:$F,,0),"NA")</f>
        <v>NA</v>
      </c>
      <c r="V91">
        <f t="shared" si="13"/>
        <v>1</v>
      </c>
      <c r="W91">
        <f t="shared" si="14"/>
        <v>0</v>
      </c>
      <c r="X91">
        <f t="shared" si="15"/>
        <v>1</v>
      </c>
      <c r="Y91">
        <f t="shared" si="16"/>
        <v>0</v>
      </c>
    </row>
    <row r="92" spans="1:25" hidden="1" x14ac:dyDescent="0.25">
      <c r="A92">
        <f>IFERROR(ODBC__dsn_Synapse[[#This Row],[wave_id]],"")*1</f>
        <v>115542</v>
      </c>
      <c r="B92">
        <f>IFERROR(ODBC__dsn_Synapse[[#This Row],[id]],"")*1</f>
        <v>11349732</v>
      </c>
      <c r="C92">
        <f>IFERROR(ODBC__dsn_Synapse[[#This Row],[user_id]],"")*1</f>
        <v>463138</v>
      </c>
      <c r="D92" s="100">
        <f>IFERROR(ODBC__dsn_Synapse[[#This Row],[start_date]],"")*1</f>
        <v>45758.450312499997</v>
      </c>
      <c r="E92">
        <f>IFERROR(ODBC__dsn_Synapse[[#This Row],[completed_date]],"")*1</f>
        <v>45758.49291666667</v>
      </c>
      <c r="F92" s="100">
        <f>IFERROR(ODBC__dsn_Synapse[[#This Row],[convert_TZ(users_waves.completed_date,''UTC'',''America/New_York'')]],"")*1</f>
        <v>45758.326249999998</v>
      </c>
      <c r="G92">
        <f>IFERROR(ODBC__dsn_Synapse[[#This Row],[npi]],"")*1</f>
        <v>1881624997</v>
      </c>
      <c r="H92">
        <f>IFERROR(ODBC__dsn_Synapse[[#This Row],[vendor_npi]],"")*1</f>
        <v>0</v>
      </c>
      <c r="I92">
        <f>IFERROR(ODBC__dsn_Synapse[[#This Row],[status]],"")*1</f>
        <v>1</v>
      </c>
      <c r="J92" t="str">
        <f>IFERROR(ODBC__dsn_Synapse[[#This Row],[responses-&gt;&gt;''$.\"4420595\"'']],"")</f>
        <v>A3</v>
      </c>
      <c r="K92">
        <f>IFERROR(ODBC__dsn_Synapse[[#This Row],[responses-&gt;&gt;''$.\"4420283\"'']],"")</f>
        <v>0</v>
      </c>
      <c r="L92" t="str">
        <f>IFERROR(ODBC__dsn_Synapse[[#This Row],[responses-&gt;&gt;''$.\"4422124\"'']],"")</f>
        <v>Single-IND</v>
      </c>
      <c r="M92" t="str">
        <f t="shared" si="9"/>
        <v>A3</v>
      </c>
      <c r="N92" t="str">
        <f>_xlfn.IFNA(_xlfn.XLOOKUP($G92,'HBV TL'!$C:$C,'HBV TL'!$E:$E,,0),"NA")</f>
        <v>NA</v>
      </c>
      <c r="O92" t="str">
        <f>_xlfn.IFNA(_xlfn.XLOOKUP($H92,'HBV TL'!$C:$C,'HBV TL'!$E:$E,,0),"NA")</f>
        <v>NA</v>
      </c>
      <c r="P92" t="str">
        <f t="shared" si="10"/>
        <v>NA</v>
      </c>
      <c r="Q92" t="e">
        <f>_xlfn.XLOOKUP($G92,'HBV_PBC Unified TL'!$A:$A,'HBV_PBC Unified TL'!$E:$E,,0)</f>
        <v>#N/A</v>
      </c>
      <c r="R92" t="str">
        <f t="shared" si="11"/>
        <v>No Decile</v>
      </c>
      <c r="S92">
        <f>_xlfn.IFNA(IF(_xlfn.XLOOKUP($C92,OLs!$B:$B,OLs!$B:$B,,0),1,0),0)</f>
        <v>0</v>
      </c>
      <c r="T92">
        <f t="shared" si="12"/>
        <v>1881624997</v>
      </c>
      <c r="U92" t="str">
        <f>_xlfn.IFNA(_xlfn.XLOOKUP($T92,'PBC TL'!$A:$A,'PBC TL'!$F:$F,,0),"NA")</f>
        <v>NA</v>
      </c>
      <c r="V92">
        <f t="shared" si="13"/>
        <v>0</v>
      </c>
      <c r="W92">
        <f t="shared" si="14"/>
        <v>0</v>
      </c>
      <c r="X92">
        <f t="shared" si="15"/>
        <v>0</v>
      </c>
      <c r="Y92">
        <f t="shared" si="16"/>
        <v>0</v>
      </c>
    </row>
    <row r="93" spans="1:25" hidden="1" x14ac:dyDescent="0.25">
      <c r="A93">
        <f>IFERROR(ODBC__dsn_Synapse[[#This Row],[wave_id]],"")*1</f>
        <v>115542</v>
      </c>
      <c r="B93">
        <f>IFERROR(ODBC__dsn_Synapse[[#This Row],[id]],"")*1</f>
        <v>11348908</v>
      </c>
      <c r="C93">
        <f>IFERROR(ODBC__dsn_Synapse[[#This Row],[user_id]],"")*1</f>
        <v>256838</v>
      </c>
      <c r="D93" s="100">
        <f>IFERROR(ODBC__dsn_Synapse[[#This Row],[start_date]],"")*1</f>
        <v>45758.722858796296</v>
      </c>
      <c r="E93">
        <f>IFERROR(ODBC__dsn_Synapse[[#This Row],[completed_date]],"")*1</f>
        <v>45758.742708333331</v>
      </c>
      <c r="F93" s="100">
        <f>IFERROR(ODBC__dsn_Synapse[[#This Row],[convert_TZ(users_waves.completed_date,''UTC'',''America/New_York'')]],"")*1</f>
        <v>45758.576041666667</v>
      </c>
      <c r="G93">
        <f>IFERROR(ODBC__dsn_Synapse[[#This Row],[npi]],"")*1</f>
        <v>1306374905</v>
      </c>
      <c r="H93">
        <f>IFERROR(ODBC__dsn_Synapse[[#This Row],[vendor_npi]],"")*1</f>
        <v>0</v>
      </c>
      <c r="I93">
        <f>IFERROR(ODBC__dsn_Synapse[[#This Row],[status]],"")*1</f>
        <v>1</v>
      </c>
      <c r="J93" t="str">
        <f>IFERROR(ODBC__dsn_Synapse[[#This Row],[responses-&gt;&gt;''$.\"4420595\"'']],"")</f>
        <v>A2</v>
      </c>
      <c r="K93">
        <f>IFERROR(ODBC__dsn_Synapse[[#This Row],[responses-&gt;&gt;''$.\"4420283\"'']],"")</f>
        <v>0</v>
      </c>
      <c r="L93" t="str">
        <f>IFERROR(ODBC__dsn_Synapse[[#This Row],[responses-&gt;&gt;''$.\"4422124\"'']],"")</f>
        <v>Multi-IND</v>
      </c>
      <c r="M93" t="str">
        <f t="shared" si="9"/>
        <v>A2</v>
      </c>
      <c r="N93" t="str">
        <f>_xlfn.IFNA(_xlfn.XLOOKUP($G93,'HBV TL'!$C:$C,'HBV TL'!$E:$E,,0),"NA")</f>
        <v>NA</v>
      </c>
      <c r="O93" t="str">
        <f>_xlfn.IFNA(_xlfn.XLOOKUP($H93,'HBV TL'!$C:$C,'HBV TL'!$E:$E,,0),"NA")</f>
        <v>NA</v>
      </c>
      <c r="P93" t="str">
        <f t="shared" si="10"/>
        <v>NA</v>
      </c>
      <c r="Q93" t="e">
        <f>_xlfn.XLOOKUP($G93,'HBV_PBC Unified TL'!$A:$A,'HBV_PBC Unified TL'!$E:$E,,0)</f>
        <v>#N/A</v>
      </c>
      <c r="R93" t="str">
        <f t="shared" si="11"/>
        <v>No Decile</v>
      </c>
      <c r="S93">
        <f>_xlfn.IFNA(IF(_xlfn.XLOOKUP($C93,OLs!$B:$B,OLs!$B:$B,,0),1,0),0)</f>
        <v>0</v>
      </c>
      <c r="T93">
        <f t="shared" si="12"/>
        <v>1306374905</v>
      </c>
      <c r="U93" t="str">
        <f>_xlfn.IFNA(_xlfn.XLOOKUP($T93,'PBC TL'!$A:$A,'PBC TL'!$F:$F,,0),"NA")</f>
        <v>NA</v>
      </c>
      <c r="V93">
        <f t="shared" si="13"/>
        <v>0</v>
      </c>
      <c r="W93">
        <f t="shared" si="14"/>
        <v>0</v>
      </c>
      <c r="X93">
        <f t="shared" si="15"/>
        <v>0</v>
      </c>
      <c r="Y93">
        <f t="shared" si="16"/>
        <v>0</v>
      </c>
    </row>
    <row r="94" spans="1:25" hidden="1" x14ac:dyDescent="0.25">
      <c r="A94">
        <f>IFERROR(ODBC__dsn_Synapse[[#This Row],[wave_id]],"")*1</f>
        <v>115542</v>
      </c>
      <c r="B94">
        <f>IFERROR(ODBC__dsn_Synapse[[#This Row],[id]],"")*1</f>
        <v>11374469</v>
      </c>
      <c r="C94">
        <f>IFERROR(ODBC__dsn_Synapse[[#This Row],[user_id]],"")*1</f>
        <v>708026</v>
      </c>
      <c r="D94" s="100">
        <f>IFERROR(ODBC__dsn_Synapse[[#This Row],[start_date]],"")*1</f>
        <v>45758.95685185185</v>
      </c>
      <c r="E94">
        <f>IFERROR(ODBC__dsn_Synapse[[#This Row],[completed_date]],"")*1</f>
        <v>45758.993298611109</v>
      </c>
      <c r="F94" s="100">
        <f>IFERROR(ODBC__dsn_Synapse[[#This Row],[convert_TZ(users_waves.completed_date,''UTC'',''America/New_York'')]],"")*1</f>
        <v>45758.826631944445</v>
      </c>
      <c r="G94">
        <f>IFERROR(ODBC__dsn_Synapse[[#This Row],[npi]],"")*1</f>
        <v>0</v>
      </c>
      <c r="H94">
        <f>IFERROR(ODBC__dsn_Synapse[[#This Row],[vendor_npi]],"")*1</f>
        <v>1003025271</v>
      </c>
      <c r="I94">
        <f>IFERROR(ODBC__dsn_Synapse[[#This Row],[status]],"")*1</f>
        <v>1</v>
      </c>
      <c r="J94" t="str">
        <f>IFERROR(ODBC__dsn_Synapse[[#This Row],[responses-&gt;&gt;''$.\"4420595\"'']],"")</f>
        <v>A2</v>
      </c>
      <c r="K94">
        <f>IFERROR(ODBC__dsn_Synapse[[#This Row],[responses-&gt;&gt;''$.\"4420283\"'']],"")</f>
        <v>0</v>
      </c>
      <c r="L94" t="str">
        <f>IFERROR(ODBC__dsn_Synapse[[#This Row],[responses-&gt;&gt;''$.\"4422124\"'']],"")</f>
        <v>Single-IND</v>
      </c>
      <c r="M94" t="str">
        <f t="shared" si="9"/>
        <v>A2</v>
      </c>
      <c r="N94" t="str">
        <f>_xlfn.IFNA(_xlfn.XLOOKUP($G94,'HBV TL'!$C:$C,'HBV TL'!$E:$E,,0),"NA")</f>
        <v>NA</v>
      </c>
      <c r="O94">
        <f>_xlfn.IFNA(_xlfn.XLOOKUP($H94,'HBV TL'!$C:$C,'HBV TL'!$E:$E,,0),"NA")</f>
        <v>9</v>
      </c>
      <c r="P94">
        <f t="shared" si="10"/>
        <v>9</v>
      </c>
      <c r="Q94" t="e">
        <f>_xlfn.XLOOKUP($G94,'HBV_PBC Unified TL'!$A:$A,'HBV_PBC Unified TL'!$E:$E,,0)</f>
        <v>#N/A</v>
      </c>
      <c r="R94" t="str">
        <f t="shared" si="11"/>
        <v>High/Medium</v>
      </c>
      <c r="S94">
        <f>_xlfn.IFNA(IF(_xlfn.XLOOKUP($C94,OLs!$B:$B,OLs!$B:$B,,0),1,0),0)</f>
        <v>0</v>
      </c>
      <c r="T94">
        <f t="shared" si="12"/>
        <v>1003025271</v>
      </c>
      <c r="U94" t="str">
        <f>_xlfn.IFNA(_xlfn.XLOOKUP($T94,'PBC TL'!$A:$A,'PBC TL'!$F:$F,,0),"NA")</f>
        <v>NA</v>
      </c>
      <c r="V94">
        <f t="shared" si="13"/>
        <v>1</v>
      </c>
      <c r="W94">
        <f t="shared" si="14"/>
        <v>0</v>
      </c>
      <c r="X94">
        <f t="shared" si="15"/>
        <v>1</v>
      </c>
      <c r="Y94">
        <f t="shared" si="16"/>
        <v>0</v>
      </c>
    </row>
    <row r="95" spans="1:25" hidden="1" x14ac:dyDescent="0.25">
      <c r="A95">
        <f>IFERROR(ODBC__dsn_Synapse[[#This Row],[wave_id]],"")*1</f>
        <v>115542</v>
      </c>
      <c r="B95">
        <f>IFERROR(ODBC__dsn_Synapse[[#This Row],[id]],"")*1</f>
        <v>11348873</v>
      </c>
      <c r="C95">
        <f>IFERROR(ODBC__dsn_Synapse[[#This Row],[user_id]],"")*1</f>
        <v>187250</v>
      </c>
      <c r="D95" s="100">
        <f>IFERROR(ODBC__dsn_Synapse[[#This Row],[start_date]],"")*1</f>
        <v>45759.002118055556</v>
      </c>
      <c r="E95">
        <f>IFERROR(ODBC__dsn_Synapse[[#This Row],[completed_date]],"")*1</f>
        <v>45759.01902777778</v>
      </c>
      <c r="F95" s="100">
        <f>IFERROR(ODBC__dsn_Synapse[[#This Row],[convert_TZ(users_waves.completed_date,''UTC'',''America/New_York'')]],"")*1</f>
        <v>45758.852361111109</v>
      </c>
      <c r="G95">
        <f>IFERROR(ODBC__dsn_Synapse[[#This Row],[npi]],"")*1</f>
        <v>1699200683</v>
      </c>
      <c r="H95">
        <f>IFERROR(ODBC__dsn_Synapse[[#This Row],[vendor_npi]],"")*1</f>
        <v>0</v>
      </c>
      <c r="I95">
        <f>IFERROR(ODBC__dsn_Synapse[[#This Row],[status]],"")*1</f>
        <v>1</v>
      </c>
      <c r="J95" t="str">
        <f>IFERROR(ODBC__dsn_Synapse[[#This Row],[responses-&gt;&gt;''$.\"4420595\"'']],"")</f>
        <v>A1</v>
      </c>
      <c r="K95">
        <f>IFERROR(ODBC__dsn_Synapse[[#This Row],[responses-&gt;&gt;''$.\"4420283\"'']],"")</f>
        <v>0</v>
      </c>
      <c r="L95" t="str">
        <f>IFERROR(ODBC__dsn_Synapse[[#This Row],[responses-&gt;&gt;''$.\"4422124\"'']],"")</f>
        <v>Multi-IND</v>
      </c>
      <c r="M95" t="str">
        <f t="shared" si="9"/>
        <v>A1</v>
      </c>
      <c r="N95" t="str">
        <f>_xlfn.IFNA(_xlfn.XLOOKUP($G95,'HBV TL'!$C:$C,'HBV TL'!$E:$E,,0),"NA")</f>
        <v>NA</v>
      </c>
      <c r="O95" t="str">
        <f>_xlfn.IFNA(_xlfn.XLOOKUP($H95,'HBV TL'!$C:$C,'HBV TL'!$E:$E,,0),"NA")</f>
        <v>NA</v>
      </c>
      <c r="P95" t="str">
        <f t="shared" si="10"/>
        <v>NA</v>
      </c>
      <c r="Q95" t="e">
        <f>_xlfn.XLOOKUP($G95,'HBV_PBC Unified TL'!$A:$A,'HBV_PBC Unified TL'!$E:$E,,0)</f>
        <v>#N/A</v>
      </c>
      <c r="R95" t="str">
        <f t="shared" si="11"/>
        <v>No Decile</v>
      </c>
      <c r="S95">
        <f>_xlfn.IFNA(IF(_xlfn.XLOOKUP($C95,OLs!$B:$B,OLs!$B:$B,,0),1,0),0)</f>
        <v>0</v>
      </c>
      <c r="T95">
        <f t="shared" si="12"/>
        <v>1699200683</v>
      </c>
      <c r="U95" t="str">
        <f>_xlfn.IFNA(_xlfn.XLOOKUP($T95,'PBC TL'!$A:$A,'PBC TL'!$F:$F,,0),"NA")</f>
        <v>NA</v>
      </c>
      <c r="V95">
        <f t="shared" si="13"/>
        <v>0</v>
      </c>
      <c r="W95">
        <f t="shared" si="14"/>
        <v>0</v>
      </c>
      <c r="X95">
        <f t="shared" si="15"/>
        <v>0</v>
      </c>
      <c r="Y95">
        <f t="shared" si="16"/>
        <v>0</v>
      </c>
    </row>
    <row r="96" spans="1:25" hidden="1" x14ac:dyDescent="0.25">
      <c r="A96">
        <f>IFERROR(ODBC__dsn_Synapse[[#This Row],[wave_id]],"")*1</f>
        <v>115542</v>
      </c>
      <c r="B96">
        <f>IFERROR(ODBC__dsn_Synapse[[#This Row],[id]],"")*1</f>
        <v>11374542</v>
      </c>
      <c r="C96">
        <f>IFERROR(ODBC__dsn_Synapse[[#This Row],[user_id]],"")*1</f>
        <v>708042</v>
      </c>
      <c r="D96" s="100">
        <f>IFERROR(ODBC__dsn_Synapse[[#This Row],[start_date]],"")*1</f>
        <v>45758.999525462961</v>
      </c>
      <c r="E96">
        <f>IFERROR(ODBC__dsn_Synapse[[#This Row],[completed_date]],"")*1</f>
        <v>45759.031840277778</v>
      </c>
      <c r="F96" s="100">
        <f>IFERROR(ODBC__dsn_Synapse[[#This Row],[convert_TZ(users_waves.completed_date,''UTC'',''America/New_York'')]],"")*1</f>
        <v>45758.865173611113</v>
      </c>
      <c r="G96">
        <f>IFERROR(ODBC__dsn_Synapse[[#This Row],[npi]],"")*1</f>
        <v>0</v>
      </c>
      <c r="H96">
        <f>IFERROR(ODBC__dsn_Synapse[[#This Row],[vendor_npi]],"")*1</f>
        <v>1033646310</v>
      </c>
      <c r="I96">
        <f>IFERROR(ODBC__dsn_Synapse[[#This Row],[status]],"")*1</f>
        <v>1</v>
      </c>
      <c r="J96" t="str">
        <f>IFERROR(ODBC__dsn_Synapse[[#This Row],[responses-&gt;&gt;''$.\"4420595\"'']],"")</f>
        <v>A2</v>
      </c>
      <c r="K96">
        <f>IFERROR(ODBC__dsn_Synapse[[#This Row],[responses-&gt;&gt;''$.\"4420283\"'']],"")</f>
        <v>0</v>
      </c>
      <c r="L96" t="str">
        <f>IFERROR(ODBC__dsn_Synapse[[#This Row],[responses-&gt;&gt;''$.\"4422124\"'']],"")</f>
        <v>Single-IND</v>
      </c>
      <c r="M96" t="str">
        <f t="shared" si="9"/>
        <v>A2</v>
      </c>
      <c r="N96" t="str">
        <f>_xlfn.IFNA(_xlfn.XLOOKUP($G96,'HBV TL'!$C:$C,'HBV TL'!$E:$E,,0),"NA")</f>
        <v>NA</v>
      </c>
      <c r="O96">
        <f>_xlfn.IFNA(_xlfn.XLOOKUP($H96,'HBV TL'!$C:$C,'HBV TL'!$E:$E,,0),"NA")</f>
        <v>7</v>
      </c>
      <c r="P96">
        <f t="shared" si="10"/>
        <v>7</v>
      </c>
      <c r="Q96" t="e">
        <f>_xlfn.XLOOKUP($G96,'HBV_PBC Unified TL'!$A:$A,'HBV_PBC Unified TL'!$E:$E,,0)</f>
        <v>#N/A</v>
      </c>
      <c r="R96" t="str">
        <f t="shared" si="11"/>
        <v>High/Medium</v>
      </c>
      <c r="S96">
        <f>_xlfn.IFNA(IF(_xlfn.XLOOKUP($C96,OLs!$B:$B,OLs!$B:$B,,0),1,0),0)</f>
        <v>0</v>
      </c>
      <c r="T96">
        <f t="shared" si="12"/>
        <v>1033646310</v>
      </c>
      <c r="U96" t="str">
        <f>_xlfn.IFNA(_xlfn.XLOOKUP($T96,'PBC TL'!$A:$A,'PBC TL'!$F:$F,,0),"NA")</f>
        <v>NA</v>
      </c>
      <c r="V96">
        <f t="shared" si="13"/>
        <v>1</v>
      </c>
      <c r="W96">
        <f t="shared" si="14"/>
        <v>0</v>
      </c>
      <c r="X96">
        <f t="shared" si="15"/>
        <v>1</v>
      </c>
      <c r="Y96">
        <f t="shared" si="16"/>
        <v>0</v>
      </c>
    </row>
    <row r="97" spans="1:25" hidden="1" x14ac:dyDescent="0.25">
      <c r="A97">
        <f>IFERROR(ODBC__dsn_Synapse[[#This Row],[wave_id]],"")*1</f>
        <v>115542</v>
      </c>
      <c r="B97">
        <f>IFERROR(ODBC__dsn_Synapse[[#This Row],[id]],"")*1</f>
        <v>11374689</v>
      </c>
      <c r="C97">
        <f>IFERROR(ODBC__dsn_Synapse[[#This Row],[user_id]],"")*1</f>
        <v>708055</v>
      </c>
      <c r="D97" s="100">
        <f>IFERROR(ODBC__dsn_Synapse[[#This Row],[start_date]],"")*1</f>
        <v>45759.046226851853</v>
      </c>
      <c r="E97">
        <f>IFERROR(ODBC__dsn_Synapse[[#This Row],[completed_date]],"")*1</f>
        <v>45759.082592592589</v>
      </c>
      <c r="F97" s="100">
        <f>IFERROR(ODBC__dsn_Synapse[[#This Row],[convert_TZ(users_waves.completed_date,''UTC'',''America/New_York'')]],"")*1</f>
        <v>45758.915925925925</v>
      </c>
      <c r="G97">
        <f>IFERROR(ODBC__dsn_Synapse[[#This Row],[npi]],"")*1</f>
        <v>0</v>
      </c>
      <c r="H97">
        <f>IFERROR(ODBC__dsn_Synapse[[#This Row],[vendor_npi]],"")*1</f>
        <v>1023646452</v>
      </c>
      <c r="I97">
        <f>IFERROR(ODBC__dsn_Synapse[[#This Row],[status]],"")*1</f>
        <v>1</v>
      </c>
      <c r="J97" t="str">
        <f>IFERROR(ODBC__dsn_Synapse[[#This Row],[responses-&gt;&gt;''$.\"4420595\"'']],"")</f>
        <v>A2</v>
      </c>
      <c r="K97">
        <f>IFERROR(ODBC__dsn_Synapse[[#This Row],[responses-&gt;&gt;''$.\"4420283\"'']],"")</f>
        <v>0</v>
      </c>
      <c r="L97" t="str">
        <f>IFERROR(ODBC__dsn_Synapse[[#This Row],[responses-&gt;&gt;''$.\"4422124\"'']],"")</f>
        <v>Single-IND</v>
      </c>
      <c r="M97" t="str">
        <f t="shared" si="9"/>
        <v>A2</v>
      </c>
      <c r="N97" t="str">
        <f>_xlfn.IFNA(_xlfn.XLOOKUP($G97,'HBV TL'!$C:$C,'HBV TL'!$E:$E,,0),"NA")</f>
        <v>NA</v>
      </c>
      <c r="O97">
        <f>_xlfn.IFNA(_xlfn.XLOOKUP($H97,'HBV TL'!$C:$C,'HBV TL'!$E:$E,,0),"NA")</f>
        <v>4</v>
      </c>
      <c r="P97">
        <f t="shared" si="10"/>
        <v>4</v>
      </c>
      <c r="Q97" t="e">
        <f>_xlfn.XLOOKUP($G97,'HBV_PBC Unified TL'!$A:$A,'HBV_PBC Unified TL'!$E:$E,,0)</f>
        <v>#N/A</v>
      </c>
      <c r="R97" t="str">
        <f t="shared" si="11"/>
        <v>High/Medium</v>
      </c>
      <c r="S97">
        <f>_xlfn.IFNA(IF(_xlfn.XLOOKUP($C97,OLs!$B:$B,OLs!$B:$B,,0),1,0),0)</f>
        <v>0</v>
      </c>
      <c r="T97">
        <f t="shared" si="12"/>
        <v>1023646452</v>
      </c>
      <c r="U97" t="str">
        <f>_xlfn.IFNA(_xlfn.XLOOKUP($T97,'PBC TL'!$A:$A,'PBC TL'!$F:$F,,0),"NA")</f>
        <v>NA</v>
      </c>
      <c r="V97">
        <f t="shared" si="13"/>
        <v>1</v>
      </c>
      <c r="W97">
        <f t="shared" si="14"/>
        <v>0</v>
      </c>
      <c r="X97">
        <f t="shared" si="15"/>
        <v>1</v>
      </c>
      <c r="Y97">
        <f t="shared" si="16"/>
        <v>0</v>
      </c>
    </row>
    <row r="98" spans="1:25" hidden="1" x14ac:dyDescent="0.25">
      <c r="A98">
        <f>IFERROR(ODBC__dsn_Synapse[[#This Row],[wave_id]],"")*1</f>
        <v>115542</v>
      </c>
      <c r="B98">
        <f>IFERROR(ODBC__dsn_Synapse[[#This Row],[id]],"")*1</f>
        <v>11374851</v>
      </c>
      <c r="C98">
        <f>IFERROR(ODBC__dsn_Synapse[[#This Row],[user_id]],"")*1</f>
        <v>708073</v>
      </c>
      <c r="D98" s="100">
        <f>IFERROR(ODBC__dsn_Synapse[[#This Row],[start_date]],"")*1</f>
        <v>45759.088310185187</v>
      </c>
      <c r="E98">
        <f>IFERROR(ODBC__dsn_Synapse[[#This Row],[completed_date]],"")*1</f>
        <v>45759.136956018519</v>
      </c>
      <c r="F98" s="100">
        <f>IFERROR(ODBC__dsn_Synapse[[#This Row],[convert_TZ(users_waves.completed_date,''UTC'',''America/New_York'')]],"")*1</f>
        <v>45758.970289351855</v>
      </c>
      <c r="G98">
        <f>IFERROR(ODBC__dsn_Synapse[[#This Row],[npi]],"")*1</f>
        <v>0</v>
      </c>
      <c r="H98">
        <f>IFERROR(ODBC__dsn_Synapse[[#This Row],[vendor_npi]],"")*1</f>
        <v>1124082748</v>
      </c>
      <c r="I98">
        <f>IFERROR(ODBC__dsn_Synapse[[#This Row],[status]],"")*1</f>
        <v>1</v>
      </c>
      <c r="J98" t="str">
        <f>IFERROR(ODBC__dsn_Synapse[[#This Row],[responses-&gt;&gt;''$.\"4420595\"'']],"")</f>
        <v>A2</v>
      </c>
      <c r="K98">
        <f>IFERROR(ODBC__dsn_Synapse[[#This Row],[responses-&gt;&gt;''$.\"4420283\"'']],"")</f>
        <v>0</v>
      </c>
      <c r="L98" t="str">
        <f>IFERROR(ODBC__dsn_Synapse[[#This Row],[responses-&gt;&gt;''$.\"4422124\"'']],"")</f>
        <v>Single-IND</v>
      </c>
      <c r="M98" t="str">
        <f t="shared" si="9"/>
        <v>A2</v>
      </c>
      <c r="N98" t="str">
        <f>_xlfn.IFNA(_xlfn.XLOOKUP($G98,'HBV TL'!$C:$C,'HBV TL'!$E:$E,,0),"NA")</f>
        <v>NA</v>
      </c>
      <c r="O98">
        <f>_xlfn.IFNA(_xlfn.XLOOKUP($H98,'HBV TL'!$C:$C,'HBV TL'!$E:$E,,0),"NA")</f>
        <v>9</v>
      </c>
      <c r="P98">
        <f t="shared" si="10"/>
        <v>9</v>
      </c>
      <c r="Q98" t="e">
        <f>_xlfn.XLOOKUP($G98,'HBV_PBC Unified TL'!$A:$A,'HBV_PBC Unified TL'!$E:$E,,0)</f>
        <v>#N/A</v>
      </c>
      <c r="R98" t="str">
        <f t="shared" si="11"/>
        <v>High/Medium</v>
      </c>
      <c r="S98">
        <f>_xlfn.IFNA(IF(_xlfn.XLOOKUP($C98,OLs!$B:$B,OLs!$B:$B,,0),1,0),0)</f>
        <v>0</v>
      </c>
      <c r="T98">
        <f t="shared" si="12"/>
        <v>1124082748</v>
      </c>
      <c r="U98" t="str">
        <f>_xlfn.IFNA(_xlfn.XLOOKUP($T98,'PBC TL'!$A:$A,'PBC TL'!$F:$F,,0),"NA")</f>
        <v>Tier 1</v>
      </c>
      <c r="V98">
        <f t="shared" si="13"/>
        <v>1</v>
      </c>
      <c r="W98">
        <f t="shared" si="14"/>
        <v>1</v>
      </c>
      <c r="X98">
        <f t="shared" si="15"/>
        <v>0</v>
      </c>
      <c r="Y98">
        <f t="shared" si="16"/>
        <v>0</v>
      </c>
    </row>
    <row r="99" spans="1:25" hidden="1" x14ac:dyDescent="0.25">
      <c r="A99">
        <f>IFERROR(ODBC__dsn_Synapse[[#This Row],[wave_id]],"")*1</f>
        <v>115542</v>
      </c>
      <c r="B99">
        <f>IFERROR(ODBC__dsn_Synapse[[#This Row],[id]],"")*1</f>
        <v>11349590</v>
      </c>
      <c r="C99">
        <f>IFERROR(ODBC__dsn_Synapse[[#This Row],[user_id]],"")*1</f>
        <v>369622</v>
      </c>
      <c r="D99" s="100">
        <f>IFERROR(ODBC__dsn_Synapse[[#This Row],[start_date]],"")*1</f>
        <v>45759.179548611108</v>
      </c>
      <c r="E99">
        <f>IFERROR(ODBC__dsn_Synapse[[#This Row],[completed_date]],"")*1</f>
        <v>45759.183796296296</v>
      </c>
      <c r="F99" s="100">
        <f>IFERROR(ODBC__dsn_Synapse[[#This Row],[convert_TZ(users_waves.completed_date,''UTC'',''America/New_York'')]],"")*1</f>
        <v>45759.017129629632</v>
      </c>
      <c r="G99">
        <f>IFERROR(ODBC__dsn_Synapse[[#This Row],[npi]],"")*1</f>
        <v>1669902482</v>
      </c>
      <c r="H99">
        <f>IFERROR(ODBC__dsn_Synapse[[#This Row],[vendor_npi]],"")*1</f>
        <v>0</v>
      </c>
      <c r="I99">
        <f>IFERROR(ODBC__dsn_Synapse[[#This Row],[status]],"")*1</f>
        <v>1</v>
      </c>
      <c r="J99" t="str">
        <f>IFERROR(ODBC__dsn_Synapse[[#This Row],[responses-&gt;&gt;''$.\"4420595\"'']],"")</f>
        <v>A1</v>
      </c>
      <c r="K99">
        <f>IFERROR(ODBC__dsn_Synapse[[#This Row],[responses-&gt;&gt;''$.\"4420283\"'']],"")</f>
        <v>0</v>
      </c>
      <c r="L99" t="str">
        <f>IFERROR(ODBC__dsn_Synapse[[#This Row],[responses-&gt;&gt;''$.\"4422124\"'']],"")</f>
        <v>Multi-IND</v>
      </c>
      <c r="M99" t="str">
        <f t="shared" si="9"/>
        <v>A1</v>
      </c>
      <c r="N99" t="str">
        <f>_xlfn.IFNA(_xlfn.XLOOKUP($G99,'HBV TL'!$C:$C,'HBV TL'!$E:$E,,0),"NA")</f>
        <v>NA</v>
      </c>
      <c r="O99" t="str">
        <f>_xlfn.IFNA(_xlfn.XLOOKUP($H99,'HBV TL'!$C:$C,'HBV TL'!$E:$E,,0),"NA")</f>
        <v>NA</v>
      </c>
      <c r="P99" t="str">
        <f t="shared" si="10"/>
        <v>NA</v>
      </c>
      <c r="Q99" t="e">
        <f>_xlfn.XLOOKUP($G99,'HBV_PBC Unified TL'!$A:$A,'HBV_PBC Unified TL'!$E:$E,,0)</f>
        <v>#N/A</v>
      </c>
      <c r="R99" t="str">
        <f t="shared" si="11"/>
        <v>No Decile</v>
      </c>
      <c r="S99">
        <f>_xlfn.IFNA(IF(_xlfn.XLOOKUP($C99,OLs!$B:$B,OLs!$B:$B,,0),1,0),0)</f>
        <v>0</v>
      </c>
      <c r="T99">
        <f t="shared" si="12"/>
        <v>1669902482</v>
      </c>
      <c r="U99" t="str">
        <f>_xlfn.IFNA(_xlfn.XLOOKUP($T99,'PBC TL'!$A:$A,'PBC TL'!$F:$F,,0),"NA")</f>
        <v>NA</v>
      </c>
      <c r="V99">
        <f t="shared" si="13"/>
        <v>0</v>
      </c>
      <c r="W99">
        <f t="shared" si="14"/>
        <v>0</v>
      </c>
      <c r="X99">
        <f t="shared" si="15"/>
        <v>0</v>
      </c>
      <c r="Y99">
        <f t="shared" si="16"/>
        <v>0</v>
      </c>
    </row>
    <row r="100" spans="1:25" hidden="1" x14ac:dyDescent="0.25">
      <c r="A100">
        <f>IFERROR(ODBC__dsn_Synapse[[#This Row],[wave_id]],"")*1</f>
        <v>115542</v>
      </c>
      <c r="B100">
        <f>IFERROR(ODBC__dsn_Synapse[[#This Row],[id]],"")*1</f>
        <v>11350024</v>
      </c>
      <c r="C100">
        <f>IFERROR(ODBC__dsn_Synapse[[#This Row],[user_id]],"")*1</f>
        <v>582039</v>
      </c>
      <c r="D100" s="100">
        <f>IFERROR(ODBC__dsn_Synapse[[#This Row],[start_date]],"")*1</f>
        <v>45759.007534722223</v>
      </c>
      <c r="E100">
        <f>IFERROR(ODBC__dsn_Synapse[[#This Row],[completed_date]],"")*1</f>
        <v>45759.559618055559</v>
      </c>
      <c r="F100" s="100">
        <f>IFERROR(ODBC__dsn_Synapse[[#This Row],[convert_TZ(users_waves.completed_date,''UTC'',''America/New_York'')]],"")*1</f>
        <v>45759.392951388887</v>
      </c>
      <c r="G100">
        <f>IFERROR(ODBC__dsn_Synapse[[#This Row],[npi]],"")*1</f>
        <v>1295102051</v>
      </c>
      <c r="H100">
        <f>IFERROR(ODBC__dsn_Synapse[[#This Row],[vendor_npi]],"")*1</f>
        <v>0</v>
      </c>
      <c r="I100">
        <f>IFERROR(ODBC__dsn_Synapse[[#This Row],[status]],"")*1</f>
        <v>1</v>
      </c>
      <c r="J100" t="str">
        <f>IFERROR(ODBC__dsn_Synapse[[#This Row],[responses-&gt;&gt;''$.\"4420595\"'']],"")</f>
        <v>A1</v>
      </c>
      <c r="K100">
        <f>IFERROR(ODBC__dsn_Synapse[[#This Row],[responses-&gt;&gt;''$.\"4420283\"'']],"")</f>
        <v>0</v>
      </c>
      <c r="L100" t="str">
        <f>IFERROR(ODBC__dsn_Synapse[[#This Row],[responses-&gt;&gt;''$.\"4422124\"'']],"")</f>
        <v>Single-IND</v>
      </c>
      <c r="M100" t="str">
        <f t="shared" si="9"/>
        <v>A1</v>
      </c>
      <c r="N100" t="str">
        <f>_xlfn.IFNA(_xlfn.XLOOKUP($G100,'HBV TL'!$C:$C,'HBV TL'!$E:$E,,0),"NA")</f>
        <v>NA</v>
      </c>
      <c r="O100" t="str">
        <f>_xlfn.IFNA(_xlfn.XLOOKUP($H100,'HBV TL'!$C:$C,'HBV TL'!$E:$E,,0),"NA")</f>
        <v>NA</v>
      </c>
      <c r="P100" t="str">
        <f t="shared" si="10"/>
        <v>NA</v>
      </c>
      <c r="Q100" t="e">
        <f>_xlfn.XLOOKUP($G100,'HBV_PBC Unified TL'!$A:$A,'HBV_PBC Unified TL'!$E:$E,,0)</f>
        <v>#N/A</v>
      </c>
      <c r="R100" t="str">
        <f t="shared" si="11"/>
        <v>No Decile</v>
      </c>
      <c r="S100">
        <f>_xlfn.IFNA(IF(_xlfn.XLOOKUP($C100,OLs!$B:$B,OLs!$B:$B,,0),1,0),0)</f>
        <v>0</v>
      </c>
      <c r="T100">
        <f t="shared" si="12"/>
        <v>1295102051</v>
      </c>
      <c r="U100" t="str">
        <f>_xlfn.IFNA(_xlfn.XLOOKUP($T100,'PBC TL'!$A:$A,'PBC TL'!$F:$F,,0),"NA")</f>
        <v>NA</v>
      </c>
      <c r="V100">
        <f t="shared" si="13"/>
        <v>0</v>
      </c>
      <c r="W100">
        <f t="shared" si="14"/>
        <v>0</v>
      </c>
      <c r="X100">
        <f t="shared" si="15"/>
        <v>0</v>
      </c>
      <c r="Y100">
        <f t="shared" si="16"/>
        <v>0</v>
      </c>
    </row>
    <row r="101" spans="1:25" x14ac:dyDescent="0.25">
      <c r="A101">
        <f>IFERROR(ODBC__dsn_Synapse[[#This Row],[wave_id]],"")*1</f>
        <v>115542</v>
      </c>
      <c r="B101">
        <f>IFERROR(ODBC__dsn_Synapse[[#This Row],[id]],"")*1</f>
        <v>11171174</v>
      </c>
      <c r="C101">
        <f>IFERROR(ODBC__dsn_Synapse[[#This Row],[user_id]],"")*1</f>
        <v>595737</v>
      </c>
      <c r="D101" s="100">
        <f>IFERROR(ODBC__dsn_Synapse[[#This Row],[start_date]],"")*1</f>
        <v>45731.638912037037</v>
      </c>
      <c r="E101">
        <f>IFERROR(ODBC__dsn_Synapse[[#This Row],[completed_date]],"")*1</f>
        <v>45759.714722222219</v>
      </c>
      <c r="F101" s="100">
        <f>IFERROR(ODBC__dsn_Synapse[[#This Row],[convert_TZ(users_waves.completed_date,''UTC'',''America/New_York'')]],"")*1</f>
        <v>45759.548055555555</v>
      </c>
      <c r="G101">
        <f>IFERROR(ODBC__dsn_Synapse[[#This Row],[npi]],"")*1</f>
        <v>1689088197</v>
      </c>
      <c r="H101">
        <f>IFERROR(ODBC__dsn_Synapse[[#This Row],[vendor_npi]],"")*1</f>
        <v>0</v>
      </c>
      <c r="I101">
        <f>IFERROR(ODBC__dsn_Synapse[[#This Row],[status]],"")*1</f>
        <v>1</v>
      </c>
      <c r="J101" t="str">
        <f>IFERROR(ODBC__dsn_Synapse[[#This Row],[responses-&gt;&gt;''$.\"4420595\"'']],"")</f>
        <v>A2</v>
      </c>
      <c r="K101">
        <f>IFERROR(ODBC__dsn_Synapse[[#This Row],[responses-&gt;&gt;''$.\"4420283\"'']],"")</f>
        <v>0</v>
      </c>
      <c r="L101" t="str">
        <f>IFERROR(ODBC__dsn_Synapse[[#This Row],[responses-&gt;&gt;''$.\"4422124\"'']],"")</f>
        <v>Single-IND</v>
      </c>
      <c r="M101" t="str">
        <f t="shared" si="9"/>
        <v>A2</v>
      </c>
      <c r="N101" t="str">
        <f>_xlfn.IFNA(_xlfn.XLOOKUP($G101,'HBV TL'!$C:$C,'HBV TL'!$E:$E,,0),"NA")</f>
        <v>NA</v>
      </c>
      <c r="O101" t="str">
        <f>_xlfn.IFNA(_xlfn.XLOOKUP($H101,'HBV TL'!$C:$C,'HBV TL'!$E:$E,,0),"NA")</f>
        <v>NA</v>
      </c>
      <c r="P101" t="str">
        <f t="shared" si="10"/>
        <v>NA</v>
      </c>
      <c r="Q101" t="e">
        <f>_xlfn.XLOOKUP($G101,'HBV_PBC Unified TL'!$A:$A,'HBV_PBC Unified TL'!$E:$E,,0)</f>
        <v>#N/A</v>
      </c>
      <c r="R101" t="str">
        <f t="shared" si="11"/>
        <v>No Decile</v>
      </c>
      <c r="S101">
        <f>_xlfn.IFNA(IF(_xlfn.XLOOKUP($C101,OLs!$B:$B,OLs!$B:$B,,0),1,0),0)</f>
        <v>0</v>
      </c>
      <c r="T101">
        <f t="shared" si="12"/>
        <v>1689088197</v>
      </c>
      <c r="U101" t="str">
        <f>_xlfn.IFNA(_xlfn.XLOOKUP($T101,'PBC TL'!$A:$A,'PBC TL'!$F:$F,,0),"NA")</f>
        <v>Tier 4</v>
      </c>
      <c r="V101">
        <f t="shared" si="13"/>
        <v>0</v>
      </c>
      <c r="W101">
        <f t="shared" si="14"/>
        <v>1</v>
      </c>
      <c r="X101">
        <f t="shared" si="15"/>
        <v>0</v>
      </c>
      <c r="Y101">
        <f t="shared" si="16"/>
        <v>1</v>
      </c>
    </row>
    <row r="102" spans="1:25" hidden="1" x14ac:dyDescent="0.25">
      <c r="A102">
        <f>IFERROR(ODBC__dsn_Synapse[[#This Row],[wave_id]],"")*1</f>
        <v>115542</v>
      </c>
      <c r="B102">
        <f>IFERROR(ODBC__dsn_Synapse[[#This Row],[id]],"")*1</f>
        <v>11349258</v>
      </c>
      <c r="C102">
        <f>IFERROR(ODBC__dsn_Synapse[[#This Row],[user_id]],"")*1</f>
        <v>336</v>
      </c>
      <c r="D102" s="100">
        <f>IFERROR(ODBC__dsn_Synapse[[#This Row],[start_date]],"")*1</f>
        <v>45759.691724537035</v>
      </c>
      <c r="E102">
        <f>IFERROR(ODBC__dsn_Synapse[[#This Row],[completed_date]],"")*1</f>
        <v>45759.722372685188</v>
      </c>
      <c r="F102" s="100">
        <f>IFERROR(ODBC__dsn_Synapse[[#This Row],[convert_TZ(users_waves.completed_date,''UTC'',''America/New_York'')]],"")*1</f>
        <v>45759.555706018517</v>
      </c>
      <c r="G102">
        <f>IFERROR(ODBC__dsn_Synapse[[#This Row],[npi]],"")*1</f>
        <v>1184631772</v>
      </c>
      <c r="H102">
        <f>IFERROR(ODBC__dsn_Synapse[[#This Row],[vendor_npi]],"")*1</f>
        <v>0</v>
      </c>
      <c r="I102">
        <f>IFERROR(ODBC__dsn_Synapse[[#This Row],[status]],"")*1</f>
        <v>1</v>
      </c>
      <c r="J102" t="str">
        <f>IFERROR(ODBC__dsn_Synapse[[#This Row],[responses-&gt;&gt;''$.\"4420595\"'']],"")</f>
        <v>A4</v>
      </c>
      <c r="K102">
        <f>IFERROR(ODBC__dsn_Synapse[[#This Row],[responses-&gt;&gt;''$.\"4420283\"'']],"")</f>
        <v>0</v>
      </c>
      <c r="L102" t="str">
        <f>IFERROR(ODBC__dsn_Synapse[[#This Row],[responses-&gt;&gt;''$.\"4422124\"'']],"")</f>
        <v>Single-IND</v>
      </c>
      <c r="M102" t="str">
        <f t="shared" si="9"/>
        <v>A4</v>
      </c>
      <c r="N102" t="str">
        <f>_xlfn.IFNA(_xlfn.XLOOKUP($G102,'HBV TL'!$C:$C,'HBV TL'!$E:$E,,0),"NA")</f>
        <v>NA</v>
      </c>
      <c r="O102" t="str">
        <f>_xlfn.IFNA(_xlfn.XLOOKUP($H102,'HBV TL'!$C:$C,'HBV TL'!$E:$E,,0),"NA")</f>
        <v>NA</v>
      </c>
      <c r="P102" t="str">
        <f t="shared" si="10"/>
        <v>NA</v>
      </c>
      <c r="Q102" t="e">
        <f>_xlfn.XLOOKUP($G102,'HBV_PBC Unified TL'!$A:$A,'HBV_PBC Unified TL'!$E:$E,,0)</f>
        <v>#N/A</v>
      </c>
      <c r="R102" t="str">
        <f t="shared" si="11"/>
        <v>No Decile</v>
      </c>
      <c r="S102">
        <f>_xlfn.IFNA(IF(_xlfn.XLOOKUP($C102,OLs!$B:$B,OLs!$B:$B,,0),1,0),0)</f>
        <v>0</v>
      </c>
      <c r="T102">
        <f t="shared" si="12"/>
        <v>1184631772</v>
      </c>
      <c r="U102" t="str">
        <f>_xlfn.IFNA(_xlfn.XLOOKUP($T102,'PBC TL'!$A:$A,'PBC TL'!$F:$F,,0),"NA")</f>
        <v>NA</v>
      </c>
      <c r="V102">
        <f t="shared" si="13"/>
        <v>0</v>
      </c>
      <c r="W102">
        <f t="shared" si="14"/>
        <v>0</v>
      </c>
      <c r="X102">
        <f t="shared" si="15"/>
        <v>0</v>
      </c>
      <c r="Y102">
        <f t="shared" si="16"/>
        <v>0</v>
      </c>
    </row>
    <row r="103" spans="1:25" hidden="1" x14ac:dyDescent="0.25">
      <c r="A103">
        <f>IFERROR(ODBC__dsn_Synapse[[#This Row],[wave_id]],"")*1</f>
        <v>115542</v>
      </c>
      <c r="B103">
        <f>IFERROR(ODBC__dsn_Synapse[[#This Row],[id]],"")*1</f>
        <v>11350037</v>
      </c>
      <c r="C103">
        <f>IFERROR(ODBC__dsn_Synapse[[#This Row],[user_id]],"")*1</f>
        <v>591825</v>
      </c>
      <c r="D103" s="100">
        <f>IFERROR(ODBC__dsn_Synapse[[#This Row],[start_date]],"")*1</f>
        <v>45759.641168981485</v>
      </c>
      <c r="E103">
        <f>IFERROR(ODBC__dsn_Synapse[[#This Row],[completed_date]],"")*1</f>
        <v>45759.729386574072</v>
      </c>
      <c r="F103" s="100">
        <f>IFERROR(ODBC__dsn_Synapse[[#This Row],[convert_TZ(users_waves.completed_date,''UTC'',''America/New_York'')]],"")*1</f>
        <v>45759.562719907408</v>
      </c>
      <c r="G103">
        <f>IFERROR(ODBC__dsn_Synapse[[#This Row],[npi]],"")*1</f>
        <v>1972950590</v>
      </c>
      <c r="H103">
        <f>IFERROR(ODBC__dsn_Synapse[[#This Row],[vendor_npi]],"")*1</f>
        <v>0</v>
      </c>
      <c r="I103">
        <f>IFERROR(ODBC__dsn_Synapse[[#This Row],[status]],"")*1</f>
        <v>1</v>
      </c>
      <c r="J103" t="str">
        <f>IFERROR(ODBC__dsn_Synapse[[#This Row],[responses-&gt;&gt;''$.\"4420595\"'']],"")</f>
        <v>A3</v>
      </c>
      <c r="K103">
        <f>IFERROR(ODBC__dsn_Synapse[[#This Row],[responses-&gt;&gt;''$.\"4420283\"'']],"")</f>
        <v>0</v>
      </c>
      <c r="L103" t="str">
        <f>IFERROR(ODBC__dsn_Synapse[[#This Row],[responses-&gt;&gt;''$.\"4422124\"'']],"")</f>
        <v>Single-IND</v>
      </c>
      <c r="M103" t="str">
        <f t="shared" si="9"/>
        <v>A3</v>
      </c>
      <c r="N103" t="str">
        <f>_xlfn.IFNA(_xlfn.XLOOKUP($G103,'HBV TL'!$C:$C,'HBV TL'!$E:$E,,0),"NA")</f>
        <v>NA</v>
      </c>
      <c r="O103" t="str">
        <f>_xlfn.IFNA(_xlfn.XLOOKUP($H103,'HBV TL'!$C:$C,'HBV TL'!$E:$E,,0),"NA")</f>
        <v>NA</v>
      </c>
      <c r="P103" t="str">
        <f t="shared" si="10"/>
        <v>NA</v>
      </c>
      <c r="Q103" t="e">
        <f>_xlfn.XLOOKUP($G103,'HBV_PBC Unified TL'!$A:$A,'HBV_PBC Unified TL'!$E:$E,,0)</f>
        <v>#N/A</v>
      </c>
      <c r="R103" t="str">
        <f t="shared" si="11"/>
        <v>No Decile</v>
      </c>
      <c r="S103">
        <f>_xlfn.IFNA(IF(_xlfn.XLOOKUP($C103,OLs!$B:$B,OLs!$B:$B,,0),1,0),0)</f>
        <v>0</v>
      </c>
      <c r="T103">
        <f t="shared" si="12"/>
        <v>1972950590</v>
      </c>
      <c r="U103" t="str">
        <f>_xlfn.IFNA(_xlfn.XLOOKUP($T103,'PBC TL'!$A:$A,'PBC TL'!$F:$F,,0),"NA")</f>
        <v>NA</v>
      </c>
      <c r="V103">
        <f t="shared" si="13"/>
        <v>0</v>
      </c>
      <c r="W103">
        <f t="shared" si="14"/>
        <v>0</v>
      </c>
      <c r="X103">
        <f t="shared" si="15"/>
        <v>0</v>
      </c>
      <c r="Y103">
        <f t="shared" si="16"/>
        <v>0</v>
      </c>
    </row>
    <row r="104" spans="1:25" x14ac:dyDescent="0.25">
      <c r="A104">
        <f>IFERROR(ODBC__dsn_Synapse[[#This Row],[wave_id]],"")*1</f>
        <v>115542</v>
      </c>
      <c r="B104">
        <f>IFERROR(ODBC__dsn_Synapse[[#This Row],[id]],"")*1</f>
        <v>11199361</v>
      </c>
      <c r="C104">
        <f>IFERROR(ODBC__dsn_Synapse[[#This Row],[user_id]],"")*1</f>
        <v>545834</v>
      </c>
      <c r="D104" s="100">
        <f>IFERROR(ODBC__dsn_Synapse[[#This Row],[start_date]],"")*1</f>
        <v>45759.733541666668</v>
      </c>
      <c r="E104">
        <f>IFERROR(ODBC__dsn_Synapse[[#This Row],[completed_date]],"")*1</f>
        <v>45759.758622685185</v>
      </c>
      <c r="F104" s="100">
        <f>IFERROR(ODBC__dsn_Synapse[[#This Row],[convert_TZ(users_waves.completed_date,''UTC'',''America/New_York'')]],"")*1</f>
        <v>45759.591956018521</v>
      </c>
      <c r="G104">
        <f>IFERROR(ODBC__dsn_Synapse[[#This Row],[npi]],"")*1</f>
        <v>1336740810</v>
      </c>
      <c r="H104">
        <f>IFERROR(ODBC__dsn_Synapse[[#This Row],[vendor_npi]],"")*1</f>
        <v>0</v>
      </c>
      <c r="I104">
        <f>IFERROR(ODBC__dsn_Synapse[[#This Row],[status]],"")*1</f>
        <v>1</v>
      </c>
      <c r="J104" t="str">
        <f>IFERROR(ODBC__dsn_Synapse[[#This Row],[responses-&gt;&gt;''$.\"4420595\"'']],"")</f>
        <v>A2</v>
      </c>
      <c r="K104">
        <f>IFERROR(ODBC__dsn_Synapse[[#This Row],[responses-&gt;&gt;''$.\"4420283\"'']],"")</f>
        <v>0</v>
      </c>
      <c r="L104" t="str">
        <f>IFERROR(ODBC__dsn_Synapse[[#This Row],[responses-&gt;&gt;''$.\"4422124\"'']],"")</f>
        <v>Single-IND</v>
      </c>
      <c r="M104" t="str">
        <f t="shared" si="9"/>
        <v>A2</v>
      </c>
      <c r="N104" t="str">
        <f>_xlfn.IFNA(_xlfn.XLOOKUP($G104,'HBV TL'!$C:$C,'HBV TL'!$E:$E,,0),"NA")</f>
        <v>NA</v>
      </c>
      <c r="O104" t="str">
        <f>_xlfn.IFNA(_xlfn.XLOOKUP($H104,'HBV TL'!$C:$C,'HBV TL'!$E:$E,,0),"NA")</f>
        <v>NA</v>
      </c>
      <c r="P104" t="str">
        <f t="shared" si="10"/>
        <v>NA</v>
      </c>
      <c r="Q104" t="e">
        <f>_xlfn.XLOOKUP($G104,'HBV_PBC Unified TL'!$A:$A,'HBV_PBC Unified TL'!$E:$E,,0)</f>
        <v>#N/A</v>
      </c>
      <c r="R104" t="str">
        <f t="shared" si="11"/>
        <v>No Decile</v>
      </c>
      <c r="S104">
        <f>_xlfn.IFNA(IF(_xlfn.XLOOKUP($C104,OLs!$B:$B,OLs!$B:$B,,0),1,0),0)</f>
        <v>0</v>
      </c>
      <c r="T104">
        <f t="shared" si="12"/>
        <v>1336740810</v>
      </c>
      <c r="U104" t="str">
        <f>_xlfn.IFNA(_xlfn.XLOOKUP($T104,'PBC TL'!$A:$A,'PBC TL'!$F:$F,,0),"NA")</f>
        <v>Tier 4</v>
      </c>
      <c r="V104">
        <f t="shared" si="13"/>
        <v>0</v>
      </c>
      <c r="W104">
        <f t="shared" si="14"/>
        <v>1</v>
      </c>
      <c r="X104">
        <f t="shared" si="15"/>
        <v>0</v>
      </c>
      <c r="Y104">
        <f t="shared" si="16"/>
        <v>1</v>
      </c>
    </row>
    <row r="105" spans="1:25" hidden="1" x14ac:dyDescent="0.25">
      <c r="A105">
        <f>IFERROR(ODBC__dsn_Synapse[[#This Row],[wave_id]],"")*1</f>
        <v>115542</v>
      </c>
      <c r="B105">
        <f>IFERROR(ODBC__dsn_Synapse[[#This Row],[id]],"")*1</f>
        <v>11349971</v>
      </c>
      <c r="C105">
        <f>IFERROR(ODBC__dsn_Synapse[[#This Row],[user_id]],"")*1</f>
        <v>702445</v>
      </c>
      <c r="D105" s="100">
        <f>IFERROR(ODBC__dsn_Synapse[[#This Row],[start_date]],"")*1</f>
        <v>45758.858715277776</v>
      </c>
      <c r="E105">
        <f>IFERROR(ODBC__dsn_Synapse[[#This Row],[completed_date]],"")*1</f>
        <v>45759.810266203705</v>
      </c>
      <c r="F105" s="100">
        <f>IFERROR(ODBC__dsn_Synapse[[#This Row],[convert_TZ(users_waves.completed_date,''UTC'',''America/New_York'')]],"")*1</f>
        <v>45759.643599537034</v>
      </c>
      <c r="G105">
        <f>IFERROR(ODBC__dsn_Synapse[[#This Row],[npi]],"")*1</f>
        <v>1801143722</v>
      </c>
      <c r="H105">
        <f>IFERROR(ODBC__dsn_Synapse[[#This Row],[vendor_npi]],"")*1</f>
        <v>0</v>
      </c>
      <c r="I105">
        <f>IFERROR(ODBC__dsn_Synapse[[#This Row],[status]],"")*1</f>
        <v>1</v>
      </c>
      <c r="J105" t="str">
        <f>IFERROR(ODBC__dsn_Synapse[[#This Row],[responses-&gt;&gt;''$.\"4420595\"'']],"")</f>
        <v>A4</v>
      </c>
      <c r="K105">
        <f>IFERROR(ODBC__dsn_Synapse[[#This Row],[responses-&gt;&gt;''$.\"4420283\"'']],"")</f>
        <v>0</v>
      </c>
      <c r="L105" t="str">
        <f>IFERROR(ODBC__dsn_Synapse[[#This Row],[responses-&gt;&gt;''$.\"4422124\"'']],"")</f>
        <v>Single-IND</v>
      </c>
      <c r="M105" t="str">
        <f t="shared" si="9"/>
        <v>A4</v>
      </c>
      <c r="N105" t="str">
        <f>_xlfn.IFNA(_xlfn.XLOOKUP($G105,'HBV TL'!$C:$C,'HBV TL'!$E:$E,,0),"NA")</f>
        <v>NA</v>
      </c>
      <c r="O105" t="str">
        <f>_xlfn.IFNA(_xlfn.XLOOKUP($H105,'HBV TL'!$C:$C,'HBV TL'!$E:$E,,0),"NA")</f>
        <v>NA</v>
      </c>
      <c r="P105" t="str">
        <f t="shared" si="10"/>
        <v>NA</v>
      </c>
      <c r="Q105" t="e">
        <f>_xlfn.XLOOKUP($G105,'HBV_PBC Unified TL'!$A:$A,'HBV_PBC Unified TL'!$E:$E,,0)</f>
        <v>#N/A</v>
      </c>
      <c r="R105" t="str">
        <f t="shared" si="11"/>
        <v>No Decile</v>
      </c>
      <c r="S105">
        <f>_xlfn.IFNA(IF(_xlfn.XLOOKUP($C105,OLs!$B:$B,OLs!$B:$B,,0),1,0),0)</f>
        <v>0</v>
      </c>
      <c r="T105">
        <f t="shared" si="12"/>
        <v>1801143722</v>
      </c>
      <c r="U105" t="str">
        <f>_xlfn.IFNA(_xlfn.XLOOKUP($T105,'PBC TL'!$A:$A,'PBC TL'!$F:$F,,0),"NA")</f>
        <v>NA</v>
      </c>
      <c r="V105">
        <f t="shared" si="13"/>
        <v>0</v>
      </c>
      <c r="W105">
        <f t="shared" si="14"/>
        <v>0</v>
      </c>
      <c r="X105">
        <f t="shared" si="15"/>
        <v>0</v>
      </c>
      <c r="Y105">
        <f t="shared" si="16"/>
        <v>0</v>
      </c>
    </row>
    <row r="106" spans="1:25" hidden="1" x14ac:dyDescent="0.25">
      <c r="A106">
        <f>IFERROR(ODBC__dsn_Synapse[[#This Row],[wave_id]],"")*1</f>
        <v>115542</v>
      </c>
      <c r="B106">
        <f>IFERROR(ODBC__dsn_Synapse[[#This Row],[id]],"")*1</f>
        <v>11349762</v>
      </c>
      <c r="C106">
        <f>IFERROR(ODBC__dsn_Synapse[[#This Row],[user_id]],"")*1</f>
        <v>483796</v>
      </c>
      <c r="D106" s="100">
        <f>IFERROR(ODBC__dsn_Synapse[[#This Row],[start_date]],"")*1</f>
        <v>45759.744722222225</v>
      </c>
      <c r="E106">
        <f>IFERROR(ODBC__dsn_Synapse[[#This Row],[completed_date]],"")*1</f>
        <v>45759.839548611111</v>
      </c>
      <c r="F106" s="100">
        <f>IFERROR(ODBC__dsn_Synapse[[#This Row],[convert_TZ(users_waves.completed_date,''UTC'',''America/New_York'')]],"")*1</f>
        <v>45759.672881944447</v>
      </c>
      <c r="G106">
        <f>IFERROR(ODBC__dsn_Synapse[[#This Row],[npi]],"")*1</f>
        <v>1720528532</v>
      </c>
      <c r="H106">
        <f>IFERROR(ODBC__dsn_Synapse[[#This Row],[vendor_npi]],"")*1</f>
        <v>0</v>
      </c>
      <c r="I106">
        <f>IFERROR(ODBC__dsn_Synapse[[#This Row],[status]],"")*1</f>
        <v>1</v>
      </c>
      <c r="J106" t="str">
        <f>IFERROR(ODBC__dsn_Synapse[[#This Row],[responses-&gt;&gt;''$.\"4420595\"'']],"")</f>
        <v>A6</v>
      </c>
      <c r="K106">
        <f>IFERROR(ODBC__dsn_Synapse[[#This Row],[responses-&gt;&gt;''$.\"4420283\"'']],"")</f>
        <v>0</v>
      </c>
      <c r="L106" t="str">
        <f>IFERROR(ODBC__dsn_Synapse[[#This Row],[responses-&gt;&gt;''$.\"4422124\"'']],"")</f>
        <v>Multi-IND</v>
      </c>
      <c r="M106" t="str">
        <f t="shared" si="9"/>
        <v>A6</v>
      </c>
      <c r="N106" t="str">
        <f>_xlfn.IFNA(_xlfn.XLOOKUP($G106,'HBV TL'!$C:$C,'HBV TL'!$E:$E,,0),"NA")</f>
        <v>NA</v>
      </c>
      <c r="O106" t="str">
        <f>_xlfn.IFNA(_xlfn.XLOOKUP($H106,'HBV TL'!$C:$C,'HBV TL'!$E:$E,,0),"NA")</f>
        <v>NA</v>
      </c>
      <c r="P106" t="str">
        <f t="shared" si="10"/>
        <v>NA</v>
      </c>
      <c r="Q106" t="e">
        <f>_xlfn.XLOOKUP($G106,'HBV_PBC Unified TL'!$A:$A,'HBV_PBC Unified TL'!$E:$E,,0)</f>
        <v>#N/A</v>
      </c>
      <c r="R106" t="str">
        <f t="shared" si="11"/>
        <v>No Decile</v>
      </c>
      <c r="S106">
        <f>_xlfn.IFNA(IF(_xlfn.XLOOKUP($C106,OLs!$B:$B,OLs!$B:$B,,0),1,0),0)</f>
        <v>0</v>
      </c>
      <c r="T106">
        <f t="shared" si="12"/>
        <v>1720528532</v>
      </c>
      <c r="U106" t="str">
        <f>_xlfn.IFNA(_xlfn.XLOOKUP($T106,'PBC TL'!$A:$A,'PBC TL'!$F:$F,,0),"NA")</f>
        <v>NA</v>
      </c>
      <c r="V106">
        <f t="shared" si="13"/>
        <v>0</v>
      </c>
      <c r="W106">
        <f t="shared" si="14"/>
        <v>0</v>
      </c>
      <c r="X106">
        <f t="shared" si="15"/>
        <v>0</v>
      </c>
      <c r="Y106">
        <f t="shared" si="16"/>
        <v>0</v>
      </c>
    </row>
    <row r="107" spans="1:25" hidden="1" x14ac:dyDescent="0.25">
      <c r="A107">
        <f>IFERROR(ODBC__dsn_Synapse[[#This Row],[wave_id]],"")*1</f>
        <v>115542</v>
      </c>
      <c r="B107">
        <f>IFERROR(ODBC__dsn_Synapse[[#This Row],[id]],"")*1</f>
        <v>11349813</v>
      </c>
      <c r="C107">
        <f>IFERROR(ODBC__dsn_Synapse[[#This Row],[user_id]],"")*1</f>
        <v>187094</v>
      </c>
      <c r="D107" s="100">
        <f>IFERROR(ODBC__dsn_Synapse[[#This Row],[start_date]],"")*1</f>
        <v>45759.707499999997</v>
      </c>
      <c r="E107">
        <f>IFERROR(ODBC__dsn_Synapse[[#This Row],[completed_date]],"")*1</f>
        <v>45759.854988425926</v>
      </c>
      <c r="F107" s="100">
        <f>IFERROR(ODBC__dsn_Synapse[[#This Row],[convert_TZ(users_waves.completed_date,''UTC'',''America/New_York'')]],"")*1</f>
        <v>45759.688321759262</v>
      </c>
      <c r="G107">
        <f>IFERROR(ODBC__dsn_Synapse[[#This Row],[npi]],"")*1</f>
        <v>1730474222</v>
      </c>
      <c r="H107">
        <f>IFERROR(ODBC__dsn_Synapse[[#This Row],[vendor_npi]],"")*1</f>
        <v>0</v>
      </c>
      <c r="I107">
        <f>IFERROR(ODBC__dsn_Synapse[[#This Row],[status]],"")*1</f>
        <v>1</v>
      </c>
      <c r="J107" t="str">
        <f>IFERROR(ODBC__dsn_Synapse[[#This Row],[responses-&gt;&gt;''$.\"4420595\"'']],"")</f>
        <v>A4</v>
      </c>
      <c r="K107">
        <f>IFERROR(ODBC__dsn_Synapse[[#This Row],[responses-&gt;&gt;''$.\"4420283\"'']],"")</f>
        <v>0</v>
      </c>
      <c r="L107" t="str">
        <f>IFERROR(ODBC__dsn_Synapse[[#This Row],[responses-&gt;&gt;''$.\"4422124\"'']],"")</f>
        <v>Single-IND</v>
      </c>
      <c r="M107" t="str">
        <f t="shared" si="9"/>
        <v>A4</v>
      </c>
      <c r="N107" t="str">
        <f>_xlfn.IFNA(_xlfn.XLOOKUP($G107,'HBV TL'!$C:$C,'HBV TL'!$E:$E,,0),"NA")</f>
        <v>NA</v>
      </c>
      <c r="O107" t="str">
        <f>_xlfn.IFNA(_xlfn.XLOOKUP($H107,'HBV TL'!$C:$C,'HBV TL'!$E:$E,,0),"NA")</f>
        <v>NA</v>
      </c>
      <c r="P107" t="str">
        <f t="shared" si="10"/>
        <v>NA</v>
      </c>
      <c r="Q107" t="e">
        <f>_xlfn.XLOOKUP($G107,'HBV_PBC Unified TL'!$A:$A,'HBV_PBC Unified TL'!$E:$E,,0)</f>
        <v>#N/A</v>
      </c>
      <c r="R107" t="str">
        <f t="shared" si="11"/>
        <v>No Decile</v>
      </c>
      <c r="S107">
        <f>_xlfn.IFNA(IF(_xlfn.XLOOKUP($C107,OLs!$B:$B,OLs!$B:$B,,0),1,0),0)</f>
        <v>0</v>
      </c>
      <c r="T107">
        <f t="shared" si="12"/>
        <v>1730474222</v>
      </c>
      <c r="U107" t="str">
        <f>_xlfn.IFNA(_xlfn.XLOOKUP($T107,'PBC TL'!$A:$A,'PBC TL'!$F:$F,,0),"NA")</f>
        <v>NA</v>
      </c>
      <c r="V107">
        <f t="shared" si="13"/>
        <v>0</v>
      </c>
      <c r="W107">
        <f t="shared" si="14"/>
        <v>0</v>
      </c>
      <c r="X107">
        <f t="shared" si="15"/>
        <v>0</v>
      </c>
      <c r="Y107">
        <f t="shared" si="16"/>
        <v>0</v>
      </c>
    </row>
    <row r="108" spans="1:25" hidden="1" x14ac:dyDescent="0.25">
      <c r="A108">
        <f>IFERROR(ODBC__dsn_Synapse[[#This Row],[wave_id]],"")*1</f>
        <v>115542</v>
      </c>
      <c r="B108">
        <f>IFERROR(ODBC__dsn_Synapse[[#This Row],[id]],"")*1</f>
        <v>11349707</v>
      </c>
      <c r="C108">
        <f>IFERROR(ODBC__dsn_Synapse[[#This Row],[user_id]],"")*1</f>
        <v>447192</v>
      </c>
      <c r="D108" s="100">
        <f>IFERROR(ODBC__dsn_Synapse[[#This Row],[start_date]],"")*1</f>
        <v>45759.844884259262</v>
      </c>
      <c r="E108">
        <f>IFERROR(ODBC__dsn_Synapse[[#This Row],[completed_date]],"")*1</f>
        <v>45759.859085648146</v>
      </c>
      <c r="F108" s="100">
        <f>IFERROR(ODBC__dsn_Synapse[[#This Row],[convert_TZ(users_waves.completed_date,''UTC'',''America/New_York'')]],"")*1</f>
        <v>45759.692418981482</v>
      </c>
      <c r="G108">
        <f>IFERROR(ODBC__dsn_Synapse[[#This Row],[npi]],"")*1</f>
        <v>1841484359</v>
      </c>
      <c r="H108">
        <f>IFERROR(ODBC__dsn_Synapse[[#This Row],[vendor_npi]],"")*1</f>
        <v>0</v>
      </c>
      <c r="I108">
        <f>IFERROR(ODBC__dsn_Synapse[[#This Row],[status]],"")*1</f>
        <v>1</v>
      </c>
      <c r="J108" t="str">
        <f>IFERROR(ODBC__dsn_Synapse[[#This Row],[responses-&gt;&gt;''$.\"4420595\"'']],"")</f>
        <v>A1</v>
      </c>
      <c r="K108">
        <f>IFERROR(ODBC__dsn_Synapse[[#This Row],[responses-&gt;&gt;''$.\"4420283\"'']],"")</f>
        <v>0</v>
      </c>
      <c r="L108" t="str">
        <f>IFERROR(ODBC__dsn_Synapse[[#This Row],[responses-&gt;&gt;''$.\"4422124\"'']],"")</f>
        <v>Multi-IND</v>
      </c>
      <c r="M108" t="str">
        <f t="shared" si="9"/>
        <v>A1</v>
      </c>
      <c r="N108" t="str">
        <f>_xlfn.IFNA(_xlfn.XLOOKUP($G108,'HBV TL'!$C:$C,'HBV TL'!$E:$E,,0),"NA")</f>
        <v>NA</v>
      </c>
      <c r="O108" t="str">
        <f>_xlfn.IFNA(_xlfn.XLOOKUP($H108,'HBV TL'!$C:$C,'HBV TL'!$E:$E,,0),"NA")</f>
        <v>NA</v>
      </c>
      <c r="P108" t="str">
        <f t="shared" si="10"/>
        <v>NA</v>
      </c>
      <c r="Q108" t="e">
        <f>_xlfn.XLOOKUP($G108,'HBV_PBC Unified TL'!$A:$A,'HBV_PBC Unified TL'!$E:$E,,0)</f>
        <v>#N/A</v>
      </c>
      <c r="R108" t="str">
        <f t="shared" si="11"/>
        <v>No Decile</v>
      </c>
      <c r="S108">
        <f>_xlfn.IFNA(IF(_xlfn.XLOOKUP($C108,OLs!$B:$B,OLs!$B:$B,,0),1,0),0)</f>
        <v>0</v>
      </c>
      <c r="T108">
        <f t="shared" si="12"/>
        <v>1841484359</v>
      </c>
      <c r="U108" t="str">
        <f>_xlfn.IFNA(_xlfn.XLOOKUP($T108,'PBC TL'!$A:$A,'PBC TL'!$F:$F,,0),"NA")</f>
        <v>NA</v>
      </c>
      <c r="V108">
        <f t="shared" si="13"/>
        <v>0</v>
      </c>
      <c r="W108">
        <f t="shared" si="14"/>
        <v>0</v>
      </c>
      <c r="X108">
        <f t="shared" si="15"/>
        <v>0</v>
      </c>
      <c r="Y108">
        <f t="shared" si="16"/>
        <v>0</v>
      </c>
    </row>
    <row r="109" spans="1:25" hidden="1" x14ac:dyDescent="0.25">
      <c r="A109">
        <f>IFERROR(ODBC__dsn_Synapse[[#This Row],[wave_id]],"")*1</f>
        <v>115542</v>
      </c>
      <c r="B109">
        <f>IFERROR(ODBC__dsn_Synapse[[#This Row],[id]],"")*1</f>
        <v>11349807</v>
      </c>
      <c r="C109">
        <f>IFERROR(ODBC__dsn_Synapse[[#This Row],[user_id]],"")*1</f>
        <v>186732</v>
      </c>
      <c r="D109" s="100">
        <f>IFERROR(ODBC__dsn_Synapse[[#This Row],[start_date]],"")*1</f>
        <v>45759.94427083333</v>
      </c>
      <c r="E109">
        <f>IFERROR(ODBC__dsn_Synapse[[#This Row],[completed_date]],"")*1</f>
        <v>45760.000925925924</v>
      </c>
      <c r="F109" s="100">
        <f>IFERROR(ODBC__dsn_Synapse[[#This Row],[convert_TZ(users_waves.completed_date,''UTC'',''America/New_York'')]],"")*1</f>
        <v>45759.83425925926</v>
      </c>
      <c r="G109">
        <f>IFERROR(ODBC__dsn_Synapse[[#This Row],[npi]],"")*1</f>
        <v>1194780528</v>
      </c>
      <c r="H109">
        <f>IFERROR(ODBC__dsn_Synapse[[#This Row],[vendor_npi]],"")*1</f>
        <v>0</v>
      </c>
      <c r="I109">
        <f>IFERROR(ODBC__dsn_Synapse[[#This Row],[status]],"")*1</f>
        <v>1</v>
      </c>
      <c r="J109" t="str">
        <f>IFERROR(ODBC__dsn_Synapse[[#This Row],[responses-&gt;&gt;''$.\"4420595\"'']],"")</f>
        <v>A3</v>
      </c>
      <c r="K109">
        <f>IFERROR(ODBC__dsn_Synapse[[#This Row],[responses-&gt;&gt;''$.\"4420283\"'']],"")</f>
        <v>0</v>
      </c>
      <c r="L109" t="str">
        <f>IFERROR(ODBC__dsn_Synapse[[#This Row],[responses-&gt;&gt;''$.\"4422124\"'']],"")</f>
        <v>Single-IND</v>
      </c>
      <c r="M109" t="str">
        <f t="shared" si="9"/>
        <v>A3</v>
      </c>
      <c r="N109" t="str">
        <f>_xlfn.IFNA(_xlfn.XLOOKUP($G109,'HBV TL'!$C:$C,'HBV TL'!$E:$E,,0),"NA")</f>
        <v>NA</v>
      </c>
      <c r="O109" t="str">
        <f>_xlfn.IFNA(_xlfn.XLOOKUP($H109,'HBV TL'!$C:$C,'HBV TL'!$E:$E,,0),"NA")</f>
        <v>NA</v>
      </c>
      <c r="P109" t="str">
        <f t="shared" si="10"/>
        <v>NA</v>
      </c>
      <c r="Q109" t="e">
        <f>_xlfn.XLOOKUP($G109,'HBV_PBC Unified TL'!$A:$A,'HBV_PBC Unified TL'!$E:$E,,0)</f>
        <v>#N/A</v>
      </c>
      <c r="R109" t="str">
        <f t="shared" si="11"/>
        <v>No Decile</v>
      </c>
      <c r="S109">
        <f>_xlfn.IFNA(IF(_xlfn.XLOOKUP($C109,OLs!$B:$B,OLs!$B:$B,,0),1,0),0)</f>
        <v>1</v>
      </c>
      <c r="T109">
        <f t="shared" si="12"/>
        <v>1194780528</v>
      </c>
      <c r="U109" t="str">
        <f>_xlfn.IFNA(_xlfn.XLOOKUP($T109,'PBC TL'!$A:$A,'PBC TL'!$F:$F,,0),"NA")</f>
        <v>NA</v>
      </c>
      <c r="V109">
        <f t="shared" si="13"/>
        <v>0</v>
      </c>
      <c r="W109">
        <f t="shared" si="14"/>
        <v>0</v>
      </c>
      <c r="X109">
        <f t="shared" si="15"/>
        <v>0</v>
      </c>
      <c r="Y109">
        <f t="shared" si="16"/>
        <v>0</v>
      </c>
    </row>
    <row r="110" spans="1:25" hidden="1" x14ac:dyDescent="0.25">
      <c r="A110">
        <f>IFERROR(ODBC__dsn_Synapse[[#This Row],[wave_id]],"")*1</f>
        <v>115542</v>
      </c>
      <c r="B110">
        <f>IFERROR(ODBC__dsn_Synapse[[#This Row],[id]],"")*1</f>
        <v>11349753</v>
      </c>
      <c r="C110">
        <f>IFERROR(ODBC__dsn_Synapse[[#This Row],[user_id]],"")*1</f>
        <v>666848</v>
      </c>
      <c r="D110" s="100">
        <f>IFERROR(ODBC__dsn_Synapse[[#This Row],[start_date]],"")*1</f>
        <v>45759.563136574077</v>
      </c>
      <c r="E110">
        <f>IFERROR(ODBC__dsn_Synapse[[#This Row],[completed_date]],"")*1</f>
        <v>45760.102627314816</v>
      </c>
      <c r="F110" s="100">
        <f>IFERROR(ODBC__dsn_Synapse[[#This Row],[convert_TZ(users_waves.completed_date,''UTC'',''America/New_York'')]],"")*1</f>
        <v>45759.935960648145</v>
      </c>
      <c r="G110">
        <f>IFERROR(ODBC__dsn_Synapse[[#This Row],[npi]],"")*1</f>
        <v>1639752892</v>
      </c>
      <c r="H110">
        <f>IFERROR(ODBC__dsn_Synapse[[#This Row],[vendor_npi]],"")*1</f>
        <v>0</v>
      </c>
      <c r="I110">
        <f>IFERROR(ODBC__dsn_Synapse[[#This Row],[status]],"")*1</f>
        <v>1</v>
      </c>
      <c r="J110" t="str">
        <f>IFERROR(ODBC__dsn_Synapse[[#This Row],[responses-&gt;&gt;''$.\"4420595\"'']],"")</f>
        <v>A4</v>
      </c>
      <c r="K110">
        <f>IFERROR(ODBC__dsn_Synapse[[#This Row],[responses-&gt;&gt;''$.\"4420283\"'']],"")</f>
        <v>0</v>
      </c>
      <c r="L110" t="str">
        <f>IFERROR(ODBC__dsn_Synapse[[#This Row],[responses-&gt;&gt;''$.\"4422124\"'']],"")</f>
        <v>Single-IND</v>
      </c>
      <c r="M110" t="str">
        <f t="shared" si="9"/>
        <v>A4</v>
      </c>
      <c r="N110" t="str">
        <f>_xlfn.IFNA(_xlfn.XLOOKUP($G110,'HBV TL'!$C:$C,'HBV TL'!$E:$E,,0),"NA")</f>
        <v>NA</v>
      </c>
      <c r="O110" t="str">
        <f>_xlfn.IFNA(_xlfn.XLOOKUP($H110,'HBV TL'!$C:$C,'HBV TL'!$E:$E,,0),"NA")</f>
        <v>NA</v>
      </c>
      <c r="P110" t="str">
        <f t="shared" si="10"/>
        <v>NA</v>
      </c>
      <c r="Q110" t="e">
        <f>_xlfn.XLOOKUP($G110,'HBV_PBC Unified TL'!$A:$A,'HBV_PBC Unified TL'!$E:$E,,0)</f>
        <v>#N/A</v>
      </c>
      <c r="R110" t="str">
        <f t="shared" si="11"/>
        <v>No Decile</v>
      </c>
      <c r="S110">
        <f>_xlfn.IFNA(IF(_xlfn.XLOOKUP($C110,OLs!$B:$B,OLs!$B:$B,,0),1,0),0)</f>
        <v>0</v>
      </c>
      <c r="T110">
        <f t="shared" si="12"/>
        <v>1639752892</v>
      </c>
      <c r="U110" t="str">
        <f>_xlfn.IFNA(_xlfn.XLOOKUP($T110,'PBC TL'!$A:$A,'PBC TL'!$F:$F,,0),"NA")</f>
        <v>NA</v>
      </c>
      <c r="V110">
        <f t="shared" si="13"/>
        <v>0</v>
      </c>
      <c r="W110">
        <f t="shared" si="14"/>
        <v>0</v>
      </c>
      <c r="X110">
        <f t="shared" si="15"/>
        <v>0</v>
      </c>
      <c r="Y110">
        <f t="shared" si="16"/>
        <v>0</v>
      </c>
    </row>
    <row r="111" spans="1:25" hidden="1" x14ac:dyDescent="0.25">
      <c r="A111">
        <f>IFERROR(ODBC__dsn_Synapse[[#This Row],[wave_id]],"")*1</f>
        <v>115542</v>
      </c>
      <c r="B111">
        <f>IFERROR(ODBC__dsn_Synapse[[#This Row],[id]],"")*1</f>
        <v>11377518</v>
      </c>
      <c r="C111">
        <f>IFERROR(ODBC__dsn_Synapse[[#This Row],[user_id]],"")*1</f>
        <v>708316</v>
      </c>
      <c r="D111" s="100">
        <f>IFERROR(ODBC__dsn_Synapse[[#This Row],[start_date]],"")*1</f>
        <v>45760.101365740738</v>
      </c>
      <c r="E111">
        <f>IFERROR(ODBC__dsn_Synapse[[#This Row],[completed_date]],"")*1</f>
        <v>45760.142638888887</v>
      </c>
      <c r="F111" s="100">
        <f>IFERROR(ODBC__dsn_Synapse[[#This Row],[convert_TZ(users_waves.completed_date,''UTC'',''America/New_York'')]],"")*1</f>
        <v>45759.975972222222</v>
      </c>
      <c r="G111">
        <f>IFERROR(ODBC__dsn_Synapse[[#This Row],[npi]],"")*1</f>
        <v>0</v>
      </c>
      <c r="H111">
        <f>IFERROR(ODBC__dsn_Synapse[[#This Row],[vendor_npi]],"")*1</f>
        <v>1013421973</v>
      </c>
      <c r="I111">
        <f>IFERROR(ODBC__dsn_Synapse[[#This Row],[status]],"")*1</f>
        <v>1</v>
      </c>
      <c r="J111" t="str">
        <f>IFERROR(ODBC__dsn_Synapse[[#This Row],[responses-&gt;&gt;''$.\"4420595\"'']],"")</f>
        <v>A2</v>
      </c>
      <c r="K111">
        <f>IFERROR(ODBC__dsn_Synapse[[#This Row],[responses-&gt;&gt;''$.\"4420283\"'']],"")</f>
        <v>0</v>
      </c>
      <c r="L111" t="str">
        <f>IFERROR(ODBC__dsn_Synapse[[#This Row],[responses-&gt;&gt;''$.\"4422124\"'']],"")</f>
        <v>Single-IND</v>
      </c>
      <c r="M111" t="str">
        <f t="shared" si="9"/>
        <v>A2</v>
      </c>
      <c r="N111" t="str">
        <f>_xlfn.IFNA(_xlfn.XLOOKUP($G111,'HBV TL'!$C:$C,'HBV TL'!$E:$E,,0),"NA")</f>
        <v>NA</v>
      </c>
      <c r="O111">
        <f>_xlfn.IFNA(_xlfn.XLOOKUP($H111,'HBV TL'!$C:$C,'HBV TL'!$E:$E,,0),"NA")</f>
        <v>5</v>
      </c>
      <c r="P111">
        <f t="shared" si="10"/>
        <v>5</v>
      </c>
      <c r="Q111" t="e">
        <f>_xlfn.XLOOKUP($G111,'HBV_PBC Unified TL'!$A:$A,'HBV_PBC Unified TL'!$E:$E,,0)</f>
        <v>#N/A</v>
      </c>
      <c r="R111" t="str">
        <f t="shared" si="11"/>
        <v>High/Medium</v>
      </c>
      <c r="S111">
        <f>_xlfn.IFNA(IF(_xlfn.XLOOKUP($C111,OLs!$B:$B,OLs!$B:$B,,0),1,0),0)</f>
        <v>0</v>
      </c>
      <c r="T111">
        <f t="shared" si="12"/>
        <v>1013421973</v>
      </c>
      <c r="U111" t="str">
        <f>_xlfn.IFNA(_xlfn.XLOOKUP($T111,'PBC TL'!$A:$A,'PBC TL'!$F:$F,,0),"NA")</f>
        <v>NA</v>
      </c>
      <c r="V111">
        <f t="shared" si="13"/>
        <v>1</v>
      </c>
      <c r="W111">
        <f t="shared" si="14"/>
        <v>0</v>
      </c>
      <c r="X111">
        <f t="shared" si="15"/>
        <v>1</v>
      </c>
      <c r="Y111">
        <f t="shared" si="16"/>
        <v>0</v>
      </c>
    </row>
    <row r="112" spans="1:25" hidden="1" x14ac:dyDescent="0.25">
      <c r="A112">
        <f>IFERROR(ODBC__dsn_Synapse[[#This Row],[wave_id]],"")*1</f>
        <v>115542</v>
      </c>
      <c r="B112">
        <f>IFERROR(ODBC__dsn_Synapse[[#This Row],[id]],"")*1</f>
        <v>11349978</v>
      </c>
      <c r="C112">
        <f>IFERROR(ODBC__dsn_Synapse[[#This Row],[user_id]],"")*1</f>
        <v>570087</v>
      </c>
      <c r="D112" s="100">
        <f>IFERROR(ODBC__dsn_Synapse[[#This Row],[start_date]],"")*1</f>
        <v>45760.57545138889</v>
      </c>
      <c r="E112">
        <f>IFERROR(ODBC__dsn_Synapse[[#This Row],[completed_date]],"")*1</f>
        <v>45760.620439814818</v>
      </c>
      <c r="F112" s="100">
        <f>IFERROR(ODBC__dsn_Synapse[[#This Row],[convert_TZ(users_waves.completed_date,''UTC'',''America/New_York'')]],"")*1</f>
        <v>45760.453773148147</v>
      </c>
      <c r="G112">
        <f>IFERROR(ODBC__dsn_Synapse[[#This Row],[npi]],"")*1</f>
        <v>1962964932</v>
      </c>
      <c r="H112">
        <f>IFERROR(ODBC__dsn_Synapse[[#This Row],[vendor_npi]],"")*1</f>
        <v>0</v>
      </c>
      <c r="I112">
        <f>IFERROR(ODBC__dsn_Synapse[[#This Row],[status]],"")*1</f>
        <v>1</v>
      </c>
      <c r="J112" t="str">
        <f>IFERROR(ODBC__dsn_Synapse[[#This Row],[responses-&gt;&gt;''$.\"4420595\"'']],"")</f>
        <v>A1</v>
      </c>
      <c r="K112">
        <f>IFERROR(ODBC__dsn_Synapse[[#This Row],[responses-&gt;&gt;''$.\"4420283\"'']],"")</f>
        <v>0</v>
      </c>
      <c r="L112" t="str">
        <f>IFERROR(ODBC__dsn_Synapse[[#This Row],[responses-&gt;&gt;''$.\"4422124\"'']],"")</f>
        <v>Multi-IND</v>
      </c>
      <c r="M112" t="str">
        <f t="shared" si="9"/>
        <v>A1</v>
      </c>
      <c r="N112" t="str">
        <f>_xlfn.IFNA(_xlfn.XLOOKUP($G112,'HBV TL'!$C:$C,'HBV TL'!$E:$E,,0),"NA")</f>
        <v>NA</v>
      </c>
      <c r="O112" t="str">
        <f>_xlfn.IFNA(_xlfn.XLOOKUP($H112,'HBV TL'!$C:$C,'HBV TL'!$E:$E,,0),"NA")</f>
        <v>NA</v>
      </c>
      <c r="P112" t="str">
        <f t="shared" si="10"/>
        <v>NA</v>
      </c>
      <c r="Q112" t="e">
        <f>_xlfn.XLOOKUP($G112,'HBV_PBC Unified TL'!$A:$A,'HBV_PBC Unified TL'!$E:$E,,0)</f>
        <v>#N/A</v>
      </c>
      <c r="R112" t="str">
        <f t="shared" si="11"/>
        <v>No Decile</v>
      </c>
      <c r="S112">
        <f>_xlfn.IFNA(IF(_xlfn.XLOOKUP($C112,OLs!$B:$B,OLs!$B:$B,,0),1,0),0)</f>
        <v>0</v>
      </c>
      <c r="T112">
        <f t="shared" si="12"/>
        <v>1962964932</v>
      </c>
      <c r="U112" t="str">
        <f>_xlfn.IFNA(_xlfn.XLOOKUP($T112,'PBC TL'!$A:$A,'PBC TL'!$F:$F,,0),"NA")</f>
        <v>NA</v>
      </c>
      <c r="V112">
        <f t="shared" si="13"/>
        <v>0</v>
      </c>
      <c r="W112">
        <f t="shared" si="14"/>
        <v>0</v>
      </c>
      <c r="X112">
        <f t="shared" si="15"/>
        <v>0</v>
      </c>
      <c r="Y112">
        <f t="shared" si="16"/>
        <v>0</v>
      </c>
    </row>
    <row r="113" spans="1:25" hidden="1" x14ac:dyDescent="0.25">
      <c r="A113">
        <f>IFERROR(ODBC__dsn_Synapse[[#This Row],[wave_id]],"")*1</f>
        <v>115542</v>
      </c>
      <c r="B113">
        <f>IFERROR(ODBC__dsn_Synapse[[#This Row],[id]],"")*1</f>
        <v>11349648</v>
      </c>
      <c r="C113">
        <f>IFERROR(ODBC__dsn_Synapse[[#This Row],[user_id]],"")*1</f>
        <v>151674</v>
      </c>
      <c r="D113" s="100">
        <f>IFERROR(ODBC__dsn_Synapse[[#This Row],[start_date]],"")*1</f>
        <v>45760.626064814816</v>
      </c>
      <c r="E113">
        <f>IFERROR(ODBC__dsn_Synapse[[#This Row],[completed_date]],"")*1</f>
        <v>45760.640208333331</v>
      </c>
      <c r="F113" s="100">
        <f>IFERROR(ODBC__dsn_Synapse[[#This Row],[convert_TZ(users_waves.completed_date,''UTC'',''America/New_York'')]],"")*1</f>
        <v>45760.473541666666</v>
      </c>
      <c r="G113">
        <f>IFERROR(ODBC__dsn_Synapse[[#This Row],[npi]],"")*1</f>
        <v>1619219169</v>
      </c>
      <c r="H113">
        <f>IFERROR(ODBC__dsn_Synapse[[#This Row],[vendor_npi]],"")*1</f>
        <v>0</v>
      </c>
      <c r="I113">
        <f>IFERROR(ODBC__dsn_Synapse[[#This Row],[status]],"")*1</f>
        <v>1</v>
      </c>
      <c r="J113" t="str">
        <f>IFERROR(ODBC__dsn_Synapse[[#This Row],[responses-&gt;&gt;''$.\"4420595\"'']],"")</f>
        <v>A4</v>
      </c>
      <c r="K113">
        <f>IFERROR(ODBC__dsn_Synapse[[#This Row],[responses-&gt;&gt;''$.\"4420283\"'']],"")</f>
        <v>0</v>
      </c>
      <c r="L113" t="str">
        <f>IFERROR(ODBC__dsn_Synapse[[#This Row],[responses-&gt;&gt;''$.\"4422124\"'']],"")</f>
        <v>Single-IND</v>
      </c>
      <c r="M113" t="str">
        <f t="shared" si="9"/>
        <v>A4</v>
      </c>
      <c r="N113" t="str">
        <f>_xlfn.IFNA(_xlfn.XLOOKUP($G113,'HBV TL'!$C:$C,'HBV TL'!$E:$E,,0),"NA")</f>
        <v>NA</v>
      </c>
      <c r="O113" t="str">
        <f>_xlfn.IFNA(_xlfn.XLOOKUP($H113,'HBV TL'!$C:$C,'HBV TL'!$E:$E,,0),"NA")</f>
        <v>NA</v>
      </c>
      <c r="P113" t="str">
        <f t="shared" si="10"/>
        <v>NA</v>
      </c>
      <c r="Q113" t="e">
        <f>_xlfn.XLOOKUP($G113,'HBV_PBC Unified TL'!$A:$A,'HBV_PBC Unified TL'!$E:$E,,0)</f>
        <v>#N/A</v>
      </c>
      <c r="R113" t="str">
        <f t="shared" si="11"/>
        <v>No Decile</v>
      </c>
      <c r="S113">
        <f>_xlfn.IFNA(IF(_xlfn.XLOOKUP($C113,OLs!$B:$B,OLs!$B:$B,,0),1,0),0)</f>
        <v>0</v>
      </c>
      <c r="T113">
        <f t="shared" si="12"/>
        <v>1619219169</v>
      </c>
      <c r="U113" t="str">
        <f>_xlfn.IFNA(_xlfn.XLOOKUP($T113,'PBC TL'!$A:$A,'PBC TL'!$F:$F,,0),"NA")</f>
        <v>NA</v>
      </c>
      <c r="V113">
        <f t="shared" si="13"/>
        <v>0</v>
      </c>
      <c r="W113">
        <f t="shared" si="14"/>
        <v>0</v>
      </c>
      <c r="X113">
        <f t="shared" si="15"/>
        <v>0</v>
      </c>
      <c r="Y113">
        <f t="shared" si="16"/>
        <v>0</v>
      </c>
    </row>
    <row r="114" spans="1:25" hidden="1" x14ac:dyDescent="0.25">
      <c r="A114">
        <f>IFERROR(ODBC__dsn_Synapse[[#This Row],[wave_id]],"")*1</f>
        <v>115542</v>
      </c>
      <c r="B114">
        <f>IFERROR(ODBC__dsn_Synapse[[#This Row],[id]],"")*1</f>
        <v>11199445</v>
      </c>
      <c r="C114">
        <f>IFERROR(ODBC__dsn_Synapse[[#This Row],[user_id]],"")*1</f>
        <v>125536</v>
      </c>
      <c r="D114" s="100">
        <f>IFERROR(ODBC__dsn_Synapse[[#This Row],[start_date]],"")*1</f>
        <v>45760.665347222224</v>
      </c>
      <c r="E114">
        <f>IFERROR(ODBC__dsn_Synapse[[#This Row],[completed_date]],"")*1</f>
        <v>45760.685995370368</v>
      </c>
      <c r="F114" s="100">
        <f>IFERROR(ODBC__dsn_Synapse[[#This Row],[convert_TZ(users_waves.completed_date,''UTC'',''America/New_York'')]],"")*1</f>
        <v>45760.519328703704</v>
      </c>
      <c r="G114">
        <f>IFERROR(ODBC__dsn_Synapse[[#This Row],[npi]],"")*1</f>
        <v>1780681866</v>
      </c>
      <c r="H114">
        <f>IFERROR(ODBC__dsn_Synapse[[#This Row],[vendor_npi]],"")*1</f>
        <v>0</v>
      </c>
      <c r="I114">
        <f>IFERROR(ODBC__dsn_Synapse[[#This Row],[status]],"")*1</f>
        <v>1</v>
      </c>
      <c r="J114">
        <f>IFERROR(ODBC__dsn_Synapse[[#This Row],[responses-&gt;&gt;''$.\"4420595\"'']],"")</f>
        <v>0</v>
      </c>
      <c r="K114" t="str">
        <f>IFERROR(ODBC__dsn_Synapse[[#This Row],[responses-&gt;&gt;''$.\"4420283\"'']],"")</f>
        <v>A2</v>
      </c>
      <c r="L114" t="str">
        <f>IFERROR(ODBC__dsn_Synapse[[#This Row],[responses-&gt;&gt;''$.\"4422124\"'']],"")</f>
        <v>Single-IND</v>
      </c>
      <c r="M114" t="str">
        <f t="shared" si="9"/>
        <v>A2</v>
      </c>
      <c r="N114" t="str">
        <f>_xlfn.IFNA(_xlfn.XLOOKUP($G114,'HBV TL'!$C:$C,'HBV TL'!$E:$E,,0),"NA")</f>
        <v>NA</v>
      </c>
      <c r="O114" t="str">
        <f>_xlfn.IFNA(_xlfn.XLOOKUP($H114,'HBV TL'!$C:$C,'HBV TL'!$E:$E,,0),"NA")</f>
        <v>NA</v>
      </c>
      <c r="P114" t="str">
        <f t="shared" si="10"/>
        <v>NA</v>
      </c>
      <c r="Q114" t="e">
        <f>_xlfn.XLOOKUP($G114,'HBV_PBC Unified TL'!$A:$A,'HBV_PBC Unified TL'!$E:$E,,0)</f>
        <v>#N/A</v>
      </c>
      <c r="R114" t="str">
        <f t="shared" si="11"/>
        <v>No Decile</v>
      </c>
      <c r="S114">
        <f>_xlfn.IFNA(IF(_xlfn.XLOOKUP($C114,OLs!$B:$B,OLs!$B:$B,,0),1,0),0)</f>
        <v>0</v>
      </c>
      <c r="T114">
        <f t="shared" si="12"/>
        <v>1780681866</v>
      </c>
      <c r="U114" t="str">
        <f>_xlfn.IFNA(_xlfn.XLOOKUP($T114,'PBC TL'!$A:$A,'PBC TL'!$F:$F,,0),"NA")</f>
        <v>Tier 2</v>
      </c>
      <c r="V114">
        <f t="shared" si="13"/>
        <v>0</v>
      </c>
      <c r="W114">
        <f t="shared" si="14"/>
        <v>1</v>
      </c>
      <c r="X114">
        <f t="shared" si="15"/>
        <v>0</v>
      </c>
      <c r="Y114">
        <f t="shared" si="16"/>
        <v>1</v>
      </c>
    </row>
    <row r="115" spans="1:25" hidden="1" x14ac:dyDescent="0.25">
      <c r="A115">
        <f>IFERROR(ODBC__dsn_Synapse[[#This Row],[wave_id]],"")*1</f>
        <v>115542</v>
      </c>
      <c r="B115">
        <f>IFERROR(ODBC__dsn_Synapse[[#This Row],[id]],"")*1</f>
        <v>11349480</v>
      </c>
      <c r="C115">
        <f>IFERROR(ODBC__dsn_Synapse[[#This Row],[user_id]],"")*1</f>
        <v>75863</v>
      </c>
      <c r="D115" s="100">
        <f>IFERROR(ODBC__dsn_Synapse[[#This Row],[start_date]],"")*1</f>
        <v>45760.684675925928</v>
      </c>
      <c r="E115">
        <f>IFERROR(ODBC__dsn_Synapse[[#This Row],[completed_date]],"")*1</f>
        <v>45760.694398148145</v>
      </c>
      <c r="F115" s="100">
        <f>IFERROR(ODBC__dsn_Synapse[[#This Row],[convert_TZ(users_waves.completed_date,''UTC'',''America/New_York'')]],"")*1</f>
        <v>45760.527731481481</v>
      </c>
      <c r="G115">
        <f>IFERROR(ODBC__dsn_Synapse[[#This Row],[npi]],"")*1</f>
        <v>1750489340</v>
      </c>
      <c r="H115">
        <f>IFERROR(ODBC__dsn_Synapse[[#This Row],[vendor_npi]],"")*1</f>
        <v>0</v>
      </c>
      <c r="I115">
        <f>IFERROR(ODBC__dsn_Synapse[[#This Row],[status]],"")*1</f>
        <v>1</v>
      </c>
      <c r="J115" t="str">
        <f>IFERROR(ODBC__dsn_Synapse[[#This Row],[responses-&gt;&gt;''$.\"4420595\"'']],"")</f>
        <v>A4</v>
      </c>
      <c r="K115">
        <f>IFERROR(ODBC__dsn_Synapse[[#This Row],[responses-&gt;&gt;''$.\"4420283\"'']],"")</f>
        <v>0</v>
      </c>
      <c r="L115" t="str">
        <f>IFERROR(ODBC__dsn_Synapse[[#This Row],[responses-&gt;&gt;''$.\"4422124\"'']],"")</f>
        <v>Single-IND</v>
      </c>
      <c r="M115" t="str">
        <f t="shared" si="9"/>
        <v>A4</v>
      </c>
      <c r="N115" t="str">
        <f>_xlfn.IFNA(_xlfn.XLOOKUP($G115,'HBV TL'!$C:$C,'HBV TL'!$E:$E,,0),"NA")</f>
        <v>NA</v>
      </c>
      <c r="O115" t="str">
        <f>_xlfn.IFNA(_xlfn.XLOOKUP($H115,'HBV TL'!$C:$C,'HBV TL'!$E:$E,,0),"NA")</f>
        <v>NA</v>
      </c>
      <c r="P115" t="str">
        <f t="shared" si="10"/>
        <v>NA</v>
      </c>
      <c r="Q115" t="e">
        <f>_xlfn.XLOOKUP($G115,'HBV_PBC Unified TL'!$A:$A,'HBV_PBC Unified TL'!$E:$E,,0)</f>
        <v>#N/A</v>
      </c>
      <c r="R115" t="str">
        <f t="shared" si="11"/>
        <v>No Decile</v>
      </c>
      <c r="S115">
        <f>_xlfn.IFNA(IF(_xlfn.XLOOKUP($C115,OLs!$B:$B,OLs!$B:$B,,0),1,0),0)</f>
        <v>0</v>
      </c>
      <c r="T115">
        <f t="shared" si="12"/>
        <v>1750489340</v>
      </c>
      <c r="U115" t="str">
        <f>_xlfn.IFNA(_xlfn.XLOOKUP($T115,'PBC TL'!$A:$A,'PBC TL'!$F:$F,,0),"NA")</f>
        <v>NA</v>
      </c>
      <c r="V115">
        <f t="shared" si="13"/>
        <v>0</v>
      </c>
      <c r="W115">
        <f t="shared" si="14"/>
        <v>0</v>
      </c>
      <c r="X115">
        <f t="shared" si="15"/>
        <v>0</v>
      </c>
      <c r="Y115">
        <f t="shared" si="16"/>
        <v>0</v>
      </c>
    </row>
    <row r="116" spans="1:25" hidden="1" x14ac:dyDescent="0.25">
      <c r="A116">
        <f>IFERROR(ODBC__dsn_Synapse[[#This Row],[wave_id]],"")*1</f>
        <v>115542</v>
      </c>
      <c r="B116">
        <f>IFERROR(ODBC__dsn_Synapse[[#This Row],[id]],"")*1</f>
        <v>11349481</v>
      </c>
      <c r="C116">
        <f>IFERROR(ODBC__dsn_Synapse[[#This Row],[user_id]],"")*1</f>
        <v>650042</v>
      </c>
      <c r="D116" s="100">
        <f>IFERROR(ODBC__dsn_Synapse[[#This Row],[start_date]],"")*1</f>
        <v>45760.719571759262</v>
      </c>
      <c r="E116">
        <f>IFERROR(ODBC__dsn_Synapse[[#This Row],[completed_date]],"")*1</f>
        <v>45760.989895833336</v>
      </c>
      <c r="F116" s="100">
        <f>IFERROR(ODBC__dsn_Synapse[[#This Row],[convert_TZ(users_waves.completed_date,''UTC'',''America/New_York'')]],"")*1</f>
        <v>45760.823229166665</v>
      </c>
      <c r="G116">
        <f>IFERROR(ODBC__dsn_Synapse[[#This Row],[npi]],"")*1</f>
        <v>1144480914</v>
      </c>
      <c r="H116">
        <f>IFERROR(ODBC__dsn_Synapse[[#This Row],[vendor_npi]],"")*1</f>
        <v>0</v>
      </c>
      <c r="I116">
        <f>IFERROR(ODBC__dsn_Synapse[[#This Row],[status]],"")*1</f>
        <v>1</v>
      </c>
      <c r="J116" t="str">
        <f>IFERROR(ODBC__dsn_Synapse[[#This Row],[responses-&gt;&gt;''$.\"4420595\"'']],"")</f>
        <v>A1</v>
      </c>
      <c r="K116">
        <f>IFERROR(ODBC__dsn_Synapse[[#This Row],[responses-&gt;&gt;''$.\"4420283\"'']],"")</f>
        <v>0</v>
      </c>
      <c r="L116" t="str">
        <f>IFERROR(ODBC__dsn_Synapse[[#This Row],[responses-&gt;&gt;''$.\"4422124\"'']],"")</f>
        <v>Multi-IND</v>
      </c>
      <c r="M116" t="str">
        <f t="shared" si="9"/>
        <v>A1</v>
      </c>
      <c r="N116" t="str">
        <f>_xlfn.IFNA(_xlfn.XLOOKUP($G116,'HBV TL'!$C:$C,'HBV TL'!$E:$E,,0),"NA")</f>
        <v>NA</v>
      </c>
      <c r="O116" t="str">
        <f>_xlfn.IFNA(_xlfn.XLOOKUP($H116,'HBV TL'!$C:$C,'HBV TL'!$E:$E,,0),"NA")</f>
        <v>NA</v>
      </c>
      <c r="P116" t="str">
        <f t="shared" si="10"/>
        <v>NA</v>
      </c>
      <c r="Q116" t="e">
        <f>_xlfn.XLOOKUP($G116,'HBV_PBC Unified TL'!$A:$A,'HBV_PBC Unified TL'!$E:$E,,0)</f>
        <v>#N/A</v>
      </c>
      <c r="R116" t="str">
        <f t="shared" si="11"/>
        <v>No Decile</v>
      </c>
      <c r="S116">
        <f>_xlfn.IFNA(IF(_xlfn.XLOOKUP($C116,OLs!$B:$B,OLs!$B:$B,,0),1,0),0)</f>
        <v>0</v>
      </c>
      <c r="T116">
        <f t="shared" si="12"/>
        <v>1144480914</v>
      </c>
      <c r="U116" t="str">
        <f>_xlfn.IFNA(_xlfn.XLOOKUP($T116,'PBC TL'!$A:$A,'PBC TL'!$F:$F,,0),"NA")</f>
        <v>NA</v>
      </c>
      <c r="V116">
        <f t="shared" si="13"/>
        <v>0</v>
      </c>
      <c r="W116">
        <f t="shared" si="14"/>
        <v>0</v>
      </c>
      <c r="X116">
        <f t="shared" si="15"/>
        <v>0</v>
      </c>
      <c r="Y116">
        <f t="shared" si="16"/>
        <v>0</v>
      </c>
    </row>
    <row r="117" spans="1:25" hidden="1" x14ac:dyDescent="0.25">
      <c r="A117">
        <f>IFERROR(ODBC__dsn_Synapse[[#This Row],[wave_id]],"")*1</f>
        <v>115542</v>
      </c>
      <c r="B117">
        <f>IFERROR(ODBC__dsn_Synapse[[#This Row],[id]],"")*1</f>
        <v>11349515</v>
      </c>
      <c r="C117">
        <f>IFERROR(ODBC__dsn_Synapse[[#This Row],[user_id]],"")*1</f>
        <v>82938</v>
      </c>
      <c r="D117" s="100">
        <f>IFERROR(ODBC__dsn_Synapse[[#This Row],[start_date]],"")*1</f>
        <v>45759.169444444444</v>
      </c>
      <c r="E117">
        <f>IFERROR(ODBC__dsn_Synapse[[#This Row],[completed_date]],"")*1</f>
        <v>45761.091446759259</v>
      </c>
      <c r="F117" s="100">
        <f>IFERROR(ODBC__dsn_Synapse[[#This Row],[convert_TZ(users_waves.completed_date,''UTC'',''America/New_York'')]],"")*1</f>
        <v>45760.924780092595</v>
      </c>
      <c r="G117">
        <f>IFERROR(ODBC__dsn_Synapse[[#This Row],[npi]],"")*1</f>
        <v>1962601047</v>
      </c>
      <c r="H117">
        <f>IFERROR(ODBC__dsn_Synapse[[#This Row],[vendor_npi]],"")*1</f>
        <v>0</v>
      </c>
      <c r="I117">
        <f>IFERROR(ODBC__dsn_Synapse[[#This Row],[status]],"")*1</f>
        <v>1</v>
      </c>
      <c r="J117" t="str">
        <f>IFERROR(ODBC__dsn_Synapse[[#This Row],[responses-&gt;&gt;''$.\"4420595\"'']],"")</f>
        <v>A1</v>
      </c>
      <c r="K117">
        <f>IFERROR(ODBC__dsn_Synapse[[#This Row],[responses-&gt;&gt;''$.\"4420283\"'']],"")</f>
        <v>0</v>
      </c>
      <c r="L117" t="str">
        <f>IFERROR(ODBC__dsn_Synapse[[#This Row],[responses-&gt;&gt;''$.\"4422124\"'']],"")</f>
        <v>Multi-IND</v>
      </c>
      <c r="M117" t="str">
        <f t="shared" si="9"/>
        <v>A1</v>
      </c>
      <c r="N117" t="str">
        <f>_xlfn.IFNA(_xlfn.XLOOKUP($G117,'HBV TL'!$C:$C,'HBV TL'!$E:$E,,0),"NA")</f>
        <v>NA</v>
      </c>
      <c r="O117" t="str">
        <f>_xlfn.IFNA(_xlfn.XLOOKUP($H117,'HBV TL'!$C:$C,'HBV TL'!$E:$E,,0),"NA")</f>
        <v>NA</v>
      </c>
      <c r="P117" t="str">
        <f t="shared" si="10"/>
        <v>NA</v>
      </c>
      <c r="Q117" t="e">
        <f>_xlfn.XLOOKUP($G117,'HBV_PBC Unified TL'!$A:$A,'HBV_PBC Unified TL'!$E:$E,,0)</f>
        <v>#N/A</v>
      </c>
      <c r="R117" t="str">
        <f t="shared" si="11"/>
        <v>No Decile</v>
      </c>
      <c r="S117">
        <f>_xlfn.IFNA(IF(_xlfn.XLOOKUP($C117,OLs!$B:$B,OLs!$B:$B,,0),1,0),0)</f>
        <v>0</v>
      </c>
      <c r="T117">
        <f t="shared" si="12"/>
        <v>1962601047</v>
      </c>
      <c r="U117" t="str">
        <f>_xlfn.IFNA(_xlfn.XLOOKUP($T117,'PBC TL'!$A:$A,'PBC TL'!$F:$F,,0),"NA")</f>
        <v>NA</v>
      </c>
      <c r="V117">
        <f t="shared" si="13"/>
        <v>0</v>
      </c>
      <c r="W117">
        <f t="shared" si="14"/>
        <v>0</v>
      </c>
      <c r="X117">
        <f t="shared" si="15"/>
        <v>0</v>
      </c>
      <c r="Y117">
        <f t="shared" si="16"/>
        <v>0</v>
      </c>
    </row>
    <row r="118" spans="1:25" x14ac:dyDescent="0.25">
      <c r="A118">
        <f>IFERROR(ODBC__dsn_Synapse[[#This Row],[wave_id]],"")*1</f>
        <v>115542</v>
      </c>
      <c r="B118">
        <f>IFERROR(ODBC__dsn_Synapse[[#This Row],[id]],"")*1</f>
        <v>11199741</v>
      </c>
      <c r="C118">
        <f>IFERROR(ODBC__dsn_Synapse[[#This Row],[user_id]],"")*1</f>
        <v>242776</v>
      </c>
      <c r="D118" s="100">
        <f>IFERROR(ODBC__dsn_Synapse[[#This Row],[start_date]],"")*1</f>
        <v>45761.092499999999</v>
      </c>
      <c r="E118">
        <f>IFERROR(ODBC__dsn_Synapse[[#This Row],[completed_date]],"")*1</f>
        <v>45761.094039351854</v>
      </c>
      <c r="F118" s="100">
        <f>IFERROR(ODBC__dsn_Synapse[[#This Row],[convert_TZ(users_waves.completed_date,''UTC'',''America/New_York'')]],"")*1</f>
        <v>45760.927372685182</v>
      </c>
      <c r="G118">
        <f>IFERROR(ODBC__dsn_Synapse[[#This Row],[npi]],"")*1</f>
        <v>1538425087</v>
      </c>
      <c r="H118">
        <f>IFERROR(ODBC__dsn_Synapse[[#This Row],[vendor_npi]],"")*1</f>
        <v>0</v>
      </c>
      <c r="I118">
        <f>IFERROR(ODBC__dsn_Synapse[[#This Row],[status]],"")*1</f>
        <v>1</v>
      </c>
      <c r="J118">
        <f>IFERROR(ODBC__dsn_Synapse[[#This Row],[responses-&gt;&gt;''$.\"4420595\"'']],"")</f>
        <v>0</v>
      </c>
      <c r="K118" t="str">
        <f>IFERROR(ODBC__dsn_Synapse[[#This Row],[responses-&gt;&gt;''$.\"4420283\"'']],"")</f>
        <v>A2</v>
      </c>
      <c r="L118" t="str">
        <f>IFERROR(ODBC__dsn_Synapse[[#This Row],[responses-&gt;&gt;''$.\"4422124\"'']],"")</f>
        <v>Multi-IND</v>
      </c>
      <c r="M118" t="str">
        <f t="shared" si="9"/>
        <v>A2</v>
      </c>
      <c r="N118" t="str">
        <f>_xlfn.IFNA(_xlfn.XLOOKUP($G118,'HBV TL'!$C:$C,'HBV TL'!$E:$E,,0),"NA")</f>
        <v>NA</v>
      </c>
      <c r="O118" t="str">
        <f>_xlfn.IFNA(_xlfn.XLOOKUP($H118,'HBV TL'!$C:$C,'HBV TL'!$E:$E,,0),"NA")</f>
        <v>NA</v>
      </c>
      <c r="P118" t="str">
        <f t="shared" si="10"/>
        <v>NA</v>
      </c>
      <c r="Q118" t="e">
        <f>_xlfn.XLOOKUP($G118,'HBV_PBC Unified TL'!$A:$A,'HBV_PBC Unified TL'!$E:$E,,0)</f>
        <v>#N/A</v>
      </c>
      <c r="R118" t="str">
        <f t="shared" si="11"/>
        <v>No Decile</v>
      </c>
      <c r="S118">
        <f>_xlfn.IFNA(IF(_xlfn.XLOOKUP($C118,OLs!$B:$B,OLs!$B:$B,,0),1,0),0)</f>
        <v>0</v>
      </c>
      <c r="T118">
        <f t="shared" si="12"/>
        <v>1538425087</v>
      </c>
      <c r="U118" t="str">
        <f>_xlfn.IFNA(_xlfn.XLOOKUP($T118,'PBC TL'!$A:$A,'PBC TL'!$F:$F,,0),"NA")</f>
        <v>Tier 4</v>
      </c>
      <c r="V118">
        <f t="shared" si="13"/>
        <v>0</v>
      </c>
      <c r="W118">
        <f t="shared" si="14"/>
        <v>1</v>
      </c>
      <c r="X118">
        <f t="shared" si="15"/>
        <v>0</v>
      </c>
      <c r="Y118">
        <f t="shared" si="16"/>
        <v>1</v>
      </c>
    </row>
    <row r="119" spans="1:25" hidden="1" x14ac:dyDescent="0.25">
      <c r="A119">
        <f>IFERROR(ODBC__dsn_Synapse[[#This Row],[wave_id]],"")*1</f>
        <v>115542</v>
      </c>
      <c r="B119">
        <f>IFERROR(ODBC__dsn_Synapse[[#This Row],[id]],"")*1</f>
        <v>11199595</v>
      </c>
      <c r="C119">
        <f>IFERROR(ODBC__dsn_Synapse[[#This Row],[user_id]],"")*1</f>
        <v>153768</v>
      </c>
      <c r="D119" s="100">
        <f>IFERROR(ODBC__dsn_Synapse[[#This Row],[start_date]],"")*1</f>
        <v>45761.076932870368</v>
      </c>
      <c r="E119">
        <f>IFERROR(ODBC__dsn_Synapse[[#This Row],[completed_date]],"")*1</f>
        <v>45761.138912037037</v>
      </c>
      <c r="F119" s="100">
        <f>IFERROR(ODBC__dsn_Synapse[[#This Row],[convert_TZ(users_waves.completed_date,''UTC'',''America/New_York'')]],"")*1</f>
        <v>45760.972245370373</v>
      </c>
      <c r="G119">
        <f>IFERROR(ODBC__dsn_Synapse[[#This Row],[npi]],"")*1</f>
        <v>1285693069</v>
      </c>
      <c r="H119">
        <f>IFERROR(ODBC__dsn_Synapse[[#This Row],[vendor_npi]],"")*1</f>
        <v>0</v>
      </c>
      <c r="I119">
        <f>IFERROR(ODBC__dsn_Synapse[[#This Row],[status]],"")*1</f>
        <v>1</v>
      </c>
      <c r="J119" t="str">
        <f>IFERROR(ODBC__dsn_Synapse[[#This Row],[responses-&gt;&gt;''$.\"4420595\"'']],"")</f>
        <v>A2</v>
      </c>
      <c r="K119">
        <f>IFERROR(ODBC__dsn_Synapse[[#This Row],[responses-&gt;&gt;''$.\"4420283\"'']],"")</f>
        <v>0</v>
      </c>
      <c r="L119" t="str">
        <f>IFERROR(ODBC__dsn_Synapse[[#This Row],[responses-&gt;&gt;''$.\"4422124\"'']],"")</f>
        <v>Multi-IND</v>
      </c>
      <c r="M119" t="str">
        <f t="shared" si="9"/>
        <v>A2</v>
      </c>
      <c r="N119">
        <f>_xlfn.IFNA(_xlfn.XLOOKUP($G119,'HBV TL'!$C:$C,'HBV TL'!$E:$E,,0),"NA")</f>
        <v>6</v>
      </c>
      <c r="O119" t="str">
        <f>_xlfn.IFNA(_xlfn.XLOOKUP($H119,'HBV TL'!$C:$C,'HBV TL'!$E:$E,,0),"NA")</f>
        <v>NA</v>
      </c>
      <c r="P119">
        <f t="shared" si="10"/>
        <v>6</v>
      </c>
      <c r="Q119" t="str">
        <f>_xlfn.XLOOKUP($G119,'HBV_PBC Unified TL'!$A:$A,'HBV_PBC Unified TL'!$E:$E,,0)</f>
        <v>Medium Decile</v>
      </c>
      <c r="R119" t="str">
        <f t="shared" si="11"/>
        <v>High/Medium</v>
      </c>
      <c r="S119">
        <f>_xlfn.IFNA(IF(_xlfn.XLOOKUP($C119,OLs!$B:$B,OLs!$B:$B,,0),1,0),0)</f>
        <v>0</v>
      </c>
      <c r="T119">
        <f t="shared" si="12"/>
        <v>1285693069</v>
      </c>
      <c r="U119" t="str">
        <f>_xlfn.IFNA(_xlfn.XLOOKUP($T119,'PBC TL'!$A:$A,'PBC TL'!$F:$F,,0),"NA")</f>
        <v>Tier 1</v>
      </c>
      <c r="V119">
        <f t="shared" si="13"/>
        <v>1</v>
      </c>
      <c r="W119">
        <f t="shared" si="14"/>
        <v>1</v>
      </c>
      <c r="X119">
        <f t="shared" si="15"/>
        <v>0</v>
      </c>
      <c r="Y119">
        <f t="shared" si="16"/>
        <v>0</v>
      </c>
    </row>
    <row r="120" spans="1:25" hidden="1" x14ac:dyDescent="0.25">
      <c r="A120">
        <f>IFERROR(ODBC__dsn_Synapse[[#This Row],[wave_id]],"")*1</f>
        <v>115542</v>
      </c>
      <c r="B120">
        <f>IFERROR(ODBC__dsn_Synapse[[#This Row],[id]],"")*1</f>
        <v>11381486</v>
      </c>
      <c r="C120">
        <f>IFERROR(ODBC__dsn_Synapse[[#This Row],[user_id]],"")*1</f>
        <v>708808</v>
      </c>
      <c r="D120" s="100">
        <f>IFERROR(ODBC__dsn_Synapse[[#This Row],[start_date]],"")*1</f>
        <v>45761.991828703707</v>
      </c>
      <c r="E120">
        <f>IFERROR(ODBC__dsn_Synapse[[#This Row],[completed_date]],"")*1</f>
        <v>45762.04310185185</v>
      </c>
      <c r="F120" s="100">
        <f>IFERROR(ODBC__dsn_Synapse[[#This Row],[convert_TZ(users_waves.completed_date,''UTC'',''America/New_York'')]],"")*1</f>
        <v>45761.876435185186</v>
      </c>
      <c r="G120">
        <f>IFERROR(ODBC__dsn_Synapse[[#This Row],[npi]],"")*1</f>
        <v>0</v>
      </c>
      <c r="H120">
        <f>IFERROR(ODBC__dsn_Synapse[[#This Row],[vendor_npi]],"")*1</f>
        <v>1134141039</v>
      </c>
      <c r="I120">
        <f>IFERROR(ODBC__dsn_Synapse[[#This Row],[status]],"")*1</f>
        <v>1</v>
      </c>
      <c r="J120" t="str">
        <f>IFERROR(ODBC__dsn_Synapse[[#This Row],[responses-&gt;&gt;''$.\"4420595\"'']],"")</f>
        <v>A2</v>
      </c>
      <c r="K120">
        <f>IFERROR(ODBC__dsn_Synapse[[#This Row],[responses-&gt;&gt;''$.\"4420283\"'']],"")</f>
        <v>0</v>
      </c>
      <c r="L120" t="str">
        <f>IFERROR(ODBC__dsn_Synapse[[#This Row],[responses-&gt;&gt;''$.\"4422124\"'']],"")</f>
        <v>Single-IND</v>
      </c>
      <c r="M120" t="str">
        <f t="shared" si="9"/>
        <v>A2</v>
      </c>
      <c r="N120" t="str">
        <f>_xlfn.IFNA(_xlfn.XLOOKUP($G120,'HBV TL'!$C:$C,'HBV TL'!$E:$E,,0),"NA")</f>
        <v>NA</v>
      </c>
      <c r="O120">
        <f>_xlfn.IFNA(_xlfn.XLOOKUP($H120,'HBV TL'!$C:$C,'HBV TL'!$E:$E,,0),"NA")</f>
        <v>7</v>
      </c>
      <c r="P120">
        <f t="shared" si="10"/>
        <v>7</v>
      </c>
      <c r="Q120" t="e">
        <f>_xlfn.XLOOKUP($G120,'HBV_PBC Unified TL'!$A:$A,'HBV_PBC Unified TL'!$E:$E,,0)</f>
        <v>#N/A</v>
      </c>
      <c r="R120" t="str">
        <f t="shared" si="11"/>
        <v>High/Medium</v>
      </c>
      <c r="S120">
        <f>_xlfn.IFNA(IF(_xlfn.XLOOKUP($C120,OLs!$B:$B,OLs!$B:$B,,0),1,0),0)</f>
        <v>0</v>
      </c>
      <c r="T120">
        <f t="shared" si="12"/>
        <v>1134141039</v>
      </c>
      <c r="U120" t="str">
        <f>_xlfn.IFNA(_xlfn.XLOOKUP($T120,'PBC TL'!$A:$A,'PBC TL'!$F:$F,,0),"NA")</f>
        <v>Tier 1</v>
      </c>
      <c r="V120">
        <f t="shared" si="13"/>
        <v>1</v>
      </c>
      <c r="W120">
        <f t="shared" si="14"/>
        <v>1</v>
      </c>
      <c r="X120">
        <f t="shared" si="15"/>
        <v>0</v>
      </c>
      <c r="Y120">
        <f t="shared" si="16"/>
        <v>0</v>
      </c>
    </row>
    <row r="121" spans="1:25" hidden="1" x14ac:dyDescent="0.25">
      <c r="A121">
        <f>IFERROR(ODBC__dsn_Synapse[[#This Row],[wave_id]],"")*1</f>
        <v>115542</v>
      </c>
      <c r="B121">
        <f>IFERROR(ODBC__dsn_Synapse[[#This Row],[id]],"")*1</f>
        <v>11381583</v>
      </c>
      <c r="C121">
        <f>IFERROR(ODBC__dsn_Synapse[[#This Row],[user_id]],"")*1</f>
        <v>708818</v>
      </c>
      <c r="D121" s="100">
        <f>IFERROR(ODBC__dsn_Synapse[[#This Row],[start_date]],"")*1</f>
        <v>45762.050405092596</v>
      </c>
      <c r="E121">
        <f>IFERROR(ODBC__dsn_Synapse[[#This Row],[completed_date]],"")*1</f>
        <v>45762.076284722221</v>
      </c>
      <c r="F121" s="100">
        <f>IFERROR(ODBC__dsn_Synapse[[#This Row],[convert_TZ(users_waves.completed_date,''UTC'',''America/New_York'')]],"")*1</f>
        <v>45761.909618055557</v>
      </c>
      <c r="G121">
        <f>IFERROR(ODBC__dsn_Synapse[[#This Row],[npi]],"")*1</f>
        <v>0</v>
      </c>
      <c r="H121">
        <f>IFERROR(ODBC__dsn_Synapse[[#This Row],[vendor_npi]],"")*1</f>
        <v>1144541442</v>
      </c>
      <c r="I121">
        <f>IFERROR(ODBC__dsn_Synapse[[#This Row],[status]],"")*1</f>
        <v>1</v>
      </c>
      <c r="J121" t="str">
        <f>IFERROR(ODBC__dsn_Synapse[[#This Row],[responses-&gt;&gt;''$.\"4420595\"'']],"")</f>
        <v>A2</v>
      </c>
      <c r="K121">
        <f>IFERROR(ODBC__dsn_Synapse[[#This Row],[responses-&gt;&gt;''$.\"4420283\"'']],"")</f>
        <v>0</v>
      </c>
      <c r="L121" t="str">
        <f>IFERROR(ODBC__dsn_Synapse[[#This Row],[responses-&gt;&gt;''$.\"4422124\"'']],"")</f>
        <v>Single-IND</v>
      </c>
      <c r="M121" t="str">
        <f t="shared" si="9"/>
        <v>A2</v>
      </c>
      <c r="N121" t="str">
        <f>_xlfn.IFNA(_xlfn.XLOOKUP($G121,'HBV TL'!$C:$C,'HBV TL'!$E:$E,,0),"NA")</f>
        <v>NA</v>
      </c>
      <c r="O121">
        <f>_xlfn.IFNA(_xlfn.XLOOKUP($H121,'HBV TL'!$C:$C,'HBV TL'!$E:$E,,0),"NA")</f>
        <v>4</v>
      </c>
      <c r="P121">
        <f t="shared" si="10"/>
        <v>4</v>
      </c>
      <c r="Q121" t="e">
        <f>_xlfn.XLOOKUP($G121,'HBV_PBC Unified TL'!$A:$A,'HBV_PBC Unified TL'!$E:$E,,0)</f>
        <v>#N/A</v>
      </c>
      <c r="R121" t="str">
        <f t="shared" si="11"/>
        <v>High/Medium</v>
      </c>
      <c r="S121">
        <f>_xlfn.IFNA(IF(_xlfn.XLOOKUP($C121,OLs!$B:$B,OLs!$B:$B,,0),1,0),0)</f>
        <v>0</v>
      </c>
      <c r="T121">
        <f t="shared" si="12"/>
        <v>1144541442</v>
      </c>
      <c r="U121" t="str">
        <f>_xlfn.IFNA(_xlfn.XLOOKUP($T121,'PBC TL'!$A:$A,'PBC TL'!$F:$F,,0),"NA")</f>
        <v>Tier 3</v>
      </c>
      <c r="V121">
        <f t="shared" si="13"/>
        <v>1</v>
      </c>
      <c r="W121">
        <f t="shared" si="14"/>
        <v>1</v>
      </c>
      <c r="X121">
        <f t="shared" si="15"/>
        <v>0</v>
      </c>
      <c r="Y121">
        <f t="shared" si="16"/>
        <v>0</v>
      </c>
    </row>
    <row r="122" spans="1:25" hidden="1" x14ac:dyDescent="0.25">
      <c r="A122">
        <f>IFERROR(ODBC__dsn_Synapse[[#This Row],[wave_id]],"")*1</f>
        <v>115542</v>
      </c>
      <c r="B122">
        <f>IFERROR(ODBC__dsn_Synapse[[#This Row],[id]],"")*1</f>
        <v>11388489</v>
      </c>
      <c r="C122">
        <f>IFERROR(ODBC__dsn_Synapse[[#This Row],[user_id]],"")*1</f>
        <v>709114</v>
      </c>
      <c r="D122" s="100">
        <f>IFERROR(ODBC__dsn_Synapse[[#This Row],[start_date]],"")*1</f>
        <v>45762.885104166664</v>
      </c>
      <c r="E122">
        <f>IFERROR(ODBC__dsn_Synapse[[#This Row],[completed_date]],"")*1</f>
        <v>45762.944201388891</v>
      </c>
      <c r="F122" s="100">
        <f>IFERROR(ODBC__dsn_Synapse[[#This Row],[convert_TZ(users_waves.completed_date,''UTC'',''America/New_York'')]],"")*1</f>
        <v>45762.77753472222</v>
      </c>
      <c r="G122">
        <f>IFERROR(ODBC__dsn_Synapse[[#This Row],[npi]],"")*1</f>
        <v>0</v>
      </c>
      <c r="H122">
        <f>IFERROR(ODBC__dsn_Synapse[[#This Row],[vendor_npi]],"")*1</f>
        <v>1073834792</v>
      </c>
      <c r="I122">
        <f>IFERROR(ODBC__dsn_Synapse[[#This Row],[status]],"")*1</f>
        <v>1</v>
      </c>
      <c r="J122" t="str">
        <f>IFERROR(ODBC__dsn_Synapse[[#This Row],[responses-&gt;&gt;''$.\"4420595\"'']],"")</f>
        <v>A2</v>
      </c>
      <c r="K122">
        <f>IFERROR(ODBC__dsn_Synapse[[#This Row],[responses-&gt;&gt;''$.\"4420283\"'']],"")</f>
        <v>0</v>
      </c>
      <c r="L122" t="str">
        <f>IFERROR(ODBC__dsn_Synapse[[#This Row],[responses-&gt;&gt;''$.\"4422124\"'']],"")</f>
        <v>Single-IND</v>
      </c>
      <c r="M122" t="str">
        <f t="shared" si="9"/>
        <v>A2</v>
      </c>
      <c r="N122" t="str">
        <f>_xlfn.IFNA(_xlfn.XLOOKUP($G122,'HBV TL'!$C:$C,'HBV TL'!$E:$E,,0),"NA")</f>
        <v>NA</v>
      </c>
      <c r="O122">
        <f>_xlfn.IFNA(_xlfn.XLOOKUP($H122,'HBV TL'!$C:$C,'HBV TL'!$E:$E,,0),"NA")</f>
        <v>4</v>
      </c>
      <c r="P122">
        <f t="shared" si="10"/>
        <v>4</v>
      </c>
      <c r="Q122" t="e">
        <f>_xlfn.XLOOKUP($G122,'HBV_PBC Unified TL'!$A:$A,'HBV_PBC Unified TL'!$E:$E,,0)</f>
        <v>#N/A</v>
      </c>
      <c r="R122" t="str">
        <f t="shared" si="11"/>
        <v>High/Medium</v>
      </c>
      <c r="S122">
        <f>_xlfn.IFNA(IF(_xlfn.XLOOKUP($C122,OLs!$B:$B,OLs!$B:$B,,0),1,0),0)</f>
        <v>0</v>
      </c>
      <c r="T122">
        <f t="shared" si="12"/>
        <v>1073834792</v>
      </c>
      <c r="U122" t="str">
        <f>_xlfn.IFNA(_xlfn.XLOOKUP($T122,'PBC TL'!$A:$A,'PBC TL'!$F:$F,,0),"NA")</f>
        <v>Tier 4</v>
      </c>
      <c r="V122">
        <f t="shared" si="13"/>
        <v>1</v>
      </c>
      <c r="W122">
        <f t="shared" si="14"/>
        <v>1</v>
      </c>
      <c r="X122">
        <f t="shared" si="15"/>
        <v>0</v>
      </c>
      <c r="Y122">
        <f t="shared" si="16"/>
        <v>0</v>
      </c>
    </row>
    <row r="123" spans="1:25" hidden="1" x14ac:dyDescent="0.25">
      <c r="A123">
        <f>IFERROR(ODBC__dsn_Synapse[[#This Row],[wave_id]],"")*1</f>
        <v>115542</v>
      </c>
      <c r="B123">
        <f>IFERROR(ODBC__dsn_Synapse[[#This Row],[id]],"")*1</f>
        <v>11388679</v>
      </c>
      <c r="C123">
        <f>IFERROR(ODBC__dsn_Synapse[[#This Row],[user_id]],"")*1</f>
        <v>709146</v>
      </c>
      <c r="D123" s="100">
        <f>IFERROR(ODBC__dsn_Synapse[[#This Row],[start_date]],"")*1</f>
        <v>45762.962557870371</v>
      </c>
      <c r="E123">
        <f>IFERROR(ODBC__dsn_Synapse[[#This Row],[completed_date]],"")*1</f>
        <v>45762.994305555556</v>
      </c>
      <c r="F123" s="100">
        <f>IFERROR(ODBC__dsn_Synapse[[#This Row],[convert_TZ(users_waves.completed_date,''UTC'',''America/New_York'')]],"")*1</f>
        <v>45762.827638888892</v>
      </c>
      <c r="G123">
        <f>IFERROR(ODBC__dsn_Synapse[[#This Row],[npi]],"")*1</f>
        <v>0</v>
      </c>
      <c r="H123">
        <f>IFERROR(ODBC__dsn_Synapse[[#This Row],[vendor_npi]],"")*1</f>
        <v>1114972619</v>
      </c>
      <c r="I123">
        <f>IFERROR(ODBC__dsn_Synapse[[#This Row],[status]],"")*1</f>
        <v>1</v>
      </c>
      <c r="J123" t="str">
        <f>IFERROR(ODBC__dsn_Synapse[[#This Row],[responses-&gt;&gt;''$.\"4420595\"'']],"")</f>
        <v>A2</v>
      </c>
      <c r="K123">
        <f>IFERROR(ODBC__dsn_Synapse[[#This Row],[responses-&gt;&gt;''$.\"4420283\"'']],"")</f>
        <v>0</v>
      </c>
      <c r="L123" t="str">
        <f>IFERROR(ODBC__dsn_Synapse[[#This Row],[responses-&gt;&gt;''$.\"4422124\"'']],"")</f>
        <v>Single-IND</v>
      </c>
      <c r="M123" t="str">
        <f t="shared" si="9"/>
        <v>A2</v>
      </c>
      <c r="N123" t="str">
        <f>_xlfn.IFNA(_xlfn.XLOOKUP($G123,'HBV TL'!$C:$C,'HBV TL'!$E:$E,,0),"NA")</f>
        <v>NA</v>
      </c>
      <c r="O123">
        <f>_xlfn.IFNA(_xlfn.XLOOKUP($H123,'HBV TL'!$C:$C,'HBV TL'!$E:$E,,0),"NA")</f>
        <v>5</v>
      </c>
      <c r="P123">
        <f t="shared" si="10"/>
        <v>5</v>
      </c>
      <c r="Q123" t="e">
        <f>_xlfn.XLOOKUP($G123,'HBV_PBC Unified TL'!$A:$A,'HBV_PBC Unified TL'!$E:$E,,0)</f>
        <v>#N/A</v>
      </c>
      <c r="R123" t="str">
        <f t="shared" si="11"/>
        <v>High/Medium</v>
      </c>
      <c r="S123">
        <f>_xlfn.IFNA(IF(_xlfn.XLOOKUP($C123,OLs!$B:$B,OLs!$B:$B,,0),1,0),0)</f>
        <v>0</v>
      </c>
      <c r="T123">
        <f t="shared" si="12"/>
        <v>1114972619</v>
      </c>
      <c r="U123" t="str">
        <f>_xlfn.IFNA(_xlfn.XLOOKUP($T123,'PBC TL'!$A:$A,'PBC TL'!$F:$F,,0),"NA")</f>
        <v>Tier 3</v>
      </c>
      <c r="V123">
        <f t="shared" si="13"/>
        <v>1</v>
      </c>
      <c r="W123">
        <f t="shared" si="14"/>
        <v>1</v>
      </c>
      <c r="X123">
        <f t="shared" si="15"/>
        <v>0</v>
      </c>
      <c r="Y123">
        <f t="shared" si="16"/>
        <v>0</v>
      </c>
    </row>
    <row r="124" spans="1:25" hidden="1" x14ac:dyDescent="0.25">
      <c r="A124">
        <f>IFERROR(ODBC__dsn_Synapse[[#This Row],[wave_id]],"")*1</f>
        <v>115542</v>
      </c>
      <c r="B124">
        <f>IFERROR(ODBC__dsn_Synapse[[#This Row],[id]],"")*1</f>
        <v>11388762</v>
      </c>
      <c r="C124">
        <f>IFERROR(ODBC__dsn_Synapse[[#This Row],[user_id]],"")*1</f>
        <v>709160</v>
      </c>
      <c r="D124" s="100">
        <f>IFERROR(ODBC__dsn_Synapse[[#This Row],[start_date]],"")*1</f>
        <v>45762.988657407404</v>
      </c>
      <c r="E124">
        <f>IFERROR(ODBC__dsn_Synapse[[#This Row],[completed_date]],"")*1</f>
        <v>45763.019201388888</v>
      </c>
      <c r="F124" s="100">
        <f>IFERROR(ODBC__dsn_Synapse[[#This Row],[convert_TZ(users_waves.completed_date,''UTC'',''America/New_York'')]],"")*1</f>
        <v>45762.852534722224</v>
      </c>
      <c r="G124">
        <f>IFERROR(ODBC__dsn_Synapse[[#This Row],[npi]],"")*1</f>
        <v>0</v>
      </c>
      <c r="H124">
        <f>IFERROR(ODBC__dsn_Synapse[[#This Row],[vendor_npi]],"")*1</f>
        <v>1063840379</v>
      </c>
      <c r="I124">
        <f>IFERROR(ODBC__dsn_Synapse[[#This Row],[status]],"")*1</f>
        <v>1</v>
      </c>
      <c r="J124" t="str">
        <f>IFERROR(ODBC__dsn_Synapse[[#This Row],[responses-&gt;&gt;''$.\"4420595\"'']],"")</f>
        <v>A1</v>
      </c>
      <c r="K124">
        <f>IFERROR(ODBC__dsn_Synapse[[#This Row],[responses-&gt;&gt;''$.\"4420283\"'']],"")</f>
        <v>0</v>
      </c>
      <c r="L124" t="str">
        <f>IFERROR(ODBC__dsn_Synapse[[#This Row],[responses-&gt;&gt;''$.\"4422124\"'']],"")</f>
        <v>Single-IND</v>
      </c>
      <c r="M124" t="str">
        <f t="shared" si="9"/>
        <v>A1</v>
      </c>
      <c r="N124" t="str">
        <f>_xlfn.IFNA(_xlfn.XLOOKUP($G124,'HBV TL'!$C:$C,'HBV TL'!$E:$E,,0),"NA")</f>
        <v>NA</v>
      </c>
      <c r="O124">
        <f>_xlfn.IFNA(_xlfn.XLOOKUP($H124,'HBV TL'!$C:$C,'HBV TL'!$E:$E,,0),"NA")</f>
        <v>6</v>
      </c>
      <c r="P124">
        <f t="shared" si="10"/>
        <v>6</v>
      </c>
      <c r="Q124" t="e">
        <f>_xlfn.XLOOKUP($G124,'HBV_PBC Unified TL'!$A:$A,'HBV_PBC Unified TL'!$E:$E,,0)</f>
        <v>#N/A</v>
      </c>
      <c r="R124" t="str">
        <f t="shared" si="11"/>
        <v>High/Medium</v>
      </c>
      <c r="S124">
        <f>_xlfn.IFNA(IF(_xlfn.XLOOKUP($C124,OLs!$B:$B,OLs!$B:$B,,0),1,0),0)</f>
        <v>0</v>
      </c>
      <c r="T124">
        <f t="shared" si="12"/>
        <v>1063840379</v>
      </c>
      <c r="U124" t="str">
        <f>_xlfn.IFNA(_xlfn.XLOOKUP($T124,'PBC TL'!$A:$A,'PBC TL'!$F:$F,,0),"NA")</f>
        <v>Tier 1</v>
      </c>
      <c r="V124">
        <f t="shared" si="13"/>
        <v>1</v>
      </c>
      <c r="W124">
        <f t="shared" si="14"/>
        <v>1</v>
      </c>
      <c r="X124">
        <f t="shared" si="15"/>
        <v>0</v>
      </c>
      <c r="Y124">
        <f t="shared" si="16"/>
        <v>0</v>
      </c>
    </row>
    <row r="125" spans="1:25" x14ac:dyDescent="0.25">
      <c r="A125">
        <f>IFERROR(ODBC__dsn_Synapse[[#This Row],[wave_id]],"")*1</f>
        <v>115542</v>
      </c>
      <c r="B125">
        <f>IFERROR(ODBC__dsn_Synapse[[#This Row],[id]],"")*1</f>
        <v>11199662</v>
      </c>
      <c r="C125">
        <f>IFERROR(ODBC__dsn_Synapse[[#This Row],[user_id]],"")*1</f>
        <v>179962</v>
      </c>
      <c r="D125" s="100">
        <f>IFERROR(ODBC__dsn_Synapse[[#This Row],[start_date]],"")*1</f>
        <v>45751.067372685182</v>
      </c>
      <c r="E125">
        <f>IFERROR(ODBC__dsn_Synapse[[#This Row],[completed_date]],"")*1</f>
        <v>45763.032175925924</v>
      </c>
      <c r="F125" s="100">
        <f>IFERROR(ODBC__dsn_Synapse[[#This Row],[convert_TZ(users_waves.completed_date,''UTC'',''America/New_York'')]],"")*1</f>
        <v>45762.86550925926</v>
      </c>
      <c r="G125">
        <f>IFERROR(ODBC__dsn_Synapse[[#This Row],[npi]],"")*1</f>
        <v>1407838014</v>
      </c>
      <c r="H125">
        <f>IFERROR(ODBC__dsn_Synapse[[#This Row],[vendor_npi]],"")*1</f>
        <v>0</v>
      </c>
      <c r="I125">
        <f>IFERROR(ODBC__dsn_Synapse[[#This Row],[status]],"")*1</f>
        <v>1</v>
      </c>
      <c r="J125" t="str">
        <f>IFERROR(ODBC__dsn_Synapse[[#This Row],[responses-&gt;&gt;''$.\"4420595\"'']],"")</f>
        <v>A2</v>
      </c>
      <c r="K125">
        <f>IFERROR(ODBC__dsn_Synapse[[#This Row],[responses-&gt;&gt;''$.\"4420283\"'']],"")</f>
        <v>0</v>
      </c>
      <c r="L125" t="str">
        <f>IFERROR(ODBC__dsn_Synapse[[#This Row],[responses-&gt;&gt;''$.\"4422124\"'']],"")</f>
        <v>Single-IND</v>
      </c>
      <c r="M125" t="str">
        <f t="shared" si="9"/>
        <v>A2</v>
      </c>
      <c r="N125" t="str">
        <f>_xlfn.IFNA(_xlfn.XLOOKUP($G125,'HBV TL'!$C:$C,'HBV TL'!$E:$E,,0),"NA")</f>
        <v>NA</v>
      </c>
      <c r="O125" t="str">
        <f>_xlfn.IFNA(_xlfn.XLOOKUP($H125,'HBV TL'!$C:$C,'HBV TL'!$E:$E,,0),"NA")</f>
        <v>NA</v>
      </c>
      <c r="P125" t="str">
        <f t="shared" si="10"/>
        <v>NA</v>
      </c>
      <c r="Q125" t="e">
        <f>_xlfn.XLOOKUP($G125,'HBV_PBC Unified TL'!$A:$A,'HBV_PBC Unified TL'!$E:$E,,0)</f>
        <v>#N/A</v>
      </c>
      <c r="R125" t="str">
        <f t="shared" si="11"/>
        <v>No Decile</v>
      </c>
      <c r="S125">
        <f>_xlfn.IFNA(IF(_xlfn.XLOOKUP($C125,OLs!$B:$B,OLs!$B:$B,,0),1,0),0)</f>
        <v>0</v>
      </c>
      <c r="T125">
        <f t="shared" si="12"/>
        <v>1407838014</v>
      </c>
      <c r="U125" t="str">
        <f>_xlfn.IFNA(_xlfn.XLOOKUP($T125,'PBC TL'!$A:$A,'PBC TL'!$F:$F,,0),"NA")</f>
        <v>Tier 4</v>
      </c>
      <c r="V125">
        <f t="shared" si="13"/>
        <v>0</v>
      </c>
      <c r="W125">
        <f t="shared" si="14"/>
        <v>1</v>
      </c>
      <c r="X125">
        <f t="shared" si="15"/>
        <v>0</v>
      </c>
      <c r="Y125">
        <f t="shared" si="16"/>
        <v>1</v>
      </c>
    </row>
    <row r="126" spans="1:25" hidden="1" x14ac:dyDescent="0.25">
      <c r="A126">
        <f>IFERROR(ODBC__dsn_Synapse[[#This Row],[wave_id]],"")*1</f>
        <v>115542</v>
      </c>
      <c r="B126">
        <f>IFERROR(ODBC__dsn_Synapse[[#This Row],[id]],"")*1</f>
        <v>11388857</v>
      </c>
      <c r="C126">
        <f>IFERROR(ODBC__dsn_Synapse[[#This Row],[user_id]],"")*1</f>
        <v>709173</v>
      </c>
      <c r="D126" s="100">
        <f>IFERROR(ODBC__dsn_Synapse[[#This Row],[start_date]],"")*1</f>
        <v>45763.015706018516</v>
      </c>
      <c r="E126">
        <f>IFERROR(ODBC__dsn_Synapse[[#This Row],[completed_date]],"")*1</f>
        <v>45763.041458333333</v>
      </c>
      <c r="F126" s="100">
        <f>IFERROR(ODBC__dsn_Synapse[[#This Row],[convert_TZ(users_waves.completed_date,''UTC'',''America/New_York'')]],"")*1</f>
        <v>45762.874791666669</v>
      </c>
      <c r="G126">
        <f>IFERROR(ODBC__dsn_Synapse[[#This Row],[npi]],"")*1</f>
        <v>0</v>
      </c>
      <c r="H126">
        <f>IFERROR(ODBC__dsn_Synapse[[#This Row],[vendor_npi]],"")*1</f>
        <v>1134689052</v>
      </c>
      <c r="I126">
        <f>IFERROR(ODBC__dsn_Synapse[[#This Row],[status]],"")*1</f>
        <v>1</v>
      </c>
      <c r="J126" t="str">
        <f>IFERROR(ODBC__dsn_Synapse[[#This Row],[responses-&gt;&gt;''$.\"4420595\"'']],"")</f>
        <v>A2</v>
      </c>
      <c r="K126">
        <f>IFERROR(ODBC__dsn_Synapse[[#This Row],[responses-&gt;&gt;''$.\"4420283\"'']],"")</f>
        <v>0</v>
      </c>
      <c r="L126" t="str">
        <f>IFERROR(ODBC__dsn_Synapse[[#This Row],[responses-&gt;&gt;''$.\"4422124\"'']],"")</f>
        <v>Single-IND</v>
      </c>
      <c r="M126" t="str">
        <f t="shared" si="9"/>
        <v>A2</v>
      </c>
      <c r="N126" t="str">
        <f>_xlfn.IFNA(_xlfn.XLOOKUP($G126,'HBV TL'!$C:$C,'HBV TL'!$E:$E,,0),"NA")</f>
        <v>NA</v>
      </c>
      <c r="O126">
        <f>_xlfn.IFNA(_xlfn.XLOOKUP($H126,'HBV TL'!$C:$C,'HBV TL'!$E:$E,,0),"NA")</f>
        <v>4</v>
      </c>
      <c r="P126">
        <f t="shared" si="10"/>
        <v>4</v>
      </c>
      <c r="Q126" t="e">
        <f>_xlfn.XLOOKUP($G126,'HBV_PBC Unified TL'!$A:$A,'HBV_PBC Unified TL'!$E:$E,,0)</f>
        <v>#N/A</v>
      </c>
      <c r="R126" t="str">
        <f t="shared" si="11"/>
        <v>High/Medium</v>
      </c>
      <c r="S126">
        <f>_xlfn.IFNA(IF(_xlfn.XLOOKUP($C126,OLs!$B:$B,OLs!$B:$B,,0),1,0),0)</f>
        <v>0</v>
      </c>
      <c r="T126">
        <f t="shared" si="12"/>
        <v>1134689052</v>
      </c>
      <c r="U126" t="str">
        <f>_xlfn.IFNA(_xlfn.XLOOKUP($T126,'PBC TL'!$A:$A,'PBC TL'!$F:$F,,0),"NA")</f>
        <v>Tier 2</v>
      </c>
      <c r="V126">
        <f t="shared" si="13"/>
        <v>1</v>
      </c>
      <c r="W126">
        <f t="shared" si="14"/>
        <v>1</v>
      </c>
      <c r="X126">
        <f t="shared" si="15"/>
        <v>0</v>
      </c>
      <c r="Y126">
        <f t="shared" si="16"/>
        <v>0</v>
      </c>
    </row>
    <row r="127" spans="1:25" hidden="1" x14ac:dyDescent="0.25">
      <c r="A127">
        <f>IFERROR(ODBC__dsn_Synapse[[#This Row],[wave_id]],"")*1</f>
        <v>115542</v>
      </c>
      <c r="B127">
        <f>IFERROR(ODBC__dsn_Synapse[[#This Row],[id]],"")*1</f>
        <v>11388956</v>
      </c>
      <c r="C127">
        <f>IFERROR(ODBC__dsn_Synapse[[#This Row],[user_id]],"")*1</f>
        <v>709193</v>
      </c>
      <c r="D127" s="100">
        <f>IFERROR(ODBC__dsn_Synapse[[#This Row],[start_date]],"")*1</f>
        <v>45763.061076388891</v>
      </c>
      <c r="E127">
        <f>IFERROR(ODBC__dsn_Synapse[[#This Row],[completed_date]],"")*1</f>
        <v>45763.086157407408</v>
      </c>
      <c r="F127" s="100">
        <f>IFERROR(ODBC__dsn_Synapse[[#This Row],[convert_TZ(users_waves.completed_date,''UTC'',''America/New_York'')]],"")*1</f>
        <v>45762.919490740744</v>
      </c>
      <c r="G127">
        <f>IFERROR(ODBC__dsn_Synapse[[#This Row],[npi]],"")*1</f>
        <v>0</v>
      </c>
      <c r="H127">
        <f>IFERROR(ODBC__dsn_Synapse[[#This Row],[vendor_npi]],"")*1</f>
        <v>1073582961</v>
      </c>
      <c r="I127">
        <f>IFERROR(ODBC__dsn_Synapse[[#This Row],[status]],"")*1</f>
        <v>1</v>
      </c>
      <c r="J127" t="str">
        <f>IFERROR(ODBC__dsn_Synapse[[#This Row],[responses-&gt;&gt;''$.\"4420595\"'']],"")</f>
        <v>A2</v>
      </c>
      <c r="K127">
        <f>IFERROR(ODBC__dsn_Synapse[[#This Row],[responses-&gt;&gt;''$.\"4420283\"'']],"")</f>
        <v>0</v>
      </c>
      <c r="L127" t="str">
        <f>IFERROR(ODBC__dsn_Synapse[[#This Row],[responses-&gt;&gt;''$.\"4422124\"'']],"")</f>
        <v>Single-IND</v>
      </c>
      <c r="M127" t="str">
        <f t="shared" si="9"/>
        <v>A2</v>
      </c>
      <c r="N127" t="str">
        <f>_xlfn.IFNA(_xlfn.XLOOKUP($G127,'HBV TL'!$C:$C,'HBV TL'!$E:$E,,0),"NA")</f>
        <v>NA</v>
      </c>
      <c r="O127">
        <f>_xlfn.IFNA(_xlfn.XLOOKUP($H127,'HBV TL'!$C:$C,'HBV TL'!$E:$E,,0),"NA")</f>
        <v>4</v>
      </c>
      <c r="P127">
        <f t="shared" si="10"/>
        <v>4</v>
      </c>
      <c r="Q127" t="e">
        <f>_xlfn.XLOOKUP($G127,'HBV_PBC Unified TL'!$A:$A,'HBV_PBC Unified TL'!$E:$E,,0)</f>
        <v>#N/A</v>
      </c>
      <c r="R127" t="str">
        <f t="shared" si="11"/>
        <v>High/Medium</v>
      </c>
      <c r="S127">
        <f>_xlfn.IFNA(IF(_xlfn.XLOOKUP($C127,OLs!$B:$B,OLs!$B:$B,,0),1,0),0)</f>
        <v>0</v>
      </c>
      <c r="T127">
        <f t="shared" si="12"/>
        <v>1073582961</v>
      </c>
      <c r="U127" t="str">
        <f>_xlfn.IFNA(_xlfn.XLOOKUP($T127,'PBC TL'!$A:$A,'PBC TL'!$F:$F,,0),"NA")</f>
        <v>Tier 3</v>
      </c>
      <c r="V127">
        <f t="shared" si="13"/>
        <v>1</v>
      </c>
      <c r="W127">
        <f t="shared" si="14"/>
        <v>1</v>
      </c>
      <c r="X127">
        <f t="shared" si="15"/>
        <v>0</v>
      </c>
      <c r="Y127">
        <f t="shared" si="16"/>
        <v>0</v>
      </c>
    </row>
    <row r="128" spans="1:25" hidden="1" x14ac:dyDescent="0.25">
      <c r="A128">
        <f>IFERROR(ODBC__dsn_Synapse[[#This Row],[wave_id]],"")*1</f>
        <v>115542</v>
      </c>
      <c r="B128">
        <f>IFERROR(ODBC__dsn_Synapse[[#This Row],[id]],"")*1</f>
        <v>11389069</v>
      </c>
      <c r="C128">
        <f>IFERROR(ODBC__dsn_Synapse[[#This Row],[user_id]],"")*1</f>
        <v>709207</v>
      </c>
      <c r="D128" s="100">
        <f>IFERROR(ODBC__dsn_Synapse[[#This Row],[start_date]],"")*1</f>
        <v>45763.098252314812</v>
      </c>
      <c r="E128">
        <f>IFERROR(ODBC__dsn_Synapse[[#This Row],[completed_date]],"")*1</f>
        <v>45763.134872685187</v>
      </c>
      <c r="F128" s="100">
        <f>IFERROR(ODBC__dsn_Synapse[[#This Row],[convert_TZ(users_waves.completed_date,''UTC'',''America/New_York'')]],"")*1</f>
        <v>45762.968206018515</v>
      </c>
      <c r="G128">
        <f>IFERROR(ODBC__dsn_Synapse[[#This Row],[npi]],"")*1</f>
        <v>0</v>
      </c>
      <c r="H128">
        <f>IFERROR(ODBC__dsn_Synapse[[#This Row],[vendor_npi]],"")*1</f>
        <v>1093099715</v>
      </c>
      <c r="I128">
        <f>IFERROR(ODBC__dsn_Synapse[[#This Row],[status]],"")*1</f>
        <v>1</v>
      </c>
      <c r="J128" t="str">
        <f>IFERROR(ODBC__dsn_Synapse[[#This Row],[responses-&gt;&gt;''$.\"4420595\"'']],"")</f>
        <v>A2</v>
      </c>
      <c r="K128">
        <f>IFERROR(ODBC__dsn_Synapse[[#This Row],[responses-&gt;&gt;''$.\"4420283\"'']],"")</f>
        <v>0</v>
      </c>
      <c r="L128" t="str">
        <f>IFERROR(ODBC__dsn_Synapse[[#This Row],[responses-&gt;&gt;''$.\"4422124\"'']],"")</f>
        <v>Single-IND</v>
      </c>
      <c r="M128" t="str">
        <f t="shared" si="9"/>
        <v>A2</v>
      </c>
      <c r="N128" t="str">
        <f>_xlfn.IFNA(_xlfn.XLOOKUP($G128,'HBV TL'!$C:$C,'HBV TL'!$E:$E,,0),"NA")</f>
        <v>NA</v>
      </c>
      <c r="O128">
        <f>_xlfn.IFNA(_xlfn.XLOOKUP($H128,'HBV TL'!$C:$C,'HBV TL'!$E:$E,,0),"NA")</f>
        <v>5</v>
      </c>
      <c r="P128">
        <f t="shared" si="10"/>
        <v>5</v>
      </c>
      <c r="Q128" t="e">
        <f>_xlfn.XLOOKUP($G128,'HBV_PBC Unified TL'!$A:$A,'HBV_PBC Unified TL'!$E:$E,,0)</f>
        <v>#N/A</v>
      </c>
      <c r="R128" t="str">
        <f t="shared" si="11"/>
        <v>High/Medium</v>
      </c>
      <c r="S128">
        <f>_xlfn.IFNA(IF(_xlfn.XLOOKUP($C128,OLs!$B:$B,OLs!$B:$B,,0),1,0),0)</f>
        <v>0</v>
      </c>
      <c r="T128">
        <f t="shared" si="12"/>
        <v>1093099715</v>
      </c>
      <c r="U128" t="str">
        <f>_xlfn.IFNA(_xlfn.XLOOKUP($T128,'PBC TL'!$A:$A,'PBC TL'!$F:$F,,0),"NA")</f>
        <v>Tier 2</v>
      </c>
      <c r="V128">
        <f t="shared" si="13"/>
        <v>1</v>
      </c>
      <c r="W128">
        <f t="shared" si="14"/>
        <v>1</v>
      </c>
      <c r="X128">
        <f t="shared" si="15"/>
        <v>0</v>
      </c>
      <c r="Y128">
        <f t="shared" si="16"/>
        <v>0</v>
      </c>
    </row>
    <row r="129" spans="1:25" hidden="1" x14ac:dyDescent="0.25">
      <c r="A129">
        <f>IFERROR(ODBC__dsn_Synapse[[#This Row],[wave_id]],"")*1</f>
        <v>115542</v>
      </c>
      <c r="B129">
        <f>IFERROR(ODBC__dsn_Synapse[[#This Row],[id]],"")*1</f>
        <v>11393598</v>
      </c>
      <c r="C129">
        <f>IFERROR(ODBC__dsn_Synapse[[#This Row],[user_id]],"")*1</f>
        <v>709359</v>
      </c>
      <c r="D129" s="100">
        <f>IFERROR(ODBC__dsn_Synapse[[#This Row],[start_date]],"")*1</f>
        <v>45763.722905092596</v>
      </c>
      <c r="E129">
        <f>IFERROR(ODBC__dsn_Synapse[[#This Row],[completed_date]],"")*1</f>
        <v>45763.756562499999</v>
      </c>
      <c r="F129" s="100">
        <f>IFERROR(ODBC__dsn_Synapse[[#This Row],[convert_TZ(users_waves.completed_date,''UTC'',''America/New_York'')]],"")*1</f>
        <v>45763.589895833335</v>
      </c>
      <c r="G129">
        <f>IFERROR(ODBC__dsn_Synapse[[#This Row],[npi]],"")*1</f>
        <v>0</v>
      </c>
      <c r="H129">
        <f>IFERROR(ODBC__dsn_Synapse[[#This Row],[vendor_npi]],"")*1</f>
        <v>1053576207</v>
      </c>
      <c r="I129">
        <f>IFERROR(ODBC__dsn_Synapse[[#This Row],[status]],"")*1</f>
        <v>1</v>
      </c>
      <c r="J129" t="str">
        <f>IFERROR(ODBC__dsn_Synapse[[#This Row],[responses-&gt;&gt;''$.\"4420595\"'']],"")</f>
        <v>A2</v>
      </c>
      <c r="K129">
        <f>IFERROR(ODBC__dsn_Synapse[[#This Row],[responses-&gt;&gt;''$.\"4420283\"'']],"")</f>
        <v>0</v>
      </c>
      <c r="L129" t="str">
        <f>IFERROR(ODBC__dsn_Synapse[[#This Row],[responses-&gt;&gt;''$.\"4422124\"'']],"")</f>
        <v>Single-IND</v>
      </c>
      <c r="M129" t="str">
        <f t="shared" si="9"/>
        <v>A2</v>
      </c>
      <c r="N129" t="str">
        <f>_xlfn.IFNA(_xlfn.XLOOKUP($G129,'HBV TL'!$C:$C,'HBV TL'!$E:$E,,0),"NA")</f>
        <v>NA</v>
      </c>
      <c r="O129">
        <f>_xlfn.IFNA(_xlfn.XLOOKUP($H129,'HBV TL'!$C:$C,'HBV TL'!$E:$E,,0),"NA")</f>
        <v>7</v>
      </c>
      <c r="P129">
        <f t="shared" si="10"/>
        <v>7</v>
      </c>
      <c r="Q129" t="e">
        <f>_xlfn.XLOOKUP($G129,'HBV_PBC Unified TL'!$A:$A,'HBV_PBC Unified TL'!$E:$E,,0)</f>
        <v>#N/A</v>
      </c>
      <c r="R129" t="str">
        <f t="shared" si="11"/>
        <v>High/Medium</v>
      </c>
      <c r="S129">
        <f>_xlfn.IFNA(IF(_xlfn.XLOOKUP($C129,OLs!$B:$B,OLs!$B:$B,,0),1,0),0)</f>
        <v>1</v>
      </c>
      <c r="T129">
        <f t="shared" si="12"/>
        <v>1053576207</v>
      </c>
      <c r="U129" t="str">
        <f>_xlfn.IFNA(_xlfn.XLOOKUP($T129,'PBC TL'!$A:$A,'PBC TL'!$F:$F,,0),"NA")</f>
        <v>Tier 3</v>
      </c>
      <c r="V129">
        <f t="shared" si="13"/>
        <v>1</v>
      </c>
      <c r="W129">
        <f t="shared" si="14"/>
        <v>1</v>
      </c>
      <c r="X129">
        <f t="shared" si="15"/>
        <v>0</v>
      </c>
      <c r="Y129">
        <f t="shared" si="16"/>
        <v>0</v>
      </c>
    </row>
    <row r="130" spans="1:25" hidden="1" x14ac:dyDescent="0.25">
      <c r="A130">
        <f>IFERROR(ODBC__dsn_Synapse[[#This Row],[wave_id]],"")*1</f>
        <v>115542</v>
      </c>
      <c r="B130">
        <f>IFERROR(ODBC__dsn_Synapse[[#This Row],[id]],"")*1</f>
        <v>11394143</v>
      </c>
      <c r="C130">
        <f>IFERROR(ODBC__dsn_Synapse[[#This Row],[user_id]],"")*1</f>
        <v>709382</v>
      </c>
      <c r="D130" s="100">
        <f>IFERROR(ODBC__dsn_Synapse[[#This Row],[start_date]],"")*1</f>
        <v>45763.774085648147</v>
      </c>
      <c r="E130">
        <f>IFERROR(ODBC__dsn_Synapse[[#This Row],[completed_date]],"")*1</f>
        <v>45763.801111111112</v>
      </c>
      <c r="F130" s="100">
        <f>IFERROR(ODBC__dsn_Synapse[[#This Row],[convert_TZ(users_waves.completed_date,''UTC'',''America/New_York'')]],"")*1</f>
        <v>45763.634444444448</v>
      </c>
      <c r="G130">
        <f>IFERROR(ODBC__dsn_Synapse[[#This Row],[npi]],"")*1</f>
        <v>0</v>
      </c>
      <c r="H130">
        <f>IFERROR(ODBC__dsn_Synapse[[#This Row],[vendor_npi]],"")*1</f>
        <v>1144290644</v>
      </c>
      <c r="I130">
        <f>IFERROR(ODBC__dsn_Synapse[[#This Row],[status]],"")*1</f>
        <v>1</v>
      </c>
      <c r="J130" t="str">
        <f>IFERROR(ODBC__dsn_Synapse[[#This Row],[responses-&gt;&gt;''$.\"4420595\"'']],"")</f>
        <v>A2</v>
      </c>
      <c r="K130">
        <f>IFERROR(ODBC__dsn_Synapse[[#This Row],[responses-&gt;&gt;''$.\"4420283\"'']],"")</f>
        <v>0</v>
      </c>
      <c r="L130" t="str">
        <f>IFERROR(ODBC__dsn_Synapse[[#This Row],[responses-&gt;&gt;''$.\"4422124\"'']],"")</f>
        <v>Single-IND</v>
      </c>
      <c r="M130" t="str">
        <f t="shared" si="9"/>
        <v>A2</v>
      </c>
      <c r="N130" t="str">
        <f>_xlfn.IFNA(_xlfn.XLOOKUP($G130,'HBV TL'!$C:$C,'HBV TL'!$E:$E,,0),"NA")</f>
        <v>NA</v>
      </c>
      <c r="O130">
        <f>_xlfn.IFNA(_xlfn.XLOOKUP($H130,'HBV TL'!$C:$C,'HBV TL'!$E:$E,,0),"NA")</f>
        <v>8</v>
      </c>
      <c r="P130">
        <f t="shared" si="10"/>
        <v>8</v>
      </c>
      <c r="Q130" t="e">
        <f>_xlfn.XLOOKUP($G130,'HBV_PBC Unified TL'!$A:$A,'HBV_PBC Unified TL'!$E:$E,,0)</f>
        <v>#N/A</v>
      </c>
      <c r="R130" t="str">
        <f t="shared" si="11"/>
        <v>High/Medium</v>
      </c>
      <c r="S130">
        <f>_xlfn.IFNA(IF(_xlfn.XLOOKUP($C130,OLs!$B:$B,OLs!$B:$B,,0),1,0),0)</f>
        <v>1</v>
      </c>
      <c r="T130">
        <f t="shared" si="12"/>
        <v>1144290644</v>
      </c>
      <c r="U130" t="str">
        <f>_xlfn.IFNA(_xlfn.XLOOKUP($T130,'PBC TL'!$A:$A,'PBC TL'!$F:$F,,0),"NA")</f>
        <v>NA</v>
      </c>
      <c r="V130">
        <f t="shared" si="13"/>
        <v>1</v>
      </c>
      <c r="W130">
        <f t="shared" si="14"/>
        <v>0</v>
      </c>
      <c r="X130">
        <f t="shared" si="15"/>
        <v>1</v>
      </c>
      <c r="Y130">
        <f t="shared" si="16"/>
        <v>0</v>
      </c>
    </row>
    <row r="131" spans="1:25" hidden="1" x14ac:dyDescent="0.25">
      <c r="A131">
        <f>IFERROR(ODBC__dsn_Synapse[[#This Row],[wave_id]],"")*1</f>
        <v>115542</v>
      </c>
      <c r="B131">
        <f>IFERROR(ODBC__dsn_Synapse[[#This Row],[id]],"")*1</f>
        <v>11395163</v>
      </c>
      <c r="C131">
        <f>IFERROR(ODBC__dsn_Synapse[[#This Row],[user_id]],"")*1</f>
        <v>709473</v>
      </c>
      <c r="D131" s="100">
        <f>IFERROR(ODBC__dsn_Synapse[[#This Row],[start_date]],"")*1</f>
        <v>45763.989953703705</v>
      </c>
      <c r="E131">
        <f>IFERROR(ODBC__dsn_Synapse[[#This Row],[completed_date]],"")*1</f>
        <v>45764.017962962964</v>
      </c>
      <c r="F131" s="100">
        <f>IFERROR(ODBC__dsn_Synapse[[#This Row],[convert_TZ(users_waves.completed_date,''UTC'',''America/New_York'')]],"")*1</f>
        <v>45763.8512962963</v>
      </c>
      <c r="G131">
        <f>IFERROR(ODBC__dsn_Synapse[[#This Row],[npi]],"")*1</f>
        <v>0</v>
      </c>
      <c r="H131">
        <f>IFERROR(ODBC__dsn_Synapse[[#This Row],[vendor_npi]],"")*1</f>
        <v>1053705640</v>
      </c>
      <c r="I131">
        <f>IFERROR(ODBC__dsn_Synapse[[#This Row],[status]],"")*1</f>
        <v>1</v>
      </c>
      <c r="J131" t="str">
        <f>IFERROR(ODBC__dsn_Synapse[[#This Row],[responses-&gt;&gt;''$.\"4420595\"'']],"")</f>
        <v>A2</v>
      </c>
      <c r="K131">
        <f>IFERROR(ODBC__dsn_Synapse[[#This Row],[responses-&gt;&gt;''$.\"4420283\"'']],"")</f>
        <v>0</v>
      </c>
      <c r="L131" t="str">
        <f>IFERROR(ODBC__dsn_Synapse[[#This Row],[responses-&gt;&gt;''$.\"4422124\"'']],"")</f>
        <v>Single-IND</v>
      </c>
      <c r="M131" t="str">
        <f t="shared" ref="M131:M194" si="17">IF(J131=0,K131,J131)</f>
        <v>A2</v>
      </c>
      <c r="N131" t="str">
        <f>_xlfn.IFNA(_xlfn.XLOOKUP($G131,'HBV TL'!$C:$C,'HBV TL'!$E:$E,,0),"NA")</f>
        <v>NA</v>
      </c>
      <c r="O131">
        <f>_xlfn.IFNA(_xlfn.XLOOKUP($H131,'HBV TL'!$C:$C,'HBV TL'!$E:$E,,0),"NA")</f>
        <v>5</v>
      </c>
      <c r="P131">
        <f t="shared" ref="P131:P194" si="18">IF(N131="NA",O131,N131)</f>
        <v>5</v>
      </c>
      <c r="Q131" t="e">
        <f>_xlfn.XLOOKUP($G131,'HBV_PBC Unified TL'!$A:$A,'HBV_PBC Unified TL'!$E:$E,,0)</f>
        <v>#N/A</v>
      </c>
      <c r="R131" t="str">
        <f t="shared" ref="R131:R194" si="19">IF(AND(P131&lt;11,P131&gt;3),"High/Medium",IF(AND(P131&lt;4,P131&gt;-1),"Low","No Decile"))</f>
        <v>High/Medium</v>
      </c>
      <c r="S131">
        <f>_xlfn.IFNA(IF(_xlfn.XLOOKUP($C131,OLs!$B:$B,OLs!$B:$B,,0),1,0),0)</f>
        <v>1</v>
      </c>
      <c r="T131">
        <f t="shared" ref="T131:T194" si="20">IF(G131=0,H131,G131)</f>
        <v>1053705640</v>
      </c>
      <c r="U131" t="str">
        <f>_xlfn.IFNA(_xlfn.XLOOKUP($T131,'PBC TL'!$A:$A,'PBC TL'!$F:$F,,0),"NA")</f>
        <v>Tier 1</v>
      </c>
      <c r="V131">
        <f t="shared" ref="V131:V194" si="21">IF(P131&lt;&gt;"NA",1,0)</f>
        <v>1</v>
      </c>
      <c r="W131">
        <f t="shared" ref="W131:W194" si="22">IF(U131&lt;&gt;"NA",1,0)</f>
        <v>1</v>
      </c>
      <c r="X131">
        <f t="shared" ref="X131:X194" si="23">IF(AND(V131=1,W131=0),1,0)</f>
        <v>0</v>
      </c>
      <c r="Y131">
        <f t="shared" ref="Y131:Y194" si="24">IF(AND(W131=1,V131=0),1,0)</f>
        <v>0</v>
      </c>
    </row>
    <row r="132" spans="1:25" hidden="1" x14ac:dyDescent="0.25">
      <c r="A132">
        <f>IFERROR(ODBC__dsn_Synapse[[#This Row],[wave_id]],"")*1</f>
        <v>115542</v>
      </c>
      <c r="B132">
        <f>IFERROR(ODBC__dsn_Synapse[[#This Row],[id]],"")*1</f>
        <v>11393741</v>
      </c>
      <c r="C132">
        <f>IFERROR(ODBC__dsn_Synapse[[#This Row],[user_id]],"")*1</f>
        <v>709378</v>
      </c>
      <c r="D132" s="100">
        <f>IFERROR(ODBC__dsn_Synapse[[#This Row],[start_date]],"")*1</f>
        <v>45763.76458333333</v>
      </c>
      <c r="E132">
        <f>IFERROR(ODBC__dsn_Synapse[[#This Row],[completed_date]],"")*1</f>
        <v>45764.147546296299</v>
      </c>
      <c r="F132" s="100">
        <f>IFERROR(ODBC__dsn_Synapse[[#This Row],[convert_TZ(users_waves.completed_date,''UTC'',''America/New_York'')]],"")*1</f>
        <v>45763.980879629627</v>
      </c>
      <c r="G132">
        <f>IFERROR(ODBC__dsn_Synapse[[#This Row],[npi]],"")*1</f>
        <v>0</v>
      </c>
      <c r="H132">
        <f>IFERROR(ODBC__dsn_Synapse[[#This Row],[vendor_npi]],"")*1</f>
        <v>1912446063</v>
      </c>
      <c r="I132">
        <f>IFERROR(ODBC__dsn_Synapse[[#This Row],[status]],"")*1</f>
        <v>1</v>
      </c>
      <c r="J132" t="str">
        <f>IFERROR(ODBC__dsn_Synapse[[#This Row],[responses-&gt;&gt;''$.\"4420595\"'']],"")</f>
        <v>A3</v>
      </c>
      <c r="K132">
        <f>IFERROR(ODBC__dsn_Synapse[[#This Row],[responses-&gt;&gt;''$.\"4420283\"'']],"")</f>
        <v>0</v>
      </c>
      <c r="L132" t="str">
        <f>IFERROR(ODBC__dsn_Synapse[[#This Row],[responses-&gt;&gt;''$.\"4422124\"'']],"")</f>
        <v>Single-IND</v>
      </c>
      <c r="M132" t="str">
        <f t="shared" si="17"/>
        <v>A3</v>
      </c>
      <c r="N132" t="str">
        <f>_xlfn.IFNA(_xlfn.XLOOKUP($G132,'HBV TL'!$C:$C,'HBV TL'!$E:$E,,0),"NA")</f>
        <v>NA</v>
      </c>
      <c r="O132">
        <f>_xlfn.IFNA(_xlfn.XLOOKUP($H132,'HBV TL'!$C:$C,'HBV TL'!$E:$E,,0),"NA")</f>
        <v>6</v>
      </c>
      <c r="P132">
        <f t="shared" si="18"/>
        <v>6</v>
      </c>
      <c r="Q132" t="e">
        <f>_xlfn.XLOOKUP($G132,'HBV_PBC Unified TL'!$A:$A,'HBV_PBC Unified TL'!$E:$E,,0)</f>
        <v>#N/A</v>
      </c>
      <c r="R132" t="str">
        <f t="shared" si="19"/>
        <v>High/Medium</v>
      </c>
      <c r="S132">
        <f>_xlfn.IFNA(IF(_xlfn.XLOOKUP($C132,OLs!$B:$B,OLs!$B:$B,,0),1,0),0)</f>
        <v>0</v>
      </c>
      <c r="T132">
        <f t="shared" si="20"/>
        <v>1912446063</v>
      </c>
      <c r="U132" t="str">
        <f>_xlfn.IFNA(_xlfn.XLOOKUP($T132,'PBC TL'!$A:$A,'PBC TL'!$F:$F,,0),"NA")</f>
        <v>Tier 5</v>
      </c>
      <c r="V132">
        <f t="shared" si="21"/>
        <v>1</v>
      </c>
      <c r="W132">
        <f t="shared" si="22"/>
        <v>1</v>
      </c>
      <c r="X132">
        <f t="shared" si="23"/>
        <v>0</v>
      </c>
      <c r="Y132">
        <f t="shared" si="24"/>
        <v>0</v>
      </c>
    </row>
    <row r="133" spans="1:25" hidden="1" x14ac:dyDescent="0.25">
      <c r="A133">
        <f>IFERROR(ODBC__dsn_Synapse[[#This Row],[wave_id]],"")*1</f>
        <v>115542</v>
      </c>
      <c r="B133">
        <f>IFERROR(ODBC__dsn_Synapse[[#This Row],[id]],"")*1</f>
        <v>11199633</v>
      </c>
      <c r="C133">
        <f>IFERROR(ODBC__dsn_Synapse[[#This Row],[user_id]],"")*1</f>
        <v>60345</v>
      </c>
      <c r="D133" s="100">
        <f>IFERROR(ODBC__dsn_Synapse[[#This Row],[start_date]],"")*1</f>
        <v>45735.719861111109</v>
      </c>
      <c r="E133">
        <f>IFERROR(ODBC__dsn_Synapse[[#This Row],[completed_date]],"")*1</f>
        <v>45764.673032407409</v>
      </c>
      <c r="F133" s="100">
        <f>IFERROR(ODBC__dsn_Synapse[[#This Row],[convert_TZ(users_waves.completed_date,''UTC'',''America/New_York'')]],"")*1</f>
        <v>45764.506365740737</v>
      </c>
      <c r="G133">
        <f>IFERROR(ODBC__dsn_Synapse[[#This Row],[npi]],"")*1</f>
        <v>1801295803</v>
      </c>
      <c r="H133">
        <f>IFERROR(ODBC__dsn_Synapse[[#This Row],[vendor_npi]],"")*1</f>
        <v>0</v>
      </c>
      <c r="I133">
        <f>IFERROR(ODBC__dsn_Synapse[[#This Row],[status]],"")*1</f>
        <v>1</v>
      </c>
      <c r="J133" t="str">
        <f>IFERROR(ODBC__dsn_Synapse[[#This Row],[responses-&gt;&gt;''$.\"4420595\"'']],"")</f>
        <v>A6</v>
      </c>
      <c r="K133">
        <f>IFERROR(ODBC__dsn_Synapse[[#This Row],[responses-&gt;&gt;''$.\"4420283\"'']],"")</f>
        <v>0</v>
      </c>
      <c r="L133" t="str">
        <f>IFERROR(ODBC__dsn_Synapse[[#This Row],[responses-&gt;&gt;''$.\"4422124\"'']],"")</f>
        <v>Single-IND</v>
      </c>
      <c r="M133" t="str">
        <f t="shared" si="17"/>
        <v>A6</v>
      </c>
      <c r="N133">
        <f>_xlfn.IFNA(_xlfn.XLOOKUP($G133,'HBV TL'!$C:$C,'HBV TL'!$E:$E,,0),"NA")</f>
        <v>3</v>
      </c>
      <c r="O133" t="str">
        <f>_xlfn.IFNA(_xlfn.XLOOKUP($H133,'HBV TL'!$C:$C,'HBV TL'!$E:$E,,0),"NA")</f>
        <v>NA</v>
      </c>
      <c r="P133">
        <f t="shared" si="18"/>
        <v>3</v>
      </c>
      <c r="Q133" t="str">
        <f>_xlfn.XLOOKUP($G133,'HBV_PBC Unified TL'!$A:$A,'HBV_PBC Unified TL'!$E:$E,,0)</f>
        <v>Low Decile</v>
      </c>
      <c r="R133" t="str">
        <f t="shared" si="19"/>
        <v>Low</v>
      </c>
      <c r="S133">
        <f>_xlfn.IFNA(IF(_xlfn.XLOOKUP($C133,OLs!$B:$B,OLs!$B:$B,,0),1,0),0)</f>
        <v>0</v>
      </c>
      <c r="T133">
        <f t="shared" si="20"/>
        <v>1801295803</v>
      </c>
      <c r="U133" t="str">
        <f>_xlfn.IFNA(_xlfn.XLOOKUP($T133,'PBC TL'!$A:$A,'PBC TL'!$F:$F,,0),"NA")</f>
        <v>Tier 5</v>
      </c>
      <c r="V133">
        <f t="shared" si="21"/>
        <v>1</v>
      </c>
      <c r="W133">
        <f t="shared" si="22"/>
        <v>1</v>
      </c>
      <c r="X133">
        <f t="shared" si="23"/>
        <v>0</v>
      </c>
      <c r="Y133">
        <f t="shared" si="24"/>
        <v>0</v>
      </c>
    </row>
    <row r="134" spans="1:25" hidden="1" x14ac:dyDescent="0.25">
      <c r="A134">
        <f>IFERROR(ODBC__dsn_Synapse[[#This Row],[wave_id]],"")*1</f>
        <v>115542</v>
      </c>
      <c r="B134">
        <f>IFERROR(ODBC__dsn_Synapse[[#This Row],[id]],"")*1</f>
        <v>11199702</v>
      </c>
      <c r="C134">
        <f>IFERROR(ODBC__dsn_Synapse[[#This Row],[user_id]],"")*1</f>
        <v>192498</v>
      </c>
      <c r="D134" s="100">
        <f>IFERROR(ODBC__dsn_Synapse[[#This Row],[start_date]],"")*1</f>
        <v>45765.505300925928</v>
      </c>
      <c r="E134">
        <f>IFERROR(ODBC__dsn_Synapse[[#This Row],[completed_date]],"")*1</f>
        <v>45765.525578703702</v>
      </c>
      <c r="F134" s="100">
        <f>IFERROR(ODBC__dsn_Synapse[[#This Row],[convert_TZ(users_waves.completed_date,''UTC'',''America/New_York'')]],"")*1</f>
        <v>45765.358912037038</v>
      </c>
      <c r="G134">
        <f>IFERROR(ODBC__dsn_Synapse[[#This Row],[npi]],"")*1</f>
        <v>1689985715</v>
      </c>
      <c r="H134">
        <f>IFERROR(ODBC__dsn_Synapse[[#This Row],[vendor_npi]],"")*1</f>
        <v>0</v>
      </c>
      <c r="I134">
        <f>IFERROR(ODBC__dsn_Synapse[[#This Row],[status]],"")*1</f>
        <v>1</v>
      </c>
      <c r="J134" t="str">
        <f>IFERROR(ODBC__dsn_Synapse[[#This Row],[responses-&gt;&gt;''$.\"4420595\"'']],"")</f>
        <v>A6</v>
      </c>
      <c r="K134">
        <f>IFERROR(ODBC__dsn_Synapse[[#This Row],[responses-&gt;&gt;''$.\"4420283\"'']],"")</f>
        <v>0</v>
      </c>
      <c r="L134" t="str">
        <f>IFERROR(ODBC__dsn_Synapse[[#This Row],[responses-&gt;&gt;''$.\"4422124\"'']],"")</f>
        <v>Single-IND</v>
      </c>
      <c r="M134" t="str">
        <f t="shared" si="17"/>
        <v>A6</v>
      </c>
      <c r="N134">
        <f>_xlfn.IFNA(_xlfn.XLOOKUP($G134,'HBV TL'!$C:$C,'HBV TL'!$E:$E,,0),"NA")</f>
        <v>6</v>
      </c>
      <c r="O134" t="str">
        <f>_xlfn.IFNA(_xlfn.XLOOKUP($H134,'HBV TL'!$C:$C,'HBV TL'!$E:$E,,0),"NA")</f>
        <v>NA</v>
      </c>
      <c r="P134">
        <f t="shared" si="18"/>
        <v>6</v>
      </c>
      <c r="Q134" t="str">
        <f>_xlfn.XLOOKUP($G134,'HBV_PBC Unified TL'!$A:$A,'HBV_PBC Unified TL'!$E:$E,,0)</f>
        <v>Medium Decile</v>
      </c>
      <c r="R134" t="str">
        <f t="shared" si="19"/>
        <v>High/Medium</v>
      </c>
      <c r="S134">
        <f>_xlfn.IFNA(IF(_xlfn.XLOOKUP($C134,OLs!$B:$B,OLs!$B:$B,,0),1,0),0)</f>
        <v>0</v>
      </c>
      <c r="T134">
        <f t="shared" si="20"/>
        <v>1689985715</v>
      </c>
      <c r="U134" t="str">
        <f>_xlfn.IFNA(_xlfn.XLOOKUP($T134,'PBC TL'!$A:$A,'PBC TL'!$F:$F,,0),"NA")</f>
        <v>Tier 4</v>
      </c>
      <c r="V134">
        <f t="shared" si="21"/>
        <v>1</v>
      </c>
      <c r="W134">
        <f t="shared" si="22"/>
        <v>1</v>
      </c>
      <c r="X134">
        <f t="shared" si="23"/>
        <v>0</v>
      </c>
      <c r="Y134">
        <f t="shared" si="24"/>
        <v>0</v>
      </c>
    </row>
    <row r="135" spans="1:25" hidden="1" x14ac:dyDescent="0.25">
      <c r="A135">
        <f>IFERROR(ODBC__dsn_Synapse[[#This Row],[wave_id]],"")*1</f>
        <v>115542</v>
      </c>
      <c r="B135">
        <f>IFERROR(ODBC__dsn_Synapse[[#This Row],[id]],"")*1</f>
        <v>11400142</v>
      </c>
      <c r="C135">
        <f>IFERROR(ODBC__dsn_Synapse[[#This Row],[user_id]],"")*1</f>
        <v>709839</v>
      </c>
      <c r="D135" s="100">
        <f>IFERROR(ODBC__dsn_Synapse[[#This Row],[start_date]],"")*1</f>
        <v>45765.558032407411</v>
      </c>
      <c r="E135">
        <f>IFERROR(ODBC__dsn_Synapse[[#This Row],[completed_date]],"")*1</f>
        <v>45765.766238425924</v>
      </c>
      <c r="F135" s="100">
        <f>IFERROR(ODBC__dsn_Synapse[[#This Row],[convert_TZ(users_waves.completed_date,''UTC'',''America/New_York'')]],"")*1</f>
        <v>45765.59957175926</v>
      </c>
      <c r="G135">
        <f>IFERROR(ODBC__dsn_Synapse[[#This Row],[npi]],"")*1</f>
        <v>0</v>
      </c>
      <c r="H135">
        <f>IFERROR(ODBC__dsn_Synapse[[#This Row],[vendor_npi]],"")*1</f>
        <v>1205366267</v>
      </c>
      <c r="I135">
        <f>IFERROR(ODBC__dsn_Synapse[[#This Row],[status]],"")*1</f>
        <v>1</v>
      </c>
      <c r="J135" t="str">
        <f>IFERROR(ODBC__dsn_Synapse[[#This Row],[responses-&gt;&gt;''$.\"4420595\"'']],"")</f>
        <v>A3</v>
      </c>
      <c r="K135">
        <f>IFERROR(ODBC__dsn_Synapse[[#This Row],[responses-&gt;&gt;''$.\"4420283\"'']],"")</f>
        <v>0</v>
      </c>
      <c r="L135" t="str">
        <f>IFERROR(ODBC__dsn_Synapse[[#This Row],[responses-&gt;&gt;''$.\"4422124\"'']],"")</f>
        <v>Single-IND</v>
      </c>
      <c r="M135" t="str">
        <f t="shared" si="17"/>
        <v>A3</v>
      </c>
      <c r="N135" t="str">
        <f>_xlfn.IFNA(_xlfn.XLOOKUP($G135,'HBV TL'!$C:$C,'HBV TL'!$E:$E,,0),"NA")</f>
        <v>NA</v>
      </c>
      <c r="O135">
        <f>_xlfn.IFNA(_xlfn.XLOOKUP($H135,'HBV TL'!$C:$C,'HBV TL'!$E:$E,,0),"NA")</f>
        <v>8</v>
      </c>
      <c r="P135">
        <f t="shared" si="18"/>
        <v>8</v>
      </c>
      <c r="Q135" t="e">
        <f>_xlfn.XLOOKUP($G135,'HBV_PBC Unified TL'!$A:$A,'HBV_PBC Unified TL'!$E:$E,,0)</f>
        <v>#N/A</v>
      </c>
      <c r="R135" t="str">
        <f t="shared" si="19"/>
        <v>High/Medium</v>
      </c>
      <c r="S135">
        <f>_xlfn.IFNA(IF(_xlfn.XLOOKUP($C135,OLs!$B:$B,OLs!$B:$B,,0),1,0),0)</f>
        <v>0</v>
      </c>
      <c r="T135">
        <f t="shared" si="20"/>
        <v>1205366267</v>
      </c>
      <c r="U135" t="str">
        <f>_xlfn.IFNA(_xlfn.XLOOKUP($T135,'PBC TL'!$A:$A,'PBC TL'!$F:$F,,0),"NA")</f>
        <v>NA</v>
      </c>
      <c r="V135">
        <f t="shared" si="21"/>
        <v>1</v>
      </c>
      <c r="W135">
        <f t="shared" si="22"/>
        <v>0</v>
      </c>
      <c r="X135">
        <f t="shared" si="23"/>
        <v>1</v>
      </c>
      <c r="Y135">
        <f t="shared" si="24"/>
        <v>0</v>
      </c>
    </row>
    <row r="136" spans="1:25" hidden="1" x14ac:dyDescent="0.25">
      <c r="A136">
        <f>IFERROR(ODBC__dsn_Synapse[[#This Row],[wave_id]],"")*1</f>
        <v>115542</v>
      </c>
      <c r="B136">
        <f>IFERROR(ODBC__dsn_Synapse[[#This Row],[id]],"")*1</f>
        <v>11377242</v>
      </c>
      <c r="C136">
        <f>IFERROR(ODBC__dsn_Synapse[[#This Row],[user_id]],"")*1</f>
        <v>183598</v>
      </c>
      <c r="D136" s="100">
        <f>IFERROR(ODBC__dsn_Synapse[[#This Row],[start_date]],"")*1</f>
        <v>45766.073229166665</v>
      </c>
      <c r="E136">
        <f>IFERROR(ODBC__dsn_Synapse[[#This Row],[completed_date]],"")*1</f>
        <v>45766.095127314817</v>
      </c>
      <c r="F136" s="100">
        <f>IFERROR(ODBC__dsn_Synapse[[#This Row],[convert_TZ(users_waves.completed_date,''UTC'',''America/New_York'')]],"")*1</f>
        <v>45765.928460648145</v>
      </c>
      <c r="G136">
        <f>IFERROR(ODBC__dsn_Synapse[[#This Row],[npi]],"")*1</f>
        <v>1659587699</v>
      </c>
      <c r="H136">
        <f>IFERROR(ODBC__dsn_Synapse[[#This Row],[vendor_npi]],"")*1</f>
        <v>0</v>
      </c>
      <c r="I136">
        <f>IFERROR(ODBC__dsn_Synapse[[#This Row],[status]],"")*1</f>
        <v>1</v>
      </c>
      <c r="J136" t="str">
        <f>IFERROR(ODBC__dsn_Synapse[[#This Row],[responses-&gt;&gt;''$.\"4420595\"'']],"")</f>
        <v>A2</v>
      </c>
      <c r="K136">
        <f>IFERROR(ODBC__dsn_Synapse[[#This Row],[responses-&gt;&gt;''$.\"4420283\"'']],"")</f>
        <v>0</v>
      </c>
      <c r="L136" t="str">
        <f>IFERROR(ODBC__dsn_Synapse[[#This Row],[responses-&gt;&gt;''$.\"4422124\"'']],"")</f>
        <v>Single-IND</v>
      </c>
      <c r="M136" t="str">
        <f t="shared" si="17"/>
        <v>A2</v>
      </c>
      <c r="N136">
        <f>_xlfn.IFNA(_xlfn.XLOOKUP($G136,'HBV TL'!$C:$C,'HBV TL'!$E:$E,,0),"NA")</f>
        <v>5</v>
      </c>
      <c r="O136" t="str">
        <f>_xlfn.IFNA(_xlfn.XLOOKUP($H136,'HBV TL'!$C:$C,'HBV TL'!$E:$E,,0),"NA")</f>
        <v>NA</v>
      </c>
      <c r="P136">
        <f t="shared" si="18"/>
        <v>5</v>
      </c>
      <c r="Q136" t="str">
        <f>_xlfn.XLOOKUP($G136,'HBV_PBC Unified TL'!$A:$A,'HBV_PBC Unified TL'!$E:$E,,0)</f>
        <v>Medium Decile</v>
      </c>
      <c r="R136" t="str">
        <f t="shared" si="19"/>
        <v>High/Medium</v>
      </c>
      <c r="S136">
        <f>_xlfn.IFNA(IF(_xlfn.XLOOKUP($C136,OLs!$B:$B,OLs!$B:$B,,0),1,0),0)</f>
        <v>1</v>
      </c>
      <c r="T136">
        <f t="shared" si="20"/>
        <v>1659587699</v>
      </c>
      <c r="U136" t="str">
        <f>_xlfn.IFNA(_xlfn.XLOOKUP($T136,'PBC TL'!$A:$A,'PBC TL'!$F:$F,,0),"NA")</f>
        <v>Tier 4</v>
      </c>
      <c r="V136">
        <f t="shared" si="21"/>
        <v>1</v>
      </c>
      <c r="W136">
        <f t="shared" si="22"/>
        <v>1</v>
      </c>
      <c r="X136">
        <f t="shared" si="23"/>
        <v>0</v>
      </c>
      <c r="Y136">
        <f t="shared" si="24"/>
        <v>0</v>
      </c>
    </row>
    <row r="137" spans="1:25" hidden="1" x14ac:dyDescent="0.25">
      <c r="A137">
        <f>IFERROR(ODBC__dsn_Synapse[[#This Row],[wave_id]],"")*1</f>
        <v>115542</v>
      </c>
      <c r="B137">
        <f>IFERROR(ODBC__dsn_Synapse[[#This Row],[id]],"")*1</f>
        <v>11423991</v>
      </c>
      <c r="C137">
        <f>IFERROR(ODBC__dsn_Synapse[[#This Row],[user_id]],"")*1</f>
        <v>710286</v>
      </c>
      <c r="D137" s="100">
        <f>IFERROR(ODBC__dsn_Synapse[[#This Row],[start_date]],"")*1</f>
        <v>45768.603796296295</v>
      </c>
      <c r="E137">
        <f>IFERROR(ODBC__dsn_Synapse[[#This Row],[completed_date]],"")*1</f>
        <v>45768.642326388886</v>
      </c>
      <c r="F137" s="100">
        <f>IFERROR(ODBC__dsn_Synapse[[#This Row],[convert_TZ(users_waves.completed_date,''UTC'',''America/New_York'')]],"")*1</f>
        <v>45768.475659722222</v>
      </c>
      <c r="G137">
        <f>IFERROR(ODBC__dsn_Synapse[[#This Row],[npi]],"")*1</f>
        <v>0</v>
      </c>
      <c r="H137">
        <f>IFERROR(ODBC__dsn_Synapse[[#This Row],[vendor_npi]],"")*1</f>
        <v>1003194093</v>
      </c>
      <c r="I137">
        <f>IFERROR(ODBC__dsn_Synapse[[#This Row],[status]],"")*1</f>
        <v>1</v>
      </c>
      <c r="J137" t="str">
        <f>IFERROR(ODBC__dsn_Synapse[[#This Row],[responses-&gt;&gt;''$.\"4420595\"'']],"")</f>
        <v>A2</v>
      </c>
      <c r="K137">
        <f>IFERROR(ODBC__dsn_Synapse[[#This Row],[responses-&gt;&gt;''$.\"4420283\"'']],"")</f>
        <v>0</v>
      </c>
      <c r="L137" t="str">
        <f>IFERROR(ODBC__dsn_Synapse[[#This Row],[responses-&gt;&gt;''$.\"4422124\"'']],"")</f>
        <v>Single-IND</v>
      </c>
      <c r="M137" t="str">
        <f t="shared" si="17"/>
        <v>A2</v>
      </c>
      <c r="N137" t="str">
        <f>_xlfn.IFNA(_xlfn.XLOOKUP($G137,'HBV TL'!$C:$C,'HBV TL'!$E:$E,,0),"NA")</f>
        <v>NA</v>
      </c>
      <c r="O137">
        <f>_xlfn.IFNA(_xlfn.XLOOKUP($H137,'HBV TL'!$C:$C,'HBV TL'!$E:$E,,0),"NA")</f>
        <v>5</v>
      </c>
      <c r="P137">
        <f t="shared" si="18"/>
        <v>5</v>
      </c>
      <c r="Q137" t="e">
        <f>_xlfn.XLOOKUP($G137,'HBV_PBC Unified TL'!$A:$A,'HBV_PBC Unified TL'!$E:$E,,0)</f>
        <v>#N/A</v>
      </c>
      <c r="R137" t="str">
        <f t="shared" si="19"/>
        <v>High/Medium</v>
      </c>
      <c r="S137">
        <f>_xlfn.IFNA(IF(_xlfn.XLOOKUP($C137,OLs!$B:$B,OLs!$B:$B,,0),1,0),0)</f>
        <v>1</v>
      </c>
      <c r="T137">
        <f t="shared" si="20"/>
        <v>1003194093</v>
      </c>
      <c r="U137" t="str">
        <f>_xlfn.IFNA(_xlfn.XLOOKUP($T137,'PBC TL'!$A:$A,'PBC TL'!$F:$F,,0),"NA")</f>
        <v>Tier 1</v>
      </c>
      <c r="V137">
        <f t="shared" si="21"/>
        <v>1</v>
      </c>
      <c r="W137">
        <f t="shared" si="22"/>
        <v>1</v>
      </c>
      <c r="X137">
        <f t="shared" si="23"/>
        <v>0</v>
      </c>
      <c r="Y137">
        <f t="shared" si="24"/>
        <v>0</v>
      </c>
    </row>
    <row r="138" spans="1:25" hidden="1" x14ac:dyDescent="0.25">
      <c r="A138">
        <f>IFERROR(ODBC__dsn_Synapse[[#This Row],[wave_id]],"")*1</f>
        <v>115542</v>
      </c>
      <c r="B138">
        <f>IFERROR(ODBC__dsn_Synapse[[#This Row],[id]],"")*1</f>
        <v>11424259</v>
      </c>
      <c r="C138">
        <f>IFERROR(ODBC__dsn_Synapse[[#This Row],[user_id]],"")*1</f>
        <v>710336</v>
      </c>
      <c r="D138" s="100">
        <f>IFERROR(ODBC__dsn_Synapse[[#This Row],[start_date]],"")*1</f>
        <v>45768.69195601852</v>
      </c>
      <c r="E138">
        <f>IFERROR(ODBC__dsn_Synapse[[#This Row],[completed_date]],"")*1</f>
        <v>45768.726527777777</v>
      </c>
      <c r="F138" s="100">
        <f>IFERROR(ODBC__dsn_Synapse[[#This Row],[convert_TZ(users_waves.completed_date,''UTC'',''America/New_York'')]],"")*1</f>
        <v>45768.559861111113</v>
      </c>
      <c r="G138">
        <f>IFERROR(ODBC__dsn_Synapse[[#This Row],[npi]],"")*1</f>
        <v>0</v>
      </c>
      <c r="H138">
        <f>IFERROR(ODBC__dsn_Synapse[[#This Row],[vendor_npi]],"")*1</f>
        <v>1013443316</v>
      </c>
      <c r="I138">
        <f>IFERROR(ODBC__dsn_Synapse[[#This Row],[status]],"")*1</f>
        <v>1</v>
      </c>
      <c r="J138" t="str">
        <f>IFERROR(ODBC__dsn_Synapse[[#This Row],[responses-&gt;&gt;''$.\"4420595\"'']],"")</f>
        <v>A2</v>
      </c>
      <c r="K138">
        <f>IFERROR(ODBC__dsn_Synapse[[#This Row],[responses-&gt;&gt;''$.\"4420283\"'']],"")</f>
        <v>0</v>
      </c>
      <c r="L138" t="str">
        <f>IFERROR(ODBC__dsn_Synapse[[#This Row],[responses-&gt;&gt;''$.\"4422124\"'']],"")</f>
        <v>Single-IND</v>
      </c>
      <c r="M138" t="str">
        <f t="shared" si="17"/>
        <v>A2</v>
      </c>
      <c r="N138" t="str">
        <f>_xlfn.IFNA(_xlfn.XLOOKUP($G138,'HBV TL'!$C:$C,'HBV TL'!$E:$E,,0),"NA")</f>
        <v>NA</v>
      </c>
      <c r="O138">
        <f>_xlfn.IFNA(_xlfn.XLOOKUP($H138,'HBV TL'!$C:$C,'HBV TL'!$E:$E,,0),"NA")</f>
        <v>8</v>
      </c>
      <c r="P138">
        <f t="shared" si="18"/>
        <v>8</v>
      </c>
      <c r="Q138" t="e">
        <f>_xlfn.XLOOKUP($G138,'HBV_PBC Unified TL'!$A:$A,'HBV_PBC Unified TL'!$E:$E,,0)</f>
        <v>#N/A</v>
      </c>
      <c r="R138" t="str">
        <f t="shared" si="19"/>
        <v>High/Medium</v>
      </c>
      <c r="S138">
        <f>_xlfn.IFNA(IF(_xlfn.XLOOKUP($C138,OLs!$B:$B,OLs!$B:$B,,0),1,0),0)</f>
        <v>1</v>
      </c>
      <c r="T138">
        <f t="shared" si="20"/>
        <v>1013443316</v>
      </c>
      <c r="U138" t="str">
        <f>_xlfn.IFNA(_xlfn.XLOOKUP($T138,'PBC TL'!$A:$A,'PBC TL'!$F:$F,,0),"NA")</f>
        <v>Tier 2</v>
      </c>
      <c r="V138">
        <f t="shared" si="21"/>
        <v>1</v>
      </c>
      <c r="W138">
        <f t="shared" si="22"/>
        <v>1</v>
      </c>
      <c r="X138">
        <f t="shared" si="23"/>
        <v>0</v>
      </c>
      <c r="Y138">
        <f t="shared" si="24"/>
        <v>0</v>
      </c>
    </row>
    <row r="139" spans="1:25" hidden="1" x14ac:dyDescent="0.25">
      <c r="A139">
        <f>IFERROR(ODBC__dsn_Synapse[[#This Row],[wave_id]],"")*1</f>
        <v>115542</v>
      </c>
      <c r="B139">
        <f>IFERROR(ODBC__dsn_Synapse[[#This Row],[id]],"")*1</f>
        <v>11425138</v>
      </c>
      <c r="C139">
        <f>IFERROR(ODBC__dsn_Synapse[[#This Row],[user_id]],"")*1</f>
        <v>710439</v>
      </c>
      <c r="D139" s="100">
        <f>IFERROR(ODBC__dsn_Synapse[[#This Row],[start_date]],"")*1</f>
        <v>45768.937268518515</v>
      </c>
      <c r="E139">
        <f>IFERROR(ODBC__dsn_Synapse[[#This Row],[completed_date]],"")*1</f>
        <v>45768.966469907406</v>
      </c>
      <c r="F139" s="100">
        <f>IFERROR(ODBC__dsn_Synapse[[#This Row],[convert_TZ(users_waves.completed_date,''UTC'',''America/New_York'')]],"")*1</f>
        <v>45768.799803240741</v>
      </c>
      <c r="G139">
        <f>IFERROR(ODBC__dsn_Synapse[[#This Row],[npi]],"")*1</f>
        <v>0</v>
      </c>
      <c r="H139">
        <f>IFERROR(ODBC__dsn_Synapse[[#This Row],[vendor_npi]],"")*1</f>
        <v>1023348364</v>
      </c>
      <c r="I139">
        <f>IFERROR(ODBC__dsn_Synapse[[#This Row],[status]],"")*1</f>
        <v>1</v>
      </c>
      <c r="J139" t="str">
        <f>IFERROR(ODBC__dsn_Synapse[[#This Row],[responses-&gt;&gt;''$.\"4420595\"'']],"")</f>
        <v>A2</v>
      </c>
      <c r="K139">
        <f>IFERROR(ODBC__dsn_Synapse[[#This Row],[responses-&gt;&gt;''$.\"4420283\"'']],"")</f>
        <v>0</v>
      </c>
      <c r="L139" t="str">
        <f>IFERROR(ODBC__dsn_Synapse[[#This Row],[responses-&gt;&gt;''$.\"4422124\"'']],"")</f>
        <v>Single-IND</v>
      </c>
      <c r="M139" t="str">
        <f t="shared" si="17"/>
        <v>A2</v>
      </c>
      <c r="N139" t="str">
        <f>_xlfn.IFNA(_xlfn.XLOOKUP($G139,'HBV TL'!$C:$C,'HBV TL'!$E:$E,,0),"NA")</f>
        <v>NA</v>
      </c>
      <c r="O139">
        <f>_xlfn.IFNA(_xlfn.XLOOKUP($H139,'HBV TL'!$C:$C,'HBV TL'!$E:$E,,0),"NA")</f>
        <v>4</v>
      </c>
      <c r="P139">
        <f t="shared" si="18"/>
        <v>4</v>
      </c>
      <c r="Q139" t="e">
        <f>_xlfn.XLOOKUP($G139,'HBV_PBC Unified TL'!$A:$A,'HBV_PBC Unified TL'!$E:$E,,0)</f>
        <v>#N/A</v>
      </c>
      <c r="R139" t="str">
        <f t="shared" si="19"/>
        <v>High/Medium</v>
      </c>
      <c r="S139">
        <f>_xlfn.IFNA(IF(_xlfn.XLOOKUP($C139,OLs!$B:$B,OLs!$B:$B,,0),1,0),0)</f>
        <v>1</v>
      </c>
      <c r="T139">
        <f t="shared" si="20"/>
        <v>1023348364</v>
      </c>
      <c r="U139" t="str">
        <f>_xlfn.IFNA(_xlfn.XLOOKUP($T139,'PBC TL'!$A:$A,'PBC TL'!$F:$F,,0),"NA")</f>
        <v>NA</v>
      </c>
      <c r="V139">
        <f t="shared" si="21"/>
        <v>1</v>
      </c>
      <c r="W139">
        <f t="shared" si="22"/>
        <v>0</v>
      </c>
      <c r="X139">
        <f t="shared" si="23"/>
        <v>1</v>
      </c>
      <c r="Y139">
        <f t="shared" si="24"/>
        <v>0</v>
      </c>
    </row>
    <row r="140" spans="1:25" hidden="1" x14ac:dyDescent="0.25">
      <c r="A140">
        <f>IFERROR(ODBC__dsn_Synapse[[#This Row],[wave_id]],"")*1</f>
        <v>115542</v>
      </c>
      <c r="B140">
        <f>IFERROR(ODBC__dsn_Synapse[[#This Row],[id]],"")*1</f>
        <v>11425258</v>
      </c>
      <c r="C140">
        <f>IFERROR(ODBC__dsn_Synapse[[#This Row],[user_id]],"")*1</f>
        <v>710461</v>
      </c>
      <c r="D140" s="100">
        <f>IFERROR(ODBC__dsn_Synapse[[#This Row],[start_date]],"")*1</f>
        <v>45768.99658564815</v>
      </c>
      <c r="E140">
        <f>IFERROR(ODBC__dsn_Synapse[[#This Row],[completed_date]],"")*1</f>
        <v>45769.040370370371</v>
      </c>
      <c r="F140" s="100">
        <f>IFERROR(ODBC__dsn_Synapse[[#This Row],[convert_TZ(users_waves.completed_date,''UTC'',''America/New_York'')]],"")*1</f>
        <v>45768.873703703706</v>
      </c>
      <c r="G140">
        <f>IFERROR(ODBC__dsn_Synapse[[#This Row],[npi]],"")*1</f>
        <v>0</v>
      </c>
      <c r="H140">
        <f>IFERROR(ODBC__dsn_Synapse[[#This Row],[vendor_npi]],"")*1</f>
        <v>1114032315</v>
      </c>
      <c r="I140">
        <f>IFERROR(ODBC__dsn_Synapse[[#This Row],[status]],"")*1</f>
        <v>1</v>
      </c>
      <c r="J140" t="str">
        <f>IFERROR(ODBC__dsn_Synapse[[#This Row],[responses-&gt;&gt;''$.\"4420595\"'']],"")</f>
        <v>A2</v>
      </c>
      <c r="K140">
        <f>IFERROR(ODBC__dsn_Synapse[[#This Row],[responses-&gt;&gt;''$.\"4420283\"'']],"")</f>
        <v>0</v>
      </c>
      <c r="L140" t="str">
        <f>IFERROR(ODBC__dsn_Synapse[[#This Row],[responses-&gt;&gt;''$.\"4422124\"'']],"")</f>
        <v>Single-IND</v>
      </c>
      <c r="M140" t="str">
        <f t="shared" si="17"/>
        <v>A2</v>
      </c>
      <c r="N140" t="str">
        <f>_xlfn.IFNA(_xlfn.XLOOKUP($G140,'HBV TL'!$C:$C,'HBV TL'!$E:$E,,0),"NA")</f>
        <v>NA</v>
      </c>
      <c r="O140">
        <f>_xlfn.IFNA(_xlfn.XLOOKUP($H140,'HBV TL'!$C:$C,'HBV TL'!$E:$E,,0),"NA")</f>
        <v>4</v>
      </c>
      <c r="P140">
        <f t="shared" si="18"/>
        <v>4</v>
      </c>
      <c r="Q140" t="e">
        <f>_xlfn.XLOOKUP($G140,'HBV_PBC Unified TL'!$A:$A,'HBV_PBC Unified TL'!$E:$E,,0)</f>
        <v>#N/A</v>
      </c>
      <c r="R140" t="str">
        <f t="shared" si="19"/>
        <v>High/Medium</v>
      </c>
      <c r="S140">
        <f>_xlfn.IFNA(IF(_xlfn.XLOOKUP($C140,OLs!$B:$B,OLs!$B:$B,,0),1,0),0)</f>
        <v>1</v>
      </c>
      <c r="T140">
        <f t="shared" si="20"/>
        <v>1114032315</v>
      </c>
      <c r="U140" t="str">
        <f>_xlfn.IFNA(_xlfn.XLOOKUP($T140,'PBC TL'!$A:$A,'PBC TL'!$F:$F,,0),"NA")</f>
        <v>NA</v>
      </c>
      <c r="V140">
        <f t="shared" si="21"/>
        <v>1</v>
      </c>
      <c r="W140">
        <f t="shared" si="22"/>
        <v>0</v>
      </c>
      <c r="X140">
        <f t="shared" si="23"/>
        <v>1</v>
      </c>
      <c r="Y140">
        <f t="shared" si="24"/>
        <v>0</v>
      </c>
    </row>
    <row r="141" spans="1:25" hidden="1" x14ac:dyDescent="0.25">
      <c r="A141">
        <f>IFERROR(ODBC__dsn_Synapse[[#This Row],[wave_id]],"")*1</f>
        <v>115542</v>
      </c>
      <c r="B141">
        <f>IFERROR(ODBC__dsn_Synapse[[#This Row],[id]],"")*1</f>
        <v>11425346</v>
      </c>
      <c r="C141">
        <f>IFERROR(ODBC__dsn_Synapse[[#This Row],[user_id]],"")*1</f>
        <v>710477</v>
      </c>
      <c r="D141" s="100">
        <f>IFERROR(ODBC__dsn_Synapse[[#This Row],[start_date]],"")*1</f>
        <v>45769.045497685183</v>
      </c>
      <c r="E141">
        <f>IFERROR(ODBC__dsn_Synapse[[#This Row],[completed_date]],"")*1</f>
        <v>45769.073055555556</v>
      </c>
      <c r="F141" s="100">
        <f>IFERROR(ODBC__dsn_Synapse[[#This Row],[convert_TZ(users_waves.completed_date,''UTC'',''America/New_York'')]],"")*1</f>
        <v>45768.906388888892</v>
      </c>
      <c r="G141">
        <f>IFERROR(ODBC__dsn_Synapse[[#This Row],[npi]],"")*1</f>
        <v>0</v>
      </c>
      <c r="H141">
        <f>IFERROR(ODBC__dsn_Synapse[[#This Row],[vendor_npi]],"")*1</f>
        <v>1043401086</v>
      </c>
      <c r="I141">
        <f>IFERROR(ODBC__dsn_Synapse[[#This Row],[status]],"")*1</f>
        <v>1</v>
      </c>
      <c r="J141" t="str">
        <f>IFERROR(ODBC__dsn_Synapse[[#This Row],[responses-&gt;&gt;''$.\"4420595\"'']],"")</f>
        <v>A2</v>
      </c>
      <c r="K141">
        <f>IFERROR(ODBC__dsn_Synapse[[#This Row],[responses-&gt;&gt;''$.\"4420283\"'']],"")</f>
        <v>0</v>
      </c>
      <c r="L141" t="str">
        <f>IFERROR(ODBC__dsn_Synapse[[#This Row],[responses-&gt;&gt;''$.\"4422124\"'']],"")</f>
        <v>Single-IND</v>
      </c>
      <c r="M141" t="str">
        <f t="shared" si="17"/>
        <v>A2</v>
      </c>
      <c r="N141" t="str">
        <f>_xlfn.IFNA(_xlfn.XLOOKUP($G141,'HBV TL'!$C:$C,'HBV TL'!$E:$E,,0),"NA")</f>
        <v>NA</v>
      </c>
      <c r="O141">
        <f>_xlfn.IFNA(_xlfn.XLOOKUP($H141,'HBV TL'!$C:$C,'HBV TL'!$E:$E,,0),"NA")</f>
        <v>5</v>
      </c>
      <c r="P141">
        <f t="shared" si="18"/>
        <v>5</v>
      </c>
      <c r="Q141" t="e">
        <f>_xlfn.XLOOKUP($G141,'HBV_PBC Unified TL'!$A:$A,'HBV_PBC Unified TL'!$E:$E,,0)</f>
        <v>#N/A</v>
      </c>
      <c r="R141" t="str">
        <f t="shared" si="19"/>
        <v>High/Medium</v>
      </c>
      <c r="S141">
        <f>_xlfn.IFNA(IF(_xlfn.XLOOKUP($C141,OLs!$B:$B,OLs!$B:$B,,0),1,0),0)</f>
        <v>1</v>
      </c>
      <c r="T141">
        <f t="shared" si="20"/>
        <v>1043401086</v>
      </c>
      <c r="U141" t="str">
        <f>_xlfn.IFNA(_xlfn.XLOOKUP($T141,'PBC TL'!$A:$A,'PBC TL'!$F:$F,,0),"NA")</f>
        <v>Tier 1</v>
      </c>
      <c r="V141">
        <f t="shared" si="21"/>
        <v>1</v>
      </c>
      <c r="W141">
        <f t="shared" si="22"/>
        <v>1</v>
      </c>
      <c r="X141">
        <f t="shared" si="23"/>
        <v>0</v>
      </c>
      <c r="Y141">
        <f t="shared" si="24"/>
        <v>0</v>
      </c>
    </row>
    <row r="142" spans="1:25" hidden="1" x14ac:dyDescent="0.25">
      <c r="A142">
        <f>IFERROR(ODBC__dsn_Synapse[[#This Row],[wave_id]],"")*1</f>
        <v>115542</v>
      </c>
      <c r="B142">
        <f>IFERROR(ODBC__dsn_Synapse[[#This Row],[id]],"")*1</f>
        <v>11425392</v>
      </c>
      <c r="C142">
        <f>IFERROR(ODBC__dsn_Synapse[[#This Row],[user_id]],"")*1</f>
        <v>710487</v>
      </c>
      <c r="D142" s="100">
        <f>IFERROR(ODBC__dsn_Synapse[[#This Row],[start_date]],"")*1</f>
        <v>45769.081990740742</v>
      </c>
      <c r="E142">
        <f>IFERROR(ODBC__dsn_Synapse[[#This Row],[completed_date]],"")*1</f>
        <v>45769.107893518521</v>
      </c>
      <c r="F142" s="100">
        <f>IFERROR(ODBC__dsn_Synapse[[#This Row],[convert_TZ(users_waves.completed_date,''UTC'',''America/New_York'')]],"")*1</f>
        <v>45768.94122685185</v>
      </c>
      <c r="G142">
        <f>IFERROR(ODBC__dsn_Synapse[[#This Row],[npi]],"")*1</f>
        <v>0</v>
      </c>
      <c r="H142">
        <f>IFERROR(ODBC__dsn_Synapse[[#This Row],[vendor_npi]],"")*1</f>
        <v>1063456457</v>
      </c>
      <c r="I142">
        <f>IFERROR(ODBC__dsn_Synapse[[#This Row],[status]],"")*1</f>
        <v>1</v>
      </c>
      <c r="J142" t="str">
        <f>IFERROR(ODBC__dsn_Synapse[[#This Row],[responses-&gt;&gt;''$.\"4420595\"'']],"")</f>
        <v>A2</v>
      </c>
      <c r="K142">
        <f>IFERROR(ODBC__dsn_Synapse[[#This Row],[responses-&gt;&gt;''$.\"4420283\"'']],"")</f>
        <v>0</v>
      </c>
      <c r="L142" t="str">
        <f>IFERROR(ODBC__dsn_Synapse[[#This Row],[responses-&gt;&gt;''$.\"4422124\"'']],"")</f>
        <v>Single-IND</v>
      </c>
      <c r="M142" t="str">
        <f t="shared" si="17"/>
        <v>A2</v>
      </c>
      <c r="N142" t="str">
        <f>_xlfn.IFNA(_xlfn.XLOOKUP($G142,'HBV TL'!$C:$C,'HBV TL'!$E:$E,,0),"NA")</f>
        <v>NA</v>
      </c>
      <c r="O142">
        <f>_xlfn.IFNA(_xlfn.XLOOKUP($H142,'HBV TL'!$C:$C,'HBV TL'!$E:$E,,0),"NA")</f>
        <v>4</v>
      </c>
      <c r="P142">
        <f t="shared" si="18"/>
        <v>4</v>
      </c>
      <c r="Q142" t="e">
        <f>_xlfn.XLOOKUP($G142,'HBV_PBC Unified TL'!$A:$A,'HBV_PBC Unified TL'!$E:$E,,0)</f>
        <v>#N/A</v>
      </c>
      <c r="R142" t="str">
        <f t="shared" si="19"/>
        <v>High/Medium</v>
      </c>
      <c r="S142">
        <f>_xlfn.IFNA(IF(_xlfn.XLOOKUP($C142,OLs!$B:$B,OLs!$B:$B,,0),1,0),0)</f>
        <v>1</v>
      </c>
      <c r="T142">
        <f t="shared" si="20"/>
        <v>1063456457</v>
      </c>
      <c r="U142" t="str">
        <f>_xlfn.IFNA(_xlfn.XLOOKUP($T142,'PBC TL'!$A:$A,'PBC TL'!$F:$F,,0),"NA")</f>
        <v>Tier 5</v>
      </c>
      <c r="V142">
        <f t="shared" si="21"/>
        <v>1</v>
      </c>
      <c r="W142">
        <f t="shared" si="22"/>
        <v>1</v>
      </c>
      <c r="X142">
        <f t="shared" si="23"/>
        <v>0</v>
      </c>
      <c r="Y142">
        <f t="shared" si="24"/>
        <v>0</v>
      </c>
    </row>
    <row r="143" spans="1:25" hidden="1" x14ac:dyDescent="0.25">
      <c r="A143">
        <f>IFERROR(ODBC__dsn_Synapse[[#This Row],[wave_id]],"")*1</f>
        <v>115542</v>
      </c>
      <c r="B143">
        <f>IFERROR(ODBC__dsn_Synapse[[#This Row],[id]],"")*1</f>
        <v>11425502</v>
      </c>
      <c r="C143">
        <f>IFERROR(ODBC__dsn_Synapse[[#This Row],[user_id]],"")*1</f>
        <v>710510</v>
      </c>
      <c r="D143" s="100">
        <f>IFERROR(ODBC__dsn_Synapse[[#This Row],[start_date]],"")*1</f>
        <v>45769.135243055556</v>
      </c>
      <c r="E143">
        <f>IFERROR(ODBC__dsn_Synapse[[#This Row],[completed_date]],"")*1</f>
        <v>45769.170034722221</v>
      </c>
      <c r="F143" s="100">
        <f>IFERROR(ODBC__dsn_Synapse[[#This Row],[convert_TZ(users_waves.completed_date,''UTC'',''America/New_York'')]],"")*1</f>
        <v>45769.003368055557</v>
      </c>
      <c r="G143">
        <f>IFERROR(ODBC__dsn_Synapse[[#This Row],[npi]],"")*1</f>
        <v>0</v>
      </c>
      <c r="H143">
        <f>IFERROR(ODBC__dsn_Synapse[[#This Row],[vendor_npi]],"")*1</f>
        <v>1003900366</v>
      </c>
      <c r="I143">
        <f>IFERROR(ODBC__dsn_Synapse[[#This Row],[status]],"")*1</f>
        <v>1</v>
      </c>
      <c r="J143" t="str">
        <f>IFERROR(ODBC__dsn_Synapse[[#This Row],[responses-&gt;&gt;''$.\"4420595\"'']],"")</f>
        <v>A2</v>
      </c>
      <c r="K143">
        <f>IFERROR(ODBC__dsn_Synapse[[#This Row],[responses-&gt;&gt;''$.\"4420283\"'']],"")</f>
        <v>0</v>
      </c>
      <c r="L143" t="str">
        <f>IFERROR(ODBC__dsn_Synapse[[#This Row],[responses-&gt;&gt;''$.\"4422124\"'']],"")</f>
        <v>Single-IND</v>
      </c>
      <c r="M143" t="str">
        <f t="shared" si="17"/>
        <v>A2</v>
      </c>
      <c r="N143" t="str">
        <f>_xlfn.IFNA(_xlfn.XLOOKUP($G143,'HBV TL'!$C:$C,'HBV TL'!$E:$E,,0),"NA")</f>
        <v>NA</v>
      </c>
      <c r="O143">
        <f>_xlfn.IFNA(_xlfn.XLOOKUP($H143,'HBV TL'!$C:$C,'HBV TL'!$E:$E,,0),"NA")</f>
        <v>5</v>
      </c>
      <c r="P143">
        <f t="shared" si="18"/>
        <v>5</v>
      </c>
      <c r="Q143" t="e">
        <f>_xlfn.XLOOKUP($G143,'HBV_PBC Unified TL'!$A:$A,'HBV_PBC Unified TL'!$E:$E,,0)</f>
        <v>#N/A</v>
      </c>
      <c r="R143" t="str">
        <f t="shared" si="19"/>
        <v>High/Medium</v>
      </c>
      <c r="S143">
        <f>_xlfn.IFNA(IF(_xlfn.XLOOKUP($C143,OLs!$B:$B,OLs!$B:$B,,0),1,0),0)</f>
        <v>1</v>
      </c>
      <c r="T143">
        <f t="shared" si="20"/>
        <v>1003900366</v>
      </c>
      <c r="U143" t="str">
        <f>_xlfn.IFNA(_xlfn.XLOOKUP($T143,'PBC TL'!$A:$A,'PBC TL'!$F:$F,,0),"NA")</f>
        <v>NA</v>
      </c>
      <c r="V143">
        <f t="shared" si="21"/>
        <v>1</v>
      </c>
      <c r="W143">
        <f t="shared" si="22"/>
        <v>0</v>
      </c>
      <c r="X143">
        <f t="shared" si="23"/>
        <v>1</v>
      </c>
      <c r="Y143">
        <f t="shared" si="24"/>
        <v>0</v>
      </c>
    </row>
    <row r="144" spans="1:25" hidden="1" x14ac:dyDescent="0.25">
      <c r="A144">
        <f>IFERROR(ODBC__dsn_Synapse[[#This Row],[wave_id]],"")*1</f>
        <v>115542</v>
      </c>
      <c r="B144">
        <f>IFERROR(ODBC__dsn_Synapse[[#This Row],[id]],"")*1</f>
        <v>11425473</v>
      </c>
      <c r="C144">
        <f>IFERROR(ODBC__dsn_Synapse[[#This Row],[user_id]],"")*1</f>
        <v>710506</v>
      </c>
      <c r="D144" s="100">
        <f>IFERROR(ODBC__dsn_Synapse[[#This Row],[start_date]],"")*1</f>
        <v>45769.125243055554</v>
      </c>
      <c r="E144">
        <f>IFERROR(ODBC__dsn_Synapse[[#This Row],[completed_date]],"")*1</f>
        <v>45769.205254629633</v>
      </c>
      <c r="F144" s="100">
        <f>IFERROR(ODBC__dsn_Synapse[[#This Row],[convert_TZ(users_waves.completed_date,''UTC'',''America/New_York'')]],"")*1</f>
        <v>45769.038587962961</v>
      </c>
      <c r="G144">
        <f>IFERROR(ODBC__dsn_Synapse[[#This Row],[npi]],"")*1</f>
        <v>0</v>
      </c>
      <c r="H144">
        <f>IFERROR(ODBC__dsn_Synapse[[#This Row],[vendor_npi]],"")*1</f>
        <v>1841491685</v>
      </c>
      <c r="I144">
        <f>IFERROR(ODBC__dsn_Synapse[[#This Row],[status]],"")*1</f>
        <v>1</v>
      </c>
      <c r="J144" t="str">
        <f>IFERROR(ODBC__dsn_Synapse[[#This Row],[responses-&gt;&gt;''$.\"4420595\"'']],"")</f>
        <v>A4</v>
      </c>
      <c r="K144">
        <f>IFERROR(ODBC__dsn_Synapse[[#This Row],[responses-&gt;&gt;''$.\"4420283\"'']],"")</f>
        <v>0</v>
      </c>
      <c r="L144" t="str">
        <f>IFERROR(ODBC__dsn_Synapse[[#This Row],[responses-&gt;&gt;''$.\"4422124\"'']],"")</f>
        <v>Single-IND</v>
      </c>
      <c r="M144" t="str">
        <f t="shared" si="17"/>
        <v>A4</v>
      </c>
      <c r="N144" t="str">
        <f>_xlfn.IFNA(_xlfn.XLOOKUP($G144,'HBV TL'!$C:$C,'HBV TL'!$E:$E,,0),"NA")</f>
        <v>NA</v>
      </c>
      <c r="O144">
        <f>_xlfn.IFNA(_xlfn.XLOOKUP($H144,'HBV TL'!$C:$C,'HBV TL'!$E:$E,,0),"NA")</f>
        <v>9</v>
      </c>
      <c r="P144">
        <f t="shared" si="18"/>
        <v>9</v>
      </c>
      <c r="Q144" t="e">
        <f>_xlfn.XLOOKUP($G144,'HBV_PBC Unified TL'!$A:$A,'HBV_PBC Unified TL'!$E:$E,,0)</f>
        <v>#N/A</v>
      </c>
      <c r="R144" t="str">
        <f t="shared" si="19"/>
        <v>High/Medium</v>
      </c>
      <c r="S144">
        <f>_xlfn.IFNA(IF(_xlfn.XLOOKUP($C144,OLs!$B:$B,OLs!$B:$B,,0),1,0),0)</f>
        <v>0</v>
      </c>
      <c r="T144">
        <f t="shared" si="20"/>
        <v>1841491685</v>
      </c>
      <c r="U144" t="str">
        <f>_xlfn.IFNA(_xlfn.XLOOKUP($T144,'PBC TL'!$A:$A,'PBC TL'!$F:$F,,0),"NA")</f>
        <v>NA</v>
      </c>
      <c r="V144">
        <f t="shared" si="21"/>
        <v>1</v>
      </c>
      <c r="W144">
        <f t="shared" si="22"/>
        <v>0</v>
      </c>
      <c r="X144">
        <f t="shared" si="23"/>
        <v>1</v>
      </c>
      <c r="Y144">
        <f t="shared" si="24"/>
        <v>0</v>
      </c>
    </row>
    <row r="145" spans="1:25" hidden="1" x14ac:dyDescent="0.25">
      <c r="A145">
        <f>IFERROR(ODBC__dsn_Synapse[[#This Row],[wave_id]],"")*1</f>
        <v>115542</v>
      </c>
      <c r="B145">
        <f>IFERROR(ODBC__dsn_Synapse[[#This Row],[id]],"")*1</f>
        <v>11447033</v>
      </c>
      <c r="C145">
        <f>IFERROR(ODBC__dsn_Synapse[[#This Row],[user_id]],"")*1</f>
        <v>710905</v>
      </c>
      <c r="D145" s="100">
        <f>IFERROR(ODBC__dsn_Synapse[[#This Row],[start_date]],"")*1</f>
        <v>45770.082129629627</v>
      </c>
      <c r="E145">
        <f>IFERROR(ODBC__dsn_Synapse[[#This Row],[completed_date]],"")*1</f>
        <v>45770.115173611113</v>
      </c>
      <c r="F145" s="100">
        <f>IFERROR(ODBC__dsn_Synapse[[#This Row],[convert_TZ(users_waves.completed_date,''UTC'',''America/New_York'')]],"")*1</f>
        <v>45769.948506944442</v>
      </c>
      <c r="G145">
        <f>IFERROR(ODBC__dsn_Synapse[[#This Row],[npi]],"")*1</f>
        <v>0</v>
      </c>
      <c r="H145">
        <f>IFERROR(ODBC__dsn_Synapse[[#This Row],[vendor_npi]],"")*1</f>
        <v>1154347870</v>
      </c>
      <c r="I145">
        <f>IFERROR(ODBC__dsn_Synapse[[#This Row],[status]],"")*1</f>
        <v>1</v>
      </c>
      <c r="J145" t="str">
        <f>IFERROR(ODBC__dsn_Synapse[[#This Row],[responses-&gt;&gt;''$.\"4420595\"'']],"")</f>
        <v>A2</v>
      </c>
      <c r="K145">
        <f>IFERROR(ODBC__dsn_Synapse[[#This Row],[responses-&gt;&gt;''$.\"4420283\"'']],"")</f>
        <v>0</v>
      </c>
      <c r="L145" t="str">
        <f>IFERROR(ODBC__dsn_Synapse[[#This Row],[responses-&gt;&gt;''$.\"4422124\"'']],"")</f>
        <v>Single-IND</v>
      </c>
      <c r="M145" t="str">
        <f t="shared" si="17"/>
        <v>A2</v>
      </c>
      <c r="N145" t="str">
        <f>_xlfn.IFNA(_xlfn.XLOOKUP($G145,'HBV TL'!$C:$C,'HBV TL'!$E:$E,,0),"NA")</f>
        <v>NA</v>
      </c>
      <c r="O145">
        <f>_xlfn.IFNA(_xlfn.XLOOKUP($H145,'HBV TL'!$C:$C,'HBV TL'!$E:$E,,0),"NA")</f>
        <v>4</v>
      </c>
      <c r="P145">
        <f t="shared" si="18"/>
        <v>4</v>
      </c>
      <c r="Q145" t="e">
        <f>_xlfn.XLOOKUP($G145,'HBV_PBC Unified TL'!$A:$A,'HBV_PBC Unified TL'!$E:$E,,0)</f>
        <v>#N/A</v>
      </c>
      <c r="R145" t="str">
        <f t="shared" si="19"/>
        <v>High/Medium</v>
      </c>
      <c r="S145">
        <f>_xlfn.IFNA(IF(_xlfn.XLOOKUP($C145,OLs!$B:$B,OLs!$B:$B,,0),1,0),0)</f>
        <v>1</v>
      </c>
      <c r="T145">
        <f t="shared" si="20"/>
        <v>1154347870</v>
      </c>
      <c r="U145" t="str">
        <f>_xlfn.IFNA(_xlfn.XLOOKUP($T145,'PBC TL'!$A:$A,'PBC TL'!$F:$F,,0),"NA")</f>
        <v>Tier 3</v>
      </c>
      <c r="V145">
        <f t="shared" si="21"/>
        <v>1</v>
      </c>
      <c r="W145">
        <f t="shared" si="22"/>
        <v>1</v>
      </c>
      <c r="X145">
        <f t="shared" si="23"/>
        <v>0</v>
      </c>
      <c r="Y145">
        <f t="shared" si="24"/>
        <v>0</v>
      </c>
    </row>
    <row r="146" spans="1:25" hidden="1" x14ac:dyDescent="0.25">
      <c r="A146">
        <f>IFERROR(ODBC__dsn_Synapse[[#This Row],[wave_id]],"")*1</f>
        <v>115542</v>
      </c>
      <c r="B146">
        <f>IFERROR(ODBC__dsn_Synapse[[#This Row],[id]],"")*1</f>
        <v>11475550</v>
      </c>
      <c r="C146">
        <f>IFERROR(ODBC__dsn_Synapse[[#This Row],[user_id]],"")*1</f>
        <v>688943</v>
      </c>
      <c r="D146" s="100">
        <f>IFERROR(ODBC__dsn_Synapse[[#This Row],[start_date]],"")*1</f>
        <v>45776.62358796296</v>
      </c>
      <c r="E146">
        <f>IFERROR(ODBC__dsn_Synapse[[#This Row],[completed_date]],"")*1</f>
        <v>45776.678437499999</v>
      </c>
      <c r="F146" s="100">
        <f>IFERROR(ODBC__dsn_Synapse[[#This Row],[convert_TZ(users_waves.completed_date,''UTC'',''America/New_York'')]],"")*1</f>
        <v>45776.511770833335</v>
      </c>
      <c r="G146">
        <f>IFERROR(ODBC__dsn_Synapse[[#This Row],[npi]],"")*1</f>
        <v>1154791903</v>
      </c>
      <c r="H146">
        <f>IFERROR(ODBC__dsn_Synapse[[#This Row],[vendor_npi]],"")*1</f>
        <v>0</v>
      </c>
      <c r="I146">
        <f>IFERROR(ODBC__dsn_Synapse[[#This Row],[status]],"")*1</f>
        <v>1</v>
      </c>
      <c r="J146" t="str">
        <f>IFERROR(ODBC__dsn_Synapse[[#This Row],[responses-&gt;&gt;''$.\"4420595\"'']],"")</f>
        <v>A6</v>
      </c>
      <c r="K146">
        <f>IFERROR(ODBC__dsn_Synapse[[#This Row],[responses-&gt;&gt;''$.\"4420283\"'']],"")</f>
        <v>0</v>
      </c>
      <c r="L146" t="str">
        <f>IFERROR(ODBC__dsn_Synapse[[#This Row],[responses-&gt;&gt;''$.\"4422124\"'']],"")</f>
        <v>Single-IND</v>
      </c>
      <c r="M146" t="str">
        <f t="shared" si="17"/>
        <v>A6</v>
      </c>
      <c r="N146" t="str">
        <f>_xlfn.IFNA(_xlfn.XLOOKUP($G146,'HBV TL'!$C:$C,'HBV TL'!$E:$E,,0),"NA")</f>
        <v>NA</v>
      </c>
      <c r="O146" t="str">
        <f>_xlfn.IFNA(_xlfn.XLOOKUP($H146,'HBV TL'!$C:$C,'HBV TL'!$E:$E,,0),"NA")</f>
        <v>NA</v>
      </c>
      <c r="P146" t="str">
        <f t="shared" si="18"/>
        <v>NA</v>
      </c>
      <c r="Q146" t="e">
        <f>_xlfn.XLOOKUP($G146,'HBV_PBC Unified TL'!$A:$A,'HBV_PBC Unified TL'!$E:$E,,0)</f>
        <v>#N/A</v>
      </c>
      <c r="R146" t="str">
        <f t="shared" si="19"/>
        <v>No Decile</v>
      </c>
      <c r="S146">
        <f>_xlfn.IFNA(IF(_xlfn.XLOOKUP($C146,OLs!$B:$B,OLs!$B:$B,,0),1,0),0)</f>
        <v>0</v>
      </c>
      <c r="T146">
        <f t="shared" si="20"/>
        <v>1154791903</v>
      </c>
      <c r="U146" t="str">
        <f>_xlfn.IFNA(_xlfn.XLOOKUP($T146,'PBC TL'!$A:$A,'PBC TL'!$F:$F,,0),"NA")</f>
        <v>NA</v>
      </c>
      <c r="V146">
        <f t="shared" si="21"/>
        <v>0</v>
      </c>
      <c r="W146">
        <f t="shared" si="22"/>
        <v>0</v>
      </c>
      <c r="X146">
        <f t="shared" si="23"/>
        <v>0</v>
      </c>
      <c r="Y146">
        <f t="shared" si="24"/>
        <v>0</v>
      </c>
    </row>
    <row r="147" spans="1:25" hidden="1" x14ac:dyDescent="0.25">
      <c r="A147">
        <f>IFERROR(ODBC__dsn_Synapse[[#This Row],[wave_id]],"")*1</f>
        <v>115542</v>
      </c>
      <c r="B147">
        <f>IFERROR(ODBC__dsn_Synapse[[#This Row],[id]],"")*1</f>
        <v>11474679</v>
      </c>
      <c r="C147">
        <f>IFERROR(ODBC__dsn_Synapse[[#This Row],[user_id]],"")*1</f>
        <v>499233</v>
      </c>
      <c r="D147" s="100">
        <f>IFERROR(ODBC__dsn_Synapse[[#This Row],[start_date]],"")*1</f>
        <v>45776.871111111112</v>
      </c>
      <c r="E147">
        <f>IFERROR(ODBC__dsn_Synapse[[#This Row],[completed_date]],"")*1</f>
        <v>45776.8825</v>
      </c>
      <c r="F147" s="100">
        <f>IFERROR(ODBC__dsn_Synapse[[#This Row],[convert_TZ(users_waves.completed_date,''UTC'',''America/New_York'')]],"")*1</f>
        <v>45776.715833333335</v>
      </c>
      <c r="G147">
        <f>IFERROR(ODBC__dsn_Synapse[[#This Row],[npi]],"")*1</f>
        <v>1346690583</v>
      </c>
      <c r="H147">
        <f>IFERROR(ODBC__dsn_Synapse[[#This Row],[vendor_npi]],"")*1</f>
        <v>0</v>
      </c>
      <c r="I147">
        <f>IFERROR(ODBC__dsn_Synapse[[#This Row],[status]],"")*1</f>
        <v>1</v>
      </c>
      <c r="J147" t="str">
        <f>IFERROR(ODBC__dsn_Synapse[[#This Row],[responses-&gt;&gt;''$.\"4420595\"'']],"")</f>
        <v>A6</v>
      </c>
      <c r="K147">
        <f>IFERROR(ODBC__dsn_Synapse[[#This Row],[responses-&gt;&gt;''$.\"4420283\"'']],"")</f>
        <v>0</v>
      </c>
      <c r="L147" t="str">
        <f>IFERROR(ODBC__dsn_Synapse[[#This Row],[responses-&gt;&gt;''$.\"4422124\"'']],"")</f>
        <v>Single-IND</v>
      </c>
      <c r="M147" t="str">
        <f t="shared" si="17"/>
        <v>A6</v>
      </c>
      <c r="N147" t="str">
        <f>_xlfn.IFNA(_xlfn.XLOOKUP($G147,'HBV TL'!$C:$C,'HBV TL'!$E:$E,,0),"NA")</f>
        <v>NA</v>
      </c>
      <c r="O147" t="str">
        <f>_xlfn.IFNA(_xlfn.XLOOKUP($H147,'HBV TL'!$C:$C,'HBV TL'!$E:$E,,0),"NA")</f>
        <v>NA</v>
      </c>
      <c r="P147" t="str">
        <f t="shared" si="18"/>
        <v>NA</v>
      </c>
      <c r="Q147" t="e">
        <f>_xlfn.XLOOKUP($G147,'HBV_PBC Unified TL'!$A:$A,'HBV_PBC Unified TL'!$E:$E,,0)</f>
        <v>#N/A</v>
      </c>
      <c r="R147" t="str">
        <f t="shared" si="19"/>
        <v>No Decile</v>
      </c>
      <c r="S147">
        <f>_xlfn.IFNA(IF(_xlfn.XLOOKUP($C147,OLs!$B:$B,OLs!$B:$B,,0),1,0),0)</f>
        <v>0</v>
      </c>
      <c r="T147">
        <f t="shared" si="20"/>
        <v>1346690583</v>
      </c>
      <c r="U147" t="str">
        <f>_xlfn.IFNA(_xlfn.XLOOKUP($T147,'PBC TL'!$A:$A,'PBC TL'!$F:$F,,0),"NA")</f>
        <v>NA</v>
      </c>
      <c r="V147">
        <f t="shared" si="21"/>
        <v>0</v>
      </c>
      <c r="W147">
        <f t="shared" si="22"/>
        <v>0</v>
      </c>
      <c r="X147">
        <f t="shared" si="23"/>
        <v>0</v>
      </c>
      <c r="Y147">
        <f t="shared" si="24"/>
        <v>0</v>
      </c>
    </row>
    <row r="148" spans="1:25" hidden="1" x14ac:dyDescent="0.25">
      <c r="A148">
        <f>IFERROR(ODBC__dsn_Synapse[[#This Row],[wave_id]],"")*1</f>
        <v>115542</v>
      </c>
      <c r="B148">
        <f>IFERROR(ODBC__dsn_Synapse[[#This Row],[id]],"")*1</f>
        <v>11474656</v>
      </c>
      <c r="C148">
        <f>IFERROR(ODBC__dsn_Synapse[[#This Row],[user_id]],"")*1</f>
        <v>354555</v>
      </c>
      <c r="D148" s="100">
        <f>IFERROR(ODBC__dsn_Synapse[[#This Row],[start_date]],"")*1</f>
        <v>45776.606122685182</v>
      </c>
      <c r="E148">
        <f>IFERROR(ODBC__dsn_Synapse[[#This Row],[completed_date]],"")*1</f>
        <v>45776.895856481482</v>
      </c>
      <c r="F148" s="100">
        <f>IFERROR(ODBC__dsn_Synapse[[#This Row],[convert_TZ(users_waves.completed_date,''UTC'',''America/New_York'')]],"")*1</f>
        <v>45776.729189814818</v>
      </c>
      <c r="G148">
        <f>IFERROR(ODBC__dsn_Synapse[[#This Row],[npi]],"")*1</f>
        <v>1528381522</v>
      </c>
      <c r="H148">
        <f>IFERROR(ODBC__dsn_Synapse[[#This Row],[vendor_npi]],"")*1</f>
        <v>0</v>
      </c>
      <c r="I148">
        <f>IFERROR(ODBC__dsn_Synapse[[#This Row],[status]],"")*1</f>
        <v>1</v>
      </c>
      <c r="J148" t="str">
        <f>IFERROR(ODBC__dsn_Synapse[[#This Row],[responses-&gt;&gt;''$.\"4420595\"'']],"")</f>
        <v>A6</v>
      </c>
      <c r="K148">
        <f>IFERROR(ODBC__dsn_Synapse[[#This Row],[responses-&gt;&gt;''$.\"4420283\"'']],"")</f>
        <v>0</v>
      </c>
      <c r="L148" t="str">
        <f>IFERROR(ODBC__dsn_Synapse[[#This Row],[responses-&gt;&gt;''$.\"4422124\"'']],"")</f>
        <v>Multi-IND</v>
      </c>
      <c r="M148" t="str">
        <f t="shared" si="17"/>
        <v>A6</v>
      </c>
      <c r="N148" t="str">
        <f>_xlfn.IFNA(_xlfn.XLOOKUP($G148,'HBV TL'!$C:$C,'HBV TL'!$E:$E,,0),"NA")</f>
        <v>NA</v>
      </c>
      <c r="O148" t="str">
        <f>_xlfn.IFNA(_xlfn.XLOOKUP($H148,'HBV TL'!$C:$C,'HBV TL'!$E:$E,,0),"NA")</f>
        <v>NA</v>
      </c>
      <c r="P148" t="str">
        <f t="shared" si="18"/>
        <v>NA</v>
      </c>
      <c r="Q148" t="e">
        <f>_xlfn.XLOOKUP($G148,'HBV_PBC Unified TL'!$A:$A,'HBV_PBC Unified TL'!$E:$E,,0)</f>
        <v>#N/A</v>
      </c>
      <c r="R148" t="str">
        <f t="shared" si="19"/>
        <v>No Decile</v>
      </c>
      <c r="S148">
        <f>_xlfn.IFNA(IF(_xlfn.XLOOKUP($C148,OLs!$B:$B,OLs!$B:$B,,0),1,0),0)</f>
        <v>0</v>
      </c>
      <c r="T148">
        <f t="shared" si="20"/>
        <v>1528381522</v>
      </c>
      <c r="U148" t="str">
        <f>_xlfn.IFNA(_xlfn.XLOOKUP($T148,'PBC TL'!$A:$A,'PBC TL'!$F:$F,,0),"NA")</f>
        <v>NA</v>
      </c>
      <c r="V148">
        <f t="shared" si="21"/>
        <v>0</v>
      </c>
      <c r="W148">
        <f t="shared" si="22"/>
        <v>0</v>
      </c>
      <c r="X148">
        <f t="shared" si="23"/>
        <v>0</v>
      </c>
      <c r="Y148">
        <f t="shared" si="24"/>
        <v>0</v>
      </c>
    </row>
    <row r="149" spans="1:25" hidden="1" x14ac:dyDescent="0.25">
      <c r="A149">
        <f>IFERROR(ODBC__dsn_Synapse[[#This Row],[wave_id]],"")*1</f>
        <v>115542</v>
      </c>
      <c r="B149">
        <f>IFERROR(ODBC__dsn_Synapse[[#This Row],[id]],"")*1</f>
        <v>11477877</v>
      </c>
      <c r="C149">
        <f>IFERROR(ODBC__dsn_Synapse[[#This Row],[user_id]],"")*1</f>
        <v>712767</v>
      </c>
      <c r="D149" s="100">
        <f>IFERROR(ODBC__dsn_Synapse[[#This Row],[start_date]],"")*1</f>
        <v>45777.029641203706</v>
      </c>
      <c r="E149">
        <f>IFERROR(ODBC__dsn_Synapse[[#This Row],[completed_date]],"")*1</f>
        <v>45777.086898148147</v>
      </c>
      <c r="F149" s="100">
        <f>IFERROR(ODBC__dsn_Synapse[[#This Row],[convert_TZ(users_waves.completed_date,''UTC'',''America/New_York'')]],"")*1</f>
        <v>45776.920231481483</v>
      </c>
      <c r="G149">
        <f>IFERROR(ODBC__dsn_Synapse[[#This Row],[npi]],"")*1</f>
        <v>0</v>
      </c>
      <c r="H149">
        <f>IFERROR(ODBC__dsn_Synapse[[#This Row],[vendor_npi]],"")*1</f>
        <v>1043597131</v>
      </c>
      <c r="I149">
        <f>IFERROR(ODBC__dsn_Synapse[[#This Row],[status]],"")*1</f>
        <v>1</v>
      </c>
      <c r="J149" t="str">
        <f>IFERROR(ODBC__dsn_Synapse[[#This Row],[responses-&gt;&gt;''$.\"4420595\"'']],"")</f>
        <v>A3</v>
      </c>
      <c r="K149">
        <f>IFERROR(ODBC__dsn_Synapse[[#This Row],[responses-&gt;&gt;''$.\"4420283\"'']],"")</f>
        <v>0</v>
      </c>
      <c r="L149" t="str">
        <f>IFERROR(ODBC__dsn_Synapse[[#This Row],[responses-&gt;&gt;''$.\"4422124\"'']],"")</f>
        <v>Single-IND</v>
      </c>
      <c r="M149" t="str">
        <f t="shared" si="17"/>
        <v>A3</v>
      </c>
      <c r="N149" t="str">
        <f>_xlfn.IFNA(_xlfn.XLOOKUP($G149,'HBV TL'!$C:$C,'HBV TL'!$E:$E,,0),"NA")</f>
        <v>NA</v>
      </c>
      <c r="O149">
        <f>_xlfn.IFNA(_xlfn.XLOOKUP($H149,'HBV TL'!$C:$C,'HBV TL'!$E:$E,,0),"NA")</f>
        <v>6</v>
      </c>
      <c r="P149">
        <f t="shared" si="18"/>
        <v>6</v>
      </c>
      <c r="Q149" t="e">
        <f>_xlfn.XLOOKUP($G149,'HBV_PBC Unified TL'!$A:$A,'HBV_PBC Unified TL'!$E:$E,,0)</f>
        <v>#N/A</v>
      </c>
      <c r="R149" t="str">
        <f t="shared" si="19"/>
        <v>High/Medium</v>
      </c>
      <c r="S149">
        <f>_xlfn.IFNA(IF(_xlfn.XLOOKUP($C149,OLs!$B:$B,OLs!$B:$B,,0),1,0),0)</f>
        <v>0</v>
      </c>
      <c r="T149">
        <f t="shared" si="20"/>
        <v>1043597131</v>
      </c>
      <c r="U149" t="str">
        <f>_xlfn.IFNA(_xlfn.XLOOKUP($T149,'PBC TL'!$A:$A,'PBC TL'!$F:$F,,0),"NA")</f>
        <v>Tier 3</v>
      </c>
      <c r="V149">
        <f t="shared" si="21"/>
        <v>1</v>
      </c>
      <c r="W149">
        <f t="shared" si="22"/>
        <v>1</v>
      </c>
      <c r="X149">
        <f t="shared" si="23"/>
        <v>0</v>
      </c>
      <c r="Y149">
        <f t="shared" si="24"/>
        <v>0</v>
      </c>
    </row>
    <row r="150" spans="1:25" hidden="1" x14ac:dyDescent="0.25">
      <c r="A150">
        <f>IFERROR(ODBC__dsn_Synapse[[#This Row],[wave_id]],"")*1</f>
        <v>115542</v>
      </c>
      <c r="B150">
        <f>IFERROR(ODBC__dsn_Synapse[[#This Row],[id]],"")*1</f>
        <v>11478074</v>
      </c>
      <c r="C150">
        <f>IFERROR(ODBC__dsn_Synapse[[#This Row],[user_id]],"")*1</f>
        <v>712788</v>
      </c>
      <c r="D150" s="100">
        <f>IFERROR(ODBC__dsn_Synapse[[#This Row],[start_date]],"")*1</f>
        <v>45777.098414351851</v>
      </c>
      <c r="E150">
        <f>IFERROR(ODBC__dsn_Synapse[[#This Row],[completed_date]],"")*1</f>
        <v>45777.141770833332</v>
      </c>
      <c r="F150" s="100">
        <f>IFERROR(ODBC__dsn_Synapse[[#This Row],[convert_TZ(users_waves.completed_date,''UTC'',''America/New_York'')]],"")*1</f>
        <v>45776.975104166668</v>
      </c>
      <c r="G150">
        <f>IFERROR(ODBC__dsn_Synapse[[#This Row],[npi]],"")*1</f>
        <v>0</v>
      </c>
      <c r="H150">
        <f>IFERROR(ODBC__dsn_Synapse[[#This Row],[vendor_npi]],"")*1</f>
        <v>1013440916</v>
      </c>
      <c r="I150">
        <f>IFERROR(ODBC__dsn_Synapse[[#This Row],[status]],"")*1</f>
        <v>1</v>
      </c>
      <c r="J150" t="str">
        <f>IFERROR(ODBC__dsn_Synapse[[#This Row],[responses-&gt;&gt;''$.\"4420595\"'']],"")</f>
        <v>A3</v>
      </c>
      <c r="K150">
        <f>IFERROR(ODBC__dsn_Synapse[[#This Row],[responses-&gt;&gt;''$.\"4420283\"'']],"")</f>
        <v>0</v>
      </c>
      <c r="L150" t="str">
        <f>IFERROR(ODBC__dsn_Synapse[[#This Row],[responses-&gt;&gt;''$.\"4422124\"'']],"")</f>
        <v>Single-IND</v>
      </c>
      <c r="M150" t="str">
        <f t="shared" si="17"/>
        <v>A3</v>
      </c>
      <c r="N150" t="str">
        <f>_xlfn.IFNA(_xlfn.XLOOKUP($G150,'HBV TL'!$C:$C,'HBV TL'!$E:$E,,0),"NA")</f>
        <v>NA</v>
      </c>
      <c r="O150">
        <f>_xlfn.IFNA(_xlfn.XLOOKUP($H150,'HBV TL'!$C:$C,'HBV TL'!$E:$E,,0),"NA")</f>
        <v>4</v>
      </c>
      <c r="P150">
        <f t="shared" si="18"/>
        <v>4</v>
      </c>
      <c r="Q150" t="e">
        <f>_xlfn.XLOOKUP($G150,'HBV_PBC Unified TL'!$A:$A,'HBV_PBC Unified TL'!$E:$E,,0)</f>
        <v>#N/A</v>
      </c>
      <c r="R150" t="str">
        <f t="shared" si="19"/>
        <v>High/Medium</v>
      </c>
      <c r="S150">
        <f>_xlfn.IFNA(IF(_xlfn.XLOOKUP($C150,OLs!$B:$B,OLs!$B:$B,,0),1,0),0)</f>
        <v>0</v>
      </c>
      <c r="T150">
        <f t="shared" si="20"/>
        <v>1013440916</v>
      </c>
      <c r="U150" t="str">
        <f>_xlfn.IFNA(_xlfn.XLOOKUP($T150,'PBC TL'!$A:$A,'PBC TL'!$F:$F,,0),"NA")</f>
        <v>NA</v>
      </c>
      <c r="V150">
        <f t="shared" si="21"/>
        <v>1</v>
      </c>
      <c r="W150">
        <f t="shared" si="22"/>
        <v>0</v>
      </c>
      <c r="X150">
        <f t="shared" si="23"/>
        <v>1</v>
      </c>
      <c r="Y150">
        <f t="shared" si="24"/>
        <v>0</v>
      </c>
    </row>
    <row r="151" spans="1:25" hidden="1" x14ac:dyDescent="0.25">
      <c r="A151">
        <f>IFERROR(ODBC__dsn_Synapse[[#This Row],[wave_id]],"")*1</f>
        <v>115542</v>
      </c>
      <c r="B151">
        <f>IFERROR(ODBC__dsn_Synapse[[#This Row],[id]],"")*1</f>
        <v>11199509</v>
      </c>
      <c r="C151">
        <f>IFERROR(ODBC__dsn_Synapse[[#This Row],[user_id]],"")*1</f>
        <v>56786</v>
      </c>
      <c r="D151" s="100">
        <f>IFERROR(ODBC__dsn_Synapse[[#This Row],[start_date]],"")*1</f>
        <v>45778.01829861111</v>
      </c>
      <c r="E151">
        <f>IFERROR(ODBC__dsn_Synapse[[#This Row],[completed_date]],"")*1</f>
        <v>45778.041006944448</v>
      </c>
      <c r="F151" s="100">
        <f>IFERROR(ODBC__dsn_Synapse[[#This Row],[convert_TZ(users_waves.completed_date,''UTC'',''America/New_York'')]],"")*1</f>
        <v>45777.874340277776</v>
      </c>
      <c r="G151">
        <f>IFERROR(ODBC__dsn_Synapse[[#This Row],[npi]],"")*1</f>
        <v>1528030863</v>
      </c>
      <c r="H151">
        <f>IFERROR(ODBC__dsn_Synapse[[#This Row],[vendor_npi]],"")*1</f>
        <v>0</v>
      </c>
      <c r="I151">
        <f>IFERROR(ODBC__dsn_Synapse[[#This Row],[status]],"")*1</f>
        <v>1</v>
      </c>
      <c r="J151" t="str">
        <f>IFERROR(ODBC__dsn_Synapse[[#This Row],[responses-&gt;&gt;''$.\"4420595\"'']],"")</f>
        <v>A2</v>
      </c>
      <c r="K151">
        <f>IFERROR(ODBC__dsn_Synapse[[#This Row],[responses-&gt;&gt;''$.\"4420283\"'']],"")</f>
        <v>0</v>
      </c>
      <c r="L151" t="str">
        <f>IFERROR(ODBC__dsn_Synapse[[#This Row],[responses-&gt;&gt;''$.\"4422124\"'']],"")</f>
        <v>Multi-IND</v>
      </c>
      <c r="M151" t="str">
        <f t="shared" si="17"/>
        <v>A2</v>
      </c>
      <c r="N151">
        <f>_xlfn.IFNA(_xlfn.XLOOKUP($G151,'HBV TL'!$C:$C,'HBV TL'!$E:$E,,0),"NA")</f>
        <v>3</v>
      </c>
      <c r="O151" t="str">
        <f>_xlfn.IFNA(_xlfn.XLOOKUP($H151,'HBV TL'!$C:$C,'HBV TL'!$E:$E,,0),"NA")</f>
        <v>NA</v>
      </c>
      <c r="P151">
        <f t="shared" si="18"/>
        <v>3</v>
      </c>
      <c r="Q151" t="str">
        <f>_xlfn.XLOOKUP($G151,'HBV_PBC Unified TL'!$A:$A,'HBV_PBC Unified TL'!$E:$E,,0)</f>
        <v>Low Decile</v>
      </c>
      <c r="R151" t="str">
        <f t="shared" si="19"/>
        <v>Low</v>
      </c>
      <c r="S151">
        <f>_xlfn.IFNA(IF(_xlfn.XLOOKUP($C151,OLs!$B:$B,OLs!$B:$B,,0),1,0),0)</f>
        <v>0</v>
      </c>
      <c r="T151">
        <f t="shared" si="20"/>
        <v>1528030863</v>
      </c>
      <c r="U151" t="str">
        <f>_xlfn.IFNA(_xlfn.XLOOKUP($T151,'PBC TL'!$A:$A,'PBC TL'!$F:$F,,0),"NA")</f>
        <v>Tier 3</v>
      </c>
      <c r="V151">
        <f t="shared" si="21"/>
        <v>1</v>
      </c>
      <c r="W151">
        <f t="shared" si="22"/>
        <v>1</v>
      </c>
      <c r="X151">
        <f t="shared" si="23"/>
        <v>0</v>
      </c>
      <c r="Y151">
        <f t="shared" si="24"/>
        <v>0</v>
      </c>
    </row>
    <row r="152" spans="1:25" hidden="1" x14ac:dyDescent="0.25">
      <c r="A152">
        <f>IFERROR(ODBC__dsn_Synapse[[#This Row],[wave_id]],"")*1</f>
        <v>115542</v>
      </c>
      <c r="B152">
        <f>IFERROR(ODBC__dsn_Synapse[[#This Row],[id]],"")*1</f>
        <v>11487231</v>
      </c>
      <c r="C152">
        <f>IFERROR(ODBC__dsn_Synapse[[#This Row],[user_id]],"")*1</f>
        <v>713110</v>
      </c>
      <c r="D152" s="100">
        <f>IFERROR(ODBC__dsn_Synapse[[#This Row],[start_date]],"")*1</f>
        <v>45778.21261574074</v>
      </c>
      <c r="E152">
        <f>IFERROR(ODBC__dsn_Synapse[[#This Row],[completed_date]],"")*1</f>
        <v>45778.249247685184</v>
      </c>
      <c r="F152" s="100">
        <f>IFERROR(ODBC__dsn_Synapse[[#This Row],[convert_TZ(users_waves.completed_date,''UTC'',''America/New_York'')]],"")*1</f>
        <v>45778.08258101852</v>
      </c>
      <c r="G152">
        <f>IFERROR(ODBC__dsn_Synapse[[#This Row],[npi]],"")*1</f>
        <v>0</v>
      </c>
      <c r="H152">
        <f>IFERROR(ODBC__dsn_Synapse[[#This Row],[vendor_npi]],"")*1</f>
        <v>1851393003</v>
      </c>
      <c r="I152">
        <f>IFERROR(ODBC__dsn_Synapse[[#This Row],[status]],"")*1</f>
        <v>1</v>
      </c>
      <c r="J152" t="str">
        <f>IFERROR(ODBC__dsn_Synapse[[#This Row],[responses-&gt;&gt;''$.\"4420595\"'']],"")</f>
        <v>A3</v>
      </c>
      <c r="K152">
        <f>IFERROR(ODBC__dsn_Synapse[[#This Row],[responses-&gt;&gt;''$.\"4420283\"'']],"")</f>
        <v>0</v>
      </c>
      <c r="L152" t="str">
        <f>IFERROR(ODBC__dsn_Synapse[[#This Row],[responses-&gt;&gt;''$.\"4422124\"'']],"")</f>
        <v>Single-IND</v>
      </c>
      <c r="M152" t="str">
        <f t="shared" si="17"/>
        <v>A3</v>
      </c>
      <c r="N152" t="str">
        <f>_xlfn.IFNA(_xlfn.XLOOKUP($G152,'HBV TL'!$C:$C,'HBV TL'!$E:$E,,0),"NA")</f>
        <v>NA</v>
      </c>
      <c r="O152">
        <f>_xlfn.IFNA(_xlfn.XLOOKUP($H152,'HBV TL'!$C:$C,'HBV TL'!$E:$E,,0),"NA")</f>
        <v>5</v>
      </c>
      <c r="P152">
        <f t="shared" si="18"/>
        <v>5</v>
      </c>
      <c r="Q152" t="e">
        <f>_xlfn.XLOOKUP($G152,'HBV_PBC Unified TL'!$A:$A,'HBV_PBC Unified TL'!$E:$E,,0)</f>
        <v>#N/A</v>
      </c>
      <c r="R152" t="str">
        <f t="shared" si="19"/>
        <v>High/Medium</v>
      </c>
      <c r="S152">
        <f>_xlfn.IFNA(IF(_xlfn.XLOOKUP($C152,OLs!$B:$B,OLs!$B:$B,,0),1,0),0)</f>
        <v>0</v>
      </c>
      <c r="T152">
        <f t="shared" si="20"/>
        <v>1851393003</v>
      </c>
      <c r="U152" t="str">
        <f>_xlfn.IFNA(_xlfn.XLOOKUP($T152,'PBC TL'!$A:$A,'PBC TL'!$F:$F,,0),"NA")</f>
        <v>Tier 3</v>
      </c>
      <c r="V152">
        <f t="shared" si="21"/>
        <v>1</v>
      </c>
      <c r="W152">
        <f t="shared" si="22"/>
        <v>1</v>
      </c>
      <c r="X152">
        <f t="shared" si="23"/>
        <v>0</v>
      </c>
      <c r="Y152">
        <f t="shared" si="24"/>
        <v>0</v>
      </c>
    </row>
    <row r="153" spans="1:25" hidden="1" x14ac:dyDescent="0.25">
      <c r="A153">
        <f>IFERROR(ODBC__dsn_Synapse[[#This Row],[wave_id]],"")*1</f>
        <v>115542</v>
      </c>
      <c r="B153">
        <f>IFERROR(ODBC__dsn_Synapse[[#This Row],[id]],"")*1</f>
        <v>11487060</v>
      </c>
      <c r="C153">
        <f>IFERROR(ODBC__dsn_Synapse[[#This Row],[user_id]],"")*1</f>
        <v>713102</v>
      </c>
      <c r="D153" s="100">
        <f>IFERROR(ODBC__dsn_Synapse[[#This Row],[start_date]],"")*1</f>
        <v>45778.143842592595</v>
      </c>
      <c r="E153">
        <f>IFERROR(ODBC__dsn_Synapse[[#This Row],[completed_date]],"")*1</f>
        <v>45778.288969907408</v>
      </c>
      <c r="F153" s="100">
        <f>IFERROR(ODBC__dsn_Synapse[[#This Row],[convert_TZ(users_waves.completed_date,''UTC'',''America/New_York'')]],"")*1</f>
        <v>45778.122303240743</v>
      </c>
      <c r="G153">
        <f>IFERROR(ODBC__dsn_Synapse[[#This Row],[npi]],"")*1</f>
        <v>0</v>
      </c>
      <c r="H153">
        <f>IFERROR(ODBC__dsn_Synapse[[#This Row],[vendor_npi]],"")*1</f>
        <v>1891953766</v>
      </c>
      <c r="I153">
        <f>IFERROR(ODBC__dsn_Synapse[[#This Row],[status]],"")*1</f>
        <v>1</v>
      </c>
      <c r="J153" t="str">
        <f>IFERROR(ODBC__dsn_Synapse[[#This Row],[responses-&gt;&gt;''$.\"4420595\"'']],"")</f>
        <v>A3</v>
      </c>
      <c r="K153">
        <f>IFERROR(ODBC__dsn_Synapse[[#This Row],[responses-&gt;&gt;''$.\"4420283\"'']],"")</f>
        <v>0</v>
      </c>
      <c r="L153" t="str">
        <f>IFERROR(ODBC__dsn_Synapse[[#This Row],[responses-&gt;&gt;''$.\"4422124\"'']],"")</f>
        <v>Single-IND</v>
      </c>
      <c r="M153" t="str">
        <f t="shared" si="17"/>
        <v>A3</v>
      </c>
      <c r="N153" t="str">
        <f>_xlfn.IFNA(_xlfn.XLOOKUP($G153,'HBV TL'!$C:$C,'HBV TL'!$E:$E,,0),"NA")</f>
        <v>NA</v>
      </c>
      <c r="O153">
        <f>_xlfn.IFNA(_xlfn.XLOOKUP($H153,'HBV TL'!$C:$C,'HBV TL'!$E:$E,,0),"NA")</f>
        <v>4</v>
      </c>
      <c r="P153">
        <f t="shared" si="18"/>
        <v>4</v>
      </c>
      <c r="Q153" t="e">
        <f>_xlfn.XLOOKUP($G153,'HBV_PBC Unified TL'!$A:$A,'HBV_PBC Unified TL'!$E:$E,,0)</f>
        <v>#N/A</v>
      </c>
      <c r="R153" t="str">
        <f t="shared" si="19"/>
        <v>High/Medium</v>
      </c>
      <c r="S153">
        <f>_xlfn.IFNA(IF(_xlfn.XLOOKUP($C153,OLs!$B:$B,OLs!$B:$B,,0),1,0),0)</f>
        <v>0</v>
      </c>
      <c r="T153">
        <f t="shared" si="20"/>
        <v>1891953766</v>
      </c>
      <c r="U153" t="str">
        <f>_xlfn.IFNA(_xlfn.XLOOKUP($T153,'PBC TL'!$A:$A,'PBC TL'!$F:$F,,0),"NA")</f>
        <v>NA</v>
      </c>
      <c r="V153">
        <f t="shared" si="21"/>
        <v>1</v>
      </c>
      <c r="W153">
        <f t="shared" si="22"/>
        <v>0</v>
      </c>
      <c r="X153">
        <f t="shared" si="23"/>
        <v>1</v>
      </c>
      <c r="Y153">
        <f t="shared" si="24"/>
        <v>0</v>
      </c>
    </row>
    <row r="154" spans="1:25" hidden="1" x14ac:dyDescent="0.25">
      <c r="A154">
        <f>IFERROR(ODBC__dsn_Synapse[[#This Row],[wave_id]],"")*1</f>
        <v>115542</v>
      </c>
      <c r="B154">
        <f>IFERROR(ODBC__dsn_Synapse[[#This Row],[id]],"")*1</f>
        <v>11199244</v>
      </c>
      <c r="C154">
        <f>IFERROR(ODBC__dsn_Synapse[[#This Row],[user_id]],"")*1</f>
        <v>476292</v>
      </c>
      <c r="D154" s="100">
        <f>IFERROR(ODBC__dsn_Synapse[[#This Row],[start_date]],"")*1</f>
        <v>45778.729201388887</v>
      </c>
      <c r="E154">
        <f>IFERROR(ODBC__dsn_Synapse[[#This Row],[completed_date]],"")*1</f>
        <v>45778.990995370368</v>
      </c>
      <c r="F154" s="100">
        <f>IFERROR(ODBC__dsn_Synapse[[#This Row],[convert_TZ(users_waves.completed_date,''UTC'',''America/New_York'')]],"")*1</f>
        <v>45778.824328703704</v>
      </c>
      <c r="G154">
        <f>IFERROR(ODBC__dsn_Synapse[[#This Row],[npi]],"")*1</f>
        <v>1972910685</v>
      </c>
      <c r="H154">
        <f>IFERROR(ODBC__dsn_Synapse[[#This Row],[vendor_npi]],"")*1</f>
        <v>0</v>
      </c>
      <c r="I154">
        <f>IFERROR(ODBC__dsn_Synapse[[#This Row],[status]],"")*1</f>
        <v>1</v>
      </c>
      <c r="J154" t="str">
        <f>IFERROR(ODBC__dsn_Synapse[[#This Row],[responses-&gt;&gt;''$.\"4420595\"'']],"")</f>
        <v>A6</v>
      </c>
      <c r="K154">
        <f>IFERROR(ODBC__dsn_Synapse[[#This Row],[responses-&gt;&gt;''$.\"4420283\"'']],"")</f>
        <v>0</v>
      </c>
      <c r="L154" t="str">
        <f>IFERROR(ODBC__dsn_Synapse[[#This Row],[responses-&gt;&gt;''$.\"4422124\"'']],"")</f>
        <v>Single-IND</v>
      </c>
      <c r="M154" t="str">
        <f t="shared" si="17"/>
        <v>A6</v>
      </c>
      <c r="N154">
        <f>_xlfn.IFNA(_xlfn.XLOOKUP($G154,'HBV TL'!$C:$C,'HBV TL'!$E:$E,,0),"NA")</f>
        <v>6</v>
      </c>
      <c r="O154" t="str">
        <f>_xlfn.IFNA(_xlfn.XLOOKUP($H154,'HBV TL'!$C:$C,'HBV TL'!$E:$E,,0),"NA")</f>
        <v>NA</v>
      </c>
      <c r="P154">
        <f t="shared" si="18"/>
        <v>6</v>
      </c>
      <c r="Q154" t="str">
        <f>_xlfn.XLOOKUP($G154,'HBV_PBC Unified TL'!$A:$A,'HBV_PBC Unified TL'!$E:$E,,0)</f>
        <v>Medium Decile</v>
      </c>
      <c r="R154" t="str">
        <f t="shared" si="19"/>
        <v>High/Medium</v>
      </c>
      <c r="S154">
        <f>_xlfn.IFNA(IF(_xlfn.XLOOKUP($C154,OLs!$B:$B,OLs!$B:$B,,0),1,0),0)</f>
        <v>0</v>
      </c>
      <c r="T154">
        <f t="shared" si="20"/>
        <v>1972910685</v>
      </c>
      <c r="U154" t="str">
        <f>_xlfn.IFNA(_xlfn.XLOOKUP($T154,'PBC TL'!$A:$A,'PBC TL'!$F:$F,,0),"NA")</f>
        <v>Tier 5</v>
      </c>
      <c r="V154">
        <f t="shared" si="21"/>
        <v>1</v>
      </c>
      <c r="W154">
        <f t="shared" si="22"/>
        <v>1</v>
      </c>
      <c r="X154">
        <f t="shared" si="23"/>
        <v>0</v>
      </c>
      <c r="Y154">
        <f t="shared" si="24"/>
        <v>0</v>
      </c>
    </row>
    <row r="155" spans="1:25" hidden="1" x14ac:dyDescent="0.25">
      <c r="A155">
        <f>IFERROR(ODBC__dsn_Synapse[[#This Row],[wave_id]],"")*1</f>
        <v>115542</v>
      </c>
      <c r="B155">
        <f>IFERROR(ODBC__dsn_Synapse[[#This Row],[id]],"")*1</f>
        <v>11488946</v>
      </c>
      <c r="C155">
        <f>IFERROR(ODBC__dsn_Synapse[[#This Row],[user_id]],"")*1</f>
        <v>713272</v>
      </c>
      <c r="D155" s="100">
        <f>IFERROR(ODBC__dsn_Synapse[[#This Row],[start_date]],"")*1</f>
        <v>45779.03</v>
      </c>
      <c r="E155">
        <f>IFERROR(ODBC__dsn_Synapse[[#This Row],[completed_date]],"")*1</f>
        <v>45779.065150462964</v>
      </c>
      <c r="F155" s="100">
        <f>IFERROR(ODBC__dsn_Synapse[[#This Row],[convert_TZ(users_waves.completed_date,''UTC'',''America/New_York'')]],"")*1</f>
        <v>45778.8984837963</v>
      </c>
      <c r="G155">
        <f>IFERROR(ODBC__dsn_Synapse[[#This Row],[npi]],"")*1</f>
        <v>0</v>
      </c>
      <c r="H155">
        <f>IFERROR(ODBC__dsn_Synapse[[#This Row],[vendor_npi]],"")*1</f>
        <v>1023113610</v>
      </c>
      <c r="I155">
        <f>IFERROR(ODBC__dsn_Synapse[[#This Row],[status]],"")*1</f>
        <v>1</v>
      </c>
      <c r="J155" t="str">
        <f>IFERROR(ODBC__dsn_Synapse[[#This Row],[responses-&gt;&gt;''$.\"4420595\"'']],"")</f>
        <v>A3</v>
      </c>
      <c r="K155">
        <f>IFERROR(ODBC__dsn_Synapse[[#This Row],[responses-&gt;&gt;''$.\"4420283\"'']],"")</f>
        <v>0</v>
      </c>
      <c r="L155" t="str">
        <f>IFERROR(ODBC__dsn_Synapse[[#This Row],[responses-&gt;&gt;''$.\"4422124\"'']],"")</f>
        <v>Single-IND</v>
      </c>
      <c r="M155" t="str">
        <f t="shared" si="17"/>
        <v>A3</v>
      </c>
      <c r="N155" t="str">
        <f>_xlfn.IFNA(_xlfn.XLOOKUP($G155,'HBV TL'!$C:$C,'HBV TL'!$E:$E,,0),"NA")</f>
        <v>NA</v>
      </c>
      <c r="O155">
        <f>_xlfn.IFNA(_xlfn.XLOOKUP($H155,'HBV TL'!$C:$C,'HBV TL'!$E:$E,,0),"NA")</f>
        <v>7</v>
      </c>
      <c r="P155">
        <f t="shared" si="18"/>
        <v>7</v>
      </c>
      <c r="Q155" t="e">
        <f>_xlfn.XLOOKUP($G155,'HBV_PBC Unified TL'!$A:$A,'HBV_PBC Unified TL'!$E:$E,,0)</f>
        <v>#N/A</v>
      </c>
      <c r="R155" t="str">
        <f t="shared" si="19"/>
        <v>High/Medium</v>
      </c>
      <c r="S155">
        <f>_xlfn.IFNA(IF(_xlfn.XLOOKUP($C155,OLs!$B:$B,OLs!$B:$B,,0),1,0),0)</f>
        <v>0</v>
      </c>
      <c r="T155">
        <f t="shared" si="20"/>
        <v>1023113610</v>
      </c>
      <c r="U155" t="str">
        <f>_xlfn.IFNA(_xlfn.XLOOKUP($T155,'PBC TL'!$A:$A,'PBC TL'!$F:$F,,0),"NA")</f>
        <v>NA</v>
      </c>
      <c r="V155">
        <f t="shared" si="21"/>
        <v>1</v>
      </c>
      <c r="W155">
        <f t="shared" si="22"/>
        <v>0</v>
      </c>
      <c r="X155">
        <f t="shared" si="23"/>
        <v>1</v>
      </c>
      <c r="Y155">
        <f t="shared" si="24"/>
        <v>0</v>
      </c>
    </row>
    <row r="156" spans="1:25" hidden="1" x14ac:dyDescent="0.25">
      <c r="A156">
        <f>IFERROR(ODBC__dsn_Synapse[[#This Row],[wave_id]],"")*1</f>
        <v>115542</v>
      </c>
      <c r="B156">
        <f>IFERROR(ODBC__dsn_Synapse[[#This Row],[id]],"")*1</f>
        <v>11472633</v>
      </c>
      <c r="C156">
        <f>IFERROR(ODBC__dsn_Synapse[[#This Row],[user_id]],"")*1</f>
        <v>67518</v>
      </c>
      <c r="D156" s="100">
        <f>IFERROR(ODBC__dsn_Synapse[[#This Row],[start_date]],"")*1</f>
        <v>45778.194710648146</v>
      </c>
      <c r="E156">
        <f>IFERROR(ODBC__dsn_Synapse[[#This Row],[completed_date]],"")*1</f>
        <v>45779.073703703703</v>
      </c>
      <c r="F156" s="100">
        <f>IFERROR(ODBC__dsn_Synapse[[#This Row],[convert_TZ(users_waves.completed_date,''UTC'',''America/New_York'')]],"")*1</f>
        <v>45778.907037037039</v>
      </c>
      <c r="G156">
        <f>IFERROR(ODBC__dsn_Synapse[[#This Row],[npi]],"")*1</f>
        <v>1457649089</v>
      </c>
      <c r="H156">
        <f>IFERROR(ODBC__dsn_Synapse[[#This Row],[vendor_npi]],"")*1</f>
        <v>0</v>
      </c>
      <c r="I156">
        <f>IFERROR(ODBC__dsn_Synapse[[#This Row],[status]],"")*1</f>
        <v>1</v>
      </c>
      <c r="J156" t="str">
        <f>IFERROR(ODBC__dsn_Synapse[[#This Row],[responses-&gt;&gt;''$.\"4420595\"'']],"")</f>
        <v>A2</v>
      </c>
      <c r="K156">
        <f>IFERROR(ODBC__dsn_Synapse[[#This Row],[responses-&gt;&gt;''$.\"4420283\"'']],"")</f>
        <v>0</v>
      </c>
      <c r="L156" t="str">
        <f>IFERROR(ODBC__dsn_Synapse[[#This Row],[responses-&gt;&gt;''$.\"4422124\"'']],"")</f>
        <v>Multi-IND</v>
      </c>
      <c r="M156" t="str">
        <f t="shared" si="17"/>
        <v>A2</v>
      </c>
      <c r="N156" t="str">
        <f>_xlfn.IFNA(_xlfn.XLOOKUP($G156,'HBV TL'!$C:$C,'HBV TL'!$E:$E,,0),"NA")</f>
        <v>NA</v>
      </c>
      <c r="O156" t="str">
        <f>_xlfn.IFNA(_xlfn.XLOOKUP($H156,'HBV TL'!$C:$C,'HBV TL'!$E:$E,,0),"NA")</f>
        <v>NA</v>
      </c>
      <c r="P156" t="str">
        <f t="shared" si="18"/>
        <v>NA</v>
      </c>
      <c r="Q156" t="e">
        <f>_xlfn.XLOOKUP($G156,'HBV_PBC Unified TL'!$A:$A,'HBV_PBC Unified TL'!$E:$E,,0)</f>
        <v>#N/A</v>
      </c>
      <c r="R156" t="str">
        <f t="shared" si="19"/>
        <v>No Decile</v>
      </c>
      <c r="S156">
        <f>_xlfn.IFNA(IF(_xlfn.XLOOKUP($C156,OLs!$B:$B,OLs!$B:$B,,0),1,0),0)</f>
        <v>1</v>
      </c>
      <c r="T156">
        <f t="shared" si="20"/>
        <v>1457649089</v>
      </c>
      <c r="U156" t="str">
        <f>_xlfn.IFNA(_xlfn.XLOOKUP($T156,'PBC TL'!$A:$A,'PBC TL'!$F:$F,,0),"NA")</f>
        <v>NA</v>
      </c>
      <c r="V156">
        <f t="shared" si="21"/>
        <v>0</v>
      </c>
      <c r="W156">
        <f t="shared" si="22"/>
        <v>0</v>
      </c>
      <c r="X156">
        <f t="shared" si="23"/>
        <v>0</v>
      </c>
      <c r="Y156">
        <f t="shared" si="24"/>
        <v>0</v>
      </c>
    </row>
    <row r="157" spans="1:25" hidden="1" x14ac:dyDescent="0.25">
      <c r="A157">
        <f>IFERROR(ODBC__dsn_Synapse[[#This Row],[wave_id]],"")*1</f>
        <v>115542</v>
      </c>
      <c r="B157">
        <f>IFERROR(ODBC__dsn_Synapse[[#This Row],[id]],"")*1</f>
        <v>11489222</v>
      </c>
      <c r="C157">
        <f>IFERROR(ODBC__dsn_Synapse[[#This Row],[user_id]],"")*1</f>
        <v>713307</v>
      </c>
      <c r="D157" s="100">
        <f>IFERROR(ODBC__dsn_Synapse[[#This Row],[start_date]],"")*1</f>
        <v>45779.162604166668</v>
      </c>
      <c r="E157">
        <f>IFERROR(ODBC__dsn_Synapse[[#This Row],[completed_date]],"")*1</f>
        <v>45779.185416666667</v>
      </c>
      <c r="F157" s="100">
        <f>IFERROR(ODBC__dsn_Synapse[[#This Row],[convert_TZ(users_waves.completed_date,''UTC'',''America/New_York'')]],"")*1</f>
        <v>45779.018750000003</v>
      </c>
      <c r="G157">
        <f>IFERROR(ODBC__dsn_Synapse[[#This Row],[npi]],"")*1</f>
        <v>0</v>
      </c>
      <c r="H157">
        <f>IFERROR(ODBC__dsn_Synapse[[#This Row],[vendor_npi]],"")*1</f>
        <v>1427136266</v>
      </c>
      <c r="I157">
        <f>IFERROR(ODBC__dsn_Synapse[[#This Row],[status]],"")*1</f>
        <v>1</v>
      </c>
      <c r="J157" t="str">
        <f>IFERROR(ODBC__dsn_Synapse[[#This Row],[responses-&gt;&gt;''$.\"4420595\"'']],"")</f>
        <v>A4</v>
      </c>
      <c r="K157">
        <f>IFERROR(ODBC__dsn_Synapse[[#This Row],[responses-&gt;&gt;''$.\"4420283\"'']],"")</f>
        <v>0</v>
      </c>
      <c r="L157" t="str">
        <f>IFERROR(ODBC__dsn_Synapse[[#This Row],[responses-&gt;&gt;''$.\"4422124\"'']],"")</f>
        <v>Single-IND</v>
      </c>
      <c r="M157" t="str">
        <f t="shared" si="17"/>
        <v>A4</v>
      </c>
      <c r="N157" t="str">
        <f>_xlfn.IFNA(_xlfn.XLOOKUP($G157,'HBV TL'!$C:$C,'HBV TL'!$E:$E,,0),"NA")</f>
        <v>NA</v>
      </c>
      <c r="O157">
        <f>_xlfn.IFNA(_xlfn.XLOOKUP($H157,'HBV TL'!$C:$C,'HBV TL'!$E:$E,,0),"NA")</f>
        <v>10</v>
      </c>
      <c r="P157">
        <f t="shared" si="18"/>
        <v>10</v>
      </c>
      <c r="Q157" t="e">
        <f>_xlfn.XLOOKUP($G157,'HBV_PBC Unified TL'!$A:$A,'HBV_PBC Unified TL'!$E:$E,,0)</f>
        <v>#N/A</v>
      </c>
      <c r="R157" t="str">
        <f t="shared" si="19"/>
        <v>High/Medium</v>
      </c>
      <c r="S157">
        <f>_xlfn.IFNA(IF(_xlfn.XLOOKUP($C157,OLs!$B:$B,OLs!$B:$B,,0),1,0),0)</f>
        <v>0</v>
      </c>
      <c r="T157">
        <f t="shared" si="20"/>
        <v>1427136266</v>
      </c>
      <c r="U157" t="str">
        <f>_xlfn.IFNA(_xlfn.XLOOKUP($T157,'PBC TL'!$A:$A,'PBC TL'!$F:$F,,0),"NA")</f>
        <v>Tier 3</v>
      </c>
      <c r="V157">
        <f t="shared" si="21"/>
        <v>1</v>
      </c>
      <c r="W157">
        <f t="shared" si="22"/>
        <v>1</v>
      </c>
      <c r="X157">
        <f t="shared" si="23"/>
        <v>0</v>
      </c>
      <c r="Y157">
        <f t="shared" si="24"/>
        <v>0</v>
      </c>
    </row>
    <row r="158" spans="1:25" hidden="1" x14ac:dyDescent="0.25">
      <c r="A158">
        <f>IFERROR(ODBC__dsn_Synapse[[#This Row],[wave_id]],"")*1</f>
        <v>115542</v>
      </c>
      <c r="B158">
        <f>IFERROR(ODBC__dsn_Synapse[[#This Row],[id]],"")*1</f>
        <v>11475656</v>
      </c>
      <c r="C158">
        <f>IFERROR(ODBC__dsn_Synapse[[#This Row],[user_id]],"")*1</f>
        <v>620032</v>
      </c>
      <c r="D158" s="100">
        <f>IFERROR(ODBC__dsn_Synapse[[#This Row],[start_date]],"")*1</f>
        <v>45779.709074074075</v>
      </c>
      <c r="E158">
        <f>IFERROR(ODBC__dsn_Synapse[[#This Row],[completed_date]],"")*1</f>
        <v>45779.748749999999</v>
      </c>
      <c r="F158" s="100">
        <f>IFERROR(ODBC__dsn_Synapse[[#This Row],[convert_TZ(users_waves.completed_date,''UTC'',''America/New_York'')]],"")*1</f>
        <v>45779.582083333335</v>
      </c>
      <c r="G158">
        <f>IFERROR(ODBC__dsn_Synapse[[#This Row],[npi]],"")*1</f>
        <v>1881112431</v>
      </c>
      <c r="H158">
        <f>IFERROR(ODBC__dsn_Synapse[[#This Row],[vendor_npi]],"")*1</f>
        <v>0</v>
      </c>
      <c r="I158">
        <f>IFERROR(ODBC__dsn_Synapse[[#This Row],[status]],"")*1</f>
        <v>1</v>
      </c>
      <c r="J158">
        <f>IFERROR(ODBC__dsn_Synapse[[#This Row],[responses-&gt;&gt;''$.\"4420595\"'']],"")</f>
        <v>0</v>
      </c>
      <c r="K158" t="str">
        <f>IFERROR(ODBC__dsn_Synapse[[#This Row],[responses-&gt;&gt;''$.\"4420283\"'']],"")</f>
        <v>A6</v>
      </c>
      <c r="L158" t="str">
        <f>IFERROR(ODBC__dsn_Synapse[[#This Row],[responses-&gt;&gt;''$.\"4422124\"'']],"")</f>
        <v>Single-IND</v>
      </c>
      <c r="M158" t="str">
        <f t="shared" si="17"/>
        <v>A6</v>
      </c>
      <c r="N158" t="str">
        <f>_xlfn.IFNA(_xlfn.XLOOKUP($G158,'HBV TL'!$C:$C,'HBV TL'!$E:$E,,0),"NA")</f>
        <v>NA</v>
      </c>
      <c r="O158" t="str">
        <f>_xlfn.IFNA(_xlfn.XLOOKUP($H158,'HBV TL'!$C:$C,'HBV TL'!$E:$E,,0),"NA")</f>
        <v>NA</v>
      </c>
      <c r="P158" t="str">
        <f t="shared" si="18"/>
        <v>NA</v>
      </c>
      <c r="Q158" t="e">
        <f>_xlfn.XLOOKUP($G158,'HBV_PBC Unified TL'!$A:$A,'HBV_PBC Unified TL'!$E:$E,,0)</f>
        <v>#N/A</v>
      </c>
      <c r="R158" t="str">
        <f t="shared" si="19"/>
        <v>No Decile</v>
      </c>
      <c r="S158">
        <f>_xlfn.IFNA(IF(_xlfn.XLOOKUP($C158,OLs!$B:$B,OLs!$B:$B,,0),1,0),0)</f>
        <v>1</v>
      </c>
      <c r="T158">
        <f t="shared" si="20"/>
        <v>1881112431</v>
      </c>
      <c r="U158" t="str">
        <f>_xlfn.IFNA(_xlfn.XLOOKUP($T158,'PBC TL'!$A:$A,'PBC TL'!$F:$F,,0),"NA")</f>
        <v>NA</v>
      </c>
      <c r="V158">
        <f t="shared" si="21"/>
        <v>0</v>
      </c>
      <c r="W158">
        <f t="shared" si="22"/>
        <v>0</v>
      </c>
      <c r="X158">
        <f t="shared" si="23"/>
        <v>0</v>
      </c>
      <c r="Y158">
        <f t="shared" si="24"/>
        <v>0</v>
      </c>
    </row>
    <row r="159" spans="1:25" hidden="1" x14ac:dyDescent="0.25">
      <c r="A159">
        <f>IFERROR(ODBC__dsn_Synapse[[#This Row],[wave_id]],"")*1</f>
        <v>115542</v>
      </c>
      <c r="B159">
        <f>IFERROR(ODBC__dsn_Synapse[[#This Row],[id]],"")*1</f>
        <v>11475657</v>
      </c>
      <c r="C159">
        <f>IFERROR(ODBC__dsn_Synapse[[#This Row],[user_id]],"")*1</f>
        <v>620087</v>
      </c>
      <c r="D159" s="100">
        <f>IFERROR(ODBC__dsn_Synapse[[#This Row],[start_date]],"")*1</f>
        <v>45778.160046296296</v>
      </c>
      <c r="E159">
        <f>IFERROR(ODBC__dsn_Synapse[[#This Row],[completed_date]],"")*1</f>
        <v>45779.811030092591</v>
      </c>
      <c r="F159" s="100">
        <f>IFERROR(ODBC__dsn_Synapse[[#This Row],[convert_TZ(users_waves.completed_date,''UTC'',''America/New_York'')]],"")*1</f>
        <v>45779.644363425927</v>
      </c>
      <c r="G159">
        <f>IFERROR(ODBC__dsn_Synapse[[#This Row],[npi]],"")*1</f>
        <v>1477760825</v>
      </c>
      <c r="H159">
        <f>IFERROR(ODBC__dsn_Synapse[[#This Row],[vendor_npi]],"")*1</f>
        <v>0</v>
      </c>
      <c r="I159">
        <f>IFERROR(ODBC__dsn_Synapse[[#This Row],[status]],"")*1</f>
        <v>1</v>
      </c>
      <c r="J159" t="str">
        <f>IFERROR(ODBC__dsn_Synapse[[#This Row],[responses-&gt;&gt;''$.\"4420595\"'']],"")</f>
        <v>A6</v>
      </c>
      <c r="K159">
        <f>IFERROR(ODBC__dsn_Synapse[[#This Row],[responses-&gt;&gt;''$.\"4420283\"'']],"")</f>
        <v>0</v>
      </c>
      <c r="L159" t="str">
        <f>IFERROR(ODBC__dsn_Synapse[[#This Row],[responses-&gt;&gt;''$.\"4422124\"'']],"")</f>
        <v>Single-IND</v>
      </c>
      <c r="M159" t="str">
        <f t="shared" si="17"/>
        <v>A6</v>
      </c>
      <c r="N159" t="str">
        <f>_xlfn.IFNA(_xlfn.XLOOKUP($G159,'HBV TL'!$C:$C,'HBV TL'!$E:$E,,0),"NA")</f>
        <v>NA</v>
      </c>
      <c r="O159" t="str">
        <f>_xlfn.IFNA(_xlfn.XLOOKUP($H159,'HBV TL'!$C:$C,'HBV TL'!$E:$E,,0),"NA")</f>
        <v>NA</v>
      </c>
      <c r="P159" t="str">
        <f t="shared" si="18"/>
        <v>NA</v>
      </c>
      <c r="Q159" t="e">
        <f>_xlfn.XLOOKUP($G159,'HBV_PBC Unified TL'!$A:$A,'HBV_PBC Unified TL'!$E:$E,,0)</f>
        <v>#N/A</v>
      </c>
      <c r="R159" t="str">
        <f t="shared" si="19"/>
        <v>No Decile</v>
      </c>
      <c r="S159">
        <f>_xlfn.IFNA(IF(_xlfn.XLOOKUP($C159,OLs!$B:$B,OLs!$B:$B,,0),1,0),0)</f>
        <v>1</v>
      </c>
      <c r="T159">
        <f t="shared" si="20"/>
        <v>1477760825</v>
      </c>
      <c r="U159" t="str">
        <f>_xlfn.IFNA(_xlfn.XLOOKUP($T159,'PBC TL'!$A:$A,'PBC TL'!$F:$F,,0),"NA")</f>
        <v>NA</v>
      </c>
      <c r="V159">
        <f t="shared" si="21"/>
        <v>0</v>
      </c>
      <c r="W159">
        <f t="shared" si="22"/>
        <v>0</v>
      </c>
      <c r="X159">
        <f t="shared" si="23"/>
        <v>0</v>
      </c>
      <c r="Y159">
        <f t="shared" si="24"/>
        <v>0</v>
      </c>
    </row>
    <row r="160" spans="1:25" hidden="1" x14ac:dyDescent="0.25">
      <c r="A160">
        <f>IFERROR(ODBC__dsn_Synapse[[#This Row],[wave_id]],"")*1</f>
        <v>115542</v>
      </c>
      <c r="B160">
        <f>IFERROR(ODBC__dsn_Synapse[[#This Row],[id]],"")*1</f>
        <v>11475080</v>
      </c>
      <c r="C160">
        <f>IFERROR(ODBC__dsn_Synapse[[#This Row],[user_id]],"")*1</f>
        <v>390500</v>
      </c>
      <c r="D160" s="100">
        <f>IFERROR(ODBC__dsn_Synapse[[#This Row],[start_date]],"")*1</f>
        <v>45779.06690972222</v>
      </c>
      <c r="E160">
        <f>IFERROR(ODBC__dsn_Synapse[[#This Row],[completed_date]],"")*1</f>
        <v>45780.087592592594</v>
      </c>
      <c r="F160" s="100">
        <f>IFERROR(ODBC__dsn_Synapse[[#This Row],[convert_TZ(users_waves.completed_date,''UTC'',''America/New_York'')]],"")*1</f>
        <v>45779.920925925922</v>
      </c>
      <c r="G160">
        <f>IFERROR(ODBC__dsn_Synapse[[#This Row],[npi]],"")*1</f>
        <v>1457801508</v>
      </c>
      <c r="H160">
        <f>IFERROR(ODBC__dsn_Synapse[[#This Row],[vendor_npi]],"")*1</f>
        <v>0</v>
      </c>
      <c r="I160">
        <f>IFERROR(ODBC__dsn_Synapse[[#This Row],[status]],"")*1</f>
        <v>1</v>
      </c>
      <c r="J160" t="str">
        <f>IFERROR(ODBC__dsn_Synapse[[#This Row],[responses-&gt;&gt;''$.\"4420595\"'']],"")</f>
        <v>A6</v>
      </c>
      <c r="K160">
        <f>IFERROR(ODBC__dsn_Synapse[[#This Row],[responses-&gt;&gt;''$.\"4420283\"'']],"")</f>
        <v>0</v>
      </c>
      <c r="L160" t="str">
        <f>IFERROR(ODBC__dsn_Synapse[[#This Row],[responses-&gt;&gt;''$.\"4422124\"'']],"")</f>
        <v>Single-IND</v>
      </c>
      <c r="M160" t="str">
        <f t="shared" si="17"/>
        <v>A6</v>
      </c>
      <c r="N160" t="str">
        <f>_xlfn.IFNA(_xlfn.XLOOKUP($G160,'HBV TL'!$C:$C,'HBV TL'!$E:$E,,0),"NA")</f>
        <v>NA</v>
      </c>
      <c r="O160" t="str">
        <f>_xlfn.IFNA(_xlfn.XLOOKUP($H160,'HBV TL'!$C:$C,'HBV TL'!$E:$E,,0),"NA")</f>
        <v>NA</v>
      </c>
      <c r="P160" t="str">
        <f t="shared" si="18"/>
        <v>NA</v>
      </c>
      <c r="Q160" t="e">
        <f>_xlfn.XLOOKUP($G160,'HBV_PBC Unified TL'!$A:$A,'HBV_PBC Unified TL'!$E:$E,,0)</f>
        <v>#N/A</v>
      </c>
      <c r="R160" t="str">
        <f t="shared" si="19"/>
        <v>No Decile</v>
      </c>
      <c r="S160">
        <f>_xlfn.IFNA(IF(_xlfn.XLOOKUP($C160,OLs!$B:$B,OLs!$B:$B,,0),1,0),0)</f>
        <v>0</v>
      </c>
      <c r="T160">
        <f t="shared" si="20"/>
        <v>1457801508</v>
      </c>
      <c r="U160" t="str">
        <f>_xlfn.IFNA(_xlfn.XLOOKUP($T160,'PBC TL'!$A:$A,'PBC TL'!$F:$F,,0),"NA")</f>
        <v>NA</v>
      </c>
      <c r="V160">
        <f t="shared" si="21"/>
        <v>0</v>
      </c>
      <c r="W160">
        <f t="shared" si="22"/>
        <v>0</v>
      </c>
      <c r="X160">
        <f t="shared" si="23"/>
        <v>0</v>
      </c>
      <c r="Y160">
        <f t="shared" si="24"/>
        <v>0</v>
      </c>
    </row>
    <row r="161" spans="1:25" hidden="1" x14ac:dyDescent="0.25">
      <c r="A161">
        <f>IFERROR(ODBC__dsn_Synapse[[#This Row],[wave_id]],"")*1</f>
        <v>115542</v>
      </c>
      <c r="B161">
        <f>IFERROR(ODBC__dsn_Synapse[[#This Row],[id]],"")*1</f>
        <v>11495658</v>
      </c>
      <c r="C161">
        <f>IFERROR(ODBC__dsn_Synapse[[#This Row],[user_id]],"")*1</f>
        <v>713660</v>
      </c>
      <c r="D161" s="100">
        <f>IFERROR(ODBC__dsn_Synapse[[#This Row],[start_date]],"")*1</f>
        <v>45780.050625000003</v>
      </c>
      <c r="E161">
        <f>IFERROR(ODBC__dsn_Synapse[[#This Row],[completed_date]],"")*1</f>
        <v>45780.107939814814</v>
      </c>
      <c r="F161" s="100">
        <f>IFERROR(ODBC__dsn_Synapse[[#This Row],[convert_TZ(users_waves.completed_date,''UTC'',''America/New_York'')]],"")*1</f>
        <v>45779.94127314815</v>
      </c>
      <c r="G161">
        <f>IFERROR(ODBC__dsn_Synapse[[#This Row],[npi]],"")*1</f>
        <v>0</v>
      </c>
      <c r="H161">
        <f>IFERROR(ODBC__dsn_Synapse[[#This Row],[vendor_npi]],"")*1</f>
        <v>1043243355</v>
      </c>
      <c r="I161">
        <f>IFERROR(ODBC__dsn_Synapse[[#This Row],[status]],"")*1</f>
        <v>1</v>
      </c>
      <c r="J161" t="str">
        <f>IFERROR(ODBC__dsn_Synapse[[#This Row],[responses-&gt;&gt;''$.\"4420595\"'']],"")</f>
        <v>A3</v>
      </c>
      <c r="K161">
        <f>IFERROR(ODBC__dsn_Synapse[[#This Row],[responses-&gt;&gt;''$.\"4420283\"'']],"")</f>
        <v>0</v>
      </c>
      <c r="L161" t="str">
        <f>IFERROR(ODBC__dsn_Synapse[[#This Row],[responses-&gt;&gt;''$.\"4422124\"'']],"")</f>
        <v>Single-IND</v>
      </c>
      <c r="M161" t="str">
        <f t="shared" si="17"/>
        <v>A3</v>
      </c>
      <c r="N161" t="str">
        <f>_xlfn.IFNA(_xlfn.XLOOKUP($G161,'HBV TL'!$C:$C,'HBV TL'!$E:$E,,0),"NA")</f>
        <v>NA</v>
      </c>
      <c r="O161">
        <f>_xlfn.IFNA(_xlfn.XLOOKUP($H161,'HBV TL'!$C:$C,'HBV TL'!$E:$E,,0),"NA")</f>
        <v>6</v>
      </c>
      <c r="P161">
        <f t="shared" si="18"/>
        <v>6</v>
      </c>
      <c r="Q161" t="e">
        <f>_xlfn.XLOOKUP($G161,'HBV_PBC Unified TL'!$A:$A,'HBV_PBC Unified TL'!$E:$E,,0)</f>
        <v>#N/A</v>
      </c>
      <c r="R161" t="str">
        <f t="shared" si="19"/>
        <v>High/Medium</v>
      </c>
      <c r="S161">
        <f>_xlfn.IFNA(IF(_xlfn.XLOOKUP($C161,OLs!$B:$B,OLs!$B:$B,,0),1,0),0)</f>
        <v>0</v>
      </c>
      <c r="T161">
        <f t="shared" si="20"/>
        <v>1043243355</v>
      </c>
      <c r="U161" t="str">
        <f>_xlfn.IFNA(_xlfn.XLOOKUP($T161,'PBC TL'!$A:$A,'PBC TL'!$F:$F,,0),"NA")</f>
        <v>Tier 1</v>
      </c>
      <c r="V161">
        <f t="shared" si="21"/>
        <v>1</v>
      </c>
      <c r="W161">
        <f t="shared" si="22"/>
        <v>1</v>
      </c>
      <c r="X161">
        <f t="shared" si="23"/>
        <v>0</v>
      </c>
      <c r="Y161">
        <f t="shared" si="24"/>
        <v>0</v>
      </c>
    </row>
    <row r="162" spans="1:25" hidden="1" x14ac:dyDescent="0.25">
      <c r="A162">
        <f>IFERROR(ODBC__dsn_Synapse[[#This Row],[wave_id]],"")*1</f>
        <v>115542</v>
      </c>
      <c r="B162">
        <f>IFERROR(ODBC__dsn_Synapse[[#This Row],[id]],"")*1</f>
        <v>11199652</v>
      </c>
      <c r="C162">
        <f>IFERROR(ODBC__dsn_Synapse[[#This Row],[user_id]],"")*1</f>
        <v>176088</v>
      </c>
      <c r="D162" s="100">
        <f>IFERROR(ODBC__dsn_Synapse[[#This Row],[start_date]],"")*1</f>
        <v>45745.549872685187</v>
      </c>
      <c r="E162">
        <f>IFERROR(ODBC__dsn_Synapse[[#This Row],[completed_date]],"")*1</f>
        <v>45780.565891203703</v>
      </c>
      <c r="F162" s="100">
        <f>IFERROR(ODBC__dsn_Synapse[[#This Row],[convert_TZ(users_waves.completed_date,''UTC'',''America/New_York'')]],"")*1</f>
        <v>45780.399224537039</v>
      </c>
      <c r="G162">
        <f>IFERROR(ODBC__dsn_Synapse[[#This Row],[npi]],"")*1</f>
        <v>1477915742</v>
      </c>
      <c r="H162">
        <f>IFERROR(ODBC__dsn_Synapse[[#This Row],[vendor_npi]],"")*1</f>
        <v>0</v>
      </c>
      <c r="I162">
        <f>IFERROR(ODBC__dsn_Synapse[[#This Row],[status]],"")*1</f>
        <v>1</v>
      </c>
      <c r="J162" t="str">
        <f>IFERROR(ODBC__dsn_Synapse[[#This Row],[responses-&gt;&gt;''$.\"4420595\"'']],"")</f>
        <v>A6</v>
      </c>
      <c r="K162">
        <f>IFERROR(ODBC__dsn_Synapse[[#This Row],[responses-&gt;&gt;''$.\"4420283\"'']],"")</f>
        <v>0</v>
      </c>
      <c r="L162" t="str">
        <f>IFERROR(ODBC__dsn_Synapse[[#This Row],[responses-&gt;&gt;''$.\"4422124\"'']],"")</f>
        <v>Multi-IND</v>
      </c>
      <c r="M162" t="str">
        <f t="shared" si="17"/>
        <v>A6</v>
      </c>
      <c r="N162">
        <f>_xlfn.IFNA(_xlfn.XLOOKUP($G162,'HBV TL'!$C:$C,'HBV TL'!$E:$E,,0),"NA")</f>
        <v>7</v>
      </c>
      <c r="O162" t="str">
        <f>_xlfn.IFNA(_xlfn.XLOOKUP($H162,'HBV TL'!$C:$C,'HBV TL'!$E:$E,,0),"NA")</f>
        <v>NA</v>
      </c>
      <c r="P162">
        <f t="shared" si="18"/>
        <v>7</v>
      </c>
      <c r="Q162" t="str">
        <f>_xlfn.XLOOKUP($G162,'HBV_PBC Unified TL'!$A:$A,'HBV_PBC Unified TL'!$E:$E,,0)</f>
        <v>High Decile</v>
      </c>
      <c r="R162" t="str">
        <f t="shared" si="19"/>
        <v>High/Medium</v>
      </c>
      <c r="S162">
        <f>_xlfn.IFNA(IF(_xlfn.XLOOKUP($C162,OLs!$B:$B,OLs!$B:$B,,0),1,0),0)</f>
        <v>0</v>
      </c>
      <c r="T162">
        <f t="shared" si="20"/>
        <v>1477915742</v>
      </c>
      <c r="U162" t="str">
        <f>_xlfn.IFNA(_xlfn.XLOOKUP($T162,'PBC TL'!$A:$A,'PBC TL'!$F:$F,,0),"NA")</f>
        <v>Tier 3</v>
      </c>
      <c r="V162">
        <f t="shared" si="21"/>
        <v>1</v>
      </c>
      <c r="W162">
        <f t="shared" si="22"/>
        <v>1</v>
      </c>
      <c r="X162">
        <f t="shared" si="23"/>
        <v>0</v>
      </c>
      <c r="Y162">
        <f t="shared" si="24"/>
        <v>0</v>
      </c>
    </row>
    <row r="163" spans="1:25" hidden="1" x14ac:dyDescent="0.25">
      <c r="A163">
        <f>IFERROR(ODBC__dsn_Synapse[[#This Row],[wave_id]],"")*1</f>
        <v>115542</v>
      </c>
      <c r="B163">
        <f>IFERROR(ODBC__dsn_Synapse[[#This Row],[id]],"")*1</f>
        <v>11475224</v>
      </c>
      <c r="C163">
        <f>IFERROR(ODBC__dsn_Synapse[[#This Row],[user_id]],"")*1</f>
        <v>631611</v>
      </c>
      <c r="D163" s="100">
        <f>IFERROR(ODBC__dsn_Synapse[[#This Row],[start_date]],"")*1</f>
        <v>45779.712905092594</v>
      </c>
      <c r="E163">
        <f>IFERROR(ODBC__dsn_Synapse[[#This Row],[completed_date]],"")*1</f>
        <v>45780.606620370374</v>
      </c>
      <c r="F163" s="100">
        <f>IFERROR(ODBC__dsn_Synapse[[#This Row],[convert_TZ(users_waves.completed_date,''UTC'',''America/New_York'')]],"")*1</f>
        <v>45780.439953703702</v>
      </c>
      <c r="G163">
        <f>IFERROR(ODBC__dsn_Synapse[[#This Row],[npi]],"")*1</f>
        <v>1851999106</v>
      </c>
      <c r="H163">
        <f>IFERROR(ODBC__dsn_Synapse[[#This Row],[vendor_npi]],"")*1</f>
        <v>0</v>
      </c>
      <c r="I163">
        <f>IFERROR(ODBC__dsn_Synapse[[#This Row],[status]],"")*1</f>
        <v>1</v>
      </c>
      <c r="J163" t="str">
        <f>IFERROR(ODBC__dsn_Synapse[[#This Row],[responses-&gt;&gt;''$.\"4420595\"'']],"")</f>
        <v>A6</v>
      </c>
      <c r="K163">
        <f>IFERROR(ODBC__dsn_Synapse[[#This Row],[responses-&gt;&gt;''$.\"4420283\"'']],"")</f>
        <v>0</v>
      </c>
      <c r="L163" t="str">
        <f>IFERROR(ODBC__dsn_Synapse[[#This Row],[responses-&gt;&gt;''$.\"4422124\"'']],"")</f>
        <v>Multi-IND</v>
      </c>
      <c r="M163" t="str">
        <f t="shared" si="17"/>
        <v>A6</v>
      </c>
      <c r="N163" t="str">
        <f>_xlfn.IFNA(_xlfn.XLOOKUP($G163,'HBV TL'!$C:$C,'HBV TL'!$E:$E,,0),"NA")</f>
        <v>NA</v>
      </c>
      <c r="O163" t="str">
        <f>_xlfn.IFNA(_xlfn.XLOOKUP($H163,'HBV TL'!$C:$C,'HBV TL'!$E:$E,,0),"NA")</f>
        <v>NA</v>
      </c>
      <c r="P163" t="str">
        <f t="shared" si="18"/>
        <v>NA</v>
      </c>
      <c r="Q163" t="e">
        <f>_xlfn.XLOOKUP($G163,'HBV_PBC Unified TL'!$A:$A,'HBV_PBC Unified TL'!$E:$E,,0)</f>
        <v>#N/A</v>
      </c>
      <c r="R163" t="str">
        <f t="shared" si="19"/>
        <v>No Decile</v>
      </c>
      <c r="S163">
        <f>_xlfn.IFNA(IF(_xlfn.XLOOKUP($C163,OLs!$B:$B,OLs!$B:$B,,0),1,0),0)</f>
        <v>0</v>
      </c>
      <c r="T163">
        <f t="shared" si="20"/>
        <v>1851999106</v>
      </c>
      <c r="U163" t="str">
        <f>_xlfn.IFNA(_xlfn.XLOOKUP($T163,'PBC TL'!$A:$A,'PBC TL'!$F:$F,,0),"NA")</f>
        <v>NA</v>
      </c>
      <c r="V163">
        <f t="shared" si="21"/>
        <v>0</v>
      </c>
      <c r="W163">
        <f t="shared" si="22"/>
        <v>0</v>
      </c>
      <c r="X163">
        <f t="shared" si="23"/>
        <v>0</v>
      </c>
      <c r="Y163">
        <f t="shared" si="24"/>
        <v>0</v>
      </c>
    </row>
    <row r="164" spans="1:25" hidden="1" x14ac:dyDescent="0.25">
      <c r="A164">
        <f>IFERROR(ODBC__dsn_Synapse[[#This Row],[wave_id]],"")*1</f>
        <v>115542</v>
      </c>
      <c r="B164">
        <f>IFERROR(ODBC__dsn_Synapse[[#This Row],[id]],"")*1</f>
        <v>11489012</v>
      </c>
      <c r="C164">
        <f>IFERROR(ODBC__dsn_Synapse[[#This Row],[user_id]],"")*1</f>
        <v>713281</v>
      </c>
      <c r="D164" s="100">
        <f>IFERROR(ODBC__dsn_Synapse[[#This Row],[start_date]],"")*1</f>
        <v>45779.069733796299</v>
      </c>
      <c r="E164">
        <f>IFERROR(ODBC__dsn_Synapse[[#This Row],[completed_date]],"")*1</f>
        <v>45781.008368055554</v>
      </c>
      <c r="F164" s="100">
        <f>IFERROR(ODBC__dsn_Synapse[[#This Row],[convert_TZ(users_waves.completed_date,''UTC'',''America/New_York'')]],"")*1</f>
        <v>45780.84170138889</v>
      </c>
      <c r="G164">
        <f>IFERROR(ODBC__dsn_Synapse[[#This Row],[npi]],"")*1</f>
        <v>0</v>
      </c>
      <c r="H164">
        <f>IFERROR(ODBC__dsn_Synapse[[#This Row],[vendor_npi]],"")*1</f>
        <v>1396094587</v>
      </c>
      <c r="I164">
        <f>IFERROR(ODBC__dsn_Synapse[[#This Row],[status]],"")*1</f>
        <v>1</v>
      </c>
      <c r="J164" t="str">
        <f>IFERROR(ODBC__dsn_Synapse[[#This Row],[responses-&gt;&gt;''$.\"4420595\"'']],"")</f>
        <v>A2</v>
      </c>
      <c r="K164">
        <f>IFERROR(ODBC__dsn_Synapse[[#This Row],[responses-&gt;&gt;''$.\"4420283\"'']],"")</f>
        <v>0</v>
      </c>
      <c r="L164" t="str">
        <f>IFERROR(ODBC__dsn_Synapse[[#This Row],[responses-&gt;&gt;''$.\"4422124\"'']],"")</f>
        <v>Multi-IND</v>
      </c>
      <c r="M164" t="str">
        <f t="shared" si="17"/>
        <v>A2</v>
      </c>
      <c r="N164" t="str">
        <f>_xlfn.IFNA(_xlfn.XLOOKUP($G164,'HBV TL'!$C:$C,'HBV TL'!$E:$E,,0),"NA")</f>
        <v>NA</v>
      </c>
      <c r="O164">
        <f>_xlfn.IFNA(_xlfn.XLOOKUP($H164,'HBV TL'!$C:$C,'HBV TL'!$E:$E,,0),"NA")</f>
        <v>9</v>
      </c>
      <c r="P164">
        <f t="shared" si="18"/>
        <v>9</v>
      </c>
      <c r="Q164" t="e">
        <f>_xlfn.XLOOKUP($G164,'HBV_PBC Unified TL'!$A:$A,'HBV_PBC Unified TL'!$E:$E,,0)</f>
        <v>#N/A</v>
      </c>
      <c r="R164" t="str">
        <f t="shared" si="19"/>
        <v>High/Medium</v>
      </c>
      <c r="S164">
        <f>_xlfn.IFNA(IF(_xlfn.XLOOKUP($C164,OLs!$B:$B,OLs!$B:$B,,0),1,0),0)</f>
        <v>0</v>
      </c>
      <c r="T164">
        <f t="shared" si="20"/>
        <v>1396094587</v>
      </c>
      <c r="U164" t="str">
        <f>_xlfn.IFNA(_xlfn.XLOOKUP($T164,'PBC TL'!$A:$A,'PBC TL'!$F:$F,,0),"NA")</f>
        <v>Tier 2</v>
      </c>
      <c r="V164">
        <f t="shared" si="21"/>
        <v>1</v>
      </c>
      <c r="W164">
        <f t="shared" si="22"/>
        <v>1</v>
      </c>
      <c r="X164">
        <f t="shared" si="23"/>
        <v>0</v>
      </c>
      <c r="Y164">
        <f t="shared" si="24"/>
        <v>0</v>
      </c>
    </row>
    <row r="165" spans="1:25" hidden="1" x14ac:dyDescent="0.25">
      <c r="A165">
        <f>IFERROR(ODBC__dsn_Synapse[[#This Row],[wave_id]],"")*1</f>
        <v>115542</v>
      </c>
      <c r="B165">
        <f>IFERROR(ODBC__dsn_Synapse[[#This Row],[id]],"")*1</f>
        <v>11475022</v>
      </c>
      <c r="C165">
        <f>IFERROR(ODBC__dsn_Synapse[[#This Row],[user_id]],"")*1</f>
        <v>381688</v>
      </c>
      <c r="D165" s="100">
        <f>IFERROR(ODBC__dsn_Synapse[[#This Row],[start_date]],"")*1</f>
        <v>45779.651631944442</v>
      </c>
      <c r="E165">
        <f>IFERROR(ODBC__dsn_Synapse[[#This Row],[completed_date]],"")*1</f>
        <v>45781.856412037036</v>
      </c>
      <c r="F165" s="100">
        <f>IFERROR(ODBC__dsn_Synapse[[#This Row],[convert_TZ(users_waves.completed_date,''UTC'',''America/New_York'')]],"")*1</f>
        <v>45781.689745370371</v>
      </c>
      <c r="G165">
        <f>IFERROR(ODBC__dsn_Synapse[[#This Row],[npi]],"")*1</f>
        <v>1770172967</v>
      </c>
      <c r="H165">
        <f>IFERROR(ODBC__dsn_Synapse[[#This Row],[vendor_npi]],"")*1</f>
        <v>0</v>
      </c>
      <c r="I165">
        <f>IFERROR(ODBC__dsn_Synapse[[#This Row],[status]],"")*1</f>
        <v>1</v>
      </c>
      <c r="J165">
        <f>IFERROR(ODBC__dsn_Synapse[[#This Row],[responses-&gt;&gt;''$.\"4420595\"'']],"")</f>
        <v>0</v>
      </c>
      <c r="K165" t="str">
        <f>IFERROR(ODBC__dsn_Synapse[[#This Row],[responses-&gt;&gt;''$.\"4420283\"'']],"")</f>
        <v>A2</v>
      </c>
      <c r="L165" t="str">
        <f>IFERROR(ODBC__dsn_Synapse[[#This Row],[responses-&gt;&gt;''$.\"4422124\"'']],"")</f>
        <v>Multi-IND</v>
      </c>
      <c r="M165" t="str">
        <f t="shared" si="17"/>
        <v>A2</v>
      </c>
      <c r="N165" t="str">
        <f>_xlfn.IFNA(_xlfn.XLOOKUP($G165,'HBV TL'!$C:$C,'HBV TL'!$E:$E,,0),"NA")</f>
        <v>NA</v>
      </c>
      <c r="O165" t="str">
        <f>_xlfn.IFNA(_xlfn.XLOOKUP($H165,'HBV TL'!$C:$C,'HBV TL'!$E:$E,,0),"NA")</f>
        <v>NA</v>
      </c>
      <c r="P165" t="str">
        <f t="shared" si="18"/>
        <v>NA</v>
      </c>
      <c r="Q165" t="e">
        <f>_xlfn.XLOOKUP($G165,'HBV_PBC Unified TL'!$A:$A,'HBV_PBC Unified TL'!$E:$E,,0)</f>
        <v>#N/A</v>
      </c>
      <c r="R165" t="str">
        <f t="shared" si="19"/>
        <v>No Decile</v>
      </c>
      <c r="S165">
        <f>_xlfn.IFNA(IF(_xlfn.XLOOKUP($C165,OLs!$B:$B,OLs!$B:$B,,0),1,0),0)</f>
        <v>0</v>
      </c>
      <c r="T165">
        <f t="shared" si="20"/>
        <v>1770172967</v>
      </c>
      <c r="U165" t="str">
        <f>_xlfn.IFNA(_xlfn.XLOOKUP($T165,'PBC TL'!$A:$A,'PBC TL'!$F:$F,,0),"NA")</f>
        <v>-</v>
      </c>
      <c r="V165">
        <f t="shared" si="21"/>
        <v>0</v>
      </c>
      <c r="W165">
        <f t="shared" si="22"/>
        <v>1</v>
      </c>
      <c r="X165">
        <f t="shared" si="23"/>
        <v>0</v>
      </c>
      <c r="Y165">
        <f t="shared" si="24"/>
        <v>1</v>
      </c>
    </row>
    <row r="166" spans="1:25" hidden="1" x14ac:dyDescent="0.25">
      <c r="A166" t="e">
        <f>IFERROR(ODBC__dsn_Synapse[[#This Row],[wave_id]],"")*1</f>
        <v>#VALUE!</v>
      </c>
      <c r="B166" t="e">
        <f>IFERROR(ODBC__dsn_Synapse[[#This Row],[id]],"")*1</f>
        <v>#VALUE!</v>
      </c>
      <c r="C166" t="e">
        <f>IFERROR(ODBC__dsn_Synapse[[#This Row],[user_id]],"")*1</f>
        <v>#VALUE!</v>
      </c>
      <c r="D166" s="100" t="e">
        <f>IFERROR(ODBC__dsn_Synapse[[#This Row],[start_date]],"")*1</f>
        <v>#VALUE!</v>
      </c>
      <c r="E166" t="e">
        <f>IFERROR(ODBC__dsn_Synapse[[#This Row],[completed_date]],"")*1</f>
        <v>#VALUE!</v>
      </c>
      <c r="F166" s="100" t="e">
        <f>IFERROR(ODBC__dsn_Synapse[[#This Row],[convert_TZ(users_waves.completed_date,''UTC'',''America/New_York'')]],"")*1</f>
        <v>#VALUE!</v>
      </c>
      <c r="G166" t="e">
        <f>IFERROR(ODBC__dsn_Synapse[[#This Row],[npi]],"")*1</f>
        <v>#VALUE!</v>
      </c>
      <c r="H166" t="e">
        <f>IFERROR(ODBC__dsn_Synapse[[#This Row],[vendor_npi]],"")*1</f>
        <v>#VALUE!</v>
      </c>
      <c r="I166" t="e">
        <f>IFERROR(ODBC__dsn_Synapse[[#This Row],[status]],"")*1</f>
        <v>#VALUE!</v>
      </c>
      <c r="J166" t="str">
        <f>IFERROR(ODBC__dsn_Synapse[[#This Row],[responses-&gt;&gt;''$.\"4420595\"'']],"")</f>
        <v/>
      </c>
      <c r="K166" t="str">
        <f>IFERROR(ODBC__dsn_Synapse[[#This Row],[responses-&gt;&gt;''$.\"4420283\"'']],"")</f>
        <v/>
      </c>
      <c r="L166" t="str">
        <f>IFERROR(ODBC__dsn_Synapse[[#This Row],[responses-&gt;&gt;''$.\"4422124\"'']],"")</f>
        <v/>
      </c>
      <c r="M166" t="str">
        <f t="shared" si="17"/>
        <v/>
      </c>
      <c r="N166" t="e">
        <f>_xlfn.IFNA(_xlfn.XLOOKUP($G166,'HBV TL'!$C:$C,'HBV TL'!$E:$E,,0),"NA")</f>
        <v>#VALUE!</v>
      </c>
      <c r="O166" t="e">
        <f>_xlfn.IFNA(_xlfn.XLOOKUP($H166,'HBV TL'!$C:$C,'HBV TL'!$E:$E,,0),"NA")</f>
        <v>#VALUE!</v>
      </c>
      <c r="P166" t="e">
        <f t="shared" si="18"/>
        <v>#VALUE!</v>
      </c>
      <c r="Q166" t="e">
        <f>_xlfn.XLOOKUP($G166,'HBV_PBC Unified TL'!$A:$A,'HBV_PBC Unified TL'!$E:$E,,0)</f>
        <v>#VALUE!</v>
      </c>
      <c r="R166" t="e">
        <f t="shared" si="19"/>
        <v>#VALUE!</v>
      </c>
      <c r="S166" t="e">
        <f>_xlfn.IFNA(IF(_xlfn.XLOOKUP($C166,OLs!$B:$B,OLs!$B:$B,,0),1,0),0)</f>
        <v>#VALUE!</v>
      </c>
      <c r="T166" t="e">
        <f t="shared" si="20"/>
        <v>#VALUE!</v>
      </c>
      <c r="U166" t="e">
        <f>_xlfn.IFNA(_xlfn.XLOOKUP($T166,'PBC TL'!$A:$A,'PBC TL'!$F:$F,,0),"NA")</f>
        <v>#VALUE!</v>
      </c>
      <c r="V166" t="e">
        <f t="shared" si="21"/>
        <v>#VALUE!</v>
      </c>
      <c r="W166" t="e">
        <f t="shared" si="22"/>
        <v>#VALUE!</v>
      </c>
      <c r="X166" t="e">
        <f t="shared" si="23"/>
        <v>#VALUE!</v>
      </c>
      <c r="Y166" t="e">
        <f t="shared" si="24"/>
        <v>#VALUE!</v>
      </c>
    </row>
    <row r="167" spans="1:25" hidden="1" x14ac:dyDescent="0.25">
      <c r="A167" t="e">
        <f>IFERROR(ODBC__dsn_Synapse[[#This Row],[wave_id]],"")*1</f>
        <v>#VALUE!</v>
      </c>
      <c r="B167" t="e">
        <f>IFERROR(ODBC__dsn_Synapse[[#This Row],[id]],"")*1</f>
        <v>#VALUE!</v>
      </c>
      <c r="C167" t="e">
        <f>IFERROR(ODBC__dsn_Synapse[[#This Row],[user_id]],"")*1</f>
        <v>#VALUE!</v>
      </c>
      <c r="D167" s="100" t="e">
        <f>IFERROR(ODBC__dsn_Synapse[[#This Row],[start_date]],"")*1</f>
        <v>#VALUE!</v>
      </c>
      <c r="E167" t="e">
        <f>IFERROR(ODBC__dsn_Synapse[[#This Row],[completed_date]],"")*1</f>
        <v>#VALUE!</v>
      </c>
      <c r="F167" s="100" t="e">
        <f>IFERROR(ODBC__dsn_Synapse[[#This Row],[convert_TZ(users_waves.completed_date,''UTC'',''America/New_York'')]],"")*1</f>
        <v>#VALUE!</v>
      </c>
      <c r="G167" t="e">
        <f>IFERROR(ODBC__dsn_Synapse[[#This Row],[npi]],"")*1</f>
        <v>#VALUE!</v>
      </c>
      <c r="H167" t="e">
        <f>IFERROR(ODBC__dsn_Synapse[[#This Row],[vendor_npi]],"")*1</f>
        <v>#VALUE!</v>
      </c>
      <c r="I167" t="e">
        <f>IFERROR(ODBC__dsn_Synapse[[#This Row],[status]],"")*1</f>
        <v>#VALUE!</v>
      </c>
      <c r="J167" t="str">
        <f>IFERROR(ODBC__dsn_Synapse[[#This Row],[responses-&gt;&gt;''$.\"4420595\"'']],"")</f>
        <v/>
      </c>
      <c r="K167" t="str">
        <f>IFERROR(ODBC__dsn_Synapse[[#This Row],[responses-&gt;&gt;''$.\"4420283\"'']],"")</f>
        <v/>
      </c>
      <c r="L167" t="str">
        <f>IFERROR(ODBC__dsn_Synapse[[#This Row],[responses-&gt;&gt;''$.\"4422124\"'']],"")</f>
        <v/>
      </c>
      <c r="M167" t="str">
        <f t="shared" si="17"/>
        <v/>
      </c>
      <c r="N167" t="e">
        <f>_xlfn.IFNA(_xlfn.XLOOKUP($G167,'HBV TL'!$C:$C,'HBV TL'!$E:$E,,0),"NA")</f>
        <v>#VALUE!</v>
      </c>
      <c r="O167" t="e">
        <f>_xlfn.IFNA(_xlfn.XLOOKUP($H167,'HBV TL'!$C:$C,'HBV TL'!$E:$E,,0),"NA")</f>
        <v>#VALUE!</v>
      </c>
      <c r="P167" t="e">
        <f t="shared" si="18"/>
        <v>#VALUE!</v>
      </c>
      <c r="Q167" t="e">
        <f>_xlfn.XLOOKUP($G167,'HBV_PBC Unified TL'!$A:$A,'HBV_PBC Unified TL'!$E:$E,,0)</f>
        <v>#VALUE!</v>
      </c>
      <c r="R167" t="e">
        <f t="shared" si="19"/>
        <v>#VALUE!</v>
      </c>
      <c r="S167" t="e">
        <f>_xlfn.IFNA(IF(_xlfn.XLOOKUP($C167,OLs!$B:$B,OLs!$B:$B,,0),1,0),0)</f>
        <v>#VALUE!</v>
      </c>
      <c r="T167" t="e">
        <f t="shared" si="20"/>
        <v>#VALUE!</v>
      </c>
      <c r="U167" t="e">
        <f>_xlfn.IFNA(_xlfn.XLOOKUP($T167,'PBC TL'!$A:$A,'PBC TL'!$F:$F,,0),"NA")</f>
        <v>#VALUE!</v>
      </c>
      <c r="V167" t="e">
        <f t="shared" si="21"/>
        <v>#VALUE!</v>
      </c>
      <c r="W167" t="e">
        <f t="shared" si="22"/>
        <v>#VALUE!</v>
      </c>
      <c r="X167" t="e">
        <f t="shared" si="23"/>
        <v>#VALUE!</v>
      </c>
      <c r="Y167" t="e">
        <f t="shared" si="24"/>
        <v>#VALUE!</v>
      </c>
    </row>
    <row r="168" spans="1:25" hidden="1" x14ac:dyDescent="0.25">
      <c r="A168" t="e">
        <f>IFERROR(ODBC__dsn_Synapse[[#This Row],[wave_id]],"")*1</f>
        <v>#VALUE!</v>
      </c>
      <c r="B168" t="e">
        <f>IFERROR(ODBC__dsn_Synapse[[#This Row],[id]],"")*1</f>
        <v>#VALUE!</v>
      </c>
      <c r="C168" t="e">
        <f>IFERROR(ODBC__dsn_Synapse[[#This Row],[user_id]],"")*1</f>
        <v>#VALUE!</v>
      </c>
      <c r="D168" s="100" t="e">
        <f>IFERROR(ODBC__dsn_Synapse[[#This Row],[start_date]],"")*1</f>
        <v>#VALUE!</v>
      </c>
      <c r="E168" t="e">
        <f>IFERROR(ODBC__dsn_Synapse[[#This Row],[completed_date]],"")*1</f>
        <v>#VALUE!</v>
      </c>
      <c r="F168" s="100" t="e">
        <f>IFERROR(ODBC__dsn_Synapse[[#This Row],[convert_TZ(users_waves.completed_date,''UTC'',''America/New_York'')]],"")*1</f>
        <v>#VALUE!</v>
      </c>
      <c r="G168" t="e">
        <f>IFERROR(ODBC__dsn_Synapse[[#This Row],[npi]],"")*1</f>
        <v>#VALUE!</v>
      </c>
      <c r="H168" t="e">
        <f>IFERROR(ODBC__dsn_Synapse[[#This Row],[vendor_npi]],"")*1</f>
        <v>#VALUE!</v>
      </c>
      <c r="I168" t="e">
        <f>IFERROR(ODBC__dsn_Synapse[[#This Row],[status]],"")*1</f>
        <v>#VALUE!</v>
      </c>
      <c r="J168" t="str">
        <f>IFERROR(ODBC__dsn_Synapse[[#This Row],[responses-&gt;&gt;''$.\"4420595\"'']],"")</f>
        <v/>
      </c>
      <c r="K168" t="str">
        <f>IFERROR(ODBC__dsn_Synapse[[#This Row],[responses-&gt;&gt;''$.\"4420283\"'']],"")</f>
        <v/>
      </c>
      <c r="L168" t="str">
        <f>IFERROR(ODBC__dsn_Synapse[[#This Row],[responses-&gt;&gt;''$.\"4422124\"'']],"")</f>
        <v/>
      </c>
      <c r="M168" t="str">
        <f t="shared" si="17"/>
        <v/>
      </c>
      <c r="N168" t="e">
        <f>_xlfn.IFNA(_xlfn.XLOOKUP($G168,'HBV TL'!$C:$C,'HBV TL'!$E:$E,,0),"NA")</f>
        <v>#VALUE!</v>
      </c>
      <c r="O168" t="e">
        <f>_xlfn.IFNA(_xlfn.XLOOKUP($H168,'HBV TL'!$C:$C,'HBV TL'!$E:$E,,0),"NA")</f>
        <v>#VALUE!</v>
      </c>
      <c r="P168" t="e">
        <f t="shared" si="18"/>
        <v>#VALUE!</v>
      </c>
      <c r="Q168" t="e">
        <f>_xlfn.XLOOKUP($G168,'HBV_PBC Unified TL'!$A:$A,'HBV_PBC Unified TL'!$E:$E,,0)</f>
        <v>#VALUE!</v>
      </c>
      <c r="R168" t="e">
        <f t="shared" si="19"/>
        <v>#VALUE!</v>
      </c>
      <c r="S168" t="e">
        <f>_xlfn.IFNA(IF(_xlfn.XLOOKUP($C168,OLs!$B:$B,OLs!$B:$B,,0),1,0),0)</f>
        <v>#VALUE!</v>
      </c>
      <c r="T168" t="e">
        <f t="shared" si="20"/>
        <v>#VALUE!</v>
      </c>
      <c r="U168" t="e">
        <f>_xlfn.IFNA(_xlfn.XLOOKUP($T168,'PBC TL'!$A:$A,'PBC TL'!$F:$F,,0),"NA")</f>
        <v>#VALUE!</v>
      </c>
      <c r="V168" t="e">
        <f t="shared" si="21"/>
        <v>#VALUE!</v>
      </c>
      <c r="W168" t="e">
        <f t="shared" si="22"/>
        <v>#VALUE!</v>
      </c>
      <c r="X168" t="e">
        <f t="shared" si="23"/>
        <v>#VALUE!</v>
      </c>
      <c r="Y168" t="e">
        <f t="shared" si="24"/>
        <v>#VALUE!</v>
      </c>
    </row>
    <row r="169" spans="1:25" hidden="1" x14ac:dyDescent="0.25">
      <c r="A169" t="e">
        <f>IFERROR(ODBC__dsn_Synapse[[#This Row],[wave_id]],"")*1</f>
        <v>#VALUE!</v>
      </c>
      <c r="B169" t="e">
        <f>IFERROR(ODBC__dsn_Synapse[[#This Row],[id]],"")*1</f>
        <v>#VALUE!</v>
      </c>
      <c r="C169" t="e">
        <f>IFERROR(ODBC__dsn_Synapse[[#This Row],[user_id]],"")*1</f>
        <v>#VALUE!</v>
      </c>
      <c r="D169" s="100" t="e">
        <f>IFERROR(ODBC__dsn_Synapse[[#This Row],[start_date]],"")*1</f>
        <v>#VALUE!</v>
      </c>
      <c r="E169" t="e">
        <f>IFERROR(ODBC__dsn_Synapse[[#This Row],[completed_date]],"")*1</f>
        <v>#VALUE!</v>
      </c>
      <c r="F169" s="100" t="e">
        <f>IFERROR(ODBC__dsn_Synapse[[#This Row],[convert_TZ(users_waves.completed_date,''UTC'',''America/New_York'')]],"")*1</f>
        <v>#VALUE!</v>
      </c>
      <c r="G169" t="e">
        <f>IFERROR(ODBC__dsn_Synapse[[#This Row],[npi]],"")*1</f>
        <v>#VALUE!</v>
      </c>
      <c r="H169" t="e">
        <f>IFERROR(ODBC__dsn_Synapse[[#This Row],[vendor_npi]],"")*1</f>
        <v>#VALUE!</v>
      </c>
      <c r="I169" t="e">
        <f>IFERROR(ODBC__dsn_Synapse[[#This Row],[status]],"")*1</f>
        <v>#VALUE!</v>
      </c>
      <c r="J169" t="str">
        <f>IFERROR(ODBC__dsn_Synapse[[#This Row],[responses-&gt;&gt;''$.\"4420595\"'']],"")</f>
        <v/>
      </c>
      <c r="K169" t="str">
        <f>IFERROR(ODBC__dsn_Synapse[[#This Row],[responses-&gt;&gt;''$.\"4420283\"'']],"")</f>
        <v/>
      </c>
      <c r="L169" t="str">
        <f>IFERROR(ODBC__dsn_Synapse[[#This Row],[responses-&gt;&gt;''$.\"4422124\"'']],"")</f>
        <v/>
      </c>
      <c r="M169" t="str">
        <f t="shared" si="17"/>
        <v/>
      </c>
      <c r="N169" t="e">
        <f>_xlfn.IFNA(_xlfn.XLOOKUP($G169,'HBV TL'!$C:$C,'HBV TL'!$E:$E,,0),"NA")</f>
        <v>#VALUE!</v>
      </c>
      <c r="O169" t="e">
        <f>_xlfn.IFNA(_xlfn.XLOOKUP($H169,'HBV TL'!$C:$C,'HBV TL'!$E:$E,,0),"NA")</f>
        <v>#VALUE!</v>
      </c>
      <c r="P169" t="e">
        <f t="shared" si="18"/>
        <v>#VALUE!</v>
      </c>
      <c r="Q169" t="e">
        <f>_xlfn.XLOOKUP($G169,'HBV_PBC Unified TL'!$A:$A,'HBV_PBC Unified TL'!$E:$E,,0)</f>
        <v>#VALUE!</v>
      </c>
      <c r="R169" t="e">
        <f t="shared" si="19"/>
        <v>#VALUE!</v>
      </c>
      <c r="S169" t="e">
        <f>_xlfn.IFNA(IF(_xlfn.XLOOKUP($C169,OLs!$B:$B,OLs!$B:$B,,0),1,0),0)</f>
        <v>#VALUE!</v>
      </c>
      <c r="T169" t="e">
        <f t="shared" si="20"/>
        <v>#VALUE!</v>
      </c>
      <c r="U169" t="e">
        <f>_xlfn.IFNA(_xlfn.XLOOKUP($T169,'PBC TL'!$A:$A,'PBC TL'!$F:$F,,0),"NA")</f>
        <v>#VALUE!</v>
      </c>
      <c r="V169" t="e">
        <f t="shared" si="21"/>
        <v>#VALUE!</v>
      </c>
      <c r="W169" t="e">
        <f t="shared" si="22"/>
        <v>#VALUE!</v>
      </c>
      <c r="X169" t="e">
        <f t="shared" si="23"/>
        <v>#VALUE!</v>
      </c>
      <c r="Y169" t="e">
        <f t="shared" si="24"/>
        <v>#VALUE!</v>
      </c>
    </row>
    <row r="170" spans="1:25" hidden="1" x14ac:dyDescent="0.25">
      <c r="A170" t="e">
        <f>IFERROR(ODBC__dsn_Synapse[[#This Row],[wave_id]],"")*1</f>
        <v>#VALUE!</v>
      </c>
      <c r="B170" t="e">
        <f>IFERROR(ODBC__dsn_Synapse[[#This Row],[id]],"")*1</f>
        <v>#VALUE!</v>
      </c>
      <c r="C170" t="e">
        <f>IFERROR(ODBC__dsn_Synapse[[#This Row],[user_id]],"")*1</f>
        <v>#VALUE!</v>
      </c>
      <c r="D170" s="100" t="e">
        <f>IFERROR(ODBC__dsn_Synapse[[#This Row],[start_date]],"")*1</f>
        <v>#VALUE!</v>
      </c>
      <c r="E170" t="e">
        <f>IFERROR(ODBC__dsn_Synapse[[#This Row],[completed_date]],"")*1</f>
        <v>#VALUE!</v>
      </c>
      <c r="F170" s="100" t="e">
        <f>IFERROR(ODBC__dsn_Synapse[[#This Row],[convert_TZ(users_waves.completed_date,''UTC'',''America/New_York'')]],"")*1</f>
        <v>#VALUE!</v>
      </c>
      <c r="G170" t="e">
        <f>IFERROR(ODBC__dsn_Synapse[[#This Row],[npi]],"")*1</f>
        <v>#VALUE!</v>
      </c>
      <c r="H170" t="e">
        <f>IFERROR(ODBC__dsn_Synapse[[#This Row],[vendor_npi]],"")*1</f>
        <v>#VALUE!</v>
      </c>
      <c r="I170" t="e">
        <f>IFERROR(ODBC__dsn_Synapse[[#This Row],[status]],"")*1</f>
        <v>#VALUE!</v>
      </c>
      <c r="J170" t="str">
        <f>IFERROR(ODBC__dsn_Synapse[[#This Row],[responses-&gt;&gt;''$.\"4420595\"'']],"")</f>
        <v/>
      </c>
      <c r="K170" t="str">
        <f>IFERROR(ODBC__dsn_Synapse[[#This Row],[responses-&gt;&gt;''$.\"4420283\"'']],"")</f>
        <v/>
      </c>
      <c r="L170" t="str">
        <f>IFERROR(ODBC__dsn_Synapse[[#This Row],[responses-&gt;&gt;''$.\"4422124\"'']],"")</f>
        <v/>
      </c>
      <c r="M170" t="str">
        <f t="shared" si="17"/>
        <v/>
      </c>
      <c r="N170" t="e">
        <f>_xlfn.IFNA(_xlfn.XLOOKUP($G170,'HBV TL'!$C:$C,'HBV TL'!$E:$E,,0),"NA")</f>
        <v>#VALUE!</v>
      </c>
      <c r="O170" t="e">
        <f>_xlfn.IFNA(_xlfn.XLOOKUP($H170,'HBV TL'!$C:$C,'HBV TL'!$E:$E,,0),"NA")</f>
        <v>#VALUE!</v>
      </c>
      <c r="P170" t="e">
        <f t="shared" si="18"/>
        <v>#VALUE!</v>
      </c>
      <c r="Q170" t="e">
        <f>_xlfn.XLOOKUP($G170,'HBV_PBC Unified TL'!$A:$A,'HBV_PBC Unified TL'!$E:$E,,0)</f>
        <v>#VALUE!</v>
      </c>
      <c r="R170" t="e">
        <f t="shared" si="19"/>
        <v>#VALUE!</v>
      </c>
      <c r="S170" t="e">
        <f>_xlfn.IFNA(IF(_xlfn.XLOOKUP($C170,OLs!$B:$B,OLs!$B:$B,,0),1,0),0)</f>
        <v>#VALUE!</v>
      </c>
      <c r="T170" t="e">
        <f t="shared" si="20"/>
        <v>#VALUE!</v>
      </c>
      <c r="U170" t="e">
        <f>_xlfn.IFNA(_xlfn.XLOOKUP($T170,'PBC TL'!$A:$A,'PBC TL'!$F:$F,,0),"NA")</f>
        <v>#VALUE!</v>
      </c>
      <c r="V170" t="e">
        <f t="shared" si="21"/>
        <v>#VALUE!</v>
      </c>
      <c r="W170" t="e">
        <f t="shared" si="22"/>
        <v>#VALUE!</v>
      </c>
      <c r="X170" t="e">
        <f t="shared" si="23"/>
        <v>#VALUE!</v>
      </c>
      <c r="Y170" t="e">
        <f t="shared" si="24"/>
        <v>#VALUE!</v>
      </c>
    </row>
    <row r="171" spans="1:25" hidden="1" x14ac:dyDescent="0.25">
      <c r="A171" t="e">
        <f>IFERROR(ODBC__dsn_Synapse[[#This Row],[wave_id]],"")*1</f>
        <v>#VALUE!</v>
      </c>
      <c r="B171" t="e">
        <f>IFERROR(ODBC__dsn_Synapse[[#This Row],[id]],"")*1</f>
        <v>#VALUE!</v>
      </c>
      <c r="C171" t="e">
        <f>IFERROR(ODBC__dsn_Synapse[[#This Row],[user_id]],"")*1</f>
        <v>#VALUE!</v>
      </c>
      <c r="D171" s="100" t="e">
        <f>IFERROR(ODBC__dsn_Synapse[[#This Row],[start_date]],"")*1</f>
        <v>#VALUE!</v>
      </c>
      <c r="E171" t="e">
        <f>IFERROR(ODBC__dsn_Synapse[[#This Row],[completed_date]],"")*1</f>
        <v>#VALUE!</v>
      </c>
      <c r="F171" s="100" t="e">
        <f>IFERROR(ODBC__dsn_Synapse[[#This Row],[convert_TZ(users_waves.completed_date,''UTC'',''America/New_York'')]],"")*1</f>
        <v>#VALUE!</v>
      </c>
      <c r="G171" t="e">
        <f>IFERROR(ODBC__dsn_Synapse[[#This Row],[npi]],"")*1</f>
        <v>#VALUE!</v>
      </c>
      <c r="H171" t="e">
        <f>IFERROR(ODBC__dsn_Synapse[[#This Row],[vendor_npi]],"")*1</f>
        <v>#VALUE!</v>
      </c>
      <c r="I171" t="e">
        <f>IFERROR(ODBC__dsn_Synapse[[#This Row],[status]],"")*1</f>
        <v>#VALUE!</v>
      </c>
      <c r="J171" t="str">
        <f>IFERROR(ODBC__dsn_Synapse[[#This Row],[responses-&gt;&gt;''$.\"4420595\"'']],"")</f>
        <v/>
      </c>
      <c r="K171" t="str">
        <f>IFERROR(ODBC__dsn_Synapse[[#This Row],[responses-&gt;&gt;''$.\"4420283\"'']],"")</f>
        <v/>
      </c>
      <c r="L171" t="str">
        <f>IFERROR(ODBC__dsn_Synapse[[#This Row],[responses-&gt;&gt;''$.\"4422124\"'']],"")</f>
        <v/>
      </c>
      <c r="M171" t="str">
        <f t="shared" si="17"/>
        <v/>
      </c>
      <c r="N171" t="e">
        <f>_xlfn.IFNA(_xlfn.XLOOKUP($G171,'HBV TL'!$C:$C,'HBV TL'!$E:$E,,0),"NA")</f>
        <v>#VALUE!</v>
      </c>
      <c r="O171" t="e">
        <f>_xlfn.IFNA(_xlfn.XLOOKUP($H171,'HBV TL'!$C:$C,'HBV TL'!$E:$E,,0),"NA")</f>
        <v>#VALUE!</v>
      </c>
      <c r="P171" t="e">
        <f t="shared" si="18"/>
        <v>#VALUE!</v>
      </c>
      <c r="Q171" t="e">
        <f>_xlfn.XLOOKUP($G171,'HBV_PBC Unified TL'!$A:$A,'HBV_PBC Unified TL'!$E:$E,,0)</f>
        <v>#VALUE!</v>
      </c>
      <c r="R171" t="e">
        <f t="shared" si="19"/>
        <v>#VALUE!</v>
      </c>
      <c r="S171" t="e">
        <f>_xlfn.IFNA(IF(_xlfn.XLOOKUP($C171,OLs!$B:$B,OLs!$B:$B,,0),1,0),0)</f>
        <v>#VALUE!</v>
      </c>
      <c r="T171" t="e">
        <f t="shared" si="20"/>
        <v>#VALUE!</v>
      </c>
      <c r="U171" t="e">
        <f>_xlfn.IFNA(_xlfn.XLOOKUP($T171,'PBC TL'!$A:$A,'PBC TL'!$F:$F,,0),"NA")</f>
        <v>#VALUE!</v>
      </c>
      <c r="V171" t="e">
        <f t="shared" si="21"/>
        <v>#VALUE!</v>
      </c>
      <c r="W171" t="e">
        <f t="shared" si="22"/>
        <v>#VALUE!</v>
      </c>
      <c r="X171" t="e">
        <f t="shared" si="23"/>
        <v>#VALUE!</v>
      </c>
      <c r="Y171" t="e">
        <f t="shared" si="24"/>
        <v>#VALUE!</v>
      </c>
    </row>
    <row r="172" spans="1:25" hidden="1" x14ac:dyDescent="0.25">
      <c r="A172" t="e">
        <f>IFERROR(ODBC__dsn_Synapse[[#This Row],[wave_id]],"")*1</f>
        <v>#VALUE!</v>
      </c>
      <c r="B172" t="e">
        <f>IFERROR(ODBC__dsn_Synapse[[#This Row],[id]],"")*1</f>
        <v>#VALUE!</v>
      </c>
      <c r="C172" t="e">
        <f>IFERROR(ODBC__dsn_Synapse[[#This Row],[user_id]],"")*1</f>
        <v>#VALUE!</v>
      </c>
      <c r="D172" s="100" t="e">
        <f>IFERROR(ODBC__dsn_Synapse[[#This Row],[start_date]],"")*1</f>
        <v>#VALUE!</v>
      </c>
      <c r="E172" t="e">
        <f>IFERROR(ODBC__dsn_Synapse[[#This Row],[completed_date]],"")*1</f>
        <v>#VALUE!</v>
      </c>
      <c r="F172" s="100" t="e">
        <f>IFERROR(ODBC__dsn_Synapse[[#This Row],[convert_TZ(users_waves.completed_date,''UTC'',''America/New_York'')]],"")*1</f>
        <v>#VALUE!</v>
      </c>
      <c r="G172" t="e">
        <f>IFERROR(ODBC__dsn_Synapse[[#This Row],[npi]],"")*1</f>
        <v>#VALUE!</v>
      </c>
      <c r="H172" t="e">
        <f>IFERROR(ODBC__dsn_Synapse[[#This Row],[vendor_npi]],"")*1</f>
        <v>#VALUE!</v>
      </c>
      <c r="I172" t="e">
        <f>IFERROR(ODBC__dsn_Synapse[[#This Row],[status]],"")*1</f>
        <v>#VALUE!</v>
      </c>
      <c r="J172" t="str">
        <f>IFERROR(ODBC__dsn_Synapse[[#This Row],[responses-&gt;&gt;''$.\"4420595\"'']],"")</f>
        <v/>
      </c>
      <c r="K172" t="str">
        <f>IFERROR(ODBC__dsn_Synapse[[#This Row],[responses-&gt;&gt;''$.\"4420283\"'']],"")</f>
        <v/>
      </c>
      <c r="L172" t="str">
        <f>IFERROR(ODBC__dsn_Synapse[[#This Row],[responses-&gt;&gt;''$.\"4422124\"'']],"")</f>
        <v/>
      </c>
      <c r="M172" t="str">
        <f t="shared" si="17"/>
        <v/>
      </c>
      <c r="N172" t="e">
        <f>_xlfn.IFNA(_xlfn.XLOOKUP($G172,'HBV TL'!$C:$C,'HBV TL'!$E:$E,,0),"NA")</f>
        <v>#VALUE!</v>
      </c>
      <c r="O172" t="e">
        <f>_xlfn.IFNA(_xlfn.XLOOKUP($H172,'HBV TL'!$C:$C,'HBV TL'!$E:$E,,0),"NA")</f>
        <v>#VALUE!</v>
      </c>
      <c r="P172" t="e">
        <f t="shared" si="18"/>
        <v>#VALUE!</v>
      </c>
      <c r="Q172" t="e">
        <f>_xlfn.XLOOKUP($G172,'HBV_PBC Unified TL'!$A:$A,'HBV_PBC Unified TL'!$E:$E,,0)</f>
        <v>#VALUE!</v>
      </c>
      <c r="R172" t="e">
        <f t="shared" si="19"/>
        <v>#VALUE!</v>
      </c>
      <c r="S172" t="e">
        <f>_xlfn.IFNA(IF(_xlfn.XLOOKUP($C172,OLs!$B:$B,OLs!$B:$B,,0),1,0),0)</f>
        <v>#VALUE!</v>
      </c>
      <c r="T172" t="e">
        <f t="shared" si="20"/>
        <v>#VALUE!</v>
      </c>
      <c r="U172" t="e">
        <f>_xlfn.IFNA(_xlfn.XLOOKUP($T172,'PBC TL'!$A:$A,'PBC TL'!$F:$F,,0),"NA")</f>
        <v>#VALUE!</v>
      </c>
      <c r="V172" t="e">
        <f t="shared" si="21"/>
        <v>#VALUE!</v>
      </c>
      <c r="W172" t="e">
        <f t="shared" si="22"/>
        <v>#VALUE!</v>
      </c>
      <c r="X172" t="e">
        <f t="shared" si="23"/>
        <v>#VALUE!</v>
      </c>
      <c r="Y172" t="e">
        <f t="shared" si="24"/>
        <v>#VALUE!</v>
      </c>
    </row>
    <row r="173" spans="1:25" hidden="1" x14ac:dyDescent="0.25">
      <c r="A173" t="e">
        <f>IFERROR(ODBC__dsn_Synapse[[#This Row],[wave_id]],"")*1</f>
        <v>#VALUE!</v>
      </c>
      <c r="B173" t="e">
        <f>IFERROR(ODBC__dsn_Synapse[[#This Row],[id]],"")*1</f>
        <v>#VALUE!</v>
      </c>
      <c r="C173" t="e">
        <f>IFERROR(ODBC__dsn_Synapse[[#This Row],[user_id]],"")*1</f>
        <v>#VALUE!</v>
      </c>
      <c r="D173" s="100" t="e">
        <f>IFERROR(ODBC__dsn_Synapse[[#This Row],[start_date]],"")*1</f>
        <v>#VALUE!</v>
      </c>
      <c r="E173" t="e">
        <f>IFERROR(ODBC__dsn_Synapse[[#This Row],[completed_date]],"")*1</f>
        <v>#VALUE!</v>
      </c>
      <c r="F173" s="100" t="e">
        <f>IFERROR(ODBC__dsn_Synapse[[#This Row],[convert_TZ(users_waves.completed_date,''UTC'',''America/New_York'')]],"")*1</f>
        <v>#VALUE!</v>
      </c>
      <c r="G173" t="e">
        <f>IFERROR(ODBC__dsn_Synapse[[#This Row],[npi]],"")*1</f>
        <v>#VALUE!</v>
      </c>
      <c r="H173" t="e">
        <f>IFERROR(ODBC__dsn_Synapse[[#This Row],[vendor_npi]],"")*1</f>
        <v>#VALUE!</v>
      </c>
      <c r="I173" t="e">
        <f>IFERROR(ODBC__dsn_Synapse[[#This Row],[status]],"")*1</f>
        <v>#VALUE!</v>
      </c>
      <c r="J173" t="str">
        <f>IFERROR(ODBC__dsn_Synapse[[#This Row],[responses-&gt;&gt;''$.\"4420595\"'']],"")</f>
        <v/>
      </c>
      <c r="K173" t="str">
        <f>IFERROR(ODBC__dsn_Synapse[[#This Row],[responses-&gt;&gt;''$.\"4420283\"'']],"")</f>
        <v/>
      </c>
      <c r="L173" t="str">
        <f>IFERROR(ODBC__dsn_Synapse[[#This Row],[responses-&gt;&gt;''$.\"4422124\"'']],"")</f>
        <v/>
      </c>
      <c r="M173" t="str">
        <f t="shared" si="17"/>
        <v/>
      </c>
      <c r="N173" t="e">
        <f>_xlfn.IFNA(_xlfn.XLOOKUP($G173,'HBV TL'!$C:$C,'HBV TL'!$E:$E,,0),"NA")</f>
        <v>#VALUE!</v>
      </c>
      <c r="O173" t="e">
        <f>_xlfn.IFNA(_xlfn.XLOOKUP($H173,'HBV TL'!$C:$C,'HBV TL'!$E:$E,,0),"NA")</f>
        <v>#VALUE!</v>
      </c>
      <c r="P173" t="e">
        <f t="shared" si="18"/>
        <v>#VALUE!</v>
      </c>
      <c r="Q173" t="e">
        <f>_xlfn.XLOOKUP($G173,'HBV_PBC Unified TL'!$A:$A,'HBV_PBC Unified TL'!$E:$E,,0)</f>
        <v>#VALUE!</v>
      </c>
      <c r="R173" t="e">
        <f t="shared" si="19"/>
        <v>#VALUE!</v>
      </c>
      <c r="S173" t="e">
        <f>_xlfn.IFNA(IF(_xlfn.XLOOKUP($C173,OLs!$B:$B,OLs!$B:$B,,0),1,0),0)</f>
        <v>#VALUE!</v>
      </c>
      <c r="T173" t="e">
        <f t="shared" si="20"/>
        <v>#VALUE!</v>
      </c>
      <c r="U173" t="e">
        <f>_xlfn.IFNA(_xlfn.XLOOKUP($T173,'PBC TL'!$A:$A,'PBC TL'!$F:$F,,0),"NA")</f>
        <v>#VALUE!</v>
      </c>
      <c r="V173" t="e">
        <f t="shared" si="21"/>
        <v>#VALUE!</v>
      </c>
      <c r="W173" t="e">
        <f t="shared" si="22"/>
        <v>#VALUE!</v>
      </c>
      <c r="X173" t="e">
        <f t="shared" si="23"/>
        <v>#VALUE!</v>
      </c>
      <c r="Y173" t="e">
        <f t="shared" si="24"/>
        <v>#VALUE!</v>
      </c>
    </row>
    <row r="174" spans="1:25" hidden="1" x14ac:dyDescent="0.25">
      <c r="A174" t="e">
        <f>IFERROR(ODBC__dsn_Synapse[[#This Row],[wave_id]],"")*1</f>
        <v>#VALUE!</v>
      </c>
      <c r="B174" t="e">
        <f>IFERROR(ODBC__dsn_Synapse[[#This Row],[id]],"")*1</f>
        <v>#VALUE!</v>
      </c>
      <c r="C174" t="e">
        <f>IFERROR(ODBC__dsn_Synapse[[#This Row],[user_id]],"")*1</f>
        <v>#VALUE!</v>
      </c>
      <c r="D174" s="100" t="e">
        <f>IFERROR(ODBC__dsn_Synapse[[#This Row],[start_date]],"")*1</f>
        <v>#VALUE!</v>
      </c>
      <c r="E174" t="e">
        <f>IFERROR(ODBC__dsn_Synapse[[#This Row],[completed_date]],"")*1</f>
        <v>#VALUE!</v>
      </c>
      <c r="F174" s="100" t="e">
        <f>IFERROR(ODBC__dsn_Synapse[[#This Row],[convert_TZ(users_waves.completed_date,''UTC'',''America/New_York'')]],"")*1</f>
        <v>#VALUE!</v>
      </c>
      <c r="G174" t="e">
        <f>IFERROR(ODBC__dsn_Synapse[[#This Row],[npi]],"")*1</f>
        <v>#VALUE!</v>
      </c>
      <c r="H174" t="e">
        <f>IFERROR(ODBC__dsn_Synapse[[#This Row],[vendor_npi]],"")*1</f>
        <v>#VALUE!</v>
      </c>
      <c r="I174" t="e">
        <f>IFERROR(ODBC__dsn_Synapse[[#This Row],[status]],"")*1</f>
        <v>#VALUE!</v>
      </c>
      <c r="J174" t="str">
        <f>IFERROR(ODBC__dsn_Synapse[[#This Row],[responses-&gt;&gt;''$.\"4420595\"'']],"")</f>
        <v/>
      </c>
      <c r="K174" t="str">
        <f>IFERROR(ODBC__dsn_Synapse[[#This Row],[responses-&gt;&gt;''$.\"4420283\"'']],"")</f>
        <v/>
      </c>
      <c r="L174" t="str">
        <f>IFERROR(ODBC__dsn_Synapse[[#This Row],[responses-&gt;&gt;''$.\"4422124\"'']],"")</f>
        <v/>
      </c>
      <c r="M174" t="str">
        <f t="shared" si="17"/>
        <v/>
      </c>
      <c r="N174" t="e">
        <f>_xlfn.IFNA(_xlfn.XLOOKUP($G174,'HBV TL'!$C:$C,'HBV TL'!$E:$E,,0),"NA")</f>
        <v>#VALUE!</v>
      </c>
      <c r="O174" t="e">
        <f>_xlfn.IFNA(_xlfn.XLOOKUP($H174,'HBV TL'!$C:$C,'HBV TL'!$E:$E,,0),"NA")</f>
        <v>#VALUE!</v>
      </c>
      <c r="P174" t="e">
        <f t="shared" si="18"/>
        <v>#VALUE!</v>
      </c>
      <c r="Q174" t="e">
        <f>_xlfn.XLOOKUP($G174,'HBV_PBC Unified TL'!$A:$A,'HBV_PBC Unified TL'!$E:$E,,0)</f>
        <v>#VALUE!</v>
      </c>
      <c r="R174" t="e">
        <f t="shared" si="19"/>
        <v>#VALUE!</v>
      </c>
      <c r="S174" t="e">
        <f>_xlfn.IFNA(IF(_xlfn.XLOOKUP($C174,OLs!$B:$B,OLs!$B:$B,,0),1,0),0)</f>
        <v>#VALUE!</v>
      </c>
      <c r="T174" t="e">
        <f t="shared" si="20"/>
        <v>#VALUE!</v>
      </c>
      <c r="U174" t="e">
        <f>_xlfn.IFNA(_xlfn.XLOOKUP($T174,'PBC TL'!$A:$A,'PBC TL'!$F:$F,,0),"NA")</f>
        <v>#VALUE!</v>
      </c>
      <c r="V174" t="e">
        <f t="shared" si="21"/>
        <v>#VALUE!</v>
      </c>
      <c r="W174" t="e">
        <f t="shared" si="22"/>
        <v>#VALUE!</v>
      </c>
      <c r="X174" t="e">
        <f t="shared" si="23"/>
        <v>#VALUE!</v>
      </c>
      <c r="Y174" t="e">
        <f t="shared" si="24"/>
        <v>#VALUE!</v>
      </c>
    </row>
    <row r="175" spans="1:25" hidden="1" x14ac:dyDescent="0.25">
      <c r="A175" t="e">
        <f>IFERROR(ODBC__dsn_Synapse[[#This Row],[wave_id]],"")*1</f>
        <v>#VALUE!</v>
      </c>
      <c r="B175" t="e">
        <f>IFERROR(ODBC__dsn_Synapse[[#This Row],[id]],"")*1</f>
        <v>#VALUE!</v>
      </c>
      <c r="C175" t="e">
        <f>IFERROR(ODBC__dsn_Synapse[[#This Row],[user_id]],"")*1</f>
        <v>#VALUE!</v>
      </c>
      <c r="D175" s="100" t="e">
        <f>IFERROR(ODBC__dsn_Synapse[[#This Row],[start_date]],"")*1</f>
        <v>#VALUE!</v>
      </c>
      <c r="E175" t="e">
        <f>IFERROR(ODBC__dsn_Synapse[[#This Row],[completed_date]],"")*1</f>
        <v>#VALUE!</v>
      </c>
      <c r="F175" s="100" t="e">
        <f>IFERROR(ODBC__dsn_Synapse[[#This Row],[convert_TZ(users_waves.completed_date,''UTC'',''America/New_York'')]],"")*1</f>
        <v>#VALUE!</v>
      </c>
      <c r="G175" t="e">
        <f>IFERROR(ODBC__dsn_Synapse[[#This Row],[npi]],"")*1</f>
        <v>#VALUE!</v>
      </c>
      <c r="H175" t="e">
        <f>IFERROR(ODBC__dsn_Synapse[[#This Row],[vendor_npi]],"")*1</f>
        <v>#VALUE!</v>
      </c>
      <c r="I175" t="e">
        <f>IFERROR(ODBC__dsn_Synapse[[#This Row],[status]],"")*1</f>
        <v>#VALUE!</v>
      </c>
      <c r="J175" t="str">
        <f>IFERROR(ODBC__dsn_Synapse[[#This Row],[responses-&gt;&gt;''$.\"4420595\"'']],"")</f>
        <v/>
      </c>
      <c r="K175" t="str">
        <f>IFERROR(ODBC__dsn_Synapse[[#This Row],[responses-&gt;&gt;''$.\"4420283\"'']],"")</f>
        <v/>
      </c>
      <c r="L175" t="str">
        <f>IFERROR(ODBC__dsn_Synapse[[#This Row],[responses-&gt;&gt;''$.\"4422124\"'']],"")</f>
        <v/>
      </c>
      <c r="M175" t="str">
        <f t="shared" si="17"/>
        <v/>
      </c>
      <c r="N175" t="e">
        <f>_xlfn.IFNA(_xlfn.XLOOKUP($G175,'HBV TL'!$C:$C,'HBV TL'!$E:$E,,0),"NA")</f>
        <v>#VALUE!</v>
      </c>
      <c r="O175" t="e">
        <f>_xlfn.IFNA(_xlfn.XLOOKUP($H175,'HBV TL'!$C:$C,'HBV TL'!$E:$E,,0),"NA")</f>
        <v>#VALUE!</v>
      </c>
      <c r="P175" t="e">
        <f t="shared" si="18"/>
        <v>#VALUE!</v>
      </c>
      <c r="Q175" t="e">
        <f>_xlfn.XLOOKUP($G175,'HBV_PBC Unified TL'!$A:$A,'HBV_PBC Unified TL'!$E:$E,,0)</f>
        <v>#VALUE!</v>
      </c>
      <c r="R175" t="e">
        <f t="shared" si="19"/>
        <v>#VALUE!</v>
      </c>
      <c r="S175" t="e">
        <f>_xlfn.IFNA(IF(_xlfn.XLOOKUP($C175,OLs!$B:$B,OLs!$B:$B,,0),1,0),0)</f>
        <v>#VALUE!</v>
      </c>
      <c r="T175" t="e">
        <f t="shared" si="20"/>
        <v>#VALUE!</v>
      </c>
      <c r="U175" t="e">
        <f>_xlfn.IFNA(_xlfn.XLOOKUP($T175,'PBC TL'!$A:$A,'PBC TL'!$F:$F,,0),"NA")</f>
        <v>#VALUE!</v>
      </c>
      <c r="V175" t="e">
        <f t="shared" si="21"/>
        <v>#VALUE!</v>
      </c>
      <c r="W175" t="e">
        <f t="shared" si="22"/>
        <v>#VALUE!</v>
      </c>
      <c r="X175" t="e">
        <f t="shared" si="23"/>
        <v>#VALUE!</v>
      </c>
      <c r="Y175" t="e">
        <f t="shared" si="24"/>
        <v>#VALUE!</v>
      </c>
    </row>
    <row r="176" spans="1:25" hidden="1" x14ac:dyDescent="0.25">
      <c r="A176" t="e">
        <f>IFERROR(ODBC__dsn_Synapse[[#This Row],[wave_id]],"")*1</f>
        <v>#VALUE!</v>
      </c>
      <c r="B176" t="e">
        <f>IFERROR(ODBC__dsn_Synapse[[#This Row],[id]],"")*1</f>
        <v>#VALUE!</v>
      </c>
      <c r="C176" t="e">
        <f>IFERROR(ODBC__dsn_Synapse[[#This Row],[user_id]],"")*1</f>
        <v>#VALUE!</v>
      </c>
      <c r="D176" s="100" t="e">
        <f>IFERROR(ODBC__dsn_Synapse[[#This Row],[start_date]],"")*1</f>
        <v>#VALUE!</v>
      </c>
      <c r="E176" t="e">
        <f>IFERROR(ODBC__dsn_Synapse[[#This Row],[completed_date]],"")*1</f>
        <v>#VALUE!</v>
      </c>
      <c r="F176" s="100" t="e">
        <f>IFERROR(ODBC__dsn_Synapse[[#This Row],[convert_TZ(users_waves.completed_date,''UTC'',''America/New_York'')]],"")*1</f>
        <v>#VALUE!</v>
      </c>
      <c r="G176" t="e">
        <f>IFERROR(ODBC__dsn_Synapse[[#This Row],[npi]],"")*1</f>
        <v>#VALUE!</v>
      </c>
      <c r="H176" t="e">
        <f>IFERROR(ODBC__dsn_Synapse[[#This Row],[vendor_npi]],"")*1</f>
        <v>#VALUE!</v>
      </c>
      <c r="I176" t="e">
        <f>IFERROR(ODBC__dsn_Synapse[[#This Row],[status]],"")*1</f>
        <v>#VALUE!</v>
      </c>
      <c r="J176" t="str">
        <f>IFERROR(ODBC__dsn_Synapse[[#This Row],[responses-&gt;&gt;''$.\"4420595\"'']],"")</f>
        <v/>
      </c>
      <c r="K176" t="str">
        <f>IFERROR(ODBC__dsn_Synapse[[#This Row],[responses-&gt;&gt;''$.\"4420283\"'']],"")</f>
        <v/>
      </c>
      <c r="L176" t="str">
        <f>IFERROR(ODBC__dsn_Synapse[[#This Row],[responses-&gt;&gt;''$.\"4422124\"'']],"")</f>
        <v/>
      </c>
      <c r="M176" t="str">
        <f t="shared" si="17"/>
        <v/>
      </c>
      <c r="N176" t="e">
        <f>_xlfn.IFNA(_xlfn.XLOOKUP($G176,'HBV TL'!$C:$C,'HBV TL'!$E:$E,,0),"NA")</f>
        <v>#VALUE!</v>
      </c>
      <c r="O176" t="e">
        <f>_xlfn.IFNA(_xlfn.XLOOKUP($H176,'HBV TL'!$C:$C,'HBV TL'!$E:$E,,0),"NA")</f>
        <v>#VALUE!</v>
      </c>
      <c r="P176" t="e">
        <f t="shared" si="18"/>
        <v>#VALUE!</v>
      </c>
      <c r="Q176" t="e">
        <f>_xlfn.XLOOKUP($G176,'HBV_PBC Unified TL'!$A:$A,'HBV_PBC Unified TL'!$E:$E,,0)</f>
        <v>#VALUE!</v>
      </c>
      <c r="R176" t="e">
        <f t="shared" si="19"/>
        <v>#VALUE!</v>
      </c>
      <c r="S176" t="e">
        <f>_xlfn.IFNA(IF(_xlfn.XLOOKUP($C176,OLs!$B:$B,OLs!$B:$B,,0),1,0),0)</f>
        <v>#VALUE!</v>
      </c>
      <c r="T176" t="e">
        <f t="shared" si="20"/>
        <v>#VALUE!</v>
      </c>
      <c r="U176" t="e">
        <f>_xlfn.IFNA(_xlfn.XLOOKUP($T176,'PBC TL'!$A:$A,'PBC TL'!$F:$F,,0),"NA")</f>
        <v>#VALUE!</v>
      </c>
      <c r="V176" t="e">
        <f t="shared" si="21"/>
        <v>#VALUE!</v>
      </c>
      <c r="W176" t="e">
        <f t="shared" si="22"/>
        <v>#VALUE!</v>
      </c>
      <c r="X176" t="e">
        <f t="shared" si="23"/>
        <v>#VALUE!</v>
      </c>
      <c r="Y176" t="e">
        <f t="shared" si="24"/>
        <v>#VALUE!</v>
      </c>
    </row>
    <row r="177" spans="1:25" hidden="1" x14ac:dyDescent="0.25">
      <c r="A177" t="e">
        <f>IFERROR(ODBC__dsn_Synapse[[#This Row],[wave_id]],"")*1</f>
        <v>#VALUE!</v>
      </c>
      <c r="B177" t="e">
        <f>IFERROR(ODBC__dsn_Synapse[[#This Row],[id]],"")*1</f>
        <v>#VALUE!</v>
      </c>
      <c r="C177" t="e">
        <f>IFERROR(ODBC__dsn_Synapse[[#This Row],[user_id]],"")*1</f>
        <v>#VALUE!</v>
      </c>
      <c r="D177" s="100" t="e">
        <f>IFERROR(ODBC__dsn_Synapse[[#This Row],[start_date]],"")*1</f>
        <v>#VALUE!</v>
      </c>
      <c r="E177" t="e">
        <f>IFERROR(ODBC__dsn_Synapse[[#This Row],[completed_date]],"")*1</f>
        <v>#VALUE!</v>
      </c>
      <c r="F177" s="100" t="e">
        <f>IFERROR(ODBC__dsn_Synapse[[#This Row],[convert_TZ(users_waves.completed_date,''UTC'',''America/New_York'')]],"")*1</f>
        <v>#VALUE!</v>
      </c>
      <c r="G177" t="e">
        <f>IFERROR(ODBC__dsn_Synapse[[#This Row],[npi]],"")*1</f>
        <v>#VALUE!</v>
      </c>
      <c r="H177" t="e">
        <f>IFERROR(ODBC__dsn_Synapse[[#This Row],[vendor_npi]],"")*1</f>
        <v>#VALUE!</v>
      </c>
      <c r="I177" t="e">
        <f>IFERROR(ODBC__dsn_Synapse[[#This Row],[status]],"")*1</f>
        <v>#VALUE!</v>
      </c>
      <c r="J177" t="str">
        <f>IFERROR(ODBC__dsn_Synapse[[#This Row],[responses-&gt;&gt;''$.\"4420595\"'']],"")</f>
        <v/>
      </c>
      <c r="K177" t="str">
        <f>IFERROR(ODBC__dsn_Synapse[[#This Row],[responses-&gt;&gt;''$.\"4420283\"'']],"")</f>
        <v/>
      </c>
      <c r="L177" t="str">
        <f>IFERROR(ODBC__dsn_Synapse[[#This Row],[responses-&gt;&gt;''$.\"4422124\"'']],"")</f>
        <v/>
      </c>
      <c r="M177" t="str">
        <f t="shared" si="17"/>
        <v/>
      </c>
      <c r="N177" t="e">
        <f>_xlfn.IFNA(_xlfn.XLOOKUP($G177,'HBV TL'!$C:$C,'HBV TL'!$E:$E,,0),"NA")</f>
        <v>#VALUE!</v>
      </c>
      <c r="O177" t="e">
        <f>_xlfn.IFNA(_xlfn.XLOOKUP($H177,'HBV TL'!$C:$C,'HBV TL'!$E:$E,,0),"NA")</f>
        <v>#VALUE!</v>
      </c>
      <c r="P177" t="e">
        <f t="shared" si="18"/>
        <v>#VALUE!</v>
      </c>
      <c r="Q177" t="e">
        <f>_xlfn.XLOOKUP($G177,'HBV_PBC Unified TL'!$A:$A,'HBV_PBC Unified TL'!$E:$E,,0)</f>
        <v>#VALUE!</v>
      </c>
      <c r="R177" t="e">
        <f t="shared" si="19"/>
        <v>#VALUE!</v>
      </c>
      <c r="S177" t="e">
        <f>_xlfn.IFNA(IF(_xlfn.XLOOKUP($C177,OLs!$B:$B,OLs!$B:$B,,0),1,0),0)</f>
        <v>#VALUE!</v>
      </c>
      <c r="T177" t="e">
        <f t="shared" si="20"/>
        <v>#VALUE!</v>
      </c>
      <c r="U177" t="e">
        <f>_xlfn.IFNA(_xlfn.XLOOKUP($T177,'PBC TL'!$A:$A,'PBC TL'!$F:$F,,0),"NA")</f>
        <v>#VALUE!</v>
      </c>
      <c r="V177" t="e">
        <f t="shared" si="21"/>
        <v>#VALUE!</v>
      </c>
      <c r="W177" t="e">
        <f t="shared" si="22"/>
        <v>#VALUE!</v>
      </c>
      <c r="X177" t="e">
        <f t="shared" si="23"/>
        <v>#VALUE!</v>
      </c>
      <c r="Y177" t="e">
        <f t="shared" si="24"/>
        <v>#VALUE!</v>
      </c>
    </row>
    <row r="178" spans="1:25" hidden="1" x14ac:dyDescent="0.25">
      <c r="A178" t="e">
        <f>IFERROR(ODBC__dsn_Synapse[[#This Row],[wave_id]],"")*1</f>
        <v>#VALUE!</v>
      </c>
      <c r="B178" t="e">
        <f>IFERROR(ODBC__dsn_Synapse[[#This Row],[id]],"")*1</f>
        <v>#VALUE!</v>
      </c>
      <c r="C178" t="e">
        <f>IFERROR(ODBC__dsn_Synapse[[#This Row],[user_id]],"")*1</f>
        <v>#VALUE!</v>
      </c>
      <c r="D178" s="100" t="e">
        <f>IFERROR(ODBC__dsn_Synapse[[#This Row],[start_date]],"")*1</f>
        <v>#VALUE!</v>
      </c>
      <c r="E178" t="e">
        <f>IFERROR(ODBC__dsn_Synapse[[#This Row],[completed_date]],"")*1</f>
        <v>#VALUE!</v>
      </c>
      <c r="F178" s="100" t="e">
        <f>IFERROR(ODBC__dsn_Synapse[[#This Row],[convert_TZ(users_waves.completed_date,''UTC'',''America/New_York'')]],"")*1</f>
        <v>#VALUE!</v>
      </c>
      <c r="G178" t="e">
        <f>IFERROR(ODBC__dsn_Synapse[[#This Row],[npi]],"")*1</f>
        <v>#VALUE!</v>
      </c>
      <c r="H178" t="e">
        <f>IFERROR(ODBC__dsn_Synapse[[#This Row],[vendor_npi]],"")*1</f>
        <v>#VALUE!</v>
      </c>
      <c r="I178" t="e">
        <f>IFERROR(ODBC__dsn_Synapse[[#This Row],[status]],"")*1</f>
        <v>#VALUE!</v>
      </c>
      <c r="J178" t="str">
        <f>IFERROR(ODBC__dsn_Synapse[[#This Row],[responses-&gt;&gt;''$.\"4420595\"'']],"")</f>
        <v/>
      </c>
      <c r="K178" t="str">
        <f>IFERROR(ODBC__dsn_Synapse[[#This Row],[responses-&gt;&gt;''$.\"4420283\"'']],"")</f>
        <v/>
      </c>
      <c r="L178" t="str">
        <f>IFERROR(ODBC__dsn_Synapse[[#This Row],[responses-&gt;&gt;''$.\"4422124\"'']],"")</f>
        <v/>
      </c>
      <c r="M178" t="str">
        <f t="shared" si="17"/>
        <v/>
      </c>
      <c r="N178" t="e">
        <f>_xlfn.IFNA(_xlfn.XLOOKUP($G178,'HBV TL'!$C:$C,'HBV TL'!$E:$E,,0),"NA")</f>
        <v>#VALUE!</v>
      </c>
      <c r="O178" t="e">
        <f>_xlfn.IFNA(_xlfn.XLOOKUP($H178,'HBV TL'!$C:$C,'HBV TL'!$E:$E,,0),"NA")</f>
        <v>#VALUE!</v>
      </c>
      <c r="P178" t="e">
        <f t="shared" si="18"/>
        <v>#VALUE!</v>
      </c>
      <c r="Q178" t="e">
        <f>_xlfn.XLOOKUP($G178,'HBV_PBC Unified TL'!$A:$A,'HBV_PBC Unified TL'!$E:$E,,0)</f>
        <v>#VALUE!</v>
      </c>
      <c r="R178" t="e">
        <f t="shared" si="19"/>
        <v>#VALUE!</v>
      </c>
      <c r="S178" t="e">
        <f>_xlfn.IFNA(IF(_xlfn.XLOOKUP($C178,OLs!$B:$B,OLs!$B:$B,,0),1,0),0)</f>
        <v>#VALUE!</v>
      </c>
      <c r="T178" t="e">
        <f t="shared" si="20"/>
        <v>#VALUE!</v>
      </c>
      <c r="U178" t="e">
        <f>_xlfn.IFNA(_xlfn.XLOOKUP($T178,'PBC TL'!$A:$A,'PBC TL'!$F:$F,,0),"NA")</f>
        <v>#VALUE!</v>
      </c>
      <c r="V178" t="e">
        <f t="shared" si="21"/>
        <v>#VALUE!</v>
      </c>
      <c r="W178" t="e">
        <f t="shared" si="22"/>
        <v>#VALUE!</v>
      </c>
      <c r="X178" t="e">
        <f t="shared" si="23"/>
        <v>#VALUE!</v>
      </c>
      <c r="Y178" t="e">
        <f t="shared" si="24"/>
        <v>#VALUE!</v>
      </c>
    </row>
    <row r="179" spans="1:25" hidden="1" x14ac:dyDescent="0.25">
      <c r="A179" t="e">
        <f>IFERROR(ODBC__dsn_Synapse[[#This Row],[wave_id]],"")*1</f>
        <v>#VALUE!</v>
      </c>
      <c r="B179" t="e">
        <f>IFERROR(ODBC__dsn_Synapse[[#This Row],[id]],"")*1</f>
        <v>#VALUE!</v>
      </c>
      <c r="C179" t="e">
        <f>IFERROR(ODBC__dsn_Synapse[[#This Row],[user_id]],"")*1</f>
        <v>#VALUE!</v>
      </c>
      <c r="D179" s="100" t="e">
        <f>IFERROR(ODBC__dsn_Synapse[[#This Row],[start_date]],"")*1</f>
        <v>#VALUE!</v>
      </c>
      <c r="E179" t="e">
        <f>IFERROR(ODBC__dsn_Synapse[[#This Row],[completed_date]],"")*1</f>
        <v>#VALUE!</v>
      </c>
      <c r="F179" s="100" t="e">
        <f>IFERROR(ODBC__dsn_Synapse[[#This Row],[convert_TZ(users_waves.completed_date,''UTC'',''America/New_York'')]],"")*1</f>
        <v>#VALUE!</v>
      </c>
      <c r="G179" t="e">
        <f>IFERROR(ODBC__dsn_Synapse[[#This Row],[npi]],"")*1</f>
        <v>#VALUE!</v>
      </c>
      <c r="H179" t="e">
        <f>IFERROR(ODBC__dsn_Synapse[[#This Row],[vendor_npi]],"")*1</f>
        <v>#VALUE!</v>
      </c>
      <c r="I179" t="e">
        <f>IFERROR(ODBC__dsn_Synapse[[#This Row],[status]],"")*1</f>
        <v>#VALUE!</v>
      </c>
      <c r="J179" t="str">
        <f>IFERROR(ODBC__dsn_Synapse[[#This Row],[responses-&gt;&gt;''$.\"4420595\"'']],"")</f>
        <v/>
      </c>
      <c r="K179" t="str">
        <f>IFERROR(ODBC__dsn_Synapse[[#This Row],[responses-&gt;&gt;''$.\"4420283\"'']],"")</f>
        <v/>
      </c>
      <c r="L179" t="str">
        <f>IFERROR(ODBC__dsn_Synapse[[#This Row],[responses-&gt;&gt;''$.\"4422124\"'']],"")</f>
        <v/>
      </c>
      <c r="M179" t="str">
        <f t="shared" si="17"/>
        <v/>
      </c>
      <c r="N179" t="e">
        <f>_xlfn.IFNA(_xlfn.XLOOKUP($G179,'HBV TL'!$C:$C,'HBV TL'!$E:$E,,0),"NA")</f>
        <v>#VALUE!</v>
      </c>
      <c r="O179" t="e">
        <f>_xlfn.IFNA(_xlfn.XLOOKUP($H179,'HBV TL'!$C:$C,'HBV TL'!$E:$E,,0),"NA")</f>
        <v>#VALUE!</v>
      </c>
      <c r="P179" t="e">
        <f t="shared" si="18"/>
        <v>#VALUE!</v>
      </c>
      <c r="Q179" t="e">
        <f>_xlfn.XLOOKUP($G179,'HBV_PBC Unified TL'!$A:$A,'HBV_PBC Unified TL'!$E:$E,,0)</f>
        <v>#VALUE!</v>
      </c>
      <c r="R179" t="e">
        <f t="shared" si="19"/>
        <v>#VALUE!</v>
      </c>
      <c r="S179" t="e">
        <f>_xlfn.IFNA(IF(_xlfn.XLOOKUP($C179,OLs!$B:$B,OLs!$B:$B,,0),1,0),0)</f>
        <v>#VALUE!</v>
      </c>
      <c r="T179" t="e">
        <f t="shared" si="20"/>
        <v>#VALUE!</v>
      </c>
      <c r="U179" t="e">
        <f>_xlfn.IFNA(_xlfn.XLOOKUP($T179,'PBC TL'!$A:$A,'PBC TL'!$F:$F,,0),"NA")</f>
        <v>#VALUE!</v>
      </c>
      <c r="V179" t="e">
        <f t="shared" si="21"/>
        <v>#VALUE!</v>
      </c>
      <c r="W179" t="e">
        <f t="shared" si="22"/>
        <v>#VALUE!</v>
      </c>
      <c r="X179" t="e">
        <f t="shared" si="23"/>
        <v>#VALUE!</v>
      </c>
      <c r="Y179" t="e">
        <f t="shared" si="24"/>
        <v>#VALUE!</v>
      </c>
    </row>
    <row r="180" spans="1:25" hidden="1" x14ac:dyDescent="0.25">
      <c r="A180" t="e">
        <f>IFERROR(ODBC__dsn_Synapse[[#This Row],[wave_id]],"")*1</f>
        <v>#VALUE!</v>
      </c>
      <c r="B180" t="e">
        <f>IFERROR(ODBC__dsn_Synapse[[#This Row],[id]],"")*1</f>
        <v>#VALUE!</v>
      </c>
      <c r="C180" t="e">
        <f>IFERROR(ODBC__dsn_Synapse[[#This Row],[user_id]],"")*1</f>
        <v>#VALUE!</v>
      </c>
      <c r="D180" s="100" t="e">
        <f>IFERROR(ODBC__dsn_Synapse[[#This Row],[start_date]],"")*1</f>
        <v>#VALUE!</v>
      </c>
      <c r="E180" t="e">
        <f>IFERROR(ODBC__dsn_Synapse[[#This Row],[completed_date]],"")*1</f>
        <v>#VALUE!</v>
      </c>
      <c r="F180" s="100" t="e">
        <f>IFERROR(ODBC__dsn_Synapse[[#This Row],[convert_TZ(users_waves.completed_date,''UTC'',''America/New_York'')]],"")*1</f>
        <v>#VALUE!</v>
      </c>
      <c r="G180" t="e">
        <f>IFERROR(ODBC__dsn_Synapse[[#This Row],[npi]],"")*1</f>
        <v>#VALUE!</v>
      </c>
      <c r="H180" t="e">
        <f>IFERROR(ODBC__dsn_Synapse[[#This Row],[vendor_npi]],"")*1</f>
        <v>#VALUE!</v>
      </c>
      <c r="I180" t="e">
        <f>IFERROR(ODBC__dsn_Synapse[[#This Row],[status]],"")*1</f>
        <v>#VALUE!</v>
      </c>
      <c r="J180" t="str">
        <f>IFERROR(ODBC__dsn_Synapse[[#This Row],[responses-&gt;&gt;''$.\"4420595\"'']],"")</f>
        <v/>
      </c>
      <c r="K180" t="str">
        <f>IFERROR(ODBC__dsn_Synapse[[#This Row],[responses-&gt;&gt;''$.\"4420283\"'']],"")</f>
        <v/>
      </c>
      <c r="L180" t="str">
        <f>IFERROR(ODBC__dsn_Synapse[[#This Row],[responses-&gt;&gt;''$.\"4422124\"'']],"")</f>
        <v/>
      </c>
      <c r="M180" t="str">
        <f t="shared" si="17"/>
        <v/>
      </c>
      <c r="N180" t="e">
        <f>_xlfn.IFNA(_xlfn.XLOOKUP($G180,'HBV TL'!$C:$C,'HBV TL'!$E:$E,,0),"NA")</f>
        <v>#VALUE!</v>
      </c>
      <c r="O180" t="e">
        <f>_xlfn.IFNA(_xlfn.XLOOKUP($H180,'HBV TL'!$C:$C,'HBV TL'!$E:$E,,0),"NA")</f>
        <v>#VALUE!</v>
      </c>
      <c r="P180" t="e">
        <f t="shared" si="18"/>
        <v>#VALUE!</v>
      </c>
      <c r="Q180" t="e">
        <f>_xlfn.XLOOKUP($G180,'HBV_PBC Unified TL'!$A:$A,'HBV_PBC Unified TL'!$E:$E,,0)</f>
        <v>#VALUE!</v>
      </c>
      <c r="R180" t="e">
        <f t="shared" si="19"/>
        <v>#VALUE!</v>
      </c>
      <c r="S180" t="e">
        <f>_xlfn.IFNA(IF(_xlfn.XLOOKUP($C180,OLs!$B:$B,OLs!$B:$B,,0),1,0),0)</f>
        <v>#VALUE!</v>
      </c>
      <c r="T180" t="e">
        <f t="shared" si="20"/>
        <v>#VALUE!</v>
      </c>
      <c r="U180" t="e">
        <f>_xlfn.IFNA(_xlfn.XLOOKUP($T180,'PBC TL'!$A:$A,'PBC TL'!$F:$F,,0),"NA")</f>
        <v>#VALUE!</v>
      </c>
      <c r="V180" t="e">
        <f t="shared" si="21"/>
        <v>#VALUE!</v>
      </c>
      <c r="W180" t="e">
        <f t="shared" si="22"/>
        <v>#VALUE!</v>
      </c>
      <c r="X180" t="e">
        <f t="shared" si="23"/>
        <v>#VALUE!</v>
      </c>
      <c r="Y180" t="e">
        <f t="shared" si="24"/>
        <v>#VALUE!</v>
      </c>
    </row>
    <row r="181" spans="1:25" hidden="1" x14ac:dyDescent="0.25">
      <c r="A181" t="e">
        <f>IFERROR(ODBC__dsn_Synapse[[#This Row],[wave_id]],"")*1</f>
        <v>#VALUE!</v>
      </c>
      <c r="B181" t="e">
        <f>IFERROR(ODBC__dsn_Synapse[[#This Row],[id]],"")*1</f>
        <v>#VALUE!</v>
      </c>
      <c r="C181" t="e">
        <f>IFERROR(ODBC__dsn_Synapse[[#This Row],[user_id]],"")*1</f>
        <v>#VALUE!</v>
      </c>
      <c r="D181" s="100" t="e">
        <f>IFERROR(ODBC__dsn_Synapse[[#This Row],[start_date]],"")*1</f>
        <v>#VALUE!</v>
      </c>
      <c r="E181" t="e">
        <f>IFERROR(ODBC__dsn_Synapse[[#This Row],[completed_date]],"")*1</f>
        <v>#VALUE!</v>
      </c>
      <c r="F181" s="100" t="e">
        <f>IFERROR(ODBC__dsn_Synapse[[#This Row],[convert_TZ(users_waves.completed_date,''UTC'',''America/New_York'')]],"")*1</f>
        <v>#VALUE!</v>
      </c>
      <c r="G181" t="e">
        <f>IFERROR(ODBC__dsn_Synapse[[#This Row],[npi]],"")*1</f>
        <v>#VALUE!</v>
      </c>
      <c r="H181" t="e">
        <f>IFERROR(ODBC__dsn_Synapse[[#This Row],[vendor_npi]],"")*1</f>
        <v>#VALUE!</v>
      </c>
      <c r="I181" t="e">
        <f>IFERROR(ODBC__dsn_Synapse[[#This Row],[status]],"")*1</f>
        <v>#VALUE!</v>
      </c>
      <c r="J181" t="str">
        <f>IFERROR(ODBC__dsn_Synapse[[#This Row],[responses-&gt;&gt;''$.\"4420595\"'']],"")</f>
        <v/>
      </c>
      <c r="K181" t="str">
        <f>IFERROR(ODBC__dsn_Synapse[[#This Row],[responses-&gt;&gt;''$.\"4420283\"'']],"")</f>
        <v/>
      </c>
      <c r="L181" t="str">
        <f>IFERROR(ODBC__dsn_Synapse[[#This Row],[responses-&gt;&gt;''$.\"4422124\"'']],"")</f>
        <v/>
      </c>
      <c r="M181" t="str">
        <f t="shared" si="17"/>
        <v/>
      </c>
      <c r="N181" t="e">
        <f>_xlfn.IFNA(_xlfn.XLOOKUP($G181,'HBV TL'!$C:$C,'HBV TL'!$E:$E,,0),"NA")</f>
        <v>#VALUE!</v>
      </c>
      <c r="O181" t="e">
        <f>_xlfn.IFNA(_xlfn.XLOOKUP($H181,'HBV TL'!$C:$C,'HBV TL'!$E:$E,,0),"NA")</f>
        <v>#VALUE!</v>
      </c>
      <c r="P181" t="e">
        <f t="shared" si="18"/>
        <v>#VALUE!</v>
      </c>
      <c r="Q181" t="e">
        <f>_xlfn.XLOOKUP($G181,'HBV_PBC Unified TL'!$A:$A,'HBV_PBC Unified TL'!$E:$E,,0)</f>
        <v>#VALUE!</v>
      </c>
      <c r="R181" t="e">
        <f t="shared" si="19"/>
        <v>#VALUE!</v>
      </c>
      <c r="S181" t="e">
        <f>_xlfn.IFNA(IF(_xlfn.XLOOKUP($C181,OLs!$B:$B,OLs!$B:$B,,0),1,0),0)</f>
        <v>#VALUE!</v>
      </c>
      <c r="T181" t="e">
        <f t="shared" si="20"/>
        <v>#VALUE!</v>
      </c>
      <c r="U181" t="e">
        <f>_xlfn.IFNA(_xlfn.XLOOKUP($T181,'PBC TL'!$A:$A,'PBC TL'!$F:$F,,0),"NA")</f>
        <v>#VALUE!</v>
      </c>
      <c r="V181" t="e">
        <f t="shared" si="21"/>
        <v>#VALUE!</v>
      </c>
      <c r="W181" t="e">
        <f t="shared" si="22"/>
        <v>#VALUE!</v>
      </c>
      <c r="X181" t="e">
        <f t="shared" si="23"/>
        <v>#VALUE!</v>
      </c>
      <c r="Y181" t="e">
        <f t="shared" si="24"/>
        <v>#VALUE!</v>
      </c>
    </row>
    <row r="182" spans="1:25" hidden="1" x14ac:dyDescent="0.25">
      <c r="A182" t="e">
        <f>IFERROR(ODBC__dsn_Synapse[[#This Row],[wave_id]],"")*1</f>
        <v>#VALUE!</v>
      </c>
      <c r="B182" t="e">
        <f>IFERROR(ODBC__dsn_Synapse[[#This Row],[id]],"")*1</f>
        <v>#VALUE!</v>
      </c>
      <c r="C182" t="e">
        <f>IFERROR(ODBC__dsn_Synapse[[#This Row],[user_id]],"")*1</f>
        <v>#VALUE!</v>
      </c>
      <c r="D182" s="100" t="e">
        <f>IFERROR(ODBC__dsn_Synapse[[#This Row],[start_date]],"")*1</f>
        <v>#VALUE!</v>
      </c>
      <c r="E182" t="e">
        <f>IFERROR(ODBC__dsn_Synapse[[#This Row],[completed_date]],"")*1</f>
        <v>#VALUE!</v>
      </c>
      <c r="F182" s="100" t="e">
        <f>IFERROR(ODBC__dsn_Synapse[[#This Row],[convert_TZ(users_waves.completed_date,''UTC'',''America/New_York'')]],"")*1</f>
        <v>#VALUE!</v>
      </c>
      <c r="G182" t="e">
        <f>IFERROR(ODBC__dsn_Synapse[[#This Row],[npi]],"")*1</f>
        <v>#VALUE!</v>
      </c>
      <c r="H182" t="e">
        <f>IFERROR(ODBC__dsn_Synapse[[#This Row],[vendor_npi]],"")*1</f>
        <v>#VALUE!</v>
      </c>
      <c r="I182" t="e">
        <f>IFERROR(ODBC__dsn_Synapse[[#This Row],[status]],"")*1</f>
        <v>#VALUE!</v>
      </c>
      <c r="J182" t="str">
        <f>IFERROR(ODBC__dsn_Synapse[[#This Row],[responses-&gt;&gt;''$.\"4420595\"'']],"")</f>
        <v/>
      </c>
      <c r="K182" t="str">
        <f>IFERROR(ODBC__dsn_Synapse[[#This Row],[responses-&gt;&gt;''$.\"4420283\"'']],"")</f>
        <v/>
      </c>
      <c r="L182" t="str">
        <f>IFERROR(ODBC__dsn_Synapse[[#This Row],[responses-&gt;&gt;''$.\"4422124\"'']],"")</f>
        <v/>
      </c>
      <c r="M182" t="str">
        <f t="shared" si="17"/>
        <v/>
      </c>
      <c r="N182" t="e">
        <f>_xlfn.IFNA(_xlfn.XLOOKUP($G182,'HBV TL'!$C:$C,'HBV TL'!$E:$E,,0),"NA")</f>
        <v>#VALUE!</v>
      </c>
      <c r="O182" t="e">
        <f>_xlfn.IFNA(_xlfn.XLOOKUP($H182,'HBV TL'!$C:$C,'HBV TL'!$E:$E,,0),"NA")</f>
        <v>#VALUE!</v>
      </c>
      <c r="P182" t="e">
        <f t="shared" si="18"/>
        <v>#VALUE!</v>
      </c>
      <c r="Q182" t="e">
        <f>_xlfn.XLOOKUP($G182,'HBV_PBC Unified TL'!$A:$A,'HBV_PBC Unified TL'!$E:$E,,0)</f>
        <v>#VALUE!</v>
      </c>
      <c r="R182" t="e">
        <f t="shared" si="19"/>
        <v>#VALUE!</v>
      </c>
      <c r="S182" t="e">
        <f>_xlfn.IFNA(IF(_xlfn.XLOOKUP($C182,OLs!$B:$B,OLs!$B:$B,,0),1,0),0)</f>
        <v>#VALUE!</v>
      </c>
      <c r="T182" t="e">
        <f t="shared" si="20"/>
        <v>#VALUE!</v>
      </c>
      <c r="U182" t="e">
        <f>_xlfn.IFNA(_xlfn.XLOOKUP($T182,'PBC TL'!$A:$A,'PBC TL'!$F:$F,,0),"NA")</f>
        <v>#VALUE!</v>
      </c>
      <c r="V182" t="e">
        <f t="shared" si="21"/>
        <v>#VALUE!</v>
      </c>
      <c r="W182" t="e">
        <f t="shared" si="22"/>
        <v>#VALUE!</v>
      </c>
      <c r="X182" t="e">
        <f t="shared" si="23"/>
        <v>#VALUE!</v>
      </c>
      <c r="Y182" t="e">
        <f t="shared" si="24"/>
        <v>#VALUE!</v>
      </c>
    </row>
    <row r="183" spans="1:25" hidden="1" x14ac:dyDescent="0.25">
      <c r="A183" t="e">
        <f>IFERROR(ODBC__dsn_Synapse[[#This Row],[wave_id]],"")*1</f>
        <v>#VALUE!</v>
      </c>
      <c r="B183" t="e">
        <f>IFERROR(ODBC__dsn_Synapse[[#This Row],[id]],"")*1</f>
        <v>#VALUE!</v>
      </c>
      <c r="C183" t="e">
        <f>IFERROR(ODBC__dsn_Synapse[[#This Row],[user_id]],"")*1</f>
        <v>#VALUE!</v>
      </c>
      <c r="D183" s="100" t="e">
        <f>IFERROR(ODBC__dsn_Synapse[[#This Row],[start_date]],"")*1</f>
        <v>#VALUE!</v>
      </c>
      <c r="E183" t="e">
        <f>IFERROR(ODBC__dsn_Synapse[[#This Row],[completed_date]],"")*1</f>
        <v>#VALUE!</v>
      </c>
      <c r="F183" s="100" t="e">
        <f>IFERROR(ODBC__dsn_Synapse[[#This Row],[convert_TZ(users_waves.completed_date,''UTC'',''America/New_York'')]],"")*1</f>
        <v>#VALUE!</v>
      </c>
      <c r="G183" t="e">
        <f>IFERROR(ODBC__dsn_Synapse[[#This Row],[npi]],"")*1</f>
        <v>#VALUE!</v>
      </c>
      <c r="H183" t="e">
        <f>IFERROR(ODBC__dsn_Synapse[[#This Row],[vendor_npi]],"")*1</f>
        <v>#VALUE!</v>
      </c>
      <c r="I183" t="e">
        <f>IFERROR(ODBC__dsn_Synapse[[#This Row],[status]],"")*1</f>
        <v>#VALUE!</v>
      </c>
      <c r="J183" t="str">
        <f>IFERROR(ODBC__dsn_Synapse[[#This Row],[responses-&gt;&gt;''$.\"4420595\"'']],"")</f>
        <v/>
      </c>
      <c r="K183" t="str">
        <f>IFERROR(ODBC__dsn_Synapse[[#This Row],[responses-&gt;&gt;''$.\"4420283\"'']],"")</f>
        <v/>
      </c>
      <c r="L183" t="str">
        <f>IFERROR(ODBC__dsn_Synapse[[#This Row],[responses-&gt;&gt;''$.\"4422124\"'']],"")</f>
        <v/>
      </c>
      <c r="M183" t="str">
        <f t="shared" si="17"/>
        <v/>
      </c>
      <c r="N183" t="e">
        <f>_xlfn.IFNA(_xlfn.XLOOKUP($G183,'HBV TL'!$C:$C,'HBV TL'!$E:$E,,0),"NA")</f>
        <v>#VALUE!</v>
      </c>
      <c r="O183" t="e">
        <f>_xlfn.IFNA(_xlfn.XLOOKUP($H183,'HBV TL'!$C:$C,'HBV TL'!$E:$E,,0),"NA")</f>
        <v>#VALUE!</v>
      </c>
      <c r="P183" t="e">
        <f t="shared" si="18"/>
        <v>#VALUE!</v>
      </c>
      <c r="Q183" t="e">
        <f>_xlfn.XLOOKUP($G183,'HBV_PBC Unified TL'!$A:$A,'HBV_PBC Unified TL'!$E:$E,,0)</f>
        <v>#VALUE!</v>
      </c>
      <c r="R183" t="e">
        <f t="shared" si="19"/>
        <v>#VALUE!</v>
      </c>
      <c r="S183" t="e">
        <f>_xlfn.IFNA(IF(_xlfn.XLOOKUP($C183,OLs!$B:$B,OLs!$B:$B,,0),1,0),0)</f>
        <v>#VALUE!</v>
      </c>
      <c r="T183" t="e">
        <f t="shared" si="20"/>
        <v>#VALUE!</v>
      </c>
      <c r="U183" t="e">
        <f>_xlfn.IFNA(_xlfn.XLOOKUP($T183,'PBC TL'!$A:$A,'PBC TL'!$F:$F,,0),"NA")</f>
        <v>#VALUE!</v>
      </c>
      <c r="V183" t="e">
        <f t="shared" si="21"/>
        <v>#VALUE!</v>
      </c>
      <c r="W183" t="e">
        <f t="shared" si="22"/>
        <v>#VALUE!</v>
      </c>
      <c r="X183" t="e">
        <f t="shared" si="23"/>
        <v>#VALUE!</v>
      </c>
      <c r="Y183" t="e">
        <f t="shared" si="24"/>
        <v>#VALUE!</v>
      </c>
    </row>
    <row r="184" spans="1:25" hidden="1" x14ac:dyDescent="0.25">
      <c r="A184" t="e">
        <f>IFERROR(ODBC__dsn_Synapse[[#This Row],[wave_id]],"")*1</f>
        <v>#VALUE!</v>
      </c>
      <c r="B184" t="e">
        <f>IFERROR(ODBC__dsn_Synapse[[#This Row],[id]],"")*1</f>
        <v>#VALUE!</v>
      </c>
      <c r="C184" t="e">
        <f>IFERROR(ODBC__dsn_Synapse[[#This Row],[user_id]],"")*1</f>
        <v>#VALUE!</v>
      </c>
      <c r="D184" s="100" t="e">
        <f>IFERROR(ODBC__dsn_Synapse[[#This Row],[start_date]],"")*1</f>
        <v>#VALUE!</v>
      </c>
      <c r="E184" t="e">
        <f>IFERROR(ODBC__dsn_Synapse[[#This Row],[completed_date]],"")*1</f>
        <v>#VALUE!</v>
      </c>
      <c r="F184" s="100" t="e">
        <f>IFERROR(ODBC__dsn_Synapse[[#This Row],[convert_TZ(users_waves.completed_date,''UTC'',''America/New_York'')]],"")*1</f>
        <v>#VALUE!</v>
      </c>
      <c r="G184" t="e">
        <f>IFERROR(ODBC__dsn_Synapse[[#This Row],[npi]],"")*1</f>
        <v>#VALUE!</v>
      </c>
      <c r="H184" t="e">
        <f>IFERROR(ODBC__dsn_Synapse[[#This Row],[vendor_npi]],"")*1</f>
        <v>#VALUE!</v>
      </c>
      <c r="I184" t="e">
        <f>IFERROR(ODBC__dsn_Synapse[[#This Row],[status]],"")*1</f>
        <v>#VALUE!</v>
      </c>
      <c r="J184" t="str">
        <f>IFERROR(ODBC__dsn_Synapse[[#This Row],[responses-&gt;&gt;''$.\"4420595\"'']],"")</f>
        <v/>
      </c>
      <c r="K184" t="str">
        <f>IFERROR(ODBC__dsn_Synapse[[#This Row],[responses-&gt;&gt;''$.\"4420283\"'']],"")</f>
        <v/>
      </c>
      <c r="L184" t="str">
        <f>IFERROR(ODBC__dsn_Synapse[[#This Row],[responses-&gt;&gt;''$.\"4422124\"'']],"")</f>
        <v/>
      </c>
      <c r="M184" t="str">
        <f t="shared" si="17"/>
        <v/>
      </c>
      <c r="N184" t="e">
        <f>_xlfn.IFNA(_xlfn.XLOOKUP($G184,'HBV TL'!$C:$C,'HBV TL'!$E:$E,,0),"NA")</f>
        <v>#VALUE!</v>
      </c>
      <c r="O184" t="e">
        <f>_xlfn.IFNA(_xlfn.XLOOKUP($H184,'HBV TL'!$C:$C,'HBV TL'!$E:$E,,0),"NA")</f>
        <v>#VALUE!</v>
      </c>
      <c r="P184" t="e">
        <f t="shared" si="18"/>
        <v>#VALUE!</v>
      </c>
      <c r="Q184" t="e">
        <f>_xlfn.XLOOKUP($G184,'HBV_PBC Unified TL'!$A:$A,'HBV_PBC Unified TL'!$E:$E,,0)</f>
        <v>#VALUE!</v>
      </c>
      <c r="R184" t="e">
        <f t="shared" si="19"/>
        <v>#VALUE!</v>
      </c>
      <c r="S184" t="e">
        <f>_xlfn.IFNA(IF(_xlfn.XLOOKUP($C184,OLs!$B:$B,OLs!$B:$B,,0),1,0),0)</f>
        <v>#VALUE!</v>
      </c>
      <c r="T184" t="e">
        <f t="shared" si="20"/>
        <v>#VALUE!</v>
      </c>
      <c r="U184" t="e">
        <f>_xlfn.IFNA(_xlfn.XLOOKUP($T184,'PBC TL'!$A:$A,'PBC TL'!$F:$F,,0),"NA")</f>
        <v>#VALUE!</v>
      </c>
      <c r="V184" t="e">
        <f t="shared" si="21"/>
        <v>#VALUE!</v>
      </c>
      <c r="W184" t="e">
        <f t="shared" si="22"/>
        <v>#VALUE!</v>
      </c>
      <c r="X184" t="e">
        <f t="shared" si="23"/>
        <v>#VALUE!</v>
      </c>
      <c r="Y184" t="e">
        <f t="shared" si="24"/>
        <v>#VALUE!</v>
      </c>
    </row>
    <row r="185" spans="1:25" hidden="1" x14ac:dyDescent="0.25">
      <c r="A185" t="e">
        <f>IFERROR(ODBC__dsn_Synapse[[#This Row],[wave_id]],"")*1</f>
        <v>#VALUE!</v>
      </c>
      <c r="B185" t="e">
        <f>IFERROR(ODBC__dsn_Synapse[[#This Row],[id]],"")*1</f>
        <v>#VALUE!</v>
      </c>
      <c r="C185" t="e">
        <f>IFERROR(ODBC__dsn_Synapse[[#This Row],[user_id]],"")*1</f>
        <v>#VALUE!</v>
      </c>
      <c r="D185" s="100" t="e">
        <f>IFERROR(ODBC__dsn_Synapse[[#This Row],[start_date]],"")*1</f>
        <v>#VALUE!</v>
      </c>
      <c r="E185" t="e">
        <f>IFERROR(ODBC__dsn_Synapse[[#This Row],[completed_date]],"")*1</f>
        <v>#VALUE!</v>
      </c>
      <c r="F185" s="100" t="e">
        <f>IFERROR(ODBC__dsn_Synapse[[#This Row],[convert_TZ(users_waves.completed_date,''UTC'',''America/New_York'')]],"")*1</f>
        <v>#VALUE!</v>
      </c>
      <c r="G185" t="e">
        <f>IFERROR(ODBC__dsn_Synapse[[#This Row],[npi]],"")*1</f>
        <v>#VALUE!</v>
      </c>
      <c r="H185" t="e">
        <f>IFERROR(ODBC__dsn_Synapse[[#This Row],[vendor_npi]],"")*1</f>
        <v>#VALUE!</v>
      </c>
      <c r="I185" t="e">
        <f>IFERROR(ODBC__dsn_Synapse[[#This Row],[status]],"")*1</f>
        <v>#VALUE!</v>
      </c>
      <c r="J185" t="str">
        <f>IFERROR(ODBC__dsn_Synapse[[#This Row],[responses-&gt;&gt;''$.\"4420595\"'']],"")</f>
        <v/>
      </c>
      <c r="K185" t="str">
        <f>IFERROR(ODBC__dsn_Synapse[[#This Row],[responses-&gt;&gt;''$.\"4420283\"'']],"")</f>
        <v/>
      </c>
      <c r="L185" t="str">
        <f>IFERROR(ODBC__dsn_Synapse[[#This Row],[responses-&gt;&gt;''$.\"4422124\"'']],"")</f>
        <v/>
      </c>
      <c r="M185" t="str">
        <f t="shared" si="17"/>
        <v/>
      </c>
      <c r="N185" t="e">
        <f>_xlfn.IFNA(_xlfn.XLOOKUP($G185,'HBV TL'!$C:$C,'HBV TL'!$E:$E,,0),"NA")</f>
        <v>#VALUE!</v>
      </c>
      <c r="O185" t="e">
        <f>_xlfn.IFNA(_xlfn.XLOOKUP($H185,'HBV TL'!$C:$C,'HBV TL'!$E:$E,,0),"NA")</f>
        <v>#VALUE!</v>
      </c>
      <c r="P185" t="e">
        <f t="shared" si="18"/>
        <v>#VALUE!</v>
      </c>
      <c r="Q185" t="e">
        <f>_xlfn.XLOOKUP($G185,'HBV_PBC Unified TL'!$A:$A,'HBV_PBC Unified TL'!$E:$E,,0)</f>
        <v>#VALUE!</v>
      </c>
      <c r="R185" t="e">
        <f t="shared" si="19"/>
        <v>#VALUE!</v>
      </c>
      <c r="S185" t="e">
        <f>_xlfn.IFNA(IF(_xlfn.XLOOKUP($C185,OLs!$B:$B,OLs!$B:$B,,0),1,0),0)</f>
        <v>#VALUE!</v>
      </c>
      <c r="T185" t="e">
        <f t="shared" si="20"/>
        <v>#VALUE!</v>
      </c>
      <c r="U185" t="e">
        <f>_xlfn.IFNA(_xlfn.XLOOKUP($T185,'PBC TL'!$A:$A,'PBC TL'!$F:$F,,0),"NA")</f>
        <v>#VALUE!</v>
      </c>
      <c r="V185" t="e">
        <f t="shared" si="21"/>
        <v>#VALUE!</v>
      </c>
      <c r="W185" t="e">
        <f t="shared" si="22"/>
        <v>#VALUE!</v>
      </c>
      <c r="X185" t="e">
        <f t="shared" si="23"/>
        <v>#VALUE!</v>
      </c>
      <c r="Y185" t="e">
        <f t="shared" si="24"/>
        <v>#VALUE!</v>
      </c>
    </row>
    <row r="186" spans="1:25" hidden="1" x14ac:dyDescent="0.25">
      <c r="A186" t="e">
        <f>IFERROR(ODBC__dsn_Synapse[[#This Row],[wave_id]],"")*1</f>
        <v>#VALUE!</v>
      </c>
      <c r="B186" t="e">
        <f>IFERROR(ODBC__dsn_Synapse[[#This Row],[id]],"")*1</f>
        <v>#VALUE!</v>
      </c>
      <c r="C186" t="e">
        <f>IFERROR(ODBC__dsn_Synapse[[#This Row],[user_id]],"")*1</f>
        <v>#VALUE!</v>
      </c>
      <c r="D186" s="100" t="e">
        <f>IFERROR(ODBC__dsn_Synapse[[#This Row],[start_date]],"")*1</f>
        <v>#VALUE!</v>
      </c>
      <c r="E186" t="e">
        <f>IFERROR(ODBC__dsn_Synapse[[#This Row],[completed_date]],"")*1</f>
        <v>#VALUE!</v>
      </c>
      <c r="F186" s="100" t="e">
        <f>IFERROR(ODBC__dsn_Synapse[[#This Row],[convert_TZ(users_waves.completed_date,''UTC'',''America/New_York'')]],"")*1</f>
        <v>#VALUE!</v>
      </c>
      <c r="G186" t="e">
        <f>IFERROR(ODBC__dsn_Synapse[[#This Row],[npi]],"")*1</f>
        <v>#VALUE!</v>
      </c>
      <c r="H186" t="e">
        <f>IFERROR(ODBC__dsn_Synapse[[#This Row],[vendor_npi]],"")*1</f>
        <v>#VALUE!</v>
      </c>
      <c r="I186" t="e">
        <f>IFERROR(ODBC__dsn_Synapse[[#This Row],[status]],"")*1</f>
        <v>#VALUE!</v>
      </c>
      <c r="J186" t="str">
        <f>IFERROR(ODBC__dsn_Synapse[[#This Row],[responses-&gt;&gt;''$.\"4420595\"'']],"")</f>
        <v/>
      </c>
      <c r="K186" t="str">
        <f>IFERROR(ODBC__dsn_Synapse[[#This Row],[responses-&gt;&gt;''$.\"4420283\"'']],"")</f>
        <v/>
      </c>
      <c r="L186" t="str">
        <f>IFERROR(ODBC__dsn_Synapse[[#This Row],[responses-&gt;&gt;''$.\"4422124\"'']],"")</f>
        <v/>
      </c>
      <c r="M186" t="str">
        <f t="shared" si="17"/>
        <v/>
      </c>
      <c r="N186" t="e">
        <f>_xlfn.IFNA(_xlfn.XLOOKUP($G186,'HBV TL'!$C:$C,'HBV TL'!$E:$E,,0),"NA")</f>
        <v>#VALUE!</v>
      </c>
      <c r="O186" t="e">
        <f>_xlfn.IFNA(_xlfn.XLOOKUP($H186,'HBV TL'!$C:$C,'HBV TL'!$E:$E,,0),"NA")</f>
        <v>#VALUE!</v>
      </c>
      <c r="P186" t="e">
        <f t="shared" si="18"/>
        <v>#VALUE!</v>
      </c>
      <c r="Q186" t="e">
        <f>_xlfn.XLOOKUP($G186,'HBV_PBC Unified TL'!$A:$A,'HBV_PBC Unified TL'!$E:$E,,0)</f>
        <v>#VALUE!</v>
      </c>
      <c r="R186" t="e">
        <f t="shared" si="19"/>
        <v>#VALUE!</v>
      </c>
      <c r="S186" t="e">
        <f>_xlfn.IFNA(IF(_xlfn.XLOOKUP($C186,OLs!$B:$B,OLs!$B:$B,,0),1,0),0)</f>
        <v>#VALUE!</v>
      </c>
      <c r="T186" t="e">
        <f t="shared" si="20"/>
        <v>#VALUE!</v>
      </c>
      <c r="U186" t="e">
        <f>_xlfn.IFNA(_xlfn.XLOOKUP($T186,'PBC TL'!$A:$A,'PBC TL'!$F:$F,,0),"NA")</f>
        <v>#VALUE!</v>
      </c>
      <c r="V186" t="e">
        <f t="shared" si="21"/>
        <v>#VALUE!</v>
      </c>
      <c r="W186" t="e">
        <f t="shared" si="22"/>
        <v>#VALUE!</v>
      </c>
      <c r="X186" t="e">
        <f t="shared" si="23"/>
        <v>#VALUE!</v>
      </c>
      <c r="Y186" t="e">
        <f t="shared" si="24"/>
        <v>#VALUE!</v>
      </c>
    </row>
    <row r="187" spans="1:25" hidden="1" x14ac:dyDescent="0.25">
      <c r="A187" t="e">
        <f>IFERROR(ODBC__dsn_Synapse[[#This Row],[wave_id]],"")*1</f>
        <v>#VALUE!</v>
      </c>
      <c r="B187" t="e">
        <f>IFERROR(ODBC__dsn_Synapse[[#This Row],[id]],"")*1</f>
        <v>#VALUE!</v>
      </c>
      <c r="C187" t="e">
        <f>IFERROR(ODBC__dsn_Synapse[[#This Row],[user_id]],"")*1</f>
        <v>#VALUE!</v>
      </c>
      <c r="D187" s="100" t="e">
        <f>IFERROR(ODBC__dsn_Synapse[[#This Row],[start_date]],"")*1</f>
        <v>#VALUE!</v>
      </c>
      <c r="E187" t="e">
        <f>IFERROR(ODBC__dsn_Synapse[[#This Row],[completed_date]],"")*1</f>
        <v>#VALUE!</v>
      </c>
      <c r="F187" s="100" t="e">
        <f>IFERROR(ODBC__dsn_Synapse[[#This Row],[convert_TZ(users_waves.completed_date,''UTC'',''America/New_York'')]],"")*1</f>
        <v>#VALUE!</v>
      </c>
      <c r="G187" t="e">
        <f>IFERROR(ODBC__dsn_Synapse[[#This Row],[npi]],"")*1</f>
        <v>#VALUE!</v>
      </c>
      <c r="H187" t="e">
        <f>IFERROR(ODBC__dsn_Synapse[[#This Row],[vendor_npi]],"")*1</f>
        <v>#VALUE!</v>
      </c>
      <c r="I187" t="e">
        <f>IFERROR(ODBC__dsn_Synapse[[#This Row],[status]],"")*1</f>
        <v>#VALUE!</v>
      </c>
      <c r="J187" t="str">
        <f>IFERROR(ODBC__dsn_Synapse[[#This Row],[responses-&gt;&gt;''$.\"4420595\"'']],"")</f>
        <v/>
      </c>
      <c r="K187" t="str">
        <f>IFERROR(ODBC__dsn_Synapse[[#This Row],[responses-&gt;&gt;''$.\"4420283\"'']],"")</f>
        <v/>
      </c>
      <c r="L187" t="str">
        <f>IFERROR(ODBC__dsn_Synapse[[#This Row],[responses-&gt;&gt;''$.\"4422124\"'']],"")</f>
        <v/>
      </c>
      <c r="M187" t="str">
        <f t="shared" si="17"/>
        <v/>
      </c>
      <c r="N187" t="e">
        <f>_xlfn.IFNA(_xlfn.XLOOKUP($G187,'HBV TL'!$C:$C,'HBV TL'!$E:$E,,0),"NA")</f>
        <v>#VALUE!</v>
      </c>
      <c r="O187" t="e">
        <f>_xlfn.IFNA(_xlfn.XLOOKUP($H187,'HBV TL'!$C:$C,'HBV TL'!$E:$E,,0),"NA")</f>
        <v>#VALUE!</v>
      </c>
      <c r="P187" t="e">
        <f t="shared" si="18"/>
        <v>#VALUE!</v>
      </c>
      <c r="Q187" t="e">
        <f>_xlfn.XLOOKUP($G187,'HBV_PBC Unified TL'!$A:$A,'HBV_PBC Unified TL'!$E:$E,,0)</f>
        <v>#VALUE!</v>
      </c>
      <c r="R187" t="e">
        <f t="shared" si="19"/>
        <v>#VALUE!</v>
      </c>
      <c r="S187" t="e">
        <f>_xlfn.IFNA(IF(_xlfn.XLOOKUP($C187,OLs!$B:$B,OLs!$B:$B,,0),1,0),0)</f>
        <v>#VALUE!</v>
      </c>
      <c r="T187" t="e">
        <f t="shared" si="20"/>
        <v>#VALUE!</v>
      </c>
      <c r="U187" t="e">
        <f>_xlfn.IFNA(_xlfn.XLOOKUP($T187,'PBC TL'!$A:$A,'PBC TL'!$F:$F,,0),"NA")</f>
        <v>#VALUE!</v>
      </c>
      <c r="V187" t="e">
        <f t="shared" si="21"/>
        <v>#VALUE!</v>
      </c>
      <c r="W187" t="e">
        <f t="shared" si="22"/>
        <v>#VALUE!</v>
      </c>
      <c r="X187" t="e">
        <f t="shared" si="23"/>
        <v>#VALUE!</v>
      </c>
      <c r="Y187" t="e">
        <f t="shared" si="24"/>
        <v>#VALUE!</v>
      </c>
    </row>
    <row r="188" spans="1:25" hidden="1" x14ac:dyDescent="0.25">
      <c r="A188" t="e">
        <f>IFERROR(ODBC__dsn_Synapse[[#This Row],[wave_id]],"")*1</f>
        <v>#VALUE!</v>
      </c>
      <c r="B188" t="e">
        <f>IFERROR(ODBC__dsn_Synapse[[#This Row],[id]],"")*1</f>
        <v>#VALUE!</v>
      </c>
      <c r="C188" t="e">
        <f>IFERROR(ODBC__dsn_Synapse[[#This Row],[user_id]],"")*1</f>
        <v>#VALUE!</v>
      </c>
      <c r="D188" s="100" t="e">
        <f>IFERROR(ODBC__dsn_Synapse[[#This Row],[start_date]],"")*1</f>
        <v>#VALUE!</v>
      </c>
      <c r="E188" t="e">
        <f>IFERROR(ODBC__dsn_Synapse[[#This Row],[completed_date]],"")*1</f>
        <v>#VALUE!</v>
      </c>
      <c r="F188" s="100" t="e">
        <f>IFERROR(ODBC__dsn_Synapse[[#This Row],[convert_TZ(users_waves.completed_date,''UTC'',''America/New_York'')]],"")*1</f>
        <v>#VALUE!</v>
      </c>
      <c r="G188" t="e">
        <f>IFERROR(ODBC__dsn_Synapse[[#This Row],[npi]],"")*1</f>
        <v>#VALUE!</v>
      </c>
      <c r="H188" t="e">
        <f>IFERROR(ODBC__dsn_Synapse[[#This Row],[vendor_npi]],"")*1</f>
        <v>#VALUE!</v>
      </c>
      <c r="I188" t="e">
        <f>IFERROR(ODBC__dsn_Synapse[[#This Row],[status]],"")*1</f>
        <v>#VALUE!</v>
      </c>
      <c r="J188" t="str">
        <f>IFERROR(ODBC__dsn_Synapse[[#This Row],[responses-&gt;&gt;''$.\"4420595\"'']],"")</f>
        <v/>
      </c>
      <c r="K188" t="str">
        <f>IFERROR(ODBC__dsn_Synapse[[#This Row],[responses-&gt;&gt;''$.\"4420283\"'']],"")</f>
        <v/>
      </c>
      <c r="L188" t="str">
        <f>IFERROR(ODBC__dsn_Synapse[[#This Row],[responses-&gt;&gt;''$.\"4422124\"'']],"")</f>
        <v/>
      </c>
      <c r="M188" t="str">
        <f t="shared" si="17"/>
        <v/>
      </c>
      <c r="N188" t="e">
        <f>_xlfn.IFNA(_xlfn.XLOOKUP($G188,'HBV TL'!$C:$C,'HBV TL'!$E:$E,,0),"NA")</f>
        <v>#VALUE!</v>
      </c>
      <c r="O188" t="e">
        <f>_xlfn.IFNA(_xlfn.XLOOKUP($H188,'HBV TL'!$C:$C,'HBV TL'!$E:$E,,0),"NA")</f>
        <v>#VALUE!</v>
      </c>
      <c r="P188" t="e">
        <f t="shared" si="18"/>
        <v>#VALUE!</v>
      </c>
      <c r="Q188" t="e">
        <f>_xlfn.XLOOKUP($G188,'HBV_PBC Unified TL'!$A:$A,'HBV_PBC Unified TL'!$E:$E,,0)</f>
        <v>#VALUE!</v>
      </c>
      <c r="R188" t="e">
        <f t="shared" si="19"/>
        <v>#VALUE!</v>
      </c>
      <c r="S188" t="e">
        <f>_xlfn.IFNA(IF(_xlfn.XLOOKUP($C188,OLs!$B:$B,OLs!$B:$B,,0),1,0),0)</f>
        <v>#VALUE!</v>
      </c>
      <c r="T188" t="e">
        <f t="shared" si="20"/>
        <v>#VALUE!</v>
      </c>
      <c r="U188" t="e">
        <f>_xlfn.IFNA(_xlfn.XLOOKUP($T188,'PBC TL'!$A:$A,'PBC TL'!$F:$F,,0),"NA")</f>
        <v>#VALUE!</v>
      </c>
      <c r="V188" t="e">
        <f t="shared" si="21"/>
        <v>#VALUE!</v>
      </c>
      <c r="W188" t="e">
        <f t="shared" si="22"/>
        <v>#VALUE!</v>
      </c>
      <c r="X188" t="e">
        <f t="shared" si="23"/>
        <v>#VALUE!</v>
      </c>
      <c r="Y188" t="e">
        <f t="shared" si="24"/>
        <v>#VALUE!</v>
      </c>
    </row>
    <row r="189" spans="1:25" hidden="1" x14ac:dyDescent="0.25">
      <c r="A189" t="e">
        <f>IFERROR(ODBC__dsn_Synapse[[#This Row],[wave_id]],"")*1</f>
        <v>#VALUE!</v>
      </c>
      <c r="B189" t="e">
        <f>IFERROR(ODBC__dsn_Synapse[[#This Row],[id]],"")*1</f>
        <v>#VALUE!</v>
      </c>
      <c r="C189" t="e">
        <f>IFERROR(ODBC__dsn_Synapse[[#This Row],[user_id]],"")*1</f>
        <v>#VALUE!</v>
      </c>
      <c r="D189" s="100" t="e">
        <f>IFERROR(ODBC__dsn_Synapse[[#This Row],[start_date]],"")*1</f>
        <v>#VALUE!</v>
      </c>
      <c r="E189" t="e">
        <f>IFERROR(ODBC__dsn_Synapse[[#This Row],[completed_date]],"")*1</f>
        <v>#VALUE!</v>
      </c>
      <c r="F189" s="100" t="e">
        <f>IFERROR(ODBC__dsn_Synapse[[#This Row],[convert_TZ(users_waves.completed_date,''UTC'',''America/New_York'')]],"")*1</f>
        <v>#VALUE!</v>
      </c>
      <c r="G189" t="e">
        <f>IFERROR(ODBC__dsn_Synapse[[#This Row],[npi]],"")*1</f>
        <v>#VALUE!</v>
      </c>
      <c r="H189" t="e">
        <f>IFERROR(ODBC__dsn_Synapse[[#This Row],[vendor_npi]],"")*1</f>
        <v>#VALUE!</v>
      </c>
      <c r="I189" t="e">
        <f>IFERROR(ODBC__dsn_Synapse[[#This Row],[status]],"")*1</f>
        <v>#VALUE!</v>
      </c>
      <c r="J189" t="str">
        <f>IFERROR(ODBC__dsn_Synapse[[#This Row],[responses-&gt;&gt;''$.\"4420595\"'']],"")</f>
        <v/>
      </c>
      <c r="K189" t="str">
        <f>IFERROR(ODBC__dsn_Synapse[[#This Row],[responses-&gt;&gt;''$.\"4420283\"'']],"")</f>
        <v/>
      </c>
      <c r="L189" t="str">
        <f>IFERROR(ODBC__dsn_Synapse[[#This Row],[responses-&gt;&gt;''$.\"4422124\"'']],"")</f>
        <v/>
      </c>
      <c r="M189" t="str">
        <f t="shared" si="17"/>
        <v/>
      </c>
      <c r="N189" t="e">
        <f>_xlfn.IFNA(_xlfn.XLOOKUP($G189,'HBV TL'!$C:$C,'HBV TL'!$E:$E,,0),"NA")</f>
        <v>#VALUE!</v>
      </c>
      <c r="O189" t="e">
        <f>_xlfn.IFNA(_xlfn.XLOOKUP($H189,'HBV TL'!$C:$C,'HBV TL'!$E:$E,,0),"NA")</f>
        <v>#VALUE!</v>
      </c>
      <c r="P189" t="e">
        <f t="shared" si="18"/>
        <v>#VALUE!</v>
      </c>
      <c r="Q189" t="e">
        <f>_xlfn.XLOOKUP($G189,'HBV_PBC Unified TL'!$A:$A,'HBV_PBC Unified TL'!$E:$E,,0)</f>
        <v>#VALUE!</v>
      </c>
      <c r="R189" t="e">
        <f t="shared" si="19"/>
        <v>#VALUE!</v>
      </c>
      <c r="S189" t="e">
        <f>_xlfn.IFNA(IF(_xlfn.XLOOKUP($C189,OLs!$B:$B,OLs!$B:$B,,0),1,0),0)</f>
        <v>#VALUE!</v>
      </c>
      <c r="T189" t="e">
        <f t="shared" si="20"/>
        <v>#VALUE!</v>
      </c>
      <c r="U189" t="e">
        <f>_xlfn.IFNA(_xlfn.XLOOKUP($T189,'PBC TL'!$A:$A,'PBC TL'!$F:$F,,0),"NA")</f>
        <v>#VALUE!</v>
      </c>
      <c r="V189" t="e">
        <f t="shared" si="21"/>
        <v>#VALUE!</v>
      </c>
      <c r="W189" t="e">
        <f t="shared" si="22"/>
        <v>#VALUE!</v>
      </c>
      <c r="X189" t="e">
        <f t="shared" si="23"/>
        <v>#VALUE!</v>
      </c>
      <c r="Y189" t="e">
        <f t="shared" si="24"/>
        <v>#VALUE!</v>
      </c>
    </row>
    <row r="190" spans="1:25" hidden="1" x14ac:dyDescent="0.25">
      <c r="A190" t="e">
        <f>IFERROR(ODBC__dsn_Synapse[[#This Row],[wave_id]],"")*1</f>
        <v>#VALUE!</v>
      </c>
      <c r="B190" t="e">
        <f>IFERROR(ODBC__dsn_Synapse[[#This Row],[id]],"")*1</f>
        <v>#VALUE!</v>
      </c>
      <c r="C190" t="e">
        <f>IFERROR(ODBC__dsn_Synapse[[#This Row],[user_id]],"")*1</f>
        <v>#VALUE!</v>
      </c>
      <c r="D190" s="100" t="e">
        <f>IFERROR(ODBC__dsn_Synapse[[#This Row],[start_date]],"")*1</f>
        <v>#VALUE!</v>
      </c>
      <c r="E190" t="e">
        <f>IFERROR(ODBC__dsn_Synapse[[#This Row],[completed_date]],"")*1</f>
        <v>#VALUE!</v>
      </c>
      <c r="F190" s="100" t="e">
        <f>IFERROR(ODBC__dsn_Synapse[[#This Row],[convert_TZ(users_waves.completed_date,''UTC'',''America/New_York'')]],"")*1</f>
        <v>#VALUE!</v>
      </c>
      <c r="G190" t="e">
        <f>IFERROR(ODBC__dsn_Synapse[[#This Row],[npi]],"")*1</f>
        <v>#VALUE!</v>
      </c>
      <c r="H190" t="e">
        <f>IFERROR(ODBC__dsn_Synapse[[#This Row],[vendor_npi]],"")*1</f>
        <v>#VALUE!</v>
      </c>
      <c r="I190" t="e">
        <f>IFERROR(ODBC__dsn_Synapse[[#This Row],[status]],"")*1</f>
        <v>#VALUE!</v>
      </c>
      <c r="J190" t="str">
        <f>IFERROR(ODBC__dsn_Synapse[[#This Row],[responses-&gt;&gt;''$.\"4420595\"'']],"")</f>
        <v/>
      </c>
      <c r="K190" t="str">
        <f>IFERROR(ODBC__dsn_Synapse[[#This Row],[responses-&gt;&gt;''$.\"4420283\"'']],"")</f>
        <v/>
      </c>
      <c r="L190" t="str">
        <f>IFERROR(ODBC__dsn_Synapse[[#This Row],[responses-&gt;&gt;''$.\"4422124\"'']],"")</f>
        <v/>
      </c>
      <c r="M190" t="str">
        <f t="shared" si="17"/>
        <v/>
      </c>
      <c r="N190" t="e">
        <f>_xlfn.IFNA(_xlfn.XLOOKUP($G190,'HBV TL'!$C:$C,'HBV TL'!$E:$E,,0),"NA")</f>
        <v>#VALUE!</v>
      </c>
      <c r="O190" t="e">
        <f>_xlfn.IFNA(_xlfn.XLOOKUP($H190,'HBV TL'!$C:$C,'HBV TL'!$E:$E,,0),"NA")</f>
        <v>#VALUE!</v>
      </c>
      <c r="P190" t="e">
        <f t="shared" si="18"/>
        <v>#VALUE!</v>
      </c>
      <c r="Q190" t="e">
        <f>_xlfn.XLOOKUP($G190,'HBV_PBC Unified TL'!$A:$A,'HBV_PBC Unified TL'!$E:$E,,0)</f>
        <v>#VALUE!</v>
      </c>
      <c r="R190" t="e">
        <f t="shared" si="19"/>
        <v>#VALUE!</v>
      </c>
      <c r="S190" t="e">
        <f>_xlfn.IFNA(IF(_xlfn.XLOOKUP($C190,OLs!$B:$B,OLs!$B:$B,,0),1,0),0)</f>
        <v>#VALUE!</v>
      </c>
      <c r="T190" t="e">
        <f t="shared" si="20"/>
        <v>#VALUE!</v>
      </c>
      <c r="U190" t="e">
        <f>_xlfn.IFNA(_xlfn.XLOOKUP($T190,'PBC TL'!$A:$A,'PBC TL'!$F:$F,,0),"NA")</f>
        <v>#VALUE!</v>
      </c>
      <c r="V190" t="e">
        <f t="shared" si="21"/>
        <v>#VALUE!</v>
      </c>
      <c r="W190" t="e">
        <f t="shared" si="22"/>
        <v>#VALUE!</v>
      </c>
      <c r="X190" t="e">
        <f t="shared" si="23"/>
        <v>#VALUE!</v>
      </c>
      <c r="Y190" t="e">
        <f t="shared" si="24"/>
        <v>#VALUE!</v>
      </c>
    </row>
    <row r="191" spans="1:25" hidden="1" x14ac:dyDescent="0.25">
      <c r="A191" t="e">
        <f>IFERROR(ODBC__dsn_Synapse[[#This Row],[wave_id]],"")*1</f>
        <v>#VALUE!</v>
      </c>
      <c r="B191" t="e">
        <f>IFERROR(ODBC__dsn_Synapse[[#This Row],[id]],"")*1</f>
        <v>#VALUE!</v>
      </c>
      <c r="C191" t="e">
        <f>IFERROR(ODBC__dsn_Synapse[[#This Row],[user_id]],"")*1</f>
        <v>#VALUE!</v>
      </c>
      <c r="D191" s="100" t="e">
        <f>IFERROR(ODBC__dsn_Synapse[[#This Row],[start_date]],"")*1</f>
        <v>#VALUE!</v>
      </c>
      <c r="E191" t="e">
        <f>IFERROR(ODBC__dsn_Synapse[[#This Row],[completed_date]],"")*1</f>
        <v>#VALUE!</v>
      </c>
      <c r="F191" s="100" t="e">
        <f>IFERROR(ODBC__dsn_Synapse[[#This Row],[convert_TZ(users_waves.completed_date,''UTC'',''America/New_York'')]],"")*1</f>
        <v>#VALUE!</v>
      </c>
      <c r="G191" t="e">
        <f>IFERROR(ODBC__dsn_Synapse[[#This Row],[npi]],"")*1</f>
        <v>#VALUE!</v>
      </c>
      <c r="H191" t="e">
        <f>IFERROR(ODBC__dsn_Synapse[[#This Row],[vendor_npi]],"")*1</f>
        <v>#VALUE!</v>
      </c>
      <c r="I191" t="e">
        <f>IFERROR(ODBC__dsn_Synapse[[#This Row],[status]],"")*1</f>
        <v>#VALUE!</v>
      </c>
      <c r="J191" t="str">
        <f>IFERROR(ODBC__dsn_Synapse[[#This Row],[responses-&gt;&gt;''$.\"4420595\"'']],"")</f>
        <v/>
      </c>
      <c r="K191" t="str">
        <f>IFERROR(ODBC__dsn_Synapse[[#This Row],[responses-&gt;&gt;''$.\"4420283\"'']],"")</f>
        <v/>
      </c>
      <c r="L191" t="str">
        <f>IFERROR(ODBC__dsn_Synapse[[#This Row],[responses-&gt;&gt;''$.\"4422124\"'']],"")</f>
        <v/>
      </c>
      <c r="M191" t="str">
        <f t="shared" si="17"/>
        <v/>
      </c>
      <c r="N191" t="e">
        <f>_xlfn.IFNA(_xlfn.XLOOKUP($G191,'HBV TL'!$C:$C,'HBV TL'!$E:$E,,0),"NA")</f>
        <v>#VALUE!</v>
      </c>
      <c r="O191" t="e">
        <f>_xlfn.IFNA(_xlfn.XLOOKUP($H191,'HBV TL'!$C:$C,'HBV TL'!$E:$E,,0),"NA")</f>
        <v>#VALUE!</v>
      </c>
      <c r="P191" t="e">
        <f t="shared" si="18"/>
        <v>#VALUE!</v>
      </c>
      <c r="Q191" t="e">
        <f>_xlfn.XLOOKUP($G191,'HBV_PBC Unified TL'!$A:$A,'HBV_PBC Unified TL'!$E:$E,,0)</f>
        <v>#VALUE!</v>
      </c>
      <c r="R191" t="e">
        <f t="shared" si="19"/>
        <v>#VALUE!</v>
      </c>
      <c r="S191" t="e">
        <f>_xlfn.IFNA(IF(_xlfn.XLOOKUP($C191,OLs!$B:$B,OLs!$B:$B,,0),1,0),0)</f>
        <v>#VALUE!</v>
      </c>
      <c r="T191" t="e">
        <f t="shared" si="20"/>
        <v>#VALUE!</v>
      </c>
      <c r="U191" t="e">
        <f>_xlfn.IFNA(_xlfn.XLOOKUP($T191,'PBC TL'!$A:$A,'PBC TL'!$F:$F,,0),"NA")</f>
        <v>#VALUE!</v>
      </c>
      <c r="V191" t="e">
        <f t="shared" si="21"/>
        <v>#VALUE!</v>
      </c>
      <c r="W191" t="e">
        <f t="shared" si="22"/>
        <v>#VALUE!</v>
      </c>
      <c r="X191" t="e">
        <f t="shared" si="23"/>
        <v>#VALUE!</v>
      </c>
      <c r="Y191" t="e">
        <f t="shared" si="24"/>
        <v>#VALUE!</v>
      </c>
    </row>
    <row r="192" spans="1:25" hidden="1" x14ac:dyDescent="0.25">
      <c r="A192" t="e">
        <f>IFERROR(ODBC__dsn_Synapse[[#This Row],[wave_id]],"")*1</f>
        <v>#VALUE!</v>
      </c>
      <c r="B192" t="e">
        <f>IFERROR(ODBC__dsn_Synapse[[#This Row],[id]],"")*1</f>
        <v>#VALUE!</v>
      </c>
      <c r="C192" t="e">
        <f>IFERROR(ODBC__dsn_Synapse[[#This Row],[user_id]],"")*1</f>
        <v>#VALUE!</v>
      </c>
      <c r="D192" s="100" t="e">
        <f>IFERROR(ODBC__dsn_Synapse[[#This Row],[start_date]],"")*1</f>
        <v>#VALUE!</v>
      </c>
      <c r="E192" t="e">
        <f>IFERROR(ODBC__dsn_Synapse[[#This Row],[completed_date]],"")*1</f>
        <v>#VALUE!</v>
      </c>
      <c r="F192" s="100" t="e">
        <f>IFERROR(ODBC__dsn_Synapse[[#This Row],[convert_TZ(users_waves.completed_date,''UTC'',''America/New_York'')]],"")*1</f>
        <v>#VALUE!</v>
      </c>
      <c r="G192" t="e">
        <f>IFERROR(ODBC__dsn_Synapse[[#This Row],[npi]],"")*1</f>
        <v>#VALUE!</v>
      </c>
      <c r="H192" t="e">
        <f>IFERROR(ODBC__dsn_Synapse[[#This Row],[vendor_npi]],"")*1</f>
        <v>#VALUE!</v>
      </c>
      <c r="I192" t="e">
        <f>IFERROR(ODBC__dsn_Synapse[[#This Row],[status]],"")*1</f>
        <v>#VALUE!</v>
      </c>
      <c r="J192" t="str">
        <f>IFERROR(ODBC__dsn_Synapse[[#This Row],[responses-&gt;&gt;''$.\"4420595\"'']],"")</f>
        <v/>
      </c>
      <c r="K192" t="str">
        <f>IFERROR(ODBC__dsn_Synapse[[#This Row],[responses-&gt;&gt;''$.\"4420283\"'']],"")</f>
        <v/>
      </c>
      <c r="L192" t="str">
        <f>IFERROR(ODBC__dsn_Synapse[[#This Row],[responses-&gt;&gt;''$.\"4422124\"'']],"")</f>
        <v/>
      </c>
      <c r="M192" t="str">
        <f t="shared" si="17"/>
        <v/>
      </c>
      <c r="N192" t="e">
        <f>_xlfn.IFNA(_xlfn.XLOOKUP($G192,'HBV TL'!$C:$C,'HBV TL'!$E:$E,,0),"NA")</f>
        <v>#VALUE!</v>
      </c>
      <c r="O192" t="e">
        <f>_xlfn.IFNA(_xlfn.XLOOKUP($H192,'HBV TL'!$C:$C,'HBV TL'!$E:$E,,0),"NA")</f>
        <v>#VALUE!</v>
      </c>
      <c r="P192" t="e">
        <f t="shared" si="18"/>
        <v>#VALUE!</v>
      </c>
      <c r="Q192" t="e">
        <f>_xlfn.XLOOKUP($G192,'HBV_PBC Unified TL'!$A:$A,'HBV_PBC Unified TL'!$E:$E,,0)</f>
        <v>#VALUE!</v>
      </c>
      <c r="R192" t="e">
        <f t="shared" si="19"/>
        <v>#VALUE!</v>
      </c>
      <c r="S192" t="e">
        <f>_xlfn.IFNA(IF(_xlfn.XLOOKUP($C192,OLs!$B:$B,OLs!$B:$B,,0),1,0),0)</f>
        <v>#VALUE!</v>
      </c>
      <c r="T192" t="e">
        <f t="shared" si="20"/>
        <v>#VALUE!</v>
      </c>
      <c r="U192" t="e">
        <f>_xlfn.IFNA(_xlfn.XLOOKUP($T192,'PBC TL'!$A:$A,'PBC TL'!$F:$F,,0),"NA")</f>
        <v>#VALUE!</v>
      </c>
      <c r="V192" t="e">
        <f t="shared" si="21"/>
        <v>#VALUE!</v>
      </c>
      <c r="W192" t="e">
        <f t="shared" si="22"/>
        <v>#VALUE!</v>
      </c>
      <c r="X192" t="e">
        <f t="shared" si="23"/>
        <v>#VALUE!</v>
      </c>
      <c r="Y192" t="e">
        <f t="shared" si="24"/>
        <v>#VALUE!</v>
      </c>
    </row>
    <row r="193" spans="1:25" hidden="1" x14ac:dyDescent="0.25">
      <c r="A193" t="e">
        <f>IFERROR(ODBC__dsn_Synapse[[#This Row],[wave_id]],"")*1</f>
        <v>#VALUE!</v>
      </c>
      <c r="B193" t="e">
        <f>IFERROR(ODBC__dsn_Synapse[[#This Row],[id]],"")*1</f>
        <v>#VALUE!</v>
      </c>
      <c r="C193" t="e">
        <f>IFERROR(ODBC__dsn_Synapse[[#This Row],[user_id]],"")*1</f>
        <v>#VALUE!</v>
      </c>
      <c r="D193" s="100" t="e">
        <f>IFERROR(ODBC__dsn_Synapse[[#This Row],[start_date]],"")*1</f>
        <v>#VALUE!</v>
      </c>
      <c r="E193" t="e">
        <f>IFERROR(ODBC__dsn_Synapse[[#This Row],[completed_date]],"")*1</f>
        <v>#VALUE!</v>
      </c>
      <c r="F193" s="100" t="e">
        <f>IFERROR(ODBC__dsn_Synapse[[#This Row],[convert_TZ(users_waves.completed_date,''UTC'',''America/New_York'')]],"")*1</f>
        <v>#VALUE!</v>
      </c>
      <c r="G193" t="e">
        <f>IFERROR(ODBC__dsn_Synapse[[#This Row],[npi]],"")*1</f>
        <v>#VALUE!</v>
      </c>
      <c r="H193" t="e">
        <f>IFERROR(ODBC__dsn_Synapse[[#This Row],[vendor_npi]],"")*1</f>
        <v>#VALUE!</v>
      </c>
      <c r="I193" t="e">
        <f>IFERROR(ODBC__dsn_Synapse[[#This Row],[status]],"")*1</f>
        <v>#VALUE!</v>
      </c>
      <c r="J193" t="str">
        <f>IFERROR(ODBC__dsn_Synapse[[#This Row],[responses-&gt;&gt;''$.\"4420595\"'']],"")</f>
        <v/>
      </c>
      <c r="K193" t="str">
        <f>IFERROR(ODBC__dsn_Synapse[[#This Row],[responses-&gt;&gt;''$.\"4420283\"'']],"")</f>
        <v/>
      </c>
      <c r="L193" t="str">
        <f>IFERROR(ODBC__dsn_Synapse[[#This Row],[responses-&gt;&gt;''$.\"4422124\"'']],"")</f>
        <v/>
      </c>
      <c r="M193" t="str">
        <f t="shared" si="17"/>
        <v/>
      </c>
      <c r="N193" t="e">
        <f>_xlfn.IFNA(_xlfn.XLOOKUP($G193,'HBV TL'!$C:$C,'HBV TL'!$E:$E,,0),"NA")</f>
        <v>#VALUE!</v>
      </c>
      <c r="O193" t="e">
        <f>_xlfn.IFNA(_xlfn.XLOOKUP($H193,'HBV TL'!$C:$C,'HBV TL'!$E:$E,,0),"NA")</f>
        <v>#VALUE!</v>
      </c>
      <c r="P193" t="e">
        <f t="shared" si="18"/>
        <v>#VALUE!</v>
      </c>
      <c r="Q193" t="e">
        <f>_xlfn.XLOOKUP($G193,'HBV_PBC Unified TL'!$A:$A,'HBV_PBC Unified TL'!$E:$E,,0)</f>
        <v>#VALUE!</v>
      </c>
      <c r="R193" t="e">
        <f t="shared" si="19"/>
        <v>#VALUE!</v>
      </c>
      <c r="S193" t="e">
        <f>_xlfn.IFNA(IF(_xlfn.XLOOKUP($C193,OLs!$B:$B,OLs!$B:$B,,0),1,0),0)</f>
        <v>#VALUE!</v>
      </c>
      <c r="T193" t="e">
        <f t="shared" si="20"/>
        <v>#VALUE!</v>
      </c>
      <c r="U193" t="e">
        <f>_xlfn.IFNA(_xlfn.XLOOKUP($T193,'PBC TL'!$A:$A,'PBC TL'!$F:$F,,0),"NA")</f>
        <v>#VALUE!</v>
      </c>
      <c r="V193" t="e">
        <f t="shared" si="21"/>
        <v>#VALUE!</v>
      </c>
      <c r="W193" t="e">
        <f t="shared" si="22"/>
        <v>#VALUE!</v>
      </c>
      <c r="X193" t="e">
        <f t="shared" si="23"/>
        <v>#VALUE!</v>
      </c>
      <c r="Y193" t="e">
        <f t="shared" si="24"/>
        <v>#VALUE!</v>
      </c>
    </row>
    <row r="194" spans="1:25" hidden="1" x14ac:dyDescent="0.25">
      <c r="A194" t="e">
        <f>IFERROR(ODBC__dsn_Synapse[[#This Row],[wave_id]],"")*1</f>
        <v>#VALUE!</v>
      </c>
      <c r="B194" t="e">
        <f>IFERROR(ODBC__dsn_Synapse[[#This Row],[id]],"")*1</f>
        <v>#VALUE!</v>
      </c>
      <c r="C194" t="e">
        <f>IFERROR(ODBC__dsn_Synapse[[#This Row],[user_id]],"")*1</f>
        <v>#VALUE!</v>
      </c>
      <c r="D194" s="100" t="e">
        <f>IFERROR(ODBC__dsn_Synapse[[#This Row],[start_date]],"")*1</f>
        <v>#VALUE!</v>
      </c>
      <c r="E194" t="e">
        <f>IFERROR(ODBC__dsn_Synapse[[#This Row],[completed_date]],"")*1</f>
        <v>#VALUE!</v>
      </c>
      <c r="F194" s="100" t="e">
        <f>IFERROR(ODBC__dsn_Synapse[[#This Row],[convert_TZ(users_waves.completed_date,''UTC'',''America/New_York'')]],"")*1</f>
        <v>#VALUE!</v>
      </c>
      <c r="G194" t="e">
        <f>IFERROR(ODBC__dsn_Synapse[[#This Row],[npi]],"")*1</f>
        <v>#VALUE!</v>
      </c>
      <c r="H194" t="e">
        <f>IFERROR(ODBC__dsn_Synapse[[#This Row],[vendor_npi]],"")*1</f>
        <v>#VALUE!</v>
      </c>
      <c r="I194" t="e">
        <f>IFERROR(ODBC__dsn_Synapse[[#This Row],[status]],"")*1</f>
        <v>#VALUE!</v>
      </c>
      <c r="J194" t="str">
        <f>IFERROR(ODBC__dsn_Synapse[[#This Row],[responses-&gt;&gt;''$.\"4420595\"'']],"")</f>
        <v/>
      </c>
      <c r="K194" t="str">
        <f>IFERROR(ODBC__dsn_Synapse[[#This Row],[responses-&gt;&gt;''$.\"4420283\"'']],"")</f>
        <v/>
      </c>
      <c r="L194" t="str">
        <f>IFERROR(ODBC__dsn_Synapse[[#This Row],[responses-&gt;&gt;''$.\"4422124\"'']],"")</f>
        <v/>
      </c>
      <c r="M194" t="str">
        <f t="shared" si="17"/>
        <v/>
      </c>
      <c r="N194" t="e">
        <f>_xlfn.IFNA(_xlfn.XLOOKUP($G194,'HBV TL'!$C:$C,'HBV TL'!$E:$E,,0),"NA")</f>
        <v>#VALUE!</v>
      </c>
      <c r="O194" t="e">
        <f>_xlfn.IFNA(_xlfn.XLOOKUP($H194,'HBV TL'!$C:$C,'HBV TL'!$E:$E,,0),"NA")</f>
        <v>#VALUE!</v>
      </c>
      <c r="P194" t="e">
        <f t="shared" si="18"/>
        <v>#VALUE!</v>
      </c>
      <c r="Q194" t="e">
        <f>_xlfn.XLOOKUP($G194,'HBV_PBC Unified TL'!$A:$A,'HBV_PBC Unified TL'!$E:$E,,0)</f>
        <v>#VALUE!</v>
      </c>
      <c r="R194" t="e">
        <f t="shared" si="19"/>
        <v>#VALUE!</v>
      </c>
      <c r="S194" t="e">
        <f>_xlfn.IFNA(IF(_xlfn.XLOOKUP($C194,OLs!$B:$B,OLs!$B:$B,,0),1,0),0)</f>
        <v>#VALUE!</v>
      </c>
      <c r="T194" t="e">
        <f t="shared" si="20"/>
        <v>#VALUE!</v>
      </c>
      <c r="U194" t="e">
        <f>_xlfn.IFNA(_xlfn.XLOOKUP($T194,'PBC TL'!$A:$A,'PBC TL'!$F:$F,,0),"NA")</f>
        <v>#VALUE!</v>
      </c>
      <c r="V194" t="e">
        <f t="shared" si="21"/>
        <v>#VALUE!</v>
      </c>
      <c r="W194" t="e">
        <f t="shared" si="22"/>
        <v>#VALUE!</v>
      </c>
      <c r="X194" t="e">
        <f t="shared" si="23"/>
        <v>#VALUE!</v>
      </c>
      <c r="Y194" t="e">
        <f t="shared" si="24"/>
        <v>#VALUE!</v>
      </c>
    </row>
    <row r="195" spans="1:25" hidden="1" x14ac:dyDescent="0.25">
      <c r="A195" t="e">
        <f>IFERROR(ODBC__dsn_Synapse[[#This Row],[wave_id]],"")*1</f>
        <v>#VALUE!</v>
      </c>
      <c r="B195" t="e">
        <f>IFERROR(ODBC__dsn_Synapse[[#This Row],[id]],"")*1</f>
        <v>#VALUE!</v>
      </c>
      <c r="C195" t="e">
        <f>IFERROR(ODBC__dsn_Synapse[[#This Row],[user_id]],"")*1</f>
        <v>#VALUE!</v>
      </c>
      <c r="D195" s="100" t="e">
        <f>IFERROR(ODBC__dsn_Synapse[[#This Row],[start_date]],"")*1</f>
        <v>#VALUE!</v>
      </c>
      <c r="E195" t="e">
        <f>IFERROR(ODBC__dsn_Synapse[[#This Row],[completed_date]],"")*1</f>
        <v>#VALUE!</v>
      </c>
      <c r="F195" s="100" t="e">
        <f>IFERROR(ODBC__dsn_Synapse[[#This Row],[convert_TZ(users_waves.completed_date,''UTC'',''America/New_York'')]],"")*1</f>
        <v>#VALUE!</v>
      </c>
      <c r="G195" t="e">
        <f>IFERROR(ODBC__dsn_Synapse[[#This Row],[npi]],"")*1</f>
        <v>#VALUE!</v>
      </c>
      <c r="H195" t="e">
        <f>IFERROR(ODBC__dsn_Synapse[[#This Row],[vendor_npi]],"")*1</f>
        <v>#VALUE!</v>
      </c>
      <c r="I195" t="e">
        <f>IFERROR(ODBC__dsn_Synapse[[#This Row],[status]],"")*1</f>
        <v>#VALUE!</v>
      </c>
      <c r="J195" t="str">
        <f>IFERROR(ODBC__dsn_Synapse[[#This Row],[responses-&gt;&gt;''$.\"4420595\"'']],"")</f>
        <v/>
      </c>
      <c r="K195" t="str">
        <f>IFERROR(ODBC__dsn_Synapse[[#This Row],[responses-&gt;&gt;''$.\"4420283\"'']],"")</f>
        <v/>
      </c>
      <c r="L195" t="str">
        <f>IFERROR(ODBC__dsn_Synapse[[#This Row],[responses-&gt;&gt;''$.\"4422124\"'']],"")</f>
        <v/>
      </c>
      <c r="M195" t="str">
        <f t="shared" ref="M195:M258" si="25">IF(J195=0,K195,J195)</f>
        <v/>
      </c>
      <c r="N195" t="e">
        <f>_xlfn.IFNA(_xlfn.XLOOKUP($G195,'HBV TL'!$C:$C,'HBV TL'!$E:$E,,0),"NA")</f>
        <v>#VALUE!</v>
      </c>
      <c r="O195" t="e">
        <f>_xlfn.IFNA(_xlfn.XLOOKUP($H195,'HBV TL'!$C:$C,'HBV TL'!$E:$E,,0),"NA")</f>
        <v>#VALUE!</v>
      </c>
      <c r="P195" t="e">
        <f t="shared" ref="P195:P258" si="26">IF(N195="NA",O195,N195)</f>
        <v>#VALUE!</v>
      </c>
      <c r="Q195" t="e">
        <f>_xlfn.XLOOKUP($G195,'HBV_PBC Unified TL'!$A:$A,'HBV_PBC Unified TL'!$E:$E,,0)</f>
        <v>#VALUE!</v>
      </c>
      <c r="R195" t="e">
        <f t="shared" ref="R195:R258" si="27">IF(AND(P195&lt;11,P195&gt;3),"High/Medium",IF(AND(P195&lt;4,P195&gt;-1),"Low","No Decile"))</f>
        <v>#VALUE!</v>
      </c>
      <c r="S195" t="e">
        <f>_xlfn.IFNA(IF(_xlfn.XLOOKUP($C195,OLs!$B:$B,OLs!$B:$B,,0),1,0),0)</f>
        <v>#VALUE!</v>
      </c>
      <c r="T195" t="e">
        <f t="shared" ref="T195:T258" si="28">IF(G195=0,H195,G195)</f>
        <v>#VALUE!</v>
      </c>
      <c r="U195" t="e">
        <f>_xlfn.IFNA(_xlfn.XLOOKUP($T195,'PBC TL'!$A:$A,'PBC TL'!$F:$F,,0),"NA")</f>
        <v>#VALUE!</v>
      </c>
      <c r="V195" t="e">
        <f t="shared" ref="V195:V258" si="29">IF(P195&lt;&gt;"NA",1,0)</f>
        <v>#VALUE!</v>
      </c>
      <c r="W195" t="e">
        <f t="shared" ref="W195:W258" si="30">IF(U195&lt;&gt;"NA",1,0)</f>
        <v>#VALUE!</v>
      </c>
      <c r="X195" t="e">
        <f t="shared" ref="X195:X258" si="31">IF(AND(V195=1,W195=0),1,0)</f>
        <v>#VALUE!</v>
      </c>
      <c r="Y195" t="e">
        <f t="shared" ref="Y195:Y258" si="32">IF(AND(W195=1,V195=0),1,0)</f>
        <v>#VALUE!</v>
      </c>
    </row>
    <row r="196" spans="1:25" hidden="1" x14ac:dyDescent="0.25">
      <c r="A196" t="e">
        <f>IFERROR(ODBC__dsn_Synapse[[#This Row],[wave_id]],"")*1</f>
        <v>#VALUE!</v>
      </c>
      <c r="B196" t="e">
        <f>IFERROR(ODBC__dsn_Synapse[[#This Row],[id]],"")*1</f>
        <v>#VALUE!</v>
      </c>
      <c r="C196" t="e">
        <f>IFERROR(ODBC__dsn_Synapse[[#This Row],[user_id]],"")*1</f>
        <v>#VALUE!</v>
      </c>
      <c r="D196" s="100" t="e">
        <f>IFERROR(ODBC__dsn_Synapse[[#This Row],[start_date]],"")*1</f>
        <v>#VALUE!</v>
      </c>
      <c r="E196" t="e">
        <f>IFERROR(ODBC__dsn_Synapse[[#This Row],[completed_date]],"")*1</f>
        <v>#VALUE!</v>
      </c>
      <c r="F196" s="100" t="e">
        <f>IFERROR(ODBC__dsn_Synapse[[#This Row],[convert_TZ(users_waves.completed_date,''UTC'',''America/New_York'')]],"")*1</f>
        <v>#VALUE!</v>
      </c>
      <c r="G196" t="e">
        <f>IFERROR(ODBC__dsn_Synapse[[#This Row],[npi]],"")*1</f>
        <v>#VALUE!</v>
      </c>
      <c r="H196" t="e">
        <f>IFERROR(ODBC__dsn_Synapse[[#This Row],[vendor_npi]],"")*1</f>
        <v>#VALUE!</v>
      </c>
      <c r="I196" t="e">
        <f>IFERROR(ODBC__dsn_Synapse[[#This Row],[status]],"")*1</f>
        <v>#VALUE!</v>
      </c>
      <c r="J196" t="str">
        <f>IFERROR(ODBC__dsn_Synapse[[#This Row],[responses-&gt;&gt;''$.\"4420595\"'']],"")</f>
        <v/>
      </c>
      <c r="K196" t="str">
        <f>IFERROR(ODBC__dsn_Synapse[[#This Row],[responses-&gt;&gt;''$.\"4420283\"'']],"")</f>
        <v/>
      </c>
      <c r="L196" t="str">
        <f>IFERROR(ODBC__dsn_Synapse[[#This Row],[responses-&gt;&gt;''$.\"4422124\"'']],"")</f>
        <v/>
      </c>
      <c r="M196" t="str">
        <f t="shared" si="25"/>
        <v/>
      </c>
      <c r="N196" t="e">
        <f>_xlfn.IFNA(_xlfn.XLOOKUP($G196,'HBV TL'!$C:$C,'HBV TL'!$E:$E,,0),"NA")</f>
        <v>#VALUE!</v>
      </c>
      <c r="O196" t="e">
        <f>_xlfn.IFNA(_xlfn.XLOOKUP($H196,'HBV TL'!$C:$C,'HBV TL'!$E:$E,,0),"NA")</f>
        <v>#VALUE!</v>
      </c>
      <c r="P196" t="e">
        <f t="shared" si="26"/>
        <v>#VALUE!</v>
      </c>
      <c r="Q196" t="e">
        <f>_xlfn.XLOOKUP($G196,'HBV_PBC Unified TL'!$A:$A,'HBV_PBC Unified TL'!$E:$E,,0)</f>
        <v>#VALUE!</v>
      </c>
      <c r="R196" t="e">
        <f t="shared" si="27"/>
        <v>#VALUE!</v>
      </c>
      <c r="S196" t="e">
        <f>_xlfn.IFNA(IF(_xlfn.XLOOKUP($C196,OLs!$B:$B,OLs!$B:$B,,0),1,0),0)</f>
        <v>#VALUE!</v>
      </c>
      <c r="T196" t="e">
        <f t="shared" si="28"/>
        <v>#VALUE!</v>
      </c>
      <c r="U196" t="e">
        <f>_xlfn.IFNA(_xlfn.XLOOKUP($T196,'PBC TL'!$A:$A,'PBC TL'!$F:$F,,0),"NA")</f>
        <v>#VALUE!</v>
      </c>
      <c r="V196" t="e">
        <f t="shared" si="29"/>
        <v>#VALUE!</v>
      </c>
      <c r="W196" t="e">
        <f t="shared" si="30"/>
        <v>#VALUE!</v>
      </c>
      <c r="X196" t="e">
        <f t="shared" si="31"/>
        <v>#VALUE!</v>
      </c>
      <c r="Y196" t="e">
        <f t="shared" si="32"/>
        <v>#VALUE!</v>
      </c>
    </row>
    <row r="197" spans="1:25" hidden="1" x14ac:dyDescent="0.25">
      <c r="A197" t="e">
        <f>IFERROR(ODBC__dsn_Synapse[[#This Row],[wave_id]],"")*1</f>
        <v>#VALUE!</v>
      </c>
      <c r="B197" t="e">
        <f>IFERROR(ODBC__dsn_Synapse[[#This Row],[id]],"")*1</f>
        <v>#VALUE!</v>
      </c>
      <c r="C197" t="e">
        <f>IFERROR(ODBC__dsn_Synapse[[#This Row],[user_id]],"")*1</f>
        <v>#VALUE!</v>
      </c>
      <c r="D197" s="100" t="e">
        <f>IFERROR(ODBC__dsn_Synapse[[#This Row],[start_date]],"")*1</f>
        <v>#VALUE!</v>
      </c>
      <c r="E197" t="e">
        <f>IFERROR(ODBC__dsn_Synapse[[#This Row],[completed_date]],"")*1</f>
        <v>#VALUE!</v>
      </c>
      <c r="F197" s="100" t="e">
        <f>IFERROR(ODBC__dsn_Synapse[[#This Row],[convert_TZ(users_waves.completed_date,''UTC'',''America/New_York'')]],"")*1</f>
        <v>#VALUE!</v>
      </c>
      <c r="G197" t="e">
        <f>IFERROR(ODBC__dsn_Synapse[[#This Row],[npi]],"")*1</f>
        <v>#VALUE!</v>
      </c>
      <c r="H197" t="e">
        <f>IFERROR(ODBC__dsn_Synapse[[#This Row],[vendor_npi]],"")*1</f>
        <v>#VALUE!</v>
      </c>
      <c r="I197" t="e">
        <f>IFERROR(ODBC__dsn_Synapse[[#This Row],[status]],"")*1</f>
        <v>#VALUE!</v>
      </c>
      <c r="J197" t="str">
        <f>IFERROR(ODBC__dsn_Synapse[[#This Row],[responses-&gt;&gt;''$.\"4420595\"'']],"")</f>
        <v/>
      </c>
      <c r="K197" t="str">
        <f>IFERROR(ODBC__dsn_Synapse[[#This Row],[responses-&gt;&gt;''$.\"4420283\"'']],"")</f>
        <v/>
      </c>
      <c r="L197" t="str">
        <f>IFERROR(ODBC__dsn_Synapse[[#This Row],[responses-&gt;&gt;''$.\"4422124\"'']],"")</f>
        <v/>
      </c>
      <c r="M197" t="str">
        <f t="shared" si="25"/>
        <v/>
      </c>
      <c r="N197" t="e">
        <f>_xlfn.IFNA(_xlfn.XLOOKUP($G197,'HBV TL'!$C:$C,'HBV TL'!$E:$E,,0),"NA")</f>
        <v>#VALUE!</v>
      </c>
      <c r="O197" t="e">
        <f>_xlfn.IFNA(_xlfn.XLOOKUP($H197,'HBV TL'!$C:$C,'HBV TL'!$E:$E,,0),"NA")</f>
        <v>#VALUE!</v>
      </c>
      <c r="P197" t="e">
        <f t="shared" si="26"/>
        <v>#VALUE!</v>
      </c>
      <c r="Q197" t="e">
        <f>_xlfn.XLOOKUP($G197,'HBV_PBC Unified TL'!$A:$A,'HBV_PBC Unified TL'!$E:$E,,0)</f>
        <v>#VALUE!</v>
      </c>
      <c r="R197" t="e">
        <f t="shared" si="27"/>
        <v>#VALUE!</v>
      </c>
      <c r="S197" t="e">
        <f>_xlfn.IFNA(IF(_xlfn.XLOOKUP($C197,OLs!$B:$B,OLs!$B:$B,,0),1,0),0)</f>
        <v>#VALUE!</v>
      </c>
      <c r="T197" t="e">
        <f t="shared" si="28"/>
        <v>#VALUE!</v>
      </c>
      <c r="U197" t="e">
        <f>_xlfn.IFNA(_xlfn.XLOOKUP($T197,'PBC TL'!$A:$A,'PBC TL'!$F:$F,,0),"NA")</f>
        <v>#VALUE!</v>
      </c>
      <c r="V197" t="e">
        <f t="shared" si="29"/>
        <v>#VALUE!</v>
      </c>
      <c r="W197" t="e">
        <f t="shared" si="30"/>
        <v>#VALUE!</v>
      </c>
      <c r="X197" t="e">
        <f t="shared" si="31"/>
        <v>#VALUE!</v>
      </c>
      <c r="Y197" t="e">
        <f t="shared" si="32"/>
        <v>#VALUE!</v>
      </c>
    </row>
    <row r="198" spans="1:25" hidden="1" x14ac:dyDescent="0.25">
      <c r="A198" t="e">
        <f>IFERROR(ODBC__dsn_Synapse[[#This Row],[wave_id]],"")*1</f>
        <v>#VALUE!</v>
      </c>
      <c r="B198" t="e">
        <f>IFERROR(ODBC__dsn_Synapse[[#This Row],[id]],"")*1</f>
        <v>#VALUE!</v>
      </c>
      <c r="C198" t="e">
        <f>IFERROR(ODBC__dsn_Synapse[[#This Row],[user_id]],"")*1</f>
        <v>#VALUE!</v>
      </c>
      <c r="D198" s="100" t="e">
        <f>IFERROR(ODBC__dsn_Synapse[[#This Row],[start_date]],"")*1</f>
        <v>#VALUE!</v>
      </c>
      <c r="E198" t="e">
        <f>IFERROR(ODBC__dsn_Synapse[[#This Row],[completed_date]],"")*1</f>
        <v>#VALUE!</v>
      </c>
      <c r="F198" s="100" t="e">
        <f>IFERROR(ODBC__dsn_Synapse[[#This Row],[convert_TZ(users_waves.completed_date,''UTC'',''America/New_York'')]],"")*1</f>
        <v>#VALUE!</v>
      </c>
      <c r="G198" t="e">
        <f>IFERROR(ODBC__dsn_Synapse[[#This Row],[npi]],"")*1</f>
        <v>#VALUE!</v>
      </c>
      <c r="H198" t="e">
        <f>IFERROR(ODBC__dsn_Synapse[[#This Row],[vendor_npi]],"")*1</f>
        <v>#VALUE!</v>
      </c>
      <c r="I198" t="e">
        <f>IFERROR(ODBC__dsn_Synapse[[#This Row],[status]],"")*1</f>
        <v>#VALUE!</v>
      </c>
      <c r="J198" t="str">
        <f>IFERROR(ODBC__dsn_Synapse[[#This Row],[responses-&gt;&gt;''$.\"4420595\"'']],"")</f>
        <v/>
      </c>
      <c r="K198" t="str">
        <f>IFERROR(ODBC__dsn_Synapse[[#This Row],[responses-&gt;&gt;''$.\"4420283\"'']],"")</f>
        <v/>
      </c>
      <c r="L198" t="str">
        <f>IFERROR(ODBC__dsn_Synapse[[#This Row],[responses-&gt;&gt;''$.\"4422124\"'']],"")</f>
        <v/>
      </c>
      <c r="M198" t="str">
        <f t="shared" si="25"/>
        <v/>
      </c>
      <c r="N198" t="e">
        <f>_xlfn.IFNA(_xlfn.XLOOKUP($G198,'HBV TL'!$C:$C,'HBV TL'!$E:$E,,0),"NA")</f>
        <v>#VALUE!</v>
      </c>
      <c r="O198" t="e">
        <f>_xlfn.IFNA(_xlfn.XLOOKUP($H198,'HBV TL'!$C:$C,'HBV TL'!$E:$E,,0),"NA")</f>
        <v>#VALUE!</v>
      </c>
      <c r="P198" t="e">
        <f t="shared" si="26"/>
        <v>#VALUE!</v>
      </c>
      <c r="Q198" t="e">
        <f>_xlfn.XLOOKUP($G198,'HBV_PBC Unified TL'!$A:$A,'HBV_PBC Unified TL'!$E:$E,,0)</f>
        <v>#VALUE!</v>
      </c>
      <c r="R198" t="e">
        <f t="shared" si="27"/>
        <v>#VALUE!</v>
      </c>
      <c r="S198" t="e">
        <f>_xlfn.IFNA(IF(_xlfn.XLOOKUP($C198,OLs!$B:$B,OLs!$B:$B,,0),1,0),0)</f>
        <v>#VALUE!</v>
      </c>
      <c r="T198" t="e">
        <f t="shared" si="28"/>
        <v>#VALUE!</v>
      </c>
      <c r="U198" t="e">
        <f>_xlfn.IFNA(_xlfn.XLOOKUP($T198,'PBC TL'!$A:$A,'PBC TL'!$F:$F,,0),"NA")</f>
        <v>#VALUE!</v>
      </c>
      <c r="V198" t="e">
        <f t="shared" si="29"/>
        <v>#VALUE!</v>
      </c>
      <c r="W198" t="e">
        <f t="shared" si="30"/>
        <v>#VALUE!</v>
      </c>
      <c r="X198" t="e">
        <f t="shared" si="31"/>
        <v>#VALUE!</v>
      </c>
      <c r="Y198" t="e">
        <f t="shared" si="32"/>
        <v>#VALUE!</v>
      </c>
    </row>
    <row r="199" spans="1:25" hidden="1" x14ac:dyDescent="0.25">
      <c r="A199" t="e">
        <f>IFERROR(ODBC__dsn_Synapse[[#This Row],[wave_id]],"")*1</f>
        <v>#VALUE!</v>
      </c>
      <c r="B199" t="e">
        <f>IFERROR(ODBC__dsn_Synapse[[#This Row],[id]],"")*1</f>
        <v>#VALUE!</v>
      </c>
      <c r="C199" t="e">
        <f>IFERROR(ODBC__dsn_Synapse[[#This Row],[user_id]],"")*1</f>
        <v>#VALUE!</v>
      </c>
      <c r="D199" s="100" t="e">
        <f>IFERROR(ODBC__dsn_Synapse[[#This Row],[start_date]],"")*1</f>
        <v>#VALUE!</v>
      </c>
      <c r="E199" t="e">
        <f>IFERROR(ODBC__dsn_Synapse[[#This Row],[completed_date]],"")*1</f>
        <v>#VALUE!</v>
      </c>
      <c r="F199" s="100" t="e">
        <f>IFERROR(ODBC__dsn_Synapse[[#This Row],[convert_TZ(users_waves.completed_date,''UTC'',''America/New_York'')]],"")*1</f>
        <v>#VALUE!</v>
      </c>
      <c r="G199" t="e">
        <f>IFERROR(ODBC__dsn_Synapse[[#This Row],[npi]],"")*1</f>
        <v>#VALUE!</v>
      </c>
      <c r="H199" t="e">
        <f>IFERROR(ODBC__dsn_Synapse[[#This Row],[vendor_npi]],"")*1</f>
        <v>#VALUE!</v>
      </c>
      <c r="I199" t="e">
        <f>IFERROR(ODBC__dsn_Synapse[[#This Row],[status]],"")*1</f>
        <v>#VALUE!</v>
      </c>
      <c r="J199" t="str">
        <f>IFERROR(ODBC__dsn_Synapse[[#This Row],[responses-&gt;&gt;''$.\"4420595\"'']],"")</f>
        <v/>
      </c>
      <c r="K199" t="str">
        <f>IFERROR(ODBC__dsn_Synapse[[#This Row],[responses-&gt;&gt;''$.\"4420283\"'']],"")</f>
        <v/>
      </c>
      <c r="L199" t="str">
        <f>IFERROR(ODBC__dsn_Synapse[[#This Row],[responses-&gt;&gt;''$.\"4422124\"'']],"")</f>
        <v/>
      </c>
      <c r="M199" t="str">
        <f t="shared" si="25"/>
        <v/>
      </c>
      <c r="N199" t="e">
        <f>_xlfn.IFNA(_xlfn.XLOOKUP($G199,'HBV TL'!$C:$C,'HBV TL'!$E:$E,,0),"NA")</f>
        <v>#VALUE!</v>
      </c>
      <c r="O199" t="e">
        <f>_xlfn.IFNA(_xlfn.XLOOKUP($H199,'HBV TL'!$C:$C,'HBV TL'!$E:$E,,0),"NA")</f>
        <v>#VALUE!</v>
      </c>
      <c r="P199" t="e">
        <f t="shared" si="26"/>
        <v>#VALUE!</v>
      </c>
      <c r="Q199" t="e">
        <f>_xlfn.XLOOKUP($G199,'HBV_PBC Unified TL'!$A:$A,'HBV_PBC Unified TL'!$E:$E,,0)</f>
        <v>#VALUE!</v>
      </c>
      <c r="R199" t="e">
        <f t="shared" si="27"/>
        <v>#VALUE!</v>
      </c>
      <c r="S199" t="e">
        <f>_xlfn.IFNA(IF(_xlfn.XLOOKUP($C199,OLs!$B:$B,OLs!$B:$B,,0),1,0),0)</f>
        <v>#VALUE!</v>
      </c>
      <c r="T199" t="e">
        <f t="shared" si="28"/>
        <v>#VALUE!</v>
      </c>
      <c r="U199" t="e">
        <f>_xlfn.IFNA(_xlfn.XLOOKUP($T199,'PBC TL'!$A:$A,'PBC TL'!$F:$F,,0),"NA")</f>
        <v>#VALUE!</v>
      </c>
      <c r="V199" t="e">
        <f t="shared" si="29"/>
        <v>#VALUE!</v>
      </c>
      <c r="W199" t="e">
        <f t="shared" si="30"/>
        <v>#VALUE!</v>
      </c>
      <c r="X199" t="e">
        <f t="shared" si="31"/>
        <v>#VALUE!</v>
      </c>
      <c r="Y199" t="e">
        <f t="shared" si="32"/>
        <v>#VALUE!</v>
      </c>
    </row>
    <row r="200" spans="1:25" hidden="1" x14ac:dyDescent="0.25">
      <c r="A200" t="e">
        <f>IFERROR(ODBC__dsn_Synapse[[#This Row],[wave_id]],"")*1</f>
        <v>#VALUE!</v>
      </c>
      <c r="B200" t="e">
        <f>IFERROR(ODBC__dsn_Synapse[[#This Row],[id]],"")*1</f>
        <v>#VALUE!</v>
      </c>
      <c r="C200" t="e">
        <f>IFERROR(ODBC__dsn_Synapse[[#This Row],[user_id]],"")*1</f>
        <v>#VALUE!</v>
      </c>
      <c r="D200" s="100" t="e">
        <f>IFERROR(ODBC__dsn_Synapse[[#This Row],[start_date]],"")*1</f>
        <v>#VALUE!</v>
      </c>
      <c r="E200" t="e">
        <f>IFERROR(ODBC__dsn_Synapse[[#This Row],[completed_date]],"")*1</f>
        <v>#VALUE!</v>
      </c>
      <c r="F200" s="100" t="e">
        <f>IFERROR(ODBC__dsn_Synapse[[#This Row],[convert_TZ(users_waves.completed_date,''UTC'',''America/New_York'')]],"")*1</f>
        <v>#VALUE!</v>
      </c>
      <c r="G200" t="e">
        <f>IFERROR(ODBC__dsn_Synapse[[#This Row],[npi]],"")*1</f>
        <v>#VALUE!</v>
      </c>
      <c r="H200" t="e">
        <f>IFERROR(ODBC__dsn_Synapse[[#This Row],[vendor_npi]],"")*1</f>
        <v>#VALUE!</v>
      </c>
      <c r="I200" t="e">
        <f>IFERROR(ODBC__dsn_Synapse[[#This Row],[status]],"")*1</f>
        <v>#VALUE!</v>
      </c>
      <c r="J200" t="str">
        <f>IFERROR(ODBC__dsn_Synapse[[#This Row],[responses-&gt;&gt;''$.\"4420595\"'']],"")</f>
        <v/>
      </c>
      <c r="K200" t="str">
        <f>IFERROR(ODBC__dsn_Synapse[[#This Row],[responses-&gt;&gt;''$.\"4420283\"'']],"")</f>
        <v/>
      </c>
      <c r="L200" t="str">
        <f>IFERROR(ODBC__dsn_Synapse[[#This Row],[responses-&gt;&gt;''$.\"4422124\"'']],"")</f>
        <v/>
      </c>
      <c r="M200" t="str">
        <f t="shared" si="25"/>
        <v/>
      </c>
      <c r="N200" t="e">
        <f>_xlfn.IFNA(_xlfn.XLOOKUP($G200,'HBV TL'!$C:$C,'HBV TL'!$E:$E,,0),"NA")</f>
        <v>#VALUE!</v>
      </c>
      <c r="O200" t="e">
        <f>_xlfn.IFNA(_xlfn.XLOOKUP($H200,'HBV TL'!$C:$C,'HBV TL'!$E:$E,,0),"NA")</f>
        <v>#VALUE!</v>
      </c>
      <c r="P200" t="e">
        <f t="shared" si="26"/>
        <v>#VALUE!</v>
      </c>
      <c r="Q200" t="e">
        <f>_xlfn.XLOOKUP($G200,'HBV_PBC Unified TL'!$A:$A,'HBV_PBC Unified TL'!$E:$E,,0)</f>
        <v>#VALUE!</v>
      </c>
      <c r="R200" t="e">
        <f t="shared" si="27"/>
        <v>#VALUE!</v>
      </c>
      <c r="S200" t="e">
        <f>_xlfn.IFNA(IF(_xlfn.XLOOKUP($C200,OLs!$B:$B,OLs!$B:$B,,0),1,0),0)</f>
        <v>#VALUE!</v>
      </c>
      <c r="T200" t="e">
        <f t="shared" si="28"/>
        <v>#VALUE!</v>
      </c>
      <c r="U200" t="e">
        <f>_xlfn.IFNA(_xlfn.XLOOKUP($T200,'PBC TL'!$A:$A,'PBC TL'!$F:$F,,0),"NA")</f>
        <v>#VALUE!</v>
      </c>
      <c r="V200" t="e">
        <f t="shared" si="29"/>
        <v>#VALUE!</v>
      </c>
      <c r="W200" t="e">
        <f t="shared" si="30"/>
        <v>#VALUE!</v>
      </c>
      <c r="X200" t="e">
        <f t="shared" si="31"/>
        <v>#VALUE!</v>
      </c>
      <c r="Y200" t="e">
        <f t="shared" si="32"/>
        <v>#VALUE!</v>
      </c>
    </row>
    <row r="201" spans="1:25" hidden="1" x14ac:dyDescent="0.25">
      <c r="A201" t="e">
        <f>IFERROR(ODBC__dsn_Synapse[[#This Row],[wave_id]],"")*1</f>
        <v>#VALUE!</v>
      </c>
      <c r="B201" t="e">
        <f>IFERROR(ODBC__dsn_Synapse[[#This Row],[id]],"")*1</f>
        <v>#VALUE!</v>
      </c>
      <c r="C201" t="e">
        <f>IFERROR(ODBC__dsn_Synapse[[#This Row],[user_id]],"")*1</f>
        <v>#VALUE!</v>
      </c>
      <c r="D201" s="100" t="e">
        <f>IFERROR(ODBC__dsn_Synapse[[#This Row],[start_date]],"")*1</f>
        <v>#VALUE!</v>
      </c>
      <c r="E201" t="e">
        <f>IFERROR(ODBC__dsn_Synapse[[#This Row],[completed_date]],"")*1</f>
        <v>#VALUE!</v>
      </c>
      <c r="F201" s="100" t="e">
        <f>IFERROR(ODBC__dsn_Synapse[[#This Row],[convert_TZ(users_waves.completed_date,''UTC'',''America/New_York'')]],"")*1</f>
        <v>#VALUE!</v>
      </c>
      <c r="G201" t="e">
        <f>IFERROR(ODBC__dsn_Synapse[[#This Row],[npi]],"")*1</f>
        <v>#VALUE!</v>
      </c>
      <c r="H201" t="e">
        <f>IFERROR(ODBC__dsn_Synapse[[#This Row],[vendor_npi]],"")*1</f>
        <v>#VALUE!</v>
      </c>
      <c r="I201" t="e">
        <f>IFERROR(ODBC__dsn_Synapse[[#This Row],[status]],"")*1</f>
        <v>#VALUE!</v>
      </c>
      <c r="J201" t="str">
        <f>IFERROR(ODBC__dsn_Synapse[[#This Row],[responses-&gt;&gt;''$.\"4420595\"'']],"")</f>
        <v/>
      </c>
      <c r="K201" t="str">
        <f>IFERROR(ODBC__dsn_Synapse[[#This Row],[responses-&gt;&gt;''$.\"4420283\"'']],"")</f>
        <v/>
      </c>
      <c r="L201" t="str">
        <f>IFERROR(ODBC__dsn_Synapse[[#This Row],[responses-&gt;&gt;''$.\"4422124\"'']],"")</f>
        <v/>
      </c>
      <c r="M201" t="str">
        <f t="shared" si="25"/>
        <v/>
      </c>
      <c r="N201" t="e">
        <f>_xlfn.IFNA(_xlfn.XLOOKUP($G201,'HBV TL'!$C:$C,'HBV TL'!$E:$E,,0),"NA")</f>
        <v>#VALUE!</v>
      </c>
      <c r="O201" t="e">
        <f>_xlfn.IFNA(_xlfn.XLOOKUP($H201,'HBV TL'!$C:$C,'HBV TL'!$E:$E,,0),"NA")</f>
        <v>#VALUE!</v>
      </c>
      <c r="P201" t="e">
        <f t="shared" si="26"/>
        <v>#VALUE!</v>
      </c>
      <c r="Q201" t="e">
        <f>_xlfn.XLOOKUP($G201,'HBV_PBC Unified TL'!$A:$A,'HBV_PBC Unified TL'!$E:$E,,0)</f>
        <v>#VALUE!</v>
      </c>
      <c r="R201" t="e">
        <f t="shared" si="27"/>
        <v>#VALUE!</v>
      </c>
      <c r="S201" t="e">
        <f>_xlfn.IFNA(IF(_xlfn.XLOOKUP($C201,OLs!$B:$B,OLs!$B:$B,,0),1,0),0)</f>
        <v>#VALUE!</v>
      </c>
      <c r="T201" t="e">
        <f t="shared" si="28"/>
        <v>#VALUE!</v>
      </c>
      <c r="U201" t="e">
        <f>_xlfn.IFNA(_xlfn.XLOOKUP($T201,'PBC TL'!$A:$A,'PBC TL'!$F:$F,,0),"NA")</f>
        <v>#VALUE!</v>
      </c>
      <c r="V201" t="e">
        <f t="shared" si="29"/>
        <v>#VALUE!</v>
      </c>
      <c r="W201" t="e">
        <f t="shared" si="30"/>
        <v>#VALUE!</v>
      </c>
      <c r="X201" t="e">
        <f t="shared" si="31"/>
        <v>#VALUE!</v>
      </c>
      <c r="Y201" t="e">
        <f t="shared" si="32"/>
        <v>#VALUE!</v>
      </c>
    </row>
    <row r="202" spans="1:25" hidden="1" x14ac:dyDescent="0.25">
      <c r="A202" t="e">
        <f>IFERROR(ODBC__dsn_Synapse[[#This Row],[wave_id]],"")*1</f>
        <v>#VALUE!</v>
      </c>
      <c r="B202" t="e">
        <f>IFERROR(ODBC__dsn_Synapse[[#This Row],[id]],"")*1</f>
        <v>#VALUE!</v>
      </c>
      <c r="C202" t="e">
        <f>IFERROR(ODBC__dsn_Synapse[[#This Row],[user_id]],"")*1</f>
        <v>#VALUE!</v>
      </c>
      <c r="D202" s="100" t="e">
        <f>IFERROR(ODBC__dsn_Synapse[[#This Row],[start_date]],"")*1</f>
        <v>#VALUE!</v>
      </c>
      <c r="E202" t="e">
        <f>IFERROR(ODBC__dsn_Synapse[[#This Row],[completed_date]],"")*1</f>
        <v>#VALUE!</v>
      </c>
      <c r="F202" s="100" t="e">
        <f>IFERROR(ODBC__dsn_Synapse[[#This Row],[convert_TZ(users_waves.completed_date,''UTC'',''America/New_York'')]],"")*1</f>
        <v>#VALUE!</v>
      </c>
      <c r="G202" t="e">
        <f>IFERROR(ODBC__dsn_Synapse[[#This Row],[npi]],"")*1</f>
        <v>#VALUE!</v>
      </c>
      <c r="H202" t="e">
        <f>IFERROR(ODBC__dsn_Synapse[[#This Row],[vendor_npi]],"")*1</f>
        <v>#VALUE!</v>
      </c>
      <c r="I202" t="e">
        <f>IFERROR(ODBC__dsn_Synapse[[#This Row],[status]],"")*1</f>
        <v>#VALUE!</v>
      </c>
      <c r="J202" t="str">
        <f>IFERROR(ODBC__dsn_Synapse[[#This Row],[responses-&gt;&gt;''$.\"4420595\"'']],"")</f>
        <v/>
      </c>
      <c r="K202" t="str">
        <f>IFERROR(ODBC__dsn_Synapse[[#This Row],[responses-&gt;&gt;''$.\"4420283\"'']],"")</f>
        <v/>
      </c>
      <c r="L202" t="str">
        <f>IFERROR(ODBC__dsn_Synapse[[#This Row],[responses-&gt;&gt;''$.\"4422124\"'']],"")</f>
        <v/>
      </c>
      <c r="M202" t="str">
        <f t="shared" si="25"/>
        <v/>
      </c>
      <c r="N202" t="e">
        <f>_xlfn.IFNA(_xlfn.XLOOKUP($G202,'HBV TL'!$C:$C,'HBV TL'!$E:$E,,0),"NA")</f>
        <v>#VALUE!</v>
      </c>
      <c r="O202" t="e">
        <f>_xlfn.IFNA(_xlfn.XLOOKUP($H202,'HBV TL'!$C:$C,'HBV TL'!$E:$E,,0),"NA")</f>
        <v>#VALUE!</v>
      </c>
      <c r="P202" t="e">
        <f t="shared" si="26"/>
        <v>#VALUE!</v>
      </c>
      <c r="Q202" t="e">
        <f>_xlfn.XLOOKUP($G202,'HBV_PBC Unified TL'!$A:$A,'HBV_PBC Unified TL'!$E:$E,,0)</f>
        <v>#VALUE!</v>
      </c>
      <c r="R202" t="e">
        <f t="shared" si="27"/>
        <v>#VALUE!</v>
      </c>
      <c r="S202" t="e">
        <f>_xlfn.IFNA(IF(_xlfn.XLOOKUP($C202,OLs!$B:$B,OLs!$B:$B,,0),1,0),0)</f>
        <v>#VALUE!</v>
      </c>
      <c r="T202" t="e">
        <f t="shared" si="28"/>
        <v>#VALUE!</v>
      </c>
      <c r="U202" t="e">
        <f>_xlfn.IFNA(_xlfn.XLOOKUP($T202,'PBC TL'!$A:$A,'PBC TL'!$F:$F,,0),"NA")</f>
        <v>#VALUE!</v>
      </c>
      <c r="V202" t="e">
        <f t="shared" si="29"/>
        <v>#VALUE!</v>
      </c>
      <c r="W202" t="e">
        <f t="shared" si="30"/>
        <v>#VALUE!</v>
      </c>
      <c r="X202" t="e">
        <f t="shared" si="31"/>
        <v>#VALUE!</v>
      </c>
      <c r="Y202" t="e">
        <f t="shared" si="32"/>
        <v>#VALUE!</v>
      </c>
    </row>
    <row r="203" spans="1:25" hidden="1" x14ac:dyDescent="0.25">
      <c r="A203" t="e">
        <f>IFERROR(ODBC__dsn_Synapse[[#This Row],[wave_id]],"")*1</f>
        <v>#VALUE!</v>
      </c>
      <c r="B203" t="e">
        <f>IFERROR(ODBC__dsn_Synapse[[#This Row],[id]],"")*1</f>
        <v>#VALUE!</v>
      </c>
      <c r="C203" t="e">
        <f>IFERROR(ODBC__dsn_Synapse[[#This Row],[user_id]],"")*1</f>
        <v>#VALUE!</v>
      </c>
      <c r="D203" s="100" t="e">
        <f>IFERROR(ODBC__dsn_Synapse[[#This Row],[start_date]],"")*1</f>
        <v>#VALUE!</v>
      </c>
      <c r="E203" t="e">
        <f>IFERROR(ODBC__dsn_Synapse[[#This Row],[completed_date]],"")*1</f>
        <v>#VALUE!</v>
      </c>
      <c r="F203" s="100" t="e">
        <f>IFERROR(ODBC__dsn_Synapse[[#This Row],[convert_TZ(users_waves.completed_date,''UTC'',''America/New_York'')]],"")*1</f>
        <v>#VALUE!</v>
      </c>
      <c r="G203" t="e">
        <f>IFERROR(ODBC__dsn_Synapse[[#This Row],[npi]],"")*1</f>
        <v>#VALUE!</v>
      </c>
      <c r="H203" t="e">
        <f>IFERROR(ODBC__dsn_Synapse[[#This Row],[vendor_npi]],"")*1</f>
        <v>#VALUE!</v>
      </c>
      <c r="I203" t="e">
        <f>IFERROR(ODBC__dsn_Synapse[[#This Row],[status]],"")*1</f>
        <v>#VALUE!</v>
      </c>
      <c r="J203" t="str">
        <f>IFERROR(ODBC__dsn_Synapse[[#This Row],[responses-&gt;&gt;''$.\"4420595\"'']],"")</f>
        <v/>
      </c>
      <c r="K203" t="str">
        <f>IFERROR(ODBC__dsn_Synapse[[#This Row],[responses-&gt;&gt;''$.\"4420283\"'']],"")</f>
        <v/>
      </c>
      <c r="L203" t="str">
        <f>IFERROR(ODBC__dsn_Synapse[[#This Row],[responses-&gt;&gt;''$.\"4422124\"'']],"")</f>
        <v/>
      </c>
      <c r="M203" t="str">
        <f t="shared" si="25"/>
        <v/>
      </c>
      <c r="N203" t="e">
        <f>_xlfn.IFNA(_xlfn.XLOOKUP($G203,'HBV TL'!$C:$C,'HBV TL'!$E:$E,,0),"NA")</f>
        <v>#VALUE!</v>
      </c>
      <c r="O203" t="e">
        <f>_xlfn.IFNA(_xlfn.XLOOKUP($H203,'HBV TL'!$C:$C,'HBV TL'!$E:$E,,0),"NA")</f>
        <v>#VALUE!</v>
      </c>
      <c r="P203" t="e">
        <f t="shared" si="26"/>
        <v>#VALUE!</v>
      </c>
      <c r="Q203" t="e">
        <f>_xlfn.XLOOKUP($G203,'HBV_PBC Unified TL'!$A:$A,'HBV_PBC Unified TL'!$E:$E,,0)</f>
        <v>#VALUE!</v>
      </c>
      <c r="R203" t="e">
        <f t="shared" si="27"/>
        <v>#VALUE!</v>
      </c>
      <c r="S203" t="e">
        <f>_xlfn.IFNA(IF(_xlfn.XLOOKUP($C203,OLs!$B:$B,OLs!$B:$B,,0),1,0),0)</f>
        <v>#VALUE!</v>
      </c>
      <c r="T203" t="e">
        <f t="shared" si="28"/>
        <v>#VALUE!</v>
      </c>
      <c r="U203" t="e">
        <f>_xlfn.IFNA(_xlfn.XLOOKUP($T203,'PBC TL'!$A:$A,'PBC TL'!$F:$F,,0),"NA")</f>
        <v>#VALUE!</v>
      </c>
      <c r="V203" t="e">
        <f t="shared" si="29"/>
        <v>#VALUE!</v>
      </c>
      <c r="W203" t="e">
        <f t="shared" si="30"/>
        <v>#VALUE!</v>
      </c>
      <c r="X203" t="e">
        <f t="shared" si="31"/>
        <v>#VALUE!</v>
      </c>
      <c r="Y203" t="e">
        <f t="shared" si="32"/>
        <v>#VALUE!</v>
      </c>
    </row>
    <row r="204" spans="1:25" hidden="1" x14ac:dyDescent="0.25">
      <c r="A204" t="e">
        <f>IFERROR(ODBC__dsn_Synapse[[#This Row],[wave_id]],"")*1</f>
        <v>#VALUE!</v>
      </c>
      <c r="B204" t="e">
        <f>IFERROR(ODBC__dsn_Synapse[[#This Row],[id]],"")*1</f>
        <v>#VALUE!</v>
      </c>
      <c r="C204" t="e">
        <f>IFERROR(ODBC__dsn_Synapse[[#This Row],[user_id]],"")*1</f>
        <v>#VALUE!</v>
      </c>
      <c r="D204" s="100" t="e">
        <f>IFERROR(ODBC__dsn_Synapse[[#This Row],[start_date]],"")*1</f>
        <v>#VALUE!</v>
      </c>
      <c r="E204" t="e">
        <f>IFERROR(ODBC__dsn_Synapse[[#This Row],[completed_date]],"")*1</f>
        <v>#VALUE!</v>
      </c>
      <c r="F204" s="100" t="e">
        <f>IFERROR(ODBC__dsn_Synapse[[#This Row],[convert_TZ(users_waves.completed_date,''UTC'',''America/New_York'')]],"")*1</f>
        <v>#VALUE!</v>
      </c>
      <c r="G204" t="e">
        <f>IFERROR(ODBC__dsn_Synapse[[#This Row],[npi]],"")*1</f>
        <v>#VALUE!</v>
      </c>
      <c r="H204" t="e">
        <f>IFERROR(ODBC__dsn_Synapse[[#This Row],[vendor_npi]],"")*1</f>
        <v>#VALUE!</v>
      </c>
      <c r="I204" t="e">
        <f>IFERROR(ODBC__dsn_Synapse[[#This Row],[status]],"")*1</f>
        <v>#VALUE!</v>
      </c>
      <c r="J204" t="str">
        <f>IFERROR(ODBC__dsn_Synapse[[#This Row],[responses-&gt;&gt;''$.\"4420595\"'']],"")</f>
        <v/>
      </c>
      <c r="K204" t="str">
        <f>IFERROR(ODBC__dsn_Synapse[[#This Row],[responses-&gt;&gt;''$.\"4420283\"'']],"")</f>
        <v/>
      </c>
      <c r="L204" t="str">
        <f>IFERROR(ODBC__dsn_Synapse[[#This Row],[responses-&gt;&gt;''$.\"4422124\"'']],"")</f>
        <v/>
      </c>
      <c r="M204" t="str">
        <f t="shared" si="25"/>
        <v/>
      </c>
      <c r="N204" t="e">
        <f>_xlfn.IFNA(_xlfn.XLOOKUP($G204,'HBV TL'!$C:$C,'HBV TL'!$E:$E,,0),"NA")</f>
        <v>#VALUE!</v>
      </c>
      <c r="O204" t="e">
        <f>_xlfn.IFNA(_xlfn.XLOOKUP($H204,'HBV TL'!$C:$C,'HBV TL'!$E:$E,,0),"NA")</f>
        <v>#VALUE!</v>
      </c>
      <c r="P204" t="e">
        <f t="shared" si="26"/>
        <v>#VALUE!</v>
      </c>
      <c r="Q204" t="e">
        <f>_xlfn.XLOOKUP($G204,'HBV_PBC Unified TL'!$A:$A,'HBV_PBC Unified TL'!$E:$E,,0)</f>
        <v>#VALUE!</v>
      </c>
      <c r="R204" t="e">
        <f t="shared" si="27"/>
        <v>#VALUE!</v>
      </c>
      <c r="S204" t="e">
        <f>_xlfn.IFNA(IF(_xlfn.XLOOKUP($C204,OLs!$B:$B,OLs!$B:$B,,0),1,0),0)</f>
        <v>#VALUE!</v>
      </c>
      <c r="T204" t="e">
        <f t="shared" si="28"/>
        <v>#VALUE!</v>
      </c>
      <c r="U204" t="e">
        <f>_xlfn.IFNA(_xlfn.XLOOKUP($T204,'PBC TL'!$A:$A,'PBC TL'!$F:$F,,0),"NA")</f>
        <v>#VALUE!</v>
      </c>
      <c r="V204" t="e">
        <f t="shared" si="29"/>
        <v>#VALUE!</v>
      </c>
      <c r="W204" t="e">
        <f t="shared" si="30"/>
        <v>#VALUE!</v>
      </c>
      <c r="X204" t="e">
        <f t="shared" si="31"/>
        <v>#VALUE!</v>
      </c>
      <c r="Y204" t="e">
        <f t="shared" si="32"/>
        <v>#VALUE!</v>
      </c>
    </row>
    <row r="205" spans="1:25" hidden="1" x14ac:dyDescent="0.25">
      <c r="A205" t="e">
        <f>IFERROR(ODBC__dsn_Synapse[[#This Row],[wave_id]],"")*1</f>
        <v>#VALUE!</v>
      </c>
      <c r="B205" t="e">
        <f>IFERROR(ODBC__dsn_Synapse[[#This Row],[id]],"")*1</f>
        <v>#VALUE!</v>
      </c>
      <c r="C205" t="e">
        <f>IFERROR(ODBC__dsn_Synapse[[#This Row],[user_id]],"")*1</f>
        <v>#VALUE!</v>
      </c>
      <c r="D205" s="100" t="e">
        <f>IFERROR(ODBC__dsn_Synapse[[#This Row],[start_date]],"")*1</f>
        <v>#VALUE!</v>
      </c>
      <c r="E205" t="e">
        <f>IFERROR(ODBC__dsn_Synapse[[#This Row],[completed_date]],"")*1</f>
        <v>#VALUE!</v>
      </c>
      <c r="F205" s="100" t="e">
        <f>IFERROR(ODBC__dsn_Synapse[[#This Row],[convert_TZ(users_waves.completed_date,''UTC'',''America/New_York'')]],"")*1</f>
        <v>#VALUE!</v>
      </c>
      <c r="G205" t="e">
        <f>IFERROR(ODBC__dsn_Synapse[[#This Row],[npi]],"")*1</f>
        <v>#VALUE!</v>
      </c>
      <c r="H205" t="e">
        <f>IFERROR(ODBC__dsn_Synapse[[#This Row],[vendor_npi]],"")*1</f>
        <v>#VALUE!</v>
      </c>
      <c r="I205" t="e">
        <f>IFERROR(ODBC__dsn_Synapse[[#This Row],[status]],"")*1</f>
        <v>#VALUE!</v>
      </c>
      <c r="J205" t="str">
        <f>IFERROR(ODBC__dsn_Synapse[[#This Row],[responses-&gt;&gt;''$.\"4420595\"'']],"")</f>
        <v/>
      </c>
      <c r="K205" t="str">
        <f>IFERROR(ODBC__dsn_Synapse[[#This Row],[responses-&gt;&gt;''$.\"4420283\"'']],"")</f>
        <v/>
      </c>
      <c r="L205" t="str">
        <f>IFERROR(ODBC__dsn_Synapse[[#This Row],[responses-&gt;&gt;''$.\"4422124\"'']],"")</f>
        <v/>
      </c>
      <c r="M205" t="str">
        <f t="shared" si="25"/>
        <v/>
      </c>
      <c r="N205" t="e">
        <f>_xlfn.IFNA(_xlfn.XLOOKUP($G205,'HBV TL'!$C:$C,'HBV TL'!$E:$E,,0),"NA")</f>
        <v>#VALUE!</v>
      </c>
      <c r="O205" t="e">
        <f>_xlfn.IFNA(_xlfn.XLOOKUP($H205,'HBV TL'!$C:$C,'HBV TL'!$E:$E,,0),"NA")</f>
        <v>#VALUE!</v>
      </c>
      <c r="P205" t="e">
        <f t="shared" si="26"/>
        <v>#VALUE!</v>
      </c>
      <c r="Q205" t="e">
        <f>_xlfn.XLOOKUP($G205,'HBV_PBC Unified TL'!$A:$A,'HBV_PBC Unified TL'!$E:$E,,0)</f>
        <v>#VALUE!</v>
      </c>
      <c r="R205" t="e">
        <f t="shared" si="27"/>
        <v>#VALUE!</v>
      </c>
      <c r="S205" t="e">
        <f>_xlfn.IFNA(IF(_xlfn.XLOOKUP($C205,OLs!$B:$B,OLs!$B:$B,,0),1,0),0)</f>
        <v>#VALUE!</v>
      </c>
      <c r="T205" t="e">
        <f t="shared" si="28"/>
        <v>#VALUE!</v>
      </c>
      <c r="U205" t="e">
        <f>_xlfn.IFNA(_xlfn.XLOOKUP($T205,'PBC TL'!$A:$A,'PBC TL'!$F:$F,,0),"NA")</f>
        <v>#VALUE!</v>
      </c>
      <c r="V205" t="e">
        <f t="shared" si="29"/>
        <v>#VALUE!</v>
      </c>
      <c r="W205" t="e">
        <f t="shared" si="30"/>
        <v>#VALUE!</v>
      </c>
      <c r="X205" t="e">
        <f t="shared" si="31"/>
        <v>#VALUE!</v>
      </c>
      <c r="Y205" t="e">
        <f t="shared" si="32"/>
        <v>#VALUE!</v>
      </c>
    </row>
    <row r="206" spans="1:25" hidden="1" x14ac:dyDescent="0.25">
      <c r="A206" t="e">
        <f>IFERROR(ODBC__dsn_Synapse[[#This Row],[wave_id]],"")*1</f>
        <v>#VALUE!</v>
      </c>
      <c r="B206" t="e">
        <f>IFERROR(ODBC__dsn_Synapse[[#This Row],[id]],"")*1</f>
        <v>#VALUE!</v>
      </c>
      <c r="C206" t="e">
        <f>IFERROR(ODBC__dsn_Synapse[[#This Row],[user_id]],"")*1</f>
        <v>#VALUE!</v>
      </c>
      <c r="D206" s="100" t="e">
        <f>IFERROR(ODBC__dsn_Synapse[[#This Row],[start_date]],"")*1</f>
        <v>#VALUE!</v>
      </c>
      <c r="E206" t="e">
        <f>IFERROR(ODBC__dsn_Synapse[[#This Row],[completed_date]],"")*1</f>
        <v>#VALUE!</v>
      </c>
      <c r="F206" s="100" t="e">
        <f>IFERROR(ODBC__dsn_Synapse[[#This Row],[convert_TZ(users_waves.completed_date,''UTC'',''America/New_York'')]],"")*1</f>
        <v>#VALUE!</v>
      </c>
      <c r="G206" t="e">
        <f>IFERROR(ODBC__dsn_Synapse[[#This Row],[npi]],"")*1</f>
        <v>#VALUE!</v>
      </c>
      <c r="H206" t="e">
        <f>IFERROR(ODBC__dsn_Synapse[[#This Row],[vendor_npi]],"")*1</f>
        <v>#VALUE!</v>
      </c>
      <c r="I206" t="e">
        <f>IFERROR(ODBC__dsn_Synapse[[#This Row],[status]],"")*1</f>
        <v>#VALUE!</v>
      </c>
      <c r="J206" t="str">
        <f>IFERROR(ODBC__dsn_Synapse[[#This Row],[responses-&gt;&gt;''$.\"4420595\"'']],"")</f>
        <v/>
      </c>
      <c r="K206" t="str">
        <f>IFERROR(ODBC__dsn_Synapse[[#This Row],[responses-&gt;&gt;''$.\"4420283\"'']],"")</f>
        <v/>
      </c>
      <c r="L206" t="str">
        <f>IFERROR(ODBC__dsn_Synapse[[#This Row],[responses-&gt;&gt;''$.\"4422124\"'']],"")</f>
        <v/>
      </c>
      <c r="M206" t="str">
        <f t="shared" si="25"/>
        <v/>
      </c>
      <c r="N206" t="e">
        <f>_xlfn.IFNA(_xlfn.XLOOKUP($G206,'HBV TL'!$C:$C,'HBV TL'!$E:$E,,0),"NA")</f>
        <v>#VALUE!</v>
      </c>
      <c r="O206" t="e">
        <f>_xlfn.IFNA(_xlfn.XLOOKUP($H206,'HBV TL'!$C:$C,'HBV TL'!$E:$E,,0),"NA")</f>
        <v>#VALUE!</v>
      </c>
      <c r="P206" t="e">
        <f t="shared" si="26"/>
        <v>#VALUE!</v>
      </c>
      <c r="Q206" t="e">
        <f>_xlfn.XLOOKUP($G206,'HBV_PBC Unified TL'!$A:$A,'HBV_PBC Unified TL'!$E:$E,,0)</f>
        <v>#VALUE!</v>
      </c>
      <c r="R206" t="e">
        <f t="shared" si="27"/>
        <v>#VALUE!</v>
      </c>
      <c r="S206" t="e">
        <f>_xlfn.IFNA(IF(_xlfn.XLOOKUP($C206,OLs!$B:$B,OLs!$B:$B,,0),1,0),0)</f>
        <v>#VALUE!</v>
      </c>
      <c r="T206" t="e">
        <f t="shared" si="28"/>
        <v>#VALUE!</v>
      </c>
      <c r="U206" t="e">
        <f>_xlfn.IFNA(_xlfn.XLOOKUP($T206,'PBC TL'!$A:$A,'PBC TL'!$F:$F,,0),"NA")</f>
        <v>#VALUE!</v>
      </c>
      <c r="V206" t="e">
        <f t="shared" si="29"/>
        <v>#VALUE!</v>
      </c>
      <c r="W206" t="e">
        <f t="shared" si="30"/>
        <v>#VALUE!</v>
      </c>
      <c r="X206" t="e">
        <f t="shared" si="31"/>
        <v>#VALUE!</v>
      </c>
      <c r="Y206" t="e">
        <f t="shared" si="32"/>
        <v>#VALUE!</v>
      </c>
    </row>
    <row r="207" spans="1:25" hidden="1" x14ac:dyDescent="0.25">
      <c r="A207" t="e">
        <f>IFERROR(ODBC__dsn_Synapse[[#This Row],[wave_id]],"")*1</f>
        <v>#VALUE!</v>
      </c>
      <c r="B207" t="e">
        <f>IFERROR(ODBC__dsn_Synapse[[#This Row],[id]],"")*1</f>
        <v>#VALUE!</v>
      </c>
      <c r="C207" t="e">
        <f>IFERROR(ODBC__dsn_Synapse[[#This Row],[user_id]],"")*1</f>
        <v>#VALUE!</v>
      </c>
      <c r="D207" s="100" t="e">
        <f>IFERROR(ODBC__dsn_Synapse[[#This Row],[start_date]],"")*1</f>
        <v>#VALUE!</v>
      </c>
      <c r="E207" t="e">
        <f>IFERROR(ODBC__dsn_Synapse[[#This Row],[completed_date]],"")*1</f>
        <v>#VALUE!</v>
      </c>
      <c r="F207" s="100" t="e">
        <f>IFERROR(ODBC__dsn_Synapse[[#This Row],[convert_TZ(users_waves.completed_date,''UTC'',''America/New_York'')]],"")*1</f>
        <v>#VALUE!</v>
      </c>
      <c r="G207" t="e">
        <f>IFERROR(ODBC__dsn_Synapse[[#This Row],[npi]],"")*1</f>
        <v>#VALUE!</v>
      </c>
      <c r="H207" t="e">
        <f>IFERROR(ODBC__dsn_Synapse[[#This Row],[vendor_npi]],"")*1</f>
        <v>#VALUE!</v>
      </c>
      <c r="I207" t="e">
        <f>IFERROR(ODBC__dsn_Synapse[[#This Row],[status]],"")*1</f>
        <v>#VALUE!</v>
      </c>
      <c r="J207" t="str">
        <f>IFERROR(ODBC__dsn_Synapse[[#This Row],[responses-&gt;&gt;''$.\"4420595\"'']],"")</f>
        <v/>
      </c>
      <c r="K207" t="str">
        <f>IFERROR(ODBC__dsn_Synapse[[#This Row],[responses-&gt;&gt;''$.\"4420283\"'']],"")</f>
        <v/>
      </c>
      <c r="L207" t="str">
        <f>IFERROR(ODBC__dsn_Synapse[[#This Row],[responses-&gt;&gt;''$.\"4422124\"'']],"")</f>
        <v/>
      </c>
      <c r="M207" t="str">
        <f t="shared" si="25"/>
        <v/>
      </c>
      <c r="N207" t="e">
        <f>_xlfn.IFNA(_xlfn.XLOOKUP($G207,'HBV TL'!$C:$C,'HBV TL'!$E:$E,,0),"NA")</f>
        <v>#VALUE!</v>
      </c>
      <c r="O207" t="e">
        <f>_xlfn.IFNA(_xlfn.XLOOKUP($H207,'HBV TL'!$C:$C,'HBV TL'!$E:$E,,0),"NA")</f>
        <v>#VALUE!</v>
      </c>
      <c r="P207" t="e">
        <f t="shared" si="26"/>
        <v>#VALUE!</v>
      </c>
      <c r="Q207" t="e">
        <f>_xlfn.XLOOKUP($G207,'HBV_PBC Unified TL'!$A:$A,'HBV_PBC Unified TL'!$E:$E,,0)</f>
        <v>#VALUE!</v>
      </c>
      <c r="R207" t="e">
        <f t="shared" si="27"/>
        <v>#VALUE!</v>
      </c>
      <c r="S207" t="e">
        <f>_xlfn.IFNA(IF(_xlfn.XLOOKUP($C207,OLs!$B:$B,OLs!$B:$B,,0),1,0),0)</f>
        <v>#VALUE!</v>
      </c>
      <c r="T207" t="e">
        <f t="shared" si="28"/>
        <v>#VALUE!</v>
      </c>
      <c r="U207" t="e">
        <f>_xlfn.IFNA(_xlfn.XLOOKUP($T207,'PBC TL'!$A:$A,'PBC TL'!$F:$F,,0),"NA")</f>
        <v>#VALUE!</v>
      </c>
      <c r="V207" t="e">
        <f t="shared" si="29"/>
        <v>#VALUE!</v>
      </c>
      <c r="W207" t="e">
        <f t="shared" si="30"/>
        <v>#VALUE!</v>
      </c>
      <c r="X207" t="e">
        <f t="shared" si="31"/>
        <v>#VALUE!</v>
      </c>
      <c r="Y207" t="e">
        <f t="shared" si="32"/>
        <v>#VALUE!</v>
      </c>
    </row>
    <row r="208" spans="1:25" hidden="1" x14ac:dyDescent="0.25">
      <c r="A208" t="e">
        <f>IFERROR(ODBC__dsn_Synapse[[#This Row],[wave_id]],"")*1</f>
        <v>#VALUE!</v>
      </c>
      <c r="B208" t="e">
        <f>IFERROR(ODBC__dsn_Synapse[[#This Row],[id]],"")*1</f>
        <v>#VALUE!</v>
      </c>
      <c r="C208" t="e">
        <f>IFERROR(ODBC__dsn_Synapse[[#This Row],[user_id]],"")*1</f>
        <v>#VALUE!</v>
      </c>
      <c r="D208" s="100" t="e">
        <f>IFERROR(ODBC__dsn_Synapse[[#This Row],[start_date]],"")*1</f>
        <v>#VALUE!</v>
      </c>
      <c r="E208" t="e">
        <f>IFERROR(ODBC__dsn_Synapse[[#This Row],[completed_date]],"")*1</f>
        <v>#VALUE!</v>
      </c>
      <c r="F208" s="100" t="e">
        <f>IFERROR(ODBC__dsn_Synapse[[#This Row],[convert_TZ(users_waves.completed_date,''UTC'',''America/New_York'')]],"")*1</f>
        <v>#VALUE!</v>
      </c>
      <c r="G208" t="e">
        <f>IFERROR(ODBC__dsn_Synapse[[#This Row],[npi]],"")*1</f>
        <v>#VALUE!</v>
      </c>
      <c r="H208" t="e">
        <f>IFERROR(ODBC__dsn_Synapse[[#This Row],[vendor_npi]],"")*1</f>
        <v>#VALUE!</v>
      </c>
      <c r="I208" t="e">
        <f>IFERROR(ODBC__dsn_Synapse[[#This Row],[status]],"")*1</f>
        <v>#VALUE!</v>
      </c>
      <c r="J208" t="str">
        <f>IFERROR(ODBC__dsn_Synapse[[#This Row],[responses-&gt;&gt;''$.\"4420595\"'']],"")</f>
        <v/>
      </c>
      <c r="K208" t="str">
        <f>IFERROR(ODBC__dsn_Synapse[[#This Row],[responses-&gt;&gt;''$.\"4420283\"'']],"")</f>
        <v/>
      </c>
      <c r="L208" t="str">
        <f>IFERROR(ODBC__dsn_Synapse[[#This Row],[responses-&gt;&gt;''$.\"4422124\"'']],"")</f>
        <v/>
      </c>
      <c r="M208" t="str">
        <f t="shared" si="25"/>
        <v/>
      </c>
      <c r="N208" t="e">
        <f>_xlfn.IFNA(_xlfn.XLOOKUP($G208,'HBV TL'!$C:$C,'HBV TL'!$E:$E,,0),"NA")</f>
        <v>#VALUE!</v>
      </c>
      <c r="O208" t="e">
        <f>_xlfn.IFNA(_xlfn.XLOOKUP($H208,'HBV TL'!$C:$C,'HBV TL'!$E:$E,,0),"NA")</f>
        <v>#VALUE!</v>
      </c>
      <c r="P208" t="e">
        <f t="shared" si="26"/>
        <v>#VALUE!</v>
      </c>
      <c r="Q208" t="e">
        <f>_xlfn.XLOOKUP($G208,'HBV_PBC Unified TL'!$A:$A,'HBV_PBC Unified TL'!$E:$E,,0)</f>
        <v>#VALUE!</v>
      </c>
      <c r="R208" t="e">
        <f t="shared" si="27"/>
        <v>#VALUE!</v>
      </c>
      <c r="S208" t="e">
        <f>_xlfn.IFNA(IF(_xlfn.XLOOKUP($C208,OLs!$B:$B,OLs!$B:$B,,0),1,0),0)</f>
        <v>#VALUE!</v>
      </c>
      <c r="T208" t="e">
        <f t="shared" si="28"/>
        <v>#VALUE!</v>
      </c>
      <c r="U208" t="e">
        <f>_xlfn.IFNA(_xlfn.XLOOKUP($T208,'PBC TL'!$A:$A,'PBC TL'!$F:$F,,0),"NA")</f>
        <v>#VALUE!</v>
      </c>
      <c r="V208" t="e">
        <f t="shared" si="29"/>
        <v>#VALUE!</v>
      </c>
      <c r="W208" t="e">
        <f t="shared" si="30"/>
        <v>#VALUE!</v>
      </c>
      <c r="X208" t="e">
        <f t="shared" si="31"/>
        <v>#VALUE!</v>
      </c>
      <c r="Y208" t="e">
        <f t="shared" si="32"/>
        <v>#VALUE!</v>
      </c>
    </row>
    <row r="209" spans="1:25" hidden="1" x14ac:dyDescent="0.25">
      <c r="A209" t="e">
        <f>IFERROR(ODBC__dsn_Synapse[[#This Row],[wave_id]],"")*1</f>
        <v>#VALUE!</v>
      </c>
      <c r="B209" t="e">
        <f>IFERROR(ODBC__dsn_Synapse[[#This Row],[id]],"")*1</f>
        <v>#VALUE!</v>
      </c>
      <c r="C209" t="e">
        <f>IFERROR(ODBC__dsn_Synapse[[#This Row],[user_id]],"")*1</f>
        <v>#VALUE!</v>
      </c>
      <c r="D209" s="100" t="e">
        <f>IFERROR(ODBC__dsn_Synapse[[#This Row],[start_date]],"")*1</f>
        <v>#VALUE!</v>
      </c>
      <c r="E209" t="e">
        <f>IFERROR(ODBC__dsn_Synapse[[#This Row],[completed_date]],"")*1</f>
        <v>#VALUE!</v>
      </c>
      <c r="F209" s="100" t="e">
        <f>IFERROR(ODBC__dsn_Synapse[[#This Row],[convert_TZ(users_waves.completed_date,''UTC'',''America/New_York'')]],"")*1</f>
        <v>#VALUE!</v>
      </c>
      <c r="G209" t="e">
        <f>IFERROR(ODBC__dsn_Synapse[[#This Row],[npi]],"")*1</f>
        <v>#VALUE!</v>
      </c>
      <c r="H209" t="e">
        <f>IFERROR(ODBC__dsn_Synapse[[#This Row],[vendor_npi]],"")*1</f>
        <v>#VALUE!</v>
      </c>
      <c r="I209" t="e">
        <f>IFERROR(ODBC__dsn_Synapse[[#This Row],[status]],"")*1</f>
        <v>#VALUE!</v>
      </c>
      <c r="J209" t="str">
        <f>IFERROR(ODBC__dsn_Synapse[[#This Row],[responses-&gt;&gt;''$.\"4420595\"'']],"")</f>
        <v/>
      </c>
      <c r="K209" t="str">
        <f>IFERROR(ODBC__dsn_Synapse[[#This Row],[responses-&gt;&gt;''$.\"4420283\"'']],"")</f>
        <v/>
      </c>
      <c r="L209" t="str">
        <f>IFERROR(ODBC__dsn_Synapse[[#This Row],[responses-&gt;&gt;''$.\"4422124\"'']],"")</f>
        <v/>
      </c>
      <c r="M209" t="str">
        <f t="shared" si="25"/>
        <v/>
      </c>
      <c r="N209" t="e">
        <f>_xlfn.IFNA(_xlfn.XLOOKUP($G209,'HBV TL'!$C:$C,'HBV TL'!$E:$E,,0),"NA")</f>
        <v>#VALUE!</v>
      </c>
      <c r="O209" t="e">
        <f>_xlfn.IFNA(_xlfn.XLOOKUP($H209,'HBV TL'!$C:$C,'HBV TL'!$E:$E,,0),"NA")</f>
        <v>#VALUE!</v>
      </c>
      <c r="P209" t="e">
        <f t="shared" si="26"/>
        <v>#VALUE!</v>
      </c>
      <c r="Q209" t="e">
        <f>_xlfn.XLOOKUP($G209,'HBV_PBC Unified TL'!$A:$A,'HBV_PBC Unified TL'!$E:$E,,0)</f>
        <v>#VALUE!</v>
      </c>
      <c r="R209" t="e">
        <f t="shared" si="27"/>
        <v>#VALUE!</v>
      </c>
      <c r="S209" t="e">
        <f>_xlfn.IFNA(IF(_xlfn.XLOOKUP($C209,OLs!$B:$B,OLs!$B:$B,,0),1,0),0)</f>
        <v>#VALUE!</v>
      </c>
      <c r="T209" t="e">
        <f t="shared" si="28"/>
        <v>#VALUE!</v>
      </c>
      <c r="U209" t="e">
        <f>_xlfn.IFNA(_xlfn.XLOOKUP($T209,'PBC TL'!$A:$A,'PBC TL'!$F:$F,,0),"NA")</f>
        <v>#VALUE!</v>
      </c>
      <c r="V209" t="e">
        <f t="shared" si="29"/>
        <v>#VALUE!</v>
      </c>
      <c r="W209" t="e">
        <f t="shared" si="30"/>
        <v>#VALUE!</v>
      </c>
      <c r="X209" t="e">
        <f t="shared" si="31"/>
        <v>#VALUE!</v>
      </c>
      <c r="Y209" t="e">
        <f t="shared" si="32"/>
        <v>#VALUE!</v>
      </c>
    </row>
    <row r="210" spans="1:25" hidden="1" x14ac:dyDescent="0.25">
      <c r="A210" t="e">
        <f>IFERROR(ODBC__dsn_Synapse[[#This Row],[wave_id]],"")*1</f>
        <v>#VALUE!</v>
      </c>
      <c r="B210" t="e">
        <f>IFERROR(ODBC__dsn_Synapse[[#This Row],[id]],"")*1</f>
        <v>#VALUE!</v>
      </c>
      <c r="C210" t="e">
        <f>IFERROR(ODBC__dsn_Synapse[[#This Row],[user_id]],"")*1</f>
        <v>#VALUE!</v>
      </c>
      <c r="D210" s="100" t="e">
        <f>IFERROR(ODBC__dsn_Synapse[[#This Row],[start_date]],"")*1</f>
        <v>#VALUE!</v>
      </c>
      <c r="E210" t="e">
        <f>IFERROR(ODBC__dsn_Synapse[[#This Row],[completed_date]],"")*1</f>
        <v>#VALUE!</v>
      </c>
      <c r="F210" s="100" t="e">
        <f>IFERROR(ODBC__dsn_Synapse[[#This Row],[convert_TZ(users_waves.completed_date,''UTC'',''America/New_York'')]],"")*1</f>
        <v>#VALUE!</v>
      </c>
      <c r="G210" t="e">
        <f>IFERROR(ODBC__dsn_Synapse[[#This Row],[npi]],"")*1</f>
        <v>#VALUE!</v>
      </c>
      <c r="H210" t="e">
        <f>IFERROR(ODBC__dsn_Synapse[[#This Row],[vendor_npi]],"")*1</f>
        <v>#VALUE!</v>
      </c>
      <c r="I210" t="e">
        <f>IFERROR(ODBC__dsn_Synapse[[#This Row],[status]],"")*1</f>
        <v>#VALUE!</v>
      </c>
      <c r="J210" t="str">
        <f>IFERROR(ODBC__dsn_Synapse[[#This Row],[responses-&gt;&gt;''$.\"4420595\"'']],"")</f>
        <v/>
      </c>
      <c r="K210" t="str">
        <f>IFERROR(ODBC__dsn_Synapse[[#This Row],[responses-&gt;&gt;''$.\"4420283\"'']],"")</f>
        <v/>
      </c>
      <c r="L210" t="str">
        <f>IFERROR(ODBC__dsn_Synapse[[#This Row],[responses-&gt;&gt;''$.\"4422124\"'']],"")</f>
        <v/>
      </c>
      <c r="M210" t="str">
        <f t="shared" si="25"/>
        <v/>
      </c>
      <c r="N210" t="e">
        <f>_xlfn.IFNA(_xlfn.XLOOKUP($G210,'HBV TL'!$C:$C,'HBV TL'!$E:$E,,0),"NA")</f>
        <v>#VALUE!</v>
      </c>
      <c r="O210" t="e">
        <f>_xlfn.IFNA(_xlfn.XLOOKUP($H210,'HBV TL'!$C:$C,'HBV TL'!$E:$E,,0),"NA")</f>
        <v>#VALUE!</v>
      </c>
      <c r="P210" t="e">
        <f t="shared" si="26"/>
        <v>#VALUE!</v>
      </c>
      <c r="Q210" t="e">
        <f>_xlfn.XLOOKUP($G210,'HBV_PBC Unified TL'!$A:$A,'HBV_PBC Unified TL'!$E:$E,,0)</f>
        <v>#VALUE!</v>
      </c>
      <c r="R210" t="e">
        <f t="shared" si="27"/>
        <v>#VALUE!</v>
      </c>
      <c r="S210" t="e">
        <f>_xlfn.IFNA(IF(_xlfn.XLOOKUP($C210,OLs!$B:$B,OLs!$B:$B,,0),1,0),0)</f>
        <v>#VALUE!</v>
      </c>
      <c r="T210" t="e">
        <f t="shared" si="28"/>
        <v>#VALUE!</v>
      </c>
      <c r="U210" t="e">
        <f>_xlfn.IFNA(_xlfn.XLOOKUP($T210,'PBC TL'!$A:$A,'PBC TL'!$F:$F,,0),"NA")</f>
        <v>#VALUE!</v>
      </c>
      <c r="V210" t="e">
        <f t="shared" si="29"/>
        <v>#VALUE!</v>
      </c>
      <c r="W210" t="e">
        <f t="shared" si="30"/>
        <v>#VALUE!</v>
      </c>
      <c r="X210" t="e">
        <f t="shared" si="31"/>
        <v>#VALUE!</v>
      </c>
      <c r="Y210" t="e">
        <f t="shared" si="32"/>
        <v>#VALUE!</v>
      </c>
    </row>
    <row r="211" spans="1:25" hidden="1" x14ac:dyDescent="0.25">
      <c r="A211" t="e">
        <f>IFERROR(ODBC__dsn_Synapse[[#This Row],[wave_id]],"")*1</f>
        <v>#VALUE!</v>
      </c>
      <c r="B211" t="e">
        <f>IFERROR(ODBC__dsn_Synapse[[#This Row],[id]],"")*1</f>
        <v>#VALUE!</v>
      </c>
      <c r="C211" t="e">
        <f>IFERROR(ODBC__dsn_Synapse[[#This Row],[user_id]],"")*1</f>
        <v>#VALUE!</v>
      </c>
      <c r="D211" s="100" t="e">
        <f>IFERROR(ODBC__dsn_Synapse[[#This Row],[start_date]],"")*1</f>
        <v>#VALUE!</v>
      </c>
      <c r="E211" t="e">
        <f>IFERROR(ODBC__dsn_Synapse[[#This Row],[completed_date]],"")*1</f>
        <v>#VALUE!</v>
      </c>
      <c r="F211" s="100" t="e">
        <f>IFERROR(ODBC__dsn_Synapse[[#This Row],[convert_TZ(users_waves.completed_date,''UTC'',''America/New_York'')]],"")*1</f>
        <v>#VALUE!</v>
      </c>
      <c r="G211" t="e">
        <f>IFERROR(ODBC__dsn_Synapse[[#This Row],[npi]],"")*1</f>
        <v>#VALUE!</v>
      </c>
      <c r="H211" t="e">
        <f>IFERROR(ODBC__dsn_Synapse[[#This Row],[vendor_npi]],"")*1</f>
        <v>#VALUE!</v>
      </c>
      <c r="I211" t="e">
        <f>IFERROR(ODBC__dsn_Synapse[[#This Row],[status]],"")*1</f>
        <v>#VALUE!</v>
      </c>
      <c r="J211" t="str">
        <f>IFERROR(ODBC__dsn_Synapse[[#This Row],[responses-&gt;&gt;''$.\"4420595\"'']],"")</f>
        <v/>
      </c>
      <c r="K211" t="str">
        <f>IFERROR(ODBC__dsn_Synapse[[#This Row],[responses-&gt;&gt;''$.\"4420283\"'']],"")</f>
        <v/>
      </c>
      <c r="L211" t="str">
        <f>IFERROR(ODBC__dsn_Synapse[[#This Row],[responses-&gt;&gt;''$.\"4422124\"'']],"")</f>
        <v/>
      </c>
      <c r="M211" t="str">
        <f t="shared" si="25"/>
        <v/>
      </c>
      <c r="N211" t="e">
        <f>_xlfn.IFNA(_xlfn.XLOOKUP($G211,'HBV TL'!$C:$C,'HBV TL'!$E:$E,,0),"NA")</f>
        <v>#VALUE!</v>
      </c>
      <c r="O211" t="e">
        <f>_xlfn.IFNA(_xlfn.XLOOKUP($H211,'HBV TL'!$C:$C,'HBV TL'!$E:$E,,0),"NA")</f>
        <v>#VALUE!</v>
      </c>
      <c r="P211" t="e">
        <f t="shared" si="26"/>
        <v>#VALUE!</v>
      </c>
      <c r="Q211" t="e">
        <f>_xlfn.XLOOKUP($G211,'HBV_PBC Unified TL'!$A:$A,'HBV_PBC Unified TL'!$E:$E,,0)</f>
        <v>#VALUE!</v>
      </c>
      <c r="R211" t="e">
        <f t="shared" si="27"/>
        <v>#VALUE!</v>
      </c>
      <c r="S211" t="e">
        <f>_xlfn.IFNA(IF(_xlfn.XLOOKUP($C211,OLs!$B:$B,OLs!$B:$B,,0),1,0),0)</f>
        <v>#VALUE!</v>
      </c>
      <c r="T211" t="e">
        <f t="shared" si="28"/>
        <v>#VALUE!</v>
      </c>
      <c r="U211" t="e">
        <f>_xlfn.IFNA(_xlfn.XLOOKUP($T211,'PBC TL'!$A:$A,'PBC TL'!$F:$F,,0),"NA")</f>
        <v>#VALUE!</v>
      </c>
      <c r="V211" t="e">
        <f t="shared" si="29"/>
        <v>#VALUE!</v>
      </c>
      <c r="W211" t="e">
        <f t="shared" si="30"/>
        <v>#VALUE!</v>
      </c>
      <c r="X211" t="e">
        <f t="shared" si="31"/>
        <v>#VALUE!</v>
      </c>
      <c r="Y211" t="e">
        <f t="shared" si="32"/>
        <v>#VALUE!</v>
      </c>
    </row>
    <row r="212" spans="1:25" hidden="1" x14ac:dyDescent="0.25">
      <c r="A212" t="e">
        <f>IFERROR(ODBC__dsn_Synapse[[#This Row],[wave_id]],"")*1</f>
        <v>#VALUE!</v>
      </c>
      <c r="B212" t="e">
        <f>IFERROR(ODBC__dsn_Synapse[[#This Row],[id]],"")*1</f>
        <v>#VALUE!</v>
      </c>
      <c r="C212" t="e">
        <f>IFERROR(ODBC__dsn_Synapse[[#This Row],[user_id]],"")*1</f>
        <v>#VALUE!</v>
      </c>
      <c r="D212" s="100" t="e">
        <f>IFERROR(ODBC__dsn_Synapse[[#This Row],[start_date]],"")*1</f>
        <v>#VALUE!</v>
      </c>
      <c r="E212" t="e">
        <f>IFERROR(ODBC__dsn_Synapse[[#This Row],[completed_date]],"")*1</f>
        <v>#VALUE!</v>
      </c>
      <c r="F212" s="100" t="e">
        <f>IFERROR(ODBC__dsn_Synapse[[#This Row],[convert_TZ(users_waves.completed_date,''UTC'',''America/New_York'')]],"")*1</f>
        <v>#VALUE!</v>
      </c>
      <c r="G212" t="e">
        <f>IFERROR(ODBC__dsn_Synapse[[#This Row],[npi]],"")*1</f>
        <v>#VALUE!</v>
      </c>
      <c r="H212" t="e">
        <f>IFERROR(ODBC__dsn_Synapse[[#This Row],[vendor_npi]],"")*1</f>
        <v>#VALUE!</v>
      </c>
      <c r="I212" t="e">
        <f>IFERROR(ODBC__dsn_Synapse[[#This Row],[status]],"")*1</f>
        <v>#VALUE!</v>
      </c>
      <c r="J212" t="str">
        <f>IFERROR(ODBC__dsn_Synapse[[#This Row],[responses-&gt;&gt;''$.\"4420595\"'']],"")</f>
        <v/>
      </c>
      <c r="K212" t="str">
        <f>IFERROR(ODBC__dsn_Synapse[[#This Row],[responses-&gt;&gt;''$.\"4420283\"'']],"")</f>
        <v/>
      </c>
      <c r="L212" t="str">
        <f>IFERROR(ODBC__dsn_Synapse[[#This Row],[responses-&gt;&gt;''$.\"4422124\"'']],"")</f>
        <v/>
      </c>
      <c r="M212" t="str">
        <f t="shared" si="25"/>
        <v/>
      </c>
      <c r="N212" t="e">
        <f>_xlfn.IFNA(_xlfn.XLOOKUP($G212,'HBV TL'!$C:$C,'HBV TL'!$E:$E,,0),"NA")</f>
        <v>#VALUE!</v>
      </c>
      <c r="O212" t="e">
        <f>_xlfn.IFNA(_xlfn.XLOOKUP($H212,'HBV TL'!$C:$C,'HBV TL'!$E:$E,,0),"NA")</f>
        <v>#VALUE!</v>
      </c>
      <c r="P212" t="e">
        <f t="shared" si="26"/>
        <v>#VALUE!</v>
      </c>
      <c r="Q212" t="e">
        <f>_xlfn.XLOOKUP($G212,'HBV_PBC Unified TL'!$A:$A,'HBV_PBC Unified TL'!$E:$E,,0)</f>
        <v>#VALUE!</v>
      </c>
      <c r="R212" t="e">
        <f t="shared" si="27"/>
        <v>#VALUE!</v>
      </c>
      <c r="S212" t="e">
        <f>_xlfn.IFNA(IF(_xlfn.XLOOKUP($C212,OLs!$B:$B,OLs!$B:$B,,0),1,0),0)</f>
        <v>#VALUE!</v>
      </c>
      <c r="T212" t="e">
        <f t="shared" si="28"/>
        <v>#VALUE!</v>
      </c>
      <c r="U212" t="e">
        <f>_xlfn.IFNA(_xlfn.XLOOKUP($T212,'PBC TL'!$A:$A,'PBC TL'!$F:$F,,0),"NA")</f>
        <v>#VALUE!</v>
      </c>
      <c r="V212" t="e">
        <f t="shared" si="29"/>
        <v>#VALUE!</v>
      </c>
      <c r="W212" t="e">
        <f t="shared" si="30"/>
        <v>#VALUE!</v>
      </c>
      <c r="X212" t="e">
        <f t="shared" si="31"/>
        <v>#VALUE!</v>
      </c>
      <c r="Y212" t="e">
        <f t="shared" si="32"/>
        <v>#VALUE!</v>
      </c>
    </row>
    <row r="213" spans="1:25" hidden="1" x14ac:dyDescent="0.25">
      <c r="A213" t="e">
        <f>IFERROR(ODBC__dsn_Synapse[[#This Row],[wave_id]],"")*1</f>
        <v>#VALUE!</v>
      </c>
      <c r="B213" t="e">
        <f>IFERROR(ODBC__dsn_Synapse[[#This Row],[id]],"")*1</f>
        <v>#VALUE!</v>
      </c>
      <c r="C213" t="e">
        <f>IFERROR(ODBC__dsn_Synapse[[#This Row],[user_id]],"")*1</f>
        <v>#VALUE!</v>
      </c>
      <c r="D213" s="100" t="e">
        <f>IFERROR(ODBC__dsn_Synapse[[#This Row],[start_date]],"")*1</f>
        <v>#VALUE!</v>
      </c>
      <c r="E213" t="e">
        <f>IFERROR(ODBC__dsn_Synapse[[#This Row],[completed_date]],"")*1</f>
        <v>#VALUE!</v>
      </c>
      <c r="F213" s="100" t="e">
        <f>IFERROR(ODBC__dsn_Synapse[[#This Row],[convert_TZ(users_waves.completed_date,''UTC'',''America/New_York'')]],"")*1</f>
        <v>#VALUE!</v>
      </c>
      <c r="G213" t="e">
        <f>IFERROR(ODBC__dsn_Synapse[[#This Row],[npi]],"")*1</f>
        <v>#VALUE!</v>
      </c>
      <c r="H213" t="e">
        <f>IFERROR(ODBC__dsn_Synapse[[#This Row],[vendor_npi]],"")*1</f>
        <v>#VALUE!</v>
      </c>
      <c r="I213" t="e">
        <f>IFERROR(ODBC__dsn_Synapse[[#This Row],[status]],"")*1</f>
        <v>#VALUE!</v>
      </c>
      <c r="J213" t="str">
        <f>IFERROR(ODBC__dsn_Synapse[[#This Row],[responses-&gt;&gt;''$.\"4420595\"'']],"")</f>
        <v/>
      </c>
      <c r="K213" t="str">
        <f>IFERROR(ODBC__dsn_Synapse[[#This Row],[responses-&gt;&gt;''$.\"4420283\"'']],"")</f>
        <v/>
      </c>
      <c r="L213" t="str">
        <f>IFERROR(ODBC__dsn_Synapse[[#This Row],[responses-&gt;&gt;''$.\"4422124\"'']],"")</f>
        <v/>
      </c>
      <c r="M213" t="str">
        <f t="shared" si="25"/>
        <v/>
      </c>
      <c r="N213" t="e">
        <f>_xlfn.IFNA(_xlfn.XLOOKUP($G213,'HBV TL'!$C:$C,'HBV TL'!$E:$E,,0),"NA")</f>
        <v>#VALUE!</v>
      </c>
      <c r="O213" t="e">
        <f>_xlfn.IFNA(_xlfn.XLOOKUP($H213,'HBV TL'!$C:$C,'HBV TL'!$E:$E,,0),"NA")</f>
        <v>#VALUE!</v>
      </c>
      <c r="P213" t="e">
        <f t="shared" si="26"/>
        <v>#VALUE!</v>
      </c>
      <c r="Q213" t="e">
        <f>_xlfn.XLOOKUP($G213,'HBV_PBC Unified TL'!$A:$A,'HBV_PBC Unified TL'!$E:$E,,0)</f>
        <v>#VALUE!</v>
      </c>
      <c r="R213" t="e">
        <f t="shared" si="27"/>
        <v>#VALUE!</v>
      </c>
      <c r="S213" t="e">
        <f>_xlfn.IFNA(IF(_xlfn.XLOOKUP($C213,OLs!$B:$B,OLs!$B:$B,,0),1,0),0)</f>
        <v>#VALUE!</v>
      </c>
      <c r="T213" t="e">
        <f t="shared" si="28"/>
        <v>#VALUE!</v>
      </c>
      <c r="U213" t="e">
        <f>_xlfn.IFNA(_xlfn.XLOOKUP($T213,'PBC TL'!$A:$A,'PBC TL'!$F:$F,,0),"NA")</f>
        <v>#VALUE!</v>
      </c>
      <c r="V213" t="e">
        <f t="shared" si="29"/>
        <v>#VALUE!</v>
      </c>
      <c r="W213" t="e">
        <f t="shared" si="30"/>
        <v>#VALUE!</v>
      </c>
      <c r="X213" t="e">
        <f t="shared" si="31"/>
        <v>#VALUE!</v>
      </c>
      <c r="Y213" t="e">
        <f t="shared" si="32"/>
        <v>#VALUE!</v>
      </c>
    </row>
    <row r="214" spans="1:25" hidden="1" x14ac:dyDescent="0.25">
      <c r="A214" t="e">
        <f>IFERROR(ODBC__dsn_Synapse[[#This Row],[wave_id]],"")*1</f>
        <v>#VALUE!</v>
      </c>
      <c r="B214" t="e">
        <f>IFERROR(ODBC__dsn_Synapse[[#This Row],[id]],"")*1</f>
        <v>#VALUE!</v>
      </c>
      <c r="C214" t="e">
        <f>IFERROR(ODBC__dsn_Synapse[[#This Row],[user_id]],"")*1</f>
        <v>#VALUE!</v>
      </c>
      <c r="D214" s="100" t="e">
        <f>IFERROR(ODBC__dsn_Synapse[[#This Row],[start_date]],"")*1</f>
        <v>#VALUE!</v>
      </c>
      <c r="E214" t="e">
        <f>IFERROR(ODBC__dsn_Synapse[[#This Row],[completed_date]],"")*1</f>
        <v>#VALUE!</v>
      </c>
      <c r="F214" s="100" t="e">
        <f>IFERROR(ODBC__dsn_Synapse[[#This Row],[convert_TZ(users_waves.completed_date,''UTC'',''America/New_York'')]],"")*1</f>
        <v>#VALUE!</v>
      </c>
      <c r="G214" t="e">
        <f>IFERROR(ODBC__dsn_Synapse[[#This Row],[npi]],"")*1</f>
        <v>#VALUE!</v>
      </c>
      <c r="H214" t="e">
        <f>IFERROR(ODBC__dsn_Synapse[[#This Row],[vendor_npi]],"")*1</f>
        <v>#VALUE!</v>
      </c>
      <c r="I214" t="e">
        <f>IFERROR(ODBC__dsn_Synapse[[#This Row],[status]],"")*1</f>
        <v>#VALUE!</v>
      </c>
      <c r="J214" t="str">
        <f>IFERROR(ODBC__dsn_Synapse[[#This Row],[responses-&gt;&gt;''$.\"4420595\"'']],"")</f>
        <v/>
      </c>
      <c r="K214" t="str">
        <f>IFERROR(ODBC__dsn_Synapse[[#This Row],[responses-&gt;&gt;''$.\"4420283\"'']],"")</f>
        <v/>
      </c>
      <c r="L214" t="str">
        <f>IFERROR(ODBC__dsn_Synapse[[#This Row],[responses-&gt;&gt;''$.\"4422124\"'']],"")</f>
        <v/>
      </c>
      <c r="M214" t="str">
        <f t="shared" si="25"/>
        <v/>
      </c>
      <c r="N214" t="e">
        <f>_xlfn.IFNA(_xlfn.XLOOKUP($G214,'HBV TL'!$C:$C,'HBV TL'!$E:$E,,0),"NA")</f>
        <v>#VALUE!</v>
      </c>
      <c r="O214" t="e">
        <f>_xlfn.IFNA(_xlfn.XLOOKUP($H214,'HBV TL'!$C:$C,'HBV TL'!$E:$E,,0),"NA")</f>
        <v>#VALUE!</v>
      </c>
      <c r="P214" t="e">
        <f t="shared" si="26"/>
        <v>#VALUE!</v>
      </c>
      <c r="Q214" t="e">
        <f>_xlfn.XLOOKUP($G214,'HBV_PBC Unified TL'!$A:$A,'HBV_PBC Unified TL'!$E:$E,,0)</f>
        <v>#VALUE!</v>
      </c>
      <c r="R214" t="e">
        <f t="shared" si="27"/>
        <v>#VALUE!</v>
      </c>
      <c r="S214" t="e">
        <f>_xlfn.IFNA(IF(_xlfn.XLOOKUP($C214,OLs!$B:$B,OLs!$B:$B,,0),1,0),0)</f>
        <v>#VALUE!</v>
      </c>
      <c r="T214" t="e">
        <f t="shared" si="28"/>
        <v>#VALUE!</v>
      </c>
      <c r="U214" t="e">
        <f>_xlfn.IFNA(_xlfn.XLOOKUP($T214,'PBC TL'!$A:$A,'PBC TL'!$F:$F,,0),"NA")</f>
        <v>#VALUE!</v>
      </c>
      <c r="V214" t="e">
        <f t="shared" si="29"/>
        <v>#VALUE!</v>
      </c>
      <c r="W214" t="e">
        <f t="shared" si="30"/>
        <v>#VALUE!</v>
      </c>
      <c r="X214" t="e">
        <f t="shared" si="31"/>
        <v>#VALUE!</v>
      </c>
      <c r="Y214" t="e">
        <f t="shared" si="32"/>
        <v>#VALUE!</v>
      </c>
    </row>
    <row r="215" spans="1:25" hidden="1" x14ac:dyDescent="0.25">
      <c r="A215" t="e">
        <f>IFERROR(ODBC__dsn_Synapse[[#This Row],[wave_id]],"")*1</f>
        <v>#VALUE!</v>
      </c>
      <c r="B215" t="e">
        <f>IFERROR(ODBC__dsn_Synapse[[#This Row],[id]],"")*1</f>
        <v>#VALUE!</v>
      </c>
      <c r="C215" t="e">
        <f>IFERROR(ODBC__dsn_Synapse[[#This Row],[user_id]],"")*1</f>
        <v>#VALUE!</v>
      </c>
      <c r="D215" s="100" t="e">
        <f>IFERROR(ODBC__dsn_Synapse[[#This Row],[start_date]],"")*1</f>
        <v>#VALUE!</v>
      </c>
      <c r="E215" t="e">
        <f>IFERROR(ODBC__dsn_Synapse[[#This Row],[completed_date]],"")*1</f>
        <v>#VALUE!</v>
      </c>
      <c r="F215" s="100" t="e">
        <f>IFERROR(ODBC__dsn_Synapse[[#This Row],[convert_TZ(users_waves.completed_date,''UTC'',''America/New_York'')]],"")*1</f>
        <v>#VALUE!</v>
      </c>
      <c r="G215" t="e">
        <f>IFERROR(ODBC__dsn_Synapse[[#This Row],[npi]],"")*1</f>
        <v>#VALUE!</v>
      </c>
      <c r="H215" t="e">
        <f>IFERROR(ODBC__dsn_Synapse[[#This Row],[vendor_npi]],"")*1</f>
        <v>#VALUE!</v>
      </c>
      <c r="I215" t="e">
        <f>IFERROR(ODBC__dsn_Synapse[[#This Row],[status]],"")*1</f>
        <v>#VALUE!</v>
      </c>
      <c r="J215" t="str">
        <f>IFERROR(ODBC__dsn_Synapse[[#This Row],[responses-&gt;&gt;''$.\"4420595\"'']],"")</f>
        <v/>
      </c>
      <c r="K215" t="str">
        <f>IFERROR(ODBC__dsn_Synapse[[#This Row],[responses-&gt;&gt;''$.\"4420283\"'']],"")</f>
        <v/>
      </c>
      <c r="L215" t="str">
        <f>IFERROR(ODBC__dsn_Synapse[[#This Row],[responses-&gt;&gt;''$.\"4422124\"'']],"")</f>
        <v/>
      </c>
      <c r="M215" t="str">
        <f t="shared" si="25"/>
        <v/>
      </c>
      <c r="N215" t="e">
        <f>_xlfn.IFNA(_xlfn.XLOOKUP($G215,'HBV TL'!$C:$C,'HBV TL'!$E:$E,,0),"NA")</f>
        <v>#VALUE!</v>
      </c>
      <c r="O215" t="e">
        <f>_xlfn.IFNA(_xlfn.XLOOKUP($H215,'HBV TL'!$C:$C,'HBV TL'!$E:$E,,0),"NA")</f>
        <v>#VALUE!</v>
      </c>
      <c r="P215" t="e">
        <f t="shared" si="26"/>
        <v>#VALUE!</v>
      </c>
      <c r="Q215" t="e">
        <f>_xlfn.XLOOKUP($G215,'HBV_PBC Unified TL'!$A:$A,'HBV_PBC Unified TL'!$E:$E,,0)</f>
        <v>#VALUE!</v>
      </c>
      <c r="R215" t="e">
        <f t="shared" si="27"/>
        <v>#VALUE!</v>
      </c>
      <c r="S215" t="e">
        <f>_xlfn.IFNA(IF(_xlfn.XLOOKUP($C215,OLs!$B:$B,OLs!$B:$B,,0),1,0),0)</f>
        <v>#VALUE!</v>
      </c>
      <c r="T215" t="e">
        <f t="shared" si="28"/>
        <v>#VALUE!</v>
      </c>
      <c r="U215" t="e">
        <f>_xlfn.IFNA(_xlfn.XLOOKUP($T215,'PBC TL'!$A:$A,'PBC TL'!$F:$F,,0),"NA")</f>
        <v>#VALUE!</v>
      </c>
      <c r="V215" t="e">
        <f t="shared" si="29"/>
        <v>#VALUE!</v>
      </c>
      <c r="W215" t="e">
        <f t="shared" si="30"/>
        <v>#VALUE!</v>
      </c>
      <c r="X215" t="e">
        <f t="shared" si="31"/>
        <v>#VALUE!</v>
      </c>
      <c r="Y215" t="e">
        <f t="shared" si="32"/>
        <v>#VALUE!</v>
      </c>
    </row>
    <row r="216" spans="1:25" hidden="1" x14ac:dyDescent="0.25">
      <c r="A216" t="e">
        <f>IFERROR(ODBC__dsn_Synapse[[#This Row],[wave_id]],"")*1</f>
        <v>#VALUE!</v>
      </c>
      <c r="B216" t="e">
        <f>IFERROR(ODBC__dsn_Synapse[[#This Row],[id]],"")*1</f>
        <v>#VALUE!</v>
      </c>
      <c r="C216" t="e">
        <f>IFERROR(ODBC__dsn_Synapse[[#This Row],[user_id]],"")*1</f>
        <v>#VALUE!</v>
      </c>
      <c r="D216" s="100" t="e">
        <f>IFERROR(ODBC__dsn_Synapse[[#This Row],[start_date]],"")*1</f>
        <v>#VALUE!</v>
      </c>
      <c r="E216" t="e">
        <f>IFERROR(ODBC__dsn_Synapse[[#This Row],[completed_date]],"")*1</f>
        <v>#VALUE!</v>
      </c>
      <c r="F216" s="100" t="e">
        <f>IFERROR(ODBC__dsn_Synapse[[#This Row],[convert_TZ(users_waves.completed_date,''UTC'',''America/New_York'')]],"")*1</f>
        <v>#VALUE!</v>
      </c>
      <c r="G216" t="e">
        <f>IFERROR(ODBC__dsn_Synapse[[#This Row],[npi]],"")*1</f>
        <v>#VALUE!</v>
      </c>
      <c r="H216" t="e">
        <f>IFERROR(ODBC__dsn_Synapse[[#This Row],[vendor_npi]],"")*1</f>
        <v>#VALUE!</v>
      </c>
      <c r="I216" t="e">
        <f>IFERROR(ODBC__dsn_Synapse[[#This Row],[status]],"")*1</f>
        <v>#VALUE!</v>
      </c>
      <c r="J216" t="str">
        <f>IFERROR(ODBC__dsn_Synapse[[#This Row],[responses-&gt;&gt;''$.\"4420595\"'']],"")</f>
        <v/>
      </c>
      <c r="K216" t="str">
        <f>IFERROR(ODBC__dsn_Synapse[[#This Row],[responses-&gt;&gt;''$.\"4420283\"'']],"")</f>
        <v/>
      </c>
      <c r="L216" t="str">
        <f>IFERROR(ODBC__dsn_Synapse[[#This Row],[responses-&gt;&gt;''$.\"4422124\"'']],"")</f>
        <v/>
      </c>
      <c r="M216" t="str">
        <f t="shared" si="25"/>
        <v/>
      </c>
      <c r="N216" t="e">
        <f>_xlfn.IFNA(_xlfn.XLOOKUP($G216,'HBV TL'!$C:$C,'HBV TL'!$E:$E,,0),"NA")</f>
        <v>#VALUE!</v>
      </c>
      <c r="O216" t="e">
        <f>_xlfn.IFNA(_xlfn.XLOOKUP($H216,'HBV TL'!$C:$C,'HBV TL'!$E:$E,,0),"NA")</f>
        <v>#VALUE!</v>
      </c>
      <c r="P216" t="e">
        <f t="shared" si="26"/>
        <v>#VALUE!</v>
      </c>
      <c r="Q216" t="e">
        <f>_xlfn.XLOOKUP($G216,'HBV_PBC Unified TL'!$A:$A,'HBV_PBC Unified TL'!$E:$E,,0)</f>
        <v>#VALUE!</v>
      </c>
      <c r="R216" t="e">
        <f t="shared" si="27"/>
        <v>#VALUE!</v>
      </c>
      <c r="S216" t="e">
        <f>_xlfn.IFNA(IF(_xlfn.XLOOKUP($C216,OLs!$B:$B,OLs!$B:$B,,0),1,0),0)</f>
        <v>#VALUE!</v>
      </c>
      <c r="T216" t="e">
        <f t="shared" si="28"/>
        <v>#VALUE!</v>
      </c>
      <c r="U216" t="e">
        <f>_xlfn.IFNA(_xlfn.XLOOKUP($T216,'PBC TL'!$A:$A,'PBC TL'!$F:$F,,0),"NA")</f>
        <v>#VALUE!</v>
      </c>
      <c r="V216" t="e">
        <f t="shared" si="29"/>
        <v>#VALUE!</v>
      </c>
      <c r="W216" t="e">
        <f t="shared" si="30"/>
        <v>#VALUE!</v>
      </c>
      <c r="X216" t="e">
        <f t="shared" si="31"/>
        <v>#VALUE!</v>
      </c>
      <c r="Y216" t="e">
        <f t="shared" si="32"/>
        <v>#VALUE!</v>
      </c>
    </row>
    <row r="217" spans="1:25" hidden="1" x14ac:dyDescent="0.25">
      <c r="A217" t="e">
        <f>IFERROR(ODBC__dsn_Synapse[[#This Row],[wave_id]],"")*1</f>
        <v>#VALUE!</v>
      </c>
      <c r="B217" t="e">
        <f>IFERROR(ODBC__dsn_Synapse[[#This Row],[id]],"")*1</f>
        <v>#VALUE!</v>
      </c>
      <c r="C217" t="e">
        <f>IFERROR(ODBC__dsn_Synapse[[#This Row],[user_id]],"")*1</f>
        <v>#VALUE!</v>
      </c>
      <c r="D217" s="100" t="e">
        <f>IFERROR(ODBC__dsn_Synapse[[#This Row],[start_date]],"")*1</f>
        <v>#VALUE!</v>
      </c>
      <c r="E217" t="e">
        <f>IFERROR(ODBC__dsn_Synapse[[#This Row],[completed_date]],"")*1</f>
        <v>#VALUE!</v>
      </c>
      <c r="F217" s="100" t="e">
        <f>IFERROR(ODBC__dsn_Synapse[[#This Row],[convert_TZ(users_waves.completed_date,''UTC'',''America/New_York'')]],"")*1</f>
        <v>#VALUE!</v>
      </c>
      <c r="G217" t="e">
        <f>IFERROR(ODBC__dsn_Synapse[[#This Row],[npi]],"")*1</f>
        <v>#VALUE!</v>
      </c>
      <c r="H217" t="e">
        <f>IFERROR(ODBC__dsn_Synapse[[#This Row],[vendor_npi]],"")*1</f>
        <v>#VALUE!</v>
      </c>
      <c r="I217" t="e">
        <f>IFERROR(ODBC__dsn_Synapse[[#This Row],[status]],"")*1</f>
        <v>#VALUE!</v>
      </c>
      <c r="J217" t="str">
        <f>IFERROR(ODBC__dsn_Synapse[[#This Row],[responses-&gt;&gt;''$.\"4420595\"'']],"")</f>
        <v/>
      </c>
      <c r="K217" t="str">
        <f>IFERROR(ODBC__dsn_Synapse[[#This Row],[responses-&gt;&gt;''$.\"4420283\"'']],"")</f>
        <v/>
      </c>
      <c r="L217" t="str">
        <f>IFERROR(ODBC__dsn_Synapse[[#This Row],[responses-&gt;&gt;''$.\"4422124\"'']],"")</f>
        <v/>
      </c>
      <c r="M217" t="str">
        <f t="shared" si="25"/>
        <v/>
      </c>
      <c r="N217" t="e">
        <f>_xlfn.IFNA(_xlfn.XLOOKUP($G217,'HBV TL'!$C:$C,'HBV TL'!$E:$E,,0),"NA")</f>
        <v>#VALUE!</v>
      </c>
      <c r="O217" t="e">
        <f>_xlfn.IFNA(_xlfn.XLOOKUP($H217,'HBV TL'!$C:$C,'HBV TL'!$E:$E,,0),"NA")</f>
        <v>#VALUE!</v>
      </c>
      <c r="P217" t="e">
        <f t="shared" si="26"/>
        <v>#VALUE!</v>
      </c>
      <c r="Q217" t="e">
        <f>_xlfn.XLOOKUP($G217,'HBV_PBC Unified TL'!$A:$A,'HBV_PBC Unified TL'!$E:$E,,0)</f>
        <v>#VALUE!</v>
      </c>
      <c r="R217" t="e">
        <f t="shared" si="27"/>
        <v>#VALUE!</v>
      </c>
      <c r="S217" t="e">
        <f>_xlfn.IFNA(IF(_xlfn.XLOOKUP($C217,OLs!$B:$B,OLs!$B:$B,,0),1,0),0)</f>
        <v>#VALUE!</v>
      </c>
      <c r="T217" t="e">
        <f t="shared" si="28"/>
        <v>#VALUE!</v>
      </c>
      <c r="U217" t="e">
        <f>_xlfn.IFNA(_xlfn.XLOOKUP($T217,'PBC TL'!$A:$A,'PBC TL'!$F:$F,,0),"NA")</f>
        <v>#VALUE!</v>
      </c>
      <c r="V217" t="e">
        <f t="shared" si="29"/>
        <v>#VALUE!</v>
      </c>
      <c r="W217" t="e">
        <f t="shared" si="30"/>
        <v>#VALUE!</v>
      </c>
      <c r="X217" t="e">
        <f t="shared" si="31"/>
        <v>#VALUE!</v>
      </c>
      <c r="Y217" t="e">
        <f t="shared" si="32"/>
        <v>#VALUE!</v>
      </c>
    </row>
    <row r="218" spans="1:25" hidden="1" x14ac:dyDescent="0.25">
      <c r="A218" t="e">
        <f>IFERROR(ODBC__dsn_Synapse[[#This Row],[wave_id]],"")*1</f>
        <v>#VALUE!</v>
      </c>
      <c r="B218" t="e">
        <f>IFERROR(ODBC__dsn_Synapse[[#This Row],[id]],"")*1</f>
        <v>#VALUE!</v>
      </c>
      <c r="C218" t="e">
        <f>IFERROR(ODBC__dsn_Synapse[[#This Row],[user_id]],"")*1</f>
        <v>#VALUE!</v>
      </c>
      <c r="D218" s="100" t="e">
        <f>IFERROR(ODBC__dsn_Synapse[[#This Row],[start_date]],"")*1</f>
        <v>#VALUE!</v>
      </c>
      <c r="E218" t="e">
        <f>IFERROR(ODBC__dsn_Synapse[[#This Row],[completed_date]],"")*1</f>
        <v>#VALUE!</v>
      </c>
      <c r="F218" s="100" t="e">
        <f>IFERROR(ODBC__dsn_Synapse[[#This Row],[convert_TZ(users_waves.completed_date,''UTC'',''America/New_York'')]],"")*1</f>
        <v>#VALUE!</v>
      </c>
      <c r="G218" t="e">
        <f>IFERROR(ODBC__dsn_Synapse[[#This Row],[npi]],"")*1</f>
        <v>#VALUE!</v>
      </c>
      <c r="H218" t="e">
        <f>IFERROR(ODBC__dsn_Synapse[[#This Row],[vendor_npi]],"")*1</f>
        <v>#VALUE!</v>
      </c>
      <c r="I218" t="e">
        <f>IFERROR(ODBC__dsn_Synapse[[#This Row],[status]],"")*1</f>
        <v>#VALUE!</v>
      </c>
      <c r="J218" t="str">
        <f>IFERROR(ODBC__dsn_Synapse[[#This Row],[responses-&gt;&gt;''$.\"4420595\"'']],"")</f>
        <v/>
      </c>
      <c r="K218" t="str">
        <f>IFERROR(ODBC__dsn_Synapse[[#This Row],[responses-&gt;&gt;''$.\"4420283\"'']],"")</f>
        <v/>
      </c>
      <c r="L218" t="str">
        <f>IFERROR(ODBC__dsn_Synapse[[#This Row],[responses-&gt;&gt;''$.\"4422124\"'']],"")</f>
        <v/>
      </c>
      <c r="M218" t="str">
        <f t="shared" si="25"/>
        <v/>
      </c>
      <c r="N218" t="e">
        <f>_xlfn.IFNA(_xlfn.XLOOKUP($G218,'HBV TL'!$C:$C,'HBV TL'!$E:$E,,0),"NA")</f>
        <v>#VALUE!</v>
      </c>
      <c r="O218" t="e">
        <f>_xlfn.IFNA(_xlfn.XLOOKUP($H218,'HBV TL'!$C:$C,'HBV TL'!$E:$E,,0),"NA")</f>
        <v>#VALUE!</v>
      </c>
      <c r="P218" t="e">
        <f t="shared" si="26"/>
        <v>#VALUE!</v>
      </c>
      <c r="Q218" t="e">
        <f>_xlfn.XLOOKUP($G218,'HBV_PBC Unified TL'!$A:$A,'HBV_PBC Unified TL'!$E:$E,,0)</f>
        <v>#VALUE!</v>
      </c>
      <c r="R218" t="e">
        <f t="shared" si="27"/>
        <v>#VALUE!</v>
      </c>
      <c r="S218" t="e">
        <f>_xlfn.IFNA(IF(_xlfn.XLOOKUP($C218,OLs!$B:$B,OLs!$B:$B,,0),1,0),0)</f>
        <v>#VALUE!</v>
      </c>
      <c r="T218" t="e">
        <f t="shared" si="28"/>
        <v>#VALUE!</v>
      </c>
      <c r="U218" t="e">
        <f>_xlfn.IFNA(_xlfn.XLOOKUP($T218,'PBC TL'!$A:$A,'PBC TL'!$F:$F,,0),"NA")</f>
        <v>#VALUE!</v>
      </c>
      <c r="V218" t="e">
        <f t="shared" si="29"/>
        <v>#VALUE!</v>
      </c>
      <c r="W218" t="e">
        <f t="shared" si="30"/>
        <v>#VALUE!</v>
      </c>
      <c r="X218" t="e">
        <f t="shared" si="31"/>
        <v>#VALUE!</v>
      </c>
      <c r="Y218" t="e">
        <f t="shared" si="32"/>
        <v>#VALUE!</v>
      </c>
    </row>
    <row r="219" spans="1:25" hidden="1" x14ac:dyDescent="0.25">
      <c r="A219" t="e">
        <f>IFERROR(ODBC__dsn_Synapse[[#This Row],[wave_id]],"")*1</f>
        <v>#VALUE!</v>
      </c>
      <c r="B219" t="e">
        <f>IFERROR(ODBC__dsn_Synapse[[#This Row],[id]],"")*1</f>
        <v>#VALUE!</v>
      </c>
      <c r="C219" t="e">
        <f>IFERROR(ODBC__dsn_Synapse[[#This Row],[user_id]],"")*1</f>
        <v>#VALUE!</v>
      </c>
      <c r="D219" s="100" t="e">
        <f>IFERROR(ODBC__dsn_Synapse[[#This Row],[start_date]],"")*1</f>
        <v>#VALUE!</v>
      </c>
      <c r="E219" t="e">
        <f>IFERROR(ODBC__dsn_Synapse[[#This Row],[completed_date]],"")*1</f>
        <v>#VALUE!</v>
      </c>
      <c r="F219" s="100" t="e">
        <f>IFERROR(ODBC__dsn_Synapse[[#This Row],[convert_TZ(users_waves.completed_date,''UTC'',''America/New_York'')]],"")*1</f>
        <v>#VALUE!</v>
      </c>
      <c r="G219" t="e">
        <f>IFERROR(ODBC__dsn_Synapse[[#This Row],[npi]],"")*1</f>
        <v>#VALUE!</v>
      </c>
      <c r="H219" t="e">
        <f>IFERROR(ODBC__dsn_Synapse[[#This Row],[vendor_npi]],"")*1</f>
        <v>#VALUE!</v>
      </c>
      <c r="I219" t="e">
        <f>IFERROR(ODBC__dsn_Synapse[[#This Row],[status]],"")*1</f>
        <v>#VALUE!</v>
      </c>
      <c r="J219" t="str">
        <f>IFERROR(ODBC__dsn_Synapse[[#This Row],[responses-&gt;&gt;''$.\"4420595\"'']],"")</f>
        <v/>
      </c>
      <c r="K219" t="str">
        <f>IFERROR(ODBC__dsn_Synapse[[#This Row],[responses-&gt;&gt;''$.\"4420283\"'']],"")</f>
        <v/>
      </c>
      <c r="L219" t="str">
        <f>IFERROR(ODBC__dsn_Synapse[[#This Row],[responses-&gt;&gt;''$.\"4422124\"'']],"")</f>
        <v/>
      </c>
      <c r="M219" t="str">
        <f t="shared" si="25"/>
        <v/>
      </c>
      <c r="N219" t="e">
        <f>_xlfn.IFNA(_xlfn.XLOOKUP($G219,'HBV TL'!$C:$C,'HBV TL'!$E:$E,,0),"NA")</f>
        <v>#VALUE!</v>
      </c>
      <c r="O219" t="e">
        <f>_xlfn.IFNA(_xlfn.XLOOKUP($H219,'HBV TL'!$C:$C,'HBV TL'!$E:$E,,0),"NA")</f>
        <v>#VALUE!</v>
      </c>
      <c r="P219" t="e">
        <f t="shared" si="26"/>
        <v>#VALUE!</v>
      </c>
      <c r="Q219" t="e">
        <f>_xlfn.XLOOKUP($G219,'HBV_PBC Unified TL'!$A:$A,'HBV_PBC Unified TL'!$E:$E,,0)</f>
        <v>#VALUE!</v>
      </c>
      <c r="R219" t="e">
        <f t="shared" si="27"/>
        <v>#VALUE!</v>
      </c>
      <c r="S219" t="e">
        <f>_xlfn.IFNA(IF(_xlfn.XLOOKUP($C219,OLs!$B:$B,OLs!$B:$B,,0),1,0),0)</f>
        <v>#VALUE!</v>
      </c>
      <c r="T219" t="e">
        <f t="shared" si="28"/>
        <v>#VALUE!</v>
      </c>
      <c r="U219" t="e">
        <f>_xlfn.IFNA(_xlfn.XLOOKUP($T219,'PBC TL'!$A:$A,'PBC TL'!$F:$F,,0),"NA")</f>
        <v>#VALUE!</v>
      </c>
      <c r="V219" t="e">
        <f t="shared" si="29"/>
        <v>#VALUE!</v>
      </c>
      <c r="W219" t="e">
        <f t="shared" si="30"/>
        <v>#VALUE!</v>
      </c>
      <c r="X219" t="e">
        <f t="shared" si="31"/>
        <v>#VALUE!</v>
      </c>
      <c r="Y219" t="e">
        <f t="shared" si="32"/>
        <v>#VALUE!</v>
      </c>
    </row>
    <row r="220" spans="1:25" hidden="1" x14ac:dyDescent="0.25">
      <c r="A220" t="e">
        <f>IFERROR(ODBC__dsn_Synapse[[#This Row],[wave_id]],"")*1</f>
        <v>#VALUE!</v>
      </c>
      <c r="B220" t="e">
        <f>IFERROR(ODBC__dsn_Synapse[[#This Row],[id]],"")*1</f>
        <v>#VALUE!</v>
      </c>
      <c r="C220" t="e">
        <f>IFERROR(ODBC__dsn_Synapse[[#This Row],[user_id]],"")*1</f>
        <v>#VALUE!</v>
      </c>
      <c r="D220" s="100" t="e">
        <f>IFERROR(ODBC__dsn_Synapse[[#This Row],[start_date]],"")*1</f>
        <v>#VALUE!</v>
      </c>
      <c r="E220" t="e">
        <f>IFERROR(ODBC__dsn_Synapse[[#This Row],[completed_date]],"")*1</f>
        <v>#VALUE!</v>
      </c>
      <c r="F220" s="100" t="e">
        <f>IFERROR(ODBC__dsn_Synapse[[#This Row],[convert_TZ(users_waves.completed_date,''UTC'',''America/New_York'')]],"")*1</f>
        <v>#VALUE!</v>
      </c>
      <c r="G220" t="e">
        <f>IFERROR(ODBC__dsn_Synapse[[#This Row],[npi]],"")*1</f>
        <v>#VALUE!</v>
      </c>
      <c r="H220" t="e">
        <f>IFERROR(ODBC__dsn_Synapse[[#This Row],[vendor_npi]],"")*1</f>
        <v>#VALUE!</v>
      </c>
      <c r="I220" t="e">
        <f>IFERROR(ODBC__dsn_Synapse[[#This Row],[status]],"")*1</f>
        <v>#VALUE!</v>
      </c>
      <c r="J220" t="str">
        <f>IFERROR(ODBC__dsn_Synapse[[#This Row],[responses-&gt;&gt;''$.\"4420595\"'']],"")</f>
        <v/>
      </c>
      <c r="K220" t="str">
        <f>IFERROR(ODBC__dsn_Synapse[[#This Row],[responses-&gt;&gt;''$.\"4420283\"'']],"")</f>
        <v/>
      </c>
      <c r="L220" t="str">
        <f>IFERROR(ODBC__dsn_Synapse[[#This Row],[responses-&gt;&gt;''$.\"4422124\"'']],"")</f>
        <v/>
      </c>
      <c r="M220" t="str">
        <f t="shared" si="25"/>
        <v/>
      </c>
      <c r="N220" t="e">
        <f>_xlfn.IFNA(_xlfn.XLOOKUP($G220,'HBV TL'!$C:$C,'HBV TL'!$E:$E,,0),"NA")</f>
        <v>#VALUE!</v>
      </c>
      <c r="O220" t="e">
        <f>_xlfn.IFNA(_xlfn.XLOOKUP($H220,'HBV TL'!$C:$C,'HBV TL'!$E:$E,,0),"NA")</f>
        <v>#VALUE!</v>
      </c>
      <c r="P220" t="e">
        <f t="shared" si="26"/>
        <v>#VALUE!</v>
      </c>
      <c r="Q220" t="e">
        <f>_xlfn.XLOOKUP($G220,'HBV_PBC Unified TL'!$A:$A,'HBV_PBC Unified TL'!$E:$E,,0)</f>
        <v>#VALUE!</v>
      </c>
      <c r="R220" t="e">
        <f t="shared" si="27"/>
        <v>#VALUE!</v>
      </c>
      <c r="S220" t="e">
        <f>_xlfn.IFNA(IF(_xlfn.XLOOKUP($C220,OLs!$B:$B,OLs!$B:$B,,0),1,0),0)</f>
        <v>#VALUE!</v>
      </c>
      <c r="T220" t="e">
        <f t="shared" si="28"/>
        <v>#VALUE!</v>
      </c>
      <c r="U220" t="e">
        <f>_xlfn.IFNA(_xlfn.XLOOKUP($T220,'PBC TL'!$A:$A,'PBC TL'!$F:$F,,0),"NA")</f>
        <v>#VALUE!</v>
      </c>
      <c r="V220" t="e">
        <f t="shared" si="29"/>
        <v>#VALUE!</v>
      </c>
      <c r="W220" t="e">
        <f t="shared" si="30"/>
        <v>#VALUE!</v>
      </c>
      <c r="X220" t="e">
        <f t="shared" si="31"/>
        <v>#VALUE!</v>
      </c>
      <c r="Y220" t="e">
        <f t="shared" si="32"/>
        <v>#VALUE!</v>
      </c>
    </row>
    <row r="221" spans="1:25" hidden="1" x14ac:dyDescent="0.25">
      <c r="A221" t="e">
        <f>IFERROR(ODBC__dsn_Synapse[[#This Row],[wave_id]],"")*1</f>
        <v>#VALUE!</v>
      </c>
      <c r="B221" t="e">
        <f>IFERROR(ODBC__dsn_Synapse[[#This Row],[id]],"")*1</f>
        <v>#VALUE!</v>
      </c>
      <c r="C221" t="e">
        <f>IFERROR(ODBC__dsn_Synapse[[#This Row],[user_id]],"")*1</f>
        <v>#VALUE!</v>
      </c>
      <c r="D221" s="100" t="e">
        <f>IFERROR(ODBC__dsn_Synapse[[#This Row],[start_date]],"")*1</f>
        <v>#VALUE!</v>
      </c>
      <c r="E221" t="e">
        <f>IFERROR(ODBC__dsn_Synapse[[#This Row],[completed_date]],"")*1</f>
        <v>#VALUE!</v>
      </c>
      <c r="F221" s="100" t="e">
        <f>IFERROR(ODBC__dsn_Synapse[[#This Row],[convert_TZ(users_waves.completed_date,''UTC'',''America/New_York'')]],"")*1</f>
        <v>#VALUE!</v>
      </c>
      <c r="G221" t="e">
        <f>IFERROR(ODBC__dsn_Synapse[[#This Row],[npi]],"")*1</f>
        <v>#VALUE!</v>
      </c>
      <c r="H221" t="e">
        <f>IFERROR(ODBC__dsn_Synapse[[#This Row],[vendor_npi]],"")*1</f>
        <v>#VALUE!</v>
      </c>
      <c r="I221" t="e">
        <f>IFERROR(ODBC__dsn_Synapse[[#This Row],[status]],"")*1</f>
        <v>#VALUE!</v>
      </c>
      <c r="J221" t="str">
        <f>IFERROR(ODBC__dsn_Synapse[[#This Row],[responses-&gt;&gt;''$.\"4420595\"'']],"")</f>
        <v/>
      </c>
      <c r="K221" t="str">
        <f>IFERROR(ODBC__dsn_Synapse[[#This Row],[responses-&gt;&gt;''$.\"4420283\"'']],"")</f>
        <v/>
      </c>
      <c r="L221" t="str">
        <f>IFERROR(ODBC__dsn_Synapse[[#This Row],[responses-&gt;&gt;''$.\"4422124\"'']],"")</f>
        <v/>
      </c>
      <c r="M221" t="str">
        <f t="shared" si="25"/>
        <v/>
      </c>
      <c r="N221" t="e">
        <f>_xlfn.IFNA(_xlfn.XLOOKUP($G221,'HBV TL'!$C:$C,'HBV TL'!$E:$E,,0),"NA")</f>
        <v>#VALUE!</v>
      </c>
      <c r="O221" t="e">
        <f>_xlfn.IFNA(_xlfn.XLOOKUP($H221,'HBV TL'!$C:$C,'HBV TL'!$E:$E,,0),"NA")</f>
        <v>#VALUE!</v>
      </c>
      <c r="P221" t="e">
        <f t="shared" si="26"/>
        <v>#VALUE!</v>
      </c>
      <c r="Q221" t="e">
        <f>_xlfn.XLOOKUP($G221,'HBV_PBC Unified TL'!$A:$A,'HBV_PBC Unified TL'!$E:$E,,0)</f>
        <v>#VALUE!</v>
      </c>
      <c r="R221" t="e">
        <f t="shared" si="27"/>
        <v>#VALUE!</v>
      </c>
      <c r="S221" t="e">
        <f>_xlfn.IFNA(IF(_xlfn.XLOOKUP($C221,OLs!$B:$B,OLs!$B:$B,,0),1,0),0)</f>
        <v>#VALUE!</v>
      </c>
      <c r="T221" t="e">
        <f t="shared" si="28"/>
        <v>#VALUE!</v>
      </c>
      <c r="U221" t="e">
        <f>_xlfn.IFNA(_xlfn.XLOOKUP($T221,'PBC TL'!$A:$A,'PBC TL'!$F:$F,,0),"NA")</f>
        <v>#VALUE!</v>
      </c>
      <c r="V221" t="e">
        <f t="shared" si="29"/>
        <v>#VALUE!</v>
      </c>
      <c r="W221" t="e">
        <f t="shared" si="30"/>
        <v>#VALUE!</v>
      </c>
      <c r="X221" t="e">
        <f t="shared" si="31"/>
        <v>#VALUE!</v>
      </c>
      <c r="Y221" t="e">
        <f t="shared" si="32"/>
        <v>#VALUE!</v>
      </c>
    </row>
    <row r="222" spans="1:25" hidden="1" x14ac:dyDescent="0.25">
      <c r="A222" t="e">
        <f>IFERROR(ODBC__dsn_Synapse[[#This Row],[wave_id]],"")*1</f>
        <v>#VALUE!</v>
      </c>
      <c r="B222" t="e">
        <f>IFERROR(ODBC__dsn_Synapse[[#This Row],[id]],"")*1</f>
        <v>#VALUE!</v>
      </c>
      <c r="C222" t="e">
        <f>IFERROR(ODBC__dsn_Synapse[[#This Row],[user_id]],"")*1</f>
        <v>#VALUE!</v>
      </c>
      <c r="D222" s="100" t="e">
        <f>IFERROR(ODBC__dsn_Synapse[[#This Row],[start_date]],"")*1</f>
        <v>#VALUE!</v>
      </c>
      <c r="E222" t="e">
        <f>IFERROR(ODBC__dsn_Synapse[[#This Row],[completed_date]],"")*1</f>
        <v>#VALUE!</v>
      </c>
      <c r="F222" s="100" t="e">
        <f>IFERROR(ODBC__dsn_Synapse[[#This Row],[convert_TZ(users_waves.completed_date,''UTC'',''America/New_York'')]],"")*1</f>
        <v>#VALUE!</v>
      </c>
      <c r="G222" t="e">
        <f>IFERROR(ODBC__dsn_Synapse[[#This Row],[npi]],"")*1</f>
        <v>#VALUE!</v>
      </c>
      <c r="H222" t="e">
        <f>IFERROR(ODBC__dsn_Synapse[[#This Row],[vendor_npi]],"")*1</f>
        <v>#VALUE!</v>
      </c>
      <c r="I222" t="e">
        <f>IFERROR(ODBC__dsn_Synapse[[#This Row],[status]],"")*1</f>
        <v>#VALUE!</v>
      </c>
      <c r="J222" t="str">
        <f>IFERROR(ODBC__dsn_Synapse[[#This Row],[responses-&gt;&gt;''$.\"4420595\"'']],"")</f>
        <v/>
      </c>
      <c r="K222" t="str">
        <f>IFERROR(ODBC__dsn_Synapse[[#This Row],[responses-&gt;&gt;''$.\"4420283\"'']],"")</f>
        <v/>
      </c>
      <c r="L222" t="str">
        <f>IFERROR(ODBC__dsn_Synapse[[#This Row],[responses-&gt;&gt;''$.\"4422124\"'']],"")</f>
        <v/>
      </c>
      <c r="M222" t="str">
        <f t="shared" si="25"/>
        <v/>
      </c>
      <c r="N222" t="e">
        <f>_xlfn.IFNA(_xlfn.XLOOKUP($G222,'HBV TL'!$C:$C,'HBV TL'!$E:$E,,0),"NA")</f>
        <v>#VALUE!</v>
      </c>
      <c r="O222" t="e">
        <f>_xlfn.IFNA(_xlfn.XLOOKUP($H222,'HBV TL'!$C:$C,'HBV TL'!$E:$E,,0),"NA")</f>
        <v>#VALUE!</v>
      </c>
      <c r="P222" t="e">
        <f t="shared" si="26"/>
        <v>#VALUE!</v>
      </c>
      <c r="Q222" t="e">
        <f>_xlfn.XLOOKUP($G222,'HBV_PBC Unified TL'!$A:$A,'HBV_PBC Unified TL'!$E:$E,,0)</f>
        <v>#VALUE!</v>
      </c>
      <c r="R222" t="e">
        <f t="shared" si="27"/>
        <v>#VALUE!</v>
      </c>
      <c r="S222" t="e">
        <f>_xlfn.IFNA(IF(_xlfn.XLOOKUP($C222,OLs!$B:$B,OLs!$B:$B,,0),1,0),0)</f>
        <v>#VALUE!</v>
      </c>
      <c r="T222" t="e">
        <f t="shared" si="28"/>
        <v>#VALUE!</v>
      </c>
      <c r="U222" t="e">
        <f>_xlfn.IFNA(_xlfn.XLOOKUP($T222,'PBC TL'!$A:$A,'PBC TL'!$F:$F,,0),"NA")</f>
        <v>#VALUE!</v>
      </c>
      <c r="V222" t="e">
        <f t="shared" si="29"/>
        <v>#VALUE!</v>
      </c>
      <c r="W222" t="e">
        <f t="shared" si="30"/>
        <v>#VALUE!</v>
      </c>
      <c r="X222" t="e">
        <f t="shared" si="31"/>
        <v>#VALUE!</v>
      </c>
      <c r="Y222" t="e">
        <f t="shared" si="32"/>
        <v>#VALUE!</v>
      </c>
    </row>
    <row r="223" spans="1:25" hidden="1" x14ac:dyDescent="0.25">
      <c r="A223" t="e">
        <f>IFERROR(ODBC__dsn_Synapse[[#This Row],[wave_id]],"")*1</f>
        <v>#VALUE!</v>
      </c>
      <c r="B223" t="e">
        <f>IFERROR(ODBC__dsn_Synapse[[#This Row],[id]],"")*1</f>
        <v>#VALUE!</v>
      </c>
      <c r="C223" t="e">
        <f>IFERROR(ODBC__dsn_Synapse[[#This Row],[user_id]],"")*1</f>
        <v>#VALUE!</v>
      </c>
      <c r="D223" s="100" t="e">
        <f>IFERROR(ODBC__dsn_Synapse[[#This Row],[start_date]],"")*1</f>
        <v>#VALUE!</v>
      </c>
      <c r="E223" t="e">
        <f>IFERROR(ODBC__dsn_Synapse[[#This Row],[completed_date]],"")*1</f>
        <v>#VALUE!</v>
      </c>
      <c r="F223" s="100" t="e">
        <f>IFERROR(ODBC__dsn_Synapse[[#This Row],[convert_TZ(users_waves.completed_date,''UTC'',''America/New_York'')]],"")*1</f>
        <v>#VALUE!</v>
      </c>
      <c r="G223" t="e">
        <f>IFERROR(ODBC__dsn_Synapse[[#This Row],[npi]],"")*1</f>
        <v>#VALUE!</v>
      </c>
      <c r="H223" t="e">
        <f>IFERROR(ODBC__dsn_Synapse[[#This Row],[vendor_npi]],"")*1</f>
        <v>#VALUE!</v>
      </c>
      <c r="I223" t="e">
        <f>IFERROR(ODBC__dsn_Synapse[[#This Row],[status]],"")*1</f>
        <v>#VALUE!</v>
      </c>
      <c r="J223" t="str">
        <f>IFERROR(ODBC__dsn_Synapse[[#This Row],[responses-&gt;&gt;''$.\"4420595\"'']],"")</f>
        <v/>
      </c>
      <c r="K223" t="str">
        <f>IFERROR(ODBC__dsn_Synapse[[#This Row],[responses-&gt;&gt;''$.\"4420283\"'']],"")</f>
        <v/>
      </c>
      <c r="L223" t="str">
        <f>IFERROR(ODBC__dsn_Synapse[[#This Row],[responses-&gt;&gt;''$.\"4422124\"'']],"")</f>
        <v/>
      </c>
      <c r="M223" t="str">
        <f t="shared" si="25"/>
        <v/>
      </c>
      <c r="N223" t="e">
        <f>_xlfn.IFNA(_xlfn.XLOOKUP($G223,'HBV TL'!$C:$C,'HBV TL'!$E:$E,,0),"NA")</f>
        <v>#VALUE!</v>
      </c>
      <c r="O223" t="e">
        <f>_xlfn.IFNA(_xlfn.XLOOKUP($H223,'HBV TL'!$C:$C,'HBV TL'!$E:$E,,0),"NA")</f>
        <v>#VALUE!</v>
      </c>
      <c r="P223" t="e">
        <f t="shared" si="26"/>
        <v>#VALUE!</v>
      </c>
      <c r="Q223" t="e">
        <f>_xlfn.XLOOKUP($G223,'HBV_PBC Unified TL'!$A:$A,'HBV_PBC Unified TL'!$E:$E,,0)</f>
        <v>#VALUE!</v>
      </c>
      <c r="R223" t="e">
        <f t="shared" si="27"/>
        <v>#VALUE!</v>
      </c>
      <c r="S223" t="e">
        <f>_xlfn.IFNA(IF(_xlfn.XLOOKUP($C223,OLs!$B:$B,OLs!$B:$B,,0),1,0),0)</f>
        <v>#VALUE!</v>
      </c>
      <c r="T223" t="e">
        <f t="shared" si="28"/>
        <v>#VALUE!</v>
      </c>
      <c r="U223" t="e">
        <f>_xlfn.IFNA(_xlfn.XLOOKUP($T223,'PBC TL'!$A:$A,'PBC TL'!$F:$F,,0),"NA")</f>
        <v>#VALUE!</v>
      </c>
      <c r="V223" t="e">
        <f t="shared" si="29"/>
        <v>#VALUE!</v>
      </c>
      <c r="W223" t="e">
        <f t="shared" si="30"/>
        <v>#VALUE!</v>
      </c>
      <c r="X223" t="e">
        <f t="shared" si="31"/>
        <v>#VALUE!</v>
      </c>
      <c r="Y223" t="e">
        <f t="shared" si="32"/>
        <v>#VALUE!</v>
      </c>
    </row>
    <row r="224" spans="1:25" hidden="1" x14ac:dyDescent="0.25">
      <c r="A224" t="e">
        <f>IFERROR(ODBC__dsn_Synapse[[#This Row],[wave_id]],"")*1</f>
        <v>#VALUE!</v>
      </c>
      <c r="B224" t="e">
        <f>IFERROR(ODBC__dsn_Synapse[[#This Row],[id]],"")*1</f>
        <v>#VALUE!</v>
      </c>
      <c r="C224" t="e">
        <f>IFERROR(ODBC__dsn_Synapse[[#This Row],[user_id]],"")*1</f>
        <v>#VALUE!</v>
      </c>
      <c r="D224" s="100" t="e">
        <f>IFERROR(ODBC__dsn_Synapse[[#This Row],[start_date]],"")*1</f>
        <v>#VALUE!</v>
      </c>
      <c r="E224" t="e">
        <f>IFERROR(ODBC__dsn_Synapse[[#This Row],[completed_date]],"")*1</f>
        <v>#VALUE!</v>
      </c>
      <c r="F224" s="100" t="e">
        <f>IFERROR(ODBC__dsn_Synapse[[#This Row],[convert_TZ(users_waves.completed_date,''UTC'',''America/New_York'')]],"")*1</f>
        <v>#VALUE!</v>
      </c>
      <c r="G224" t="e">
        <f>IFERROR(ODBC__dsn_Synapse[[#This Row],[npi]],"")*1</f>
        <v>#VALUE!</v>
      </c>
      <c r="H224" t="e">
        <f>IFERROR(ODBC__dsn_Synapse[[#This Row],[vendor_npi]],"")*1</f>
        <v>#VALUE!</v>
      </c>
      <c r="I224" t="e">
        <f>IFERROR(ODBC__dsn_Synapse[[#This Row],[status]],"")*1</f>
        <v>#VALUE!</v>
      </c>
      <c r="J224" t="str">
        <f>IFERROR(ODBC__dsn_Synapse[[#This Row],[responses-&gt;&gt;''$.\"4420595\"'']],"")</f>
        <v/>
      </c>
      <c r="K224" t="str">
        <f>IFERROR(ODBC__dsn_Synapse[[#This Row],[responses-&gt;&gt;''$.\"4420283\"'']],"")</f>
        <v/>
      </c>
      <c r="L224" t="str">
        <f>IFERROR(ODBC__dsn_Synapse[[#This Row],[responses-&gt;&gt;''$.\"4422124\"'']],"")</f>
        <v/>
      </c>
      <c r="M224" t="str">
        <f t="shared" si="25"/>
        <v/>
      </c>
      <c r="N224" t="e">
        <f>_xlfn.IFNA(_xlfn.XLOOKUP($G224,'HBV TL'!$C:$C,'HBV TL'!$E:$E,,0),"NA")</f>
        <v>#VALUE!</v>
      </c>
      <c r="O224" t="e">
        <f>_xlfn.IFNA(_xlfn.XLOOKUP($H224,'HBV TL'!$C:$C,'HBV TL'!$E:$E,,0),"NA")</f>
        <v>#VALUE!</v>
      </c>
      <c r="P224" t="e">
        <f t="shared" si="26"/>
        <v>#VALUE!</v>
      </c>
      <c r="Q224" t="e">
        <f>_xlfn.XLOOKUP($G224,'HBV_PBC Unified TL'!$A:$A,'HBV_PBC Unified TL'!$E:$E,,0)</f>
        <v>#VALUE!</v>
      </c>
      <c r="R224" t="e">
        <f t="shared" si="27"/>
        <v>#VALUE!</v>
      </c>
      <c r="S224" t="e">
        <f>_xlfn.IFNA(IF(_xlfn.XLOOKUP($C224,OLs!$B:$B,OLs!$B:$B,,0),1,0),0)</f>
        <v>#VALUE!</v>
      </c>
      <c r="T224" t="e">
        <f t="shared" si="28"/>
        <v>#VALUE!</v>
      </c>
      <c r="U224" t="e">
        <f>_xlfn.IFNA(_xlfn.XLOOKUP($T224,'PBC TL'!$A:$A,'PBC TL'!$F:$F,,0),"NA")</f>
        <v>#VALUE!</v>
      </c>
      <c r="V224" t="e">
        <f t="shared" si="29"/>
        <v>#VALUE!</v>
      </c>
      <c r="W224" t="e">
        <f t="shared" si="30"/>
        <v>#VALUE!</v>
      </c>
      <c r="X224" t="e">
        <f t="shared" si="31"/>
        <v>#VALUE!</v>
      </c>
      <c r="Y224" t="e">
        <f t="shared" si="32"/>
        <v>#VALUE!</v>
      </c>
    </row>
    <row r="225" spans="1:25" hidden="1" x14ac:dyDescent="0.25">
      <c r="A225" t="e">
        <f>IFERROR(ODBC__dsn_Synapse[[#This Row],[wave_id]],"")*1</f>
        <v>#VALUE!</v>
      </c>
      <c r="B225" t="e">
        <f>IFERROR(ODBC__dsn_Synapse[[#This Row],[id]],"")*1</f>
        <v>#VALUE!</v>
      </c>
      <c r="C225" t="e">
        <f>IFERROR(ODBC__dsn_Synapse[[#This Row],[user_id]],"")*1</f>
        <v>#VALUE!</v>
      </c>
      <c r="D225" s="100" t="e">
        <f>IFERROR(ODBC__dsn_Synapse[[#This Row],[start_date]],"")*1</f>
        <v>#VALUE!</v>
      </c>
      <c r="E225" t="e">
        <f>IFERROR(ODBC__dsn_Synapse[[#This Row],[completed_date]],"")*1</f>
        <v>#VALUE!</v>
      </c>
      <c r="F225" s="100" t="e">
        <f>IFERROR(ODBC__dsn_Synapse[[#This Row],[convert_TZ(users_waves.completed_date,''UTC'',''America/New_York'')]],"")*1</f>
        <v>#VALUE!</v>
      </c>
      <c r="G225" t="e">
        <f>IFERROR(ODBC__dsn_Synapse[[#This Row],[npi]],"")*1</f>
        <v>#VALUE!</v>
      </c>
      <c r="H225" t="e">
        <f>IFERROR(ODBC__dsn_Synapse[[#This Row],[vendor_npi]],"")*1</f>
        <v>#VALUE!</v>
      </c>
      <c r="I225" t="e">
        <f>IFERROR(ODBC__dsn_Synapse[[#This Row],[status]],"")*1</f>
        <v>#VALUE!</v>
      </c>
      <c r="J225" t="str">
        <f>IFERROR(ODBC__dsn_Synapse[[#This Row],[responses-&gt;&gt;''$.\"4420595\"'']],"")</f>
        <v/>
      </c>
      <c r="K225" t="str">
        <f>IFERROR(ODBC__dsn_Synapse[[#This Row],[responses-&gt;&gt;''$.\"4420283\"'']],"")</f>
        <v/>
      </c>
      <c r="L225" t="str">
        <f>IFERROR(ODBC__dsn_Synapse[[#This Row],[responses-&gt;&gt;''$.\"4422124\"'']],"")</f>
        <v/>
      </c>
      <c r="M225" t="str">
        <f t="shared" si="25"/>
        <v/>
      </c>
      <c r="N225" t="e">
        <f>_xlfn.IFNA(_xlfn.XLOOKUP($G225,'HBV TL'!$C:$C,'HBV TL'!$E:$E,,0),"NA")</f>
        <v>#VALUE!</v>
      </c>
      <c r="O225" t="e">
        <f>_xlfn.IFNA(_xlfn.XLOOKUP($H225,'HBV TL'!$C:$C,'HBV TL'!$E:$E,,0),"NA")</f>
        <v>#VALUE!</v>
      </c>
      <c r="P225" t="e">
        <f t="shared" si="26"/>
        <v>#VALUE!</v>
      </c>
      <c r="Q225" t="e">
        <f>_xlfn.XLOOKUP($G225,'HBV_PBC Unified TL'!$A:$A,'HBV_PBC Unified TL'!$E:$E,,0)</f>
        <v>#VALUE!</v>
      </c>
      <c r="R225" t="e">
        <f t="shared" si="27"/>
        <v>#VALUE!</v>
      </c>
      <c r="S225" t="e">
        <f>_xlfn.IFNA(IF(_xlfn.XLOOKUP($C225,OLs!$B:$B,OLs!$B:$B,,0),1,0),0)</f>
        <v>#VALUE!</v>
      </c>
      <c r="T225" t="e">
        <f t="shared" si="28"/>
        <v>#VALUE!</v>
      </c>
      <c r="U225" t="e">
        <f>_xlfn.IFNA(_xlfn.XLOOKUP($T225,'PBC TL'!$A:$A,'PBC TL'!$F:$F,,0),"NA")</f>
        <v>#VALUE!</v>
      </c>
      <c r="V225" t="e">
        <f t="shared" si="29"/>
        <v>#VALUE!</v>
      </c>
      <c r="W225" t="e">
        <f t="shared" si="30"/>
        <v>#VALUE!</v>
      </c>
      <c r="X225" t="e">
        <f t="shared" si="31"/>
        <v>#VALUE!</v>
      </c>
      <c r="Y225" t="e">
        <f t="shared" si="32"/>
        <v>#VALUE!</v>
      </c>
    </row>
    <row r="226" spans="1:25" hidden="1" x14ac:dyDescent="0.25">
      <c r="A226" t="e">
        <f>IFERROR(ODBC__dsn_Synapse[[#This Row],[wave_id]],"")*1</f>
        <v>#VALUE!</v>
      </c>
      <c r="B226" t="e">
        <f>IFERROR(ODBC__dsn_Synapse[[#This Row],[id]],"")*1</f>
        <v>#VALUE!</v>
      </c>
      <c r="C226" t="e">
        <f>IFERROR(ODBC__dsn_Synapse[[#This Row],[user_id]],"")*1</f>
        <v>#VALUE!</v>
      </c>
      <c r="D226" s="100" t="e">
        <f>IFERROR(ODBC__dsn_Synapse[[#This Row],[start_date]],"")*1</f>
        <v>#VALUE!</v>
      </c>
      <c r="E226" t="e">
        <f>IFERROR(ODBC__dsn_Synapse[[#This Row],[completed_date]],"")*1</f>
        <v>#VALUE!</v>
      </c>
      <c r="F226" s="100" t="e">
        <f>IFERROR(ODBC__dsn_Synapse[[#This Row],[convert_TZ(users_waves.completed_date,''UTC'',''America/New_York'')]],"")*1</f>
        <v>#VALUE!</v>
      </c>
      <c r="G226" t="e">
        <f>IFERROR(ODBC__dsn_Synapse[[#This Row],[npi]],"")*1</f>
        <v>#VALUE!</v>
      </c>
      <c r="H226" t="e">
        <f>IFERROR(ODBC__dsn_Synapse[[#This Row],[vendor_npi]],"")*1</f>
        <v>#VALUE!</v>
      </c>
      <c r="I226" t="e">
        <f>IFERROR(ODBC__dsn_Synapse[[#This Row],[status]],"")*1</f>
        <v>#VALUE!</v>
      </c>
      <c r="J226" t="str">
        <f>IFERROR(ODBC__dsn_Synapse[[#This Row],[responses-&gt;&gt;''$.\"4420595\"'']],"")</f>
        <v/>
      </c>
      <c r="K226" t="str">
        <f>IFERROR(ODBC__dsn_Synapse[[#This Row],[responses-&gt;&gt;''$.\"4420283\"'']],"")</f>
        <v/>
      </c>
      <c r="L226" t="str">
        <f>IFERROR(ODBC__dsn_Synapse[[#This Row],[responses-&gt;&gt;''$.\"4422124\"'']],"")</f>
        <v/>
      </c>
      <c r="M226" t="str">
        <f t="shared" si="25"/>
        <v/>
      </c>
      <c r="N226" t="e">
        <f>_xlfn.IFNA(_xlfn.XLOOKUP($G226,'HBV TL'!$C:$C,'HBV TL'!$E:$E,,0),"NA")</f>
        <v>#VALUE!</v>
      </c>
      <c r="O226" t="e">
        <f>_xlfn.IFNA(_xlfn.XLOOKUP($H226,'HBV TL'!$C:$C,'HBV TL'!$E:$E,,0),"NA")</f>
        <v>#VALUE!</v>
      </c>
      <c r="P226" t="e">
        <f t="shared" si="26"/>
        <v>#VALUE!</v>
      </c>
      <c r="Q226" t="e">
        <f>_xlfn.XLOOKUP($G226,'HBV_PBC Unified TL'!$A:$A,'HBV_PBC Unified TL'!$E:$E,,0)</f>
        <v>#VALUE!</v>
      </c>
      <c r="R226" t="e">
        <f t="shared" si="27"/>
        <v>#VALUE!</v>
      </c>
      <c r="S226" t="e">
        <f>_xlfn.IFNA(IF(_xlfn.XLOOKUP($C226,OLs!$B:$B,OLs!$B:$B,,0),1,0),0)</f>
        <v>#VALUE!</v>
      </c>
      <c r="T226" t="e">
        <f t="shared" si="28"/>
        <v>#VALUE!</v>
      </c>
      <c r="U226" t="e">
        <f>_xlfn.IFNA(_xlfn.XLOOKUP($T226,'PBC TL'!$A:$A,'PBC TL'!$F:$F,,0),"NA")</f>
        <v>#VALUE!</v>
      </c>
      <c r="V226" t="e">
        <f t="shared" si="29"/>
        <v>#VALUE!</v>
      </c>
      <c r="W226" t="e">
        <f t="shared" si="30"/>
        <v>#VALUE!</v>
      </c>
      <c r="X226" t="e">
        <f t="shared" si="31"/>
        <v>#VALUE!</v>
      </c>
      <c r="Y226" t="e">
        <f t="shared" si="32"/>
        <v>#VALUE!</v>
      </c>
    </row>
    <row r="227" spans="1:25" hidden="1" x14ac:dyDescent="0.25">
      <c r="A227" t="e">
        <f>IFERROR(ODBC__dsn_Synapse[[#This Row],[wave_id]],"")*1</f>
        <v>#VALUE!</v>
      </c>
      <c r="B227" t="e">
        <f>IFERROR(ODBC__dsn_Synapse[[#This Row],[id]],"")*1</f>
        <v>#VALUE!</v>
      </c>
      <c r="C227" t="e">
        <f>IFERROR(ODBC__dsn_Synapse[[#This Row],[user_id]],"")*1</f>
        <v>#VALUE!</v>
      </c>
      <c r="D227" s="100" t="e">
        <f>IFERROR(ODBC__dsn_Synapse[[#This Row],[start_date]],"")*1</f>
        <v>#VALUE!</v>
      </c>
      <c r="E227" t="e">
        <f>IFERROR(ODBC__dsn_Synapse[[#This Row],[completed_date]],"")*1</f>
        <v>#VALUE!</v>
      </c>
      <c r="F227" s="100" t="e">
        <f>IFERROR(ODBC__dsn_Synapse[[#This Row],[convert_TZ(users_waves.completed_date,''UTC'',''America/New_York'')]],"")*1</f>
        <v>#VALUE!</v>
      </c>
      <c r="G227" t="e">
        <f>IFERROR(ODBC__dsn_Synapse[[#This Row],[npi]],"")*1</f>
        <v>#VALUE!</v>
      </c>
      <c r="H227" t="e">
        <f>IFERROR(ODBC__dsn_Synapse[[#This Row],[vendor_npi]],"")*1</f>
        <v>#VALUE!</v>
      </c>
      <c r="I227" t="e">
        <f>IFERROR(ODBC__dsn_Synapse[[#This Row],[status]],"")*1</f>
        <v>#VALUE!</v>
      </c>
      <c r="J227" t="str">
        <f>IFERROR(ODBC__dsn_Synapse[[#This Row],[responses-&gt;&gt;''$.\"4420595\"'']],"")</f>
        <v/>
      </c>
      <c r="K227" t="str">
        <f>IFERROR(ODBC__dsn_Synapse[[#This Row],[responses-&gt;&gt;''$.\"4420283\"'']],"")</f>
        <v/>
      </c>
      <c r="L227" t="str">
        <f>IFERROR(ODBC__dsn_Synapse[[#This Row],[responses-&gt;&gt;''$.\"4422124\"'']],"")</f>
        <v/>
      </c>
      <c r="M227" t="str">
        <f t="shared" si="25"/>
        <v/>
      </c>
      <c r="N227" t="e">
        <f>_xlfn.IFNA(_xlfn.XLOOKUP($G227,'HBV TL'!$C:$C,'HBV TL'!$E:$E,,0),"NA")</f>
        <v>#VALUE!</v>
      </c>
      <c r="O227" t="e">
        <f>_xlfn.IFNA(_xlfn.XLOOKUP($H227,'HBV TL'!$C:$C,'HBV TL'!$E:$E,,0),"NA")</f>
        <v>#VALUE!</v>
      </c>
      <c r="P227" t="e">
        <f t="shared" si="26"/>
        <v>#VALUE!</v>
      </c>
      <c r="Q227" t="e">
        <f>_xlfn.XLOOKUP($G227,'HBV_PBC Unified TL'!$A:$A,'HBV_PBC Unified TL'!$E:$E,,0)</f>
        <v>#VALUE!</v>
      </c>
      <c r="R227" t="e">
        <f t="shared" si="27"/>
        <v>#VALUE!</v>
      </c>
      <c r="S227" t="e">
        <f>_xlfn.IFNA(IF(_xlfn.XLOOKUP($C227,OLs!$B:$B,OLs!$B:$B,,0),1,0),0)</f>
        <v>#VALUE!</v>
      </c>
      <c r="T227" t="e">
        <f t="shared" si="28"/>
        <v>#VALUE!</v>
      </c>
      <c r="U227" t="e">
        <f>_xlfn.IFNA(_xlfn.XLOOKUP($T227,'PBC TL'!$A:$A,'PBC TL'!$F:$F,,0),"NA")</f>
        <v>#VALUE!</v>
      </c>
      <c r="V227" t="e">
        <f t="shared" si="29"/>
        <v>#VALUE!</v>
      </c>
      <c r="W227" t="e">
        <f t="shared" si="30"/>
        <v>#VALUE!</v>
      </c>
      <c r="X227" t="e">
        <f t="shared" si="31"/>
        <v>#VALUE!</v>
      </c>
      <c r="Y227" t="e">
        <f t="shared" si="32"/>
        <v>#VALUE!</v>
      </c>
    </row>
    <row r="228" spans="1:25" hidden="1" x14ac:dyDescent="0.25">
      <c r="A228" t="e">
        <f>IFERROR(ODBC__dsn_Synapse[[#This Row],[wave_id]],"")*1</f>
        <v>#VALUE!</v>
      </c>
      <c r="B228" t="e">
        <f>IFERROR(ODBC__dsn_Synapse[[#This Row],[id]],"")*1</f>
        <v>#VALUE!</v>
      </c>
      <c r="C228" t="e">
        <f>IFERROR(ODBC__dsn_Synapse[[#This Row],[user_id]],"")*1</f>
        <v>#VALUE!</v>
      </c>
      <c r="D228" s="100" t="e">
        <f>IFERROR(ODBC__dsn_Synapse[[#This Row],[start_date]],"")*1</f>
        <v>#VALUE!</v>
      </c>
      <c r="E228" t="e">
        <f>IFERROR(ODBC__dsn_Synapse[[#This Row],[completed_date]],"")*1</f>
        <v>#VALUE!</v>
      </c>
      <c r="F228" s="100" t="e">
        <f>IFERROR(ODBC__dsn_Synapse[[#This Row],[convert_TZ(users_waves.completed_date,''UTC'',''America/New_York'')]],"")*1</f>
        <v>#VALUE!</v>
      </c>
      <c r="G228" t="e">
        <f>IFERROR(ODBC__dsn_Synapse[[#This Row],[npi]],"")*1</f>
        <v>#VALUE!</v>
      </c>
      <c r="H228" t="e">
        <f>IFERROR(ODBC__dsn_Synapse[[#This Row],[vendor_npi]],"")*1</f>
        <v>#VALUE!</v>
      </c>
      <c r="I228" t="e">
        <f>IFERROR(ODBC__dsn_Synapse[[#This Row],[status]],"")*1</f>
        <v>#VALUE!</v>
      </c>
      <c r="J228" t="str">
        <f>IFERROR(ODBC__dsn_Synapse[[#This Row],[responses-&gt;&gt;''$.\"4420595\"'']],"")</f>
        <v/>
      </c>
      <c r="K228" t="str">
        <f>IFERROR(ODBC__dsn_Synapse[[#This Row],[responses-&gt;&gt;''$.\"4420283\"'']],"")</f>
        <v/>
      </c>
      <c r="L228" t="str">
        <f>IFERROR(ODBC__dsn_Synapse[[#This Row],[responses-&gt;&gt;''$.\"4422124\"'']],"")</f>
        <v/>
      </c>
      <c r="M228" t="str">
        <f t="shared" si="25"/>
        <v/>
      </c>
      <c r="N228" t="e">
        <f>_xlfn.IFNA(_xlfn.XLOOKUP($G228,'HBV TL'!$C:$C,'HBV TL'!$E:$E,,0),"NA")</f>
        <v>#VALUE!</v>
      </c>
      <c r="O228" t="e">
        <f>_xlfn.IFNA(_xlfn.XLOOKUP($H228,'HBV TL'!$C:$C,'HBV TL'!$E:$E,,0),"NA")</f>
        <v>#VALUE!</v>
      </c>
      <c r="P228" t="e">
        <f t="shared" si="26"/>
        <v>#VALUE!</v>
      </c>
      <c r="Q228" t="e">
        <f>_xlfn.XLOOKUP($G228,'HBV_PBC Unified TL'!$A:$A,'HBV_PBC Unified TL'!$E:$E,,0)</f>
        <v>#VALUE!</v>
      </c>
      <c r="R228" t="e">
        <f t="shared" si="27"/>
        <v>#VALUE!</v>
      </c>
      <c r="S228" t="e">
        <f>_xlfn.IFNA(IF(_xlfn.XLOOKUP($C228,OLs!$B:$B,OLs!$B:$B,,0),1,0),0)</f>
        <v>#VALUE!</v>
      </c>
      <c r="T228" t="e">
        <f t="shared" si="28"/>
        <v>#VALUE!</v>
      </c>
      <c r="U228" t="e">
        <f>_xlfn.IFNA(_xlfn.XLOOKUP($T228,'PBC TL'!$A:$A,'PBC TL'!$F:$F,,0),"NA")</f>
        <v>#VALUE!</v>
      </c>
      <c r="V228" t="e">
        <f t="shared" si="29"/>
        <v>#VALUE!</v>
      </c>
      <c r="W228" t="e">
        <f t="shared" si="30"/>
        <v>#VALUE!</v>
      </c>
      <c r="X228" t="e">
        <f t="shared" si="31"/>
        <v>#VALUE!</v>
      </c>
      <c r="Y228" t="e">
        <f t="shared" si="32"/>
        <v>#VALUE!</v>
      </c>
    </row>
    <row r="229" spans="1:25" hidden="1" x14ac:dyDescent="0.25">
      <c r="A229" t="e">
        <f>IFERROR(ODBC__dsn_Synapse[[#This Row],[wave_id]],"")*1</f>
        <v>#VALUE!</v>
      </c>
      <c r="B229" t="e">
        <f>IFERROR(ODBC__dsn_Synapse[[#This Row],[id]],"")*1</f>
        <v>#VALUE!</v>
      </c>
      <c r="C229" t="e">
        <f>IFERROR(ODBC__dsn_Synapse[[#This Row],[user_id]],"")*1</f>
        <v>#VALUE!</v>
      </c>
      <c r="D229" s="100" t="e">
        <f>IFERROR(ODBC__dsn_Synapse[[#This Row],[start_date]],"")*1</f>
        <v>#VALUE!</v>
      </c>
      <c r="E229" t="e">
        <f>IFERROR(ODBC__dsn_Synapse[[#This Row],[completed_date]],"")*1</f>
        <v>#VALUE!</v>
      </c>
      <c r="F229" s="100" t="e">
        <f>IFERROR(ODBC__dsn_Synapse[[#This Row],[convert_TZ(users_waves.completed_date,''UTC'',''America/New_York'')]],"")*1</f>
        <v>#VALUE!</v>
      </c>
      <c r="G229" t="e">
        <f>IFERROR(ODBC__dsn_Synapse[[#This Row],[npi]],"")*1</f>
        <v>#VALUE!</v>
      </c>
      <c r="H229" t="e">
        <f>IFERROR(ODBC__dsn_Synapse[[#This Row],[vendor_npi]],"")*1</f>
        <v>#VALUE!</v>
      </c>
      <c r="I229" t="e">
        <f>IFERROR(ODBC__dsn_Synapse[[#This Row],[status]],"")*1</f>
        <v>#VALUE!</v>
      </c>
      <c r="J229" t="str">
        <f>IFERROR(ODBC__dsn_Synapse[[#This Row],[responses-&gt;&gt;''$.\"4420595\"'']],"")</f>
        <v/>
      </c>
      <c r="K229" t="str">
        <f>IFERROR(ODBC__dsn_Synapse[[#This Row],[responses-&gt;&gt;''$.\"4420283\"'']],"")</f>
        <v/>
      </c>
      <c r="L229" t="str">
        <f>IFERROR(ODBC__dsn_Synapse[[#This Row],[responses-&gt;&gt;''$.\"4422124\"'']],"")</f>
        <v/>
      </c>
      <c r="M229" t="str">
        <f t="shared" si="25"/>
        <v/>
      </c>
      <c r="N229" t="e">
        <f>_xlfn.IFNA(_xlfn.XLOOKUP($G229,'HBV TL'!$C:$C,'HBV TL'!$E:$E,,0),"NA")</f>
        <v>#VALUE!</v>
      </c>
      <c r="O229" t="e">
        <f>_xlfn.IFNA(_xlfn.XLOOKUP($H229,'HBV TL'!$C:$C,'HBV TL'!$E:$E,,0),"NA")</f>
        <v>#VALUE!</v>
      </c>
      <c r="P229" t="e">
        <f t="shared" si="26"/>
        <v>#VALUE!</v>
      </c>
      <c r="Q229" t="e">
        <f>_xlfn.XLOOKUP($G229,'HBV_PBC Unified TL'!$A:$A,'HBV_PBC Unified TL'!$E:$E,,0)</f>
        <v>#VALUE!</v>
      </c>
      <c r="R229" t="e">
        <f t="shared" si="27"/>
        <v>#VALUE!</v>
      </c>
      <c r="S229" t="e">
        <f>_xlfn.IFNA(IF(_xlfn.XLOOKUP($C229,OLs!$B:$B,OLs!$B:$B,,0),1,0),0)</f>
        <v>#VALUE!</v>
      </c>
      <c r="T229" t="e">
        <f t="shared" si="28"/>
        <v>#VALUE!</v>
      </c>
      <c r="U229" t="e">
        <f>_xlfn.IFNA(_xlfn.XLOOKUP($T229,'PBC TL'!$A:$A,'PBC TL'!$F:$F,,0),"NA")</f>
        <v>#VALUE!</v>
      </c>
      <c r="V229" t="e">
        <f t="shared" si="29"/>
        <v>#VALUE!</v>
      </c>
      <c r="W229" t="e">
        <f t="shared" si="30"/>
        <v>#VALUE!</v>
      </c>
      <c r="X229" t="e">
        <f t="shared" si="31"/>
        <v>#VALUE!</v>
      </c>
      <c r="Y229" t="e">
        <f t="shared" si="32"/>
        <v>#VALUE!</v>
      </c>
    </row>
    <row r="230" spans="1:25" hidden="1" x14ac:dyDescent="0.25">
      <c r="A230" t="e">
        <f>IFERROR(ODBC__dsn_Synapse[[#This Row],[wave_id]],"")*1</f>
        <v>#VALUE!</v>
      </c>
      <c r="B230" t="e">
        <f>IFERROR(ODBC__dsn_Synapse[[#This Row],[id]],"")*1</f>
        <v>#VALUE!</v>
      </c>
      <c r="C230" t="e">
        <f>IFERROR(ODBC__dsn_Synapse[[#This Row],[user_id]],"")*1</f>
        <v>#VALUE!</v>
      </c>
      <c r="D230" s="100" t="e">
        <f>IFERROR(ODBC__dsn_Synapse[[#This Row],[start_date]],"")*1</f>
        <v>#VALUE!</v>
      </c>
      <c r="E230" t="e">
        <f>IFERROR(ODBC__dsn_Synapse[[#This Row],[completed_date]],"")*1</f>
        <v>#VALUE!</v>
      </c>
      <c r="F230" s="100" t="e">
        <f>IFERROR(ODBC__dsn_Synapse[[#This Row],[convert_TZ(users_waves.completed_date,''UTC'',''America/New_York'')]],"")*1</f>
        <v>#VALUE!</v>
      </c>
      <c r="G230" t="e">
        <f>IFERROR(ODBC__dsn_Synapse[[#This Row],[npi]],"")*1</f>
        <v>#VALUE!</v>
      </c>
      <c r="H230" t="e">
        <f>IFERROR(ODBC__dsn_Synapse[[#This Row],[vendor_npi]],"")*1</f>
        <v>#VALUE!</v>
      </c>
      <c r="I230" t="e">
        <f>IFERROR(ODBC__dsn_Synapse[[#This Row],[status]],"")*1</f>
        <v>#VALUE!</v>
      </c>
      <c r="J230" t="str">
        <f>IFERROR(ODBC__dsn_Synapse[[#This Row],[responses-&gt;&gt;''$.\"4420595\"'']],"")</f>
        <v/>
      </c>
      <c r="K230" t="str">
        <f>IFERROR(ODBC__dsn_Synapse[[#This Row],[responses-&gt;&gt;''$.\"4420283\"'']],"")</f>
        <v/>
      </c>
      <c r="L230" t="str">
        <f>IFERROR(ODBC__dsn_Synapse[[#This Row],[responses-&gt;&gt;''$.\"4422124\"'']],"")</f>
        <v/>
      </c>
      <c r="M230" t="str">
        <f t="shared" si="25"/>
        <v/>
      </c>
      <c r="N230" t="e">
        <f>_xlfn.IFNA(_xlfn.XLOOKUP($G230,'HBV TL'!$C:$C,'HBV TL'!$E:$E,,0),"NA")</f>
        <v>#VALUE!</v>
      </c>
      <c r="O230" t="e">
        <f>_xlfn.IFNA(_xlfn.XLOOKUP($H230,'HBV TL'!$C:$C,'HBV TL'!$E:$E,,0),"NA")</f>
        <v>#VALUE!</v>
      </c>
      <c r="P230" t="e">
        <f t="shared" si="26"/>
        <v>#VALUE!</v>
      </c>
      <c r="Q230" t="e">
        <f>_xlfn.XLOOKUP($G230,'HBV_PBC Unified TL'!$A:$A,'HBV_PBC Unified TL'!$E:$E,,0)</f>
        <v>#VALUE!</v>
      </c>
      <c r="R230" t="e">
        <f t="shared" si="27"/>
        <v>#VALUE!</v>
      </c>
      <c r="S230" t="e">
        <f>_xlfn.IFNA(IF(_xlfn.XLOOKUP($C230,OLs!$B:$B,OLs!$B:$B,,0),1,0),0)</f>
        <v>#VALUE!</v>
      </c>
      <c r="T230" t="e">
        <f t="shared" si="28"/>
        <v>#VALUE!</v>
      </c>
      <c r="U230" t="e">
        <f>_xlfn.IFNA(_xlfn.XLOOKUP($T230,'PBC TL'!$A:$A,'PBC TL'!$F:$F,,0),"NA")</f>
        <v>#VALUE!</v>
      </c>
      <c r="V230" t="e">
        <f t="shared" si="29"/>
        <v>#VALUE!</v>
      </c>
      <c r="W230" t="e">
        <f t="shared" si="30"/>
        <v>#VALUE!</v>
      </c>
      <c r="X230" t="e">
        <f t="shared" si="31"/>
        <v>#VALUE!</v>
      </c>
      <c r="Y230" t="e">
        <f t="shared" si="32"/>
        <v>#VALUE!</v>
      </c>
    </row>
    <row r="231" spans="1:25" hidden="1" x14ac:dyDescent="0.25">
      <c r="A231" t="e">
        <f>IFERROR(ODBC__dsn_Synapse[[#This Row],[wave_id]],"")*1</f>
        <v>#VALUE!</v>
      </c>
      <c r="B231" t="e">
        <f>IFERROR(ODBC__dsn_Synapse[[#This Row],[id]],"")*1</f>
        <v>#VALUE!</v>
      </c>
      <c r="C231" t="e">
        <f>IFERROR(ODBC__dsn_Synapse[[#This Row],[user_id]],"")*1</f>
        <v>#VALUE!</v>
      </c>
      <c r="D231" s="100" t="e">
        <f>IFERROR(ODBC__dsn_Synapse[[#This Row],[start_date]],"")*1</f>
        <v>#VALUE!</v>
      </c>
      <c r="E231" t="e">
        <f>IFERROR(ODBC__dsn_Synapse[[#This Row],[completed_date]],"")*1</f>
        <v>#VALUE!</v>
      </c>
      <c r="F231" s="100" t="e">
        <f>IFERROR(ODBC__dsn_Synapse[[#This Row],[convert_TZ(users_waves.completed_date,''UTC'',''America/New_York'')]],"")*1</f>
        <v>#VALUE!</v>
      </c>
      <c r="G231" t="e">
        <f>IFERROR(ODBC__dsn_Synapse[[#This Row],[npi]],"")*1</f>
        <v>#VALUE!</v>
      </c>
      <c r="H231" t="e">
        <f>IFERROR(ODBC__dsn_Synapse[[#This Row],[vendor_npi]],"")*1</f>
        <v>#VALUE!</v>
      </c>
      <c r="I231" t="e">
        <f>IFERROR(ODBC__dsn_Synapse[[#This Row],[status]],"")*1</f>
        <v>#VALUE!</v>
      </c>
      <c r="J231" t="str">
        <f>IFERROR(ODBC__dsn_Synapse[[#This Row],[responses-&gt;&gt;''$.\"4420595\"'']],"")</f>
        <v/>
      </c>
      <c r="K231" t="str">
        <f>IFERROR(ODBC__dsn_Synapse[[#This Row],[responses-&gt;&gt;''$.\"4420283\"'']],"")</f>
        <v/>
      </c>
      <c r="L231" t="str">
        <f>IFERROR(ODBC__dsn_Synapse[[#This Row],[responses-&gt;&gt;''$.\"4422124\"'']],"")</f>
        <v/>
      </c>
      <c r="M231" t="str">
        <f t="shared" si="25"/>
        <v/>
      </c>
      <c r="N231" t="e">
        <f>_xlfn.IFNA(_xlfn.XLOOKUP($G231,'HBV TL'!$C:$C,'HBV TL'!$E:$E,,0),"NA")</f>
        <v>#VALUE!</v>
      </c>
      <c r="O231" t="e">
        <f>_xlfn.IFNA(_xlfn.XLOOKUP($H231,'HBV TL'!$C:$C,'HBV TL'!$E:$E,,0),"NA")</f>
        <v>#VALUE!</v>
      </c>
      <c r="P231" t="e">
        <f t="shared" si="26"/>
        <v>#VALUE!</v>
      </c>
      <c r="Q231" t="e">
        <f>_xlfn.XLOOKUP($G231,'HBV_PBC Unified TL'!$A:$A,'HBV_PBC Unified TL'!$E:$E,,0)</f>
        <v>#VALUE!</v>
      </c>
      <c r="R231" t="e">
        <f t="shared" si="27"/>
        <v>#VALUE!</v>
      </c>
      <c r="S231" t="e">
        <f>_xlfn.IFNA(IF(_xlfn.XLOOKUP($C231,OLs!$B:$B,OLs!$B:$B,,0),1,0),0)</f>
        <v>#VALUE!</v>
      </c>
      <c r="T231" t="e">
        <f t="shared" si="28"/>
        <v>#VALUE!</v>
      </c>
      <c r="U231" t="e">
        <f>_xlfn.IFNA(_xlfn.XLOOKUP($T231,'PBC TL'!$A:$A,'PBC TL'!$F:$F,,0),"NA")</f>
        <v>#VALUE!</v>
      </c>
      <c r="V231" t="e">
        <f t="shared" si="29"/>
        <v>#VALUE!</v>
      </c>
      <c r="W231" t="e">
        <f t="shared" si="30"/>
        <v>#VALUE!</v>
      </c>
      <c r="X231" t="e">
        <f t="shared" si="31"/>
        <v>#VALUE!</v>
      </c>
      <c r="Y231" t="e">
        <f t="shared" si="32"/>
        <v>#VALUE!</v>
      </c>
    </row>
    <row r="232" spans="1:25" hidden="1" x14ac:dyDescent="0.25">
      <c r="A232" t="e">
        <f>IFERROR(ODBC__dsn_Synapse[[#This Row],[wave_id]],"")*1</f>
        <v>#VALUE!</v>
      </c>
      <c r="B232" t="e">
        <f>IFERROR(ODBC__dsn_Synapse[[#This Row],[id]],"")*1</f>
        <v>#VALUE!</v>
      </c>
      <c r="C232" t="e">
        <f>IFERROR(ODBC__dsn_Synapse[[#This Row],[user_id]],"")*1</f>
        <v>#VALUE!</v>
      </c>
      <c r="D232" s="100" t="e">
        <f>IFERROR(ODBC__dsn_Synapse[[#This Row],[start_date]],"")*1</f>
        <v>#VALUE!</v>
      </c>
      <c r="E232" t="e">
        <f>IFERROR(ODBC__dsn_Synapse[[#This Row],[completed_date]],"")*1</f>
        <v>#VALUE!</v>
      </c>
      <c r="F232" s="100" t="e">
        <f>IFERROR(ODBC__dsn_Synapse[[#This Row],[convert_TZ(users_waves.completed_date,''UTC'',''America/New_York'')]],"")*1</f>
        <v>#VALUE!</v>
      </c>
      <c r="G232" t="e">
        <f>IFERROR(ODBC__dsn_Synapse[[#This Row],[npi]],"")*1</f>
        <v>#VALUE!</v>
      </c>
      <c r="H232" t="e">
        <f>IFERROR(ODBC__dsn_Synapse[[#This Row],[vendor_npi]],"")*1</f>
        <v>#VALUE!</v>
      </c>
      <c r="I232" t="e">
        <f>IFERROR(ODBC__dsn_Synapse[[#This Row],[status]],"")*1</f>
        <v>#VALUE!</v>
      </c>
      <c r="J232" t="str">
        <f>IFERROR(ODBC__dsn_Synapse[[#This Row],[responses-&gt;&gt;''$.\"4420595\"'']],"")</f>
        <v/>
      </c>
      <c r="K232" t="str">
        <f>IFERROR(ODBC__dsn_Synapse[[#This Row],[responses-&gt;&gt;''$.\"4420283\"'']],"")</f>
        <v/>
      </c>
      <c r="L232" t="str">
        <f>IFERROR(ODBC__dsn_Synapse[[#This Row],[responses-&gt;&gt;''$.\"4422124\"'']],"")</f>
        <v/>
      </c>
      <c r="M232" t="str">
        <f t="shared" si="25"/>
        <v/>
      </c>
      <c r="N232" t="e">
        <f>_xlfn.IFNA(_xlfn.XLOOKUP($G232,'HBV TL'!$C:$C,'HBV TL'!$E:$E,,0),"NA")</f>
        <v>#VALUE!</v>
      </c>
      <c r="O232" t="e">
        <f>_xlfn.IFNA(_xlfn.XLOOKUP($H232,'HBV TL'!$C:$C,'HBV TL'!$E:$E,,0),"NA")</f>
        <v>#VALUE!</v>
      </c>
      <c r="P232" t="e">
        <f t="shared" si="26"/>
        <v>#VALUE!</v>
      </c>
      <c r="Q232" t="e">
        <f>_xlfn.XLOOKUP($G232,'HBV_PBC Unified TL'!$A:$A,'HBV_PBC Unified TL'!$E:$E,,0)</f>
        <v>#VALUE!</v>
      </c>
      <c r="R232" t="e">
        <f t="shared" si="27"/>
        <v>#VALUE!</v>
      </c>
      <c r="S232" t="e">
        <f>_xlfn.IFNA(IF(_xlfn.XLOOKUP($C232,OLs!$B:$B,OLs!$B:$B,,0),1,0),0)</f>
        <v>#VALUE!</v>
      </c>
      <c r="T232" t="e">
        <f t="shared" si="28"/>
        <v>#VALUE!</v>
      </c>
      <c r="U232" t="e">
        <f>_xlfn.IFNA(_xlfn.XLOOKUP($T232,'PBC TL'!$A:$A,'PBC TL'!$F:$F,,0),"NA")</f>
        <v>#VALUE!</v>
      </c>
      <c r="V232" t="e">
        <f t="shared" si="29"/>
        <v>#VALUE!</v>
      </c>
      <c r="W232" t="e">
        <f t="shared" si="30"/>
        <v>#VALUE!</v>
      </c>
      <c r="X232" t="e">
        <f t="shared" si="31"/>
        <v>#VALUE!</v>
      </c>
      <c r="Y232" t="e">
        <f t="shared" si="32"/>
        <v>#VALUE!</v>
      </c>
    </row>
    <row r="233" spans="1:25" hidden="1" x14ac:dyDescent="0.25">
      <c r="A233" t="e">
        <f>IFERROR(ODBC__dsn_Synapse[[#This Row],[wave_id]],"")*1</f>
        <v>#VALUE!</v>
      </c>
      <c r="B233" t="e">
        <f>IFERROR(ODBC__dsn_Synapse[[#This Row],[id]],"")*1</f>
        <v>#VALUE!</v>
      </c>
      <c r="C233" t="e">
        <f>IFERROR(ODBC__dsn_Synapse[[#This Row],[user_id]],"")*1</f>
        <v>#VALUE!</v>
      </c>
      <c r="D233" s="100" t="e">
        <f>IFERROR(ODBC__dsn_Synapse[[#This Row],[start_date]],"")*1</f>
        <v>#VALUE!</v>
      </c>
      <c r="E233" t="e">
        <f>IFERROR(ODBC__dsn_Synapse[[#This Row],[completed_date]],"")*1</f>
        <v>#VALUE!</v>
      </c>
      <c r="F233" s="100" t="e">
        <f>IFERROR(ODBC__dsn_Synapse[[#This Row],[convert_TZ(users_waves.completed_date,''UTC'',''America/New_York'')]],"")*1</f>
        <v>#VALUE!</v>
      </c>
      <c r="G233" t="e">
        <f>IFERROR(ODBC__dsn_Synapse[[#This Row],[npi]],"")*1</f>
        <v>#VALUE!</v>
      </c>
      <c r="H233" t="e">
        <f>IFERROR(ODBC__dsn_Synapse[[#This Row],[vendor_npi]],"")*1</f>
        <v>#VALUE!</v>
      </c>
      <c r="I233" t="e">
        <f>IFERROR(ODBC__dsn_Synapse[[#This Row],[status]],"")*1</f>
        <v>#VALUE!</v>
      </c>
      <c r="J233" t="str">
        <f>IFERROR(ODBC__dsn_Synapse[[#This Row],[responses-&gt;&gt;''$.\"4420595\"'']],"")</f>
        <v/>
      </c>
      <c r="K233" t="str">
        <f>IFERROR(ODBC__dsn_Synapse[[#This Row],[responses-&gt;&gt;''$.\"4420283\"'']],"")</f>
        <v/>
      </c>
      <c r="L233" t="str">
        <f>IFERROR(ODBC__dsn_Synapse[[#This Row],[responses-&gt;&gt;''$.\"4422124\"'']],"")</f>
        <v/>
      </c>
      <c r="M233" t="str">
        <f t="shared" si="25"/>
        <v/>
      </c>
      <c r="N233" t="e">
        <f>_xlfn.IFNA(_xlfn.XLOOKUP($G233,'HBV TL'!$C:$C,'HBV TL'!$E:$E,,0),"NA")</f>
        <v>#VALUE!</v>
      </c>
      <c r="O233" t="e">
        <f>_xlfn.IFNA(_xlfn.XLOOKUP($H233,'HBV TL'!$C:$C,'HBV TL'!$E:$E,,0),"NA")</f>
        <v>#VALUE!</v>
      </c>
      <c r="P233" t="e">
        <f t="shared" si="26"/>
        <v>#VALUE!</v>
      </c>
      <c r="Q233" t="e">
        <f>_xlfn.XLOOKUP($G233,'HBV_PBC Unified TL'!$A:$A,'HBV_PBC Unified TL'!$E:$E,,0)</f>
        <v>#VALUE!</v>
      </c>
      <c r="R233" t="e">
        <f t="shared" si="27"/>
        <v>#VALUE!</v>
      </c>
      <c r="S233" t="e">
        <f>_xlfn.IFNA(IF(_xlfn.XLOOKUP($C233,OLs!$B:$B,OLs!$B:$B,,0),1,0),0)</f>
        <v>#VALUE!</v>
      </c>
      <c r="T233" t="e">
        <f t="shared" si="28"/>
        <v>#VALUE!</v>
      </c>
      <c r="U233" t="e">
        <f>_xlfn.IFNA(_xlfn.XLOOKUP($T233,'PBC TL'!$A:$A,'PBC TL'!$F:$F,,0),"NA")</f>
        <v>#VALUE!</v>
      </c>
      <c r="V233" t="e">
        <f t="shared" si="29"/>
        <v>#VALUE!</v>
      </c>
      <c r="W233" t="e">
        <f t="shared" si="30"/>
        <v>#VALUE!</v>
      </c>
      <c r="X233" t="e">
        <f t="shared" si="31"/>
        <v>#VALUE!</v>
      </c>
      <c r="Y233" t="e">
        <f t="shared" si="32"/>
        <v>#VALUE!</v>
      </c>
    </row>
    <row r="234" spans="1:25" hidden="1" x14ac:dyDescent="0.25">
      <c r="A234" t="e">
        <f>IFERROR(ODBC__dsn_Synapse[[#This Row],[wave_id]],"")*1</f>
        <v>#VALUE!</v>
      </c>
      <c r="B234" t="e">
        <f>IFERROR(ODBC__dsn_Synapse[[#This Row],[id]],"")*1</f>
        <v>#VALUE!</v>
      </c>
      <c r="C234" t="e">
        <f>IFERROR(ODBC__dsn_Synapse[[#This Row],[user_id]],"")*1</f>
        <v>#VALUE!</v>
      </c>
      <c r="D234" s="100" t="e">
        <f>IFERROR(ODBC__dsn_Synapse[[#This Row],[start_date]],"")*1</f>
        <v>#VALUE!</v>
      </c>
      <c r="E234" t="e">
        <f>IFERROR(ODBC__dsn_Synapse[[#This Row],[completed_date]],"")*1</f>
        <v>#VALUE!</v>
      </c>
      <c r="F234" s="100" t="e">
        <f>IFERROR(ODBC__dsn_Synapse[[#This Row],[convert_TZ(users_waves.completed_date,''UTC'',''America/New_York'')]],"")*1</f>
        <v>#VALUE!</v>
      </c>
      <c r="G234" t="e">
        <f>IFERROR(ODBC__dsn_Synapse[[#This Row],[npi]],"")*1</f>
        <v>#VALUE!</v>
      </c>
      <c r="H234" t="e">
        <f>IFERROR(ODBC__dsn_Synapse[[#This Row],[vendor_npi]],"")*1</f>
        <v>#VALUE!</v>
      </c>
      <c r="I234" t="e">
        <f>IFERROR(ODBC__dsn_Synapse[[#This Row],[status]],"")*1</f>
        <v>#VALUE!</v>
      </c>
      <c r="J234" t="str">
        <f>IFERROR(ODBC__dsn_Synapse[[#This Row],[responses-&gt;&gt;''$.\"4420595\"'']],"")</f>
        <v/>
      </c>
      <c r="K234" t="str">
        <f>IFERROR(ODBC__dsn_Synapse[[#This Row],[responses-&gt;&gt;''$.\"4420283\"'']],"")</f>
        <v/>
      </c>
      <c r="L234" t="str">
        <f>IFERROR(ODBC__dsn_Synapse[[#This Row],[responses-&gt;&gt;''$.\"4422124\"'']],"")</f>
        <v/>
      </c>
      <c r="M234" t="str">
        <f t="shared" si="25"/>
        <v/>
      </c>
      <c r="N234" t="e">
        <f>_xlfn.IFNA(_xlfn.XLOOKUP($G234,'HBV TL'!$C:$C,'HBV TL'!$E:$E,,0),"NA")</f>
        <v>#VALUE!</v>
      </c>
      <c r="O234" t="e">
        <f>_xlfn.IFNA(_xlfn.XLOOKUP($H234,'HBV TL'!$C:$C,'HBV TL'!$E:$E,,0),"NA")</f>
        <v>#VALUE!</v>
      </c>
      <c r="P234" t="e">
        <f t="shared" si="26"/>
        <v>#VALUE!</v>
      </c>
      <c r="Q234" t="e">
        <f>_xlfn.XLOOKUP($G234,'HBV_PBC Unified TL'!$A:$A,'HBV_PBC Unified TL'!$E:$E,,0)</f>
        <v>#VALUE!</v>
      </c>
      <c r="R234" t="e">
        <f t="shared" si="27"/>
        <v>#VALUE!</v>
      </c>
      <c r="S234" t="e">
        <f>_xlfn.IFNA(IF(_xlfn.XLOOKUP($C234,OLs!$B:$B,OLs!$B:$B,,0),1,0),0)</f>
        <v>#VALUE!</v>
      </c>
      <c r="T234" t="e">
        <f t="shared" si="28"/>
        <v>#VALUE!</v>
      </c>
      <c r="U234" t="e">
        <f>_xlfn.IFNA(_xlfn.XLOOKUP($T234,'PBC TL'!$A:$A,'PBC TL'!$F:$F,,0),"NA")</f>
        <v>#VALUE!</v>
      </c>
      <c r="V234" t="e">
        <f t="shared" si="29"/>
        <v>#VALUE!</v>
      </c>
      <c r="W234" t="e">
        <f t="shared" si="30"/>
        <v>#VALUE!</v>
      </c>
      <c r="X234" t="e">
        <f t="shared" si="31"/>
        <v>#VALUE!</v>
      </c>
      <c r="Y234" t="e">
        <f t="shared" si="32"/>
        <v>#VALUE!</v>
      </c>
    </row>
    <row r="235" spans="1:25" hidden="1" x14ac:dyDescent="0.25">
      <c r="A235" t="e">
        <f>IFERROR(ODBC__dsn_Synapse[[#This Row],[wave_id]],"")*1</f>
        <v>#VALUE!</v>
      </c>
      <c r="B235" t="e">
        <f>IFERROR(ODBC__dsn_Synapse[[#This Row],[id]],"")*1</f>
        <v>#VALUE!</v>
      </c>
      <c r="C235" t="e">
        <f>IFERROR(ODBC__dsn_Synapse[[#This Row],[user_id]],"")*1</f>
        <v>#VALUE!</v>
      </c>
      <c r="D235" s="100" t="e">
        <f>IFERROR(ODBC__dsn_Synapse[[#This Row],[start_date]],"")*1</f>
        <v>#VALUE!</v>
      </c>
      <c r="E235" t="e">
        <f>IFERROR(ODBC__dsn_Synapse[[#This Row],[completed_date]],"")*1</f>
        <v>#VALUE!</v>
      </c>
      <c r="F235" s="100" t="e">
        <f>IFERROR(ODBC__dsn_Synapse[[#This Row],[convert_TZ(users_waves.completed_date,''UTC'',''America/New_York'')]],"")*1</f>
        <v>#VALUE!</v>
      </c>
      <c r="G235" t="e">
        <f>IFERROR(ODBC__dsn_Synapse[[#This Row],[npi]],"")*1</f>
        <v>#VALUE!</v>
      </c>
      <c r="H235" t="e">
        <f>IFERROR(ODBC__dsn_Synapse[[#This Row],[vendor_npi]],"")*1</f>
        <v>#VALUE!</v>
      </c>
      <c r="I235" t="e">
        <f>IFERROR(ODBC__dsn_Synapse[[#This Row],[status]],"")*1</f>
        <v>#VALUE!</v>
      </c>
      <c r="J235" t="str">
        <f>IFERROR(ODBC__dsn_Synapse[[#This Row],[responses-&gt;&gt;''$.\"4420595\"'']],"")</f>
        <v/>
      </c>
      <c r="K235" t="str">
        <f>IFERROR(ODBC__dsn_Synapse[[#This Row],[responses-&gt;&gt;''$.\"4420283\"'']],"")</f>
        <v/>
      </c>
      <c r="L235" t="str">
        <f>IFERROR(ODBC__dsn_Synapse[[#This Row],[responses-&gt;&gt;''$.\"4422124\"'']],"")</f>
        <v/>
      </c>
      <c r="M235" t="str">
        <f t="shared" si="25"/>
        <v/>
      </c>
      <c r="N235" t="e">
        <f>_xlfn.IFNA(_xlfn.XLOOKUP($G235,'HBV TL'!$C:$C,'HBV TL'!$E:$E,,0),"NA")</f>
        <v>#VALUE!</v>
      </c>
      <c r="O235" t="e">
        <f>_xlfn.IFNA(_xlfn.XLOOKUP($H235,'HBV TL'!$C:$C,'HBV TL'!$E:$E,,0),"NA")</f>
        <v>#VALUE!</v>
      </c>
      <c r="P235" t="e">
        <f t="shared" si="26"/>
        <v>#VALUE!</v>
      </c>
      <c r="Q235" t="e">
        <f>_xlfn.XLOOKUP($G235,'HBV_PBC Unified TL'!$A:$A,'HBV_PBC Unified TL'!$E:$E,,0)</f>
        <v>#VALUE!</v>
      </c>
      <c r="R235" t="e">
        <f t="shared" si="27"/>
        <v>#VALUE!</v>
      </c>
      <c r="S235" t="e">
        <f>_xlfn.IFNA(IF(_xlfn.XLOOKUP($C235,OLs!$B:$B,OLs!$B:$B,,0),1,0),0)</f>
        <v>#VALUE!</v>
      </c>
      <c r="T235" t="e">
        <f t="shared" si="28"/>
        <v>#VALUE!</v>
      </c>
      <c r="U235" t="e">
        <f>_xlfn.IFNA(_xlfn.XLOOKUP($T235,'PBC TL'!$A:$A,'PBC TL'!$F:$F,,0),"NA")</f>
        <v>#VALUE!</v>
      </c>
      <c r="V235" t="e">
        <f t="shared" si="29"/>
        <v>#VALUE!</v>
      </c>
      <c r="W235" t="e">
        <f t="shared" si="30"/>
        <v>#VALUE!</v>
      </c>
      <c r="X235" t="e">
        <f t="shared" si="31"/>
        <v>#VALUE!</v>
      </c>
      <c r="Y235" t="e">
        <f t="shared" si="32"/>
        <v>#VALUE!</v>
      </c>
    </row>
    <row r="236" spans="1:25" hidden="1" x14ac:dyDescent="0.25">
      <c r="A236" t="e">
        <f>IFERROR(ODBC__dsn_Synapse[[#This Row],[wave_id]],"")*1</f>
        <v>#VALUE!</v>
      </c>
      <c r="B236" t="e">
        <f>IFERROR(ODBC__dsn_Synapse[[#This Row],[id]],"")*1</f>
        <v>#VALUE!</v>
      </c>
      <c r="C236" t="e">
        <f>IFERROR(ODBC__dsn_Synapse[[#This Row],[user_id]],"")*1</f>
        <v>#VALUE!</v>
      </c>
      <c r="D236" s="100" t="e">
        <f>IFERROR(ODBC__dsn_Synapse[[#This Row],[start_date]],"")*1</f>
        <v>#VALUE!</v>
      </c>
      <c r="E236" t="e">
        <f>IFERROR(ODBC__dsn_Synapse[[#This Row],[completed_date]],"")*1</f>
        <v>#VALUE!</v>
      </c>
      <c r="F236" s="100" t="e">
        <f>IFERROR(ODBC__dsn_Synapse[[#This Row],[convert_TZ(users_waves.completed_date,''UTC'',''America/New_York'')]],"")*1</f>
        <v>#VALUE!</v>
      </c>
      <c r="G236" t="e">
        <f>IFERROR(ODBC__dsn_Synapse[[#This Row],[npi]],"")*1</f>
        <v>#VALUE!</v>
      </c>
      <c r="H236" t="e">
        <f>IFERROR(ODBC__dsn_Synapse[[#This Row],[vendor_npi]],"")*1</f>
        <v>#VALUE!</v>
      </c>
      <c r="I236" t="e">
        <f>IFERROR(ODBC__dsn_Synapse[[#This Row],[status]],"")*1</f>
        <v>#VALUE!</v>
      </c>
      <c r="J236" t="str">
        <f>IFERROR(ODBC__dsn_Synapse[[#This Row],[responses-&gt;&gt;''$.\"4420595\"'']],"")</f>
        <v/>
      </c>
      <c r="K236" t="str">
        <f>IFERROR(ODBC__dsn_Synapse[[#This Row],[responses-&gt;&gt;''$.\"4420283\"'']],"")</f>
        <v/>
      </c>
      <c r="L236" t="str">
        <f>IFERROR(ODBC__dsn_Synapse[[#This Row],[responses-&gt;&gt;''$.\"4422124\"'']],"")</f>
        <v/>
      </c>
      <c r="M236" t="str">
        <f t="shared" si="25"/>
        <v/>
      </c>
      <c r="N236" t="e">
        <f>_xlfn.IFNA(_xlfn.XLOOKUP($G236,'HBV TL'!$C:$C,'HBV TL'!$E:$E,,0),"NA")</f>
        <v>#VALUE!</v>
      </c>
      <c r="O236" t="e">
        <f>_xlfn.IFNA(_xlfn.XLOOKUP($H236,'HBV TL'!$C:$C,'HBV TL'!$E:$E,,0),"NA")</f>
        <v>#VALUE!</v>
      </c>
      <c r="P236" t="e">
        <f t="shared" si="26"/>
        <v>#VALUE!</v>
      </c>
      <c r="Q236" t="e">
        <f>_xlfn.XLOOKUP($G236,'HBV_PBC Unified TL'!$A:$A,'HBV_PBC Unified TL'!$E:$E,,0)</f>
        <v>#VALUE!</v>
      </c>
      <c r="R236" t="e">
        <f t="shared" si="27"/>
        <v>#VALUE!</v>
      </c>
      <c r="S236" t="e">
        <f>_xlfn.IFNA(IF(_xlfn.XLOOKUP($C236,OLs!$B:$B,OLs!$B:$B,,0),1,0),0)</f>
        <v>#VALUE!</v>
      </c>
      <c r="T236" t="e">
        <f t="shared" si="28"/>
        <v>#VALUE!</v>
      </c>
      <c r="U236" t="e">
        <f>_xlfn.IFNA(_xlfn.XLOOKUP($T236,'PBC TL'!$A:$A,'PBC TL'!$F:$F,,0),"NA")</f>
        <v>#VALUE!</v>
      </c>
      <c r="V236" t="e">
        <f t="shared" si="29"/>
        <v>#VALUE!</v>
      </c>
      <c r="W236" t="e">
        <f t="shared" si="30"/>
        <v>#VALUE!</v>
      </c>
      <c r="X236" t="e">
        <f t="shared" si="31"/>
        <v>#VALUE!</v>
      </c>
      <c r="Y236" t="e">
        <f t="shared" si="32"/>
        <v>#VALUE!</v>
      </c>
    </row>
    <row r="237" spans="1:25" hidden="1" x14ac:dyDescent="0.25">
      <c r="A237" t="e">
        <f>IFERROR(ODBC__dsn_Synapse[[#This Row],[wave_id]],"")*1</f>
        <v>#VALUE!</v>
      </c>
      <c r="B237" t="e">
        <f>IFERROR(ODBC__dsn_Synapse[[#This Row],[id]],"")*1</f>
        <v>#VALUE!</v>
      </c>
      <c r="C237" t="e">
        <f>IFERROR(ODBC__dsn_Synapse[[#This Row],[user_id]],"")*1</f>
        <v>#VALUE!</v>
      </c>
      <c r="D237" s="100" t="e">
        <f>IFERROR(ODBC__dsn_Synapse[[#This Row],[start_date]],"")*1</f>
        <v>#VALUE!</v>
      </c>
      <c r="E237" t="e">
        <f>IFERROR(ODBC__dsn_Synapse[[#This Row],[completed_date]],"")*1</f>
        <v>#VALUE!</v>
      </c>
      <c r="F237" s="100" t="e">
        <f>IFERROR(ODBC__dsn_Synapse[[#This Row],[convert_TZ(users_waves.completed_date,''UTC'',''America/New_York'')]],"")*1</f>
        <v>#VALUE!</v>
      </c>
      <c r="G237" t="e">
        <f>IFERROR(ODBC__dsn_Synapse[[#This Row],[npi]],"")*1</f>
        <v>#VALUE!</v>
      </c>
      <c r="H237" t="e">
        <f>IFERROR(ODBC__dsn_Synapse[[#This Row],[vendor_npi]],"")*1</f>
        <v>#VALUE!</v>
      </c>
      <c r="I237" t="e">
        <f>IFERROR(ODBC__dsn_Synapse[[#This Row],[status]],"")*1</f>
        <v>#VALUE!</v>
      </c>
      <c r="J237" t="str">
        <f>IFERROR(ODBC__dsn_Synapse[[#This Row],[responses-&gt;&gt;''$.\"4420595\"'']],"")</f>
        <v/>
      </c>
      <c r="K237" t="str">
        <f>IFERROR(ODBC__dsn_Synapse[[#This Row],[responses-&gt;&gt;''$.\"4420283\"'']],"")</f>
        <v/>
      </c>
      <c r="L237" t="str">
        <f>IFERROR(ODBC__dsn_Synapse[[#This Row],[responses-&gt;&gt;''$.\"4422124\"'']],"")</f>
        <v/>
      </c>
      <c r="M237" t="str">
        <f t="shared" si="25"/>
        <v/>
      </c>
      <c r="N237" t="e">
        <f>_xlfn.IFNA(_xlfn.XLOOKUP($G237,'HBV TL'!$C:$C,'HBV TL'!$E:$E,,0),"NA")</f>
        <v>#VALUE!</v>
      </c>
      <c r="O237" t="e">
        <f>_xlfn.IFNA(_xlfn.XLOOKUP($H237,'HBV TL'!$C:$C,'HBV TL'!$E:$E,,0),"NA")</f>
        <v>#VALUE!</v>
      </c>
      <c r="P237" t="e">
        <f t="shared" si="26"/>
        <v>#VALUE!</v>
      </c>
      <c r="Q237" t="e">
        <f>_xlfn.XLOOKUP($G237,'HBV_PBC Unified TL'!$A:$A,'HBV_PBC Unified TL'!$E:$E,,0)</f>
        <v>#VALUE!</v>
      </c>
      <c r="R237" t="e">
        <f t="shared" si="27"/>
        <v>#VALUE!</v>
      </c>
      <c r="S237" t="e">
        <f>_xlfn.IFNA(IF(_xlfn.XLOOKUP($C237,OLs!$B:$B,OLs!$B:$B,,0),1,0),0)</f>
        <v>#VALUE!</v>
      </c>
      <c r="T237" t="e">
        <f t="shared" si="28"/>
        <v>#VALUE!</v>
      </c>
      <c r="U237" t="e">
        <f>_xlfn.IFNA(_xlfn.XLOOKUP($T237,'PBC TL'!$A:$A,'PBC TL'!$F:$F,,0),"NA")</f>
        <v>#VALUE!</v>
      </c>
      <c r="V237" t="e">
        <f t="shared" si="29"/>
        <v>#VALUE!</v>
      </c>
      <c r="W237" t="e">
        <f t="shared" si="30"/>
        <v>#VALUE!</v>
      </c>
      <c r="X237" t="e">
        <f t="shared" si="31"/>
        <v>#VALUE!</v>
      </c>
      <c r="Y237" t="e">
        <f t="shared" si="32"/>
        <v>#VALUE!</v>
      </c>
    </row>
    <row r="238" spans="1:25" hidden="1" x14ac:dyDescent="0.25">
      <c r="A238" t="e">
        <f>IFERROR(ODBC__dsn_Synapse[[#This Row],[wave_id]],"")*1</f>
        <v>#VALUE!</v>
      </c>
      <c r="B238" t="e">
        <f>IFERROR(ODBC__dsn_Synapse[[#This Row],[id]],"")*1</f>
        <v>#VALUE!</v>
      </c>
      <c r="C238" t="e">
        <f>IFERROR(ODBC__dsn_Synapse[[#This Row],[user_id]],"")*1</f>
        <v>#VALUE!</v>
      </c>
      <c r="D238" s="100" t="e">
        <f>IFERROR(ODBC__dsn_Synapse[[#This Row],[start_date]],"")*1</f>
        <v>#VALUE!</v>
      </c>
      <c r="E238" t="e">
        <f>IFERROR(ODBC__dsn_Synapse[[#This Row],[completed_date]],"")*1</f>
        <v>#VALUE!</v>
      </c>
      <c r="F238" s="100" t="e">
        <f>IFERROR(ODBC__dsn_Synapse[[#This Row],[convert_TZ(users_waves.completed_date,''UTC'',''America/New_York'')]],"")*1</f>
        <v>#VALUE!</v>
      </c>
      <c r="G238" t="e">
        <f>IFERROR(ODBC__dsn_Synapse[[#This Row],[npi]],"")*1</f>
        <v>#VALUE!</v>
      </c>
      <c r="H238" t="e">
        <f>IFERROR(ODBC__dsn_Synapse[[#This Row],[vendor_npi]],"")*1</f>
        <v>#VALUE!</v>
      </c>
      <c r="I238" t="e">
        <f>IFERROR(ODBC__dsn_Synapse[[#This Row],[status]],"")*1</f>
        <v>#VALUE!</v>
      </c>
      <c r="J238" t="str">
        <f>IFERROR(ODBC__dsn_Synapse[[#This Row],[responses-&gt;&gt;''$.\"4420595\"'']],"")</f>
        <v/>
      </c>
      <c r="K238" t="str">
        <f>IFERROR(ODBC__dsn_Synapse[[#This Row],[responses-&gt;&gt;''$.\"4420283\"'']],"")</f>
        <v/>
      </c>
      <c r="L238" t="str">
        <f>IFERROR(ODBC__dsn_Synapse[[#This Row],[responses-&gt;&gt;''$.\"4422124\"'']],"")</f>
        <v/>
      </c>
      <c r="M238" t="str">
        <f t="shared" si="25"/>
        <v/>
      </c>
      <c r="N238" t="e">
        <f>_xlfn.IFNA(_xlfn.XLOOKUP($G238,'HBV TL'!$C:$C,'HBV TL'!$E:$E,,0),"NA")</f>
        <v>#VALUE!</v>
      </c>
      <c r="O238" t="e">
        <f>_xlfn.IFNA(_xlfn.XLOOKUP($H238,'HBV TL'!$C:$C,'HBV TL'!$E:$E,,0),"NA")</f>
        <v>#VALUE!</v>
      </c>
      <c r="P238" t="e">
        <f t="shared" si="26"/>
        <v>#VALUE!</v>
      </c>
      <c r="Q238" t="e">
        <f>_xlfn.XLOOKUP($G238,'HBV_PBC Unified TL'!$A:$A,'HBV_PBC Unified TL'!$E:$E,,0)</f>
        <v>#VALUE!</v>
      </c>
      <c r="R238" t="e">
        <f t="shared" si="27"/>
        <v>#VALUE!</v>
      </c>
      <c r="S238" t="e">
        <f>_xlfn.IFNA(IF(_xlfn.XLOOKUP($C238,OLs!$B:$B,OLs!$B:$B,,0),1,0),0)</f>
        <v>#VALUE!</v>
      </c>
      <c r="T238" t="e">
        <f t="shared" si="28"/>
        <v>#VALUE!</v>
      </c>
      <c r="U238" t="e">
        <f>_xlfn.IFNA(_xlfn.XLOOKUP($T238,'PBC TL'!$A:$A,'PBC TL'!$F:$F,,0),"NA")</f>
        <v>#VALUE!</v>
      </c>
      <c r="V238" t="e">
        <f t="shared" si="29"/>
        <v>#VALUE!</v>
      </c>
      <c r="W238" t="e">
        <f t="shared" si="30"/>
        <v>#VALUE!</v>
      </c>
      <c r="X238" t="e">
        <f t="shared" si="31"/>
        <v>#VALUE!</v>
      </c>
      <c r="Y238" t="e">
        <f t="shared" si="32"/>
        <v>#VALUE!</v>
      </c>
    </row>
    <row r="239" spans="1:25" hidden="1" x14ac:dyDescent="0.25">
      <c r="A239" t="e">
        <f>IFERROR(ODBC__dsn_Synapse[[#This Row],[wave_id]],"")*1</f>
        <v>#VALUE!</v>
      </c>
      <c r="B239" t="e">
        <f>IFERROR(ODBC__dsn_Synapse[[#This Row],[id]],"")*1</f>
        <v>#VALUE!</v>
      </c>
      <c r="C239" t="e">
        <f>IFERROR(ODBC__dsn_Synapse[[#This Row],[user_id]],"")*1</f>
        <v>#VALUE!</v>
      </c>
      <c r="D239" s="100" t="e">
        <f>IFERROR(ODBC__dsn_Synapse[[#This Row],[start_date]],"")*1</f>
        <v>#VALUE!</v>
      </c>
      <c r="E239" t="e">
        <f>IFERROR(ODBC__dsn_Synapse[[#This Row],[completed_date]],"")*1</f>
        <v>#VALUE!</v>
      </c>
      <c r="F239" s="100" t="e">
        <f>IFERROR(ODBC__dsn_Synapse[[#This Row],[convert_TZ(users_waves.completed_date,''UTC'',''America/New_York'')]],"")*1</f>
        <v>#VALUE!</v>
      </c>
      <c r="G239" t="e">
        <f>IFERROR(ODBC__dsn_Synapse[[#This Row],[npi]],"")*1</f>
        <v>#VALUE!</v>
      </c>
      <c r="H239" t="e">
        <f>IFERROR(ODBC__dsn_Synapse[[#This Row],[vendor_npi]],"")*1</f>
        <v>#VALUE!</v>
      </c>
      <c r="I239" t="e">
        <f>IFERROR(ODBC__dsn_Synapse[[#This Row],[status]],"")*1</f>
        <v>#VALUE!</v>
      </c>
      <c r="J239" t="str">
        <f>IFERROR(ODBC__dsn_Synapse[[#This Row],[responses-&gt;&gt;''$.\"4420595\"'']],"")</f>
        <v/>
      </c>
      <c r="K239" t="str">
        <f>IFERROR(ODBC__dsn_Synapse[[#This Row],[responses-&gt;&gt;''$.\"4420283\"'']],"")</f>
        <v/>
      </c>
      <c r="L239" t="str">
        <f>IFERROR(ODBC__dsn_Synapse[[#This Row],[responses-&gt;&gt;''$.\"4422124\"'']],"")</f>
        <v/>
      </c>
      <c r="M239" t="str">
        <f t="shared" si="25"/>
        <v/>
      </c>
      <c r="N239" t="e">
        <f>_xlfn.IFNA(_xlfn.XLOOKUP($G239,'HBV TL'!$C:$C,'HBV TL'!$E:$E,,0),"NA")</f>
        <v>#VALUE!</v>
      </c>
      <c r="O239" t="e">
        <f>_xlfn.IFNA(_xlfn.XLOOKUP($H239,'HBV TL'!$C:$C,'HBV TL'!$E:$E,,0),"NA")</f>
        <v>#VALUE!</v>
      </c>
      <c r="P239" t="e">
        <f t="shared" si="26"/>
        <v>#VALUE!</v>
      </c>
      <c r="Q239" t="e">
        <f>_xlfn.XLOOKUP($G239,'HBV_PBC Unified TL'!$A:$A,'HBV_PBC Unified TL'!$E:$E,,0)</f>
        <v>#VALUE!</v>
      </c>
      <c r="R239" t="e">
        <f t="shared" si="27"/>
        <v>#VALUE!</v>
      </c>
      <c r="S239" t="e">
        <f>_xlfn.IFNA(IF(_xlfn.XLOOKUP($C239,OLs!$B:$B,OLs!$B:$B,,0),1,0),0)</f>
        <v>#VALUE!</v>
      </c>
      <c r="T239" t="e">
        <f t="shared" si="28"/>
        <v>#VALUE!</v>
      </c>
      <c r="U239" t="e">
        <f>_xlfn.IFNA(_xlfn.XLOOKUP($T239,'PBC TL'!$A:$A,'PBC TL'!$F:$F,,0),"NA")</f>
        <v>#VALUE!</v>
      </c>
      <c r="V239" t="e">
        <f t="shared" si="29"/>
        <v>#VALUE!</v>
      </c>
      <c r="W239" t="e">
        <f t="shared" si="30"/>
        <v>#VALUE!</v>
      </c>
      <c r="X239" t="e">
        <f t="shared" si="31"/>
        <v>#VALUE!</v>
      </c>
      <c r="Y239" t="e">
        <f t="shared" si="32"/>
        <v>#VALUE!</v>
      </c>
    </row>
    <row r="240" spans="1:25" hidden="1" x14ac:dyDescent="0.25">
      <c r="A240" t="e">
        <f>IFERROR(ODBC__dsn_Synapse[[#This Row],[wave_id]],"")*1</f>
        <v>#VALUE!</v>
      </c>
      <c r="B240" t="e">
        <f>IFERROR(ODBC__dsn_Synapse[[#This Row],[id]],"")*1</f>
        <v>#VALUE!</v>
      </c>
      <c r="C240" t="e">
        <f>IFERROR(ODBC__dsn_Synapse[[#This Row],[user_id]],"")*1</f>
        <v>#VALUE!</v>
      </c>
      <c r="D240" s="100" t="e">
        <f>IFERROR(ODBC__dsn_Synapse[[#This Row],[start_date]],"")*1</f>
        <v>#VALUE!</v>
      </c>
      <c r="E240" t="e">
        <f>IFERROR(ODBC__dsn_Synapse[[#This Row],[completed_date]],"")*1</f>
        <v>#VALUE!</v>
      </c>
      <c r="F240" s="100" t="e">
        <f>IFERROR(ODBC__dsn_Synapse[[#This Row],[convert_TZ(users_waves.completed_date,''UTC'',''America/New_York'')]],"")*1</f>
        <v>#VALUE!</v>
      </c>
      <c r="G240" t="e">
        <f>IFERROR(ODBC__dsn_Synapse[[#This Row],[npi]],"")*1</f>
        <v>#VALUE!</v>
      </c>
      <c r="H240" t="e">
        <f>IFERROR(ODBC__dsn_Synapse[[#This Row],[vendor_npi]],"")*1</f>
        <v>#VALUE!</v>
      </c>
      <c r="I240" t="e">
        <f>IFERROR(ODBC__dsn_Synapse[[#This Row],[status]],"")*1</f>
        <v>#VALUE!</v>
      </c>
      <c r="J240" t="str">
        <f>IFERROR(ODBC__dsn_Synapse[[#This Row],[responses-&gt;&gt;''$.\"4420595\"'']],"")</f>
        <v/>
      </c>
      <c r="K240" t="str">
        <f>IFERROR(ODBC__dsn_Synapse[[#This Row],[responses-&gt;&gt;''$.\"4420283\"'']],"")</f>
        <v/>
      </c>
      <c r="L240" t="str">
        <f>IFERROR(ODBC__dsn_Synapse[[#This Row],[responses-&gt;&gt;''$.\"4422124\"'']],"")</f>
        <v/>
      </c>
      <c r="M240" t="str">
        <f t="shared" si="25"/>
        <v/>
      </c>
      <c r="N240" t="e">
        <f>_xlfn.IFNA(_xlfn.XLOOKUP($G240,'HBV TL'!$C:$C,'HBV TL'!$E:$E,,0),"NA")</f>
        <v>#VALUE!</v>
      </c>
      <c r="O240" t="e">
        <f>_xlfn.IFNA(_xlfn.XLOOKUP($H240,'HBV TL'!$C:$C,'HBV TL'!$E:$E,,0),"NA")</f>
        <v>#VALUE!</v>
      </c>
      <c r="P240" t="e">
        <f t="shared" si="26"/>
        <v>#VALUE!</v>
      </c>
      <c r="Q240" t="e">
        <f>_xlfn.XLOOKUP($G240,'HBV_PBC Unified TL'!$A:$A,'HBV_PBC Unified TL'!$E:$E,,0)</f>
        <v>#VALUE!</v>
      </c>
      <c r="R240" t="e">
        <f t="shared" si="27"/>
        <v>#VALUE!</v>
      </c>
      <c r="S240" t="e">
        <f>_xlfn.IFNA(IF(_xlfn.XLOOKUP($C240,OLs!$B:$B,OLs!$B:$B,,0),1,0),0)</f>
        <v>#VALUE!</v>
      </c>
      <c r="T240" t="e">
        <f t="shared" si="28"/>
        <v>#VALUE!</v>
      </c>
      <c r="U240" t="e">
        <f>_xlfn.IFNA(_xlfn.XLOOKUP($T240,'PBC TL'!$A:$A,'PBC TL'!$F:$F,,0),"NA")</f>
        <v>#VALUE!</v>
      </c>
      <c r="V240" t="e">
        <f t="shared" si="29"/>
        <v>#VALUE!</v>
      </c>
      <c r="W240" t="e">
        <f t="shared" si="30"/>
        <v>#VALUE!</v>
      </c>
      <c r="X240" t="e">
        <f t="shared" si="31"/>
        <v>#VALUE!</v>
      </c>
      <c r="Y240" t="e">
        <f t="shared" si="32"/>
        <v>#VALUE!</v>
      </c>
    </row>
    <row r="241" spans="1:25" hidden="1" x14ac:dyDescent="0.25">
      <c r="A241" t="e">
        <f>IFERROR(ODBC__dsn_Synapse[[#This Row],[wave_id]],"")*1</f>
        <v>#VALUE!</v>
      </c>
      <c r="B241" t="e">
        <f>IFERROR(ODBC__dsn_Synapse[[#This Row],[id]],"")*1</f>
        <v>#VALUE!</v>
      </c>
      <c r="C241" t="e">
        <f>IFERROR(ODBC__dsn_Synapse[[#This Row],[user_id]],"")*1</f>
        <v>#VALUE!</v>
      </c>
      <c r="D241" s="100" t="e">
        <f>IFERROR(ODBC__dsn_Synapse[[#This Row],[start_date]],"")*1</f>
        <v>#VALUE!</v>
      </c>
      <c r="E241" t="e">
        <f>IFERROR(ODBC__dsn_Synapse[[#This Row],[completed_date]],"")*1</f>
        <v>#VALUE!</v>
      </c>
      <c r="F241" s="100" t="e">
        <f>IFERROR(ODBC__dsn_Synapse[[#This Row],[convert_TZ(users_waves.completed_date,''UTC'',''America/New_York'')]],"")*1</f>
        <v>#VALUE!</v>
      </c>
      <c r="G241" t="e">
        <f>IFERROR(ODBC__dsn_Synapse[[#This Row],[npi]],"")*1</f>
        <v>#VALUE!</v>
      </c>
      <c r="H241" t="e">
        <f>IFERROR(ODBC__dsn_Synapse[[#This Row],[vendor_npi]],"")*1</f>
        <v>#VALUE!</v>
      </c>
      <c r="I241" t="e">
        <f>IFERROR(ODBC__dsn_Synapse[[#This Row],[status]],"")*1</f>
        <v>#VALUE!</v>
      </c>
      <c r="J241" t="str">
        <f>IFERROR(ODBC__dsn_Synapse[[#This Row],[responses-&gt;&gt;''$.\"4420595\"'']],"")</f>
        <v/>
      </c>
      <c r="K241" t="str">
        <f>IFERROR(ODBC__dsn_Synapse[[#This Row],[responses-&gt;&gt;''$.\"4420283\"'']],"")</f>
        <v/>
      </c>
      <c r="L241" t="str">
        <f>IFERROR(ODBC__dsn_Synapse[[#This Row],[responses-&gt;&gt;''$.\"4422124\"'']],"")</f>
        <v/>
      </c>
      <c r="M241" t="str">
        <f t="shared" si="25"/>
        <v/>
      </c>
      <c r="N241" t="e">
        <f>_xlfn.IFNA(_xlfn.XLOOKUP($G241,'HBV TL'!$C:$C,'HBV TL'!$E:$E,,0),"NA")</f>
        <v>#VALUE!</v>
      </c>
      <c r="O241" t="e">
        <f>_xlfn.IFNA(_xlfn.XLOOKUP($H241,'HBV TL'!$C:$C,'HBV TL'!$E:$E,,0),"NA")</f>
        <v>#VALUE!</v>
      </c>
      <c r="P241" t="e">
        <f t="shared" si="26"/>
        <v>#VALUE!</v>
      </c>
      <c r="Q241" t="e">
        <f>_xlfn.XLOOKUP($G241,'HBV_PBC Unified TL'!$A:$A,'HBV_PBC Unified TL'!$E:$E,,0)</f>
        <v>#VALUE!</v>
      </c>
      <c r="R241" t="e">
        <f t="shared" si="27"/>
        <v>#VALUE!</v>
      </c>
      <c r="S241" t="e">
        <f>_xlfn.IFNA(IF(_xlfn.XLOOKUP($C241,OLs!$B:$B,OLs!$B:$B,,0),1,0),0)</f>
        <v>#VALUE!</v>
      </c>
      <c r="T241" t="e">
        <f t="shared" si="28"/>
        <v>#VALUE!</v>
      </c>
      <c r="U241" t="e">
        <f>_xlfn.IFNA(_xlfn.XLOOKUP($T241,'PBC TL'!$A:$A,'PBC TL'!$F:$F,,0),"NA")</f>
        <v>#VALUE!</v>
      </c>
      <c r="V241" t="e">
        <f t="shared" si="29"/>
        <v>#VALUE!</v>
      </c>
      <c r="W241" t="e">
        <f t="shared" si="30"/>
        <v>#VALUE!</v>
      </c>
      <c r="X241" t="e">
        <f t="shared" si="31"/>
        <v>#VALUE!</v>
      </c>
      <c r="Y241" t="e">
        <f t="shared" si="32"/>
        <v>#VALUE!</v>
      </c>
    </row>
    <row r="242" spans="1:25" hidden="1" x14ac:dyDescent="0.25">
      <c r="A242" t="e">
        <f>IFERROR(ODBC__dsn_Synapse[[#This Row],[wave_id]],"")*1</f>
        <v>#VALUE!</v>
      </c>
      <c r="B242" t="e">
        <f>IFERROR(ODBC__dsn_Synapse[[#This Row],[id]],"")*1</f>
        <v>#VALUE!</v>
      </c>
      <c r="C242" t="e">
        <f>IFERROR(ODBC__dsn_Synapse[[#This Row],[user_id]],"")*1</f>
        <v>#VALUE!</v>
      </c>
      <c r="D242" s="100" t="e">
        <f>IFERROR(ODBC__dsn_Synapse[[#This Row],[start_date]],"")*1</f>
        <v>#VALUE!</v>
      </c>
      <c r="E242" t="e">
        <f>IFERROR(ODBC__dsn_Synapse[[#This Row],[completed_date]],"")*1</f>
        <v>#VALUE!</v>
      </c>
      <c r="F242" s="100" t="e">
        <f>IFERROR(ODBC__dsn_Synapse[[#This Row],[convert_TZ(users_waves.completed_date,''UTC'',''America/New_York'')]],"")*1</f>
        <v>#VALUE!</v>
      </c>
      <c r="G242" t="e">
        <f>IFERROR(ODBC__dsn_Synapse[[#This Row],[npi]],"")*1</f>
        <v>#VALUE!</v>
      </c>
      <c r="H242" t="e">
        <f>IFERROR(ODBC__dsn_Synapse[[#This Row],[vendor_npi]],"")*1</f>
        <v>#VALUE!</v>
      </c>
      <c r="I242" t="e">
        <f>IFERROR(ODBC__dsn_Synapse[[#This Row],[status]],"")*1</f>
        <v>#VALUE!</v>
      </c>
      <c r="J242" t="str">
        <f>IFERROR(ODBC__dsn_Synapse[[#This Row],[responses-&gt;&gt;''$.\"4420595\"'']],"")</f>
        <v/>
      </c>
      <c r="K242" t="str">
        <f>IFERROR(ODBC__dsn_Synapse[[#This Row],[responses-&gt;&gt;''$.\"4420283\"'']],"")</f>
        <v/>
      </c>
      <c r="L242" t="str">
        <f>IFERROR(ODBC__dsn_Synapse[[#This Row],[responses-&gt;&gt;''$.\"4422124\"'']],"")</f>
        <v/>
      </c>
      <c r="M242" t="str">
        <f t="shared" si="25"/>
        <v/>
      </c>
      <c r="N242" t="e">
        <f>_xlfn.IFNA(_xlfn.XLOOKUP($G242,'HBV TL'!$C:$C,'HBV TL'!$E:$E,,0),"NA")</f>
        <v>#VALUE!</v>
      </c>
      <c r="O242" t="e">
        <f>_xlfn.IFNA(_xlfn.XLOOKUP($H242,'HBV TL'!$C:$C,'HBV TL'!$E:$E,,0),"NA")</f>
        <v>#VALUE!</v>
      </c>
      <c r="P242" t="e">
        <f t="shared" si="26"/>
        <v>#VALUE!</v>
      </c>
      <c r="Q242" t="e">
        <f>_xlfn.XLOOKUP($G242,'HBV_PBC Unified TL'!$A:$A,'HBV_PBC Unified TL'!$E:$E,,0)</f>
        <v>#VALUE!</v>
      </c>
      <c r="R242" t="e">
        <f t="shared" si="27"/>
        <v>#VALUE!</v>
      </c>
      <c r="S242" t="e">
        <f>_xlfn.IFNA(IF(_xlfn.XLOOKUP($C242,OLs!$B:$B,OLs!$B:$B,,0),1,0),0)</f>
        <v>#VALUE!</v>
      </c>
      <c r="T242" t="e">
        <f t="shared" si="28"/>
        <v>#VALUE!</v>
      </c>
      <c r="U242" t="e">
        <f>_xlfn.IFNA(_xlfn.XLOOKUP($T242,'PBC TL'!$A:$A,'PBC TL'!$F:$F,,0),"NA")</f>
        <v>#VALUE!</v>
      </c>
      <c r="V242" t="e">
        <f t="shared" si="29"/>
        <v>#VALUE!</v>
      </c>
      <c r="W242" t="e">
        <f t="shared" si="30"/>
        <v>#VALUE!</v>
      </c>
      <c r="X242" t="e">
        <f t="shared" si="31"/>
        <v>#VALUE!</v>
      </c>
      <c r="Y242" t="e">
        <f t="shared" si="32"/>
        <v>#VALUE!</v>
      </c>
    </row>
    <row r="243" spans="1:25" hidden="1" x14ac:dyDescent="0.25">
      <c r="A243" t="e">
        <f>IFERROR(ODBC__dsn_Synapse[[#This Row],[wave_id]],"")*1</f>
        <v>#VALUE!</v>
      </c>
      <c r="B243" t="e">
        <f>IFERROR(ODBC__dsn_Synapse[[#This Row],[id]],"")*1</f>
        <v>#VALUE!</v>
      </c>
      <c r="C243" t="e">
        <f>IFERROR(ODBC__dsn_Synapse[[#This Row],[user_id]],"")*1</f>
        <v>#VALUE!</v>
      </c>
      <c r="D243" s="100" t="e">
        <f>IFERROR(ODBC__dsn_Synapse[[#This Row],[start_date]],"")*1</f>
        <v>#VALUE!</v>
      </c>
      <c r="E243" t="e">
        <f>IFERROR(ODBC__dsn_Synapse[[#This Row],[completed_date]],"")*1</f>
        <v>#VALUE!</v>
      </c>
      <c r="F243" s="100" t="e">
        <f>IFERROR(ODBC__dsn_Synapse[[#This Row],[convert_TZ(users_waves.completed_date,''UTC'',''America/New_York'')]],"")*1</f>
        <v>#VALUE!</v>
      </c>
      <c r="G243" t="e">
        <f>IFERROR(ODBC__dsn_Synapse[[#This Row],[npi]],"")*1</f>
        <v>#VALUE!</v>
      </c>
      <c r="H243" t="e">
        <f>IFERROR(ODBC__dsn_Synapse[[#This Row],[vendor_npi]],"")*1</f>
        <v>#VALUE!</v>
      </c>
      <c r="I243" t="e">
        <f>IFERROR(ODBC__dsn_Synapse[[#This Row],[status]],"")*1</f>
        <v>#VALUE!</v>
      </c>
      <c r="J243" t="str">
        <f>IFERROR(ODBC__dsn_Synapse[[#This Row],[responses-&gt;&gt;''$.\"4420595\"'']],"")</f>
        <v/>
      </c>
      <c r="K243" t="str">
        <f>IFERROR(ODBC__dsn_Synapse[[#This Row],[responses-&gt;&gt;''$.\"4420283\"'']],"")</f>
        <v/>
      </c>
      <c r="L243" t="str">
        <f>IFERROR(ODBC__dsn_Synapse[[#This Row],[responses-&gt;&gt;''$.\"4422124\"'']],"")</f>
        <v/>
      </c>
      <c r="M243" t="str">
        <f t="shared" si="25"/>
        <v/>
      </c>
      <c r="N243" t="e">
        <f>_xlfn.IFNA(_xlfn.XLOOKUP($G243,'HBV TL'!$C:$C,'HBV TL'!$E:$E,,0),"NA")</f>
        <v>#VALUE!</v>
      </c>
      <c r="O243" t="e">
        <f>_xlfn.IFNA(_xlfn.XLOOKUP($H243,'HBV TL'!$C:$C,'HBV TL'!$E:$E,,0),"NA")</f>
        <v>#VALUE!</v>
      </c>
      <c r="P243" t="e">
        <f t="shared" si="26"/>
        <v>#VALUE!</v>
      </c>
      <c r="Q243" t="e">
        <f>_xlfn.XLOOKUP($G243,'HBV_PBC Unified TL'!$A:$A,'HBV_PBC Unified TL'!$E:$E,,0)</f>
        <v>#VALUE!</v>
      </c>
      <c r="R243" t="e">
        <f t="shared" si="27"/>
        <v>#VALUE!</v>
      </c>
      <c r="S243" t="e">
        <f>_xlfn.IFNA(IF(_xlfn.XLOOKUP($C243,OLs!$B:$B,OLs!$B:$B,,0),1,0),0)</f>
        <v>#VALUE!</v>
      </c>
      <c r="T243" t="e">
        <f t="shared" si="28"/>
        <v>#VALUE!</v>
      </c>
      <c r="U243" t="e">
        <f>_xlfn.IFNA(_xlfn.XLOOKUP($T243,'PBC TL'!$A:$A,'PBC TL'!$F:$F,,0),"NA")</f>
        <v>#VALUE!</v>
      </c>
      <c r="V243" t="e">
        <f t="shared" si="29"/>
        <v>#VALUE!</v>
      </c>
      <c r="W243" t="e">
        <f t="shared" si="30"/>
        <v>#VALUE!</v>
      </c>
      <c r="X243" t="e">
        <f t="shared" si="31"/>
        <v>#VALUE!</v>
      </c>
      <c r="Y243" t="e">
        <f t="shared" si="32"/>
        <v>#VALUE!</v>
      </c>
    </row>
    <row r="244" spans="1:25" hidden="1" x14ac:dyDescent="0.25">
      <c r="A244" t="e">
        <f>IFERROR(ODBC__dsn_Synapse[[#This Row],[wave_id]],"")*1</f>
        <v>#VALUE!</v>
      </c>
      <c r="B244" t="e">
        <f>IFERROR(ODBC__dsn_Synapse[[#This Row],[id]],"")*1</f>
        <v>#VALUE!</v>
      </c>
      <c r="C244" t="e">
        <f>IFERROR(ODBC__dsn_Synapse[[#This Row],[user_id]],"")*1</f>
        <v>#VALUE!</v>
      </c>
      <c r="D244" s="100" t="e">
        <f>IFERROR(ODBC__dsn_Synapse[[#This Row],[start_date]],"")*1</f>
        <v>#VALUE!</v>
      </c>
      <c r="E244" t="e">
        <f>IFERROR(ODBC__dsn_Synapse[[#This Row],[completed_date]],"")*1</f>
        <v>#VALUE!</v>
      </c>
      <c r="F244" s="100" t="e">
        <f>IFERROR(ODBC__dsn_Synapse[[#This Row],[convert_TZ(users_waves.completed_date,''UTC'',''America/New_York'')]],"")*1</f>
        <v>#VALUE!</v>
      </c>
      <c r="G244" t="e">
        <f>IFERROR(ODBC__dsn_Synapse[[#This Row],[npi]],"")*1</f>
        <v>#VALUE!</v>
      </c>
      <c r="H244" t="e">
        <f>IFERROR(ODBC__dsn_Synapse[[#This Row],[vendor_npi]],"")*1</f>
        <v>#VALUE!</v>
      </c>
      <c r="I244" t="e">
        <f>IFERROR(ODBC__dsn_Synapse[[#This Row],[status]],"")*1</f>
        <v>#VALUE!</v>
      </c>
      <c r="J244" t="str">
        <f>IFERROR(ODBC__dsn_Synapse[[#This Row],[responses-&gt;&gt;''$.\"4420595\"'']],"")</f>
        <v/>
      </c>
      <c r="K244" t="str">
        <f>IFERROR(ODBC__dsn_Synapse[[#This Row],[responses-&gt;&gt;''$.\"4420283\"'']],"")</f>
        <v/>
      </c>
      <c r="L244" t="str">
        <f>IFERROR(ODBC__dsn_Synapse[[#This Row],[responses-&gt;&gt;''$.\"4422124\"'']],"")</f>
        <v/>
      </c>
      <c r="M244" t="str">
        <f t="shared" si="25"/>
        <v/>
      </c>
      <c r="N244" t="e">
        <f>_xlfn.IFNA(_xlfn.XLOOKUP($G244,'HBV TL'!$C:$C,'HBV TL'!$E:$E,,0),"NA")</f>
        <v>#VALUE!</v>
      </c>
      <c r="O244" t="e">
        <f>_xlfn.IFNA(_xlfn.XLOOKUP($H244,'HBV TL'!$C:$C,'HBV TL'!$E:$E,,0),"NA")</f>
        <v>#VALUE!</v>
      </c>
      <c r="P244" t="e">
        <f t="shared" si="26"/>
        <v>#VALUE!</v>
      </c>
      <c r="Q244" t="e">
        <f>_xlfn.XLOOKUP($G244,'HBV_PBC Unified TL'!$A:$A,'HBV_PBC Unified TL'!$E:$E,,0)</f>
        <v>#VALUE!</v>
      </c>
      <c r="R244" t="e">
        <f t="shared" si="27"/>
        <v>#VALUE!</v>
      </c>
      <c r="S244" t="e">
        <f>_xlfn.IFNA(IF(_xlfn.XLOOKUP($C244,OLs!$B:$B,OLs!$B:$B,,0),1,0),0)</f>
        <v>#VALUE!</v>
      </c>
      <c r="T244" t="e">
        <f t="shared" si="28"/>
        <v>#VALUE!</v>
      </c>
      <c r="U244" t="e">
        <f>_xlfn.IFNA(_xlfn.XLOOKUP($T244,'PBC TL'!$A:$A,'PBC TL'!$F:$F,,0),"NA")</f>
        <v>#VALUE!</v>
      </c>
      <c r="V244" t="e">
        <f t="shared" si="29"/>
        <v>#VALUE!</v>
      </c>
      <c r="W244" t="e">
        <f t="shared" si="30"/>
        <v>#VALUE!</v>
      </c>
      <c r="X244" t="e">
        <f t="shared" si="31"/>
        <v>#VALUE!</v>
      </c>
      <c r="Y244" t="e">
        <f t="shared" si="32"/>
        <v>#VALUE!</v>
      </c>
    </row>
    <row r="245" spans="1:25" hidden="1" x14ac:dyDescent="0.25">
      <c r="A245" t="e">
        <f>IFERROR(ODBC__dsn_Synapse[[#This Row],[wave_id]],"")*1</f>
        <v>#VALUE!</v>
      </c>
      <c r="B245" t="e">
        <f>IFERROR(ODBC__dsn_Synapse[[#This Row],[id]],"")*1</f>
        <v>#VALUE!</v>
      </c>
      <c r="C245" t="e">
        <f>IFERROR(ODBC__dsn_Synapse[[#This Row],[user_id]],"")*1</f>
        <v>#VALUE!</v>
      </c>
      <c r="D245" s="100" t="e">
        <f>IFERROR(ODBC__dsn_Synapse[[#This Row],[start_date]],"")*1</f>
        <v>#VALUE!</v>
      </c>
      <c r="E245" t="e">
        <f>IFERROR(ODBC__dsn_Synapse[[#This Row],[completed_date]],"")*1</f>
        <v>#VALUE!</v>
      </c>
      <c r="F245" s="100" t="e">
        <f>IFERROR(ODBC__dsn_Synapse[[#This Row],[convert_TZ(users_waves.completed_date,''UTC'',''America/New_York'')]],"")*1</f>
        <v>#VALUE!</v>
      </c>
      <c r="G245" t="e">
        <f>IFERROR(ODBC__dsn_Synapse[[#This Row],[npi]],"")*1</f>
        <v>#VALUE!</v>
      </c>
      <c r="H245" t="e">
        <f>IFERROR(ODBC__dsn_Synapse[[#This Row],[vendor_npi]],"")*1</f>
        <v>#VALUE!</v>
      </c>
      <c r="I245" t="e">
        <f>IFERROR(ODBC__dsn_Synapse[[#This Row],[status]],"")*1</f>
        <v>#VALUE!</v>
      </c>
      <c r="J245" t="str">
        <f>IFERROR(ODBC__dsn_Synapse[[#This Row],[responses-&gt;&gt;''$.\"4420595\"'']],"")</f>
        <v/>
      </c>
      <c r="K245" t="str">
        <f>IFERROR(ODBC__dsn_Synapse[[#This Row],[responses-&gt;&gt;''$.\"4420283\"'']],"")</f>
        <v/>
      </c>
      <c r="L245" t="str">
        <f>IFERROR(ODBC__dsn_Synapse[[#This Row],[responses-&gt;&gt;''$.\"4422124\"'']],"")</f>
        <v/>
      </c>
      <c r="M245" t="str">
        <f t="shared" si="25"/>
        <v/>
      </c>
      <c r="N245" t="e">
        <f>_xlfn.IFNA(_xlfn.XLOOKUP($G245,'HBV TL'!$C:$C,'HBV TL'!$E:$E,,0),"NA")</f>
        <v>#VALUE!</v>
      </c>
      <c r="O245" t="e">
        <f>_xlfn.IFNA(_xlfn.XLOOKUP($H245,'HBV TL'!$C:$C,'HBV TL'!$E:$E,,0),"NA")</f>
        <v>#VALUE!</v>
      </c>
      <c r="P245" t="e">
        <f t="shared" si="26"/>
        <v>#VALUE!</v>
      </c>
      <c r="Q245" t="e">
        <f>_xlfn.XLOOKUP($G245,'HBV_PBC Unified TL'!$A:$A,'HBV_PBC Unified TL'!$E:$E,,0)</f>
        <v>#VALUE!</v>
      </c>
      <c r="R245" t="e">
        <f t="shared" si="27"/>
        <v>#VALUE!</v>
      </c>
      <c r="S245" t="e">
        <f>_xlfn.IFNA(IF(_xlfn.XLOOKUP($C245,OLs!$B:$B,OLs!$B:$B,,0),1,0),0)</f>
        <v>#VALUE!</v>
      </c>
      <c r="T245" t="e">
        <f t="shared" si="28"/>
        <v>#VALUE!</v>
      </c>
      <c r="U245" t="e">
        <f>_xlfn.IFNA(_xlfn.XLOOKUP($T245,'PBC TL'!$A:$A,'PBC TL'!$F:$F,,0),"NA")</f>
        <v>#VALUE!</v>
      </c>
      <c r="V245" t="e">
        <f t="shared" si="29"/>
        <v>#VALUE!</v>
      </c>
      <c r="W245" t="e">
        <f t="shared" si="30"/>
        <v>#VALUE!</v>
      </c>
      <c r="X245" t="e">
        <f t="shared" si="31"/>
        <v>#VALUE!</v>
      </c>
      <c r="Y245" t="e">
        <f t="shared" si="32"/>
        <v>#VALUE!</v>
      </c>
    </row>
    <row r="246" spans="1:25" hidden="1" x14ac:dyDescent="0.25">
      <c r="A246" t="e">
        <f>IFERROR(ODBC__dsn_Synapse[[#This Row],[wave_id]],"")*1</f>
        <v>#VALUE!</v>
      </c>
      <c r="B246" t="e">
        <f>IFERROR(ODBC__dsn_Synapse[[#This Row],[id]],"")*1</f>
        <v>#VALUE!</v>
      </c>
      <c r="C246" t="e">
        <f>IFERROR(ODBC__dsn_Synapse[[#This Row],[user_id]],"")*1</f>
        <v>#VALUE!</v>
      </c>
      <c r="D246" s="100" t="e">
        <f>IFERROR(ODBC__dsn_Synapse[[#This Row],[start_date]],"")*1</f>
        <v>#VALUE!</v>
      </c>
      <c r="E246" t="e">
        <f>IFERROR(ODBC__dsn_Synapse[[#This Row],[completed_date]],"")*1</f>
        <v>#VALUE!</v>
      </c>
      <c r="F246" s="100" t="e">
        <f>IFERROR(ODBC__dsn_Synapse[[#This Row],[convert_TZ(users_waves.completed_date,''UTC'',''America/New_York'')]],"")*1</f>
        <v>#VALUE!</v>
      </c>
      <c r="G246" t="e">
        <f>IFERROR(ODBC__dsn_Synapse[[#This Row],[npi]],"")*1</f>
        <v>#VALUE!</v>
      </c>
      <c r="H246" t="e">
        <f>IFERROR(ODBC__dsn_Synapse[[#This Row],[vendor_npi]],"")*1</f>
        <v>#VALUE!</v>
      </c>
      <c r="I246" t="e">
        <f>IFERROR(ODBC__dsn_Synapse[[#This Row],[status]],"")*1</f>
        <v>#VALUE!</v>
      </c>
      <c r="J246" t="str">
        <f>IFERROR(ODBC__dsn_Synapse[[#This Row],[responses-&gt;&gt;''$.\"4420595\"'']],"")</f>
        <v/>
      </c>
      <c r="K246" t="str">
        <f>IFERROR(ODBC__dsn_Synapse[[#This Row],[responses-&gt;&gt;''$.\"4420283\"'']],"")</f>
        <v/>
      </c>
      <c r="L246" t="str">
        <f>IFERROR(ODBC__dsn_Synapse[[#This Row],[responses-&gt;&gt;''$.\"4422124\"'']],"")</f>
        <v/>
      </c>
      <c r="M246" t="str">
        <f t="shared" si="25"/>
        <v/>
      </c>
      <c r="N246" t="e">
        <f>_xlfn.IFNA(_xlfn.XLOOKUP($G246,'HBV TL'!$C:$C,'HBV TL'!$E:$E,,0),"NA")</f>
        <v>#VALUE!</v>
      </c>
      <c r="O246" t="e">
        <f>_xlfn.IFNA(_xlfn.XLOOKUP($H246,'HBV TL'!$C:$C,'HBV TL'!$E:$E,,0),"NA")</f>
        <v>#VALUE!</v>
      </c>
      <c r="P246" t="e">
        <f t="shared" si="26"/>
        <v>#VALUE!</v>
      </c>
      <c r="Q246" t="e">
        <f>_xlfn.XLOOKUP($G246,'HBV_PBC Unified TL'!$A:$A,'HBV_PBC Unified TL'!$E:$E,,0)</f>
        <v>#VALUE!</v>
      </c>
      <c r="R246" t="e">
        <f t="shared" si="27"/>
        <v>#VALUE!</v>
      </c>
      <c r="S246" t="e">
        <f>_xlfn.IFNA(IF(_xlfn.XLOOKUP($C246,OLs!$B:$B,OLs!$B:$B,,0),1,0),0)</f>
        <v>#VALUE!</v>
      </c>
      <c r="T246" t="e">
        <f t="shared" si="28"/>
        <v>#VALUE!</v>
      </c>
      <c r="U246" t="e">
        <f>_xlfn.IFNA(_xlfn.XLOOKUP($T246,'PBC TL'!$A:$A,'PBC TL'!$F:$F,,0),"NA")</f>
        <v>#VALUE!</v>
      </c>
      <c r="V246" t="e">
        <f t="shared" si="29"/>
        <v>#VALUE!</v>
      </c>
      <c r="W246" t="e">
        <f t="shared" si="30"/>
        <v>#VALUE!</v>
      </c>
      <c r="X246" t="e">
        <f t="shared" si="31"/>
        <v>#VALUE!</v>
      </c>
      <c r="Y246" t="e">
        <f t="shared" si="32"/>
        <v>#VALUE!</v>
      </c>
    </row>
    <row r="247" spans="1:25" hidden="1" x14ac:dyDescent="0.25">
      <c r="A247" t="e">
        <f>IFERROR(ODBC__dsn_Synapse[[#This Row],[wave_id]],"")*1</f>
        <v>#VALUE!</v>
      </c>
      <c r="B247" t="e">
        <f>IFERROR(ODBC__dsn_Synapse[[#This Row],[id]],"")*1</f>
        <v>#VALUE!</v>
      </c>
      <c r="C247" t="e">
        <f>IFERROR(ODBC__dsn_Synapse[[#This Row],[user_id]],"")*1</f>
        <v>#VALUE!</v>
      </c>
      <c r="D247" s="100" t="e">
        <f>IFERROR(ODBC__dsn_Synapse[[#This Row],[start_date]],"")*1</f>
        <v>#VALUE!</v>
      </c>
      <c r="E247" t="e">
        <f>IFERROR(ODBC__dsn_Synapse[[#This Row],[completed_date]],"")*1</f>
        <v>#VALUE!</v>
      </c>
      <c r="F247" s="100" t="e">
        <f>IFERROR(ODBC__dsn_Synapse[[#This Row],[convert_TZ(users_waves.completed_date,''UTC'',''America/New_York'')]],"")*1</f>
        <v>#VALUE!</v>
      </c>
      <c r="G247" t="e">
        <f>IFERROR(ODBC__dsn_Synapse[[#This Row],[npi]],"")*1</f>
        <v>#VALUE!</v>
      </c>
      <c r="H247" t="e">
        <f>IFERROR(ODBC__dsn_Synapse[[#This Row],[vendor_npi]],"")*1</f>
        <v>#VALUE!</v>
      </c>
      <c r="I247" t="e">
        <f>IFERROR(ODBC__dsn_Synapse[[#This Row],[status]],"")*1</f>
        <v>#VALUE!</v>
      </c>
      <c r="J247" t="str">
        <f>IFERROR(ODBC__dsn_Synapse[[#This Row],[responses-&gt;&gt;''$.\"4420595\"'']],"")</f>
        <v/>
      </c>
      <c r="K247" t="str">
        <f>IFERROR(ODBC__dsn_Synapse[[#This Row],[responses-&gt;&gt;''$.\"4420283\"'']],"")</f>
        <v/>
      </c>
      <c r="L247" t="str">
        <f>IFERROR(ODBC__dsn_Synapse[[#This Row],[responses-&gt;&gt;''$.\"4422124\"'']],"")</f>
        <v/>
      </c>
      <c r="M247" t="str">
        <f t="shared" si="25"/>
        <v/>
      </c>
      <c r="N247" t="e">
        <f>_xlfn.IFNA(_xlfn.XLOOKUP($G247,'HBV TL'!$C:$C,'HBV TL'!$E:$E,,0),"NA")</f>
        <v>#VALUE!</v>
      </c>
      <c r="O247" t="e">
        <f>_xlfn.IFNA(_xlfn.XLOOKUP($H247,'HBV TL'!$C:$C,'HBV TL'!$E:$E,,0),"NA")</f>
        <v>#VALUE!</v>
      </c>
      <c r="P247" t="e">
        <f t="shared" si="26"/>
        <v>#VALUE!</v>
      </c>
      <c r="Q247" t="e">
        <f>_xlfn.XLOOKUP($G247,'HBV_PBC Unified TL'!$A:$A,'HBV_PBC Unified TL'!$E:$E,,0)</f>
        <v>#VALUE!</v>
      </c>
      <c r="R247" t="e">
        <f t="shared" si="27"/>
        <v>#VALUE!</v>
      </c>
      <c r="S247" t="e">
        <f>_xlfn.IFNA(IF(_xlfn.XLOOKUP($C247,OLs!$B:$B,OLs!$B:$B,,0),1,0),0)</f>
        <v>#VALUE!</v>
      </c>
      <c r="T247" t="e">
        <f t="shared" si="28"/>
        <v>#VALUE!</v>
      </c>
      <c r="U247" t="e">
        <f>_xlfn.IFNA(_xlfn.XLOOKUP($T247,'PBC TL'!$A:$A,'PBC TL'!$F:$F,,0),"NA")</f>
        <v>#VALUE!</v>
      </c>
      <c r="V247" t="e">
        <f t="shared" si="29"/>
        <v>#VALUE!</v>
      </c>
      <c r="W247" t="e">
        <f t="shared" si="30"/>
        <v>#VALUE!</v>
      </c>
      <c r="X247" t="e">
        <f t="shared" si="31"/>
        <v>#VALUE!</v>
      </c>
      <c r="Y247" t="e">
        <f t="shared" si="32"/>
        <v>#VALUE!</v>
      </c>
    </row>
    <row r="248" spans="1:25" hidden="1" x14ac:dyDescent="0.25">
      <c r="A248" t="e">
        <f>IFERROR(ODBC__dsn_Synapse[[#This Row],[wave_id]],"")*1</f>
        <v>#VALUE!</v>
      </c>
      <c r="B248" t="e">
        <f>IFERROR(ODBC__dsn_Synapse[[#This Row],[id]],"")*1</f>
        <v>#VALUE!</v>
      </c>
      <c r="C248" t="e">
        <f>IFERROR(ODBC__dsn_Synapse[[#This Row],[user_id]],"")*1</f>
        <v>#VALUE!</v>
      </c>
      <c r="D248" s="100" t="e">
        <f>IFERROR(ODBC__dsn_Synapse[[#This Row],[start_date]],"")*1</f>
        <v>#VALUE!</v>
      </c>
      <c r="E248" t="e">
        <f>IFERROR(ODBC__dsn_Synapse[[#This Row],[completed_date]],"")*1</f>
        <v>#VALUE!</v>
      </c>
      <c r="F248" s="100" t="e">
        <f>IFERROR(ODBC__dsn_Synapse[[#This Row],[convert_TZ(users_waves.completed_date,''UTC'',''America/New_York'')]],"")*1</f>
        <v>#VALUE!</v>
      </c>
      <c r="G248" t="e">
        <f>IFERROR(ODBC__dsn_Synapse[[#This Row],[npi]],"")*1</f>
        <v>#VALUE!</v>
      </c>
      <c r="H248" t="e">
        <f>IFERROR(ODBC__dsn_Synapse[[#This Row],[vendor_npi]],"")*1</f>
        <v>#VALUE!</v>
      </c>
      <c r="I248" t="e">
        <f>IFERROR(ODBC__dsn_Synapse[[#This Row],[status]],"")*1</f>
        <v>#VALUE!</v>
      </c>
      <c r="J248" t="str">
        <f>IFERROR(ODBC__dsn_Synapse[[#This Row],[responses-&gt;&gt;''$.\"4420595\"'']],"")</f>
        <v/>
      </c>
      <c r="K248" t="str">
        <f>IFERROR(ODBC__dsn_Synapse[[#This Row],[responses-&gt;&gt;''$.\"4420283\"'']],"")</f>
        <v/>
      </c>
      <c r="L248" t="str">
        <f>IFERROR(ODBC__dsn_Synapse[[#This Row],[responses-&gt;&gt;''$.\"4422124\"'']],"")</f>
        <v/>
      </c>
      <c r="M248" t="str">
        <f t="shared" si="25"/>
        <v/>
      </c>
      <c r="N248" t="e">
        <f>_xlfn.IFNA(_xlfn.XLOOKUP($G248,'HBV TL'!$C:$C,'HBV TL'!$E:$E,,0),"NA")</f>
        <v>#VALUE!</v>
      </c>
      <c r="O248" t="e">
        <f>_xlfn.IFNA(_xlfn.XLOOKUP($H248,'HBV TL'!$C:$C,'HBV TL'!$E:$E,,0),"NA")</f>
        <v>#VALUE!</v>
      </c>
      <c r="P248" t="e">
        <f t="shared" si="26"/>
        <v>#VALUE!</v>
      </c>
      <c r="Q248" t="e">
        <f>_xlfn.XLOOKUP($G248,'HBV_PBC Unified TL'!$A:$A,'HBV_PBC Unified TL'!$E:$E,,0)</f>
        <v>#VALUE!</v>
      </c>
      <c r="R248" t="e">
        <f t="shared" si="27"/>
        <v>#VALUE!</v>
      </c>
      <c r="S248" t="e">
        <f>_xlfn.IFNA(IF(_xlfn.XLOOKUP($C248,OLs!$B:$B,OLs!$B:$B,,0),1,0),0)</f>
        <v>#VALUE!</v>
      </c>
      <c r="T248" t="e">
        <f t="shared" si="28"/>
        <v>#VALUE!</v>
      </c>
      <c r="U248" t="e">
        <f>_xlfn.IFNA(_xlfn.XLOOKUP($T248,'PBC TL'!$A:$A,'PBC TL'!$F:$F,,0),"NA")</f>
        <v>#VALUE!</v>
      </c>
      <c r="V248" t="e">
        <f t="shared" si="29"/>
        <v>#VALUE!</v>
      </c>
      <c r="W248" t="e">
        <f t="shared" si="30"/>
        <v>#VALUE!</v>
      </c>
      <c r="X248" t="e">
        <f t="shared" si="31"/>
        <v>#VALUE!</v>
      </c>
      <c r="Y248" t="e">
        <f t="shared" si="32"/>
        <v>#VALUE!</v>
      </c>
    </row>
    <row r="249" spans="1:25" hidden="1" x14ac:dyDescent="0.25">
      <c r="A249" t="e">
        <f>IFERROR(ODBC__dsn_Synapse[[#This Row],[wave_id]],"")*1</f>
        <v>#VALUE!</v>
      </c>
      <c r="B249" t="e">
        <f>IFERROR(ODBC__dsn_Synapse[[#This Row],[id]],"")*1</f>
        <v>#VALUE!</v>
      </c>
      <c r="C249" t="e">
        <f>IFERROR(ODBC__dsn_Synapse[[#This Row],[user_id]],"")*1</f>
        <v>#VALUE!</v>
      </c>
      <c r="D249" s="100" t="e">
        <f>IFERROR(ODBC__dsn_Synapse[[#This Row],[start_date]],"")*1</f>
        <v>#VALUE!</v>
      </c>
      <c r="E249" t="e">
        <f>IFERROR(ODBC__dsn_Synapse[[#This Row],[completed_date]],"")*1</f>
        <v>#VALUE!</v>
      </c>
      <c r="F249" s="100" t="e">
        <f>IFERROR(ODBC__dsn_Synapse[[#This Row],[convert_TZ(users_waves.completed_date,''UTC'',''America/New_York'')]],"")*1</f>
        <v>#VALUE!</v>
      </c>
      <c r="G249" t="e">
        <f>IFERROR(ODBC__dsn_Synapse[[#This Row],[npi]],"")*1</f>
        <v>#VALUE!</v>
      </c>
      <c r="H249" t="e">
        <f>IFERROR(ODBC__dsn_Synapse[[#This Row],[vendor_npi]],"")*1</f>
        <v>#VALUE!</v>
      </c>
      <c r="I249" t="e">
        <f>IFERROR(ODBC__dsn_Synapse[[#This Row],[status]],"")*1</f>
        <v>#VALUE!</v>
      </c>
      <c r="J249" t="str">
        <f>IFERROR(ODBC__dsn_Synapse[[#This Row],[responses-&gt;&gt;''$.\"4420595\"'']],"")</f>
        <v/>
      </c>
      <c r="K249" t="str">
        <f>IFERROR(ODBC__dsn_Synapse[[#This Row],[responses-&gt;&gt;''$.\"4420283\"'']],"")</f>
        <v/>
      </c>
      <c r="L249" t="str">
        <f>IFERROR(ODBC__dsn_Synapse[[#This Row],[responses-&gt;&gt;''$.\"4422124\"'']],"")</f>
        <v/>
      </c>
      <c r="M249" t="str">
        <f t="shared" si="25"/>
        <v/>
      </c>
      <c r="N249" t="e">
        <f>_xlfn.IFNA(_xlfn.XLOOKUP($G249,'HBV TL'!$C:$C,'HBV TL'!$E:$E,,0),"NA")</f>
        <v>#VALUE!</v>
      </c>
      <c r="O249" t="e">
        <f>_xlfn.IFNA(_xlfn.XLOOKUP($H249,'HBV TL'!$C:$C,'HBV TL'!$E:$E,,0),"NA")</f>
        <v>#VALUE!</v>
      </c>
      <c r="P249" t="e">
        <f t="shared" si="26"/>
        <v>#VALUE!</v>
      </c>
      <c r="Q249" t="e">
        <f>_xlfn.XLOOKUP($G249,'HBV_PBC Unified TL'!$A:$A,'HBV_PBC Unified TL'!$E:$E,,0)</f>
        <v>#VALUE!</v>
      </c>
      <c r="R249" t="e">
        <f t="shared" si="27"/>
        <v>#VALUE!</v>
      </c>
      <c r="S249" t="e">
        <f>_xlfn.IFNA(IF(_xlfn.XLOOKUP($C249,OLs!$B:$B,OLs!$B:$B,,0),1,0),0)</f>
        <v>#VALUE!</v>
      </c>
      <c r="T249" t="e">
        <f t="shared" si="28"/>
        <v>#VALUE!</v>
      </c>
      <c r="U249" t="e">
        <f>_xlfn.IFNA(_xlfn.XLOOKUP($T249,'PBC TL'!$A:$A,'PBC TL'!$F:$F,,0),"NA")</f>
        <v>#VALUE!</v>
      </c>
      <c r="V249" t="e">
        <f t="shared" si="29"/>
        <v>#VALUE!</v>
      </c>
      <c r="W249" t="e">
        <f t="shared" si="30"/>
        <v>#VALUE!</v>
      </c>
      <c r="X249" t="e">
        <f t="shared" si="31"/>
        <v>#VALUE!</v>
      </c>
      <c r="Y249" t="e">
        <f t="shared" si="32"/>
        <v>#VALUE!</v>
      </c>
    </row>
    <row r="250" spans="1:25" hidden="1" x14ac:dyDescent="0.25">
      <c r="A250" t="e">
        <f>IFERROR(ODBC__dsn_Synapse[[#This Row],[wave_id]],"")*1</f>
        <v>#VALUE!</v>
      </c>
      <c r="B250" t="e">
        <f>IFERROR(ODBC__dsn_Synapse[[#This Row],[id]],"")*1</f>
        <v>#VALUE!</v>
      </c>
      <c r="C250" t="e">
        <f>IFERROR(ODBC__dsn_Synapse[[#This Row],[user_id]],"")*1</f>
        <v>#VALUE!</v>
      </c>
      <c r="D250" s="100" t="e">
        <f>IFERROR(ODBC__dsn_Synapse[[#This Row],[start_date]],"")*1</f>
        <v>#VALUE!</v>
      </c>
      <c r="E250" t="e">
        <f>IFERROR(ODBC__dsn_Synapse[[#This Row],[completed_date]],"")*1</f>
        <v>#VALUE!</v>
      </c>
      <c r="F250" s="100" t="e">
        <f>IFERROR(ODBC__dsn_Synapse[[#This Row],[convert_TZ(users_waves.completed_date,''UTC'',''America/New_York'')]],"")*1</f>
        <v>#VALUE!</v>
      </c>
      <c r="G250" t="e">
        <f>IFERROR(ODBC__dsn_Synapse[[#This Row],[npi]],"")*1</f>
        <v>#VALUE!</v>
      </c>
      <c r="H250" t="e">
        <f>IFERROR(ODBC__dsn_Synapse[[#This Row],[vendor_npi]],"")*1</f>
        <v>#VALUE!</v>
      </c>
      <c r="I250" t="e">
        <f>IFERROR(ODBC__dsn_Synapse[[#This Row],[status]],"")*1</f>
        <v>#VALUE!</v>
      </c>
      <c r="J250" t="str">
        <f>IFERROR(ODBC__dsn_Synapse[[#This Row],[responses-&gt;&gt;''$.\"4420595\"'']],"")</f>
        <v/>
      </c>
      <c r="K250" t="str">
        <f>IFERROR(ODBC__dsn_Synapse[[#This Row],[responses-&gt;&gt;''$.\"4420283\"'']],"")</f>
        <v/>
      </c>
      <c r="L250" t="str">
        <f>IFERROR(ODBC__dsn_Synapse[[#This Row],[responses-&gt;&gt;''$.\"4422124\"'']],"")</f>
        <v/>
      </c>
      <c r="M250" t="str">
        <f t="shared" si="25"/>
        <v/>
      </c>
      <c r="N250" t="e">
        <f>_xlfn.IFNA(_xlfn.XLOOKUP($G250,'HBV TL'!$C:$C,'HBV TL'!$E:$E,,0),"NA")</f>
        <v>#VALUE!</v>
      </c>
      <c r="O250" t="e">
        <f>_xlfn.IFNA(_xlfn.XLOOKUP($H250,'HBV TL'!$C:$C,'HBV TL'!$E:$E,,0),"NA")</f>
        <v>#VALUE!</v>
      </c>
      <c r="P250" t="e">
        <f t="shared" si="26"/>
        <v>#VALUE!</v>
      </c>
      <c r="Q250" t="e">
        <f>_xlfn.XLOOKUP($G250,'HBV_PBC Unified TL'!$A:$A,'HBV_PBC Unified TL'!$E:$E,,0)</f>
        <v>#VALUE!</v>
      </c>
      <c r="R250" t="e">
        <f t="shared" si="27"/>
        <v>#VALUE!</v>
      </c>
      <c r="S250" t="e">
        <f>_xlfn.IFNA(IF(_xlfn.XLOOKUP($C250,OLs!$B:$B,OLs!$B:$B,,0),1,0),0)</f>
        <v>#VALUE!</v>
      </c>
      <c r="T250" t="e">
        <f t="shared" si="28"/>
        <v>#VALUE!</v>
      </c>
      <c r="U250" t="e">
        <f>_xlfn.IFNA(_xlfn.XLOOKUP($T250,'PBC TL'!$A:$A,'PBC TL'!$F:$F,,0),"NA")</f>
        <v>#VALUE!</v>
      </c>
      <c r="V250" t="e">
        <f t="shared" si="29"/>
        <v>#VALUE!</v>
      </c>
      <c r="W250" t="e">
        <f t="shared" si="30"/>
        <v>#VALUE!</v>
      </c>
      <c r="X250" t="e">
        <f t="shared" si="31"/>
        <v>#VALUE!</v>
      </c>
      <c r="Y250" t="e">
        <f t="shared" si="32"/>
        <v>#VALUE!</v>
      </c>
    </row>
    <row r="251" spans="1:25" hidden="1" x14ac:dyDescent="0.25">
      <c r="A251" t="e">
        <f>IFERROR(ODBC__dsn_Synapse[[#This Row],[wave_id]],"")*1</f>
        <v>#VALUE!</v>
      </c>
      <c r="B251" t="e">
        <f>IFERROR(ODBC__dsn_Synapse[[#This Row],[id]],"")*1</f>
        <v>#VALUE!</v>
      </c>
      <c r="C251" t="e">
        <f>IFERROR(ODBC__dsn_Synapse[[#This Row],[user_id]],"")*1</f>
        <v>#VALUE!</v>
      </c>
      <c r="D251" s="100" t="e">
        <f>IFERROR(ODBC__dsn_Synapse[[#This Row],[start_date]],"")*1</f>
        <v>#VALUE!</v>
      </c>
      <c r="E251" t="e">
        <f>IFERROR(ODBC__dsn_Synapse[[#This Row],[completed_date]],"")*1</f>
        <v>#VALUE!</v>
      </c>
      <c r="F251" s="100" t="e">
        <f>IFERROR(ODBC__dsn_Synapse[[#This Row],[convert_TZ(users_waves.completed_date,''UTC'',''America/New_York'')]],"")*1</f>
        <v>#VALUE!</v>
      </c>
      <c r="G251" t="e">
        <f>IFERROR(ODBC__dsn_Synapse[[#This Row],[npi]],"")*1</f>
        <v>#VALUE!</v>
      </c>
      <c r="H251" t="e">
        <f>IFERROR(ODBC__dsn_Synapse[[#This Row],[vendor_npi]],"")*1</f>
        <v>#VALUE!</v>
      </c>
      <c r="I251" t="e">
        <f>IFERROR(ODBC__dsn_Synapse[[#This Row],[status]],"")*1</f>
        <v>#VALUE!</v>
      </c>
      <c r="J251" t="str">
        <f>IFERROR(ODBC__dsn_Synapse[[#This Row],[responses-&gt;&gt;''$.\"4420595\"'']],"")</f>
        <v/>
      </c>
      <c r="K251" t="str">
        <f>IFERROR(ODBC__dsn_Synapse[[#This Row],[responses-&gt;&gt;''$.\"4420283\"'']],"")</f>
        <v/>
      </c>
      <c r="L251" t="str">
        <f>IFERROR(ODBC__dsn_Synapse[[#This Row],[responses-&gt;&gt;''$.\"4422124\"'']],"")</f>
        <v/>
      </c>
      <c r="M251" t="str">
        <f t="shared" si="25"/>
        <v/>
      </c>
      <c r="N251" t="e">
        <f>_xlfn.IFNA(_xlfn.XLOOKUP($G251,'HBV TL'!$C:$C,'HBV TL'!$E:$E,,0),"NA")</f>
        <v>#VALUE!</v>
      </c>
      <c r="O251" t="e">
        <f>_xlfn.IFNA(_xlfn.XLOOKUP($H251,'HBV TL'!$C:$C,'HBV TL'!$E:$E,,0),"NA")</f>
        <v>#VALUE!</v>
      </c>
      <c r="P251" t="e">
        <f t="shared" si="26"/>
        <v>#VALUE!</v>
      </c>
      <c r="Q251" t="e">
        <f>_xlfn.XLOOKUP($G251,'HBV_PBC Unified TL'!$A:$A,'HBV_PBC Unified TL'!$E:$E,,0)</f>
        <v>#VALUE!</v>
      </c>
      <c r="R251" t="e">
        <f t="shared" si="27"/>
        <v>#VALUE!</v>
      </c>
      <c r="S251" t="e">
        <f>_xlfn.IFNA(IF(_xlfn.XLOOKUP($C251,OLs!$B:$B,OLs!$B:$B,,0),1,0),0)</f>
        <v>#VALUE!</v>
      </c>
      <c r="T251" t="e">
        <f t="shared" si="28"/>
        <v>#VALUE!</v>
      </c>
      <c r="U251" t="e">
        <f>_xlfn.IFNA(_xlfn.XLOOKUP($T251,'PBC TL'!$A:$A,'PBC TL'!$F:$F,,0),"NA")</f>
        <v>#VALUE!</v>
      </c>
      <c r="V251" t="e">
        <f t="shared" si="29"/>
        <v>#VALUE!</v>
      </c>
      <c r="W251" t="e">
        <f t="shared" si="30"/>
        <v>#VALUE!</v>
      </c>
      <c r="X251" t="e">
        <f t="shared" si="31"/>
        <v>#VALUE!</v>
      </c>
      <c r="Y251" t="e">
        <f t="shared" si="32"/>
        <v>#VALUE!</v>
      </c>
    </row>
    <row r="252" spans="1:25" hidden="1" x14ac:dyDescent="0.25">
      <c r="A252" t="e">
        <f>IFERROR(ODBC__dsn_Synapse[[#This Row],[wave_id]],"")*1</f>
        <v>#VALUE!</v>
      </c>
      <c r="B252" t="e">
        <f>IFERROR(ODBC__dsn_Synapse[[#This Row],[id]],"")*1</f>
        <v>#VALUE!</v>
      </c>
      <c r="C252" t="e">
        <f>IFERROR(ODBC__dsn_Synapse[[#This Row],[user_id]],"")*1</f>
        <v>#VALUE!</v>
      </c>
      <c r="D252" s="100" t="e">
        <f>IFERROR(ODBC__dsn_Synapse[[#This Row],[start_date]],"")*1</f>
        <v>#VALUE!</v>
      </c>
      <c r="E252" t="e">
        <f>IFERROR(ODBC__dsn_Synapse[[#This Row],[completed_date]],"")*1</f>
        <v>#VALUE!</v>
      </c>
      <c r="F252" s="100" t="e">
        <f>IFERROR(ODBC__dsn_Synapse[[#This Row],[convert_TZ(users_waves.completed_date,''UTC'',''America/New_York'')]],"")*1</f>
        <v>#VALUE!</v>
      </c>
      <c r="G252" t="e">
        <f>IFERROR(ODBC__dsn_Synapse[[#This Row],[npi]],"")*1</f>
        <v>#VALUE!</v>
      </c>
      <c r="H252" t="e">
        <f>IFERROR(ODBC__dsn_Synapse[[#This Row],[vendor_npi]],"")*1</f>
        <v>#VALUE!</v>
      </c>
      <c r="I252" t="e">
        <f>IFERROR(ODBC__dsn_Synapse[[#This Row],[status]],"")*1</f>
        <v>#VALUE!</v>
      </c>
      <c r="J252" t="str">
        <f>IFERROR(ODBC__dsn_Synapse[[#This Row],[responses-&gt;&gt;''$.\"4420595\"'']],"")</f>
        <v/>
      </c>
      <c r="K252" t="str">
        <f>IFERROR(ODBC__dsn_Synapse[[#This Row],[responses-&gt;&gt;''$.\"4420283\"'']],"")</f>
        <v/>
      </c>
      <c r="L252" t="str">
        <f>IFERROR(ODBC__dsn_Synapse[[#This Row],[responses-&gt;&gt;''$.\"4422124\"'']],"")</f>
        <v/>
      </c>
      <c r="M252" t="str">
        <f t="shared" si="25"/>
        <v/>
      </c>
      <c r="N252" t="e">
        <f>_xlfn.IFNA(_xlfn.XLOOKUP($G252,'HBV TL'!$C:$C,'HBV TL'!$E:$E,,0),"NA")</f>
        <v>#VALUE!</v>
      </c>
      <c r="O252" t="e">
        <f>_xlfn.IFNA(_xlfn.XLOOKUP($H252,'HBV TL'!$C:$C,'HBV TL'!$E:$E,,0),"NA")</f>
        <v>#VALUE!</v>
      </c>
      <c r="P252" t="e">
        <f t="shared" si="26"/>
        <v>#VALUE!</v>
      </c>
      <c r="Q252" t="e">
        <f>_xlfn.XLOOKUP($G252,'HBV_PBC Unified TL'!$A:$A,'HBV_PBC Unified TL'!$E:$E,,0)</f>
        <v>#VALUE!</v>
      </c>
      <c r="R252" t="e">
        <f t="shared" si="27"/>
        <v>#VALUE!</v>
      </c>
      <c r="S252" t="e">
        <f>_xlfn.IFNA(IF(_xlfn.XLOOKUP($C252,OLs!$B:$B,OLs!$B:$B,,0),1,0),0)</f>
        <v>#VALUE!</v>
      </c>
      <c r="T252" t="e">
        <f t="shared" si="28"/>
        <v>#VALUE!</v>
      </c>
      <c r="U252" t="e">
        <f>_xlfn.IFNA(_xlfn.XLOOKUP($T252,'PBC TL'!$A:$A,'PBC TL'!$F:$F,,0),"NA")</f>
        <v>#VALUE!</v>
      </c>
      <c r="V252" t="e">
        <f t="shared" si="29"/>
        <v>#VALUE!</v>
      </c>
      <c r="W252" t="e">
        <f t="shared" si="30"/>
        <v>#VALUE!</v>
      </c>
      <c r="X252" t="e">
        <f t="shared" si="31"/>
        <v>#VALUE!</v>
      </c>
      <c r="Y252" t="e">
        <f t="shared" si="32"/>
        <v>#VALUE!</v>
      </c>
    </row>
    <row r="253" spans="1:25" hidden="1" x14ac:dyDescent="0.25">
      <c r="A253" t="e">
        <f>IFERROR(ODBC__dsn_Synapse[[#This Row],[wave_id]],"")*1</f>
        <v>#VALUE!</v>
      </c>
      <c r="B253" t="e">
        <f>IFERROR(ODBC__dsn_Synapse[[#This Row],[id]],"")*1</f>
        <v>#VALUE!</v>
      </c>
      <c r="C253" t="e">
        <f>IFERROR(ODBC__dsn_Synapse[[#This Row],[user_id]],"")*1</f>
        <v>#VALUE!</v>
      </c>
      <c r="D253" s="100" t="e">
        <f>IFERROR(ODBC__dsn_Synapse[[#This Row],[start_date]],"")*1</f>
        <v>#VALUE!</v>
      </c>
      <c r="E253" t="e">
        <f>IFERROR(ODBC__dsn_Synapse[[#This Row],[completed_date]],"")*1</f>
        <v>#VALUE!</v>
      </c>
      <c r="F253" s="100" t="e">
        <f>IFERROR(ODBC__dsn_Synapse[[#This Row],[convert_TZ(users_waves.completed_date,''UTC'',''America/New_York'')]],"")*1</f>
        <v>#VALUE!</v>
      </c>
      <c r="G253" t="e">
        <f>IFERROR(ODBC__dsn_Synapse[[#This Row],[npi]],"")*1</f>
        <v>#VALUE!</v>
      </c>
      <c r="H253" t="e">
        <f>IFERROR(ODBC__dsn_Synapse[[#This Row],[vendor_npi]],"")*1</f>
        <v>#VALUE!</v>
      </c>
      <c r="I253" t="e">
        <f>IFERROR(ODBC__dsn_Synapse[[#This Row],[status]],"")*1</f>
        <v>#VALUE!</v>
      </c>
      <c r="J253" t="str">
        <f>IFERROR(ODBC__dsn_Synapse[[#This Row],[responses-&gt;&gt;''$.\"4420595\"'']],"")</f>
        <v/>
      </c>
      <c r="K253" t="str">
        <f>IFERROR(ODBC__dsn_Synapse[[#This Row],[responses-&gt;&gt;''$.\"4420283\"'']],"")</f>
        <v/>
      </c>
      <c r="L253" t="str">
        <f>IFERROR(ODBC__dsn_Synapse[[#This Row],[responses-&gt;&gt;''$.\"4422124\"'']],"")</f>
        <v/>
      </c>
      <c r="M253" t="str">
        <f t="shared" si="25"/>
        <v/>
      </c>
      <c r="N253" t="e">
        <f>_xlfn.IFNA(_xlfn.XLOOKUP($G253,'HBV TL'!$C:$C,'HBV TL'!$E:$E,,0),"NA")</f>
        <v>#VALUE!</v>
      </c>
      <c r="O253" t="e">
        <f>_xlfn.IFNA(_xlfn.XLOOKUP($H253,'HBV TL'!$C:$C,'HBV TL'!$E:$E,,0),"NA")</f>
        <v>#VALUE!</v>
      </c>
      <c r="P253" t="e">
        <f t="shared" si="26"/>
        <v>#VALUE!</v>
      </c>
      <c r="Q253" t="e">
        <f>_xlfn.XLOOKUP($G253,'HBV_PBC Unified TL'!$A:$A,'HBV_PBC Unified TL'!$E:$E,,0)</f>
        <v>#VALUE!</v>
      </c>
      <c r="R253" t="e">
        <f t="shared" si="27"/>
        <v>#VALUE!</v>
      </c>
      <c r="S253" t="e">
        <f>_xlfn.IFNA(IF(_xlfn.XLOOKUP($C253,OLs!$B:$B,OLs!$B:$B,,0),1,0),0)</f>
        <v>#VALUE!</v>
      </c>
      <c r="T253" t="e">
        <f t="shared" si="28"/>
        <v>#VALUE!</v>
      </c>
      <c r="U253" t="e">
        <f>_xlfn.IFNA(_xlfn.XLOOKUP($T253,'PBC TL'!$A:$A,'PBC TL'!$F:$F,,0),"NA")</f>
        <v>#VALUE!</v>
      </c>
      <c r="V253" t="e">
        <f t="shared" si="29"/>
        <v>#VALUE!</v>
      </c>
      <c r="W253" t="e">
        <f t="shared" si="30"/>
        <v>#VALUE!</v>
      </c>
      <c r="X253" t="e">
        <f t="shared" si="31"/>
        <v>#VALUE!</v>
      </c>
      <c r="Y253" t="e">
        <f t="shared" si="32"/>
        <v>#VALUE!</v>
      </c>
    </row>
    <row r="254" spans="1:25" hidden="1" x14ac:dyDescent="0.25">
      <c r="A254" t="e">
        <f>IFERROR(ODBC__dsn_Synapse[[#This Row],[wave_id]],"")*1</f>
        <v>#VALUE!</v>
      </c>
      <c r="B254" t="e">
        <f>IFERROR(ODBC__dsn_Synapse[[#This Row],[id]],"")*1</f>
        <v>#VALUE!</v>
      </c>
      <c r="C254" t="e">
        <f>IFERROR(ODBC__dsn_Synapse[[#This Row],[user_id]],"")*1</f>
        <v>#VALUE!</v>
      </c>
      <c r="D254" s="100" t="e">
        <f>IFERROR(ODBC__dsn_Synapse[[#This Row],[start_date]],"")*1</f>
        <v>#VALUE!</v>
      </c>
      <c r="E254" t="e">
        <f>IFERROR(ODBC__dsn_Synapse[[#This Row],[completed_date]],"")*1</f>
        <v>#VALUE!</v>
      </c>
      <c r="F254" s="100" t="e">
        <f>IFERROR(ODBC__dsn_Synapse[[#This Row],[convert_TZ(users_waves.completed_date,''UTC'',''America/New_York'')]],"")*1</f>
        <v>#VALUE!</v>
      </c>
      <c r="G254" t="e">
        <f>IFERROR(ODBC__dsn_Synapse[[#This Row],[npi]],"")*1</f>
        <v>#VALUE!</v>
      </c>
      <c r="H254" t="e">
        <f>IFERROR(ODBC__dsn_Synapse[[#This Row],[vendor_npi]],"")*1</f>
        <v>#VALUE!</v>
      </c>
      <c r="I254" t="e">
        <f>IFERROR(ODBC__dsn_Synapse[[#This Row],[status]],"")*1</f>
        <v>#VALUE!</v>
      </c>
      <c r="J254" t="str">
        <f>IFERROR(ODBC__dsn_Synapse[[#This Row],[responses-&gt;&gt;''$.\"4420595\"'']],"")</f>
        <v/>
      </c>
      <c r="K254" t="str">
        <f>IFERROR(ODBC__dsn_Synapse[[#This Row],[responses-&gt;&gt;''$.\"4420283\"'']],"")</f>
        <v/>
      </c>
      <c r="L254" t="str">
        <f>IFERROR(ODBC__dsn_Synapse[[#This Row],[responses-&gt;&gt;''$.\"4422124\"'']],"")</f>
        <v/>
      </c>
      <c r="M254" t="str">
        <f t="shared" si="25"/>
        <v/>
      </c>
      <c r="N254" t="e">
        <f>_xlfn.IFNA(_xlfn.XLOOKUP($G254,'HBV TL'!$C:$C,'HBV TL'!$E:$E,,0),"NA")</f>
        <v>#VALUE!</v>
      </c>
      <c r="O254" t="e">
        <f>_xlfn.IFNA(_xlfn.XLOOKUP($H254,'HBV TL'!$C:$C,'HBV TL'!$E:$E,,0),"NA")</f>
        <v>#VALUE!</v>
      </c>
      <c r="P254" t="e">
        <f t="shared" si="26"/>
        <v>#VALUE!</v>
      </c>
      <c r="Q254" t="e">
        <f>_xlfn.XLOOKUP($G254,'HBV_PBC Unified TL'!$A:$A,'HBV_PBC Unified TL'!$E:$E,,0)</f>
        <v>#VALUE!</v>
      </c>
      <c r="R254" t="e">
        <f t="shared" si="27"/>
        <v>#VALUE!</v>
      </c>
      <c r="S254" t="e">
        <f>_xlfn.IFNA(IF(_xlfn.XLOOKUP($C254,OLs!$B:$B,OLs!$B:$B,,0),1,0),0)</f>
        <v>#VALUE!</v>
      </c>
      <c r="T254" t="e">
        <f t="shared" si="28"/>
        <v>#VALUE!</v>
      </c>
      <c r="U254" t="e">
        <f>_xlfn.IFNA(_xlfn.XLOOKUP($T254,'PBC TL'!$A:$A,'PBC TL'!$F:$F,,0),"NA")</f>
        <v>#VALUE!</v>
      </c>
      <c r="V254" t="e">
        <f t="shared" si="29"/>
        <v>#VALUE!</v>
      </c>
      <c r="W254" t="e">
        <f t="shared" si="30"/>
        <v>#VALUE!</v>
      </c>
      <c r="X254" t="e">
        <f t="shared" si="31"/>
        <v>#VALUE!</v>
      </c>
      <c r="Y254" t="e">
        <f t="shared" si="32"/>
        <v>#VALUE!</v>
      </c>
    </row>
    <row r="255" spans="1:25" hidden="1" x14ac:dyDescent="0.25">
      <c r="A255" t="e">
        <f>IFERROR(ODBC__dsn_Synapse[[#This Row],[wave_id]],"")*1</f>
        <v>#VALUE!</v>
      </c>
      <c r="B255" t="e">
        <f>IFERROR(ODBC__dsn_Synapse[[#This Row],[id]],"")*1</f>
        <v>#VALUE!</v>
      </c>
      <c r="C255" t="e">
        <f>IFERROR(ODBC__dsn_Synapse[[#This Row],[user_id]],"")*1</f>
        <v>#VALUE!</v>
      </c>
      <c r="D255" s="100" t="e">
        <f>IFERROR(ODBC__dsn_Synapse[[#This Row],[start_date]],"")*1</f>
        <v>#VALUE!</v>
      </c>
      <c r="E255" t="e">
        <f>IFERROR(ODBC__dsn_Synapse[[#This Row],[completed_date]],"")*1</f>
        <v>#VALUE!</v>
      </c>
      <c r="F255" s="100" t="e">
        <f>IFERROR(ODBC__dsn_Synapse[[#This Row],[convert_TZ(users_waves.completed_date,''UTC'',''America/New_York'')]],"")*1</f>
        <v>#VALUE!</v>
      </c>
      <c r="G255" t="e">
        <f>IFERROR(ODBC__dsn_Synapse[[#This Row],[npi]],"")*1</f>
        <v>#VALUE!</v>
      </c>
      <c r="H255" t="e">
        <f>IFERROR(ODBC__dsn_Synapse[[#This Row],[vendor_npi]],"")*1</f>
        <v>#VALUE!</v>
      </c>
      <c r="I255" t="e">
        <f>IFERROR(ODBC__dsn_Synapse[[#This Row],[status]],"")*1</f>
        <v>#VALUE!</v>
      </c>
      <c r="J255" t="str">
        <f>IFERROR(ODBC__dsn_Synapse[[#This Row],[responses-&gt;&gt;''$.\"4420595\"'']],"")</f>
        <v/>
      </c>
      <c r="K255" t="str">
        <f>IFERROR(ODBC__dsn_Synapse[[#This Row],[responses-&gt;&gt;''$.\"4420283\"'']],"")</f>
        <v/>
      </c>
      <c r="L255" t="str">
        <f>IFERROR(ODBC__dsn_Synapse[[#This Row],[responses-&gt;&gt;''$.\"4422124\"'']],"")</f>
        <v/>
      </c>
      <c r="M255" t="str">
        <f t="shared" si="25"/>
        <v/>
      </c>
      <c r="N255" t="e">
        <f>_xlfn.IFNA(_xlfn.XLOOKUP($G255,'HBV TL'!$C:$C,'HBV TL'!$E:$E,,0),"NA")</f>
        <v>#VALUE!</v>
      </c>
      <c r="O255" t="e">
        <f>_xlfn.IFNA(_xlfn.XLOOKUP($H255,'HBV TL'!$C:$C,'HBV TL'!$E:$E,,0),"NA")</f>
        <v>#VALUE!</v>
      </c>
      <c r="P255" t="e">
        <f t="shared" si="26"/>
        <v>#VALUE!</v>
      </c>
      <c r="Q255" t="e">
        <f>_xlfn.XLOOKUP($G255,'HBV_PBC Unified TL'!$A:$A,'HBV_PBC Unified TL'!$E:$E,,0)</f>
        <v>#VALUE!</v>
      </c>
      <c r="R255" t="e">
        <f t="shared" si="27"/>
        <v>#VALUE!</v>
      </c>
      <c r="S255" t="e">
        <f>_xlfn.IFNA(IF(_xlfn.XLOOKUP($C255,OLs!$B:$B,OLs!$B:$B,,0),1,0),0)</f>
        <v>#VALUE!</v>
      </c>
      <c r="T255" t="e">
        <f t="shared" si="28"/>
        <v>#VALUE!</v>
      </c>
      <c r="U255" t="e">
        <f>_xlfn.IFNA(_xlfn.XLOOKUP($T255,'PBC TL'!$A:$A,'PBC TL'!$F:$F,,0),"NA")</f>
        <v>#VALUE!</v>
      </c>
      <c r="V255" t="e">
        <f t="shared" si="29"/>
        <v>#VALUE!</v>
      </c>
      <c r="W255" t="e">
        <f t="shared" si="30"/>
        <v>#VALUE!</v>
      </c>
      <c r="X255" t="e">
        <f t="shared" si="31"/>
        <v>#VALUE!</v>
      </c>
      <c r="Y255" t="e">
        <f t="shared" si="32"/>
        <v>#VALUE!</v>
      </c>
    </row>
    <row r="256" spans="1:25" hidden="1" x14ac:dyDescent="0.25">
      <c r="A256" t="e">
        <f>IFERROR(ODBC__dsn_Synapse[[#This Row],[wave_id]],"")*1</f>
        <v>#VALUE!</v>
      </c>
      <c r="B256" t="e">
        <f>IFERROR(ODBC__dsn_Synapse[[#This Row],[id]],"")*1</f>
        <v>#VALUE!</v>
      </c>
      <c r="C256" t="e">
        <f>IFERROR(ODBC__dsn_Synapse[[#This Row],[user_id]],"")*1</f>
        <v>#VALUE!</v>
      </c>
      <c r="D256" s="100" t="e">
        <f>IFERROR(ODBC__dsn_Synapse[[#This Row],[start_date]],"")*1</f>
        <v>#VALUE!</v>
      </c>
      <c r="E256" t="e">
        <f>IFERROR(ODBC__dsn_Synapse[[#This Row],[completed_date]],"")*1</f>
        <v>#VALUE!</v>
      </c>
      <c r="F256" s="100" t="e">
        <f>IFERROR(ODBC__dsn_Synapse[[#This Row],[convert_TZ(users_waves.completed_date,''UTC'',''America/New_York'')]],"")*1</f>
        <v>#VALUE!</v>
      </c>
      <c r="G256" t="e">
        <f>IFERROR(ODBC__dsn_Synapse[[#This Row],[npi]],"")*1</f>
        <v>#VALUE!</v>
      </c>
      <c r="H256" t="e">
        <f>IFERROR(ODBC__dsn_Synapse[[#This Row],[vendor_npi]],"")*1</f>
        <v>#VALUE!</v>
      </c>
      <c r="I256" t="e">
        <f>IFERROR(ODBC__dsn_Synapse[[#This Row],[status]],"")*1</f>
        <v>#VALUE!</v>
      </c>
      <c r="J256" t="str">
        <f>IFERROR(ODBC__dsn_Synapse[[#This Row],[responses-&gt;&gt;''$.\"4420595\"'']],"")</f>
        <v/>
      </c>
      <c r="K256" t="str">
        <f>IFERROR(ODBC__dsn_Synapse[[#This Row],[responses-&gt;&gt;''$.\"4420283\"'']],"")</f>
        <v/>
      </c>
      <c r="L256" t="str">
        <f>IFERROR(ODBC__dsn_Synapse[[#This Row],[responses-&gt;&gt;''$.\"4422124\"'']],"")</f>
        <v/>
      </c>
      <c r="M256" t="str">
        <f t="shared" si="25"/>
        <v/>
      </c>
      <c r="N256" t="e">
        <f>_xlfn.IFNA(_xlfn.XLOOKUP($G256,'HBV TL'!$C:$C,'HBV TL'!$E:$E,,0),"NA")</f>
        <v>#VALUE!</v>
      </c>
      <c r="O256" t="e">
        <f>_xlfn.IFNA(_xlfn.XLOOKUP($H256,'HBV TL'!$C:$C,'HBV TL'!$E:$E,,0),"NA")</f>
        <v>#VALUE!</v>
      </c>
      <c r="P256" t="e">
        <f t="shared" si="26"/>
        <v>#VALUE!</v>
      </c>
      <c r="Q256" t="e">
        <f>_xlfn.XLOOKUP($G256,'HBV_PBC Unified TL'!$A:$A,'HBV_PBC Unified TL'!$E:$E,,0)</f>
        <v>#VALUE!</v>
      </c>
      <c r="R256" t="e">
        <f t="shared" si="27"/>
        <v>#VALUE!</v>
      </c>
      <c r="S256" t="e">
        <f>_xlfn.IFNA(IF(_xlfn.XLOOKUP($C256,OLs!$B:$B,OLs!$B:$B,,0),1,0),0)</f>
        <v>#VALUE!</v>
      </c>
      <c r="T256" t="e">
        <f t="shared" si="28"/>
        <v>#VALUE!</v>
      </c>
      <c r="U256" t="e">
        <f>_xlfn.IFNA(_xlfn.XLOOKUP($T256,'PBC TL'!$A:$A,'PBC TL'!$F:$F,,0),"NA")</f>
        <v>#VALUE!</v>
      </c>
      <c r="V256" t="e">
        <f t="shared" si="29"/>
        <v>#VALUE!</v>
      </c>
      <c r="W256" t="e">
        <f t="shared" si="30"/>
        <v>#VALUE!</v>
      </c>
      <c r="X256" t="e">
        <f t="shared" si="31"/>
        <v>#VALUE!</v>
      </c>
      <c r="Y256" t="e">
        <f t="shared" si="32"/>
        <v>#VALUE!</v>
      </c>
    </row>
    <row r="257" spans="1:25" hidden="1" x14ac:dyDescent="0.25">
      <c r="A257" t="e">
        <f>IFERROR(ODBC__dsn_Synapse[[#This Row],[wave_id]],"")*1</f>
        <v>#VALUE!</v>
      </c>
      <c r="B257" t="e">
        <f>IFERROR(ODBC__dsn_Synapse[[#This Row],[id]],"")*1</f>
        <v>#VALUE!</v>
      </c>
      <c r="C257" t="e">
        <f>IFERROR(ODBC__dsn_Synapse[[#This Row],[user_id]],"")*1</f>
        <v>#VALUE!</v>
      </c>
      <c r="D257" s="100" t="e">
        <f>IFERROR(ODBC__dsn_Synapse[[#This Row],[start_date]],"")*1</f>
        <v>#VALUE!</v>
      </c>
      <c r="E257" t="e">
        <f>IFERROR(ODBC__dsn_Synapse[[#This Row],[completed_date]],"")*1</f>
        <v>#VALUE!</v>
      </c>
      <c r="F257" s="100" t="e">
        <f>IFERROR(ODBC__dsn_Synapse[[#This Row],[convert_TZ(users_waves.completed_date,''UTC'',''America/New_York'')]],"")*1</f>
        <v>#VALUE!</v>
      </c>
      <c r="G257" t="e">
        <f>IFERROR(ODBC__dsn_Synapse[[#This Row],[npi]],"")*1</f>
        <v>#VALUE!</v>
      </c>
      <c r="H257" t="e">
        <f>IFERROR(ODBC__dsn_Synapse[[#This Row],[vendor_npi]],"")*1</f>
        <v>#VALUE!</v>
      </c>
      <c r="I257" t="e">
        <f>IFERROR(ODBC__dsn_Synapse[[#This Row],[status]],"")*1</f>
        <v>#VALUE!</v>
      </c>
      <c r="J257" t="str">
        <f>IFERROR(ODBC__dsn_Synapse[[#This Row],[responses-&gt;&gt;''$.\"4420595\"'']],"")</f>
        <v/>
      </c>
      <c r="K257" t="str">
        <f>IFERROR(ODBC__dsn_Synapse[[#This Row],[responses-&gt;&gt;''$.\"4420283\"'']],"")</f>
        <v/>
      </c>
      <c r="L257" t="str">
        <f>IFERROR(ODBC__dsn_Synapse[[#This Row],[responses-&gt;&gt;''$.\"4422124\"'']],"")</f>
        <v/>
      </c>
      <c r="M257" t="str">
        <f t="shared" si="25"/>
        <v/>
      </c>
      <c r="N257" t="e">
        <f>_xlfn.IFNA(_xlfn.XLOOKUP($G257,'HBV TL'!$C:$C,'HBV TL'!$E:$E,,0),"NA")</f>
        <v>#VALUE!</v>
      </c>
      <c r="O257" t="e">
        <f>_xlfn.IFNA(_xlfn.XLOOKUP($H257,'HBV TL'!$C:$C,'HBV TL'!$E:$E,,0),"NA")</f>
        <v>#VALUE!</v>
      </c>
      <c r="P257" t="e">
        <f t="shared" si="26"/>
        <v>#VALUE!</v>
      </c>
      <c r="Q257" t="e">
        <f>_xlfn.XLOOKUP($G257,'HBV_PBC Unified TL'!$A:$A,'HBV_PBC Unified TL'!$E:$E,,0)</f>
        <v>#VALUE!</v>
      </c>
      <c r="R257" t="e">
        <f t="shared" si="27"/>
        <v>#VALUE!</v>
      </c>
      <c r="S257" t="e">
        <f>_xlfn.IFNA(IF(_xlfn.XLOOKUP($C257,OLs!$B:$B,OLs!$B:$B,,0),1,0),0)</f>
        <v>#VALUE!</v>
      </c>
      <c r="T257" t="e">
        <f t="shared" si="28"/>
        <v>#VALUE!</v>
      </c>
      <c r="U257" t="e">
        <f>_xlfn.IFNA(_xlfn.XLOOKUP($T257,'PBC TL'!$A:$A,'PBC TL'!$F:$F,,0),"NA")</f>
        <v>#VALUE!</v>
      </c>
      <c r="V257" t="e">
        <f t="shared" si="29"/>
        <v>#VALUE!</v>
      </c>
      <c r="W257" t="e">
        <f t="shared" si="30"/>
        <v>#VALUE!</v>
      </c>
      <c r="X257" t="e">
        <f t="shared" si="31"/>
        <v>#VALUE!</v>
      </c>
      <c r="Y257" t="e">
        <f t="shared" si="32"/>
        <v>#VALUE!</v>
      </c>
    </row>
    <row r="258" spans="1:25" hidden="1" x14ac:dyDescent="0.25">
      <c r="A258" t="e">
        <f>IFERROR(ODBC__dsn_Synapse[[#This Row],[wave_id]],"")*1</f>
        <v>#VALUE!</v>
      </c>
      <c r="B258" t="e">
        <f>IFERROR(ODBC__dsn_Synapse[[#This Row],[id]],"")*1</f>
        <v>#VALUE!</v>
      </c>
      <c r="C258" t="e">
        <f>IFERROR(ODBC__dsn_Synapse[[#This Row],[user_id]],"")*1</f>
        <v>#VALUE!</v>
      </c>
      <c r="D258" s="100" t="e">
        <f>IFERROR(ODBC__dsn_Synapse[[#This Row],[start_date]],"")*1</f>
        <v>#VALUE!</v>
      </c>
      <c r="E258" t="e">
        <f>IFERROR(ODBC__dsn_Synapse[[#This Row],[completed_date]],"")*1</f>
        <v>#VALUE!</v>
      </c>
      <c r="F258" s="100" t="e">
        <f>IFERROR(ODBC__dsn_Synapse[[#This Row],[convert_TZ(users_waves.completed_date,''UTC'',''America/New_York'')]],"")*1</f>
        <v>#VALUE!</v>
      </c>
      <c r="G258" t="e">
        <f>IFERROR(ODBC__dsn_Synapse[[#This Row],[npi]],"")*1</f>
        <v>#VALUE!</v>
      </c>
      <c r="H258" t="e">
        <f>IFERROR(ODBC__dsn_Synapse[[#This Row],[vendor_npi]],"")*1</f>
        <v>#VALUE!</v>
      </c>
      <c r="I258" t="e">
        <f>IFERROR(ODBC__dsn_Synapse[[#This Row],[status]],"")*1</f>
        <v>#VALUE!</v>
      </c>
      <c r="J258" t="str">
        <f>IFERROR(ODBC__dsn_Synapse[[#This Row],[responses-&gt;&gt;''$.\"4420595\"'']],"")</f>
        <v/>
      </c>
      <c r="K258" t="str">
        <f>IFERROR(ODBC__dsn_Synapse[[#This Row],[responses-&gt;&gt;''$.\"4420283\"'']],"")</f>
        <v/>
      </c>
      <c r="L258" t="str">
        <f>IFERROR(ODBC__dsn_Synapse[[#This Row],[responses-&gt;&gt;''$.\"4422124\"'']],"")</f>
        <v/>
      </c>
      <c r="M258" t="str">
        <f t="shared" si="25"/>
        <v/>
      </c>
      <c r="N258" t="e">
        <f>_xlfn.IFNA(_xlfn.XLOOKUP($G258,'HBV TL'!$C:$C,'HBV TL'!$E:$E,,0),"NA")</f>
        <v>#VALUE!</v>
      </c>
      <c r="O258" t="e">
        <f>_xlfn.IFNA(_xlfn.XLOOKUP($H258,'HBV TL'!$C:$C,'HBV TL'!$E:$E,,0),"NA")</f>
        <v>#VALUE!</v>
      </c>
      <c r="P258" t="e">
        <f t="shared" si="26"/>
        <v>#VALUE!</v>
      </c>
      <c r="Q258" t="e">
        <f>_xlfn.XLOOKUP($G258,'HBV_PBC Unified TL'!$A:$A,'HBV_PBC Unified TL'!$E:$E,,0)</f>
        <v>#VALUE!</v>
      </c>
      <c r="R258" t="e">
        <f t="shared" si="27"/>
        <v>#VALUE!</v>
      </c>
      <c r="S258" t="e">
        <f>_xlfn.IFNA(IF(_xlfn.XLOOKUP($C258,OLs!$B:$B,OLs!$B:$B,,0),1,0),0)</f>
        <v>#VALUE!</v>
      </c>
      <c r="T258" t="e">
        <f t="shared" si="28"/>
        <v>#VALUE!</v>
      </c>
      <c r="U258" t="e">
        <f>_xlfn.IFNA(_xlfn.XLOOKUP($T258,'PBC TL'!$A:$A,'PBC TL'!$F:$F,,0),"NA")</f>
        <v>#VALUE!</v>
      </c>
      <c r="V258" t="e">
        <f t="shared" si="29"/>
        <v>#VALUE!</v>
      </c>
      <c r="W258" t="e">
        <f t="shared" si="30"/>
        <v>#VALUE!</v>
      </c>
      <c r="X258" t="e">
        <f t="shared" si="31"/>
        <v>#VALUE!</v>
      </c>
      <c r="Y258" t="e">
        <f t="shared" si="32"/>
        <v>#VALUE!</v>
      </c>
    </row>
    <row r="259" spans="1:25" hidden="1" x14ac:dyDescent="0.25">
      <c r="A259" t="e">
        <f>IFERROR(ODBC__dsn_Synapse[[#This Row],[wave_id]],"")*1</f>
        <v>#VALUE!</v>
      </c>
      <c r="B259" t="e">
        <f>IFERROR(ODBC__dsn_Synapse[[#This Row],[id]],"")*1</f>
        <v>#VALUE!</v>
      </c>
      <c r="C259" t="e">
        <f>IFERROR(ODBC__dsn_Synapse[[#This Row],[user_id]],"")*1</f>
        <v>#VALUE!</v>
      </c>
      <c r="D259" s="100" t="e">
        <f>IFERROR(ODBC__dsn_Synapse[[#This Row],[start_date]],"")*1</f>
        <v>#VALUE!</v>
      </c>
      <c r="E259" t="e">
        <f>IFERROR(ODBC__dsn_Synapse[[#This Row],[completed_date]],"")*1</f>
        <v>#VALUE!</v>
      </c>
      <c r="F259" s="100" t="e">
        <f>IFERROR(ODBC__dsn_Synapse[[#This Row],[convert_TZ(users_waves.completed_date,''UTC'',''America/New_York'')]],"")*1</f>
        <v>#VALUE!</v>
      </c>
      <c r="G259" t="e">
        <f>IFERROR(ODBC__dsn_Synapse[[#This Row],[npi]],"")*1</f>
        <v>#VALUE!</v>
      </c>
      <c r="H259" t="e">
        <f>IFERROR(ODBC__dsn_Synapse[[#This Row],[vendor_npi]],"")*1</f>
        <v>#VALUE!</v>
      </c>
      <c r="I259" t="e">
        <f>IFERROR(ODBC__dsn_Synapse[[#This Row],[status]],"")*1</f>
        <v>#VALUE!</v>
      </c>
      <c r="J259" t="str">
        <f>IFERROR(ODBC__dsn_Synapse[[#This Row],[responses-&gt;&gt;''$.\"4420595\"'']],"")</f>
        <v/>
      </c>
      <c r="K259" t="str">
        <f>IFERROR(ODBC__dsn_Synapse[[#This Row],[responses-&gt;&gt;''$.\"4420283\"'']],"")</f>
        <v/>
      </c>
      <c r="L259" t="str">
        <f>IFERROR(ODBC__dsn_Synapse[[#This Row],[responses-&gt;&gt;''$.\"4422124\"'']],"")</f>
        <v/>
      </c>
      <c r="M259" t="str">
        <f t="shared" ref="M259:M322" si="33">IF(J259=0,K259,J259)</f>
        <v/>
      </c>
      <c r="N259" t="e">
        <f>_xlfn.IFNA(_xlfn.XLOOKUP($G259,'HBV TL'!$C:$C,'HBV TL'!$E:$E,,0),"NA")</f>
        <v>#VALUE!</v>
      </c>
      <c r="O259" t="e">
        <f>_xlfn.IFNA(_xlfn.XLOOKUP($H259,'HBV TL'!$C:$C,'HBV TL'!$E:$E,,0),"NA")</f>
        <v>#VALUE!</v>
      </c>
      <c r="P259" t="e">
        <f t="shared" ref="P259:P322" si="34">IF(N259="NA",O259,N259)</f>
        <v>#VALUE!</v>
      </c>
      <c r="Q259" t="e">
        <f>_xlfn.XLOOKUP($G259,'HBV_PBC Unified TL'!$A:$A,'HBV_PBC Unified TL'!$E:$E,,0)</f>
        <v>#VALUE!</v>
      </c>
      <c r="R259" t="e">
        <f t="shared" ref="R259:R322" si="35">IF(AND(P259&lt;11,P259&gt;3),"High/Medium",IF(AND(P259&lt;4,P259&gt;-1),"Low","No Decile"))</f>
        <v>#VALUE!</v>
      </c>
      <c r="S259" t="e">
        <f>_xlfn.IFNA(IF(_xlfn.XLOOKUP($C259,OLs!$B:$B,OLs!$B:$B,,0),1,0),0)</f>
        <v>#VALUE!</v>
      </c>
      <c r="T259" t="e">
        <f t="shared" ref="T259:T322" si="36">IF(G259=0,H259,G259)</f>
        <v>#VALUE!</v>
      </c>
      <c r="U259" t="e">
        <f>_xlfn.IFNA(_xlfn.XLOOKUP($T259,'PBC TL'!$A:$A,'PBC TL'!$F:$F,,0),"NA")</f>
        <v>#VALUE!</v>
      </c>
      <c r="V259" t="e">
        <f t="shared" ref="V259:V322" si="37">IF(P259&lt;&gt;"NA",1,0)</f>
        <v>#VALUE!</v>
      </c>
      <c r="W259" t="e">
        <f t="shared" ref="W259:W322" si="38">IF(U259&lt;&gt;"NA",1,0)</f>
        <v>#VALUE!</v>
      </c>
      <c r="X259" t="e">
        <f t="shared" ref="X259:X322" si="39">IF(AND(V259=1,W259=0),1,0)</f>
        <v>#VALUE!</v>
      </c>
      <c r="Y259" t="e">
        <f t="shared" ref="Y259:Y322" si="40">IF(AND(W259=1,V259=0),1,0)</f>
        <v>#VALUE!</v>
      </c>
    </row>
    <row r="260" spans="1:25" hidden="1" x14ac:dyDescent="0.25">
      <c r="A260" t="e">
        <f>IFERROR(ODBC__dsn_Synapse[[#This Row],[wave_id]],"")*1</f>
        <v>#VALUE!</v>
      </c>
      <c r="B260" t="e">
        <f>IFERROR(ODBC__dsn_Synapse[[#This Row],[id]],"")*1</f>
        <v>#VALUE!</v>
      </c>
      <c r="C260" t="e">
        <f>IFERROR(ODBC__dsn_Synapse[[#This Row],[user_id]],"")*1</f>
        <v>#VALUE!</v>
      </c>
      <c r="D260" s="100" t="e">
        <f>IFERROR(ODBC__dsn_Synapse[[#This Row],[start_date]],"")*1</f>
        <v>#VALUE!</v>
      </c>
      <c r="E260" t="e">
        <f>IFERROR(ODBC__dsn_Synapse[[#This Row],[completed_date]],"")*1</f>
        <v>#VALUE!</v>
      </c>
      <c r="F260" s="100" t="e">
        <f>IFERROR(ODBC__dsn_Synapse[[#This Row],[convert_TZ(users_waves.completed_date,''UTC'',''America/New_York'')]],"")*1</f>
        <v>#VALUE!</v>
      </c>
      <c r="G260" t="e">
        <f>IFERROR(ODBC__dsn_Synapse[[#This Row],[npi]],"")*1</f>
        <v>#VALUE!</v>
      </c>
      <c r="H260" t="e">
        <f>IFERROR(ODBC__dsn_Synapse[[#This Row],[vendor_npi]],"")*1</f>
        <v>#VALUE!</v>
      </c>
      <c r="I260" t="e">
        <f>IFERROR(ODBC__dsn_Synapse[[#This Row],[status]],"")*1</f>
        <v>#VALUE!</v>
      </c>
      <c r="J260" t="str">
        <f>IFERROR(ODBC__dsn_Synapse[[#This Row],[responses-&gt;&gt;''$.\"4420595\"'']],"")</f>
        <v/>
      </c>
      <c r="K260" t="str">
        <f>IFERROR(ODBC__dsn_Synapse[[#This Row],[responses-&gt;&gt;''$.\"4420283\"'']],"")</f>
        <v/>
      </c>
      <c r="L260" t="str">
        <f>IFERROR(ODBC__dsn_Synapse[[#This Row],[responses-&gt;&gt;''$.\"4422124\"'']],"")</f>
        <v/>
      </c>
      <c r="M260" t="str">
        <f t="shared" si="33"/>
        <v/>
      </c>
      <c r="N260" t="e">
        <f>_xlfn.IFNA(_xlfn.XLOOKUP($G260,'HBV TL'!$C:$C,'HBV TL'!$E:$E,,0),"NA")</f>
        <v>#VALUE!</v>
      </c>
      <c r="O260" t="e">
        <f>_xlfn.IFNA(_xlfn.XLOOKUP($H260,'HBV TL'!$C:$C,'HBV TL'!$E:$E,,0),"NA")</f>
        <v>#VALUE!</v>
      </c>
      <c r="P260" t="e">
        <f t="shared" si="34"/>
        <v>#VALUE!</v>
      </c>
      <c r="Q260" t="e">
        <f>_xlfn.XLOOKUP($G260,'HBV_PBC Unified TL'!$A:$A,'HBV_PBC Unified TL'!$E:$E,,0)</f>
        <v>#VALUE!</v>
      </c>
      <c r="R260" t="e">
        <f t="shared" si="35"/>
        <v>#VALUE!</v>
      </c>
      <c r="S260" t="e">
        <f>_xlfn.IFNA(IF(_xlfn.XLOOKUP($C260,OLs!$B:$B,OLs!$B:$B,,0),1,0),0)</f>
        <v>#VALUE!</v>
      </c>
      <c r="T260" t="e">
        <f t="shared" si="36"/>
        <v>#VALUE!</v>
      </c>
      <c r="U260" t="e">
        <f>_xlfn.IFNA(_xlfn.XLOOKUP($T260,'PBC TL'!$A:$A,'PBC TL'!$F:$F,,0),"NA")</f>
        <v>#VALUE!</v>
      </c>
      <c r="V260" t="e">
        <f t="shared" si="37"/>
        <v>#VALUE!</v>
      </c>
      <c r="W260" t="e">
        <f t="shared" si="38"/>
        <v>#VALUE!</v>
      </c>
      <c r="X260" t="e">
        <f t="shared" si="39"/>
        <v>#VALUE!</v>
      </c>
      <c r="Y260" t="e">
        <f t="shared" si="40"/>
        <v>#VALUE!</v>
      </c>
    </row>
    <row r="261" spans="1:25" hidden="1" x14ac:dyDescent="0.25">
      <c r="A261" t="e">
        <f>IFERROR(ODBC__dsn_Synapse[[#This Row],[wave_id]],"")*1</f>
        <v>#VALUE!</v>
      </c>
      <c r="B261" t="e">
        <f>IFERROR(ODBC__dsn_Synapse[[#This Row],[id]],"")*1</f>
        <v>#VALUE!</v>
      </c>
      <c r="C261" t="e">
        <f>IFERROR(ODBC__dsn_Synapse[[#This Row],[user_id]],"")*1</f>
        <v>#VALUE!</v>
      </c>
      <c r="D261" s="100" t="e">
        <f>IFERROR(ODBC__dsn_Synapse[[#This Row],[start_date]],"")*1</f>
        <v>#VALUE!</v>
      </c>
      <c r="E261" t="e">
        <f>IFERROR(ODBC__dsn_Synapse[[#This Row],[completed_date]],"")*1</f>
        <v>#VALUE!</v>
      </c>
      <c r="F261" s="100" t="e">
        <f>IFERROR(ODBC__dsn_Synapse[[#This Row],[convert_TZ(users_waves.completed_date,''UTC'',''America/New_York'')]],"")*1</f>
        <v>#VALUE!</v>
      </c>
      <c r="G261" t="e">
        <f>IFERROR(ODBC__dsn_Synapse[[#This Row],[npi]],"")*1</f>
        <v>#VALUE!</v>
      </c>
      <c r="H261" t="e">
        <f>IFERROR(ODBC__dsn_Synapse[[#This Row],[vendor_npi]],"")*1</f>
        <v>#VALUE!</v>
      </c>
      <c r="I261" t="e">
        <f>IFERROR(ODBC__dsn_Synapse[[#This Row],[status]],"")*1</f>
        <v>#VALUE!</v>
      </c>
      <c r="J261" t="str">
        <f>IFERROR(ODBC__dsn_Synapse[[#This Row],[responses-&gt;&gt;''$.\"4420595\"'']],"")</f>
        <v/>
      </c>
      <c r="K261" t="str">
        <f>IFERROR(ODBC__dsn_Synapse[[#This Row],[responses-&gt;&gt;''$.\"4420283\"'']],"")</f>
        <v/>
      </c>
      <c r="L261" t="str">
        <f>IFERROR(ODBC__dsn_Synapse[[#This Row],[responses-&gt;&gt;''$.\"4422124\"'']],"")</f>
        <v/>
      </c>
      <c r="M261" t="str">
        <f t="shared" si="33"/>
        <v/>
      </c>
      <c r="N261" t="e">
        <f>_xlfn.IFNA(_xlfn.XLOOKUP($G261,'HBV TL'!$C:$C,'HBV TL'!$E:$E,,0),"NA")</f>
        <v>#VALUE!</v>
      </c>
      <c r="O261" t="e">
        <f>_xlfn.IFNA(_xlfn.XLOOKUP($H261,'HBV TL'!$C:$C,'HBV TL'!$E:$E,,0),"NA")</f>
        <v>#VALUE!</v>
      </c>
      <c r="P261" t="e">
        <f t="shared" si="34"/>
        <v>#VALUE!</v>
      </c>
      <c r="Q261" t="e">
        <f>_xlfn.XLOOKUP($G261,'HBV_PBC Unified TL'!$A:$A,'HBV_PBC Unified TL'!$E:$E,,0)</f>
        <v>#VALUE!</v>
      </c>
      <c r="R261" t="e">
        <f t="shared" si="35"/>
        <v>#VALUE!</v>
      </c>
      <c r="S261" t="e">
        <f>_xlfn.IFNA(IF(_xlfn.XLOOKUP($C261,OLs!$B:$B,OLs!$B:$B,,0),1,0),0)</f>
        <v>#VALUE!</v>
      </c>
      <c r="T261" t="e">
        <f t="shared" si="36"/>
        <v>#VALUE!</v>
      </c>
      <c r="U261" t="e">
        <f>_xlfn.IFNA(_xlfn.XLOOKUP($T261,'PBC TL'!$A:$A,'PBC TL'!$F:$F,,0),"NA")</f>
        <v>#VALUE!</v>
      </c>
      <c r="V261" t="e">
        <f t="shared" si="37"/>
        <v>#VALUE!</v>
      </c>
      <c r="W261" t="e">
        <f t="shared" si="38"/>
        <v>#VALUE!</v>
      </c>
      <c r="X261" t="e">
        <f t="shared" si="39"/>
        <v>#VALUE!</v>
      </c>
      <c r="Y261" t="e">
        <f t="shared" si="40"/>
        <v>#VALUE!</v>
      </c>
    </row>
    <row r="262" spans="1:25" hidden="1" x14ac:dyDescent="0.25">
      <c r="A262" t="e">
        <f>IFERROR(ODBC__dsn_Synapse[[#This Row],[wave_id]],"")*1</f>
        <v>#VALUE!</v>
      </c>
      <c r="B262" t="e">
        <f>IFERROR(ODBC__dsn_Synapse[[#This Row],[id]],"")*1</f>
        <v>#VALUE!</v>
      </c>
      <c r="C262" t="e">
        <f>IFERROR(ODBC__dsn_Synapse[[#This Row],[user_id]],"")*1</f>
        <v>#VALUE!</v>
      </c>
      <c r="D262" s="100" t="e">
        <f>IFERROR(ODBC__dsn_Synapse[[#This Row],[start_date]],"")*1</f>
        <v>#VALUE!</v>
      </c>
      <c r="E262" t="e">
        <f>IFERROR(ODBC__dsn_Synapse[[#This Row],[completed_date]],"")*1</f>
        <v>#VALUE!</v>
      </c>
      <c r="F262" s="100" t="e">
        <f>IFERROR(ODBC__dsn_Synapse[[#This Row],[convert_TZ(users_waves.completed_date,''UTC'',''America/New_York'')]],"")*1</f>
        <v>#VALUE!</v>
      </c>
      <c r="G262" t="e">
        <f>IFERROR(ODBC__dsn_Synapse[[#This Row],[npi]],"")*1</f>
        <v>#VALUE!</v>
      </c>
      <c r="H262" t="e">
        <f>IFERROR(ODBC__dsn_Synapse[[#This Row],[vendor_npi]],"")*1</f>
        <v>#VALUE!</v>
      </c>
      <c r="I262" t="e">
        <f>IFERROR(ODBC__dsn_Synapse[[#This Row],[status]],"")*1</f>
        <v>#VALUE!</v>
      </c>
      <c r="J262" t="str">
        <f>IFERROR(ODBC__dsn_Synapse[[#This Row],[responses-&gt;&gt;''$.\"4420595\"'']],"")</f>
        <v/>
      </c>
      <c r="K262" t="str">
        <f>IFERROR(ODBC__dsn_Synapse[[#This Row],[responses-&gt;&gt;''$.\"4420283\"'']],"")</f>
        <v/>
      </c>
      <c r="L262" t="str">
        <f>IFERROR(ODBC__dsn_Synapse[[#This Row],[responses-&gt;&gt;''$.\"4422124\"'']],"")</f>
        <v/>
      </c>
      <c r="M262" t="str">
        <f t="shared" si="33"/>
        <v/>
      </c>
      <c r="N262" t="e">
        <f>_xlfn.IFNA(_xlfn.XLOOKUP($G262,'HBV TL'!$C:$C,'HBV TL'!$E:$E,,0),"NA")</f>
        <v>#VALUE!</v>
      </c>
      <c r="O262" t="e">
        <f>_xlfn.IFNA(_xlfn.XLOOKUP($H262,'HBV TL'!$C:$C,'HBV TL'!$E:$E,,0),"NA")</f>
        <v>#VALUE!</v>
      </c>
      <c r="P262" t="e">
        <f t="shared" si="34"/>
        <v>#VALUE!</v>
      </c>
      <c r="Q262" t="e">
        <f>_xlfn.XLOOKUP($G262,'HBV_PBC Unified TL'!$A:$A,'HBV_PBC Unified TL'!$E:$E,,0)</f>
        <v>#VALUE!</v>
      </c>
      <c r="R262" t="e">
        <f t="shared" si="35"/>
        <v>#VALUE!</v>
      </c>
      <c r="S262" t="e">
        <f>_xlfn.IFNA(IF(_xlfn.XLOOKUP($C262,OLs!$B:$B,OLs!$B:$B,,0),1,0),0)</f>
        <v>#VALUE!</v>
      </c>
      <c r="T262" t="e">
        <f t="shared" si="36"/>
        <v>#VALUE!</v>
      </c>
      <c r="U262" t="e">
        <f>_xlfn.IFNA(_xlfn.XLOOKUP($T262,'PBC TL'!$A:$A,'PBC TL'!$F:$F,,0),"NA")</f>
        <v>#VALUE!</v>
      </c>
      <c r="V262" t="e">
        <f t="shared" si="37"/>
        <v>#VALUE!</v>
      </c>
      <c r="W262" t="e">
        <f t="shared" si="38"/>
        <v>#VALUE!</v>
      </c>
      <c r="X262" t="e">
        <f t="shared" si="39"/>
        <v>#VALUE!</v>
      </c>
      <c r="Y262" t="e">
        <f t="shared" si="40"/>
        <v>#VALUE!</v>
      </c>
    </row>
    <row r="263" spans="1:25" hidden="1" x14ac:dyDescent="0.25">
      <c r="A263" t="e">
        <f>IFERROR(ODBC__dsn_Synapse[[#This Row],[wave_id]],"")*1</f>
        <v>#VALUE!</v>
      </c>
      <c r="B263" t="e">
        <f>IFERROR(ODBC__dsn_Synapse[[#This Row],[id]],"")*1</f>
        <v>#VALUE!</v>
      </c>
      <c r="C263" t="e">
        <f>IFERROR(ODBC__dsn_Synapse[[#This Row],[user_id]],"")*1</f>
        <v>#VALUE!</v>
      </c>
      <c r="D263" s="100" t="e">
        <f>IFERROR(ODBC__dsn_Synapse[[#This Row],[start_date]],"")*1</f>
        <v>#VALUE!</v>
      </c>
      <c r="E263" t="e">
        <f>IFERROR(ODBC__dsn_Synapse[[#This Row],[completed_date]],"")*1</f>
        <v>#VALUE!</v>
      </c>
      <c r="F263" s="100" t="e">
        <f>IFERROR(ODBC__dsn_Synapse[[#This Row],[convert_TZ(users_waves.completed_date,''UTC'',''America/New_York'')]],"")*1</f>
        <v>#VALUE!</v>
      </c>
      <c r="G263" t="e">
        <f>IFERROR(ODBC__dsn_Synapse[[#This Row],[npi]],"")*1</f>
        <v>#VALUE!</v>
      </c>
      <c r="H263" t="e">
        <f>IFERROR(ODBC__dsn_Synapse[[#This Row],[vendor_npi]],"")*1</f>
        <v>#VALUE!</v>
      </c>
      <c r="I263" t="e">
        <f>IFERROR(ODBC__dsn_Synapse[[#This Row],[status]],"")*1</f>
        <v>#VALUE!</v>
      </c>
      <c r="J263" t="str">
        <f>IFERROR(ODBC__dsn_Synapse[[#This Row],[responses-&gt;&gt;''$.\"4420595\"'']],"")</f>
        <v/>
      </c>
      <c r="K263" t="str">
        <f>IFERROR(ODBC__dsn_Synapse[[#This Row],[responses-&gt;&gt;''$.\"4420283\"'']],"")</f>
        <v/>
      </c>
      <c r="L263" t="str">
        <f>IFERROR(ODBC__dsn_Synapse[[#This Row],[responses-&gt;&gt;''$.\"4422124\"'']],"")</f>
        <v/>
      </c>
      <c r="M263" t="str">
        <f t="shared" si="33"/>
        <v/>
      </c>
      <c r="N263" t="e">
        <f>_xlfn.IFNA(_xlfn.XLOOKUP($G263,'HBV TL'!$C:$C,'HBV TL'!$E:$E,,0),"NA")</f>
        <v>#VALUE!</v>
      </c>
      <c r="O263" t="e">
        <f>_xlfn.IFNA(_xlfn.XLOOKUP($H263,'HBV TL'!$C:$C,'HBV TL'!$E:$E,,0),"NA")</f>
        <v>#VALUE!</v>
      </c>
      <c r="P263" t="e">
        <f t="shared" si="34"/>
        <v>#VALUE!</v>
      </c>
      <c r="Q263" t="e">
        <f>_xlfn.XLOOKUP($G263,'HBV_PBC Unified TL'!$A:$A,'HBV_PBC Unified TL'!$E:$E,,0)</f>
        <v>#VALUE!</v>
      </c>
      <c r="R263" t="e">
        <f t="shared" si="35"/>
        <v>#VALUE!</v>
      </c>
      <c r="S263" t="e">
        <f>_xlfn.IFNA(IF(_xlfn.XLOOKUP($C263,OLs!$B:$B,OLs!$B:$B,,0),1,0),0)</f>
        <v>#VALUE!</v>
      </c>
      <c r="T263" t="e">
        <f t="shared" si="36"/>
        <v>#VALUE!</v>
      </c>
      <c r="U263" t="e">
        <f>_xlfn.IFNA(_xlfn.XLOOKUP($T263,'PBC TL'!$A:$A,'PBC TL'!$F:$F,,0),"NA")</f>
        <v>#VALUE!</v>
      </c>
      <c r="V263" t="e">
        <f t="shared" si="37"/>
        <v>#VALUE!</v>
      </c>
      <c r="W263" t="e">
        <f t="shared" si="38"/>
        <v>#VALUE!</v>
      </c>
      <c r="X263" t="e">
        <f t="shared" si="39"/>
        <v>#VALUE!</v>
      </c>
      <c r="Y263" t="e">
        <f t="shared" si="40"/>
        <v>#VALUE!</v>
      </c>
    </row>
    <row r="264" spans="1:25" hidden="1" x14ac:dyDescent="0.25">
      <c r="A264" t="e">
        <f>IFERROR(ODBC__dsn_Synapse[[#This Row],[wave_id]],"")*1</f>
        <v>#VALUE!</v>
      </c>
      <c r="B264" t="e">
        <f>IFERROR(ODBC__dsn_Synapse[[#This Row],[id]],"")*1</f>
        <v>#VALUE!</v>
      </c>
      <c r="C264" t="e">
        <f>IFERROR(ODBC__dsn_Synapse[[#This Row],[user_id]],"")*1</f>
        <v>#VALUE!</v>
      </c>
      <c r="D264" s="100" t="e">
        <f>IFERROR(ODBC__dsn_Synapse[[#This Row],[start_date]],"")*1</f>
        <v>#VALUE!</v>
      </c>
      <c r="E264" t="e">
        <f>IFERROR(ODBC__dsn_Synapse[[#This Row],[completed_date]],"")*1</f>
        <v>#VALUE!</v>
      </c>
      <c r="F264" s="100" t="e">
        <f>IFERROR(ODBC__dsn_Synapse[[#This Row],[convert_TZ(users_waves.completed_date,''UTC'',''America/New_York'')]],"")*1</f>
        <v>#VALUE!</v>
      </c>
      <c r="G264" t="e">
        <f>IFERROR(ODBC__dsn_Synapse[[#This Row],[npi]],"")*1</f>
        <v>#VALUE!</v>
      </c>
      <c r="H264" t="e">
        <f>IFERROR(ODBC__dsn_Synapse[[#This Row],[vendor_npi]],"")*1</f>
        <v>#VALUE!</v>
      </c>
      <c r="I264" t="e">
        <f>IFERROR(ODBC__dsn_Synapse[[#This Row],[status]],"")*1</f>
        <v>#VALUE!</v>
      </c>
      <c r="J264" t="str">
        <f>IFERROR(ODBC__dsn_Synapse[[#This Row],[responses-&gt;&gt;''$.\"4420595\"'']],"")</f>
        <v/>
      </c>
      <c r="K264" t="str">
        <f>IFERROR(ODBC__dsn_Synapse[[#This Row],[responses-&gt;&gt;''$.\"4420283\"'']],"")</f>
        <v/>
      </c>
      <c r="L264" t="str">
        <f>IFERROR(ODBC__dsn_Synapse[[#This Row],[responses-&gt;&gt;''$.\"4422124\"'']],"")</f>
        <v/>
      </c>
      <c r="M264" t="str">
        <f t="shared" si="33"/>
        <v/>
      </c>
      <c r="N264" t="e">
        <f>_xlfn.IFNA(_xlfn.XLOOKUP($G264,'HBV TL'!$C:$C,'HBV TL'!$E:$E,,0),"NA")</f>
        <v>#VALUE!</v>
      </c>
      <c r="O264" t="e">
        <f>_xlfn.IFNA(_xlfn.XLOOKUP($H264,'HBV TL'!$C:$C,'HBV TL'!$E:$E,,0),"NA")</f>
        <v>#VALUE!</v>
      </c>
      <c r="P264" t="e">
        <f t="shared" si="34"/>
        <v>#VALUE!</v>
      </c>
      <c r="Q264" t="e">
        <f>_xlfn.XLOOKUP($G264,'HBV_PBC Unified TL'!$A:$A,'HBV_PBC Unified TL'!$E:$E,,0)</f>
        <v>#VALUE!</v>
      </c>
      <c r="R264" t="e">
        <f t="shared" si="35"/>
        <v>#VALUE!</v>
      </c>
      <c r="S264" t="e">
        <f>_xlfn.IFNA(IF(_xlfn.XLOOKUP($C264,OLs!$B:$B,OLs!$B:$B,,0),1,0),0)</f>
        <v>#VALUE!</v>
      </c>
      <c r="T264" t="e">
        <f t="shared" si="36"/>
        <v>#VALUE!</v>
      </c>
      <c r="U264" t="e">
        <f>_xlfn.IFNA(_xlfn.XLOOKUP($T264,'PBC TL'!$A:$A,'PBC TL'!$F:$F,,0),"NA")</f>
        <v>#VALUE!</v>
      </c>
      <c r="V264" t="e">
        <f t="shared" si="37"/>
        <v>#VALUE!</v>
      </c>
      <c r="W264" t="e">
        <f t="shared" si="38"/>
        <v>#VALUE!</v>
      </c>
      <c r="X264" t="e">
        <f t="shared" si="39"/>
        <v>#VALUE!</v>
      </c>
      <c r="Y264" t="e">
        <f t="shared" si="40"/>
        <v>#VALUE!</v>
      </c>
    </row>
    <row r="265" spans="1:25" hidden="1" x14ac:dyDescent="0.25">
      <c r="A265" t="e">
        <f>IFERROR(ODBC__dsn_Synapse[[#This Row],[wave_id]],"")*1</f>
        <v>#VALUE!</v>
      </c>
      <c r="B265" t="e">
        <f>IFERROR(ODBC__dsn_Synapse[[#This Row],[id]],"")*1</f>
        <v>#VALUE!</v>
      </c>
      <c r="C265" t="e">
        <f>IFERROR(ODBC__dsn_Synapse[[#This Row],[user_id]],"")*1</f>
        <v>#VALUE!</v>
      </c>
      <c r="D265" s="100" t="e">
        <f>IFERROR(ODBC__dsn_Synapse[[#This Row],[start_date]],"")*1</f>
        <v>#VALUE!</v>
      </c>
      <c r="E265" t="e">
        <f>IFERROR(ODBC__dsn_Synapse[[#This Row],[completed_date]],"")*1</f>
        <v>#VALUE!</v>
      </c>
      <c r="F265" s="100" t="e">
        <f>IFERROR(ODBC__dsn_Synapse[[#This Row],[convert_TZ(users_waves.completed_date,''UTC'',''America/New_York'')]],"")*1</f>
        <v>#VALUE!</v>
      </c>
      <c r="G265" t="e">
        <f>IFERROR(ODBC__dsn_Synapse[[#This Row],[npi]],"")*1</f>
        <v>#VALUE!</v>
      </c>
      <c r="H265" t="e">
        <f>IFERROR(ODBC__dsn_Synapse[[#This Row],[vendor_npi]],"")*1</f>
        <v>#VALUE!</v>
      </c>
      <c r="I265" t="e">
        <f>IFERROR(ODBC__dsn_Synapse[[#This Row],[status]],"")*1</f>
        <v>#VALUE!</v>
      </c>
      <c r="J265" t="str">
        <f>IFERROR(ODBC__dsn_Synapse[[#This Row],[responses-&gt;&gt;''$.\"4420595\"'']],"")</f>
        <v/>
      </c>
      <c r="K265" t="str">
        <f>IFERROR(ODBC__dsn_Synapse[[#This Row],[responses-&gt;&gt;''$.\"4420283\"'']],"")</f>
        <v/>
      </c>
      <c r="L265" t="str">
        <f>IFERROR(ODBC__dsn_Synapse[[#This Row],[responses-&gt;&gt;''$.\"4422124\"'']],"")</f>
        <v/>
      </c>
      <c r="M265" t="str">
        <f t="shared" si="33"/>
        <v/>
      </c>
      <c r="N265" t="e">
        <f>_xlfn.IFNA(_xlfn.XLOOKUP($G265,'HBV TL'!$C:$C,'HBV TL'!$E:$E,,0),"NA")</f>
        <v>#VALUE!</v>
      </c>
      <c r="O265" t="e">
        <f>_xlfn.IFNA(_xlfn.XLOOKUP($H265,'HBV TL'!$C:$C,'HBV TL'!$E:$E,,0),"NA")</f>
        <v>#VALUE!</v>
      </c>
      <c r="P265" t="e">
        <f t="shared" si="34"/>
        <v>#VALUE!</v>
      </c>
      <c r="Q265" t="e">
        <f>_xlfn.XLOOKUP($G265,'HBV_PBC Unified TL'!$A:$A,'HBV_PBC Unified TL'!$E:$E,,0)</f>
        <v>#VALUE!</v>
      </c>
      <c r="R265" t="e">
        <f t="shared" si="35"/>
        <v>#VALUE!</v>
      </c>
      <c r="S265" t="e">
        <f>_xlfn.IFNA(IF(_xlfn.XLOOKUP($C265,OLs!$B:$B,OLs!$B:$B,,0),1,0),0)</f>
        <v>#VALUE!</v>
      </c>
      <c r="T265" t="e">
        <f t="shared" si="36"/>
        <v>#VALUE!</v>
      </c>
      <c r="U265" t="e">
        <f>_xlfn.IFNA(_xlfn.XLOOKUP($T265,'PBC TL'!$A:$A,'PBC TL'!$F:$F,,0),"NA")</f>
        <v>#VALUE!</v>
      </c>
      <c r="V265" t="e">
        <f t="shared" si="37"/>
        <v>#VALUE!</v>
      </c>
      <c r="W265" t="e">
        <f t="shared" si="38"/>
        <v>#VALUE!</v>
      </c>
      <c r="X265" t="e">
        <f t="shared" si="39"/>
        <v>#VALUE!</v>
      </c>
      <c r="Y265" t="e">
        <f t="shared" si="40"/>
        <v>#VALUE!</v>
      </c>
    </row>
    <row r="266" spans="1:25" hidden="1" x14ac:dyDescent="0.25">
      <c r="A266" t="e">
        <f>IFERROR(ODBC__dsn_Synapse[[#This Row],[wave_id]],"")*1</f>
        <v>#VALUE!</v>
      </c>
      <c r="B266" t="e">
        <f>IFERROR(ODBC__dsn_Synapse[[#This Row],[id]],"")*1</f>
        <v>#VALUE!</v>
      </c>
      <c r="C266" t="e">
        <f>IFERROR(ODBC__dsn_Synapse[[#This Row],[user_id]],"")*1</f>
        <v>#VALUE!</v>
      </c>
      <c r="D266" s="100" t="e">
        <f>IFERROR(ODBC__dsn_Synapse[[#This Row],[start_date]],"")*1</f>
        <v>#VALUE!</v>
      </c>
      <c r="E266" t="e">
        <f>IFERROR(ODBC__dsn_Synapse[[#This Row],[completed_date]],"")*1</f>
        <v>#VALUE!</v>
      </c>
      <c r="F266" s="100" t="e">
        <f>IFERROR(ODBC__dsn_Synapse[[#This Row],[convert_TZ(users_waves.completed_date,''UTC'',''America/New_York'')]],"")*1</f>
        <v>#VALUE!</v>
      </c>
      <c r="G266" t="e">
        <f>IFERROR(ODBC__dsn_Synapse[[#This Row],[npi]],"")*1</f>
        <v>#VALUE!</v>
      </c>
      <c r="H266" t="e">
        <f>IFERROR(ODBC__dsn_Synapse[[#This Row],[vendor_npi]],"")*1</f>
        <v>#VALUE!</v>
      </c>
      <c r="I266" t="e">
        <f>IFERROR(ODBC__dsn_Synapse[[#This Row],[status]],"")*1</f>
        <v>#VALUE!</v>
      </c>
      <c r="J266" t="str">
        <f>IFERROR(ODBC__dsn_Synapse[[#This Row],[responses-&gt;&gt;''$.\"4420595\"'']],"")</f>
        <v/>
      </c>
      <c r="K266" t="str">
        <f>IFERROR(ODBC__dsn_Synapse[[#This Row],[responses-&gt;&gt;''$.\"4420283\"'']],"")</f>
        <v/>
      </c>
      <c r="L266" t="str">
        <f>IFERROR(ODBC__dsn_Synapse[[#This Row],[responses-&gt;&gt;''$.\"4422124\"'']],"")</f>
        <v/>
      </c>
      <c r="M266" t="str">
        <f t="shared" si="33"/>
        <v/>
      </c>
      <c r="N266" t="e">
        <f>_xlfn.IFNA(_xlfn.XLOOKUP($G266,'HBV TL'!$C:$C,'HBV TL'!$E:$E,,0),"NA")</f>
        <v>#VALUE!</v>
      </c>
      <c r="O266" t="e">
        <f>_xlfn.IFNA(_xlfn.XLOOKUP($H266,'HBV TL'!$C:$C,'HBV TL'!$E:$E,,0),"NA")</f>
        <v>#VALUE!</v>
      </c>
      <c r="P266" t="e">
        <f t="shared" si="34"/>
        <v>#VALUE!</v>
      </c>
      <c r="Q266" t="e">
        <f>_xlfn.XLOOKUP($G266,'HBV_PBC Unified TL'!$A:$A,'HBV_PBC Unified TL'!$E:$E,,0)</f>
        <v>#VALUE!</v>
      </c>
      <c r="R266" t="e">
        <f t="shared" si="35"/>
        <v>#VALUE!</v>
      </c>
      <c r="S266" t="e">
        <f>_xlfn.IFNA(IF(_xlfn.XLOOKUP($C266,OLs!$B:$B,OLs!$B:$B,,0),1,0),0)</f>
        <v>#VALUE!</v>
      </c>
      <c r="T266" t="e">
        <f t="shared" si="36"/>
        <v>#VALUE!</v>
      </c>
      <c r="U266" t="e">
        <f>_xlfn.IFNA(_xlfn.XLOOKUP($T266,'PBC TL'!$A:$A,'PBC TL'!$F:$F,,0),"NA")</f>
        <v>#VALUE!</v>
      </c>
      <c r="V266" t="e">
        <f t="shared" si="37"/>
        <v>#VALUE!</v>
      </c>
      <c r="W266" t="e">
        <f t="shared" si="38"/>
        <v>#VALUE!</v>
      </c>
      <c r="X266" t="e">
        <f t="shared" si="39"/>
        <v>#VALUE!</v>
      </c>
      <c r="Y266" t="e">
        <f t="shared" si="40"/>
        <v>#VALUE!</v>
      </c>
    </row>
    <row r="267" spans="1:25" hidden="1" x14ac:dyDescent="0.25">
      <c r="A267" t="e">
        <f>IFERROR(ODBC__dsn_Synapse[[#This Row],[wave_id]],"")*1</f>
        <v>#VALUE!</v>
      </c>
      <c r="B267" t="e">
        <f>IFERROR(ODBC__dsn_Synapse[[#This Row],[id]],"")*1</f>
        <v>#VALUE!</v>
      </c>
      <c r="C267" t="e">
        <f>IFERROR(ODBC__dsn_Synapse[[#This Row],[user_id]],"")*1</f>
        <v>#VALUE!</v>
      </c>
      <c r="D267" s="100" t="e">
        <f>IFERROR(ODBC__dsn_Synapse[[#This Row],[start_date]],"")*1</f>
        <v>#VALUE!</v>
      </c>
      <c r="E267" t="e">
        <f>IFERROR(ODBC__dsn_Synapse[[#This Row],[completed_date]],"")*1</f>
        <v>#VALUE!</v>
      </c>
      <c r="F267" s="100" t="e">
        <f>IFERROR(ODBC__dsn_Synapse[[#This Row],[convert_TZ(users_waves.completed_date,''UTC'',''America/New_York'')]],"")*1</f>
        <v>#VALUE!</v>
      </c>
      <c r="G267" t="e">
        <f>IFERROR(ODBC__dsn_Synapse[[#This Row],[npi]],"")*1</f>
        <v>#VALUE!</v>
      </c>
      <c r="H267" t="e">
        <f>IFERROR(ODBC__dsn_Synapse[[#This Row],[vendor_npi]],"")*1</f>
        <v>#VALUE!</v>
      </c>
      <c r="I267" t="e">
        <f>IFERROR(ODBC__dsn_Synapse[[#This Row],[status]],"")*1</f>
        <v>#VALUE!</v>
      </c>
      <c r="J267" t="str">
        <f>IFERROR(ODBC__dsn_Synapse[[#This Row],[responses-&gt;&gt;''$.\"4420595\"'']],"")</f>
        <v/>
      </c>
      <c r="K267" t="str">
        <f>IFERROR(ODBC__dsn_Synapse[[#This Row],[responses-&gt;&gt;''$.\"4420283\"'']],"")</f>
        <v/>
      </c>
      <c r="L267" t="str">
        <f>IFERROR(ODBC__dsn_Synapse[[#This Row],[responses-&gt;&gt;''$.\"4422124\"'']],"")</f>
        <v/>
      </c>
      <c r="M267" t="str">
        <f t="shared" si="33"/>
        <v/>
      </c>
      <c r="N267" t="e">
        <f>_xlfn.IFNA(_xlfn.XLOOKUP($G267,'HBV TL'!$C:$C,'HBV TL'!$E:$E,,0),"NA")</f>
        <v>#VALUE!</v>
      </c>
      <c r="O267" t="e">
        <f>_xlfn.IFNA(_xlfn.XLOOKUP($H267,'HBV TL'!$C:$C,'HBV TL'!$E:$E,,0),"NA")</f>
        <v>#VALUE!</v>
      </c>
      <c r="P267" t="e">
        <f t="shared" si="34"/>
        <v>#VALUE!</v>
      </c>
      <c r="Q267" t="e">
        <f>_xlfn.XLOOKUP($G267,'HBV_PBC Unified TL'!$A:$A,'HBV_PBC Unified TL'!$E:$E,,0)</f>
        <v>#VALUE!</v>
      </c>
      <c r="R267" t="e">
        <f t="shared" si="35"/>
        <v>#VALUE!</v>
      </c>
      <c r="S267" t="e">
        <f>_xlfn.IFNA(IF(_xlfn.XLOOKUP($C267,OLs!$B:$B,OLs!$B:$B,,0),1,0),0)</f>
        <v>#VALUE!</v>
      </c>
      <c r="T267" t="e">
        <f t="shared" si="36"/>
        <v>#VALUE!</v>
      </c>
      <c r="U267" t="e">
        <f>_xlfn.IFNA(_xlfn.XLOOKUP($T267,'PBC TL'!$A:$A,'PBC TL'!$F:$F,,0),"NA")</f>
        <v>#VALUE!</v>
      </c>
      <c r="V267" t="e">
        <f t="shared" si="37"/>
        <v>#VALUE!</v>
      </c>
      <c r="W267" t="e">
        <f t="shared" si="38"/>
        <v>#VALUE!</v>
      </c>
      <c r="X267" t="e">
        <f t="shared" si="39"/>
        <v>#VALUE!</v>
      </c>
      <c r="Y267" t="e">
        <f t="shared" si="40"/>
        <v>#VALUE!</v>
      </c>
    </row>
    <row r="268" spans="1:25" hidden="1" x14ac:dyDescent="0.25">
      <c r="A268" t="e">
        <f>IFERROR(ODBC__dsn_Synapse[[#This Row],[wave_id]],"")*1</f>
        <v>#VALUE!</v>
      </c>
      <c r="B268" t="e">
        <f>IFERROR(ODBC__dsn_Synapse[[#This Row],[id]],"")*1</f>
        <v>#VALUE!</v>
      </c>
      <c r="C268" t="e">
        <f>IFERROR(ODBC__dsn_Synapse[[#This Row],[user_id]],"")*1</f>
        <v>#VALUE!</v>
      </c>
      <c r="D268" s="100" t="e">
        <f>IFERROR(ODBC__dsn_Synapse[[#This Row],[start_date]],"")*1</f>
        <v>#VALUE!</v>
      </c>
      <c r="E268" t="e">
        <f>IFERROR(ODBC__dsn_Synapse[[#This Row],[completed_date]],"")*1</f>
        <v>#VALUE!</v>
      </c>
      <c r="F268" s="100" t="e">
        <f>IFERROR(ODBC__dsn_Synapse[[#This Row],[convert_TZ(users_waves.completed_date,''UTC'',''America/New_York'')]],"")*1</f>
        <v>#VALUE!</v>
      </c>
      <c r="G268" t="e">
        <f>IFERROR(ODBC__dsn_Synapse[[#This Row],[npi]],"")*1</f>
        <v>#VALUE!</v>
      </c>
      <c r="H268" t="e">
        <f>IFERROR(ODBC__dsn_Synapse[[#This Row],[vendor_npi]],"")*1</f>
        <v>#VALUE!</v>
      </c>
      <c r="I268" t="e">
        <f>IFERROR(ODBC__dsn_Synapse[[#This Row],[status]],"")*1</f>
        <v>#VALUE!</v>
      </c>
      <c r="J268" t="str">
        <f>IFERROR(ODBC__dsn_Synapse[[#This Row],[responses-&gt;&gt;''$.\"4420595\"'']],"")</f>
        <v/>
      </c>
      <c r="K268" t="str">
        <f>IFERROR(ODBC__dsn_Synapse[[#This Row],[responses-&gt;&gt;''$.\"4420283\"'']],"")</f>
        <v/>
      </c>
      <c r="L268" t="str">
        <f>IFERROR(ODBC__dsn_Synapse[[#This Row],[responses-&gt;&gt;''$.\"4422124\"'']],"")</f>
        <v/>
      </c>
      <c r="M268" t="str">
        <f t="shared" si="33"/>
        <v/>
      </c>
      <c r="N268" t="e">
        <f>_xlfn.IFNA(_xlfn.XLOOKUP($G268,'HBV TL'!$C:$C,'HBV TL'!$E:$E,,0),"NA")</f>
        <v>#VALUE!</v>
      </c>
      <c r="O268" t="e">
        <f>_xlfn.IFNA(_xlfn.XLOOKUP($H268,'HBV TL'!$C:$C,'HBV TL'!$E:$E,,0),"NA")</f>
        <v>#VALUE!</v>
      </c>
      <c r="P268" t="e">
        <f t="shared" si="34"/>
        <v>#VALUE!</v>
      </c>
      <c r="Q268" t="e">
        <f>_xlfn.XLOOKUP($G268,'HBV_PBC Unified TL'!$A:$A,'HBV_PBC Unified TL'!$E:$E,,0)</f>
        <v>#VALUE!</v>
      </c>
      <c r="R268" t="e">
        <f t="shared" si="35"/>
        <v>#VALUE!</v>
      </c>
      <c r="S268" t="e">
        <f>_xlfn.IFNA(IF(_xlfn.XLOOKUP($C268,OLs!$B:$B,OLs!$B:$B,,0),1,0),0)</f>
        <v>#VALUE!</v>
      </c>
      <c r="T268" t="e">
        <f t="shared" si="36"/>
        <v>#VALUE!</v>
      </c>
      <c r="U268" t="e">
        <f>_xlfn.IFNA(_xlfn.XLOOKUP($T268,'PBC TL'!$A:$A,'PBC TL'!$F:$F,,0),"NA")</f>
        <v>#VALUE!</v>
      </c>
      <c r="V268" t="e">
        <f t="shared" si="37"/>
        <v>#VALUE!</v>
      </c>
      <c r="W268" t="e">
        <f t="shared" si="38"/>
        <v>#VALUE!</v>
      </c>
      <c r="X268" t="e">
        <f t="shared" si="39"/>
        <v>#VALUE!</v>
      </c>
      <c r="Y268" t="e">
        <f t="shared" si="40"/>
        <v>#VALUE!</v>
      </c>
    </row>
    <row r="269" spans="1:25" hidden="1" x14ac:dyDescent="0.25">
      <c r="A269" t="e">
        <f>IFERROR(ODBC__dsn_Synapse[[#This Row],[wave_id]],"")*1</f>
        <v>#VALUE!</v>
      </c>
      <c r="B269" t="e">
        <f>IFERROR(ODBC__dsn_Synapse[[#This Row],[id]],"")*1</f>
        <v>#VALUE!</v>
      </c>
      <c r="C269" t="e">
        <f>IFERROR(ODBC__dsn_Synapse[[#This Row],[user_id]],"")*1</f>
        <v>#VALUE!</v>
      </c>
      <c r="D269" s="100" t="e">
        <f>IFERROR(ODBC__dsn_Synapse[[#This Row],[start_date]],"")*1</f>
        <v>#VALUE!</v>
      </c>
      <c r="E269" t="e">
        <f>IFERROR(ODBC__dsn_Synapse[[#This Row],[completed_date]],"")*1</f>
        <v>#VALUE!</v>
      </c>
      <c r="F269" s="100" t="e">
        <f>IFERROR(ODBC__dsn_Synapse[[#This Row],[convert_TZ(users_waves.completed_date,''UTC'',''America/New_York'')]],"")*1</f>
        <v>#VALUE!</v>
      </c>
      <c r="G269" t="e">
        <f>IFERROR(ODBC__dsn_Synapse[[#This Row],[npi]],"")*1</f>
        <v>#VALUE!</v>
      </c>
      <c r="H269" t="e">
        <f>IFERROR(ODBC__dsn_Synapse[[#This Row],[vendor_npi]],"")*1</f>
        <v>#VALUE!</v>
      </c>
      <c r="I269" t="e">
        <f>IFERROR(ODBC__dsn_Synapse[[#This Row],[status]],"")*1</f>
        <v>#VALUE!</v>
      </c>
      <c r="J269" t="str">
        <f>IFERROR(ODBC__dsn_Synapse[[#This Row],[responses-&gt;&gt;''$.\"4420595\"'']],"")</f>
        <v/>
      </c>
      <c r="K269" t="str">
        <f>IFERROR(ODBC__dsn_Synapse[[#This Row],[responses-&gt;&gt;''$.\"4420283\"'']],"")</f>
        <v/>
      </c>
      <c r="L269" t="str">
        <f>IFERROR(ODBC__dsn_Synapse[[#This Row],[responses-&gt;&gt;''$.\"4422124\"'']],"")</f>
        <v/>
      </c>
      <c r="M269" t="str">
        <f t="shared" si="33"/>
        <v/>
      </c>
      <c r="N269" t="e">
        <f>_xlfn.IFNA(_xlfn.XLOOKUP($G269,'HBV TL'!$C:$C,'HBV TL'!$E:$E,,0),"NA")</f>
        <v>#VALUE!</v>
      </c>
      <c r="O269" t="e">
        <f>_xlfn.IFNA(_xlfn.XLOOKUP($H269,'HBV TL'!$C:$C,'HBV TL'!$E:$E,,0),"NA")</f>
        <v>#VALUE!</v>
      </c>
      <c r="P269" t="e">
        <f t="shared" si="34"/>
        <v>#VALUE!</v>
      </c>
      <c r="Q269" t="e">
        <f>_xlfn.XLOOKUP($G269,'HBV_PBC Unified TL'!$A:$A,'HBV_PBC Unified TL'!$E:$E,,0)</f>
        <v>#VALUE!</v>
      </c>
      <c r="R269" t="e">
        <f t="shared" si="35"/>
        <v>#VALUE!</v>
      </c>
      <c r="S269" t="e">
        <f>_xlfn.IFNA(IF(_xlfn.XLOOKUP($C269,OLs!$B:$B,OLs!$B:$B,,0),1,0),0)</f>
        <v>#VALUE!</v>
      </c>
      <c r="T269" t="e">
        <f t="shared" si="36"/>
        <v>#VALUE!</v>
      </c>
      <c r="U269" t="e">
        <f>_xlfn.IFNA(_xlfn.XLOOKUP($T269,'PBC TL'!$A:$A,'PBC TL'!$F:$F,,0),"NA")</f>
        <v>#VALUE!</v>
      </c>
      <c r="V269" t="e">
        <f t="shared" si="37"/>
        <v>#VALUE!</v>
      </c>
      <c r="W269" t="e">
        <f t="shared" si="38"/>
        <v>#VALUE!</v>
      </c>
      <c r="X269" t="e">
        <f t="shared" si="39"/>
        <v>#VALUE!</v>
      </c>
      <c r="Y269" t="e">
        <f t="shared" si="40"/>
        <v>#VALUE!</v>
      </c>
    </row>
    <row r="270" spans="1:25" hidden="1" x14ac:dyDescent="0.25">
      <c r="A270" t="e">
        <f>IFERROR(ODBC__dsn_Synapse[[#This Row],[wave_id]],"")*1</f>
        <v>#VALUE!</v>
      </c>
      <c r="B270" t="e">
        <f>IFERROR(ODBC__dsn_Synapse[[#This Row],[id]],"")*1</f>
        <v>#VALUE!</v>
      </c>
      <c r="C270" t="e">
        <f>IFERROR(ODBC__dsn_Synapse[[#This Row],[user_id]],"")*1</f>
        <v>#VALUE!</v>
      </c>
      <c r="D270" s="100" t="e">
        <f>IFERROR(ODBC__dsn_Synapse[[#This Row],[start_date]],"")*1</f>
        <v>#VALUE!</v>
      </c>
      <c r="E270" t="e">
        <f>IFERROR(ODBC__dsn_Synapse[[#This Row],[completed_date]],"")*1</f>
        <v>#VALUE!</v>
      </c>
      <c r="F270" s="100" t="e">
        <f>IFERROR(ODBC__dsn_Synapse[[#This Row],[convert_TZ(users_waves.completed_date,''UTC'',''America/New_York'')]],"")*1</f>
        <v>#VALUE!</v>
      </c>
      <c r="G270" t="e">
        <f>IFERROR(ODBC__dsn_Synapse[[#This Row],[npi]],"")*1</f>
        <v>#VALUE!</v>
      </c>
      <c r="H270" t="e">
        <f>IFERROR(ODBC__dsn_Synapse[[#This Row],[vendor_npi]],"")*1</f>
        <v>#VALUE!</v>
      </c>
      <c r="I270" t="e">
        <f>IFERROR(ODBC__dsn_Synapse[[#This Row],[status]],"")*1</f>
        <v>#VALUE!</v>
      </c>
      <c r="J270" t="str">
        <f>IFERROR(ODBC__dsn_Synapse[[#This Row],[responses-&gt;&gt;''$.\"4420595\"'']],"")</f>
        <v/>
      </c>
      <c r="K270" t="str">
        <f>IFERROR(ODBC__dsn_Synapse[[#This Row],[responses-&gt;&gt;''$.\"4420283\"'']],"")</f>
        <v/>
      </c>
      <c r="L270" t="str">
        <f>IFERROR(ODBC__dsn_Synapse[[#This Row],[responses-&gt;&gt;''$.\"4422124\"'']],"")</f>
        <v/>
      </c>
      <c r="M270" t="str">
        <f t="shared" si="33"/>
        <v/>
      </c>
      <c r="N270" t="e">
        <f>_xlfn.IFNA(_xlfn.XLOOKUP($G270,'HBV TL'!$C:$C,'HBV TL'!$E:$E,,0),"NA")</f>
        <v>#VALUE!</v>
      </c>
      <c r="O270" t="e">
        <f>_xlfn.IFNA(_xlfn.XLOOKUP($H270,'HBV TL'!$C:$C,'HBV TL'!$E:$E,,0),"NA")</f>
        <v>#VALUE!</v>
      </c>
      <c r="P270" t="e">
        <f t="shared" si="34"/>
        <v>#VALUE!</v>
      </c>
      <c r="Q270" t="e">
        <f>_xlfn.XLOOKUP($G270,'HBV_PBC Unified TL'!$A:$A,'HBV_PBC Unified TL'!$E:$E,,0)</f>
        <v>#VALUE!</v>
      </c>
      <c r="R270" t="e">
        <f t="shared" si="35"/>
        <v>#VALUE!</v>
      </c>
      <c r="S270" t="e">
        <f>_xlfn.IFNA(IF(_xlfn.XLOOKUP($C270,OLs!$B:$B,OLs!$B:$B,,0),1,0),0)</f>
        <v>#VALUE!</v>
      </c>
      <c r="T270" t="e">
        <f t="shared" si="36"/>
        <v>#VALUE!</v>
      </c>
      <c r="U270" t="e">
        <f>_xlfn.IFNA(_xlfn.XLOOKUP($T270,'PBC TL'!$A:$A,'PBC TL'!$F:$F,,0),"NA")</f>
        <v>#VALUE!</v>
      </c>
      <c r="V270" t="e">
        <f t="shared" si="37"/>
        <v>#VALUE!</v>
      </c>
      <c r="W270" t="e">
        <f t="shared" si="38"/>
        <v>#VALUE!</v>
      </c>
      <c r="X270" t="e">
        <f t="shared" si="39"/>
        <v>#VALUE!</v>
      </c>
      <c r="Y270" t="e">
        <f t="shared" si="40"/>
        <v>#VALUE!</v>
      </c>
    </row>
    <row r="271" spans="1:25" hidden="1" x14ac:dyDescent="0.25">
      <c r="A271" t="e">
        <f>IFERROR(ODBC__dsn_Synapse[[#This Row],[wave_id]],"")*1</f>
        <v>#VALUE!</v>
      </c>
      <c r="B271" t="e">
        <f>IFERROR(ODBC__dsn_Synapse[[#This Row],[id]],"")*1</f>
        <v>#VALUE!</v>
      </c>
      <c r="C271" t="e">
        <f>IFERROR(ODBC__dsn_Synapse[[#This Row],[user_id]],"")*1</f>
        <v>#VALUE!</v>
      </c>
      <c r="D271" s="100" t="e">
        <f>IFERROR(ODBC__dsn_Synapse[[#This Row],[start_date]],"")*1</f>
        <v>#VALUE!</v>
      </c>
      <c r="E271" t="e">
        <f>IFERROR(ODBC__dsn_Synapse[[#This Row],[completed_date]],"")*1</f>
        <v>#VALUE!</v>
      </c>
      <c r="F271" s="100" t="e">
        <f>IFERROR(ODBC__dsn_Synapse[[#This Row],[convert_TZ(users_waves.completed_date,''UTC'',''America/New_York'')]],"")*1</f>
        <v>#VALUE!</v>
      </c>
      <c r="G271" t="e">
        <f>IFERROR(ODBC__dsn_Synapse[[#This Row],[npi]],"")*1</f>
        <v>#VALUE!</v>
      </c>
      <c r="H271" t="e">
        <f>IFERROR(ODBC__dsn_Synapse[[#This Row],[vendor_npi]],"")*1</f>
        <v>#VALUE!</v>
      </c>
      <c r="I271" t="e">
        <f>IFERROR(ODBC__dsn_Synapse[[#This Row],[status]],"")*1</f>
        <v>#VALUE!</v>
      </c>
      <c r="J271" t="str">
        <f>IFERROR(ODBC__dsn_Synapse[[#This Row],[responses-&gt;&gt;''$.\"4420595\"'']],"")</f>
        <v/>
      </c>
      <c r="K271" t="str">
        <f>IFERROR(ODBC__dsn_Synapse[[#This Row],[responses-&gt;&gt;''$.\"4420283\"'']],"")</f>
        <v/>
      </c>
      <c r="L271" t="str">
        <f>IFERROR(ODBC__dsn_Synapse[[#This Row],[responses-&gt;&gt;''$.\"4422124\"'']],"")</f>
        <v/>
      </c>
      <c r="M271" t="str">
        <f t="shared" si="33"/>
        <v/>
      </c>
      <c r="N271" t="e">
        <f>_xlfn.IFNA(_xlfn.XLOOKUP($G271,'HBV TL'!$C:$C,'HBV TL'!$E:$E,,0),"NA")</f>
        <v>#VALUE!</v>
      </c>
      <c r="O271" t="e">
        <f>_xlfn.IFNA(_xlfn.XLOOKUP($H271,'HBV TL'!$C:$C,'HBV TL'!$E:$E,,0),"NA")</f>
        <v>#VALUE!</v>
      </c>
      <c r="P271" t="e">
        <f t="shared" si="34"/>
        <v>#VALUE!</v>
      </c>
      <c r="Q271" t="e">
        <f>_xlfn.XLOOKUP($G271,'HBV_PBC Unified TL'!$A:$A,'HBV_PBC Unified TL'!$E:$E,,0)</f>
        <v>#VALUE!</v>
      </c>
      <c r="R271" t="e">
        <f t="shared" si="35"/>
        <v>#VALUE!</v>
      </c>
      <c r="S271" t="e">
        <f>_xlfn.IFNA(IF(_xlfn.XLOOKUP($C271,OLs!$B:$B,OLs!$B:$B,,0),1,0),0)</f>
        <v>#VALUE!</v>
      </c>
      <c r="T271" t="e">
        <f t="shared" si="36"/>
        <v>#VALUE!</v>
      </c>
      <c r="U271" t="e">
        <f>_xlfn.IFNA(_xlfn.XLOOKUP($T271,'PBC TL'!$A:$A,'PBC TL'!$F:$F,,0),"NA")</f>
        <v>#VALUE!</v>
      </c>
      <c r="V271" t="e">
        <f t="shared" si="37"/>
        <v>#VALUE!</v>
      </c>
      <c r="W271" t="e">
        <f t="shared" si="38"/>
        <v>#VALUE!</v>
      </c>
      <c r="X271" t="e">
        <f t="shared" si="39"/>
        <v>#VALUE!</v>
      </c>
      <c r="Y271" t="e">
        <f t="shared" si="40"/>
        <v>#VALUE!</v>
      </c>
    </row>
    <row r="272" spans="1:25" hidden="1" x14ac:dyDescent="0.25">
      <c r="A272" t="e">
        <f>IFERROR(ODBC__dsn_Synapse[[#This Row],[wave_id]],"")*1</f>
        <v>#VALUE!</v>
      </c>
      <c r="B272" t="e">
        <f>IFERROR(ODBC__dsn_Synapse[[#This Row],[id]],"")*1</f>
        <v>#VALUE!</v>
      </c>
      <c r="C272" t="e">
        <f>IFERROR(ODBC__dsn_Synapse[[#This Row],[user_id]],"")*1</f>
        <v>#VALUE!</v>
      </c>
      <c r="D272" s="100" t="e">
        <f>IFERROR(ODBC__dsn_Synapse[[#This Row],[start_date]],"")*1</f>
        <v>#VALUE!</v>
      </c>
      <c r="E272" t="e">
        <f>IFERROR(ODBC__dsn_Synapse[[#This Row],[completed_date]],"")*1</f>
        <v>#VALUE!</v>
      </c>
      <c r="F272" s="100" t="e">
        <f>IFERROR(ODBC__dsn_Synapse[[#This Row],[convert_TZ(users_waves.completed_date,''UTC'',''America/New_York'')]],"")*1</f>
        <v>#VALUE!</v>
      </c>
      <c r="G272" t="e">
        <f>IFERROR(ODBC__dsn_Synapse[[#This Row],[npi]],"")*1</f>
        <v>#VALUE!</v>
      </c>
      <c r="H272" t="e">
        <f>IFERROR(ODBC__dsn_Synapse[[#This Row],[vendor_npi]],"")*1</f>
        <v>#VALUE!</v>
      </c>
      <c r="I272" t="e">
        <f>IFERROR(ODBC__dsn_Synapse[[#This Row],[status]],"")*1</f>
        <v>#VALUE!</v>
      </c>
      <c r="J272" t="str">
        <f>IFERROR(ODBC__dsn_Synapse[[#This Row],[responses-&gt;&gt;''$.\"4420595\"'']],"")</f>
        <v/>
      </c>
      <c r="K272" t="str">
        <f>IFERROR(ODBC__dsn_Synapse[[#This Row],[responses-&gt;&gt;''$.\"4420283\"'']],"")</f>
        <v/>
      </c>
      <c r="L272" t="str">
        <f>IFERROR(ODBC__dsn_Synapse[[#This Row],[responses-&gt;&gt;''$.\"4422124\"'']],"")</f>
        <v/>
      </c>
      <c r="M272" t="str">
        <f t="shared" si="33"/>
        <v/>
      </c>
      <c r="N272" t="e">
        <f>_xlfn.IFNA(_xlfn.XLOOKUP($G272,'HBV TL'!$C:$C,'HBV TL'!$E:$E,,0),"NA")</f>
        <v>#VALUE!</v>
      </c>
      <c r="O272" t="e">
        <f>_xlfn.IFNA(_xlfn.XLOOKUP($H272,'HBV TL'!$C:$C,'HBV TL'!$E:$E,,0),"NA")</f>
        <v>#VALUE!</v>
      </c>
      <c r="P272" t="e">
        <f t="shared" si="34"/>
        <v>#VALUE!</v>
      </c>
      <c r="Q272" t="e">
        <f>_xlfn.XLOOKUP($G272,'HBV_PBC Unified TL'!$A:$A,'HBV_PBC Unified TL'!$E:$E,,0)</f>
        <v>#VALUE!</v>
      </c>
      <c r="R272" t="e">
        <f t="shared" si="35"/>
        <v>#VALUE!</v>
      </c>
      <c r="S272" t="e">
        <f>_xlfn.IFNA(IF(_xlfn.XLOOKUP($C272,OLs!$B:$B,OLs!$B:$B,,0),1,0),0)</f>
        <v>#VALUE!</v>
      </c>
      <c r="T272" t="e">
        <f t="shared" si="36"/>
        <v>#VALUE!</v>
      </c>
      <c r="U272" t="e">
        <f>_xlfn.IFNA(_xlfn.XLOOKUP($T272,'PBC TL'!$A:$A,'PBC TL'!$F:$F,,0),"NA")</f>
        <v>#VALUE!</v>
      </c>
      <c r="V272" t="e">
        <f t="shared" si="37"/>
        <v>#VALUE!</v>
      </c>
      <c r="W272" t="e">
        <f t="shared" si="38"/>
        <v>#VALUE!</v>
      </c>
      <c r="X272" t="e">
        <f t="shared" si="39"/>
        <v>#VALUE!</v>
      </c>
      <c r="Y272" t="e">
        <f t="shared" si="40"/>
        <v>#VALUE!</v>
      </c>
    </row>
    <row r="273" spans="1:25" hidden="1" x14ac:dyDescent="0.25">
      <c r="A273" t="e">
        <f>IFERROR(ODBC__dsn_Synapse[[#This Row],[wave_id]],"")*1</f>
        <v>#VALUE!</v>
      </c>
      <c r="B273" t="e">
        <f>IFERROR(ODBC__dsn_Synapse[[#This Row],[id]],"")*1</f>
        <v>#VALUE!</v>
      </c>
      <c r="C273" t="e">
        <f>IFERROR(ODBC__dsn_Synapse[[#This Row],[user_id]],"")*1</f>
        <v>#VALUE!</v>
      </c>
      <c r="D273" s="100" t="e">
        <f>IFERROR(ODBC__dsn_Synapse[[#This Row],[start_date]],"")*1</f>
        <v>#VALUE!</v>
      </c>
      <c r="E273" t="e">
        <f>IFERROR(ODBC__dsn_Synapse[[#This Row],[completed_date]],"")*1</f>
        <v>#VALUE!</v>
      </c>
      <c r="F273" s="100" t="e">
        <f>IFERROR(ODBC__dsn_Synapse[[#This Row],[convert_TZ(users_waves.completed_date,''UTC'',''America/New_York'')]],"")*1</f>
        <v>#VALUE!</v>
      </c>
      <c r="G273" t="e">
        <f>IFERROR(ODBC__dsn_Synapse[[#This Row],[npi]],"")*1</f>
        <v>#VALUE!</v>
      </c>
      <c r="H273" t="e">
        <f>IFERROR(ODBC__dsn_Synapse[[#This Row],[vendor_npi]],"")*1</f>
        <v>#VALUE!</v>
      </c>
      <c r="I273" t="e">
        <f>IFERROR(ODBC__dsn_Synapse[[#This Row],[status]],"")*1</f>
        <v>#VALUE!</v>
      </c>
      <c r="J273" t="str">
        <f>IFERROR(ODBC__dsn_Synapse[[#This Row],[responses-&gt;&gt;''$.\"4420595\"'']],"")</f>
        <v/>
      </c>
      <c r="K273" t="str">
        <f>IFERROR(ODBC__dsn_Synapse[[#This Row],[responses-&gt;&gt;''$.\"4420283\"'']],"")</f>
        <v/>
      </c>
      <c r="L273" t="str">
        <f>IFERROR(ODBC__dsn_Synapse[[#This Row],[responses-&gt;&gt;''$.\"4422124\"'']],"")</f>
        <v/>
      </c>
      <c r="M273" t="str">
        <f t="shared" si="33"/>
        <v/>
      </c>
      <c r="N273" t="e">
        <f>_xlfn.IFNA(_xlfn.XLOOKUP($G273,'HBV TL'!$C:$C,'HBV TL'!$E:$E,,0),"NA")</f>
        <v>#VALUE!</v>
      </c>
      <c r="O273" t="e">
        <f>_xlfn.IFNA(_xlfn.XLOOKUP($H273,'HBV TL'!$C:$C,'HBV TL'!$E:$E,,0),"NA")</f>
        <v>#VALUE!</v>
      </c>
      <c r="P273" t="e">
        <f t="shared" si="34"/>
        <v>#VALUE!</v>
      </c>
      <c r="Q273" t="e">
        <f>_xlfn.XLOOKUP($G273,'HBV_PBC Unified TL'!$A:$A,'HBV_PBC Unified TL'!$E:$E,,0)</f>
        <v>#VALUE!</v>
      </c>
      <c r="R273" t="e">
        <f t="shared" si="35"/>
        <v>#VALUE!</v>
      </c>
      <c r="S273" t="e">
        <f>_xlfn.IFNA(IF(_xlfn.XLOOKUP($C273,OLs!$B:$B,OLs!$B:$B,,0),1,0),0)</f>
        <v>#VALUE!</v>
      </c>
      <c r="T273" t="e">
        <f t="shared" si="36"/>
        <v>#VALUE!</v>
      </c>
      <c r="U273" t="e">
        <f>_xlfn.IFNA(_xlfn.XLOOKUP($T273,'PBC TL'!$A:$A,'PBC TL'!$F:$F,,0),"NA")</f>
        <v>#VALUE!</v>
      </c>
      <c r="V273" t="e">
        <f t="shared" si="37"/>
        <v>#VALUE!</v>
      </c>
      <c r="W273" t="e">
        <f t="shared" si="38"/>
        <v>#VALUE!</v>
      </c>
      <c r="X273" t="e">
        <f t="shared" si="39"/>
        <v>#VALUE!</v>
      </c>
      <c r="Y273" t="e">
        <f t="shared" si="40"/>
        <v>#VALUE!</v>
      </c>
    </row>
    <row r="274" spans="1:25" hidden="1" x14ac:dyDescent="0.25">
      <c r="A274" t="e">
        <f>IFERROR(ODBC__dsn_Synapse[[#This Row],[wave_id]],"")*1</f>
        <v>#VALUE!</v>
      </c>
      <c r="B274" t="e">
        <f>IFERROR(ODBC__dsn_Synapse[[#This Row],[id]],"")*1</f>
        <v>#VALUE!</v>
      </c>
      <c r="C274" t="e">
        <f>IFERROR(ODBC__dsn_Synapse[[#This Row],[user_id]],"")*1</f>
        <v>#VALUE!</v>
      </c>
      <c r="D274" s="100" t="e">
        <f>IFERROR(ODBC__dsn_Synapse[[#This Row],[start_date]],"")*1</f>
        <v>#VALUE!</v>
      </c>
      <c r="E274" t="e">
        <f>IFERROR(ODBC__dsn_Synapse[[#This Row],[completed_date]],"")*1</f>
        <v>#VALUE!</v>
      </c>
      <c r="F274" s="100" t="e">
        <f>IFERROR(ODBC__dsn_Synapse[[#This Row],[convert_TZ(users_waves.completed_date,''UTC'',''America/New_York'')]],"")*1</f>
        <v>#VALUE!</v>
      </c>
      <c r="G274" t="e">
        <f>IFERROR(ODBC__dsn_Synapse[[#This Row],[npi]],"")*1</f>
        <v>#VALUE!</v>
      </c>
      <c r="H274" t="e">
        <f>IFERROR(ODBC__dsn_Synapse[[#This Row],[vendor_npi]],"")*1</f>
        <v>#VALUE!</v>
      </c>
      <c r="I274" t="e">
        <f>IFERROR(ODBC__dsn_Synapse[[#This Row],[status]],"")*1</f>
        <v>#VALUE!</v>
      </c>
      <c r="J274" t="str">
        <f>IFERROR(ODBC__dsn_Synapse[[#This Row],[responses-&gt;&gt;''$.\"4420595\"'']],"")</f>
        <v/>
      </c>
      <c r="K274" t="str">
        <f>IFERROR(ODBC__dsn_Synapse[[#This Row],[responses-&gt;&gt;''$.\"4420283\"'']],"")</f>
        <v/>
      </c>
      <c r="L274" t="str">
        <f>IFERROR(ODBC__dsn_Synapse[[#This Row],[responses-&gt;&gt;''$.\"4422124\"'']],"")</f>
        <v/>
      </c>
      <c r="M274" t="str">
        <f t="shared" si="33"/>
        <v/>
      </c>
      <c r="N274" t="e">
        <f>_xlfn.IFNA(_xlfn.XLOOKUP($G274,'HBV TL'!$C:$C,'HBV TL'!$E:$E,,0),"NA")</f>
        <v>#VALUE!</v>
      </c>
      <c r="O274" t="e">
        <f>_xlfn.IFNA(_xlfn.XLOOKUP($H274,'HBV TL'!$C:$C,'HBV TL'!$E:$E,,0),"NA")</f>
        <v>#VALUE!</v>
      </c>
      <c r="P274" t="e">
        <f t="shared" si="34"/>
        <v>#VALUE!</v>
      </c>
      <c r="Q274" t="e">
        <f>_xlfn.XLOOKUP($G274,'HBV_PBC Unified TL'!$A:$A,'HBV_PBC Unified TL'!$E:$E,,0)</f>
        <v>#VALUE!</v>
      </c>
      <c r="R274" t="e">
        <f t="shared" si="35"/>
        <v>#VALUE!</v>
      </c>
      <c r="S274" t="e">
        <f>_xlfn.IFNA(IF(_xlfn.XLOOKUP($C274,OLs!$B:$B,OLs!$B:$B,,0),1,0),0)</f>
        <v>#VALUE!</v>
      </c>
      <c r="T274" t="e">
        <f t="shared" si="36"/>
        <v>#VALUE!</v>
      </c>
      <c r="U274" t="e">
        <f>_xlfn.IFNA(_xlfn.XLOOKUP($T274,'PBC TL'!$A:$A,'PBC TL'!$F:$F,,0),"NA")</f>
        <v>#VALUE!</v>
      </c>
      <c r="V274" t="e">
        <f t="shared" si="37"/>
        <v>#VALUE!</v>
      </c>
      <c r="W274" t="e">
        <f t="shared" si="38"/>
        <v>#VALUE!</v>
      </c>
      <c r="X274" t="e">
        <f t="shared" si="39"/>
        <v>#VALUE!</v>
      </c>
      <c r="Y274" t="e">
        <f t="shared" si="40"/>
        <v>#VALUE!</v>
      </c>
    </row>
    <row r="275" spans="1:25" hidden="1" x14ac:dyDescent="0.25">
      <c r="A275" t="e">
        <f>IFERROR(ODBC__dsn_Synapse[[#This Row],[wave_id]],"")*1</f>
        <v>#VALUE!</v>
      </c>
      <c r="B275" t="e">
        <f>IFERROR(ODBC__dsn_Synapse[[#This Row],[id]],"")*1</f>
        <v>#VALUE!</v>
      </c>
      <c r="C275" t="e">
        <f>IFERROR(ODBC__dsn_Synapse[[#This Row],[user_id]],"")*1</f>
        <v>#VALUE!</v>
      </c>
      <c r="D275" s="100" t="e">
        <f>IFERROR(ODBC__dsn_Synapse[[#This Row],[start_date]],"")*1</f>
        <v>#VALUE!</v>
      </c>
      <c r="E275" t="e">
        <f>IFERROR(ODBC__dsn_Synapse[[#This Row],[completed_date]],"")*1</f>
        <v>#VALUE!</v>
      </c>
      <c r="F275" s="100" t="e">
        <f>IFERROR(ODBC__dsn_Synapse[[#This Row],[convert_TZ(users_waves.completed_date,''UTC'',''America/New_York'')]],"")*1</f>
        <v>#VALUE!</v>
      </c>
      <c r="G275" t="e">
        <f>IFERROR(ODBC__dsn_Synapse[[#This Row],[npi]],"")*1</f>
        <v>#VALUE!</v>
      </c>
      <c r="H275" t="e">
        <f>IFERROR(ODBC__dsn_Synapse[[#This Row],[vendor_npi]],"")*1</f>
        <v>#VALUE!</v>
      </c>
      <c r="I275" t="e">
        <f>IFERROR(ODBC__dsn_Synapse[[#This Row],[status]],"")*1</f>
        <v>#VALUE!</v>
      </c>
      <c r="J275" t="str">
        <f>IFERROR(ODBC__dsn_Synapse[[#This Row],[responses-&gt;&gt;''$.\"4420595\"'']],"")</f>
        <v/>
      </c>
      <c r="K275" t="str">
        <f>IFERROR(ODBC__dsn_Synapse[[#This Row],[responses-&gt;&gt;''$.\"4420283\"'']],"")</f>
        <v/>
      </c>
      <c r="L275" t="str">
        <f>IFERROR(ODBC__dsn_Synapse[[#This Row],[responses-&gt;&gt;''$.\"4422124\"'']],"")</f>
        <v/>
      </c>
      <c r="M275" t="str">
        <f t="shared" si="33"/>
        <v/>
      </c>
      <c r="N275" t="e">
        <f>_xlfn.IFNA(_xlfn.XLOOKUP($G275,'HBV TL'!$C:$C,'HBV TL'!$E:$E,,0),"NA")</f>
        <v>#VALUE!</v>
      </c>
      <c r="O275" t="e">
        <f>_xlfn.IFNA(_xlfn.XLOOKUP($H275,'HBV TL'!$C:$C,'HBV TL'!$E:$E,,0),"NA")</f>
        <v>#VALUE!</v>
      </c>
      <c r="P275" t="e">
        <f t="shared" si="34"/>
        <v>#VALUE!</v>
      </c>
      <c r="Q275" t="e">
        <f>_xlfn.XLOOKUP($G275,'HBV_PBC Unified TL'!$A:$A,'HBV_PBC Unified TL'!$E:$E,,0)</f>
        <v>#VALUE!</v>
      </c>
      <c r="R275" t="e">
        <f t="shared" si="35"/>
        <v>#VALUE!</v>
      </c>
      <c r="S275" t="e">
        <f>_xlfn.IFNA(IF(_xlfn.XLOOKUP($C275,OLs!$B:$B,OLs!$B:$B,,0),1,0),0)</f>
        <v>#VALUE!</v>
      </c>
      <c r="T275" t="e">
        <f t="shared" si="36"/>
        <v>#VALUE!</v>
      </c>
      <c r="U275" t="e">
        <f>_xlfn.IFNA(_xlfn.XLOOKUP($T275,'PBC TL'!$A:$A,'PBC TL'!$F:$F,,0),"NA")</f>
        <v>#VALUE!</v>
      </c>
      <c r="V275" t="e">
        <f t="shared" si="37"/>
        <v>#VALUE!</v>
      </c>
      <c r="W275" t="e">
        <f t="shared" si="38"/>
        <v>#VALUE!</v>
      </c>
      <c r="X275" t="e">
        <f t="shared" si="39"/>
        <v>#VALUE!</v>
      </c>
      <c r="Y275" t="e">
        <f t="shared" si="40"/>
        <v>#VALUE!</v>
      </c>
    </row>
    <row r="276" spans="1:25" hidden="1" x14ac:dyDescent="0.25">
      <c r="A276" t="e">
        <f>IFERROR(ODBC__dsn_Synapse[[#This Row],[wave_id]],"")*1</f>
        <v>#VALUE!</v>
      </c>
      <c r="B276" t="e">
        <f>IFERROR(ODBC__dsn_Synapse[[#This Row],[id]],"")*1</f>
        <v>#VALUE!</v>
      </c>
      <c r="C276" t="e">
        <f>IFERROR(ODBC__dsn_Synapse[[#This Row],[user_id]],"")*1</f>
        <v>#VALUE!</v>
      </c>
      <c r="D276" s="100" t="e">
        <f>IFERROR(ODBC__dsn_Synapse[[#This Row],[start_date]],"")*1</f>
        <v>#VALUE!</v>
      </c>
      <c r="E276" t="e">
        <f>IFERROR(ODBC__dsn_Synapse[[#This Row],[completed_date]],"")*1</f>
        <v>#VALUE!</v>
      </c>
      <c r="F276" s="100" t="e">
        <f>IFERROR(ODBC__dsn_Synapse[[#This Row],[convert_TZ(users_waves.completed_date,''UTC'',''America/New_York'')]],"")*1</f>
        <v>#VALUE!</v>
      </c>
      <c r="G276" t="e">
        <f>IFERROR(ODBC__dsn_Synapse[[#This Row],[npi]],"")*1</f>
        <v>#VALUE!</v>
      </c>
      <c r="H276" t="e">
        <f>IFERROR(ODBC__dsn_Synapse[[#This Row],[vendor_npi]],"")*1</f>
        <v>#VALUE!</v>
      </c>
      <c r="I276" t="e">
        <f>IFERROR(ODBC__dsn_Synapse[[#This Row],[status]],"")*1</f>
        <v>#VALUE!</v>
      </c>
      <c r="J276" t="str">
        <f>IFERROR(ODBC__dsn_Synapse[[#This Row],[responses-&gt;&gt;''$.\"4420595\"'']],"")</f>
        <v/>
      </c>
      <c r="K276" t="str">
        <f>IFERROR(ODBC__dsn_Synapse[[#This Row],[responses-&gt;&gt;''$.\"4420283\"'']],"")</f>
        <v/>
      </c>
      <c r="L276" t="str">
        <f>IFERROR(ODBC__dsn_Synapse[[#This Row],[responses-&gt;&gt;''$.\"4422124\"'']],"")</f>
        <v/>
      </c>
      <c r="M276" t="str">
        <f t="shared" si="33"/>
        <v/>
      </c>
      <c r="N276" t="e">
        <f>_xlfn.IFNA(_xlfn.XLOOKUP($G276,'HBV TL'!$C:$C,'HBV TL'!$E:$E,,0),"NA")</f>
        <v>#VALUE!</v>
      </c>
      <c r="O276" t="e">
        <f>_xlfn.IFNA(_xlfn.XLOOKUP($H276,'HBV TL'!$C:$C,'HBV TL'!$E:$E,,0),"NA")</f>
        <v>#VALUE!</v>
      </c>
      <c r="P276" t="e">
        <f t="shared" si="34"/>
        <v>#VALUE!</v>
      </c>
      <c r="Q276" t="e">
        <f>_xlfn.XLOOKUP($G276,'HBV_PBC Unified TL'!$A:$A,'HBV_PBC Unified TL'!$E:$E,,0)</f>
        <v>#VALUE!</v>
      </c>
      <c r="R276" t="e">
        <f t="shared" si="35"/>
        <v>#VALUE!</v>
      </c>
      <c r="S276" t="e">
        <f>_xlfn.IFNA(IF(_xlfn.XLOOKUP($C276,OLs!$B:$B,OLs!$B:$B,,0),1,0),0)</f>
        <v>#VALUE!</v>
      </c>
      <c r="T276" t="e">
        <f t="shared" si="36"/>
        <v>#VALUE!</v>
      </c>
      <c r="U276" t="e">
        <f>_xlfn.IFNA(_xlfn.XLOOKUP($T276,'PBC TL'!$A:$A,'PBC TL'!$F:$F,,0),"NA")</f>
        <v>#VALUE!</v>
      </c>
      <c r="V276" t="e">
        <f t="shared" si="37"/>
        <v>#VALUE!</v>
      </c>
      <c r="W276" t="e">
        <f t="shared" si="38"/>
        <v>#VALUE!</v>
      </c>
      <c r="X276" t="e">
        <f t="shared" si="39"/>
        <v>#VALUE!</v>
      </c>
      <c r="Y276" t="e">
        <f t="shared" si="40"/>
        <v>#VALUE!</v>
      </c>
    </row>
    <row r="277" spans="1:25" hidden="1" x14ac:dyDescent="0.25">
      <c r="A277" t="e">
        <f>IFERROR(ODBC__dsn_Synapse[[#This Row],[wave_id]],"")*1</f>
        <v>#VALUE!</v>
      </c>
      <c r="B277" t="e">
        <f>IFERROR(ODBC__dsn_Synapse[[#This Row],[id]],"")*1</f>
        <v>#VALUE!</v>
      </c>
      <c r="C277" t="e">
        <f>IFERROR(ODBC__dsn_Synapse[[#This Row],[user_id]],"")*1</f>
        <v>#VALUE!</v>
      </c>
      <c r="D277" s="100" t="e">
        <f>IFERROR(ODBC__dsn_Synapse[[#This Row],[start_date]],"")*1</f>
        <v>#VALUE!</v>
      </c>
      <c r="E277" t="e">
        <f>IFERROR(ODBC__dsn_Synapse[[#This Row],[completed_date]],"")*1</f>
        <v>#VALUE!</v>
      </c>
      <c r="F277" s="100" t="e">
        <f>IFERROR(ODBC__dsn_Synapse[[#This Row],[convert_TZ(users_waves.completed_date,''UTC'',''America/New_York'')]],"")*1</f>
        <v>#VALUE!</v>
      </c>
      <c r="G277" t="e">
        <f>IFERROR(ODBC__dsn_Synapse[[#This Row],[npi]],"")*1</f>
        <v>#VALUE!</v>
      </c>
      <c r="H277" t="e">
        <f>IFERROR(ODBC__dsn_Synapse[[#This Row],[vendor_npi]],"")*1</f>
        <v>#VALUE!</v>
      </c>
      <c r="I277" t="e">
        <f>IFERROR(ODBC__dsn_Synapse[[#This Row],[status]],"")*1</f>
        <v>#VALUE!</v>
      </c>
      <c r="J277" t="str">
        <f>IFERROR(ODBC__dsn_Synapse[[#This Row],[responses-&gt;&gt;''$.\"4420595\"'']],"")</f>
        <v/>
      </c>
      <c r="K277" t="str">
        <f>IFERROR(ODBC__dsn_Synapse[[#This Row],[responses-&gt;&gt;''$.\"4420283\"'']],"")</f>
        <v/>
      </c>
      <c r="L277" t="str">
        <f>IFERROR(ODBC__dsn_Synapse[[#This Row],[responses-&gt;&gt;''$.\"4422124\"'']],"")</f>
        <v/>
      </c>
      <c r="M277" t="str">
        <f t="shared" si="33"/>
        <v/>
      </c>
      <c r="N277" t="e">
        <f>_xlfn.IFNA(_xlfn.XLOOKUP($G277,'HBV TL'!$C:$C,'HBV TL'!$E:$E,,0),"NA")</f>
        <v>#VALUE!</v>
      </c>
      <c r="O277" t="e">
        <f>_xlfn.IFNA(_xlfn.XLOOKUP($H277,'HBV TL'!$C:$C,'HBV TL'!$E:$E,,0),"NA")</f>
        <v>#VALUE!</v>
      </c>
      <c r="P277" t="e">
        <f t="shared" si="34"/>
        <v>#VALUE!</v>
      </c>
      <c r="Q277" t="e">
        <f>_xlfn.XLOOKUP($G277,'HBV_PBC Unified TL'!$A:$A,'HBV_PBC Unified TL'!$E:$E,,0)</f>
        <v>#VALUE!</v>
      </c>
      <c r="R277" t="e">
        <f t="shared" si="35"/>
        <v>#VALUE!</v>
      </c>
      <c r="S277" t="e">
        <f>_xlfn.IFNA(IF(_xlfn.XLOOKUP($C277,OLs!$B:$B,OLs!$B:$B,,0),1,0),0)</f>
        <v>#VALUE!</v>
      </c>
      <c r="T277" t="e">
        <f t="shared" si="36"/>
        <v>#VALUE!</v>
      </c>
      <c r="U277" t="e">
        <f>_xlfn.IFNA(_xlfn.XLOOKUP($T277,'PBC TL'!$A:$A,'PBC TL'!$F:$F,,0),"NA")</f>
        <v>#VALUE!</v>
      </c>
      <c r="V277" t="e">
        <f t="shared" si="37"/>
        <v>#VALUE!</v>
      </c>
      <c r="W277" t="e">
        <f t="shared" si="38"/>
        <v>#VALUE!</v>
      </c>
      <c r="X277" t="e">
        <f t="shared" si="39"/>
        <v>#VALUE!</v>
      </c>
      <c r="Y277" t="e">
        <f t="shared" si="40"/>
        <v>#VALUE!</v>
      </c>
    </row>
    <row r="278" spans="1:25" hidden="1" x14ac:dyDescent="0.25">
      <c r="A278" t="e">
        <f>IFERROR(ODBC__dsn_Synapse[[#This Row],[wave_id]],"")*1</f>
        <v>#VALUE!</v>
      </c>
      <c r="B278" t="e">
        <f>IFERROR(ODBC__dsn_Synapse[[#This Row],[id]],"")*1</f>
        <v>#VALUE!</v>
      </c>
      <c r="C278" t="e">
        <f>IFERROR(ODBC__dsn_Synapse[[#This Row],[user_id]],"")*1</f>
        <v>#VALUE!</v>
      </c>
      <c r="D278" s="100" t="e">
        <f>IFERROR(ODBC__dsn_Synapse[[#This Row],[start_date]],"")*1</f>
        <v>#VALUE!</v>
      </c>
      <c r="E278" t="e">
        <f>IFERROR(ODBC__dsn_Synapse[[#This Row],[completed_date]],"")*1</f>
        <v>#VALUE!</v>
      </c>
      <c r="F278" s="100" t="e">
        <f>IFERROR(ODBC__dsn_Synapse[[#This Row],[convert_TZ(users_waves.completed_date,''UTC'',''America/New_York'')]],"")*1</f>
        <v>#VALUE!</v>
      </c>
      <c r="G278" t="e">
        <f>IFERROR(ODBC__dsn_Synapse[[#This Row],[npi]],"")*1</f>
        <v>#VALUE!</v>
      </c>
      <c r="H278" t="e">
        <f>IFERROR(ODBC__dsn_Synapse[[#This Row],[vendor_npi]],"")*1</f>
        <v>#VALUE!</v>
      </c>
      <c r="I278" t="e">
        <f>IFERROR(ODBC__dsn_Synapse[[#This Row],[status]],"")*1</f>
        <v>#VALUE!</v>
      </c>
      <c r="J278" t="str">
        <f>IFERROR(ODBC__dsn_Synapse[[#This Row],[responses-&gt;&gt;''$.\"4420595\"'']],"")</f>
        <v/>
      </c>
      <c r="K278" t="str">
        <f>IFERROR(ODBC__dsn_Synapse[[#This Row],[responses-&gt;&gt;''$.\"4420283\"'']],"")</f>
        <v/>
      </c>
      <c r="L278" t="str">
        <f>IFERROR(ODBC__dsn_Synapse[[#This Row],[responses-&gt;&gt;''$.\"4422124\"'']],"")</f>
        <v/>
      </c>
      <c r="M278" t="str">
        <f t="shared" si="33"/>
        <v/>
      </c>
      <c r="N278" t="e">
        <f>_xlfn.IFNA(_xlfn.XLOOKUP($G278,'HBV TL'!$C:$C,'HBV TL'!$E:$E,,0),"NA")</f>
        <v>#VALUE!</v>
      </c>
      <c r="O278" t="e">
        <f>_xlfn.IFNA(_xlfn.XLOOKUP($H278,'HBV TL'!$C:$C,'HBV TL'!$E:$E,,0),"NA")</f>
        <v>#VALUE!</v>
      </c>
      <c r="P278" t="e">
        <f t="shared" si="34"/>
        <v>#VALUE!</v>
      </c>
      <c r="Q278" t="e">
        <f>_xlfn.XLOOKUP($G278,'HBV_PBC Unified TL'!$A:$A,'HBV_PBC Unified TL'!$E:$E,,0)</f>
        <v>#VALUE!</v>
      </c>
      <c r="R278" t="e">
        <f t="shared" si="35"/>
        <v>#VALUE!</v>
      </c>
      <c r="S278" t="e">
        <f>_xlfn.IFNA(IF(_xlfn.XLOOKUP($C278,OLs!$B:$B,OLs!$B:$B,,0),1,0),0)</f>
        <v>#VALUE!</v>
      </c>
      <c r="T278" t="e">
        <f t="shared" si="36"/>
        <v>#VALUE!</v>
      </c>
      <c r="U278" t="e">
        <f>_xlfn.IFNA(_xlfn.XLOOKUP($T278,'PBC TL'!$A:$A,'PBC TL'!$F:$F,,0),"NA")</f>
        <v>#VALUE!</v>
      </c>
      <c r="V278" t="e">
        <f t="shared" si="37"/>
        <v>#VALUE!</v>
      </c>
      <c r="W278" t="e">
        <f t="shared" si="38"/>
        <v>#VALUE!</v>
      </c>
      <c r="X278" t="e">
        <f t="shared" si="39"/>
        <v>#VALUE!</v>
      </c>
      <c r="Y278" t="e">
        <f t="shared" si="40"/>
        <v>#VALUE!</v>
      </c>
    </row>
    <row r="279" spans="1:25" hidden="1" x14ac:dyDescent="0.25">
      <c r="A279" t="e">
        <f>IFERROR(ODBC__dsn_Synapse[[#This Row],[wave_id]],"")*1</f>
        <v>#VALUE!</v>
      </c>
      <c r="B279" t="e">
        <f>IFERROR(ODBC__dsn_Synapse[[#This Row],[id]],"")*1</f>
        <v>#VALUE!</v>
      </c>
      <c r="C279" t="e">
        <f>IFERROR(ODBC__dsn_Synapse[[#This Row],[user_id]],"")*1</f>
        <v>#VALUE!</v>
      </c>
      <c r="D279" s="100" t="e">
        <f>IFERROR(ODBC__dsn_Synapse[[#This Row],[start_date]],"")*1</f>
        <v>#VALUE!</v>
      </c>
      <c r="E279" t="e">
        <f>IFERROR(ODBC__dsn_Synapse[[#This Row],[completed_date]],"")*1</f>
        <v>#VALUE!</v>
      </c>
      <c r="F279" s="100" t="e">
        <f>IFERROR(ODBC__dsn_Synapse[[#This Row],[convert_TZ(users_waves.completed_date,''UTC'',''America/New_York'')]],"")*1</f>
        <v>#VALUE!</v>
      </c>
      <c r="G279" t="e">
        <f>IFERROR(ODBC__dsn_Synapse[[#This Row],[npi]],"")*1</f>
        <v>#VALUE!</v>
      </c>
      <c r="H279" t="e">
        <f>IFERROR(ODBC__dsn_Synapse[[#This Row],[vendor_npi]],"")*1</f>
        <v>#VALUE!</v>
      </c>
      <c r="I279" t="e">
        <f>IFERROR(ODBC__dsn_Synapse[[#This Row],[status]],"")*1</f>
        <v>#VALUE!</v>
      </c>
      <c r="J279" t="str">
        <f>IFERROR(ODBC__dsn_Synapse[[#This Row],[responses-&gt;&gt;''$.\"4420595\"'']],"")</f>
        <v/>
      </c>
      <c r="K279" t="str">
        <f>IFERROR(ODBC__dsn_Synapse[[#This Row],[responses-&gt;&gt;''$.\"4420283\"'']],"")</f>
        <v/>
      </c>
      <c r="L279" t="str">
        <f>IFERROR(ODBC__dsn_Synapse[[#This Row],[responses-&gt;&gt;''$.\"4422124\"'']],"")</f>
        <v/>
      </c>
      <c r="M279" t="str">
        <f t="shared" si="33"/>
        <v/>
      </c>
      <c r="N279" t="e">
        <f>_xlfn.IFNA(_xlfn.XLOOKUP($G279,'HBV TL'!$C:$C,'HBV TL'!$E:$E,,0),"NA")</f>
        <v>#VALUE!</v>
      </c>
      <c r="O279" t="e">
        <f>_xlfn.IFNA(_xlfn.XLOOKUP($H279,'HBV TL'!$C:$C,'HBV TL'!$E:$E,,0),"NA")</f>
        <v>#VALUE!</v>
      </c>
      <c r="P279" t="e">
        <f t="shared" si="34"/>
        <v>#VALUE!</v>
      </c>
      <c r="Q279" t="e">
        <f>_xlfn.XLOOKUP($G279,'HBV_PBC Unified TL'!$A:$A,'HBV_PBC Unified TL'!$E:$E,,0)</f>
        <v>#VALUE!</v>
      </c>
      <c r="R279" t="e">
        <f t="shared" si="35"/>
        <v>#VALUE!</v>
      </c>
      <c r="S279" t="e">
        <f>_xlfn.IFNA(IF(_xlfn.XLOOKUP($C279,OLs!$B:$B,OLs!$B:$B,,0),1,0),0)</f>
        <v>#VALUE!</v>
      </c>
      <c r="T279" t="e">
        <f t="shared" si="36"/>
        <v>#VALUE!</v>
      </c>
      <c r="U279" t="e">
        <f>_xlfn.IFNA(_xlfn.XLOOKUP($T279,'PBC TL'!$A:$A,'PBC TL'!$F:$F,,0),"NA")</f>
        <v>#VALUE!</v>
      </c>
      <c r="V279" t="e">
        <f t="shared" si="37"/>
        <v>#VALUE!</v>
      </c>
      <c r="W279" t="e">
        <f t="shared" si="38"/>
        <v>#VALUE!</v>
      </c>
      <c r="X279" t="e">
        <f t="shared" si="39"/>
        <v>#VALUE!</v>
      </c>
      <c r="Y279" t="e">
        <f t="shared" si="40"/>
        <v>#VALUE!</v>
      </c>
    </row>
    <row r="280" spans="1:25" hidden="1" x14ac:dyDescent="0.25">
      <c r="A280" t="e">
        <f>IFERROR(ODBC__dsn_Synapse[[#This Row],[wave_id]],"")*1</f>
        <v>#VALUE!</v>
      </c>
      <c r="B280" t="e">
        <f>IFERROR(ODBC__dsn_Synapse[[#This Row],[id]],"")*1</f>
        <v>#VALUE!</v>
      </c>
      <c r="C280" t="e">
        <f>IFERROR(ODBC__dsn_Synapse[[#This Row],[user_id]],"")*1</f>
        <v>#VALUE!</v>
      </c>
      <c r="D280" s="100" t="e">
        <f>IFERROR(ODBC__dsn_Synapse[[#This Row],[start_date]],"")*1</f>
        <v>#VALUE!</v>
      </c>
      <c r="E280" t="e">
        <f>IFERROR(ODBC__dsn_Synapse[[#This Row],[completed_date]],"")*1</f>
        <v>#VALUE!</v>
      </c>
      <c r="F280" s="100" t="e">
        <f>IFERROR(ODBC__dsn_Synapse[[#This Row],[convert_TZ(users_waves.completed_date,''UTC'',''America/New_York'')]],"")*1</f>
        <v>#VALUE!</v>
      </c>
      <c r="G280" t="e">
        <f>IFERROR(ODBC__dsn_Synapse[[#This Row],[npi]],"")*1</f>
        <v>#VALUE!</v>
      </c>
      <c r="H280" t="e">
        <f>IFERROR(ODBC__dsn_Synapse[[#This Row],[vendor_npi]],"")*1</f>
        <v>#VALUE!</v>
      </c>
      <c r="I280" t="e">
        <f>IFERROR(ODBC__dsn_Synapse[[#This Row],[status]],"")*1</f>
        <v>#VALUE!</v>
      </c>
      <c r="J280" t="str">
        <f>IFERROR(ODBC__dsn_Synapse[[#This Row],[responses-&gt;&gt;''$.\"4420595\"'']],"")</f>
        <v/>
      </c>
      <c r="K280" t="str">
        <f>IFERROR(ODBC__dsn_Synapse[[#This Row],[responses-&gt;&gt;''$.\"4420283\"'']],"")</f>
        <v/>
      </c>
      <c r="L280" t="str">
        <f>IFERROR(ODBC__dsn_Synapse[[#This Row],[responses-&gt;&gt;''$.\"4422124\"'']],"")</f>
        <v/>
      </c>
      <c r="M280" t="str">
        <f t="shared" si="33"/>
        <v/>
      </c>
      <c r="N280" t="e">
        <f>_xlfn.IFNA(_xlfn.XLOOKUP($G280,'HBV TL'!$C:$C,'HBV TL'!$E:$E,,0),"NA")</f>
        <v>#VALUE!</v>
      </c>
      <c r="O280" t="e">
        <f>_xlfn.IFNA(_xlfn.XLOOKUP($H280,'HBV TL'!$C:$C,'HBV TL'!$E:$E,,0),"NA")</f>
        <v>#VALUE!</v>
      </c>
      <c r="P280" t="e">
        <f t="shared" si="34"/>
        <v>#VALUE!</v>
      </c>
      <c r="Q280" t="e">
        <f>_xlfn.XLOOKUP($G280,'HBV_PBC Unified TL'!$A:$A,'HBV_PBC Unified TL'!$E:$E,,0)</f>
        <v>#VALUE!</v>
      </c>
      <c r="R280" t="e">
        <f t="shared" si="35"/>
        <v>#VALUE!</v>
      </c>
      <c r="S280" t="e">
        <f>_xlfn.IFNA(IF(_xlfn.XLOOKUP($C280,OLs!$B:$B,OLs!$B:$B,,0),1,0),0)</f>
        <v>#VALUE!</v>
      </c>
      <c r="T280" t="e">
        <f t="shared" si="36"/>
        <v>#VALUE!</v>
      </c>
      <c r="U280" t="e">
        <f>_xlfn.IFNA(_xlfn.XLOOKUP($T280,'PBC TL'!$A:$A,'PBC TL'!$F:$F,,0),"NA")</f>
        <v>#VALUE!</v>
      </c>
      <c r="V280" t="e">
        <f t="shared" si="37"/>
        <v>#VALUE!</v>
      </c>
      <c r="W280" t="e">
        <f t="shared" si="38"/>
        <v>#VALUE!</v>
      </c>
      <c r="X280" t="e">
        <f t="shared" si="39"/>
        <v>#VALUE!</v>
      </c>
      <c r="Y280" t="e">
        <f t="shared" si="40"/>
        <v>#VALUE!</v>
      </c>
    </row>
    <row r="281" spans="1:25" hidden="1" x14ac:dyDescent="0.25">
      <c r="A281" t="e">
        <f>IFERROR(ODBC__dsn_Synapse[[#This Row],[wave_id]],"")*1</f>
        <v>#VALUE!</v>
      </c>
      <c r="B281" t="e">
        <f>IFERROR(ODBC__dsn_Synapse[[#This Row],[id]],"")*1</f>
        <v>#VALUE!</v>
      </c>
      <c r="C281" t="e">
        <f>IFERROR(ODBC__dsn_Synapse[[#This Row],[user_id]],"")*1</f>
        <v>#VALUE!</v>
      </c>
      <c r="D281" s="100" t="e">
        <f>IFERROR(ODBC__dsn_Synapse[[#This Row],[start_date]],"")*1</f>
        <v>#VALUE!</v>
      </c>
      <c r="E281" t="e">
        <f>IFERROR(ODBC__dsn_Synapse[[#This Row],[completed_date]],"")*1</f>
        <v>#VALUE!</v>
      </c>
      <c r="F281" s="100" t="e">
        <f>IFERROR(ODBC__dsn_Synapse[[#This Row],[convert_TZ(users_waves.completed_date,''UTC'',''America/New_York'')]],"")*1</f>
        <v>#VALUE!</v>
      </c>
      <c r="G281" t="e">
        <f>IFERROR(ODBC__dsn_Synapse[[#This Row],[npi]],"")*1</f>
        <v>#VALUE!</v>
      </c>
      <c r="H281" t="e">
        <f>IFERROR(ODBC__dsn_Synapse[[#This Row],[vendor_npi]],"")*1</f>
        <v>#VALUE!</v>
      </c>
      <c r="I281" t="e">
        <f>IFERROR(ODBC__dsn_Synapse[[#This Row],[status]],"")*1</f>
        <v>#VALUE!</v>
      </c>
      <c r="J281" t="str">
        <f>IFERROR(ODBC__dsn_Synapse[[#This Row],[responses-&gt;&gt;''$.\"4420595\"'']],"")</f>
        <v/>
      </c>
      <c r="K281" t="str">
        <f>IFERROR(ODBC__dsn_Synapse[[#This Row],[responses-&gt;&gt;''$.\"4420283\"'']],"")</f>
        <v/>
      </c>
      <c r="L281" t="str">
        <f>IFERROR(ODBC__dsn_Synapse[[#This Row],[responses-&gt;&gt;''$.\"4422124\"'']],"")</f>
        <v/>
      </c>
      <c r="M281" t="str">
        <f t="shared" si="33"/>
        <v/>
      </c>
      <c r="N281" t="e">
        <f>_xlfn.IFNA(_xlfn.XLOOKUP($G281,'HBV TL'!$C:$C,'HBV TL'!$E:$E,,0),"NA")</f>
        <v>#VALUE!</v>
      </c>
      <c r="O281" t="e">
        <f>_xlfn.IFNA(_xlfn.XLOOKUP($H281,'HBV TL'!$C:$C,'HBV TL'!$E:$E,,0),"NA")</f>
        <v>#VALUE!</v>
      </c>
      <c r="P281" t="e">
        <f t="shared" si="34"/>
        <v>#VALUE!</v>
      </c>
      <c r="Q281" t="e">
        <f>_xlfn.XLOOKUP($G281,'HBV_PBC Unified TL'!$A:$A,'HBV_PBC Unified TL'!$E:$E,,0)</f>
        <v>#VALUE!</v>
      </c>
      <c r="R281" t="e">
        <f t="shared" si="35"/>
        <v>#VALUE!</v>
      </c>
      <c r="S281" t="e">
        <f>_xlfn.IFNA(IF(_xlfn.XLOOKUP($C281,OLs!$B:$B,OLs!$B:$B,,0),1,0),0)</f>
        <v>#VALUE!</v>
      </c>
      <c r="T281" t="e">
        <f t="shared" si="36"/>
        <v>#VALUE!</v>
      </c>
      <c r="U281" t="e">
        <f>_xlfn.IFNA(_xlfn.XLOOKUP($T281,'PBC TL'!$A:$A,'PBC TL'!$F:$F,,0),"NA")</f>
        <v>#VALUE!</v>
      </c>
      <c r="V281" t="e">
        <f t="shared" si="37"/>
        <v>#VALUE!</v>
      </c>
      <c r="W281" t="e">
        <f t="shared" si="38"/>
        <v>#VALUE!</v>
      </c>
      <c r="X281" t="e">
        <f t="shared" si="39"/>
        <v>#VALUE!</v>
      </c>
      <c r="Y281" t="e">
        <f t="shared" si="40"/>
        <v>#VALUE!</v>
      </c>
    </row>
    <row r="282" spans="1:25" hidden="1" x14ac:dyDescent="0.25">
      <c r="A282" t="e">
        <f>IFERROR(ODBC__dsn_Synapse[[#This Row],[wave_id]],"")*1</f>
        <v>#VALUE!</v>
      </c>
      <c r="B282" t="e">
        <f>IFERROR(ODBC__dsn_Synapse[[#This Row],[id]],"")*1</f>
        <v>#VALUE!</v>
      </c>
      <c r="C282" t="e">
        <f>IFERROR(ODBC__dsn_Synapse[[#This Row],[user_id]],"")*1</f>
        <v>#VALUE!</v>
      </c>
      <c r="D282" s="100" t="e">
        <f>IFERROR(ODBC__dsn_Synapse[[#This Row],[start_date]],"")*1</f>
        <v>#VALUE!</v>
      </c>
      <c r="E282" t="e">
        <f>IFERROR(ODBC__dsn_Synapse[[#This Row],[completed_date]],"")*1</f>
        <v>#VALUE!</v>
      </c>
      <c r="F282" s="100" t="e">
        <f>IFERROR(ODBC__dsn_Synapse[[#This Row],[convert_TZ(users_waves.completed_date,''UTC'',''America/New_York'')]],"")*1</f>
        <v>#VALUE!</v>
      </c>
      <c r="G282" t="e">
        <f>IFERROR(ODBC__dsn_Synapse[[#This Row],[npi]],"")*1</f>
        <v>#VALUE!</v>
      </c>
      <c r="H282" t="e">
        <f>IFERROR(ODBC__dsn_Synapse[[#This Row],[vendor_npi]],"")*1</f>
        <v>#VALUE!</v>
      </c>
      <c r="I282" t="e">
        <f>IFERROR(ODBC__dsn_Synapse[[#This Row],[status]],"")*1</f>
        <v>#VALUE!</v>
      </c>
      <c r="J282" t="str">
        <f>IFERROR(ODBC__dsn_Synapse[[#This Row],[responses-&gt;&gt;''$.\"4420595\"'']],"")</f>
        <v/>
      </c>
      <c r="K282" t="str">
        <f>IFERROR(ODBC__dsn_Synapse[[#This Row],[responses-&gt;&gt;''$.\"4420283\"'']],"")</f>
        <v/>
      </c>
      <c r="L282" t="str">
        <f>IFERROR(ODBC__dsn_Synapse[[#This Row],[responses-&gt;&gt;''$.\"4422124\"'']],"")</f>
        <v/>
      </c>
      <c r="M282" t="str">
        <f t="shared" si="33"/>
        <v/>
      </c>
      <c r="N282" t="e">
        <f>_xlfn.IFNA(_xlfn.XLOOKUP($G282,'HBV TL'!$C:$C,'HBV TL'!$E:$E,,0),"NA")</f>
        <v>#VALUE!</v>
      </c>
      <c r="O282" t="e">
        <f>_xlfn.IFNA(_xlfn.XLOOKUP($H282,'HBV TL'!$C:$C,'HBV TL'!$E:$E,,0),"NA")</f>
        <v>#VALUE!</v>
      </c>
      <c r="P282" t="e">
        <f t="shared" si="34"/>
        <v>#VALUE!</v>
      </c>
      <c r="Q282" t="e">
        <f>_xlfn.XLOOKUP($G282,'HBV_PBC Unified TL'!$A:$A,'HBV_PBC Unified TL'!$E:$E,,0)</f>
        <v>#VALUE!</v>
      </c>
      <c r="R282" t="e">
        <f t="shared" si="35"/>
        <v>#VALUE!</v>
      </c>
      <c r="S282" t="e">
        <f>_xlfn.IFNA(IF(_xlfn.XLOOKUP($C282,OLs!$B:$B,OLs!$B:$B,,0),1,0),0)</f>
        <v>#VALUE!</v>
      </c>
      <c r="T282" t="e">
        <f t="shared" si="36"/>
        <v>#VALUE!</v>
      </c>
      <c r="U282" t="e">
        <f>_xlfn.IFNA(_xlfn.XLOOKUP($T282,'PBC TL'!$A:$A,'PBC TL'!$F:$F,,0),"NA")</f>
        <v>#VALUE!</v>
      </c>
      <c r="V282" t="e">
        <f t="shared" si="37"/>
        <v>#VALUE!</v>
      </c>
      <c r="W282" t="e">
        <f t="shared" si="38"/>
        <v>#VALUE!</v>
      </c>
      <c r="X282" t="e">
        <f t="shared" si="39"/>
        <v>#VALUE!</v>
      </c>
      <c r="Y282" t="e">
        <f t="shared" si="40"/>
        <v>#VALUE!</v>
      </c>
    </row>
    <row r="283" spans="1:25" hidden="1" x14ac:dyDescent="0.25">
      <c r="A283" t="e">
        <f>IFERROR(ODBC__dsn_Synapse[[#This Row],[wave_id]],"")*1</f>
        <v>#VALUE!</v>
      </c>
      <c r="B283" t="e">
        <f>IFERROR(ODBC__dsn_Synapse[[#This Row],[id]],"")*1</f>
        <v>#VALUE!</v>
      </c>
      <c r="C283" t="e">
        <f>IFERROR(ODBC__dsn_Synapse[[#This Row],[user_id]],"")*1</f>
        <v>#VALUE!</v>
      </c>
      <c r="D283" s="100" t="e">
        <f>IFERROR(ODBC__dsn_Synapse[[#This Row],[start_date]],"")*1</f>
        <v>#VALUE!</v>
      </c>
      <c r="E283" t="e">
        <f>IFERROR(ODBC__dsn_Synapse[[#This Row],[completed_date]],"")*1</f>
        <v>#VALUE!</v>
      </c>
      <c r="F283" s="100" t="e">
        <f>IFERROR(ODBC__dsn_Synapse[[#This Row],[convert_TZ(users_waves.completed_date,''UTC'',''America/New_York'')]],"")*1</f>
        <v>#VALUE!</v>
      </c>
      <c r="G283" t="e">
        <f>IFERROR(ODBC__dsn_Synapse[[#This Row],[npi]],"")*1</f>
        <v>#VALUE!</v>
      </c>
      <c r="H283" t="e">
        <f>IFERROR(ODBC__dsn_Synapse[[#This Row],[vendor_npi]],"")*1</f>
        <v>#VALUE!</v>
      </c>
      <c r="I283" t="e">
        <f>IFERROR(ODBC__dsn_Synapse[[#This Row],[status]],"")*1</f>
        <v>#VALUE!</v>
      </c>
      <c r="J283" t="str">
        <f>IFERROR(ODBC__dsn_Synapse[[#This Row],[responses-&gt;&gt;''$.\"4420595\"'']],"")</f>
        <v/>
      </c>
      <c r="K283" t="str">
        <f>IFERROR(ODBC__dsn_Synapse[[#This Row],[responses-&gt;&gt;''$.\"4420283\"'']],"")</f>
        <v/>
      </c>
      <c r="L283" t="str">
        <f>IFERROR(ODBC__dsn_Synapse[[#This Row],[responses-&gt;&gt;''$.\"4422124\"'']],"")</f>
        <v/>
      </c>
      <c r="M283" t="str">
        <f t="shared" si="33"/>
        <v/>
      </c>
      <c r="N283" t="e">
        <f>_xlfn.IFNA(_xlfn.XLOOKUP($G283,'HBV TL'!$C:$C,'HBV TL'!$E:$E,,0),"NA")</f>
        <v>#VALUE!</v>
      </c>
      <c r="O283" t="e">
        <f>_xlfn.IFNA(_xlfn.XLOOKUP($H283,'HBV TL'!$C:$C,'HBV TL'!$E:$E,,0),"NA")</f>
        <v>#VALUE!</v>
      </c>
      <c r="P283" t="e">
        <f t="shared" si="34"/>
        <v>#VALUE!</v>
      </c>
      <c r="Q283" t="e">
        <f>_xlfn.XLOOKUP($G283,'HBV_PBC Unified TL'!$A:$A,'HBV_PBC Unified TL'!$E:$E,,0)</f>
        <v>#VALUE!</v>
      </c>
      <c r="R283" t="e">
        <f t="shared" si="35"/>
        <v>#VALUE!</v>
      </c>
      <c r="S283" t="e">
        <f>_xlfn.IFNA(IF(_xlfn.XLOOKUP($C283,OLs!$B:$B,OLs!$B:$B,,0),1,0),0)</f>
        <v>#VALUE!</v>
      </c>
      <c r="T283" t="e">
        <f t="shared" si="36"/>
        <v>#VALUE!</v>
      </c>
      <c r="U283" t="e">
        <f>_xlfn.IFNA(_xlfn.XLOOKUP($T283,'PBC TL'!$A:$A,'PBC TL'!$F:$F,,0),"NA")</f>
        <v>#VALUE!</v>
      </c>
      <c r="V283" t="e">
        <f t="shared" si="37"/>
        <v>#VALUE!</v>
      </c>
      <c r="W283" t="e">
        <f t="shared" si="38"/>
        <v>#VALUE!</v>
      </c>
      <c r="X283" t="e">
        <f t="shared" si="39"/>
        <v>#VALUE!</v>
      </c>
      <c r="Y283" t="e">
        <f t="shared" si="40"/>
        <v>#VALUE!</v>
      </c>
    </row>
    <row r="284" spans="1:25" hidden="1" x14ac:dyDescent="0.25">
      <c r="A284" t="e">
        <f>IFERROR(ODBC__dsn_Synapse[[#This Row],[wave_id]],"")*1</f>
        <v>#VALUE!</v>
      </c>
      <c r="B284" t="e">
        <f>IFERROR(ODBC__dsn_Synapse[[#This Row],[id]],"")*1</f>
        <v>#VALUE!</v>
      </c>
      <c r="C284" t="e">
        <f>IFERROR(ODBC__dsn_Synapse[[#This Row],[user_id]],"")*1</f>
        <v>#VALUE!</v>
      </c>
      <c r="D284" s="100" t="e">
        <f>IFERROR(ODBC__dsn_Synapse[[#This Row],[start_date]],"")*1</f>
        <v>#VALUE!</v>
      </c>
      <c r="E284" t="e">
        <f>IFERROR(ODBC__dsn_Synapse[[#This Row],[completed_date]],"")*1</f>
        <v>#VALUE!</v>
      </c>
      <c r="F284" s="100" t="e">
        <f>IFERROR(ODBC__dsn_Synapse[[#This Row],[convert_TZ(users_waves.completed_date,''UTC'',''America/New_York'')]],"")*1</f>
        <v>#VALUE!</v>
      </c>
      <c r="G284" t="e">
        <f>IFERROR(ODBC__dsn_Synapse[[#This Row],[npi]],"")*1</f>
        <v>#VALUE!</v>
      </c>
      <c r="H284" t="e">
        <f>IFERROR(ODBC__dsn_Synapse[[#This Row],[vendor_npi]],"")*1</f>
        <v>#VALUE!</v>
      </c>
      <c r="I284" t="e">
        <f>IFERROR(ODBC__dsn_Synapse[[#This Row],[status]],"")*1</f>
        <v>#VALUE!</v>
      </c>
      <c r="J284" t="str">
        <f>IFERROR(ODBC__dsn_Synapse[[#This Row],[responses-&gt;&gt;''$.\"4420595\"'']],"")</f>
        <v/>
      </c>
      <c r="K284" t="str">
        <f>IFERROR(ODBC__dsn_Synapse[[#This Row],[responses-&gt;&gt;''$.\"4420283\"'']],"")</f>
        <v/>
      </c>
      <c r="L284" t="str">
        <f>IFERROR(ODBC__dsn_Synapse[[#This Row],[responses-&gt;&gt;''$.\"4422124\"'']],"")</f>
        <v/>
      </c>
      <c r="M284" t="str">
        <f t="shared" si="33"/>
        <v/>
      </c>
      <c r="N284" t="e">
        <f>_xlfn.IFNA(_xlfn.XLOOKUP($G284,'HBV TL'!$C:$C,'HBV TL'!$E:$E,,0),"NA")</f>
        <v>#VALUE!</v>
      </c>
      <c r="O284" t="e">
        <f>_xlfn.IFNA(_xlfn.XLOOKUP($H284,'HBV TL'!$C:$C,'HBV TL'!$E:$E,,0),"NA")</f>
        <v>#VALUE!</v>
      </c>
      <c r="P284" t="e">
        <f t="shared" si="34"/>
        <v>#VALUE!</v>
      </c>
      <c r="Q284" t="e">
        <f>_xlfn.XLOOKUP($G284,'HBV_PBC Unified TL'!$A:$A,'HBV_PBC Unified TL'!$E:$E,,0)</f>
        <v>#VALUE!</v>
      </c>
      <c r="R284" t="e">
        <f t="shared" si="35"/>
        <v>#VALUE!</v>
      </c>
      <c r="S284" t="e">
        <f>_xlfn.IFNA(IF(_xlfn.XLOOKUP($C284,OLs!$B:$B,OLs!$B:$B,,0),1,0),0)</f>
        <v>#VALUE!</v>
      </c>
      <c r="T284" t="e">
        <f t="shared" si="36"/>
        <v>#VALUE!</v>
      </c>
      <c r="U284" t="e">
        <f>_xlfn.IFNA(_xlfn.XLOOKUP($T284,'PBC TL'!$A:$A,'PBC TL'!$F:$F,,0),"NA")</f>
        <v>#VALUE!</v>
      </c>
      <c r="V284" t="e">
        <f t="shared" si="37"/>
        <v>#VALUE!</v>
      </c>
      <c r="W284" t="e">
        <f t="shared" si="38"/>
        <v>#VALUE!</v>
      </c>
      <c r="X284" t="e">
        <f t="shared" si="39"/>
        <v>#VALUE!</v>
      </c>
      <c r="Y284" t="e">
        <f t="shared" si="40"/>
        <v>#VALUE!</v>
      </c>
    </row>
    <row r="285" spans="1:25" hidden="1" x14ac:dyDescent="0.25">
      <c r="A285" t="e">
        <f>IFERROR(ODBC__dsn_Synapse[[#This Row],[wave_id]],"")*1</f>
        <v>#VALUE!</v>
      </c>
      <c r="B285" t="e">
        <f>IFERROR(ODBC__dsn_Synapse[[#This Row],[id]],"")*1</f>
        <v>#VALUE!</v>
      </c>
      <c r="C285" t="e">
        <f>IFERROR(ODBC__dsn_Synapse[[#This Row],[user_id]],"")*1</f>
        <v>#VALUE!</v>
      </c>
      <c r="D285" s="100" t="e">
        <f>IFERROR(ODBC__dsn_Synapse[[#This Row],[start_date]],"")*1</f>
        <v>#VALUE!</v>
      </c>
      <c r="E285" t="e">
        <f>IFERROR(ODBC__dsn_Synapse[[#This Row],[completed_date]],"")*1</f>
        <v>#VALUE!</v>
      </c>
      <c r="F285" s="100" t="e">
        <f>IFERROR(ODBC__dsn_Synapse[[#This Row],[convert_TZ(users_waves.completed_date,''UTC'',''America/New_York'')]],"")*1</f>
        <v>#VALUE!</v>
      </c>
      <c r="G285" t="e">
        <f>IFERROR(ODBC__dsn_Synapse[[#This Row],[npi]],"")*1</f>
        <v>#VALUE!</v>
      </c>
      <c r="H285" t="e">
        <f>IFERROR(ODBC__dsn_Synapse[[#This Row],[vendor_npi]],"")*1</f>
        <v>#VALUE!</v>
      </c>
      <c r="I285" t="e">
        <f>IFERROR(ODBC__dsn_Synapse[[#This Row],[status]],"")*1</f>
        <v>#VALUE!</v>
      </c>
      <c r="J285" t="str">
        <f>IFERROR(ODBC__dsn_Synapse[[#This Row],[responses-&gt;&gt;''$.\"4420595\"'']],"")</f>
        <v/>
      </c>
      <c r="K285" t="str">
        <f>IFERROR(ODBC__dsn_Synapse[[#This Row],[responses-&gt;&gt;''$.\"4420283\"'']],"")</f>
        <v/>
      </c>
      <c r="L285" t="str">
        <f>IFERROR(ODBC__dsn_Synapse[[#This Row],[responses-&gt;&gt;''$.\"4422124\"'']],"")</f>
        <v/>
      </c>
      <c r="M285" t="str">
        <f t="shared" si="33"/>
        <v/>
      </c>
      <c r="N285" t="e">
        <f>_xlfn.IFNA(_xlfn.XLOOKUP($G285,'HBV TL'!$C:$C,'HBV TL'!$E:$E,,0),"NA")</f>
        <v>#VALUE!</v>
      </c>
      <c r="O285" t="e">
        <f>_xlfn.IFNA(_xlfn.XLOOKUP($H285,'HBV TL'!$C:$C,'HBV TL'!$E:$E,,0),"NA")</f>
        <v>#VALUE!</v>
      </c>
      <c r="P285" t="e">
        <f t="shared" si="34"/>
        <v>#VALUE!</v>
      </c>
      <c r="Q285" t="e">
        <f>_xlfn.XLOOKUP($G285,'HBV_PBC Unified TL'!$A:$A,'HBV_PBC Unified TL'!$E:$E,,0)</f>
        <v>#VALUE!</v>
      </c>
      <c r="R285" t="e">
        <f t="shared" si="35"/>
        <v>#VALUE!</v>
      </c>
      <c r="S285" t="e">
        <f>_xlfn.IFNA(IF(_xlfn.XLOOKUP($C285,OLs!$B:$B,OLs!$B:$B,,0),1,0),0)</f>
        <v>#VALUE!</v>
      </c>
      <c r="T285" t="e">
        <f t="shared" si="36"/>
        <v>#VALUE!</v>
      </c>
      <c r="U285" t="e">
        <f>_xlfn.IFNA(_xlfn.XLOOKUP($T285,'PBC TL'!$A:$A,'PBC TL'!$F:$F,,0),"NA")</f>
        <v>#VALUE!</v>
      </c>
      <c r="V285" t="e">
        <f t="shared" si="37"/>
        <v>#VALUE!</v>
      </c>
      <c r="W285" t="e">
        <f t="shared" si="38"/>
        <v>#VALUE!</v>
      </c>
      <c r="X285" t="e">
        <f t="shared" si="39"/>
        <v>#VALUE!</v>
      </c>
      <c r="Y285" t="e">
        <f t="shared" si="40"/>
        <v>#VALUE!</v>
      </c>
    </row>
    <row r="286" spans="1:25" hidden="1" x14ac:dyDescent="0.25">
      <c r="A286" t="e">
        <f>IFERROR(ODBC__dsn_Synapse[[#This Row],[wave_id]],"")*1</f>
        <v>#VALUE!</v>
      </c>
      <c r="B286" t="e">
        <f>IFERROR(ODBC__dsn_Synapse[[#This Row],[id]],"")*1</f>
        <v>#VALUE!</v>
      </c>
      <c r="C286" t="e">
        <f>IFERROR(ODBC__dsn_Synapse[[#This Row],[user_id]],"")*1</f>
        <v>#VALUE!</v>
      </c>
      <c r="D286" s="100" t="e">
        <f>IFERROR(ODBC__dsn_Synapse[[#This Row],[start_date]],"")*1</f>
        <v>#VALUE!</v>
      </c>
      <c r="E286" t="e">
        <f>IFERROR(ODBC__dsn_Synapse[[#This Row],[completed_date]],"")*1</f>
        <v>#VALUE!</v>
      </c>
      <c r="F286" s="100" t="e">
        <f>IFERROR(ODBC__dsn_Synapse[[#This Row],[convert_TZ(users_waves.completed_date,''UTC'',''America/New_York'')]],"")*1</f>
        <v>#VALUE!</v>
      </c>
      <c r="G286" t="e">
        <f>IFERROR(ODBC__dsn_Synapse[[#This Row],[npi]],"")*1</f>
        <v>#VALUE!</v>
      </c>
      <c r="H286" t="e">
        <f>IFERROR(ODBC__dsn_Synapse[[#This Row],[vendor_npi]],"")*1</f>
        <v>#VALUE!</v>
      </c>
      <c r="I286" t="e">
        <f>IFERROR(ODBC__dsn_Synapse[[#This Row],[status]],"")*1</f>
        <v>#VALUE!</v>
      </c>
      <c r="J286" t="str">
        <f>IFERROR(ODBC__dsn_Synapse[[#This Row],[responses-&gt;&gt;''$.\"4420595\"'']],"")</f>
        <v/>
      </c>
      <c r="K286" t="str">
        <f>IFERROR(ODBC__dsn_Synapse[[#This Row],[responses-&gt;&gt;''$.\"4420283\"'']],"")</f>
        <v/>
      </c>
      <c r="L286" t="str">
        <f>IFERROR(ODBC__dsn_Synapse[[#This Row],[responses-&gt;&gt;''$.\"4422124\"'']],"")</f>
        <v/>
      </c>
      <c r="M286" t="str">
        <f t="shared" si="33"/>
        <v/>
      </c>
      <c r="N286" t="e">
        <f>_xlfn.IFNA(_xlfn.XLOOKUP($G286,'HBV TL'!$C:$C,'HBV TL'!$E:$E,,0),"NA")</f>
        <v>#VALUE!</v>
      </c>
      <c r="O286" t="e">
        <f>_xlfn.IFNA(_xlfn.XLOOKUP($H286,'HBV TL'!$C:$C,'HBV TL'!$E:$E,,0),"NA")</f>
        <v>#VALUE!</v>
      </c>
      <c r="P286" t="e">
        <f t="shared" si="34"/>
        <v>#VALUE!</v>
      </c>
      <c r="Q286" t="e">
        <f>_xlfn.XLOOKUP($G286,'HBV_PBC Unified TL'!$A:$A,'HBV_PBC Unified TL'!$E:$E,,0)</f>
        <v>#VALUE!</v>
      </c>
      <c r="R286" t="e">
        <f t="shared" si="35"/>
        <v>#VALUE!</v>
      </c>
      <c r="S286" t="e">
        <f>_xlfn.IFNA(IF(_xlfn.XLOOKUP($C286,OLs!$B:$B,OLs!$B:$B,,0),1,0),0)</f>
        <v>#VALUE!</v>
      </c>
      <c r="T286" t="e">
        <f t="shared" si="36"/>
        <v>#VALUE!</v>
      </c>
      <c r="U286" t="e">
        <f>_xlfn.IFNA(_xlfn.XLOOKUP($T286,'PBC TL'!$A:$A,'PBC TL'!$F:$F,,0),"NA")</f>
        <v>#VALUE!</v>
      </c>
      <c r="V286" t="e">
        <f t="shared" si="37"/>
        <v>#VALUE!</v>
      </c>
      <c r="W286" t="e">
        <f t="shared" si="38"/>
        <v>#VALUE!</v>
      </c>
      <c r="X286" t="e">
        <f t="shared" si="39"/>
        <v>#VALUE!</v>
      </c>
      <c r="Y286" t="e">
        <f t="shared" si="40"/>
        <v>#VALUE!</v>
      </c>
    </row>
    <row r="287" spans="1:25" hidden="1" x14ac:dyDescent="0.25">
      <c r="A287" t="e">
        <f>IFERROR(ODBC__dsn_Synapse[[#This Row],[wave_id]],"")*1</f>
        <v>#VALUE!</v>
      </c>
      <c r="B287" t="e">
        <f>IFERROR(ODBC__dsn_Synapse[[#This Row],[id]],"")*1</f>
        <v>#VALUE!</v>
      </c>
      <c r="C287" t="e">
        <f>IFERROR(ODBC__dsn_Synapse[[#This Row],[user_id]],"")*1</f>
        <v>#VALUE!</v>
      </c>
      <c r="D287" s="100" t="e">
        <f>IFERROR(ODBC__dsn_Synapse[[#This Row],[start_date]],"")*1</f>
        <v>#VALUE!</v>
      </c>
      <c r="E287" t="e">
        <f>IFERROR(ODBC__dsn_Synapse[[#This Row],[completed_date]],"")*1</f>
        <v>#VALUE!</v>
      </c>
      <c r="F287" s="100" t="e">
        <f>IFERROR(ODBC__dsn_Synapse[[#This Row],[convert_TZ(users_waves.completed_date,''UTC'',''America/New_York'')]],"")*1</f>
        <v>#VALUE!</v>
      </c>
      <c r="G287" t="e">
        <f>IFERROR(ODBC__dsn_Synapse[[#This Row],[npi]],"")*1</f>
        <v>#VALUE!</v>
      </c>
      <c r="H287" t="e">
        <f>IFERROR(ODBC__dsn_Synapse[[#This Row],[vendor_npi]],"")*1</f>
        <v>#VALUE!</v>
      </c>
      <c r="I287" t="e">
        <f>IFERROR(ODBC__dsn_Synapse[[#This Row],[status]],"")*1</f>
        <v>#VALUE!</v>
      </c>
      <c r="J287" t="str">
        <f>IFERROR(ODBC__dsn_Synapse[[#This Row],[responses-&gt;&gt;''$.\"4420595\"'']],"")</f>
        <v/>
      </c>
      <c r="K287" t="str">
        <f>IFERROR(ODBC__dsn_Synapse[[#This Row],[responses-&gt;&gt;''$.\"4420283\"'']],"")</f>
        <v/>
      </c>
      <c r="L287" t="str">
        <f>IFERROR(ODBC__dsn_Synapse[[#This Row],[responses-&gt;&gt;''$.\"4422124\"'']],"")</f>
        <v/>
      </c>
      <c r="M287" t="str">
        <f t="shared" si="33"/>
        <v/>
      </c>
      <c r="N287" t="e">
        <f>_xlfn.IFNA(_xlfn.XLOOKUP($G287,'HBV TL'!$C:$C,'HBV TL'!$E:$E,,0),"NA")</f>
        <v>#VALUE!</v>
      </c>
      <c r="O287" t="e">
        <f>_xlfn.IFNA(_xlfn.XLOOKUP($H287,'HBV TL'!$C:$C,'HBV TL'!$E:$E,,0),"NA")</f>
        <v>#VALUE!</v>
      </c>
      <c r="P287" t="e">
        <f t="shared" si="34"/>
        <v>#VALUE!</v>
      </c>
      <c r="Q287" t="e">
        <f>_xlfn.XLOOKUP($G287,'HBV_PBC Unified TL'!$A:$A,'HBV_PBC Unified TL'!$E:$E,,0)</f>
        <v>#VALUE!</v>
      </c>
      <c r="R287" t="e">
        <f t="shared" si="35"/>
        <v>#VALUE!</v>
      </c>
      <c r="S287" t="e">
        <f>_xlfn.IFNA(IF(_xlfn.XLOOKUP($C287,OLs!$B:$B,OLs!$B:$B,,0),1,0),0)</f>
        <v>#VALUE!</v>
      </c>
      <c r="T287" t="e">
        <f t="shared" si="36"/>
        <v>#VALUE!</v>
      </c>
      <c r="U287" t="e">
        <f>_xlfn.IFNA(_xlfn.XLOOKUP($T287,'PBC TL'!$A:$A,'PBC TL'!$F:$F,,0),"NA")</f>
        <v>#VALUE!</v>
      </c>
      <c r="V287" t="e">
        <f t="shared" si="37"/>
        <v>#VALUE!</v>
      </c>
      <c r="W287" t="e">
        <f t="shared" si="38"/>
        <v>#VALUE!</v>
      </c>
      <c r="X287" t="e">
        <f t="shared" si="39"/>
        <v>#VALUE!</v>
      </c>
      <c r="Y287" t="e">
        <f t="shared" si="40"/>
        <v>#VALUE!</v>
      </c>
    </row>
    <row r="288" spans="1:25" hidden="1" x14ac:dyDescent="0.25">
      <c r="A288" t="e">
        <f>IFERROR(ODBC__dsn_Synapse[[#This Row],[wave_id]],"")*1</f>
        <v>#VALUE!</v>
      </c>
      <c r="B288" t="e">
        <f>IFERROR(ODBC__dsn_Synapse[[#This Row],[id]],"")*1</f>
        <v>#VALUE!</v>
      </c>
      <c r="C288" t="e">
        <f>IFERROR(ODBC__dsn_Synapse[[#This Row],[user_id]],"")*1</f>
        <v>#VALUE!</v>
      </c>
      <c r="D288" s="100" t="e">
        <f>IFERROR(ODBC__dsn_Synapse[[#This Row],[start_date]],"")*1</f>
        <v>#VALUE!</v>
      </c>
      <c r="E288" t="e">
        <f>IFERROR(ODBC__dsn_Synapse[[#This Row],[completed_date]],"")*1</f>
        <v>#VALUE!</v>
      </c>
      <c r="F288" s="100" t="e">
        <f>IFERROR(ODBC__dsn_Synapse[[#This Row],[convert_TZ(users_waves.completed_date,''UTC'',''America/New_York'')]],"")*1</f>
        <v>#VALUE!</v>
      </c>
      <c r="G288" t="e">
        <f>IFERROR(ODBC__dsn_Synapse[[#This Row],[npi]],"")*1</f>
        <v>#VALUE!</v>
      </c>
      <c r="H288" t="e">
        <f>IFERROR(ODBC__dsn_Synapse[[#This Row],[vendor_npi]],"")*1</f>
        <v>#VALUE!</v>
      </c>
      <c r="I288" t="e">
        <f>IFERROR(ODBC__dsn_Synapse[[#This Row],[status]],"")*1</f>
        <v>#VALUE!</v>
      </c>
      <c r="J288" t="str">
        <f>IFERROR(ODBC__dsn_Synapse[[#This Row],[responses-&gt;&gt;''$.\"4420595\"'']],"")</f>
        <v/>
      </c>
      <c r="K288" t="str">
        <f>IFERROR(ODBC__dsn_Synapse[[#This Row],[responses-&gt;&gt;''$.\"4420283\"'']],"")</f>
        <v/>
      </c>
      <c r="L288" t="str">
        <f>IFERROR(ODBC__dsn_Synapse[[#This Row],[responses-&gt;&gt;''$.\"4422124\"'']],"")</f>
        <v/>
      </c>
      <c r="M288" t="str">
        <f t="shared" si="33"/>
        <v/>
      </c>
      <c r="N288" t="e">
        <f>_xlfn.IFNA(_xlfn.XLOOKUP($G288,'HBV TL'!$C:$C,'HBV TL'!$E:$E,,0),"NA")</f>
        <v>#VALUE!</v>
      </c>
      <c r="O288" t="e">
        <f>_xlfn.IFNA(_xlfn.XLOOKUP($H288,'HBV TL'!$C:$C,'HBV TL'!$E:$E,,0),"NA")</f>
        <v>#VALUE!</v>
      </c>
      <c r="P288" t="e">
        <f t="shared" si="34"/>
        <v>#VALUE!</v>
      </c>
      <c r="Q288" t="e">
        <f>_xlfn.XLOOKUP($G288,'HBV_PBC Unified TL'!$A:$A,'HBV_PBC Unified TL'!$E:$E,,0)</f>
        <v>#VALUE!</v>
      </c>
      <c r="R288" t="e">
        <f t="shared" si="35"/>
        <v>#VALUE!</v>
      </c>
      <c r="S288" t="e">
        <f>_xlfn.IFNA(IF(_xlfn.XLOOKUP($C288,OLs!$B:$B,OLs!$B:$B,,0),1,0),0)</f>
        <v>#VALUE!</v>
      </c>
      <c r="T288" t="e">
        <f t="shared" si="36"/>
        <v>#VALUE!</v>
      </c>
      <c r="U288" t="e">
        <f>_xlfn.IFNA(_xlfn.XLOOKUP($T288,'PBC TL'!$A:$A,'PBC TL'!$F:$F,,0),"NA")</f>
        <v>#VALUE!</v>
      </c>
      <c r="V288" t="e">
        <f t="shared" si="37"/>
        <v>#VALUE!</v>
      </c>
      <c r="W288" t="e">
        <f t="shared" si="38"/>
        <v>#VALUE!</v>
      </c>
      <c r="X288" t="e">
        <f t="shared" si="39"/>
        <v>#VALUE!</v>
      </c>
      <c r="Y288" t="e">
        <f t="shared" si="40"/>
        <v>#VALUE!</v>
      </c>
    </row>
    <row r="289" spans="1:25" hidden="1" x14ac:dyDescent="0.25">
      <c r="A289" t="e">
        <f>IFERROR(ODBC__dsn_Synapse[[#This Row],[wave_id]],"")*1</f>
        <v>#VALUE!</v>
      </c>
      <c r="B289" t="e">
        <f>IFERROR(ODBC__dsn_Synapse[[#This Row],[id]],"")*1</f>
        <v>#VALUE!</v>
      </c>
      <c r="C289" t="e">
        <f>IFERROR(ODBC__dsn_Synapse[[#This Row],[user_id]],"")*1</f>
        <v>#VALUE!</v>
      </c>
      <c r="D289" s="100" t="e">
        <f>IFERROR(ODBC__dsn_Synapse[[#This Row],[start_date]],"")*1</f>
        <v>#VALUE!</v>
      </c>
      <c r="E289" t="e">
        <f>IFERROR(ODBC__dsn_Synapse[[#This Row],[completed_date]],"")*1</f>
        <v>#VALUE!</v>
      </c>
      <c r="F289" s="100" t="e">
        <f>IFERROR(ODBC__dsn_Synapse[[#This Row],[convert_TZ(users_waves.completed_date,''UTC'',''America/New_York'')]],"")*1</f>
        <v>#VALUE!</v>
      </c>
      <c r="G289" t="e">
        <f>IFERROR(ODBC__dsn_Synapse[[#This Row],[npi]],"")*1</f>
        <v>#VALUE!</v>
      </c>
      <c r="H289" t="e">
        <f>IFERROR(ODBC__dsn_Synapse[[#This Row],[vendor_npi]],"")*1</f>
        <v>#VALUE!</v>
      </c>
      <c r="I289" t="e">
        <f>IFERROR(ODBC__dsn_Synapse[[#This Row],[status]],"")*1</f>
        <v>#VALUE!</v>
      </c>
      <c r="J289" t="str">
        <f>IFERROR(ODBC__dsn_Synapse[[#This Row],[responses-&gt;&gt;''$.\"4420595\"'']],"")</f>
        <v/>
      </c>
      <c r="K289" t="str">
        <f>IFERROR(ODBC__dsn_Synapse[[#This Row],[responses-&gt;&gt;''$.\"4420283\"'']],"")</f>
        <v/>
      </c>
      <c r="L289" t="str">
        <f>IFERROR(ODBC__dsn_Synapse[[#This Row],[responses-&gt;&gt;''$.\"4422124\"'']],"")</f>
        <v/>
      </c>
      <c r="M289" t="str">
        <f t="shared" si="33"/>
        <v/>
      </c>
      <c r="N289" t="e">
        <f>_xlfn.IFNA(_xlfn.XLOOKUP($G289,'HBV TL'!$C:$C,'HBV TL'!$E:$E,,0),"NA")</f>
        <v>#VALUE!</v>
      </c>
      <c r="O289" t="e">
        <f>_xlfn.IFNA(_xlfn.XLOOKUP($H289,'HBV TL'!$C:$C,'HBV TL'!$E:$E,,0),"NA")</f>
        <v>#VALUE!</v>
      </c>
      <c r="P289" t="e">
        <f t="shared" si="34"/>
        <v>#VALUE!</v>
      </c>
      <c r="Q289" t="e">
        <f>_xlfn.XLOOKUP($G289,'HBV_PBC Unified TL'!$A:$A,'HBV_PBC Unified TL'!$E:$E,,0)</f>
        <v>#VALUE!</v>
      </c>
      <c r="R289" t="e">
        <f t="shared" si="35"/>
        <v>#VALUE!</v>
      </c>
      <c r="S289" t="e">
        <f>_xlfn.IFNA(IF(_xlfn.XLOOKUP($C289,OLs!$B:$B,OLs!$B:$B,,0),1,0),0)</f>
        <v>#VALUE!</v>
      </c>
      <c r="T289" t="e">
        <f t="shared" si="36"/>
        <v>#VALUE!</v>
      </c>
      <c r="U289" t="e">
        <f>_xlfn.IFNA(_xlfn.XLOOKUP($T289,'PBC TL'!$A:$A,'PBC TL'!$F:$F,,0),"NA")</f>
        <v>#VALUE!</v>
      </c>
      <c r="V289" t="e">
        <f t="shared" si="37"/>
        <v>#VALUE!</v>
      </c>
      <c r="W289" t="e">
        <f t="shared" si="38"/>
        <v>#VALUE!</v>
      </c>
      <c r="X289" t="e">
        <f t="shared" si="39"/>
        <v>#VALUE!</v>
      </c>
      <c r="Y289" t="e">
        <f t="shared" si="40"/>
        <v>#VALUE!</v>
      </c>
    </row>
    <row r="290" spans="1:25" hidden="1" x14ac:dyDescent="0.25">
      <c r="A290" t="e">
        <f>IFERROR(ODBC__dsn_Synapse[[#This Row],[wave_id]],"")*1</f>
        <v>#VALUE!</v>
      </c>
      <c r="B290" t="e">
        <f>IFERROR(ODBC__dsn_Synapse[[#This Row],[id]],"")*1</f>
        <v>#VALUE!</v>
      </c>
      <c r="C290" t="e">
        <f>IFERROR(ODBC__dsn_Synapse[[#This Row],[user_id]],"")*1</f>
        <v>#VALUE!</v>
      </c>
      <c r="D290" s="100" t="e">
        <f>IFERROR(ODBC__dsn_Synapse[[#This Row],[start_date]],"")*1</f>
        <v>#VALUE!</v>
      </c>
      <c r="E290" t="e">
        <f>IFERROR(ODBC__dsn_Synapse[[#This Row],[completed_date]],"")*1</f>
        <v>#VALUE!</v>
      </c>
      <c r="F290" s="100" t="e">
        <f>IFERROR(ODBC__dsn_Synapse[[#This Row],[convert_TZ(users_waves.completed_date,''UTC'',''America/New_York'')]],"")*1</f>
        <v>#VALUE!</v>
      </c>
      <c r="G290" t="e">
        <f>IFERROR(ODBC__dsn_Synapse[[#This Row],[npi]],"")*1</f>
        <v>#VALUE!</v>
      </c>
      <c r="H290" t="e">
        <f>IFERROR(ODBC__dsn_Synapse[[#This Row],[vendor_npi]],"")*1</f>
        <v>#VALUE!</v>
      </c>
      <c r="I290" t="e">
        <f>IFERROR(ODBC__dsn_Synapse[[#This Row],[status]],"")*1</f>
        <v>#VALUE!</v>
      </c>
      <c r="J290" t="str">
        <f>IFERROR(ODBC__dsn_Synapse[[#This Row],[responses-&gt;&gt;''$.\"4420595\"'']],"")</f>
        <v/>
      </c>
      <c r="K290" t="str">
        <f>IFERROR(ODBC__dsn_Synapse[[#This Row],[responses-&gt;&gt;''$.\"4420283\"'']],"")</f>
        <v/>
      </c>
      <c r="L290" t="str">
        <f>IFERROR(ODBC__dsn_Synapse[[#This Row],[responses-&gt;&gt;''$.\"4422124\"'']],"")</f>
        <v/>
      </c>
      <c r="M290" t="str">
        <f t="shared" si="33"/>
        <v/>
      </c>
      <c r="N290" t="e">
        <f>_xlfn.IFNA(_xlfn.XLOOKUP($G290,'HBV TL'!$C:$C,'HBV TL'!$E:$E,,0),"NA")</f>
        <v>#VALUE!</v>
      </c>
      <c r="O290" t="e">
        <f>_xlfn.IFNA(_xlfn.XLOOKUP($H290,'HBV TL'!$C:$C,'HBV TL'!$E:$E,,0),"NA")</f>
        <v>#VALUE!</v>
      </c>
      <c r="P290" t="e">
        <f t="shared" si="34"/>
        <v>#VALUE!</v>
      </c>
      <c r="Q290" t="e">
        <f>_xlfn.XLOOKUP($G290,'HBV_PBC Unified TL'!$A:$A,'HBV_PBC Unified TL'!$E:$E,,0)</f>
        <v>#VALUE!</v>
      </c>
      <c r="R290" t="e">
        <f t="shared" si="35"/>
        <v>#VALUE!</v>
      </c>
      <c r="S290" t="e">
        <f>_xlfn.IFNA(IF(_xlfn.XLOOKUP($C290,OLs!$B:$B,OLs!$B:$B,,0),1,0),0)</f>
        <v>#VALUE!</v>
      </c>
      <c r="T290" t="e">
        <f t="shared" si="36"/>
        <v>#VALUE!</v>
      </c>
      <c r="U290" t="e">
        <f>_xlfn.IFNA(_xlfn.XLOOKUP($T290,'PBC TL'!$A:$A,'PBC TL'!$F:$F,,0),"NA")</f>
        <v>#VALUE!</v>
      </c>
      <c r="V290" t="e">
        <f t="shared" si="37"/>
        <v>#VALUE!</v>
      </c>
      <c r="W290" t="e">
        <f t="shared" si="38"/>
        <v>#VALUE!</v>
      </c>
      <c r="X290" t="e">
        <f t="shared" si="39"/>
        <v>#VALUE!</v>
      </c>
      <c r="Y290" t="e">
        <f t="shared" si="40"/>
        <v>#VALUE!</v>
      </c>
    </row>
    <row r="291" spans="1:25" hidden="1" x14ac:dyDescent="0.25">
      <c r="A291" t="e">
        <f>IFERROR(ODBC__dsn_Synapse[[#This Row],[wave_id]],"")*1</f>
        <v>#VALUE!</v>
      </c>
      <c r="B291" t="e">
        <f>IFERROR(ODBC__dsn_Synapse[[#This Row],[id]],"")*1</f>
        <v>#VALUE!</v>
      </c>
      <c r="C291" t="e">
        <f>IFERROR(ODBC__dsn_Synapse[[#This Row],[user_id]],"")*1</f>
        <v>#VALUE!</v>
      </c>
      <c r="D291" s="100" t="e">
        <f>IFERROR(ODBC__dsn_Synapse[[#This Row],[start_date]],"")*1</f>
        <v>#VALUE!</v>
      </c>
      <c r="E291" t="e">
        <f>IFERROR(ODBC__dsn_Synapse[[#This Row],[completed_date]],"")*1</f>
        <v>#VALUE!</v>
      </c>
      <c r="F291" s="100" t="e">
        <f>IFERROR(ODBC__dsn_Synapse[[#This Row],[convert_TZ(users_waves.completed_date,''UTC'',''America/New_York'')]],"")*1</f>
        <v>#VALUE!</v>
      </c>
      <c r="G291" t="e">
        <f>IFERROR(ODBC__dsn_Synapse[[#This Row],[npi]],"")*1</f>
        <v>#VALUE!</v>
      </c>
      <c r="H291" t="e">
        <f>IFERROR(ODBC__dsn_Synapse[[#This Row],[vendor_npi]],"")*1</f>
        <v>#VALUE!</v>
      </c>
      <c r="I291" t="e">
        <f>IFERROR(ODBC__dsn_Synapse[[#This Row],[status]],"")*1</f>
        <v>#VALUE!</v>
      </c>
      <c r="J291" t="str">
        <f>IFERROR(ODBC__dsn_Synapse[[#This Row],[responses-&gt;&gt;''$.\"4420595\"'']],"")</f>
        <v/>
      </c>
      <c r="K291" t="str">
        <f>IFERROR(ODBC__dsn_Synapse[[#This Row],[responses-&gt;&gt;''$.\"4420283\"'']],"")</f>
        <v/>
      </c>
      <c r="L291" t="str">
        <f>IFERROR(ODBC__dsn_Synapse[[#This Row],[responses-&gt;&gt;''$.\"4422124\"'']],"")</f>
        <v/>
      </c>
      <c r="M291" t="str">
        <f t="shared" si="33"/>
        <v/>
      </c>
      <c r="N291" t="e">
        <f>_xlfn.IFNA(_xlfn.XLOOKUP($G291,'HBV TL'!$C:$C,'HBV TL'!$E:$E,,0),"NA")</f>
        <v>#VALUE!</v>
      </c>
      <c r="O291" t="e">
        <f>_xlfn.IFNA(_xlfn.XLOOKUP($H291,'HBV TL'!$C:$C,'HBV TL'!$E:$E,,0),"NA")</f>
        <v>#VALUE!</v>
      </c>
      <c r="P291" t="e">
        <f t="shared" si="34"/>
        <v>#VALUE!</v>
      </c>
      <c r="Q291" t="e">
        <f>_xlfn.XLOOKUP($G291,'HBV_PBC Unified TL'!$A:$A,'HBV_PBC Unified TL'!$E:$E,,0)</f>
        <v>#VALUE!</v>
      </c>
      <c r="R291" t="e">
        <f t="shared" si="35"/>
        <v>#VALUE!</v>
      </c>
      <c r="S291" t="e">
        <f>_xlfn.IFNA(IF(_xlfn.XLOOKUP($C291,OLs!$B:$B,OLs!$B:$B,,0),1,0),0)</f>
        <v>#VALUE!</v>
      </c>
      <c r="T291" t="e">
        <f t="shared" si="36"/>
        <v>#VALUE!</v>
      </c>
      <c r="U291" t="e">
        <f>_xlfn.IFNA(_xlfn.XLOOKUP($T291,'PBC TL'!$A:$A,'PBC TL'!$F:$F,,0),"NA")</f>
        <v>#VALUE!</v>
      </c>
      <c r="V291" t="e">
        <f t="shared" si="37"/>
        <v>#VALUE!</v>
      </c>
      <c r="W291" t="e">
        <f t="shared" si="38"/>
        <v>#VALUE!</v>
      </c>
      <c r="X291" t="e">
        <f t="shared" si="39"/>
        <v>#VALUE!</v>
      </c>
      <c r="Y291" t="e">
        <f t="shared" si="40"/>
        <v>#VALUE!</v>
      </c>
    </row>
    <row r="292" spans="1:25" hidden="1" x14ac:dyDescent="0.25">
      <c r="A292" t="e">
        <f>IFERROR(ODBC__dsn_Synapse[[#This Row],[wave_id]],"")*1</f>
        <v>#VALUE!</v>
      </c>
      <c r="B292" t="e">
        <f>IFERROR(ODBC__dsn_Synapse[[#This Row],[id]],"")*1</f>
        <v>#VALUE!</v>
      </c>
      <c r="C292" t="e">
        <f>IFERROR(ODBC__dsn_Synapse[[#This Row],[user_id]],"")*1</f>
        <v>#VALUE!</v>
      </c>
      <c r="D292" s="100" t="e">
        <f>IFERROR(ODBC__dsn_Synapse[[#This Row],[start_date]],"")*1</f>
        <v>#VALUE!</v>
      </c>
      <c r="E292" t="e">
        <f>IFERROR(ODBC__dsn_Synapse[[#This Row],[completed_date]],"")*1</f>
        <v>#VALUE!</v>
      </c>
      <c r="F292" s="100" t="e">
        <f>IFERROR(ODBC__dsn_Synapse[[#This Row],[convert_TZ(users_waves.completed_date,''UTC'',''America/New_York'')]],"")*1</f>
        <v>#VALUE!</v>
      </c>
      <c r="G292" t="e">
        <f>IFERROR(ODBC__dsn_Synapse[[#This Row],[npi]],"")*1</f>
        <v>#VALUE!</v>
      </c>
      <c r="H292" t="e">
        <f>IFERROR(ODBC__dsn_Synapse[[#This Row],[vendor_npi]],"")*1</f>
        <v>#VALUE!</v>
      </c>
      <c r="I292" t="e">
        <f>IFERROR(ODBC__dsn_Synapse[[#This Row],[status]],"")*1</f>
        <v>#VALUE!</v>
      </c>
      <c r="J292" t="str">
        <f>IFERROR(ODBC__dsn_Synapse[[#This Row],[responses-&gt;&gt;''$.\"4420595\"'']],"")</f>
        <v/>
      </c>
      <c r="K292" t="str">
        <f>IFERROR(ODBC__dsn_Synapse[[#This Row],[responses-&gt;&gt;''$.\"4420283\"'']],"")</f>
        <v/>
      </c>
      <c r="L292" t="str">
        <f>IFERROR(ODBC__dsn_Synapse[[#This Row],[responses-&gt;&gt;''$.\"4422124\"'']],"")</f>
        <v/>
      </c>
      <c r="M292" t="str">
        <f t="shared" si="33"/>
        <v/>
      </c>
      <c r="N292" t="e">
        <f>_xlfn.IFNA(_xlfn.XLOOKUP($G292,'HBV TL'!$C:$C,'HBV TL'!$E:$E,,0),"NA")</f>
        <v>#VALUE!</v>
      </c>
      <c r="O292" t="e">
        <f>_xlfn.IFNA(_xlfn.XLOOKUP($H292,'HBV TL'!$C:$C,'HBV TL'!$E:$E,,0),"NA")</f>
        <v>#VALUE!</v>
      </c>
      <c r="P292" t="e">
        <f t="shared" si="34"/>
        <v>#VALUE!</v>
      </c>
      <c r="Q292" t="e">
        <f>_xlfn.XLOOKUP($G292,'HBV_PBC Unified TL'!$A:$A,'HBV_PBC Unified TL'!$E:$E,,0)</f>
        <v>#VALUE!</v>
      </c>
      <c r="R292" t="e">
        <f t="shared" si="35"/>
        <v>#VALUE!</v>
      </c>
      <c r="S292" t="e">
        <f>_xlfn.IFNA(IF(_xlfn.XLOOKUP($C292,OLs!$B:$B,OLs!$B:$B,,0),1,0),0)</f>
        <v>#VALUE!</v>
      </c>
      <c r="T292" t="e">
        <f t="shared" si="36"/>
        <v>#VALUE!</v>
      </c>
      <c r="U292" t="e">
        <f>_xlfn.IFNA(_xlfn.XLOOKUP($T292,'PBC TL'!$A:$A,'PBC TL'!$F:$F,,0),"NA")</f>
        <v>#VALUE!</v>
      </c>
      <c r="V292" t="e">
        <f t="shared" si="37"/>
        <v>#VALUE!</v>
      </c>
      <c r="W292" t="e">
        <f t="shared" si="38"/>
        <v>#VALUE!</v>
      </c>
      <c r="X292" t="e">
        <f t="shared" si="39"/>
        <v>#VALUE!</v>
      </c>
      <c r="Y292" t="e">
        <f t="shared" si="40"/>
        <v>#VALUE!</v>
      </c>
    </row>
    <row r="293" spans="1:25" hidden="1" x14ac:dyDescent="0.25">
      <c r="A293" t="e">
        <f>IFERROR(ODBC__dsn_Synapse[[#This Row],[wave_id]],"")*1</f>
        <v>#VALUE!</v>
      </c>
      <c r="B293" t="e">
        <f>IFERROR(ODBC__dsn_Synapse[[#This Row],[id]],"")*1</f>
        <v>#VALUE!</v>
      </c>
      <c r="C293" t="e">
        <f>IFERROR(ODBC__dsn_Synapse[[#This Row],[user_id]],"")*1</f>
        <v>#VALUE!</v>
      </c>
      <c r="D293" s="100" t="e">
        <f>IFERROR(ODBC__dsn_Synapse[[#This Row],[start_date]],"")*1</f>
        <v>#VALUE!</v>
      </c>
      <c r="E293" t="e">
        <f>IFERROR(ODBC__dsn_Synapse[[#This Row],[completed_date]],"")*1</f>
        <v>#VALUE!</v>
      </c>
      <c r="F293" s="100" t="e">
        <f>IFERROR(ODBC__dsn_Synapse[[#This Row],[convert_TZ(users_waves.completed_date,''UTC'',''America/New_York'')]],"")*1</f>
        <v>#VALUE!</v>
      </c>
      <c r="G293" t="e">
        <f>IFERROR(ODBC__dsn_Synapse[[#This Row],[npi]],"")*1</f>
        <v>#VALUE!</v>
      </c>
      <c r="H293" t="e">
        <f>IFERROR(ODBC__dsn_Synapse[[#This Row],[vendor_npi]],"")*1</f>
        <v>#VALUE!</v>
      </c>
      <c r="I293" t="e">
        <f>IFERROR(ODBC__dsn_Synapse[[#This Row],[status]],"")*1</f>
        <v>#VALUE!</v>
      </c>
      <c r="J293" t="str">
        <f>IFERROR(ODBC__dsn_Synapse[[#This Row],[responses-&gt;&gt;''$.\"4420595\"'']],"")</f>
        <v/>
      </c>
      <c r="K293" t="str">
        <f>IFERROR(ODBC__dsn_Synapse[[#This Row],[responses-&gt;&gt;''$.\"4420283\"'']],"")</f>
        <v/>
      </c>
      <c r="L293" t="str">
        <f>IFERROR(ODBC__dsn_Synapse[[#This Row],[responses-&gt;&gt;''$.\"4422124\"'']],"")</f>
        <v/>
      </c>
      <c r="M293" t="str">
        <f t="shared" si="33"/>
        <v/>
      </c>
      <c r="N293" t="e">
        <f>_xlfn.IFNA(_xlfn.XLOOKUP($G293,'HBV TL'!$C:$C,'HBV TL'!$E:$E,,0),"NA")</f>
        <v>#VALUE!</v>
      </c>
      <c r="O293" t="e">
        <f>_xlfn.IFNA(_xlfn.XLOOKUP($H293,'HBV TL'!$C:$C,'HBV TL'!$E:$E,,0),"NA")</f>
        <v>#VALUE!</v>
      </c>
      <c r="P293" t="e">
        <f t="shared" si="34"/>
        <v>#VALUE!</v>
      </c>
      <c r="Q293" t="e">
        <f>_xlfn.XLOOKUP($G293,'HBV_PBC Unified TL'!$A:$A,'HBV_PBC Unified TL'!$E:$E,,0)</f>
        <v>#VALUE!</v>
      </c>
      <c r="R293" t="e">
        <f t="shared" si="35"/>
        <v>#VALUE!</v>
      </c>
      <c r="S293" t="e">
        <f>_xlfn.IFNA(IF(_xlfn.XLOOKUP($C293,OLs!$B:$B,OLs!$B:$B,,0),1,0),0)</f>
        <v>#VALUE!</v>
      </c>
      <c r="T293" t="e">
        <f t="shared" si="36"/>
        <v>#VALUE!</v>
      </c>
      <c r="U293" t="e">
        <f>_xlfn.IFNA(_xlfn.XLOOKUP($T293,'PBC TL'!$A:$A,'PBC TL'!$F:$F,,0),"NA")</f>
        <v>#VALUE!</v>
      </c>
      <c r="V293" t="e">
        <f t="shared" si="37"/>
        <v>#VALUE!</v>
      </c>
      <c r="W293" t="e">
        <f t="shared" si="38"/>
        <v>#VALUE!</v>
      </c>
      <c r="X293" t="e">
        <f t="shared" si="39"/>
        <v>#VALUE!</v>
      </c>
      <c r="Y293" t="e">
        <f t="shared" si="40"/>
        <v>#VALUE!</v>
      </c>
    </row>
    <row r="294" spans="1:25" hidden="1" x14ac:dyDescent="0.25">
      <c r="A294" t="e">
        <f>IFERROR(ODBC__dsn_Synapse[[#This Row],[wave_id]],"")*1</f>
        <v>#VALUE!</v>
      </c>
      <c r="B294" t="e">
        <f>IFERROR(ODBC__dsn_Synapse[[#This Row],[id]],"")*1</f>
        <v>#VALUE!</v>
      </c>
      <c r="C294" t="e">
        <f>IFERROR(ODBC__dsn_Synapse[[#This Row],[user_id]],"")*1</f>
        <v>#VALUE!</v>
      </c>
      <c r="D294" s="100" t="e">
        <f>IFERROR(ODBC__dsn_Synapse[[#This Row],[start_date]],"")*1</f>
        <v>#VALUE!</v>
      </c>
      <c r="E294" t="e">
        <f>IFERROR(ODBC__dsn_Synapse[[#This Row],[completed_date]],"")*1</f>
        <v>#VALUE!</v>
      </c>
      <c r="F294" s="100" t="e">
        <f>IFERROR(ODBC__dsn_Synapse[[#This Row],[convert_TZ(users_waves.completed_date,''UTC'',''America/New_York'')]],"")*1</f>
        <v>#VALUE!</v>
      </c>
      <c r="G294" t="e">
        <f>IFERROR(ODBC__dsn_Synapse[[#This Row],[npi]],"")*1</f>
        <v>#VALUE!</v>
      </c>
      <c r="H294" t="e">
        <f>IFERROR(ODBC__dsn_Synapse[[#This Row],[vendor_npi]],"")*1</f>
        <v>#VALUE!</v>
      </c>
      <c r="I294" t="e">
        <f>IFERROR(ODBC__dsn_Synapse[[#This Row],[status]],"")*1</f>
        <v>#VALUE!</v>
      </c>
      <c r="J294" t="str">
        <f>IFERROR(ODBC__dsn_Synapse[[#This Row],[responses-&gt;&gt;''$.\"4420595\"'']],"")</f>
        <v/>
      </c>
      <c r="K294" t="str">
        <f>IFERROR(ODBC__dsn_Synapse[[#This Row],[responses-&gt;&gt;''$.\"4420283\"'']],"")</f>
        <v/>
      </c>
      <c r="L294" t="str">
        <f>IFERROR(ODBC__dsn_Synapse[[#This Row],[responses-&gt;&gt;''$.\"4422124\"'']],"")</f>
        <v/>
      </c>
      <c r="M294" t="str">
        <f t="shared" si="33"/>
        <v/>
      </c>
      <c r="N294" t="e">
        <f>_xlfn.IFNA(_xlfn.XLOOKUP($G294,'HBV TL'!$C:$C,'HBV TL'!$E:$E,,0),"NA")</f>
        <v>#VALUE!</v>
      </c>
      <c r="O294" t="e">
        <f>_xlfn.IFNA(_xlfn.XLOOKUP($H294,'HBV TL'!$C:$C,'HBV TL'!$E:$E,,0),"NA")</f>
        <v>#VALUE!</v>
      </c>
      <c r="P294" t="e">
        <f t="shared" si="34"/>
        <v>#VALUE!</v>
      </c>
      <c r="Q294" t="e">
        <f>_xlfn.XLOOKUP($G294,'HBV_PBC Unified TL'!$A:$A,'HBV_PBC Unified TL'!$E:$E,,0)</f>
        <v>#VALUE!</v>
      </c>
      <c r="R294" t="e">
        <f t="shared" si="35"/>
        <v>#VALUE!</v>
      </c>
      <c r="S294" t="e">
        <f>_xlfn.IFNA(IF(_xlfn.XLOOKUP($C294,OLs!$B:$B,OLs!$B:$B,,0),1,0),0)</f>
        <v>#VALUE!</v>
      </c>
      <c r="T294" t="e">
        <f t="shared" si="36"/>
        <v>#VALUE!</v>
      </c>
      <c r="U294" t="e">
        <f>_xlfn.IFNA(_xlfn.XLOOKUP($T294,'PBC TL'!$A:$A,'PBC TL'!$F:$F,,0),"NA")</f>
        <v>#VALUE!</v>
      </c>
      <c r="V294" t="e">
        <f t="shared" si="37"/>
        <v>#VALUE!</v>
      </c>
      <c r="W294" t="e">
        <f t="shared" si="38"/>
        <v>#VALUE!</v>
      </c>
      <c r="X294" t="e">
        <f t="shared" si="39"/>
        <v>#VALUE!</v>
      </c>
      <c r="Y294" t="e">
        <f t="shared" si="40"/>
        <v>#VALUE!</v>
      </c>
    </row>
    <row r="295" spans="1:25" hidden="1" x14ac:dyDescent="0.25">
      <c r="A295" t="e">
        <f>IFERROR(ODBC__dsn_Synapse[[#This Row],[wave_id]],"")*1</f>
        <v>#VALUE!</v>
      </c>
      <c r="B295" t="e">
        <f>IFERROR(ODBC__dsn_Synapse[[#This Row],[id]],"")*1</f>
        <v>#VALUE!</v>
      </c>
      <c r="C295" t="e">
        <f>IFERROR(ODBC__dsn_Synapse[[#This Row],[user_id]],"")*1</f>
        <v>#VALUE!</v>
      </c>
      <c r="D295" s="100" t="e">
        <f>IFERROR(ODBC__dsn_Synapse[[#This Row],[start_date]],"")*1</f>
        <v>#VALUE!</v>
      </c>
      <c r="E295" t="e">
        <f>IFERROR(ODBC__dsn_Synapse[[#This Row],[completed_date]],"")*1</f>
        <v>#VALUE!</v>
      </c>
      <c r="F295" s="100" t="e">
        <f>IFERROR(ODBC__dsn_Synapse[[#This Row],[convert_TZ(users_waves.completed_date,''UTC'',''America/New_York'')]],"")*1</f>
        <v>#VALUE!</v>
      </c>
      <c r="G295" t="e">
        <f>IFERROR(ODBC__dsn_Synapse[[#This Row],[npi]],"")*1</f>
        <v>#VALUE!</v>
      </c>
      <c r="H295" t="e">
        <f>IFERROR(ODBC__dsn_Synapse[[#This Row],[vendor_npi]],"")*1</f>
        <v>#VALUE!</v>
      </c>
      <c r="I295" t="e">
        <f>IFERROR(ODBC__dsn_Synapse[[#This Row],[status]],"")*1</f>
        <v>#VALUE!</v>
      </c>
      <c r="J295" t="str">
        <f>IFERROR(ODBC__dsn_Synapse[[#This Row],[responses-&gt;&gt;''$.\"4420595\"'']],"")</f>
        <v/>
      </c>
      <c r="K295" t="str">
        <f>IFERROR(ODBC__dsn_Synapse[[#This Row],[responses-&gt;&gt;''$.\"4420283\"'']],"")</f>
        <v/>
      </c>
      <c r="L295" t="str">
        <f>IFERROR(ODBC__dsn_Synapse[[#This Row],[responses-&gt;&gt;''$.\"4422124\"'']],"")</f>
        <v/>
      </c>
      <c r="M295" t="str">
        <f t="shared" si="33"/>
        <v/>
      </c>
      <c r="N295" t="e">
        <f>_xlfn.IFNA(_xlfn.XLOOKUP($G295,'HBV TL'!$C:$C,'HBV TL'!$E:$E,,0),"NA")</f>
        <v>#VALUE!</v>
      </c>
      <c r="O295" t="e">
        <f>_xlfn.IFNA(_xlfn.XLOOKUP($H295,'HBV TL'!$C:$C,'HBV TL'!$E:$E,,0),"NA")</f>
        <v>#VALUE!</v>
      </c>
      <c r="P295" t="e">
        <f t="shared" si="34"/>
        <v>#VALUE!</v>
      </c>
      <c r="Q295" t="e">
        <f>_xlfn.XLOOKUP($G295,'HBV_PBC Unified TL'!$A:$A,'HBV_PBC Unified TL'!$E:$E,,0)</f>
        <v>#VALUE!</v>
      </c>
      <c r="R295" t="e">
        <f t="shared" si="35"/>
        <v>#VALUE!</v>
      </c>
      <c r="S295" t="e">
        <f>_xlfn.IFNA(IF(_xlfn.XLOOKUP($C295,OLs!$B:$B,OLs!$B:$B,,0),1,0),0)</f>
        <v>#VALUE!</v>
      </c>
      <c r="T295" t="e">
        <f t="shared" si="36"/>
        <v>#VALUE!</v>
      </c>
      <c r="U295" t="e">
        <f>_xlfn.IFNA(_xlfn.XLOOKUP($T295,'PBC TL'!$A:$A,'PBC TL'!$F:$F,,0),"NA")</f>
        <v>#VALUE!</v>
      </c>
      <c r="V295" t="e">
        <f t="shared" si="37"/>
        <v>#VALUE!</v>
      </c>
      <c r="W295" t="e">
        <f t="shared" si="38"/>
        <v>#VALUE!</v>
      </c>
      <c r="X295" t="e">
        <f t="shared" si="39"/>
        <v>#VALUE!</v>
      </c>
      <c r="Y295" t="e">
        <f t="shared" si="40"/>
        <v>#VALUE!</v>
      </c>
    </row>
    <row r="296" spans="1:25" hidden="1" x14ac:dyDescent="0.25">
      <c r="A296" t="e">
        <f>IFERROR(ODBC__dsn_Synapse[[#This Row],[wave_id]],"")*1</f>
        <v>#VALUE!</v>
      </c>
      <c r="B296" t="e">
        <f>IFERROR(ODBC__dsn_Synapse[[#This Row],[id]],"")*1</f>
        <v>#VALUE!</v>
      </c>
      <c r="C296" t="e">
        <f>IFERROR(ODBC__dsn_Synapse[[#This Row],[user_id]],"")*1</f>
        <v>#VALUE!</v>
      </c>
      <c r="D296" s="100" t="e">
        <f>IFERROR(ODBC__dsn_Synapse[[#This Row],[start_date]],"")*1</f>
        <v>#VALUE!</v>
      </c>
      <c r="E296" t="e">
        <f>IFERROR(ODBC__dsn_Synapse[[#This Row],[completed_date]],"")*1</f>
        <v>#VALUE!</v>
      </c>
      <c r="F296" s="100" t="e">
        <f>IFERROR(ODBC__dsn_Synapse[[#This Row],[convert_TZ(users_waves.completed_date,''UTC'',''America/New_York'')]],"")*1</f>
        <v>#VALUE!</v>
      </c>
      <c r="G296" t="e">
        <f>IFERROR(ODBC__dsn_Synapse[[#This Row],[npi]],"")*1</f>
        <v>#VALUE!</v>
      </c>
      <c r="H296" t="e">
        <f>IFERROR(ODBC__dsn_Synapse[[#This Row],[vendor_npi]],"")*1</f>
        <v>#VALUE!</v>
      </c>
      <c r="I296" t="e">
        <f>IFERROR(ODBC__dsn_Synapse[[#This Row],[status]],"")*1</f>
        <v>#VALUE!</v>
      </c>
      <c r="J296" t="str">
        <f>IFERROR(ODBC__dsn_Synapse[[#This Row],[responses-&gt;&gt;''$.\"4420595\"'']],"")</f>
        <v/>
      </c>
      <c r="K296" t="str">
        <f>IFERROR(ODBC__dsn_Synapse[[#This Row],[responses-&gt;&gt;''$.\"4420283\"'']],"")</f>
        <v/>
      </c>
      <c r="L296" t="str">
        <f>IFERROR(ODBC__dsn_Synapse[[#This Row],[responses-&gt;&gt;''$.\"4422124\"'']],"")</f>
        <v/>
      </c>
      <c r="M296" t="str">
        <f t="shared" si="33"/>
        <v/>
      </c>
      <c r="N296" t="e">
        <f>_xlfn.IFNA(_xlfn.XLOOKUP($G296,'HBV TL'!$C:$C,'HBV TL'!$E:$E,,0),"NA")</f>
        <v>#VALUE!</v>
      </c>
      <c r="O296" t="e">
        <f>_xlfn.IFNA(_xlfn.XLOOKUP($H296,'HBV TL'!$C:$C,'HBV TL'!$E:$E,,0),"NA")</f>
        <v>#VALUE!</v>
      </c>
      <c r="P296" t="e">
        <f t="shared" si="34"/>
        <v>#VALUE!</v>
      </c>
      <c r="Q296" t="e">
        <f>_xlfn.XLOOKUP($G296,'HBV_PBC Unified TL'!$A:$A,'HBV_PBC Unified TL'!$E:$E,,0)</f>
        <v>#VALUE!</v>
      </c>
      <c r="R296" t="e">
        <f t="shared" si="35"/>
        <v>#VALUE!</v>
      </c>
      <c r="S296" t="e">
        <f>_xlfn.IFNA(IF(_xlfn.XLOOKUP($C296,OLs!$B:$B,OLs!$B:$B,,0),1,0),0)</f>
        <v>#VALUE!</v>
      </c>
      <c r="T296" t="e">
        <f t="shared" si="36"/>
        <v>#VALUE!</v>
      </c>
      <c r="U296" t="e">
        <f>_xlfn.IFNA(_xlfn.XLOOKUP($T296,'PBC TL'!$A:$A,'PBC TL'!$F:$F,,0),"NA")</f>
        <v>#VALUE!</v>
      </c>
      <c r="V296" t="e">
        <f t="shared" si="37"/>
        <v>#VALUE!</v>
      </c>
      <c r="W296" t="e">
        <f t="shared" si="38"/>
        <v>#VALUE!</v>
      </c>
      <c r="X296" t="e">
        <f t="shared" si="39"/>
        <v>#VALUE!</v>
      </c>
      <c r="Y296" t="e">
        <f t="shared" si="40"/>
        <v>#VALUE!</v>
      </c>
    </row>
    <row r="297" spans="1:25" hidden="1" x14ac:dyDescent="0.25">
      <c r="A297" t="e">
        <f>IFERROR(ODBC__dsn_Synapse[[#This Row],[wave_id]],"")*1</f>
        <v>#VALUE!</v>
      </c>
      <c r="B297" t="e">
        <f>IFERROR(ODBC__dsn_Synapse[[#This Row],[id]],"")*1</f>
        <v>#VALUE!</v>
      </c>
      <c r="C297" t="e">
        <f>IFERROR(ODBC__dsn_Synapse[[#This Row],[user_id]],"")*1</f>
        <v>#VALUE!</v>
      </c>
      <c r="D297" s="100" t="e">
        <f>IFERROR(ODBC__dsn_Synapse[[#This Row],[start_date]],"")*1</f>
        <v>#VALUE!</v>
      </c>
      <c r="E297" t="e">
        <f>IFERROR(ODBC__dsn_Synapse[[#This Row],[completed_date]],"")*1</f>
        <v>#VALUE!</v>
      </c>
      <c r="F297" s="100" t="e">
        <f>IFERROR(ODBC__dsn_Synapse[[#This Row],[convert_TZ(users_waves.completed_date,''UTC'',''America/New_York'')]],"")*1</f>
        <v>#VALUE!</v>
      </c>
      <c r="G297" t="e">
        <f>IFERROR(ODBC__dsn_Synapse[[#This Row],[npi]],"")*1</f>
        <v>#VALUE!</v>
      </c>
      <c r="H297" t="e">
        <f>IFERROR(ODBC__dsn_Synapse[[#This Row],[vendor_npi]],"")*1</f>
        <v>#VALUE!</v>
      </c>
      <c r="I297" t="e">
        <f>IFERROR(ODBC__dsn_Synapse[[#This Row],[status]],"")*1</f>
        <v>#VALUE!</v>
      </c>
      <c r="J297" t="str">
        <f>IFERROR(ODBC__dsn_Synapse[[#This Row],[responses-&gt;&gt;''$.\"4420595\"'']],"")</f>
        <v/>
      </c>
      <c r="K297" t="str">
        <f>IFERROR(ODBC__dsn_Synapse[[#This Row],[responses-&gt;&gt;''$.\"4420283\"'']],"")</f>
        <v/>
      </c>
      <c r="L297" t="str">
        <f>IFERROR(ODBC__dsn_Synapse[[#This Row],[responses-&gt;&gt;''$.\"4422124\"'']],"")</f>
        <v/>
      </c>
      <c r="M297" t="str">
        <f t="shared" si="33"/>
        <v/>
      </c>
      <c r="N297" t="e">
        <f>_xlfn.IFNA(_xlfn.XLOOKUP($G297,'HBV TL'!$C:$C,'HBV TL'!$E:$E,,0),"NA")</f>
        <v>#VALUE!</v>
      </c>
      <c r="O297" t="e">
        <f>_xlfn.IFNA(_xlfn.XLOOKUP($H297,'HBV TL'!$C:$C,'HBV TL'!$E:$E,,0),"NA")</f>
        <v>#VALUE!</v>
      </c>
      <c r="P297" t="e">
        <f t="shared" si="34"/>
        <v>#VALUE!</v>
      </c>
      <c r="Q297" t="e">
        <f>_xlfn.XLOOKUP($G297,'HBV_PBC Unified TL'!$A:$A,'HBV_PBC Unified TL'!$E:$E,,0)</f>
        <v>#VALUE!</v>
      </c>
      <c r="R297" t="e">
        <f t="shared" si="35"/>
        <v>#VALUE!</v>
      </c>
      <c r="S297" t="e">
        <f>_xlfn.IFNA(IF(_xlfn.XLOOKUP($C297,OLs!$B:$B,OLs!$B:$B,,0),1,0),0)</f>
        <v>#VALUE!</v>
      </c>
      <c r="T297" t="e">
        <f t="shared" si="36"/>
        <v>#VALUE!</v>
      </c>
      <c r="U297" t="e">
        <f>_xlfn.IFNA(_xlfn.XLOOKUP($T297,'PBC TL'!$A:$A,'PBC TL'!$F:$F,,0),"NA")</f>
        <v>#VALUE!</v>
      </c>
      <c r="V297" t="e">
        <f t="shared" si="37"/>
        <v>#VALUE!</v>
      </c>
      <c r="W297" t="e">
        <f t="shared" si="38"/>
        <v>#VALUE!</v>
      </c>
      <c r="X297" t="e">
        <f t="shared" si="39"/>
        <v>#VALUE!</v>
      </c>
      <c r="Y297" t="e">
        <f t="shared" si="40"/>
        <v>#VALUE!</v>
      </c>
    </row>
    <row r="298" spans="1:25" hidden="1" x14ac:dyDescent="0.25">
      <c r="A298" t="e">
        <f>IFERROR(ODBC__dsn_Synapse[[#This Row],[wave_id]],"")*1</f>
        <v>#VALUE!</v>
      </c>
      <c r="B298" t="e">
        <f>IFERROR(ODBC__dsn_Synapse[[#This Row],[id]],"")*1</f>
        <v>#VALUE!</v>
      </c>
      <c r="C298" t="e">
        <f>IFERROR(ODBC__dsn_Synapse[[#This Row],[user_id]],"")*1</f>
        <v>#VALUE!</v>
      </c>
      <c r="D298" s="100" t="e">
        <f>IFERROR(ODBC__dsn_Synapse[[#This Row],[start_date]],"")*1</f>
        <v>#VALUE!</v>
      </c>
      <c r="E298" t="e">
        <f>IFERROR(ODBC__dsn_Synapse[[#This Row],[completed_date]],"")*1</f>
        <v>#VALUE!</v>
      </c>
      <c r="F298" s="100" t="e">
        <f>IFERROR(ODBC__dsn_Synapse[[#This Row],[convert_TZ(users_waves.completed_date,''UTC'',''America/New_York'')]],"")*1</f>
        <v>#VALUE!</v>
      </c>
      <c r="G298" t="e">
        <f>IFERROR(ODBC__dsn_Synapse[[#This Row],[npi]],"")*1</f>
        <v>#VALUE!</v>
      </c>
      <c r="H298" t="e">
        <f>IFERROR(ODBC__dsn_Synapse[[#This Row],[vendor_npi]],"")*1</f>
        <v>#VALUE!</v>
      </c>
      <c r="I298" t="e">
        <f>IFERROR(ODBC__dsn_Synapse[[#This Row],[status]],"")*1</f>
        <v>#VALUE!</v>
      </c>
      <c r="J298" t="str">
        <f>IFERROR(ODBC__dsn_Synapse[[#This Row],[responses-&gt;&gt;''$.\"4420595\"'']],"")</f>
        <v/>
      </c>
      <c r="K298" t="str">
        <f>IFERROR(ODBC__dsn_Synapse[[#This Row],[responses-&gt;&gt;''$.\"4420283\"'']],"")</f>
        <v/>
      </c>
      <c r="L298" t="str">
        <f>IFERROR(ODBC__dsn_Synapse[[#This Row],[responses-&gt;&gt;''$.\"4422124\"'']],"")</f>
        <v/>
      </c>
      <c r="M298" t="str">
        <f t="shared" si="33"/>
        <v/>
      </c>
      <c r="N298" t="e">
        <f>_xlfn.IFNA(_xlfn.XLOOKUP($G298,'HBV TL'!$C:$C,'HBV TL'!$E:$E,,0),"NA")</f>
        <v>#VALUE!</v>
      </c>
      <c r="O298" t="e">
        <f>_xlfn.IFNA(_xlfn.XLOOKUP($H298,'HBV TL'!$C:$C,'HBV TL'!$E:$E,,0),"NA")</f>
        <v>#VALUE!</v>
      </c>
      <c r="P298" t="e">
        <f t="shared" si="34"/>
        <v>#VALUE!</v>
      </c>
      <c r="Q298" t="e">
        <f>_xlfn.XLOOKUP($G298,'HBV_PBC Unified TL'!$A:$A,'HBV_PBC Unified TL'!$E:$E,,0)</f>
        <v>#VALUE!</v>
      </c>
      <c r="R298" t="e">
        <f t="shared" si="35"/>
        <v>#VALUE!</v>
      </c>
      <c r="S298" t="e">
        <f>_xlfn.IFNA(IF(_xlfn.XLOOKUP($C298,OLs!$B:$B,OLs!$B:$B,,0),1,0),0)</f>
        <v>#VALUE!</v>
      </c>
      <c r="T298" t="e">
        <f t="shared" si="36"/>
        <v>#VALUE!</v>
      </c>
      <c r="U298" t="e">
        <f>_xlfn.IFNA(_xlfn.XLOOKUP($T298,'PBC TL'!$A:$A,'PBC TL'!$F:$F,,0),"NA")</f>
        <v>#VALUE!</v>
      </c>
      <c r="V298" t="e">
        <f t="shared" si="37"/>
        <v>#VALUE!</v>
      </c>
      <c r="W298" t="e">
        <f t="shared" si="38"/>
        <v>#VALUE!</v>
      </c>
      <c r="X298" t="e">
        <f t="shared" si="39"/>
        <v>#VALUE!</v>
      </c>
      <c r="Y298" t="e">
        <f t="shared" si="40"/>
        <v>#VALUE!</v>
      </c>
    </row>
    <row r="299" spans="1:25" hidden="1" x14ac:dyDescent="0.25">
      <c r="A299" t="e">
        <f>IFERROR(ODBC__dsn_Synapse[[#This Row],[wave_id]],"")*1</f>
        <v>#VALUE!</v>
      </c>
      <c r="B299" t="e">
        <f>IFERROR(ODBC__dsn_Synapse[[#This Row],[id]],"")*1</f>
        <v>#VALUE!</v>
      </c>
      <c r="C299" t="e">
        <f>IFERROR(ODBC__dsn_Synapse[[#This Row],[user_id]],"")*1</f>
        <v>#VALUE!</v>
      </c>
      <c r="D299" s="100" t="e">
        <f>IFERROR(ODBC__dsn_Synapse[[#This Row],[start_date]],"")*1</f>
        <v>#VALUE!</v>
      </c>
      <c r="E299" t="e">
        <f>IFERROR(ODBC__dsn_Synapse[[#This Row],[completed_date]],"")*1</f>
        <v>#VALUE!</v>
      </c>
      <c r="F299" s="100" t="e">
        <f>IFERROR(ODBC__dsn_Synapse[[#This Row],[convert_TZ(users_waves.completed_date,''UTC'',''America/New_York'')]],"")*1</f>
        <v>#VALUE!</v>
      </c>
      <c r="G299" t="e">
        <f>IFERROR(ODBC__dsn_Synapse[[#This Row],[npi]],"")*1</f>
        <v>#VALUE!</v>
      </c>
      <c r="H299" t="e">
        <f>IFERROR(ODBC__dsn_Synapse[[#This Row],[vendor_npi]],"")*1</f>
        <v>#VALUE!</v>
      </c>
      <c r="I299" t="e">
        <f>IFERROR(ODBC__dsn_Synapse[[#This Row],[status]],"")*1</f>
        <v>#VALUE!</v>
      </c>
      <c r="J299" t="str">
        <f>IFERROR(ODBC__dsn_Synapse[[#This Row],[responses-&gt;&gt;''$.\"4420595\"'']],"")</f>
        <v/>
      </c>
      <c r="K299" t="str">
        <f>IFERROR(ODBC__dsn_Synapse[[#This Row],[responses-&gt;&gt;''$.\"4420283\"'']],"")</f>
        <v/>
      </c>
      <c r="L299" t="str">
        <f>IFERROR(ODBC__dsn_Synapse[[#This Row],[responses-&gt;&gt;''$.\"4422124\"'']],"")</f>
        <v/>
      </c>
      <c r="M299" t="str">
        <f t="shared" si="33"/>
        <v/>
      </c>
      <c r="N299" t="e">
        <f>_xlfn.IFNA(_xlfn.XLOOKUP($G299,'HBV TL'!$C:$C,'HBV TL'!$E:$E,,0),"NA")</f>
        <v>#VALUE!</v>
      </c>
      <c r="O299" t="e">
        <f>_xlfn.IFNA(_xlfn.XLOOKUP($H299,'HBV TL'!$C:$C,'HBV TL'!$E:$E,,0),"NA")</f>
        <v>#VALUE!</v>
      </c>
      <c r="P299" t="e">
        <f t="shared" si="34"/>
        <v>#VALUE!</v>
      </c>
      <c r="Q299" t="e">
        <f>_xlfn.XLOOKUP($G299,'HBV_PBC Unified TL'!$A:$A,'HBV_PBC Unified TL'!$E:$E,,0)</f>
        <v>#VALUE!</v>
      </c>
      <c r="R299" t="e">
        <f t="shared" si="35"/>
        <v>#VALUE!</v>
      </c>
      <c r="S299" t="e">
        <f>_xlfn.IFNA(IF(_xlfn.XLOOKUP($C299,OLs!$B:$B,OLs!$B:$B,,0),1,0),0)</f>
        <v>#VALUE!</v>
      </c>
      <c r="T299" t="e">
        <f t="shared" si="36"/>
        <v>#VALUE!</v>
      </c>
      <c r="U299" t="e">
        <f>_xlfn.IFNA(_xlfn.XLOOKUP($T299,'PBC TL'!$A:$A,'PBC TL'!$F:$F,,0),"NA")</f>
        <v>#VALUE!</v>
      </c>
      <c r="V299" t="e">
        <f t="shared" si="37"/>
        <v>#VALUE!</v>
      </c>
      <c r="W299" t="e">
        <f t="shared" si="38"/>
        <v>#VALUE!</v>
      </c>
      <c r="X299" t="e">
        <f t="shared" si="39"/>
        <v>#VALUE!</v>
      </c>
      <c r="Y299" t="e">
        <f t="shared" si="40"/>
        <v>#VALUE!</v>
      </c>
    </row>
    <row r="300" spans="1:25" hidden="1" x14ac:dyDescent="0.25">
      <c r="A300" t="e">
        <f>IFERROR(ODBC__dsn_Synapse[[#This Row],[wave_id]],"")*1</f>
        <v>#VALUE!</v>
      </c>
      <c r="B300" t="e">
        <f>IFERROR(ODBC__dsn_Synapse[[#This Row],[id]],"")*1</f>
        <v>#VALUE!</v>
      </c>
      <c r="C300" t="e">
        <f>IFERROR(ODBC__dsn_Synapse[[#This Row],[user_id]],"")*1</f>
        <v>#VALUE!</v>
      </c>
      <c r="D300" s="100" t="e">
        <f>IFERROR(ODBC__dsn_Synapse[[#This Row],[start_date]],"")*1</f>
        <v>#VALUE!</v>
      </c>
      <c r="E300" t="e">
        <f>IFERROR(ODBC__dsn_Synapse[[#This Row],[completed_date]],"")*1</f>
        <v>#VALUE!</v>
      </c>
      <c r="F300" s="100" t="e">
        <f>IFERROR(ODBC__dsn_Synapse[[#This Row],[convert_TZ(users_waves.completed_date,''UTC'',''America/New_York'')]],"")*1</f>
        <v>#VALUE!</v>
      </c>
      <c r="G300" t="e">
        <f>IFERROR(ODBC__dsn_Synapse[[#This Row],[npi]],"")*1</f>
        <v>#VALUE!</v>
      </c>
      <c r="H300" t="e">
        <f>IFERROR(ODBC__dsn_Synapse[[#This Row],[vendor_npi]],"")*1</f>
        <v>#VALUE!</v>
      </c>
      <c r="I300" t="e">
        <f>IFERROR(ODBC__dsn_Synapse[[#This Row],[status]],"")*1</f>
        <v>#VALUE!</v>
      </c>
      <c r="J300" t="str">
        <f>IFERROR(ODBC__dsn_Synapse[[#This Row],[responses-&gt;&gt;''$.\"4420595\"'']],"")</f>
        <v/>
      </c>
      <c r="K300" t="str">
        <f>IFERROR(ODBC__dsn_Synapse[[#This Row],[responses-&gt;&gt;''$.\"4420283\"'']],"")</f>
        <v/>
      </c>
      <c r="L300" t="str">
        <f>IFERROR(ODBC__dsn_Synapse[[#This Row],[responses-&gt;&gt;''$.\"4422124\"'']],"")</f>
        <v/>
      </c>
      <c r="M300" t="str">
        <f t="shared" si="33"/>
        <v/>
      </c>
      <c r="N300" t="e">
        <f>_xlfn.IFNA(_xlfn.XLOOKUP($G300,'HBV TL'!$C:$C,'HBV TL'!$E:$E,,0),"NA")</f>
        <v>#VALUE!</v>
      </c>
      <c r="O300" t="e">
        <f>_xlfn.IFNA(_xlfn.XLOOKUP($H300,'HBV TL'!$C:$C,'HBV TL'!$E:$E,,0),"NA")</f>
        <v>#VALUE!</v>
      </c>
      <c r="P300" t="e">
        <f t="shared" si="34"/>
        <v>#VALUE!</v>
      </c>
      <c r="Q300" t="e">
        <f>_xlfn.XLOOKUP($G300,'HBV_PBC Unified TL'!$A:$A,'HBV_PBC Unified TL'!$E:$E,,0)</f>
        <v>#VALUE!</v>
      </c>
      <c r="R300" t="e">
        <f t="shared" si="35"/>
        <v>#VALUE!</v>
      </c>
      <c r="S300" t="e">
        <f>_xlfn.IFNA(IF(_xlfn.XLOOKUP($C300,OLs!$B:$B,OLs!$B:$B,,0),1,0),0)</f>
        <v>#VALUE!</v>
      </c>
      <c r="T300" t="e">
        <f t="shared" si="36"/>
        <v>#VALUE!</v>
      </c>
      <c r="U300" t="e">
        <f>_xlfn.IFNA(_xlfn.XLOOKUP($T300,'PBC TL'!$A:$A,'PBC TL'!$F:$F,,0),"NA")</f>
        <v>#VALUE!</v>
      </c>
      <c r="V300" t="e">
        <f t="shared" si="37"/>
        <v>#VALUE!</v>
      </c>
      <c r="W300" t="e">
        <f t="shared" si="38"/>
        <v>#VALUE!</v>
      </c>
      <c r="X300" t="e">
        <f t="shared" si="39"/>
        <v>#VALUE!</v>
      </c>
      <c r="Y300" t="e">
        <f t="shared" si="40"/>
        <v>#VALUE!</v>
      </c>
    </row>
    <row r="301" spans="1:25" hidden="1" x14ac:dyDescent="0.25">
      <c r="A301" t="e">
        <f>IFERROR(ODBC__dsn_Synapse[[#This Row],[wave_id]],"")*1</f>
        <v>#VALUE!</v>
      </c>
      <c r="B301" t="e">
        <f>IFERROR(ODBC__dsn_Synapse[[#This Row],[id]],"")*1</f>
        <v>#VALUE!</v>
      </c>
      <c r="C301" t="e">
        <f>IFERROR(ODBC__dsn_Synapse[[#This Row],[user_id]],"")*1</f>
        <v>#VALUE!</v>
      </c>
      <c r="D301" s="100" t="e">
        <f>IFERROR(ODBC__dsn_Synapse[[#This Row],[start_date]],"")*1</f>
        <v>#VALUE!</v>
      </c>
      <c r="E301" t="e">
        <f>IFERROR(ODBC__dsn_Synapse[[#This Row],[completed_date]],"")*1</f>
        <v>#VALUE!</v>
      </c>
      <c r="F301" s="100" t="e">
        <f>IFERROR(ODBC__dsn_Synapse[[#This Row],[convert_TZ(users_waves.completed_date,''UTC'',''America/New_York'')]],"")*1</f>
        <v>#VALUE!</v>
      </c>
      <c r="G301" t="e">
        <f>IFERROR(ODBC__dsn_Synapse[[#This Row],[npi]],"")*1</f>
        <v>#VALUE!</v>
      </c>
      <c r="H301" t="e">
        <f>IFERROR(ODBC__dsn_Synapse[[#This Row],[vendor_npi]],"")*1</f>
        <v>#VALUE!</v>
      </c>
      <c r="I301" t="e">
        <f>IFERROR(ODBC__dsn_Synapse[[#This Row],[status]],"")*1</f>
        <v>#VALUE!</v>
      </c>
      <c r="J301" t="str">
        <f>IFERROR(ODBC__dsn_Synapse[[#This Row],[responses-&gt;&gt;''$.\"4420595\"'']],"")</f>
        <v/>
      </c>
      <c r="K301" t="str">
        <f>IFERROR(ODBC__dsn_Synapse[[#This Row],[responses-&gt;&gt;''$.\"4420283\"'']],"")</f>
        <v/>
      </c>
      <c r="L301" t="str">
        <f>IFERROR(ODBC__dsn_Synapse[[#This Row],[responses-&gt;&gt;''$.\"4422124\"'']],"")</f>
        <v/>
      </c>
      <c r="M301" t="str">
        <f t="shared" si="33"/>
        <v/>
      </c>
      <c r="N301" t="e">
        <f>_xlfn.IFNA(_xlfn.XLOOKUP($G301,'HBV TL'!$C:$C,'HBV TL'!$E:$E,,0),"NA")</f>
        <v>#VALUE!</v>
      </c>
      <c r="O301" t="e">
        <f>_xlfn.IFNA(_xlfn.XLOOKUP($H301,'HBV TL'!$C:$C,'HBV TL'!$E:$E,,0),"NA")</f>
        <v>#VALUE!</v>
      </c>
      <c r="P301" t="e">
        <f t="shared" si="34"/>
        <v>#VALUE!</v>
      </c>
      <c r="Q301" t="e">
        <f>_xlfn.XLOOKUP($G301,'HBV_PBC Unified TL'!$A:$A,'HBV_PBC Unified TL'!$E:$E,,0)</f>
        <v>#VALUE!</v>
      </c>
      <c r="R301" t="e">
        <f t="shared" si="35"/>
        <v>#VALUE!</v>
      </c>
      <c r="S301" t="e">
        <f>_xlfn.IFNA(IF(_xlfn.XLOOKUP($C301,OLs!$B:$B,OLs!$B:$B,,0),1,0),0)</f>
        <v>#VALUE!</v>
      </c>
      <c r="T301" t="e">
        <f t="shared" si="36"/>
        <v>#VALUE!</v>
      </c>
      <c r="U301" t="e">
        <f>_xlfn.IFNA(_xlfn.XLOOKUP($T301,'PBC TL'!$A:$A,'PBC TL'!$F:$F,,0),"NA")</f>
        <v>#VALUE!</v>
      </c>
      <c r="V301" t="e">
        <f t="shared" si="37"/>
        <v>#VALUE!</v>
      </c>
      <c r="W301" t="e">
        <f t="shared" si="38"/>
        <v>#VALUE!</v>
      </c>
      <c r="X301" t="e">
        <f t="shared" si="39"/>
        <v>#VALUE!</v>
      </c>
      <c r="Y301" t="e">
        <f t="shared" si="40"/>
        <v>#VALUE!</v>
      </c>
    </row>
    <row r="302" spans="1:25" hidden="1" x14ac:dyDescent="0.25">
      <c r="A302" t="e">
        <f>IFERROR(ODBC__dsn_Synapse[[#This Row],[wave_id]],"")*1</f>
        <v>#VALUE!</v>
      </c>
      <c r="B302" t="e">
        <f>IFERROR(ODBC__dsn_Synapse[[#This Row],[id]],"")*1</f>
        <v>#VALUE!</v>
      </c>
      <c r="C302" t="e">
        <f>IFERROR(ODBC__dsn_Synapse[[#This Row],[user_id]],"")*1</f>
        <v>#VALUE!</v>
      </c>
      <c r="D302" s="100" t="e">
        <f>IFERROR(ODBC__dsn_Synapse[[#This Row],[start_date]],"")*1</f>
        <v>#VALUE!</v>
      </c>
      <c r="E302" t="e">
        <f>IFERROR(ODBC__dsn_Synapse[[#This Row],[completed_date]],"")*1</f>
        <v>#VALUE!</v>
      </c>
      <c r="F302" s="100" t="e">
        <f>IFERROR(ODBC__dsn_Synapse[[#This Row],[convert_TZ(users_waves.completed_date,''UTC'',''America/New_York'')]],"")*1</f>
        <v>#VALUE!</v>
      </c>
      <c r="G302" t="e">
        <f>IFERROR(ODBC__dsn_Synapse[[#This Row],[npi]],"")*1</f>
        <v>#VALUE!</v>
      </c>
      <c r="H302" t="e">
        <f>IFERROR(ODBC__dsn_Synapse[[#This Row],[vendor_npi]],"")*1</f>
        <v>#VALUE!</v>
      </c>
      <c r="I302" t="e">
        <f>IFERROR(ODBC__dsn_Synapse[[#This Row],[status]],"")*1</f>
        <v>#VALUE!</v>
      </c>
      <c r="J302" t="str">
        <f>IFERROR(ODBC__dsn_Synapse[[#This Row],[responses-&gt;&gt;''$.\"4420595\"'']],"")</f>
        <v/>
      </c>
      <c r="K302" t="str">
        <f>IFERROR(ODBC__dsn_Synapse[[#This Row],[responses-&gt;&gt;''$.\"4420283\"'']],"")</f>
        <v/>
      </c>
      <c r="L302" t="str">
        <f>IFERROR(ODBC__dsn_Synapse[[#This Row],[responses-&gt;&gt;''$.\"4422124\"'']],"")</f>
        <v/>
      </c>
      <c r="M302" t="str">
        <f t="shared" si="33"/>
        <v/>
      </c>
      <c r="N302" t="e">
        <f>_xlfn.IFNA(_xlfn.XLOOKUP($G302,'HBV TL'!$C:$C,'HBV TL'!$E:$E,,0),"NA")</f>
        <v>#VALUE!</v>
      </c>
      <c r="O302" t="e">
        <f>_xlfn.IFNA(_xlfn.XLOOKUP($H302,'HBV TL'!$C:$C,'HBV TL'!$E:$E,,0),"NA")</f>
        <v>#VALUE!</v>
      </c>
      <c r="P302" t="e">
        <f t="shared" si="34"/>
        <v>#VALUE!</v>
      </c>
      <c r="Q302" t="e">
        <f>_xlfn.XLOOKUP($G302,'HBV_PBC Unified TL'!$A:$A,'HBV_PBC Unified TL'!$E:$E,,0)</f>
        <v>#VALUE!</v>
      </c>
      <c r="R302" t="e">
        <f t="shared" si="35"/>
        <v>#VALUE!</v>
      </c>
      <c r="S302" t="e">
        <f>_xlfn.IFNA(IF(_xlfn.XLOOKUP($C302,OLs!$B:$B,OLs!$B:$B,,0),1,0),0)</f>
        <v>#VALUE!</v>
      </c>
      <c r="T302" t="e">
        <f t="shared" si="36"/>
        <v>#VALUE!</v>
      </c>
      <c r="U302" t="e">
        <f>_xlfn.IFNA(_xlfn.XLOOKUP($T302,'PBC TL'!$A:$A,'PBC TL'!$F:$F,,0),"NA")</f>
        <v>#VALUE!</v>
      </c>
      <c r="V302" t="e">
        <f t="shared" si="37"/>
        <v>#VALUE!</v>
      </c>
      <c r="W302" t="e">
        <f t="shared" si="38"/>
        <v>#VALUE!</v>
      </c>
      <c r="X302" t="e">
        <f t="shared" si="39"/>
        <v>#VALUE!</v>
      </c>
      <c r="Y302" t="e">
        <f t="shared" si="40"/>
        <v>#VALUE!</v>
      </c>
    </row>
    <row r="303" spans="1:25" hidden="1" x14ac:dyDescent="0.25">
      <c r="A303" t="e">
        <f>IFERROR(ODBC__dsn_Synapse[[#This Row],[wave_id]],"")*1</f>
        <v>#VALUE!</v>
      </c>
      <c r="B303" t="e">
        <f>IFERROR(ODBC__dsn_Synapse[[#This Row],[id]],"")*1</f>
        <v>#VALUE!</v>
      </c>
      <c r="C303" t="e">
        <f>IFERROR(ODBC__dsn_Synapse[[#This Row],[user_id]],"")*1</f>
        <v>#VALUE!</v>
      </c>
      <c r="D303" s="100" t="e">
        <f>IFERROR(ODBC__dsn_Synapse[[#This Row],[start_date]],"")*1</f>
        <v>#VALUE!</v>
      </c>
      <c r="E303" t="e">
        <f>IFERROR(ODBC__dsn_Synapse[[#This Row],[completed_date]],"")*1</f>
        <v>#VALUE!</v>
      </c>
      <c r="F303" s="100" t="e">
        <f>IFERROR(ODBC__dsn_Synapse[[#This Row],[convert_TZ(users_waves.completed_date,''UTC'',''America/New_York'')]],"")*1</f>
        <v>#VALUE!</v>
      </c>
      <c r="G303" t="e">
        <f>IFERROR(ODBC__dsn_Synapse[[#This Row],[npi]],"")*1</f>
        <v>#VALUE!</v>
      </c>
      <c r="H303" t="e">
        <f>IFERROR(ODBC__dsn_Synapse[[#This Row],[vendor_npi]],"")*1</f>
        <v>#VALUE!</v>
      </c>
      <c r="I303" t="e">
        <f>IFERROR(ODBC__dsn_Synapse[[#This Row],[status]],"")*1</f>
        <v>#VALUE!</v>
      </c>
      <c r="J303" t="str">
        <f>IFERROR(ODBC__dsn_Synapse[[#This Row],[responses-&gt;&gt;''$.\"4420595\"'']],"")</f>
        <v/>
      </c>
      <c r="K303" t="str">
        <f>IFERROR(ODBC__dsn_Synapse[[#This Row],[responses-&gt;&gt;''$.\"4420283\"'']],"")</f>
        <v/>
      </c>
      <c r="L303" t="str">
        <f>IFERROR(ODBC__dsn_Synapse[[#This Row],[responses-&gt;&gt;''$.\"4422124\"'']],"")</f>
        <v/>
      </c>
      <c r="M303" t="str">
        <f t="shared" si="33"/>
        <v/>
      </c>
      <c r="N303" t="e">
        <f>_xlfn.IFNA(_xlfn.XLOOKUP($G303,'HBV TL'!$C:$C,'HBV TL'!$E:$E,,0),"NA")</f>
        <v>#VALUE!</v>
      </c>
      <c r="O303" t="e">
        <f>_xlfn.IFNA(_xlfn.XLOOKUP($H303,'HBV TL'!$C:$C,'HBV TL'!$E:$E,,0),"NA")</f>
        <v>#VALUE!</v>
      </c>
      <c r="P303" t="e">
        <f t="shared" si="34"/>
        <v>#VALUE!</v>
      </c>
      <c r="Q303" t="e">
        <f>_xlfn.XLOOKUP($G303,'HBV_PBC Unified TL'!$A:$A,'HBV_PBC Unified TL'!$E:$E,,0)</f>
        <v>#VALUE!</v>
      </c>
      <c r="R303" t="e">
        <f t="shared" si="35"/>
        <v>#VALUE!</v>
      </c>
      <c r="S303" t="e">
        <f>_xlfn.IFNA(IF(_xlfn.XLOOKUP($C303,OLs!$B:$B,OLs!$B:$B,,0),1,0),0)</f>
        <v>#VALUE!</v>
      </c>
      <c r="T303" t="e">
        <f t="shared" si="36"/>
        <v>#VALUE!</v>
      </c>
      <c r="U303" t="e">
        <f>_xlfn.IFNA(_xlfn.XLOOKUP($T303,'PBC TL'!$A:$A,'PBC TL'!$F:$F,,0),"NA")</f>
        <v>#VALUE!</v>
      </c>
      <c r="V303" t="e">
        <f t="shared" si="37"/>
        <v>#VALUE!</v>
      </c>
      <c r="W303" t="e">
        <f t="shared" si="38"/>
        <v>#VALUE!</v>
      </c>
      <c r="X303" t="e">
        <f t="shared" si="39"/>
        <v>#VALUE!</v>
      </c>
      <c r="Y303" t="e">
        <f t="shared" si="40"/>
        <v>#VALUE!</v>
      </c>
    </row>
    <row r="304" spans="1:25" hidden="1" x14ac:dyDescent="0.25">
      <c r="A304" t="e">
        <f>IFERROR(ODBC__dsn_Synapse[[#This Row],[wave_id]],"")*1</f>
        <v>#VALUE!</v>
      </c>
      <c r="B304" t="e">
        <f>IFERROR(ODBC__dsn_Synapse[[#This Row],[id]],"")*1</f>
        <v>#VALUE!</v>
      </c>
      <c r="C304" t="e">
        <f>IFERROR(ODBC__dsn_Synapse[[#This Row],[user_id]],"")*1</f>
        <v>#VALUE!</v>
      </c>
      <c r="D304" s="100" t="e">
        <f>IFERROR(ODBC__dsn_Synapse[[#This Row],[start_date]],"")*1</f>
        <v>#VALUE!</v>
      </c>
      <c r="E304" t="e">
        <f>IFERROR(ODBC__dsn_Synapse[[#This Row],[completed_date]],"")*1</f>
        <v>#VALUE!</v>
      </c>
      <c r="F304" s="100" t="e">
        <f>IFERROR(ODBC__dsn_Synapse[[#This Row],[convert_TZ(users_waves.completed_date,''UTC'',''America/New_York'')]],"")*1</f>
        <v>#VALUE!</v>
      </c>
      <c r="G304" t="e">
        <f>IFERROR(ODBC__dsn_Synapse[[#This Row],[npi]],"")*1</f>
        <v>#VALUE!</v>
      </c>
      <c r="H304" t="e">
        <f>IFERROR(ODBC__dsn_Synapse[[#This Row],[vendor_npi]],"")*1</f>
        <v>#VALUE!</v>
      </c>
      <c r="I304" t="e">
        <f>IFERROR(ODBC__dsn_Synapse[[#This Row],[status]],"")*1</f>
        <v>#VALUE!</v>
      </c>
      <c r="J304" t="str">
        <f>IFERROR(ODBC__dsn_Synapse[[#This Row],[responses-&gt;&gt;''$.\"4420595\"'']],"")</f>
        <v/>
      </c>
      <c r="K304" t="str">
        <f>IFERROR(ODBC__dsn_Synapse[[#This Row],[responses-&gt;&gt;''$.\"4420283\"'']],"")</f>
        <v/>
      </c>
      <c r="L304" t="str">
        <f>IFERROR(ODBC__dsn_Synapse[[#This Row],[responses-&gt;&gt;''$.\"4422124\"'']],"")</f>
        <v/>
      </c>
      <c r="M304" t="str">
        <f t="shared" si="33"/>
        <v/>
      </c>
      <c r="N304" t="e">
        <f>_xlfn.IFNA(_xlfn.XLOOKUP($G304,'HBV TL'!$C:$C,'HBV TL'!$E:$E,,0),"NA")</f>
        <v>#VALUE!</v>
      </c>
      <c r="O304" t="e">
        <f>_xlfn.IFNA(_xlfn.XLOOKUP($H304,'HBV TL'!$C:$C,'HBV TL'!$E:$E,,0),"NA")</f>
        <v>#VALUE!</v>
      </c>
      <c r="P304" t="e">
        <f t="shared" si="34"/>
        <v>#VALUE!</v>
      </c>
      <c r="Q304" t="e">
        <f>_xlfn.XLOOKUP($G304,'HBV_PBC Unified TL'!$A:$A,'HBV_PBC Unified TL'!$E:$E,,0)</f>
        <v>#VALUE!</v>
      </c>
      <c r="R304" t="e">
        <f t="shared" si="35"/>
        <v>#VALUE!</v>
      </c>
      <c r="S304" t="e">
        <f>_xlfn.IFNA(IF(_xlfn.XLOOKUP($C304,OLs!$B:$B,OLs!$B:$B,,0),1,0),0)</f>
        <v>#VALUE!</v>
      </c>
      <c r="T304" t="e">
        <f t="shared" si="36"/>
        <v>#VALUE!</v>
      </c>
      <c r="U304" t="e">
        <f>_xlfn.IFNA(_xlfn.XLOOKUP($T304,'PBC TL'!$A:$A,'PBC TL'!$F:$F,,0),"NA")</f>
        <v>#VALUE!</v>
      </c>
      <c r="V304" t="e">
        <f t="shared" si="37"/>
        <v>#VALUE!</v>
      </c>
      <c r="W304" t="e">
        <f t="shared" si="38"/>
        <v>#VALUE!</v>
      </c>
      <c r="X304" t="e">
        <f t="shared" si="39"/>
        <v>#VALUE!</v>
      </c>
      <c r="Y304" t="e">
        <f t="shared" si="40"/>
        <v>#VALUE!</v>
      </c>
    </row>
    <row r="305" spans="1:25" hidden="1" x14ac:dyDescent="0.25">
      <c r="A305" t="e">
        <f>IFERROR(ODBC__dsn_Synapse[[#This Row],[wave_id]],"")*1</f>
        <v>#VALUE!</v>
      </c>
      <c r="B305" t="e">
        <f>IFERROR(ODBC__dsn_Synapse[[#This Row],[id]],"")*1</f>
        <v>#VALUE!</v>
      </c>
      <c r="C305" t="e">
        <f>IFERROR(ODBC__dsn_Synapse[[#This Row],[user_id]],"")*1</f>
        <v>#VALUE!</v>
      </c>
      <c r="D305" s="100" t="e">
        <f>IFERROR(ODBC__dsn_Synapse[[#This Row],[start_date]],"")*1</f>
        <v>#VALUE!</v>
      </c>
      <c r="E305" t="e">
        <f>IFERROR(ODBC__dsn_Synapse[[#This Row],[completed_date]],"")*1</f>
        <v>#VALUE!</v>
      </c>
      <c r="F305" s="100" t="e">
        <f>IFERROR(ODBC__dsn_Synapse[[#This Row],[convert_TZ(users_waves.completed_date,''UTC'',''America/New_York'')]],"")*1</f>
        <v>#VALUE!</v>
      </c>
      <c r="G305" t="e">
        <f>IFERROR(ODBC__dsn_Synapse[[#This Row],[npi]],"")*1</f>
        <v>#VALUE!</v>
      </c>
      <c r="H305" t="e">
        <f>IFERROR(ODBC__dsn_Synapse[[#This Row],[vendor_npi]],"")*1</f>
        <v>#VALUE!</v>
      </c>
      <c r="I305" t="e">
        <f>IFERROR(ODBC__dsn_Synapse[[#This Row],[status]],"")*1</f>
        <v>#VALUE!</v>
      </c>
      <c r="J305" t="str">
        <f>IFERROR(ODBC__dsn_Synapse[[#This Row],[responses-&gt;&gt;''$.\"4420595\"'']],"")</f>
        <v/>
      </c>
      <c r="K305" t="str">
        <f>IFERROR(ODBC__dsn_Synapse[[#This Row],[responses-&gt;&gt;''$.\"4420283\"'']],"")</f>
        <v/>
      </c>
      <c r="L305" t="str">
        <f>IFERROR(ODBC__dsn_Synapse[[#This Row],[responses-&gt;&gt;''$.\"4422124\"'']],"")</f>
        <v/>
      </c>
      <c r="M305" t="str">
        <f t="shared" si="33"/>
        <v/>
      </c>
      <c r="N305" t="e">
        <f>_xlfn.IFNA(_xlfn.XLOOKUP($G305,'HBV TL'!$C:$C,'HBV TL'!$E:$E,,0),"NA")</f>
        <v>#VALUE!</v>
      </c>
      <c r="O305" t="e">
        <f>_xlfn.IFNA(_xlfn.XLOOKUP($H305,'HBV TL'!$C:$C,'HBV TL'!$E:$E,,0),"NA")</f>
        <v>#VALUE!</v>
      </c>
      <c r="P305" t="e">
        <f t="shared" si="34"/>
        <v>#VALUE!</v>
      </c>
      <c r="Q305" t="e">
        <f>_xlfn.XLOOKUP($G305,'HBV_PBC Unified TL'!$A:$A,'HBV_PBC Unified TL'!$E:$E,,0)</f>
        <v>#VALUE!</v>
      </c>
      <c r="R305" t="e">
        <f t="shared" si="35"/>
        <v>#VALUE!</v>
      </c>
      <c r="S305" t="e">
        <f>_xlfn.IFNA(IF(_xlfn.XLOOKUP($C305,OLs!$B:$B,OLs!$B:$B,,0),1,0),0)</f>
        <v>#VALUE!</v>
      </c>
      <c r="T305" t="e">
        <f t="shared" si="36"/>
        <v>#VALUE!</v>
      </c>
      <c r="U305" t="e">
        <f>_xlfn.IFNA(_xlfn.XLOOKUP($T305,'PBC TL'!$A:$A,'PBC TL'!$F:$F,,0),"NA")</f>
        <v>#VALUE!</v>
      </c>
      <c r="V305" t="e">
        <f t="shared" si="37"/>
        <v>#VALUE!</v>
      </c>
      <c r="W305" t="e">
        <f t="shared" si="38"/>
        <v>#VALUE!</v>
      </c>
      <c r="X305" t="e">
        <f t="shared" si="39"/>
        <v>#VALUE!</v>
      </c>
      <c r="Y305" t="e">
        <f t="shared" si="40"/>
        <v>#VALUE!</v>
      </c>
    </row>
    <row r="306" spans="1:25" hidden="1" x14ac:dyDescent="0.25">
      <c r="A306" t="e">
        <f>IFERROR(ODBC__dsn_Synapse[[#This Row],[wave_id]],"")*1</f>
        <v>#VALUE!</v>
      </c>
      <c r="B306" t="e">
        <f>IFERROR(ODBC__dsn_Synapse[[#This Row],[id]],"")*1</f>
        <v>#VALUE!</v>
      </c>
      <c r="C306" t="e">
        <f>IFERROR(ODBC__dsn_Synapse[[#This Row],[user_id]],"")*1</f>
        <v>#VALUE!</v>
      </c>
      <c r="D306" s="100" t="e">
        <f>IFERROR(ODBC__dsn_Synapse[[#This Row],[start_date]],"")*1</f>
        <v>#VALUE!</v>
      </c>
      <c r="E306" t="e">
        <f>IFERROR(ODBC__dsn_Synapse[[#This Row],[completed_date]],"")*1</f>
        <v>#VALUE!</v>
      </c>
      <c r="F306" s="100" t="e">
        <f>IFERROR(ODBC__dsn_Synapse[[#This Row],[convert_TZ(users_waves.completed_date,''UTC'',''America/New_York'')]],"")*1</f>
        <v>#VALUE!</v>
      </c>
      <c r="G306" t="e">
        <f>IFERROR(ODBC__dsn_Synapse[[#This Row],[npi]],"")*1</f>
        <v>#VALUE!</v>
      </c>
      <c r="H306" t="e">
        <f>IFERROR(ODBC__dsn_Synapse[[#This Row],[vendor_npi]],"")*1</f>
        <v>#VALUE!</v>
      </c>
      <c r="I306" t="e">
        <f>IFERROR(ODBC__dsn_Synapse[[#This Row],[status]],"")*1</f>
        <v>#VALUE!</v>
      </c>
      <c r="J306" t="str">
        <f>IFERROR(ODBC__dsn_Synapse[[#This Row],[responses-&gt;&gt;''$.\"4420595\"'']],"")</f>
        <v/>
      </c>
      <c r="K306" t="str">
        <f>IFERROR(ODBC__dsn_Synapse[[#This Row],[responses-&gt;&gt;''$.\"4420283\"'']],"")</f>
        <v/>
      </c>
      <c r="L306" t="str">
        <f>IFERROR(ODBC__dsn_Synapse[[#This Row],[responses-&gt;&gt;''$.\"4422124\"'']],"")</f>
        <v/>
      </c>
      <c r="M306" t="str">
        <f t="shared" si="33"/>
        <v/>
      </c>
      <c r="N306" t="e">
        <f>_xlfn.IFNA(_xlfn.XLOOKUP($G306,'HBV TL'!$C:$C,'HBV TL'!$E:$E,,0),"NA")</f>
        <v>#VALUE!</v>
      </c>
      <c r="O306" t="e">
        <f>_xlfn.IFNA(_xlfn.XLOOKUP($H306,'HBV TL'!$C:$C,'HBV TL'!$E:$E,,0),"NA")</f>
        <v>#VALUE!</v>
      </c>
      <c r="P306" t="e">
        <f t="shared" si="34"/>
        <v>#VALUE!</v>
      </c>
      <c r="Q306" t="e">
        <f>_xlfn.XLOOKUP($G306,'HBV_PBC Unified TL'!$A:$A,'HBV_PBC Unified TL'!$E:$E,,0)</f>
        <v>#VALUE!</v>
      </c>
      <c r="R306" t="e">
        <f t="shared" si="35"/>
        <v>#VALUE!</v>
      </c>
      <c r="S306" t="e">
        <f>_xlfn.IFNA(IF(_xlfn.XLOOKUP($C306,OLs!$B:$B,OLs!$B:$B,,0),1,0),0)</f>
        <v>#VALUE!</v>
      </c>
      <c r="T306" t="e">
        <f t="shared" si="36"/>
        <v>#VALUE!</v>
      </c>
      <c r="U306" t="e">
        <f>_xlfn.IFNA(_xlfn.XLOOKUP($T306,'PBC TL'!$A:$A,'PBC TL'!$F:$F,,0),"NA")</f>
        <v>#VALUE!</v>
      </c>
      <c r="V306" t="e">
        <f t="shared" si="37"/>
        <v>#VALUE!</v>
      </c>
      <c r="W306" t="e">
        <f t="shared" si="38"/>
        <v>#VALUE!</v>
      </c>
      <c r="X306" t="e">
        <f t="shared" si="39"/>
        <v>#VALUE!</v>
      </c>
      <c r="Y306" t="e">
        <f t="shared" si="40"/>
        <v>#VALUE!</v>
      </c>
    </row>
    <row r="307" spans="1:25" hidden="1" x14ac:dyDescent="0.25">
      <c r="A307" t="e">
        <f>IFERROR(ODBC__dsn_Synapse[[#This Row],[wave_id]],"")*1</f>
        <v>#VALUE!</v>
      </c>
      <c r="B307" t="e">
        <f>IFERROR(ODBC__dsn_Synapse[[#This Row],[id]],"")*1</f>
        <v>#VALUE!</v>
      </c>
      <c r="C307" t="e">
        <f>IFERROR(ODBC__dsn_Synapse[[#This Row],[user_id]],"")*1</f>
        <v>#VALUE!</v>
      </c>
      <c r="D307" s="100" t="e">
        <f>IFERROR(ODBC__dsn_Synapse[[#This Row],[start_date]],"")*1</f>
        <v>#VALUE!</v>
      </c>
      <c r="E307" t="e">
        <f>IFERROR(ODBC__dsn_Synapse[[#This Row],[completed_date]],"")*1</f>
        <v>#VALUE!</v>
      </c>
      <c r="F307" s="100" t="e">
        <f>IFERROR(ODBC__dsn_Synapse[[#This Row],[convert_TZ(users_waves.completed_date,''UTC'',''America/New_York'')]],"")*1</f>
        <v>#VALUE!</v>
      </c>
      <c r="G307" t="e">
        <f>IFERROR(ODBC__dsn_Synapse[[#This Row],[npi]],"")*1</f>
        <v>#VALUE!</v>
      </c>
      <c r="H307" t="e">
        <f>IFERROR(ODBC__dsn_Synapse[[#This Row],[vendor_npi]],"")*1</f>
        <v>#VALUE!</v>
      </c>
      <c r="I307" t="e">
        <f>IFERROR(ODBC__dsn_Synapse[[#This Row],[status]],"")*1</f>
        <v>#VALUE!</v>
      </c>
      <c r="J307" t="str">
        <f>IFERROR(ODBC__dsn_Synapse[[#This Row],[responses-&gt;&gt;''$.\"4420595\"'']],"")</f>
        <v/>
      </c>
      <c r="K307" t="str">
        <f>IFERROR(ODBC__dsn_Synapse[[#This Row],[responses-&gt;&gt;''$.\"4420283\"'']],"")</f>
        <v/>
      </c>
      <c r="L307" t="str">
        <f>IFERROR(ODBC__dsn_Synapse[[#This Row],[responses-&gt;&gt;''$.\"4422124\"'']],"")</f>
        <v/>
      </c>
      <c r="M307" t="str">
        <f t="shared" si="33"/>
        <v/>
      </c>
      <c r="N307" t="e">
        <f>_xlfn.IFNA(_xlfn.XLOOKUP($G307,'HBV TL'!$C:$C,'HBV TL'!$E:$E,,0),"NA")</f>
        <v>#VALUE!</v>
      </c>
      <c r="O307" t="e">
        <f>_xlfn.IFNA(_xlfn.XLOOKUP($H307,'HBV TL'!$C:$C,'HBV TL'!$E:$E,,0),"NA")</f>
        <v>#VALUE!</v>
      </c>
      <c r="P307" t="e">
        <f t="shared" si="34"/>
        <v>#VALUE!</v>
      </c>
      <c r="Q307" t="e">
        <f>_xlfn.XLOOKUP($G307,'HBV_PBC Unified TL'!$A:$A,'HBV_PBC Unified TL'!$E:$E,,0)</f>
        <v>#VALUE!</v>
      </c>
      <c r="R307" t="e">
        <f t="shared" si="35"/>
        <v>#VALUE!</v>
      </c>
      <c r="S307" t="e">
        <f>_xlfn.IFNA(IF(_xlfn.XLOOKUP($C307,OLs!$B:$B,OLs!$B:$B,,0),1,0),0)</f>
        <v>#VALUE!</v>
      </c>
      <c r="T307" t="e">
        <f t="shared" si="36"/>
        <v>#VALUE!</v>
      </c>
      <c r="U307" t="e">
        <f>_xlfn.IFNA(_xlfn.XLOOKUP($T307,'PBC TL'!$A:$A,'PBC TL'!$F:$F,,0),"NA")</f>
        <v>#VALUE!</v>
      </c>
      <c r="V307" t="e">
        <f t="shared" si="37"/>
        <v>#VALUE!</v>
      </c>
      <c r="W307" t="e">
        <f t="shared" si="38"/>
        <v>#VALUE!</v>
      </c>
      <c r="X307" t="e">
        <f t="shared" si="39"/>
        <v>#VALUE!</v>
      </c>
      <c r="Y307" t="e">
        <f t="shared" si="40"/>
        <v>#VALUE!</v>
      </c>
    </row>
    <row r="308" spans="1:25" hidden="1" x14ac:dyDescent="0.25">
      <c r="A308" t="e">
        <f>IFERROR(ODBC__dsn_Synapse[[#This Row],[wave_id]],"")*1</f>
        <v>#VALUE!</v>
      </c>
      <c r="B308" t="e">
        <f>IFERROR(ODBC__dsn_Synapse[[#This Row],[id]],"")*1</f>
        <v>#VALUE!</v>
      </c>
      <c r="C308" t="e">
        <f>IFERROR(ODBC__dsn_Synapse[[#This Row],[user_id]],"")*1</f>
        <v>#VALUE!</v>
      </c>
      <c r="D308" s="100" t="e">
        <f>IFERROR(ODBC__dsn_Synapse[[#This Row],[start_date]],"")*1</f>
        <v>#VALUE!</v>
      </c>
      <c r="E308" t="e">
        <f>IFERROR(ODBC__dsn_Synapse[[#This Row],[completed_date]],"")*1</f>
        <v>#VALUE!</v>
      </c>
      <c r="F308" s="100" t="e">
        <f>IFERROR(ODBC__dsn_Synapse[[#This Row],[convert_TZ(users_waves.completed_date,''UTC'',''America/New_York'')]],"")*1</f>
        <v>#VALUE!</v>
      </c>
      <c r="G308" t="e">
        <f>IFERROR(ODBC__dsn_Synapse[[#This Row],[npi]],"")*1</f>
        <v>#VALUE!</v>
      </c>
      <c r="H308" t="e">
        <f>IFERROR(ODBC__dsn_Synapse[[#This Row],[vendor_npi]],"")*1</f>
        <v>#VALUE!</v>
      </c>
      <c r="I308" t="e">
        <f>IFERROR(ODBC__dsn_Synapse[[#This Row],[status]],"")*1</f>
        <v>#VALUE!</v>
      </c>
      <c r="J308" t="str">
        <f>IFERROR(ODBC__dsn_Synapse[[#This Row],[responses-&gt;&gt;''$.\"4420595\"'']],"")</f>
        <v/>
      </c>
      <c r="K308" t="str">
        <f>IFERROR(ODBC__dsn_Synapse[[#This Row],[responses-&gt;&gt;''$.\"4420283\"'']],"")</f>
        <v/>
      </c>
      <c r="L308" t="str">
        <f>IFERROR(ODBC__dsn_Synapse[[#This Row],[responses-&gt;&gt;''$.\"4422124\"'']],"")</f>
        <v/>
      </c>
      <c r="M308" t="str">
        <f t="shared" si="33"/>
        <v/>
      </c>
      <c r="N308" t="e">
        <f>_xlfn.IFNA(_xlfn.XLOOKUP($G308,'HBV TL'!$C:$C,'HBV TL'!$E:$E,,0),"NA")</f>
        <v>#VALUE!</v>
      </c>
      <c r="O308" t="e">
        <f>_xlfn.IFNA(_xlfn.XLOOKUP($H308,'HBV TL'!$C:$C,'HBV TL'!$E:$E,,0),"NA")</f>
        <v>#VALUE!</v>
      </c>
      <c r="P308" t="e">
        <f t="shared" si="34"/>
        <v>#VALUE!</v>
      </c>
      <c r="Q308" t="e">
        <f>_xlfn.XLOOKUP($G308,'HBV_PBC Unified TL'!$A:$A,'HBV_PBC Unified TL'!$E:$E,,0)</f>
        <v>#VALUE!</v>
      </c>
      <c r="R308" t="e">
        <f t="shared" si="35"/>
        <v>#VALUE!</v>
      </c>
      <c r="S308" t="e">
        <f>_xlfn.IFNA(IF(_xlfn.XLOOKUP($C308,OLs!$B:$B,OLs!$B:$B,,0),1,0),0)</f>
        <v>#VALUE!</v>
      </c>
      <c r="T308" t="e">
        <f t="shared" si="36"/>
        <v>#VALUE!</v>
      </c>
      <c r="U308" t="e">
        <f>_xlfn.IFNA(_xlfn.XLOOKUP($T308,'PBC TL'!$A:$A,'PBC TL'!$F:$F,,0),"NA")</f>
        <v>#VALUE!</v>
      </c>
      <c r="V308" t="e">
        <f t="shared" si="37"/>
        <v>#VALUE!</v>
      </c>
      <c r="W308" t="e">
        <f t="shared" si="38"/>
        <v>#VALUE!</v>
      </c>
      <c r="X308" t="e">
        <f t="shared" si="39"/>
        <v>#VALUE!</v>
      </c>
      <c r="Y308" t="e">
        <f t="shared" si="40"/>
        <v>#VALUE!</v>
      </c>
    </row>
    <row r="309" spans="1:25" hidden="1" x14ac:dyDescent="0.25">
      <c r="A309" t="e">
        <f>IFERROR(ODBC__dsn_Synapse[[#This Row],[wave_id]],"")*1</f>
        <v>#VALUE!</v>
      </c>
      <c r="B309" t="e">
        <f>IFERROR(ODBC__dsn_Synapse[[#This Row],[id]],"")*1</f>
        <v>#VALUE!</v>
      </c>
      <c r="C309" t="e">
        <f>IFERROR(ODBC__dsn_Synapse[[#This Row],[user_id]],"")*1</f>
        <v>#VALUE!</v>
      </c>
      <c r="D309" s="100" t="e">
        <f>IFERROR(ODBC__dsn_Synapse[[#This Row],[start_date]],"")*1</f>
        <v>#VALUE!</v>
      </c>
      <c r="E309" t="e">
        <f>IFERROR(ODBC__dsn_Synapse[[#This Row],[completed_date]],"")*1</f>
        <v>#VALUE!</v>
      </c>
      <c r="F309" s="100" t="e">
        <f>IFERROR(ODBC__dsn_Synapse[[#This Row],[convert_TZ(users_waves.completed_date,''UTC'',''America/New_York'')]],"")*1</f>
        <v>#VALUE!</v>
      </c>
      <c r="G309" t="e">
        <f>IFERROR(ODBC__dsn_Synapse[[#This Row],[npi]],"")*1</f>
        <v>#VALUE!</v>
      </c>
      <c r="H309" t="e">
        <f>IFERROR(ODBC__dsn_Synapse[[#This Row],[vendor_npi]],"")*1</f>
        <v>#VALUE!</v>
      </c>
      <c r="I309" t="e">
        <f>IFERROR(ODBC__dsn_Synapse[[#This Row],[status]],"")*1</f>
        <v>#VALUE!</v>
      </c>
      <c r="J309" t="str">
        <f>IFERROR(ODBC__dsn_Synapse[[#This Row],[responses-&gt;&gt;''$.\"4420595\"'']],"")</f>
        <v/>
      </c>
      <c r="K309" t="str">
        <f>IFERROR(ODBC__dsn_Synapse[[#This Row],[responses-&gt;&gt;''$.\"4420283\"'']],"")</f>
        <v/>
      </c>
      <c r="L309" t="str">
        <f>IFERROR(ODBC__dsn_Synapse[[#This Row],[responses-&gt;&gt;''$.\"4422124\"'']],"")</f>
        <v/>
      </c>
      <c r="M309" t="str">
        <f t="shared" si="33"/>
        <v/>
      </c>
      <c r="N309" t="e">
        <f>_xlfn.IFNA(_xlfn.XLOOKUP($G309,'HBV TL'!$C:$C,'HBV TL'!$E:$E,,0),"NA")</f>
        <v>#VALUE!</v>
      </c>
      <c r="O309" t="e">
        <f>_xlfn.IFNA(_xlfn.XLOOKUP($H309,'HBV TL'!$C:$C,'HBV TL'!$E:$E,,0),"NA")</f>
        <v>#VALUE!</v>
      </c>
      <c r="P309" t="e">
        <f t="shared" si="34"/>
        <v>#VALUE!</v>
      </c>
      <c r="Q309" t="e">
        <f>_xlfn.XLOOKUP($G309,'HBV_PBC Unified TL'!$A:$A,'HBV_PBC Unified TL'!$E:$E,,0)</f>
        <v>#VALUE!</v>
      </c>
      <c r="R309" t="e">
        <f t="shared" si="35"/>
        <v>#VALUE!</v>
      </c>
      <c r="S309" t="e">
        <f>_xlfn.IFNA(IF(_xlfn.XLOOKUP($C309,OLs!$B:$B,OLs!$B:$B,,0),1,0),0)</f>
        <v>#VALUE!</v>
      </c>
      <c r="T309" t="e">
        <f t="shared" si="36"/>
        <v>#VALUE!</v>
      </c>
      <c r="U309" t="e">
        <f>_xlfn.IFNA(_xlfn.XLOOKUP($T309,'PBC TL'!$A:$A,'PBC TL'!$F:$F,,0),"NA")</f>
        <v>#VALUE!</v>
      </c>
      <c r="V309" t="e">
        <f t="shared" si="37"/>
        <v>#VALUE!</v>
      </c>
      <c r="W309" t="e">
        <f t="shared" si="38"/>
        <v>#VALUE!</v>
      </c>
      <c r="X309" t="e">
        <f t="shared" si="39"/>
        <v>#VALUE!</v>
      </c>
      <c r="Y309" t="e">
        <f t="shared" si="40"/>
        <v>#VALUE!</v>
      </c>
    </row>
    <row r="310" spans="1:25" hidden="1" x14ac:dyDescent="0.25">
      <c r="A310" t="e">
        <f>IFERROR(ODBC__dsn_Synapse[[#This Row],[wave_id]],"")*1</f>
        <v>#VALUE!</v>
      </c>
      <c r="B310" t="e">
        <f>IFERROR(ODBC__dsn_Synapse[[#This Row],[id]],"")*1</f>
        <v>#VALUE!</v>
      </c>
      <c r="C310" t="e">
        <f>IFERROR(ODBC__dsn_Synapse[[#This Row],[user_id]],"")*1</f>
        <v>#VALUE!</v>
      </c>
      <c r="D310" s="100" t="e">
        <f>IFERROR(ODBC__dsn_Synapse[[#This Row],[start_date]],"")*1</f>
        <v>#VALUE!</v>
      </c>
      <c r="E310" t="e">
        <f>IFERROR(ODBC__dsn_Synapse[[#This Row],[completed_date]],"")*1</f>
        <v>#VALUE!</v>
      </c>
      <c r="F310" s="100" t="e">
        <f>IFERROR(ODBC__dsn_Synapse[[#This Row],[convert_TZ(users_waves.completed_date,''UTC'',''America/New_York'')]],"")*1</f>
        <v>#VALUE!</v>
      </c>
      <c r="G310" t="e">
        <f>IFERROR(ODBC__dsn_Synapse[[#This Row],[npi]],"")*1</f>
        <v>#VALUE!</v>
      </c>
      <c r="H310" t="e">
        <f>IFERROR(ODBC__dsn_Synapse[[#This Row],[vendor_npi]],"")*1</f>
        <v>#VALUE!</v>
      </c>
      <c r="I310" t="e">
        <f>IFERROR(ODBC__dsn_Synapse[[#This Row],[status]],"")*1</f>
        <v>#VALUE!</v>
      </c>
      <c r="J310" t="str">
        <f>IFERROR(ODBC__dsn_Synapse[[#This Row],[responses-&gt;&gt;''$.\"4420595\"'']],"")</f>
        <v/>
      </c>
      <c r="K310" t="str">
        <f>IFERROR(ODBC__dsn_Synapse[[#This Row],[responses-&gt;&gt;''$.\"4420283\"'']],"")</f>
        <v/>
      </c>
      <c r="L310" t="str">
        <f>IFERROR(ODBC__dsn_Synapse[[#This Row],[responses-&gt;&gt;''$.\"4422124\"'']],"")</f>
        <v/>
      </c>
      <c r="M310" t="str">
        <f t="shared" si="33"/>
        <v/>
      </c>
      <c r="N310" t="e">
        <f>_xlfn.IFNA(_xlfn.XLOOKUP($G310,'HBV TL'!$C:$C,'HBV TL'!$E:$E,,0),"NA")</f>
        <v>#VALUE!</v>
      </c>
      <c r="O310" t="e">
        <f>_xlfn.IFNA(_xlfn.XLOOKUP($H310,'HBV TL'!$C:$C,'HBV TL'!$E:$E,,0),"NA")</f>
        <v>#VALUE!</v>
      </c>
      <c r="P310" t="e">
        <f t="shared" si="34"/>
        <v>#VALUE!</v>
      </c>
      <c r="Q310" t="e">
        <f>_xlfn.XLOOKUP($G310,'HBV_PBC Unified TL'!$A:$A,'HBV_PBC Unified TL'!$E:$E,,0)</f>
        <v>#VALUE!</v>
      </c>
      <c r="R310" t="e">
        <f t="shared" si="35"/>
        <v>#VALUE!</v>
      </c>
      <c r="S310" t="e">
        <f>_xlfn.IFNA(IF(_xlfn.XLOOKUP($C310,OLs!$B:$B,OLs!$B:$B,,0),1,0),0)</f>
        <v>#VALUE!</v>
      </c>
      <c r="T310" t="e">
        <f t="shared" si="36"/>
        <v>#VALUE!</v>
      </c>
      <c r="U310" t="e">
        <f>_xlfn.IFNA(_xlfn.XLOOKUP($T310,'PBC TL'!$A:$A,'PBC TL'!$F:$F,,0),"NA")</f>
        <v>#VALUE!</v>
      </c>
      <c r="V310" t="e">
        <f t="shared" si="37"/>
        <v>#VALUE!</v>
      </c>
      <c r="W310" t="e">
        <f t="shared" si="38"/>
        <v>#VALUE!</v>
      </c>
      <c r="X310" t="e">
        <f t="shared" si="39"/>
        <v>#VALUE!</v>
      </c>
      <c r="Y310" t="e">
        <f t="shared" si="40"/>
        <v>#VALUE!</v>
      </c>
    </row>
    <row r="311" spans="1:25" hidden="1" x14ac:dyDescent="0.25">
      <c r="A311" t="e">
        <f>IFERROR(ODBC__dsn_Synapse[[#This Row],[wave_id]],"")*1</f>
        <v>#VALUE!</v>
      </c>
      <c r="B311" t="e">
        <f>IFERROR(ODBC__dsn_Synapse[[#This Row],[id]],"")*1</f>
        <v>#VALUE!</v>
      </c>
      <c r="C311" t="e">
        <f>IFERROR(ODBC__dsn_Synapse[[#This Row],[user_id]],"")*1</f>
        <v>#VALUE!</v>
      </c>
      <c r="D311" s="100" t="e">
        <f>IFERROR(ODBC__dsn_Synapse[[#This Row],[start_date]],"")*1</f>
        <v>#VALUE!</v>
      </c>
      <c r="E311" t="e">
        <f>IFERROR(ODBC__dsn_Synapse[[#This Row],[completed_date]],"")*1</f>
        <v>#VALUE!</v>
      </c>
      <c r="F311" s="100" t="e">
        <f>IFERROR(ODBC__dsn_Synapse[[#This Row],[convert_TZ(users_waves.completed_date,''UTC'',''America/New_York'')]],"")*1</f>
        <v>#VALUE!</v>
      </c>
      <c r="G311" t="e">
        <f>IFERROR(ODBC__dsn_Synapse[[#This Row],[npi]],"")*1</f>
        <v>#VALUE!</v>
      </c>
      <c r="H311" t="e">
        <f>IFERROR(ODBC__dsn_Synapse[[#This Row],[vendor_npi]],"")*1</f>
        <v>#VALUE!</v>
      </c>
      <c r="I311" t="e">
        <f>IFERROR(ODBC__dsn_Synapse[[#This Row],[status]],"")*1</f>
        <v>#VALUE!</v>
      </c>
      <c r="J311" t="str">
        <f>IFERROR(ODBC__dsn_Synapse[[#This Row],[responses-&gt;&gt;''$.\"4420595\"'']],"")</f>
        <v/>
      </c>
      <c r="K311" t="str">
        <f>IFERROR(ODBC__dsn_Synapse[[#This Row],[responses-&gt;&gt;''$.\"4420283\"'']],"")</f>
        <v/>
      </c>
      <c r="L311" t="str">
        <f>IFERROR(ODBC__dsn_Synapse[[#This Row],[responses-&gt;&gt;''$.\"4422124\"'']],"")</f>
        <v/>
      </c>
      <c r="M311" t="str">
        <f t="shared" si="33"/>
        <v/>
      </c>
      <c r="N311" t="e">
        <f>_xlfn.IFNA(_xlfn.XLOOKUP($G311,'HBV TL'!$C:$C,'HBV TL'!$E:$E,,0),"NA")</f>
        <v>#VALUE!</v>
      </c>
      <c r="O311" t="e">
        <f>_xlfn.IFNA(_xlfn.XLOOKUP($H311,'HBV TL'!$C:$C,'HBV TL'!$E:$E,,0),"NA")</f>
        <v>#VALUE!</v>
      </c>
      <c r="P311" t="e">
        <f t="shared" si="34"/>
        <v>#VALUE!</v>
      </c>
      <c r="Q311" t="e">
        <f>_xlfn.XLOOKUP($G311,'HBV_PBC Unified TL'!$A:$A,'HBV_PBC Unified TL'!$E:$E,,0)</f>
        <v>#VALUE!</v>
      </c>
      <c r="R311" t="e">
        <f t="shared" si="35"/>
        <v>#VALUE!</v>
      </c>
      <c r="S311" t="e">
        <f>_xlfn.IFNA(IF(_xlfn.XLOOKUP($C311,OLs!$B:$B,OLs!$B:$B,,0),1,0),0)</f>
        <v>#VALUE!</v>
      </c>
      <c r="T311" t="e">
        <f t="shared" si="36"/>
        <v>#VALUE!</v>
      </c>
      <c r="U311" t="e">
        <f>_xlfn.IFNA(_xlfn.XLOOKUP($T311,'PBC TL'!$A:$A,'PBC TL'!$F:$F,,0),"NA")</f>
        <v>#VALUE!</v>
      </c>
      <c r="V311" t="e">
        <f t="shared" si="37"/>
        <v>#VALUE!</v>
      </c>
      <c r="W311" t="e">
        <f t="shared" si="38"/>
        <v>#VALUE!</v>
      </c>
      <c r="X311" t="e">
        <f t="shared" si="39"/>
        <v>#VALUE!</v>
      </c>
      <c r="Y311" t="e">
        <f t="shared" si="40"/>
        <v>#VALUE!</v>
      </c>
    </row>
    <row r="312" spans="1:25" hidden="1" x14ac:dyDescent="0.25">
      <c r="A312" t="e">
        <f>IFERROR(ODBC__dsn_Synapse[[#This Row],[wave_id]],"")*1</f>
        <v>#VALUE!</v>
      </c>
      <c r="B312" t="e">
        <f>IFERROR(ODBC__dsn_Synapse[[#This Row],[id]],"")*1</f>
        <v>#VALUE!</v>
      </c>
      <c r="C312" t="e">
        <f>IFERROR(ODBC__dsn_Synapse[[#This Row],[user_id]],"")*1</f>
        <v>#VALUE!</v>
      </c>
      <c r="D312" s="100" t="e">
        <f>IFERROR(ODBC__dsn_Synapse[[#This Row],[start_date]],"")*1</f>
        <v>#VALUE!</v>
      </c>
      <c r="E312" t="e">
        <f>IFERROR(ODBC__dsn_Synapse[[#This Row],[completed_date]],"")*1</f>
        <v>#VALUE!</v>
      </c>
      <c r="F312" s="100" t="e">
        <f>IFERROR(ODBC__dsn_Synapse[[#This Row],[convert_TZ(users_waves.completed_date,''UTC'',''America/New_York'')]],"")*1</f>
        <v>#VALUE!</v>
      </c>
      <c r="G312" t="e">
        <f>IFERROR(ODBC__dsn_Synapse[[#This Row],[npi]],"")*1</f>
        <v>#VALUE!</v>
      </c>
      <c r="H312" t="e">
        <f>IFERROR(ODBC__dsn_Synapse[[#This Row],[vendor_npi]],"")*1</f>
        <v>#VALUE!</v>
      </c>
      <c r="I312" t="e">
        <f>IFERROR(ODBC__dsn_Synapse[[#This Row],[status]],"")*1</f>
        <v>#VALUE!</v>
      </c>
      <c r="J312" t="str">
        <f>IFERROR(ODBC__dsn_Synapse[[#This Row],[responses-&gt;&gt;''$.\"4420595\"'']],"")</f>
        <v/>
      </c>
      <c r="K312" t="str">
        <f>IFERROR(ODBC__dsn_Synapse[[#This Row],[responses-&gt;&gt;''$.\"4420283\"'']],"")</f>
        <v/>
      </c>
      <c r="L312" t="str">
        <f>IFERROR(ODBC__dsn_Synapse[[#This Row],[responses-&gt;&gt;''$.\"4422124\"'']],"")</f>
        <v/>
      </c>
      <c r="M312" t="str">
        <f t="shared" si="33"/>
        <v/>
      </c>
      <c r="N312" t="e">
        <f>_xlfn.IFNA(_xlfn.XLOOKUP($G312,'HBV TL'!$C:$C,'HBV TL'!$E:$E,,0),"NA")</f>
        <v>#VALUE!</v>
      </c>
      <c r="O312" t="e">
        <f>_xlfn.IFNA(_xlfn.XLOOKUP($H312,'HBV TL'!$C:$C,'HBV TL'!$E:$E,,0),"NA")</f>
        <v>#VALUE!</v>
      </c>
      <c r="P312" t="e">
        <f t="shared" si="34"/>
        <v>#VALUE!</v>
      </c>
      <c r="Q312" t="e">
        <f>_xlfn.XLOOKUP($G312,'HBV_PBC Unified TL'!$A:$A,'HBV_PBC Unified TL'!$E:$E,,0)</f>
        <v>#VALUE!</v>
      </c>
      <c r="R312" t="e">
        <f t="shared" si="35"/>
        <v>#VALUE!</v>
      </c>
      <c r="S312" t="e">
        <f>_xlfn.IFNA(IF(_xlfn.XLOOKUP($C312,OLs!$B:$B,OLs!$B:$B,,0),1,0),0)</f>
        <v>#VALUE!</v>
      </c>
      <c r="T312" t="e">
        <f t="shared" si="36"/>
        <v>#VALUE!</v>
      </c>
      <c r="U312" t="e">
        <f>_xlfn.IFNA(_xlfn.XLOOKUP($T312,'PBC TL'!$A:$A,'PBC TL'!$F:$F,,0),"NA")</f>
        <v>#VALUE!</v>
      </c>
      <c r="V312" t="e">
        <f t="shared" si="37"/>
        <v>#VALUE!</v>
      </c>
      <c r="W312" t="e">
        <f t="shared" si="38"/>
        <v>#VALUE!</v>
      </c>
      <c r="X312" t="e">
        <f t="shared" si="39"/>
        <v>#VALUE!</v>
      </c>
      <c r="Y312" t="e">
        <f t="shared" si="40"/>
        <v>#VALUE!</v>
      </c>
    </row>
    <row r="313" spans="1:25" hidden="1" x14ac:dyDescent="0.25">
      <c r="A313" t="e">
        <f>IFERROR(ODBC__dsn_Synapse[[#This Row],[wave_id]],"")*1</f>
        <v>#VALUE!</v>
      </c>
      <c r="B313" t="e">
        <f>IFERROR(ODBC__dsn_Synapse[[#This Row],[id]],"")*1</f>
        <v>#VALUE!</v>
      </c>
      <c r="C313" t="e">
        <f>IFERROR(ODBC__dsn_Synapse[[#This Row],[user_id]],"")*1</f>
        <v>#VALUE!</v>
      </c>
      <c r="D313" s="100" t="e">
        <f>IFERROR(ODBC__dsn_Synapse[[#This Row],[start_date]],"")*1</f>
        <v>#VALUE!</v>
      </c>
      <c r="E313" t="e">
        <f>IFERROR(ODBC__dsn_Synapse[[#This Row],[completed_date]],"")*1</f>
        <v>#VALUE!</v>
      </c>
      <c r="F313" s="100" t="e">
        <f>IFERROR(ODBC__dsn_Synapse[[#This Row],[convert_TZ(users_waves.completed_date,''UTC'',''America/New_York'')]],"")*1</f>
        <v>#VALUE!</v>
      </c>
      <c r="G313" t="e">
        <f>IFERROR(ODBC__dsn_Synapse[[#This Row],[npi]],"")*1</f>
        <v>#VALUE!</v>
      </c>
      <c r="H313" t="e">
        <f>IFERROR(ODBC__dsn_Synapse[[#This Row],[vendor_npi]],"")*1</f>
        <v>#VALUE!</v>
      </c>
      <c r="I313" t="e">
        <f>IFERROR(ODBC__dsn_Synapse[[#This Row],[status]],"")*1</f>
        <v>#VALUE!</v>
      </c>
      <c r="J313" t="str">
        <f>IFERROR(ODBC__dsn_Synapse[[#This Row],[responses-&gt;&gt;''$.\"4420595\"'']],"")</f>
        <v/>
      </c>
      <c r="K313" t="str">
        <f>IFERROR(ODBC__dsn_Synapse[[#This Row],[responses-&gt;&gt;''$.\"4420283\"'']],"")</f>
        <v/>
      </c>
      <c r="L313" t="str">
        <f>IFERROR(ODBC__dsn_Synapse[[#This Row],[responses-&gt;&gt;''$.\"4422124\"'']],"")</f>
        <v/>
      </c>
      <c r="M313" t="str">
        <f t="shared" si="33"/>
        <v/>
      </c>
      <c r="N313" t="e">
        <f>_xlfn.IFNA(_xlfn.XLOOKUP($G313,'HBV TL'!$C:$C,'HBV TL'!$E:$E,,0),"NA")</f>
        <v>#VALUE!</v>
      </c>
      <c r="O313" t="e">
        <f>_xlfn.IFNA(_xlfn.XLOOKUP($H313,'HBV TL'!$C:$C,'HBV TL'!$E:$E,,0),"NA")</f>
        <v>#VALUE!</v>
      </c>
      <c r="P313" t="e">
        <f t="shared" si="34"/>
        <v>#VALUE!</v>
      </c>
      <c r="Q313" t="e">
        <f>_xlfn.XLOOKUP($G313,'HBV_PBC Unified TL'!$A:$A,'HBV_PBC Unified TL'!$E:$E,,0)</f>
        <v>#VALUE!</v>
      </c>
      <c r="R313" t="e">
        <f t="shared" si="35"/>
        <v>#VALUE!</v>
      </c>
      <c r="S313" t="e">
        <f>_xlfn.IFNA(IF(_xlfn.XLOOKUP($C313,OLs!$B:$B,OLs!$B:$B,,0),1,0),0)</f>
        <v>#VALUE!</v>
      </c>
      <c r="T313" t="e">
        <f t="shared" si="36"/>
        <v>#VALUE!</v>
      </c>
      <c r="U313" t="e">
        <f>_xlfn.IFNA(_xlfn.XLOOKUP($T313,'PBC TL'!$A:$A,'PBC TL'!$F:$F,,0),"NA")</f>
        <v>#VALUE!</v>
      </c>
      <c r="V313" t="e">
        <f t="shared" si="37"/>
        <v>#VALUE!</v>
      </c>
      <c r="W313" t="e">
        <f t="shared" si="38"/>
        <v>#VALUE!</v>
      </c>
      <c r="X313" t="e">
        <f t="shared" si="39"/>
        <v>#VALUE!</v>
      </c>
      <c r="Y313" t="e">
        <f t="shared" si="40"/>
        <v>#VALUE!</v>
      </c>
    </row>
    <row r="314" spans="1:25" hidden="1" x14ac:dyDescent="0.25">
      <c r="A314" t="e">
        <f>IFERROR(ODBC__dsn_Synapse[[#This Row],[wave_id]],"")*1</f>
        <v>#VALUE!</v>
      </c>
      <c r="B314" t="e">
        <f>IFERROR(ODBC__dsn_Synapse[[#This Row],[id]],"")*1</f>
        <v>#VALUE!</v>
      </c>
      <c r="C314" t="e">
        <f>IFERROR(ODBC__dsn_Synapse[[#This Row],[user_id]],"")*1</f>
        <v>#VALUE!</v>
      </c>
      <c r="D314" s="100" t="e">
        <f>IFERROR(ODBC__dsn_Synapse[[#This Row],[start_date]],"")*1</f>
        <v>#VALUE!</v>
      </c>
      <c r="E314" t="e">
        <f>IFERROR(ODBC__dsn_Synapse[[#This Row],[completed_date]],"")*1</f>
        <v>#VALUE!</v>
      </c>
      <c r="F314" s="100" t="e">
        <f>IFERROR(ODBC__dsn_Synapse[[#This Row],[convert_TZ(users_waves.completed_date,''UTC'',''America/New_York'')]],"")*1</f>
        <v>#VALUE!</v>
      </c>
      <c r="G314" t="e">
        <f>IFERROR(ODBC__dsn_Synapse[[#This Row],[npi]],"")*1</f>
        <v>#VALUE!</v>
      </c>
      <c r="H314" t="e">
        <f>IFERROR(ODBC__dsn_Synapse[[#This Row],[vendor_npi]],"")*1</f>
        <v>#VALUE!</v>
      </c>
      <c r="I314" t="e">
        <f>IFERROR(ODBC__dsn_Synapse[[#This Row],[status]],"")*1</f>
        <v>#VALUE!</v>
      </c>
      <c r="J314" t="str">
        <f>IFERROR(ODBC__dsn_Synapse[[#This Row],[responses-&gt;&gt;''$.\"4420595\"'']],"")</f>
        <v/>
      </c>
      <c r="K314" t="str">
        <f>IFERROR(ODBC__dsn_Synapse[[#This Row],[responses-&gt;&gt;''$.\"4420283\"'']],"")</f>
        <v/>
      </c>
      <c r="L314" t="str">
        <f>IFERROR(ODBC__dsn_Synapse[[#This Row],[responses-&gt;&gt;''$.\"4422124\"'']],"")</f>
        <v/>
      </c>
      <c r="M314" t="str">
        <f t="shared" si="33"/>
        <v/>
      </c>
      <c r="N314" t="e">
        <f>_xlfn.IFNA(_xlfn.XLOOKUP($G314,'HBV TL'!$C:$C,'HBV TL'!$E:$E,,0),"NA")</f>
        <v>#VALUE!</v>
      </c>
      <c r="O314" t="e">
        <f>_xlfn.IFNA(_xlfn.XLOOKUP($H314,'HBV TL'!$C:$C,'HBV TL'!$E:$E,,0),"NA")</f>
        <v>#VALUE!</v>
      </c>
      <c r="P314" t="e">
        <f t="shared" si="34"/>
        <v>#VALUE!</v>
      </c>
      <c r="Q314" t="e">
        <f>_xlfn.XLOOKUP($G314,'HBV_PBC Unified TL'!$A:$A,'HBV_PBC Unified TL'!$E:$E,,0)</f>
        <v>#VALUE!</v>
      </c>
      <c r="R314" t="e">
        <f t="shared" si="35"/>
        <v>#VALUE!</v>
      </c>
      <c r="S314" t="e">
        <f>_xlfn.IFNA(IF(_xlfn.XLOOKUP($C314,OLs!$B:$B,OLs!$B:$B,,0),1,0),0)</f>
        <v>#VALUE!</v>
      </c>
      <c r="T314" t="e">
        <f t="shared" si="36"/>
        <v>#VALUE!</v>
      </c>
      <c r="U314" t="e">
        <f>_xlfn.IFNA(_xlfn.XLOOKUP($T314,'PBC TL'!$A:$A,'PBC TL'!$F:$F,,0),"NA")</f>
        <v>#VALUE!</v>
      </c>
      <c r="V314" t="e">
        <f t="shared" si="37"/>
        <v>#VALUE!</v>
      </c>
      <c r="W314" t="e">
        <f t="shared" si="38"/>
        <v>#VALUE!</v>
      </c>
      <c r="X314" t="e">
        <f t="shared" si="39"/>
        <v>#VALUE!</v>
      </c>
      <c r="Y314" t="e">
        <f t="shared" si="40"/>
        <v>#VALUE!</v>
      </c>
    </row>
    <row r="315" spans="1:25" hidden="1" x14ac:dyDescent="0.25">
      <c r="A315" t="e">
        <f>IFERROR(ODBC__dsn_Synapse[[#This Row],[wave_id]],"")*1</f>
        <v>#VALUE!</v>
      </c>
      <c r="B315" t="e">
        <f>IFERROR(ODBC__dsn_Synapse[[#This Row],[id]],"")*1</f>
        <v>#VALUE!</v>
      </c>
      <c r="C315" t="e">
        <f>IFERROR(ODBC__dsn_Synapse[[#This Row],[user_id]],"")*1</f>
        <v>#VALUE!</v>
      </c>
      <c r="D315" s="100" t="e">
        <f>IFERROR(ODBC__dsn_Synapse[[#This Row],[start_date]],"")*1</f>
        <v>#VALUE!</v>
      </c>
      <c r="E315" t="e">
        <f>IFERROR(ODBC__dsn_Synapse[[#This Row],[completed_date]],"")*1</f>
        <v>#VALUE!</v>
      </c>
      <c r="F315" s="100" t="e">
        <f>IFERROR(ODBC__dsn_Synapse[[#This Row],[convert_TZ(users_waves.completed_date,''UTC'',''America/New_York'')]],"")*1</f>
        <v>#VALUE!</v>
      </c>
      <c r="G315" t="e">
        <f>IFERROR(ODBC__dsn_Synapse[[#This Row],[npi]],"")*1</f>
        <v>#VALUE!</v>
      </c>
      <c r="H315" t="e">
        <f>IFERROR(ODBC__dsn_Synapse[[#This Row],[vendor_npi]],"")*1</f>
        <v>#VALUE!</v>
      </c>
      <c r="I315" t="e">
        <f>IFERROR(ODBC__dsn_Synapse[[#This Row],[status]],"")*1</f>
        <v>#VALUE!</v>
      </c>
      <c r="J315" t="str">
        <f>IFERROR(ODBC__dsn_Synapse[[#This Row],[responses-&gt;&gt;''$.\"4420595\"'']],"")</f>
        <v/>
      </c>
      <c r="K315" t="str">
        <f>IFERROR(ODBC__dsn_Synapse[[#This Row],[responses-&gt;&gt;''$.\"4420283\"'']],"")</f>
        <v/>
      </c>
      <c r="L315" t="str">
        <f>IFERROR(ODBC__dsn_Synapse[[#This Row],[responses-&gt;&gt;''$.\"4422124\"'']],"")</f>
        <v/>
      </c>
      <c r="M315" t="str">
        <f t="shared" si="33"/>
        <v/>
      </c>
      <c r="N315" t="e">
        <f>_xlfn.IFNA(_xlfn.XLOOKUP($G315,'HBV TL'!$C:$C,'HBV TL'!$E:$E,,0),"NA")</f>
        <v>#VALUE!</v>
      </c>
      <c r="O315" t="e">
        <f>_xlfn.IFNA(_xlfn.XLOOKUP($H315,'HBV TL'!$C:$C,'HBV TL'!$E:$E,,0),"NA")</f>
        <v>#VALUE!</v>
      </c>
      <c r="P315" t="e">
        <f t="shared" si="34"/>
        <v>#VALUE!</v>
      </c>
      <c r="Q315" t="e">
        <f>_xlfn.XLOOKUP($G315,'HBV_PBC Unified TL'!$A:$A,'HBV_PBC Unified TL'!$E:$E,,0)</f>
        <v>#VALUE!</v>
      </c>
      <c r="R315" t="e">
        <f t="shared" si="35"/>
        <v>#VALUE!</v>
      </c>
      <c r="S315" t="e">
        <f>_xlfn.IFNA(IF(_xlfn.XLOOKUP($C315,OLs!$B:$B,OLs!$B:$B,,0),1,0),0)</f>
        <v>#VALUE!</v>
      </c>
      <c r="T315" t="e">
        <f t="shared" si="36"/>
        <v>#VALUE!</v>
      </c>
      <c r="U315" t="e">
        <f>_xlfn.IFNA(_xlfn.XLOOKUP($T315,'PBC TL'!$A:$A,'PBC TL'!$F:$F,,0),"NA")</f>
        <v>#VALUE!</v>
      </c>
      <c r="V315" t="e">
        <f t="shared" si="37"/>
        <v>#VALUE!</v>
      </c>
      <c r="W315" t="e">
        <f t="shared" si="38"/>
        <v>#VALUE!</v>
      </c>
      <c r="X315" t="e">
        <f t="shared" si="39"/>
        <v>#VALUE!</v>
      </c>
      <c r="Y315" t="e">
        <f t="shared" si="40"/>
        <v>#VALUE!</v>
      </c>
    </row>
    <row r="316" spans="1:25" hidden="1" x14ac:dyDescent="0.25">
      <c r="A316" t="e">
        <f>IFERROR(ODBC__dsn_Synapse[[#This Row],[wave_id]],"")*1</f>
        <v>#VALUE!</v>
      </c>
      <c r="B316" t="e">
        <f>IFERROR(ODBC__dsn_Synapse[[#This Row],[id]],"")*1</f>
        <v>#VALUE!</v>
      </c>
      <c r="C316" t="e">
        <f>IFERROR(ODBC__dsn_Synapse[[#This Row],[user_id]],"")*1</f>
        <v>#VALUE!</v>
      </c>
      <c r="D316" s="100" t="e">
        <f>IFERROR(ODBC__dsn_Synapse[[#This Row],[start_date]],"")*1</f>
        <v>#VALUE!</v>
      </c>
      <c r="E316" t="e">
        <f>IFERROR(ODBC__dsn_Synapse[[#This Row],[completed_date]],"")*1</f>
        <v>#VALUE!</v>
      </c>
      <c r="F316" s="100" t="e">
        <f>IFERROR(ODBC__dsn_Synapse[[#This Row],[convert_TZ(users_waves.completed_date,''UTC'',''America/New_York'')]],"")*1</f>
        <v>#VALUE!</v>
      </c>
      <c r="G316" t="e">
        <f>IFERROR(ODBC__dsn_Synapse[[#This Row],[npi]],"")*1</f>
        <v>#VALUE!</v>
      </c>
      <c r="H316" t="e">
        <f>IFERROR(ODBC__dsn_Synapse[[#This Row],[vendor_npi]],"")*1</f>
        <v>#VALUE!</v>
      </c>
      <c r="I316" t="e">
        <f>IFERROR(ODBC__dsn_Synapse[[#This Row],[status]],"")*1</f>
        <v>#VALUE!</v>
      </c>
      <c r="J316" t="str">
        <f>IFERROR(ODBC__dsn_Synapse[[#This Row],[responses-&gt;&gt;''$.\"4420595\"'']],"")</f>
        <v/>
      </c>
      <c r="K316" t="str">
        <f>IFERROR(ODBC__dsn_Synapse[[#This Row],[responses-&gt;&gt;''$.\"4420283\"'']],"")</f>
        <v/>
      </c>
      <c r="L316" t="str">
        <f>IFERROR(ODBC__dsn_Synapse[[#This Row],[responses-&gt;&gt;''$.\"4422124\"'']],"")</f>
        <v/>
      </c>
      <c r="M316" t="str">
        <f t="shared" si="33"/>
        <v/>
      </c>
      <c r="N316" t="e">
        <f>_xlfn.IFNA(_xlfn.XLOOKUP($G316,'HBV TL'!$C:$C,'HBV TL'!$E:$E,,0),"NA")</f>
        <v>#VALUE!</v>
      </c>
      <c r="O316" t="e">
        <f>_xlfn.IFNA(_xlfn.XLOOKUP($H316,'HBV TL'!$C:$C,'HBV TL'!$E:$E,,0),"NA")</f>
        <v>#VALUE!</v>
      </c>
      <c r="P316" t="e">
        <f t="shared" si="34"/>
        <v>#VALUE!</v>
      </c>
      <c r="Q316" t="e">
        <f>_xlfn.XLOOKUP($G316,'HBV_PBC Unified TL'!$A:$A,'HBV_PBC Unified TL'!$E:$E,,0)</f>
        <v>#VALUE!</v>
      </c>
      <c r="R316" t="e">
        <f t="shared" si="35"/>
        <v>#VALUE!</v>
      </c>
      <c r="S316" t="e">
        <f>_xlfn.IFNA(IF(_xlfn.XLOOKUP($C316,OLs!$B:$B,OLs!$B:$B,,0),1,0),0)</f>
        <v>#VALUE!</v>
      </c>
      <c r="T316" t="e">
        <f t="shared" si="36"/>
        <v>#VALUE!</v>
      </c>
      <c r="U316" t="e">
        <f>_xlfn.IFNA(_xlfn.XLOOKUP($T316,'PBC TL'!$A:$A,'PBC TL'!$F:$F,,0),"NA")</f>
        <v>#VALUE!</v>
      </c>
      <c r="V316" t="e">
        <f t="shared" si="37"/>
        <v>#VALUE!</v>
      </c>
      <c r="W316" t="e">
        <f t="shared" si="38"/>
        <v>#VALUE!</v>
      </c>
      <c r="X316" t="e">
        <f t="shared" si="39"/>
        <v>#VALUE!</v>
      </c>
      <c r="Y316" t="e">
        <f t="shared" si="40"/>
        <v>#VALUE!</v>
      </c>
    </row>
    <row r="317" spans="1:25" hidden="1" x14ac:dyDescent="0.25">
      <c r="A317" t="e">
        <f>IFERROR(ODBC__dsn_Synapse[[#This Row],[wave_id]],"")*1</f>
        <v>#VALUE!</v>
      </c>
      <c r="B317" t="e">
        <f>IFERROR(ODBC__dsn_Synapse[[#This Row],[id]],"")*1</f>
        <v>#VALUE!</v>
      </c>
      <c r="C317" t="e">
        <f>IFERROR(ODBC__dsn_Synapse[[#This Row],[user_id]],"")*1</f>
        <v>#VALUE!</v>
      </c>
      <c r="D317" s="100" t="e">
        <f>IFERROR(ODBC__dsn_Synapse[[#This Row],[start_date]],"")*1</f>
        <v>#VALUE!</v>
      </c>
      <c r="E317" t="e">
        <f>IFERROR(ODBC__dsn_Synapse[[#This Row],[completed_date]],"")*1</f>
        <v>#VALUE!</v>
      </c>
      <c r="F317" s="100" t="e">
        <f>IFERROR(ODBC__dsn_Synapse[[#This Row],[convert_TZ(users_waves.completed_date,''UTC'',''America/New_York'')]],"")*1</f>
        <v>#VALUE!</v>
      </c>
      <c r="G317" t="e">
        <f>IFERROR(ODBC__dsn_Synapse[[#This Row],[npi]],"")*1</f>
        <v>#VALUE!</v>
      </c>
      <c r="H317" t="e">
        <f>IFERROR(ODBC__dsn_Synapse[[#This Row],[vendor_npi]],"")*1</f>
        <v>#VALUE!</v>
      </c>
      <c r="I317" t="e">
        <f>IFERROR(ODBC__dsn_Synapse[[#This Row],[status]],"")*1</f>
        <v>#VALUE!</v>
      </c>
      <c r="J317" t="str">
        <f>IFERROR(ODBC__dsn_Synapse[[#This Row],[responses-&gt;&gt;''$.\"4420595\"'']],"")</f>
        <v/>
      </c>
      <c r="K317" t="str">
        <f>IFERROR(ODBC__dsn_Synapse[[#This Row],[responses-&gt;&gt;''$.\"4420283\"'']],"")</f>
        <v/>
      </c>
      <c r="L317" t="str">
        <f>IFERROR(ODBC__dsn_Synapse[[#This Row],[responses-&gt;&gt;''$.\"4422124\"'']],"")</f>
        <v/>
      </c>
      <c r="M317" t="str">
        <f t="shared" si="33"/>
        <v/>
      </c>
      <c r="N317" t="e">
        <f>_xlfn.IFNA(_xlfn.XLOOKUP($G317,'HBV TL'!$C:$C,'HBV TL'!$E:$E,,0),"NA")</f>
        <v>#VALUE!</v>
      </c>
      <c r="O317" t="e">
        <f>_xlfn.IFNA(_xlfn.XLOOKUP($H317,'HBV TL'!$C:$C,'HBV TL'!$E:$E,,0),"NA")</f>
        <v>#VALUE!</v>
      </c>
      <c r="P317" t="e">
        <f t="shared" si="34"/>
        <v>#VALUE!</v>
      </c>
      <c r="Q317" t="e">
        <f>_xlfn.XLOOKUP($G317,'HBV_PBC Unified TL'!$A:$A,'HBV_PBC Unified TL'!$E:$E,,0)</f>
        <v>#VALUE!</v>
      </c>
      <c r="R317" t="e">
        <f t="shared" si="35"/>
        <v>#VALUE!</v>
      </c>
      <c r="S317" t="e">
        <f>_xlfn.IFNA(IF(_xlfn.XLOOKUP($C317,OLs!$B:$B,OLs!$B:$B,,0),1,0),0)</f>
        <v>#VALUE!</v>
      </c>
      <c r="T317" t="e">
        <f t="shared" si="36"/>
        <v>#VALUE!</v>
      </c>
      <c r="U317" t="e">
        <f>_xlfn.IFNA(_xlfn.XLOOKUP($T317,'PBC TL'!$A:$A,'PBC TL'!$F:$F,,0),"NA")</f>
        <v>#VALUE!</v>
      </c>
      <c r="V317" t="e">
        <f t="shared" si="37"/>
        <v>#VALUE!</v>
      </c>
      <c r="W317" t="e">
        <f t="shared" si="38"/>
        <v>#VALUE!</v>
      </c>
      <c r="X317" t="e">
        <f t="shared" si="39"/>
        <v>#VALUE!</v>
      </c>
      <c r="Y317" t="e">
        <f t="shared" si="40"/>
        <v>#VALUE!</v>
      </c>
    </row>
    <row r="318" spans="1:25" hidden="1" x14ac:dyDescent="0.25">
      <c r="A318" t="e">
        <f>IFERROR(ODBC__dsn_Synapse[[#This Row],[wave_id]],"")*1</f>
        <v>#VALUE!</v>
      </c>
      <c r="B318" t="e">
        <f>IFERROR(ODBC__dsn_Synapse[[#This Row],[id]],"")*1</f>
        <v>#VALUE!</v>
      </c>
      <c r="C318" t="e">
        <f>IFERROR(ODBC__dsn_Synapse[[#This Row],[user_id]],"")*1</f>
        <v>#VALUE!</v>
      </c>
      <c r="D318" s="100" t="e">
        <f>IFERROR(ODBC__dsn_Synapse[[#This Row],[start_date]],"")*1</f>
        <v>#VALUE!</v>
      </c>
      <c r="E318" t="e">
        <f>IFERROR(ODBC__dsn_Synapse[[#This Row],[completed_date]],"")*1</f>
        <v>#VALUE!</v>
      </c>
      <c r="F318" s="100" t="e">
        <f>IFERROR(ODBC__dsn_Synapse[[#This Row],[convert_TZ(users_waves.completed_date,''UTC'',''America/New_York'')]],"")*1</f>
        <v>#VALUE!</v>
      </c>
      <c r="G318" t="e">
        <f>IFERROR(ODBC__dsn_Synapse[[#This Row],[npi]],"")*1</f>
        <v>#VALUE!</v>
      </c>
      <c r="H318" t="e">
        <f>IFERROR(ODBC__dsn_Synapse[[#This Row],[vendor_npi]],"")*1</f>
        <v>#VALUE!</v>
      </c>
      <c r="I318" t="e">
        <f>IFERROR(ODBC__dsn_Synapse[[#This Row],[status]],"")*1</f>
        <v>#VALUE!</v>
      </c>
      <c r="J318" t="str">
        <f>IFERROR(ODBC__dsn_Synapse[[#This Row],[responses-&gt;&gt;''$.\"4420595\"'']],"")</f>
        <v/>
      </c>
      <c r="K318" t="str">
        <f>IFERROR(ODBC__dsn_Synapse[[#This Row],[responses-&gt;&gt;''$.\"4420283\"'']],"")</f>
        <v/>
      </c>
      <c r="L318" t="str">
        <f>IFERROR(ODBC__dsn_Synapse[[#This Row],[responses-&gt;&gt;''$.\"4422124\"'']],"")</f>
        <v/>
      </c>
      <c r="M318" t="str">
        <f t="shared" si="33"/>
        <v/>
      </c>
      <c r="N318" t="e">
        <f>_xlfn.IFNA(_xlfn.XLOOKUP($G318,'HBV TL'!$C:$C,'HBV TL'!$E:$E,,0),"NA")</f>
        <v>#VALUE!</v>
      </c>
      <c r="O318" t="e">
        <f>_xlfn.IFNA(_xlfn.XLOOKUP($H318,'HBV TL'!$C:$C,'HBV TL'!$E:$E,,0),"NA")</f>
        <v>#VALUE!</v>
      </c>
      <c r="P318" t="e">
        <f t="shared" si="34"/>
        <v>#VALUE!</v>
      </c>
      <c r="Q318" t="e">
        <f>_xlfn.XLOOKUP($G318,'HBV_PBC Unified TL'!$A:$A,'HBV_PBC Unified TL'!$E:$E,,0)</f>
        <v>#VALUE!</v>
      </c>
      <c r="R318" t="e">
        <f t="shared" si="35"/>
        <v>#VALUE!</v>
      </c>
      <c r="S318" t="e">
        <f>_xlfn.IFNA(IF(_xlfn.XLOOKUP($C318,OLs!$B:$B,OLs!$B:$B,,0),1,0),0)</f>
        <v>#VALUE!</v>
      </c>
      <c r="T318" t="e">
        <f t="shared" si="36"/>
        <v>#VALUE!</v>
      </c>
      <c r="U318" t="e">
        <f>_xlfn.IFNA(_xlfn.XLOOKUP($T318,'PBC TL'!$A:$A,'PBC TL'!$F:$F,,0),"NA")</f>
        <v>#VALUE!</v>
      </c>
      <c r="V318" t="e">
        <f t="shared" si="37"/>
        <v>#VALUE!</v>
      </c>
      <c r="W318" t="e">
        <f t="shared" si="38"/>
        <v>#VALUE!</v>
      </c>
      <c r="X318" t="e">
        <f t="shared" si="39"/>
        <v>#VALUE!</v>
      </c>
      <c r="Y318" t="e">
        <f t="shared" si="40"/>
        <v>#VALUE!</v>
      </c>
    </row>
    <row r="319" spans="1:25" hidden="1" x14ac:dyDescent="0.25">
      <c r="A319" t="e">
        <f>IFERROR(ODBC__dsn_Synapse[[#This Row],[wave_id]],"")*1</f>
        <v>#VALUE!</v>
      </c>
      <c r="B319" t="e">
        <f>IFERROR(ODBC__dsn_Synapse[[#This Row],[id]],"")*1</f>
        <v>#VALUE!</v>
      </c>
      <c r="C319" t="e">
        <f>IFERROR(ODBC__dsn_Synapse[[#This Row],[user_id]],"")*1</f>
        <v>#VALUE!</v>
      </c>
      <c r="D319" s="100" t="e">
        <f>IFERROR(ODBC__dsn_Synapse[[#This Row],[start_date]],"")*1</f>
        <v>#VALUE!</v>
      </c>
      <c r="E319" t="e">
        <f>IFERROR(ODBC__dsn_Synapse[[#This Row],[completed_date]],"")*1</f>
        <v>#VALUE!</v>
      </c>
      <c r="F319" s="100" t="e">
        <f>IFERROR(ODBC__dsn_Synapse[[#This Row],[convert_TZ(users_waves.completed_date,''UTC'',''America/New_York'')]],"")*1</f>
        <v>#VALUE!</v>
      </c>
      <c r="G319" t="e">
        <f>IFERROR(ODBC__dsn_Synapse[[#This Row],[npi]],"")*1</f>
        <v>#VALUE!</v>
      </c>
      <c r="H319" t="e">
        <f>IFERROR(ODBC__dsn_Synapse[[#This Row],[vendor_npi]],"")*1</f>
        <v>#VALUE!</v>
      </c>
      <c r="I319" t="e">
        <f>IFERROR(ODBC__dsn_Synapse[[#This Row],[status]],"")*1</f>
        <v>#VALUE!</v>
      </c>
      <c r="J319" t="str">
        <f>IFERROR(ODBC__dsn_Synapse[[#This Row],[responses-&gt;&gt;''$.\"4420595\"'']],"")</f>
        <v/>
      </c>
      <c r="K319" t="str">
        <f>IFERROR(ODBC__dsn_Synapse[[#This Row],[responses-&gt;&gt;''$.\"4420283\"'']],"")</f>
        <v/>
      </c>
      <c r="L319" t="str">
        <f>IFERROR(ODBC__dsn_Synapse[[#This Row],[responses-&gt;&gt;''$.\"4422124\"'']],"")</f>
        <v/>
      </c>
      <c r="M319" t="str">
        <f t="shared" si="33"/>
        <v/>
      </c>
      <c r="N319" t="e">
        <f>_xlfn.IFNA(_xlfn.XLOOKUP($G319,'HBV TL'!$C:$C,'HBV TL'!$E:$E,,0),"NA")</f>
        <v>#VALUE!</v>
      </c>
      <c r="O319" t="e">
        <f>_xlfn.IFNA(_xlfn.XLOOKUP($H319,'HBV TL'!$C:$C,'HBV TL'!$E:$E,,0),"NA")</f>
        <v>#VALUE!</v>
      </c>
      <c r="P319" t="e">
        <f t="shared" si="34"/>
        <v>#VALUE!</v>
      </c>
      <c r="Q319" t="e">
        <f>_xlfn.XLOOKUP($G319,'HBV_PBC Unified TL'!$A:$A,'HBV_PBC Unified TL'!$E:$E,,0)</f>
        <v>#VALUE!</v>
      </c>
      <c r="R319" t="e">
        <f t="shared" si="35"/>
        <v>#VALUE!</v>
      </c>
      <c r="S319" t="e">
        <f>_xlfn.IFNA(IF(_xlfn.XLOOKUP($C319,OLs!$B:$B,OLs!$B:$B,,0),1,0),0)</f>
        <v>#VALUE!</v>
      </c>
      <c r="T319" t="e">
        <f t="shared" si="36"/>
        <v>#VALUE!</v>
      </c>
      <c r="U319" t="e">
        <f>_xlfn.IFNA(_xlfn.XLOOKUP($T319,'PBC TL'!$A:$A,'PBC TL'!$F:$F,,0),"NA")</f>
        <v>#VALUE!</v>
      </c>
      <c r="V319" t="e">
        <f t="shared" si="37"/>
        <v>#VALUE!</v>
      </c>
      <c r="W319" t="e">
        <f t="shared" si="38"/>
        <v>#VALUE!</v>
      </c>
      <c r="X319" t="e">
        <f t="shared" si="39"/>
        <v>#VALUE!</v>
      </c>
      <c r="Y319" t="e">
        <f t="shared" si="40"/>
        <v>#VALUE!</v>
      </c>
    </row>
    <row r="320" spans="1:25" hidden="1" x14ac:dyDescent="0.25">
      <c r="A320" t="e">
        <f>IFERROR(ODBC__dsn_Synapse[[#This Row],[wave_id]],"")*1</f>
        <v>#VALUE!</v>
      </c>
      <c r="B320" t="e">
        <f>IFERROR(ODBC__dsn_Synapse[[#This Row],[id]],"")*1</f>
        <v>#VALUE!</v>
      </c>
      <c r="C320" t="e">
        <f>IFERROR(ODBC__dsn_Synapse[[#This Row],[user_id]],"")*1</f>
        <v>#VALUE!</v>
      </c>
      <c r="D320" s="100" t="e">
        <f>IFERROR(ODBC__dsn_Synapse[[#This Row],[start_date]],"")*1</f>
        <v>#VALUE!</v>
      </c>
      <c r="E320" t="e">
        <f>IFERROR(ODBC__dsn_Synapse[[#This Row],[completed_date]],"")*1</f>
        <v>#VALUE!</v>
      </c>
      <c r="F320" s="100" t="e">
        <f>IFERROR(ODBC__dsn_Synapse[[#This Row],[convert_TZ(users_waves.completed_date,''UTC'',''America/New_York'')]],"")*1</f>
        <v>#VALUE!</v>
      </c>
      <c r="G320" t="e">
        <f>IFERROR(ODBC__dsn_Synapse[[#This Row],[npi]],"")*1</f>
        <v>#VALUE!</v>
      </c>
      <c r="H320" t="e">
        <f>IFERROR(ODBC__dsn_Synapse[[#This Row],[vendor_npi]],"")*1</f>
        <v>#VALUE!</v>
      </c>
      <c r="I320" t="e">
        <f>IFERROR(ODBC__dsn_Synapse[[#This Row],[status]],"")*1</f>
        <v>#VALUE!</v>
      </c>
      <c r="J320" t="str">
        <f>IFERROR(ODBC__dsn_Synapse[[#This Row],[responses-&gt;&gt;''$.\"4420595\"'']],"")</f>
        <v/>
      </c>
      <c r="K320" t="str">
        <f>IFERROR(ODBC__dsn_Synapse[[#This Row],[responses-&gt;&gt;''$.\"4420283\"'']],"")</f>
        <v/>
      </c>
      <c r="L320" t="str">
        <f>IFERROR(ODBC__dsn_Synapse[[#This Row],[responses-&gt;&gt;''$.\"4422124\"'']],"")</f>
        <v/>
      </c>
      <c r="M320" t="str">
        <f t="shared" si="33"/>
        <v/>
      </c>
      <c r="N320" t="e">
        <f>_xlfn.IFNA(_xlfn.XLOOKUP($G320,'HBV TL'!$C:$C,'HBV TL'!$E:$E,,0),"NA")</f>
        <v>#VALUE!</v>
      </c>
      <c r="O320" t="e">
        <f>_xlfn.IFNA(_xlfn.XLOOKUP($H320,'HBV TL'!$C:$C,'HBV TL'!$E:$E,,0),"NA")</f>
        <v>#VALUE!</v>
      </c>
      <c r="P320" t="e">
        <f t="shared" si="34"/>
        <v>#VALUE!</v>
      </c>
      <c r="Q320" t="e">
        <f>_xlfn.XLOOKUP($G320,'HBV_PBC Unified TL'!$A:$A,'HBV_PBC Unified TL'!$E:$E,,0)</f>
        <v>#VALUE!</v>
      </c>
      <c r="R320" t="e">
        <f t="shared" si="35"/>
        <v>#VALUE!</v>
      </c>
      <c r="S320" t="e">
        <f>_xlfn.IFNA(IF(_xlfn.XLOOKUP($C320,OLs!$B:$B,OLs!$B:$B,,0),1,0),0)</f>
        <v>#VALUE!</v>
      </c>
      <c r="T320" t="e">
        <f t="shared" si="36"/>
        <v>#VALUE!</v>
      </c>
      <c r="U320" t="e">
        <f>_xlfn.IFNA(_xlfn.XLOOKUP($T320,'PBC TL'!$A:$A,'PBC TL'!$F:$F,,0),"NA")</f>
        <v>#VALUE!</v>
      </c>
      <c r="V320" t="e">
        <f t="shared" si="37"/>
        <v>#VALUE!</v>
      </c>
      <c r="W320" t="e">
        <f t="shared" si="38"/>
        <v>#VALUE!</v>
      </c>
      <c r="X320" t="e">
        <f t="shared" si="39"/>
        <v>#VALUE!</v>
      </c>
      <c r="Y320" t="e">
        <f t="shared" si="40"/>
        <v>#VALUE!</v>
      </c>
    </row>
    <row r="321" spans="1:25" hidden="1" x14ac:dyDescent="0.25">
      <c r="A321" t="e">
        <f>IFERROR(ODBC__dsn_Synapse[[#This Row],[wave_id]],"")*1</f>
        <v>#VALUE!</v>
      </c>
      <c r="B321" t="e">
        <f>IFERROR(ODBC__dsn_Synapse[[#This Row],[id]],"")*1</f>
        <v>#VALUE!</v>
      </c>
      <c r="C321" t="e">
        <f>IFERROR(ODBC__dsn_Synapse[[#This Row],[user_id]],"")*1</f>
        <v>#VALUE!</v>
      </c>
      <c r="D321" s="100" t="e">
        <f>IFERROR(ODBC__dsn_Synapse[[#This Row],[start_date]],"")*1</f>
        <v>#VALUE!</v>
      </c>
      <c r="E321" t="e">
        <f>IFERROR(ODBC__dsn_Synapse[[#This Row],[completed_date]],"")*1</f>
        <v>#VALUE!</v>
      </c>
      <c r="F321" s="100" t="e">
        <f>IFERROR(ODBC__dsn_Synapse[[#This Row],[convert_TZ(users_waves.completed_date,''UTC'',''America/New_York'')]],"")*1</f>
        <v>#VALUE!</v>
      </c>
      <c r="G321" t="e">
        <f>IFERROR(ODBC__dsn_Synapse[[#This Row],[npi]],"")*1</f>
        <v>#VALUE!</v>
      </c>
      <c r="H321" t="e">
        <f>IFERROR(ODBC__dsn_Synapse[[#This Row],[vendor_npi]],"")*1</f>
        <v>#VALUE!</v>
      </c>
      <c r="I321" t="e">
        <f>IFERROR(ODBC__dsn_Synapse[[#This Row],[status]],"")*1</f>
        <v>#VALUE!</v>
      </c>
      <c r="J321" t="str">
        <f>IFERROR(ODBC__dsn_Synapse[[#This Row],[responses-&gt;&gt;''$.\"4420595\"'']],"")</f>
        <v/>
      </c>
      <c r="K321" t="str">
        <f>IFERROR(ODBC__dsn_Synapse[[#This Row],[responses-&gt;&gt;''$.\"4420283\"'']],"")</f>
        <v/>
      </c>
      <c r="L321" t="str">
        <f>IFERROR(ODBC__dsn_Synapse[[#This Row],[responses-&gt;&gt;''$.\"4422124\"'']],"")</f>
        <v/>
      </c>
      <c r="M321" t="str">
        <f t="shared" si="33"/>
        <v/>
      </c>
      <c r="N321" t="e">
        <f>_xlfn.IFNA(_xlfn.XLOOKUP($G321,'HBV TL'!$C:$C,'HBV TL'!$E:$E,,0),"NA")</f>
        <v>#VALUE!</v>
      </c>
      <c r="O321" t="e">
        <f>_xlfn.IFNA(_xlfn.XLOOKUP($H321,'HBV TL'!$C:$C,'HBV TL'!$E:$E,,0),"NA")</f>
        <v>#VALUE!</v>
      </c>
      <c r="P321" t="e">
        <f t="shared" si="34"/>
        <v>#VALUE!</v>
      </c>
      <c r="Q321" t="e">
        <f>_xlfn.XLOOKUP($G321,'HBV_PBC Unified TL'!$A:$A,'HBV_PBC Unified TL'!$E:$E,,0)</f>
        <v>#VALUE!</v>
      </c>
      <c r="R321" t="e">
        <f t="shared" si="35"/>
        <v>#VALUE!</v>
      </c>
      <c r="S321" t="e">
        <f>_xlfn.IFNA(IF(_xlfn.XLOOKUP($C321,OLs!$B:$B,OLs!$B:$B,,0),1,0),0)</f>
        <v>#VALUE!</v>
      </c>
      <c r="T321" t="e">
        <f t="shared" si="36"/>
        <v>#VALUE!</v>
      </c>
      <c r="U321" t="e">
        <f>_xlfn.IFNA(_xlfn.XLOOKUP($T321,'PBC TL'!$A:$A,'PBC TL'!$F:$F,,0),"NA")</f>
        <v>#VALUE!</v>
      </c>
      <c r="V321" t="e">
        <f t="shared" si="37"/>
        <v>#VALUE!</v>
      </c>
      <c r="W321" t="e">
        <f t="shared" si="38"/>
        <v>#VALUE!</v>
      </c>
      <c r="X321" t="e">
        <f t="shared" si="39"/>
        <v>#VALUE!</v>
      </c>
      <c r="Y321" t="e">
        <f t="shared" si="40"/>
        <v>#VALUE!</v>
      </c>
    </row>
    <row r="322" spans="1:25" hidden="1" x14ac:dyDescent="0.25">
      <c r="A322" t="e">
        <f>IFERROR(ODBC__dsn_Synapse[[#This Row],[wave_id]],"")*1</f>
        <v>#VALUE!</v>
      </c>
      <c r="B322" t="e">
        <f>IFERROR(ODBC__dsn_Synapse[[#This Row],[id]],"")*1</f>
        <v>#VALUE!</v>
      </c>
      <c r="C322" t="e">
        <f>IFERROR(ODBC__dsn_Synapse[[#This Row],[user_id]],"")*1</f>
        <v>#VALUE!</v>
      </c>
      <c r="D322" s="100" t="e">
        <f>IFERROR(ODBC__dsn_Synapse[[#This Row],[start_date]],"")*1</f>
        <v>#VALUE!</v>
      </c>
      <c r="E322" t="e">
        <f>IFERROR(ODBC__dsn_Synapse[[#This Row],[completed_date]],"")*1</f>
        <v>#VALUE!</v>
      </c>
      <c r="F322" s="100" t="e">
        <f>IFERROR(ODBC__dsn_Synapse[[#This Row],[convert_TZ(users_waves.completed_date,''UTC'',''America/New_York'')]],"")*1</f>
        <v>#VALUE!</v>
      </c>
      <c r="G322" t="e">
        <f>IFERROR(ODBC__dsn_Synapse[[#This Row],[npi]],"")*1</f>
        <v>#VALUE!</v>
      </c>
      <c r="H322" t="e">
        <f>IFERROR(ODBC__dsn_Synapse[[#This Row],[vendor_npi]],"")*1</f>
        <v>#VALUE!</v>
      </c>
      <c r="I322" t="e">
        <f>IFERROR(ODBC__dsn_Synapse[[#This Row],[status]],"")*1</f>
        <v>#VALUE!</v>
      </c>
      <c r="J322" t="str">
        <f>IFERROR(ODBC__dsn_Synapse[[#This Row],[responses-&gt;&gt;''$.\"4420595\"'']],"")</f>
        <v/>
      </c>
      <c r="K322" t="str">
        <f>IFERROR(ODBC__dsn_Synapse[[#This Row],[responses-&gt;&gt;''$.\"4420283\"'']],"")</f>
        <v/>
      </c>
      <c r="L322" t="str">
        <f>IFERROR(ODBC__dsn_Synapse[[#This Row],[responses-&gt;&gt;''$.\"4422124\"'']],"")</f>
        <v/>
      </c>
      <c r="M322" t="str">
        <f t="shared" si="33"/>
        <v/>
      </c>
      <c r="N322" t="e">
        <f>_xlfn.IFNA(_xlfn.XLOOKUP($G322,'HBV TL'!$C:$C,'HBV TL'!$E:$E,,0),"NA")</f>
        <v>#VALUE!</v>
      </c>
      <c r="O322" t="e">
        <f>_xlfn.IFNA(_xlfn.XLOOKUP($H322,'HBV TL'!$C:$C,'HBV TL'!$E:$E,,0),"NA")</f>
        <v>#VALUE!</v>
      </c>
      <c r="P322" t="e">
        <f t="shared" si="34"/>
        <v>#VALUE!</v>
      </c>
      <c r="Q322" t="e">
        <f>_xlfn.XLOOKUP($G322,'HBV_PBC Unified TL'!$A:$A,'HBV_PBC Unified TL'!$E:$E,,0)</f>
        <v>#VALUE!</v>
      </c>
      <c r="R322" t="e">
        <f t="shared" si="35"/>
        <v>#VALUE!</v>
      </c>
      <c r="S322" t="e">
        <f>_xlfn.IFNA(IF(_xlfn.XLOOKUP($C322,OLs!$B:$B,OLs!$B:$B,,0),1,0),0)</f>
        <v>#VALUE!</v>
      </c>
      <c r="T322" t="e">
        <f t="shared" si="36"/>
        <v>#VALUE!</v>
      </c>
      <c r="U322" t="e">
        <f>_xlfn.IFNA(_xlfn.XLOOKUP($T322,'PBC TL'!$A:$A,'PBC TL'!$F:$F,,0),"NA")</f>
        <v>#VALUE!</v>
      </c>
      <c r="V322" t="e">
        <f t="shared" si="37"/>
        <v>#VALUE!</v>
      </c>
      <c r="W322" t="e">
        <f t="shared" si="38"/>
        <v>#VALUE!</v>
      </c>
      <c r="X322" t="e">
        <f t="shared" si="39"/>
        <v>#VALUE!</v>
      </c>
      <c r="Y322" t="e">
        <f t="shared" si="40"/>
        <v>#VALUE!</v>
      </c>
    </row>
    <row r="323" spans="1:25" hidden="1" x14ac:dyDescent="0.25">
      <c r="A323" t="e">
        <f>IFERROR(ODBC__dsn_Synapse[[#This Row],[wave_id]],"")*1</f>
        <v>#VALUE!</v>
      </c>
      <c r="B323" t="e">
        <f>IFERROR(ODBC__dsn_Synapse[[#This Row],[id]],"")*1</f>
        <v>#VALUE!</v>
      </c>
      <c r="C323" t="e">
        <f>IFERROR(ODBC__dsn_Synapse[[#This Row],[user_id]],"")*1</f>
        <v>#VALUE!</v>
      </c>
      <c r="D323" s="100" t="e">
        <f>IFERROR(ODBC__dsn_Synapse[[#This Row],[start_date]],"")*1</f>
        <v>#VALUE!</v>
      </c>
      <c r="E323" t="e">
        <f>IFERROR(ODBC__dsn_Synapse[[#This Row],[completed_date]],"")*1</f>
        <v>#VALUE!</v>
      </c>
      <c r="F323" s="100" t="e">
        <f>IFERROR(ODBC__dsn_Synapse[[#This Row],[convert_TZ(users_waves.completed_date,''UTC'',''America/New_York'')]],"")*1</f>
        <v>#VALUE!</v>
      </c>
      <c r="G323" t="e">
        <f>IFERROR(ODBC__dsn_Synapse[[#This Row],[npi]],"")*1</f>
        <v>#VALUE!</v>
      </c>
      <c r="H323" t="e">
        <f>IFERROR(ODBC__dsn_Synapse[[#This Row],[vendor_npi]],"")*1</f>
        <v>#VALUE!</v>
      </c>
      <c r="I323" t="e">
        <f>IFERROR(ODBC__dsn_Synapse[[#This Row],[status]],"")*1</f>
        <v>#VALUE!</v>
      </c>
      <c r="J323" t="str">
        <f>IFERROR(ODBC__dsn_Synapse[[#This Row],[responses-&gt;&gt;''$.\"4420595\"'']],"")</f>
        <v/>
      </c>
      <c r="K323" t="str">
        <f>IFERROR(ODBC__dsn_Synapse[[#This Row],[responses-&gt;&gt;''$.\"4420283\"'']],"")</f>
        <v/>
      </c>
      <c r="L323" t="str">
        <f>IFERROR(ODBC__dsn_Synapse[[#This Row],[responses-&gt;&gt;''$.\"4422124\"'']],"")</f>
        <v/>
      </c>
      <c r="M323" t="str">
        <f t="shared" ref="M323:M386" si="41">IF(J323=0,K323,J323)</f>
        <v/>
      </c>
      <c r="N323" t="e">
        <f>_xlfn.IFNA(_xlfn.XLOOKUP($G323,'HBV TL'!$C:$C,'HBV TL'!$E:$E,,0),"NA")</f>
        <v>#VALUE!</v>
      </c>
      <c r="O323" t="e">
        <f>_xlfn.IFNA(_xlfn.XLOOKUP($H323,'HBV TL'!$C:$C,'HBV TL'!$E:$E,,0),"NA")</f>
        <v>#VALUE!</v>
      </c>
      <c r="P323" t="e">
        <f t="shared" ref="P323:P386" si="42">IF(N323="NA",O323,N323)</f>
        <v>#VALUE!</v>
      </c>
      <c r="Q323" t="e">
        <f>_xlfn.XLOOKUP($G323,'HBV_PBC Unified TL'!$A:$A,'HBV_PBC Unified TL'!$E:$E,,0)</f>
        <v>#VALUE!</v>
      </c>
      <c r="R323" t="e">
        <f t="shared" ref="R323:R386" si="43">IF(AND(P323&lt;11,P323&gt;3),"High/Medium",IF(AND(P323&lt;4,P323&gt;-1),"Low","No Decile"))</f>
        <v>#VALUE!</v>
      </c>
      <c r="S323" t="e">
        <f>_xlfn.IFNA(IF(_xlfn.XLOOKUP($C323,OLs!$B:$B,OLs!$B:$B,,0),1,0),0)</f>
        <v>#VALUE!</v>
      </c>
      <c r="T323" t="e">
        <f t="shared" ref="T323:T386" si="44">IF(G323=0,H323,G323)</f>
        <v>#VALUE!</v>
      </c>
      <c r="U323" t="e">
        <f>_xlfn.IFNA(_xlfn.XLOOKUP($T323,'PBC TL'!$A:$A,'PBC TL'!$F:$F,,0),"NA")</f>
        <v>#VALUE!</v>
      </c>
      <c r="V323" t="e">
        <f t="shared" ref="V323:V386" si="45">IF(P323&lt;&gt;"NA",1,0)</f>
        <v>#VALUE!</v>
      </c>
      <c r="W323" t="e">
        <f t="shared" ref="W323:W386" si="46">IF(U323&lt;&gt;"NA",1,0)</f>
        <v>#VALUE!</v>
      </c>
      <c r="X323" t="e">
        <f t="shared" ref="X323:X386" si="47">IF(AND(V323=1,W323=0),1,0)</f>
        <v>#VALUE!</v>
      </c>
      <c r="Y323" t="e">
        <f t="shared" ref="Y323:Y386" si="48">IF(AND(W323=1,V323=0),1,0)</f>
        <v>#VALUE!</v>
      </c>
    </row>
    <row r="324" spans="1:25" hidden="1" x14ac:dyDescent="0.25">
      <c r="A324" t="e">
        <f>IFERROR(ODBC__dsn_Synapse[[#This Row],[wave_id]],"")*1</f>
        <v>#VALUE!</v>
      </c>
      <c r="B324" t="e">
        <f>IFERROR(ODBC__dsn_Synapse[[#This Row],[id]],"")*1</f>
        <v>#VALUE!</v>
      </c>
      <c r="C324" t="e">
        <f>IFERROR(ODBC__dsn_Synapse[[#This Row],[user_id]],"")*1</f>
        <v>#VALUE!</v>
      </c>
      <c r="D324" s="100" t="e">
        <f>IFERROR(ODBC__dsn_Synapse[[#This Row],[start_date]],"")*1</f>
        <v>#VALUE!</v>
      </c>
      <c r="E324" t="e">
        <f>IFERROR(ODBC__dsn_Synapse[[#This Row],[completed_date]],"")*1</f>
        <v>#VALUE!</v>
      </c>
      <c r="F324" s="100" t="e">
        <f>IFERROR(ODBC__dsn_Synapse[[#This Row],[convert_TZ(users_waves.completed_date,''UTC'',''America/New_York'')]],"")*1</f>
        <v>#VALUE!</v>
      </c>
      <c r="G324" t="e">
        <f>IFERROR(ODBC__dsn_Synapse[[#This Row],[npi]],"")*1</f>
        <v>#VALUE!</v>
      </c>
      <c r="H324" t="e">
        <f>IFERROR(ODBC__dsn_Synapse[[#This Row],[vendor_npi]],"")*1</f>
        <v>#VALUE!</v>
      </c>
      <c r="I324" t="e">
        <f>IFERROR(ODBC__dsn_Synapse[[#This Row],[status]],"")*1</f>
        <v>#VALUE!</v>
      </c>
      <c r="J324" t="str">
        <f>IFERROR(ODBC__dsn_Synapse[[#This Row],[responses-&gt;&gt;''$.\"4420595\"'']],"")</f>
        <v/>
      </c>
      <c r="K324" t="str">
        <f>IFERROR(ODBC__dsn_Synapse[[#This Row],[responses-&gt;&gt;''$.\"4420283\"'']],"")</f>
        <v/>
      </c>
      <c r="L324" t="str">
        <f>IFERROR(ODBC__dsn_Synapse[[#This Row],[responses-&gt;&gt;''$.\"4422124\"'']],"")</f>
        <v/>
      </c>
      <c r="M324" t="str">
        <f t="shared" si="41"/>
        <v/>
      </c>
      <c r="N324" t="e">
        <f>_xlfn.IFNA(_xlfn.XLOOKUP($G324,'HBV TL'!$C:$C,'HBV TL'!$E:$E,,0),"NA")</f>
        <v>#VALUE!</v>
      </c>
      <c r="O324" t="e">
        <f>_xlfn.IFNA(_xlfn.XLOOKUP($H324,'HBV TL'!$C:$C,'HBV TL'!$E:$E,,0),"NA")</f>
        <v>#VALUE!</v>
      </c>
      <c r="P324" t="e">
        <f t="shared" si="42"/>
        <v>#VALUE!</v>
      </c>
      <c r="Q324" t="e">
        <f>_xlfn.XLOOKUP($G324,'HBV_PBC Unified TL'!$A:$A,'HBV_PBC Unified TL'!$E:$E,,0)</f>
        <v>#VALUE!</v>
      </c>
      <c r="R324" t="e">
        <f t="shared" si="43"/>
        <v>#VALUE!</v>
      </c>
      <c r="S324" t="e">
        <f>_xlfn.IFNA(IF(_xlfn.XLOOKUP($C324,OLs!$B:$B,OLs!$B:$B,,0),1,0),0)</f>
        <v>#VALUE!</v>
      </c>
      <c r="T324" t="e">
        <f t="shared" si="44"/>
        <v>#VALUE!</v>
      </c>
      <c r="U324" t="e">
        <f>_xlfn.IFNA(_xlfn.XLOOKUP($T324,'PBC TL'!$A:$A,'PBC TL'!$F:$F,,0),"NA")</f>
        <v>#VALUE!</v>
      </c>
      <c r="V324" t="e">
        <f t="shared" si="45"/>
        <v>#VALUE!</v>
      </c>
      <c r="W324" t="e">
        <f t="shared" si="46"/>
        <v>#VALUE!</v>
      </c>
      <c r="X324" t="e">
        <f t="shared" si="47"/>
        <v>#VALUE!</v>
      </c>
      <c r="Y324" t="e">
        <f t="shared" si="48"/>
        <v>#VALUE!</v>
      </c>
    </row>
    <row r="325" spans="1:25" hidden="1" x14ac:dyDescent="0.25">
      <c r="A325" t="e">
        <f>IFERROR(ODBC__dsn_Synapse[[#This Row],[wave_id]],"")*1</f>
        <v>#VALUE!</v>
      </c>
      <c r="B325" t="e">
        <f>IFERROR(ODBC__dsn_Synapse[[#This Row],[id]],"")*1</f>
        <v>#VALUE!</v>
      </c>
      <c r="C325" t="e">
        <f>IFERROR(ODBC__dsn_Synapse[[#This Row],[user_id]],"")*1</f>
        <v>#VALUE!</v>
      </c>
      <c r="D325" s="100" t="e">
        <f>IFERROR(ODBC__dsn_Synapse[[#This Row],[start_date]],"")*1</f>
        <v>#VALUE!</v>
      </c>
      <c r="E325" t="e">
        <f>IFERROR(ODBC__dsn_Synapse[[#This Row],[completed_date]],"")*1</f>
        <v>#VALUE!</v>
      </c>
      <c r="F325" s="100" t="e">
        <f>IFERROR(ODBC__dsn_Synapse[[#This Row],[convert_TZ(users_waves.completed_date,''UTC'',''America/New_York'')]],"")*1</f>
        <v>#VALUE!</v>
      </c>
      <c r="G325" t="e">
        <f>IFERROR(ODBC__dsn_Synapse[[#This Row],[npi]],"")*1</f>
        <v>#VALUE!</v>
      </c>
      <c r="H325" t="e">
        <f>IFERROR(ODBC__dsn_Synapse[[#This Row],[vendor_npi]],"")*1</f>
        <v>#VALUE!</v>
      </c>
      <c r="I325" t="e">
        <f>IFERROR(ODBC__dsn_Synapse[[#This Row],[status]],"")*1</f>
        <v>#VALUE!</v>
      </c>
      <c r="J325" t="str">
        <f>IFERROR(ODBC__dsn_Synapse[[#This Row],[responses-&gt;&gt;''$.\"4420595\"'']],"")</f>
        <v/>
      </c>
      <c r="K325" t="str">
        <f>IFERROR(ODBC__dsn_Synapse[[#This Row],[responses-&gt;&gt;''$.\"4420283\"'']],"")</f>
        <v/>
      </c>
      <c r="L325" t="str">
        <f>IFERROR(ODBC__dsn_Synapse[[#This Row],[responses-&gt;&gt;''$.\"4422124\"'']],"")</f>
        <v/>
      </c>
      <c r="M325" t="str">
        <f t="shared" si="41"/>
        <v/>
      </c>
      <c r="N325" t="e">
        <f>_xlfn.IFNA(_xlfn.XLOOKUP($G325,'HBV TL'!$C:$C,'HBV TL'!$E:$E,,0),"NA")</f>
        <v>#VALUE!</v>
      </c>
      <c r="O325" t="e">
        <f>_xlfn.IFNA(_xlfn.XLOOKUP($H325,'HBV TL'!$C:$C,'HBV TL'!$E:$E,,0),"NA")</f>
        <v>#VALUE!</v>
      </c>
      <c r="P325" t="e">
        <f t="shared" si="42"/>
        <v>#VALUE!</v>
      </c>
      <c r="Q325" t="e">
        <f>_xlfn.XLOOKUP($G325,'HBV_PBC Unified TL'!$A:$A,'HBV_PBC Unified TL'!$E:$E,,0)</f>
        <v>#VALUE!</v>
      </c>
      <c r="R325" t="e">
        <f t="shared" si="43"/>
        <v>#VALUE!</v>
      </c>
      <c r="S325" t="e">
        <f>_xlfn.IFNA(IF(_xlfn.XLOOKUP($C325,OLs!$B:$B,OLs!$B:$B,,0),1,0),0)</f>
        <v>#VALUE!</v>
      </c>
      <c r="T325" t="e">
        <f t="shared" si="44"/>
        <v>#VALUE!</v>
      </c>
      <c r="U325" t="e">
        <f>_xlfn.IFNA(_xlfn.XLOOKUP($T325,'PBC TL'!$A:$A,'PBC TL'!$F:$F,,0),"NA")</f>
        <v>#VALUE!</v>
      </c>
      <c r="V325" t="e">
        <f t="shared" si="45"/>
        <v>#VALUE!</v>
      </c>
      <c r="W325" t="e">
        <f t="shared" si="46"/>
        <v>#VALUE!</v>
      </c>
      <c r="X325" t="e">
        <f t="shared" si="47"/>
        <v>#VALUE!</v>
      </c>
      <c r="Y325" t="e">
        <f t="shared" si="48"/>
        <v>#VALUE!</v>
      </c>
    </row>
    <row r="326" spans="1:25" hidden="1" x14ac:dyDescent="0.25">
      <c r="A326" t="e">
        <f>IFERROR(ODBC__dsn_Synapse[[#This Row],[wave_id]],"")*1</f>
        <v>#VALUE!</v>
      </c>
      <c r="B326" t="e">
        <f>IFERROR(ODBC__dsn_Synapse[[#This Row],[id]],"")*1</f>
        <v>#VALUE!</v>
      </c>
      <c r="C326" t="e">
        <f>IFERROR(ODBC__dsn_Synapse[[#This Row],[user_id]],"")*1</f>
        <v>#VALUE!</v>
      </c>
      <c r="D326" s="100" t="e">
        <f>IFERROR(ODBC__dsn_Synapse[[#This Row],[start_date]],"")*1</f>
        <v>#VALUE!</v>
      </c>
      <c r="E326" t="e">
        <f>IFERROR(ODBC__dsn_Synapse[[#This Row],[completed_date]],"")*1</f>
        <v>#VALUE!</v>
      </c>
      <c r="F326" s="100" t="e">
        <f>IFERROR(ODBC__dsn_Synapse[[#This Row],[convert_TZ(users_waves.completed_date,''UTC'',''America/New_York'')]],"")*1</f>
        <v>#VALUE!</v>
      </c>
      <c r="G326" t="e">
        <f>IFERROR(ODBC__dsn_Synapse[[#This Row],[npi]],"")*1</f>
        <v>#VALUE!</v>
      </c>
      <c r="H326" t="e">
        <f>IFERROR(ODBC__dsn_Synapse[[#This Row],[vendor_npi]],"")*1</f>
        <v>#VALUE!</v>
      </c>
      <c r="I326" t="e">
        <f>IFERROR(ODBC__dsn_Synapse[[#This Row],[status]],"")*1</f>
        <v>#VALUE!</v>
      </c>
      <c r="J326" t="str">
        <f>IFERROR(ODBC__dsn_Synapse[[#This Row],[responses-&gt;&gt;''$.\"4420595\"'']],"")</f>
        <v/>
      </c>
      <c r="K326" t="str">
        <f>IFERROR(ODBC__dsn_Synapse[[#This Row],[responses-&gt;&gt;''$.\"4420283\"'']],"")</f>
        <v/>
      </c>
      <c r="L326" t="str">
        <f>IFERROR(ODBC__dsn_Synapse[[#This Row],[responses-&gt;&gt;''$.\"4422124\"'']],"")</f>
        <v/>
      </c>
      <c r="M326" t="str">
        <f t="shared" si="41"/>
        <v/>
      </c>
      <c r="N326" t="e">
        <f>_xlfn.IFNA(_xlfn.XLOOKUP($G326,'HBV TL'!$C:$C,'HBV TL'!$E:$E,,0),"NA")</f>
        <v>#VALUE!</v>
      </c>
      <c r="O326" t="e">
        <f>_xlfn.IFNA(_xlfn.XLOOKUP($H326,'HBV TL'!$C:$C,'HBV TL'!$E:$E,,0),"NA")</f>
        <v>#VALUE!</v>
      </c>
      <c r="P326" t="e">
        <f t="shared" si="42"/>
        <v>#VALUE!</v>
      </c>
      <c r="Q326" t="e">
        <f>_xlfn.XLOOKUP($G326,'HBV_PBC Unified TL'!$A:$A,'HBV_PBC Unified TL'!$E:$E,,0)</f>
        <v>#VALUE!</v>
      </c>
      <c r="R326" t="e">
        <f t="shared" si="43"/>
        <v>#VALUE!</v>
      </c>
      <c r="S326" t="e">
        <f>_xlfn.IFNA(IF(_xlfn.XLOOKUP($C326,OLs!$B:$B,OLs!$B:$B,,0),1,0),0)</f>
        <v>#VALUE!</v>
      </c>
      <c r="T326" t="e">
        <f t="shared" si="44"/>
        <v>#VALUE!</v>
      </c>
      <c r="U326" t="e">
        <f>_xlfn.IFNA(_xlfn.XLOOKUP($T326,'PBC TL'!$A:$A,'PBC TL'!$F:$F,,0),"NA")</f>
        <v>#VALUE!</v>
      </c>
      <c r="V326" t="e">
        <f t="shared" si="45"/>
        <v>#VALUE!</v>
      </c>
      <c r="W326" t="e">
        <f t="shared" si="46"/>
        <v>#VALUE!</v>
      </c>
      <c r="X326" t="e">
        <f t="shared" si="47"/>
        <v>#VALUE!</v>
      </c>
      <c r="Y326" t="e">
        <f t="shared" si="48"/>
        <v>#VALUE!</v>
      </c>
    </row>
    <row r="327" spans="1:25" hidden="1" x14ac:dyDescent="0.25">
      <c r="A327" t="e">
        <f>IFERROR(ODBC__dsn_Synapse[[#This Row],[wave_id]],"")*1</f>
        <v>#VALUE!</v>
      </c>
      <c r="B327" t="e">
        <f>IFERROR(ODBC__dsn_Synapse[[#This Row],[id]],"")*1</f>
        <v>#VALUE!</v>
      </c>
      <c r="C327" t="e">
        <f>IFERROR(ODBC__dsn_Synapse[[#This Row],[user_id]],"")*1</f>
        <v>#VALUE!</v>
      </c>
      <c r="D327" s="100" t="e">
        <f>IFERROR(ODBC__dsn_Synapse[[#This Row],[start_date]],"")*1</f>
        <v>#VALUE!</v>
      </c>
      <c r="E327" t="e">
        <f>IFERROR(ODBC__dsn_Synapse[[#This Row],[completed_date]],"")*1</f>
        <v>#VALUE!</v>
      </c>
      <c r="F327" s="100" t="e">
        <f>IFERROR(ODBC__dsn_Synapse[[#This Row],[convert_TZ(users_waves.completed_date,''UTC'',''America/New_York'')]],"")*1</f>
        <v>#VALUE!</v>
      </c>
      <c r="G327" t="e">
        <f>IFERROR(ODBC__dsn_Synapse[[#This Row],[npi]],"")*1</f>
        <v>#VALUE!</v>
      </c>
      <c r="H327" t="e">
        <f>IFERROR(ODBC__dsn_Synapse[[#This Row],[vendor_npi]],"")*1</f>
        <v>#VALUE!</v>
      </c>
      <c r="I327" t="e">
        <f>IFERROR(ODBC__dsn_Synapse[[#This Row],[status]],"")*1</f>
        <v>#VALUE!</v>
      </c>
      <c r="J327" t="str">
        <f>IFERROR(ODBC__dsn_Synapse[[#This Row],[responses-&gt;&gt;''$.\"4420595\"'']],"")</f>
        <v/>
      </c>
      <c r="K327" t="str">
        <f>IFERROR(ODBC__dsn_Synapse[[#This Row],[responses-&gt;&gt;''$.\"4420283\"'']],"")</f>
        <v/>
      </c>
      <c r="L327" t="str">
        <f>IFERROR(ODBC__dsn_Synapse[[#This Row],[responses-&gt;&gt;''$.\"4422124\"'']],"")</f>
        <v/>
      </c>
      <c r="M327" t="str">
        <f t="shared" si="41"/>
        <v/>
      </c>
      <c r="N327" t="e">
        <f>_xlfn.IFNA(_xlfn.XLOOKUP($G327,'HBV TL'!$C:$C,'HBV TL'!$E:$E,,0),"NA")</f>
        <v>#VALUE!</v>
      </c>
      <c r="O327" t="e">
        <f>_xlfn.IFNA(_xlfn.XLOOKUP($H327,'HBV TL'!$C:$C,'HBV TL'!$E:$E,,0),"NA")</f>
        <v>#VALUE!</v>
      </c>
      <c r="P327" t="e">
        <f t="shared" si="42"/>
        <v>#VALUE!</v>
      </c>
      <c r="Q327" t="e">
        <f>_xlfn.XLOOKUP($G327,'HBV_PBC Unified TL'!$A:$A,'HBV_PBC Unified TL'!$E:$E,,0)</f>
        <v>#VALUE!</v>
      </c>
      <c r="R327" t="e">
        <f t="shared" si="43"/>
        <v>#VALUE!</v>
      </c>
      <c r="S327" t="e">
        <f>_xlfn.IFNA(IF(_xlfn.XLOOKUP($C327,OLs!$B:$B,OLs!$B:$B,,0),1,0),0)</f>
        <v>#VALUE!</v>
      </c>
      <c r="T327" t="e">
        <f t="shared" si="44"/>
        <v>#VALUE!</v>
      </c>
      <c r="U327" t="e">
        <f>_xlfn.IFNA(_xlfn.XLOOKUP($T327,'PBC TL'!$A:$A,'PBC TL'!$F:$F,,0),"NA")</f>
        <v>#VALUE!</v>
      </c>
      <c r="V327" t="e">
        <f t="shared" si="45"/>
        <v>#VALUE!</v>
      </c>
      <c r="W327" t="e">
        <f t="shared" si="46"/>
        <v>#VALUE!</v>
      </c>
      <c r="X327" t="e">
        <f t="shared" si="47"/>
        <v>#VALUE!</v>
      </c>
      <c r="Y327" t="e">
        <f t="shared" si="48"/>
        <v>#VALUE!</v>
      </c>
    </row>
    <row r="328" spans="1:25" hidden="1" x14ac:dyDescent="0.25">
      <c r="A328" t="e">
        <f>IFERROR(ODBC__dsn_Synapse[[#This Row],[wave_id]],"")*1</f>
        <v>#VALUE!</v>
      </c>
      <c r="B328" t="e">
        <f>IFERROR(ODBC__dsn_Synapse[[#This Row],[id]],"")*1</f>
        <v>#VALUE!</v>
      </c>
      <c r="C328" t="e">
        <f>IFERROR(ODBC__dsn_Synapse[[#This Row],[user_id]],"")*1</f>
        <v>#VALUE!</v>
      </c>
      <c r="D328" s="100" t="e">
        <f>IFERROR(ODBC__dsn_Synapse[[#This Row],[start_date]],"")*1</f>
        <v>#VALUE!</v>
      </c>
      <c r="E328" t="e">
        <f>IFERROR(ODBC__dsn_Synapse[[#This Row],[completed_date]],"")*1</f>
        <v>#VALUE!</v>
      </c>
      <c r="F328" s="100" t="e">
        <f>IFERROR(ODBC__dsn_Synapse[[#This Row],[convert_TZ(users_waves.completed_date,''UTC'',''America/New_York'')]],"")*1</f>
        <v>#VALUE!</v>
      </c>
      <c r="G328" t="e">
        <f>IFERROR(ODBC__dsn_Synapse[[#This Row],[npi]],"")*1</f>
        <v>#VALUE!</v>
      </c>
      <c r="H328" t="e">
        <f>IFERROR(ODBC__dsn_Synapse[[#This Row],[vendor_npi]],"")*1</f>
        <v>#VALUE!</v>
      </c>
      <c r="I328" t="e">
        <f>IFERROR(ODBC__dsn_Synapse[[#This Row],[status]],"")*1</f>
        <v>#VALUE!</v>
      </c>
      <c r="J328" t="str">
        <f>IFERROR(ODBC__dsn_Synapse[[#This Row],[responses-&gt;&gt;''$.\"4420595\"'']],"")</f>
        <v/>
      </c>
      <c r="K328" t="str">
        <f>IFERROR(ODBC__dsn_Synapse[[#This Row],[responses-&gt;&gt;''$.\"4420283\"'']],"")</f>
        <v/>
      </c>
      <c r="L328" t="str">
        <f>IFERROR(ODBC__dsn_Synapse[[#This Row],[responses-&gt;&gt;''$.\"4422124\"'']],"")</f>
        <v/>
      </c>
      <c r="M328" t="str">
        <f t="shared" si="41"/>
        <v/>
      </c>
      <c r="N328" t="e">
        <f>_xlfn.IFNA(_xlfn.XLOOKUP($G328,'HBV TL'!$C:$C,'HBV TL'!$E:$E,,0),"NA")</f>
        <v>#VALUE!</v>
      </c>
      <c r="O328" t="e">
        <f>_xlfn.IFNA(_xlfn.XLOOKUP($H328,'HBV TL'!$C:$C,'HBV TL'!$E:$E,,0),"NA")</f>
        <v>#VALUE!</v>
      </c>
      <c r="P328" t="e">
        <f t="shared" si="42"/>
        <v>#VALUE!</v>
      </c>
      <c r="Q328" t="e">
        <f>_xlfn.XLOOKUP($G328,'HBV_PBC Unified TL'!$A:$A,'HBV_PBC Unified TL'!$E:$E,,0)</f>
        <v>#VALUE!</v>
      </c>
      <c r="R328" t="e">
        <f t="shared" si="43"/>
        <v>#VALUE!</v>
      </c>
      <c r="S328" t="e">
        <f>_xlfn.IFNA(IF(_xlfn.XLOOKUP($C328,OLs!$B:$B,OLs!$B:$B,,0),1,0),0)</f>
        <v>#VALUE!</v>
      </c>
      <c r="T328" t="e">
        <f t="shared" si="44"/>
        <v>#VALUE!</v>
      </c>
      <c r="U328" t="e">
        <f>_xlfn.IFNA(_xlfn.XLOOKUP($T328,'PBC TL'!$A:$A,'PBC TL'!$F:$F,,0),"NA")</f>
        <v>#VALUE!</v>
      </c>
      <c r="V328" t="e">
        <f t="shared" si="45"/>
        <v>#VALUE!</v>
      </c>
      <c r="W328" t="e">
        <f t="shared" si="46"/>
        <v>#VALUE!</v>
      </c>
      <c r="X328" t="e">
        <f t="shared" si="47"/>
        <v>#VALUE!</v>
      </c>
      <c r="Y328" t="e">
        <f t="shared" si="48"/>
        <v>#VALUE!</v>
      </c>
    </row>
    <row r="329" spans="1:25" hidden="1" x14ac:dyDescent="0.25">
      <c r="A329" t="e">
        <f>IFERROR(ODBC__dsn_Synapse[[#This Row],[wave_id]],"")*1</f>
        <v>#VALUE!</v>
      </c>
      <c r="B329" t="e">
        <f>IFERROR(ODBC__dsn_Synapse[[#This Row],[id]],"")*1</f>
        <v>#VALUE!</v>
      </c>
      <c r="C329" t="e">
        <f>IFERROR(ODBC__dsn_Synapse[[#This Row],[user_id]],"")*1</f>
        <v>#VALUE!</v>
      </c>
      <c r="D329" s="100" t="e">
        <f>IFERROR(ODBC__dsn_Synapse[[#This Row],[start_date]],"")*1</f>
        <v>#VALUE!</v>
      </c>
      <c r="E329" t="e">
        <f>IFERROR(ODBC__dsn_Synapse[[#This Row],[completed_date]],"")*1</f>
        <v>#VALUE!</v>
      </c>
      <c r="F329" s="100" t="e">
        <f>IFERROR(ODBC__dsn_Synapse[[#This Row],[convert_TZ(users_waves.completed_date,''UTC'',''America/New_York'')]],"")*1</f>
        <v>#VALUE!</v>
      </c>
      <c r="G329" t="e">
        <f>IFERROR(ODBC__dsn_Synapse[[#This Row],[npi]],"")*1</f>
        <v>#VALUE!</v>
      </c>
      <c r="H329" t="e">
        <f>IFERROR(ODBC__dsn_Synapse[[#This Row],[vendor_npi]],"")*1</f>
        <v>#VALUE!</v>
      </c>
      <c r="I329" t="e">
        <f>IFERROR(ODBC__dsn_Synapse[[#This Row],[status]],"")*1</f>
        <v>#VALUE!</v>
      </c>
      <c r="J329" t="str">
        <f>IFERROR(ODBC__dsn_Synapse[[#This Row],[responses-&gt;&gt;''$.\"4420595\"'']],"")</f>
        <v/>
      </c>
      <c r="K329" t="str">
        <f>IFERROR(ODBC__dsn_Synapse[[#This Row],[responses-&gt;&gt;''$.\"4420283\"'']],"")</f>
        <v/>
      </c>
      <c r="L329" t="str">
        <f>IFERROR(ODBC__dsn_Synapse[[#This Row],[responses-&gt;&gt;''$.\"4422124\"'']],"")</f>
        <v/>
      </c>
      <c r="M329" t="str">
        <f t="shared" si="41"/>
        <v/>
      </c>
      <c r="N329" t="e">
        <f>_xlfn.IFNA(_xlfn.XLOOKUP($G329,'HBV TL'!$C:$C,'HBV TL'!$E:$E,,0),"NA")</f>
        <v>#VALUE!</v>
      </c>
      <c r="O329" t="e">
        <f>_xlfn.IFNA(_xlfn.XLOOKUP($H329,'HBV TL'!$C:$C,'HBV TL'!$E:$E,,0),"NA")</f>
        <v>#VALUE!</v>
      </c>
      <c r="P329" t="e">
        <f t="shared" si="42"/>
        <v>#VALUE!</v>
      </c>
      <c r="Q329" t="e">
        <f>_xlfn.XLOOKUP($G329,'HBV_PBC Unified TL'!$A:$A,'HBV_PBC Unified TL'!$E:$E,,0)</f>
        <v>#VALUE!</v>
      </c>
      <c r="R329" t="e">
        <f t="shared" si="43"/>
        <v>#VALUE!</v>
      </c>
      <c r="S329" t="e">
        <f>_xlfn.IFNA(IF(_xlfn.XLOOKUP($C329,OLs!$B:$B,OLs!$B:$B,,0),1,0),0)</f>
        <v>#VALUE!</v>
      </c>
      <c r="T329" t="e">
        <f t="shared" si="44"/>
        <v>#VALUE!</v>
      </c>
      <c r="U329" t="e">
        <f>_xlfn.IFNA(_xlfn.XLOOKUP($T329,'PBC TL'!$A:$A,'PBC TL'!$F:$F,,0),"NA")</f>
        <v>#VALUE!</v>
      </c>
      <c r="V329" t="e">
        <f t="shared" si="45"/>
        <v>#VALUE!</v>
      </c>
      <c r="W329" t="e">
        <f t="shared" si="46"/>
        <v>#VALUE!</v>
      </c>
      <c r="X329" t="e">
        <f t="shared" si="47"/>
        <v>#VALUE!</v>
      </c>
      <c r="Y329" t="e">
        <f t="shared" si="48"/>
        <v>#VALUE!</v>
      </c>
    </row>
    <row r="330" spans="1:25" hidden="1" x14ac:dyDescent="0.25">
      <c r="A330" t="e">
        <f>IFERROR(ODBC__dsn_Synapse[[#This Row],[wave_id]],"")*1</f>
        <v>#VALUE!</v>
      </c>
      <c r="B330" t="e">
        <f>IFERROR(ODBC__dsn_Synapse[[#This Row],[id]],"")*1</f>
        <v>#VALUE!</v>
      </c>
      <c r="C330" t="e">
        <f>IFERROR(ODBC__dsn_Synapse[[#This Row],[user_id]],"")*1</f>
        <v>#VALUE!</v>
      </c>
      <c r="D330" s="100" t="e">
        <f>IFERROR(ODBC__dsn_Synapse[[#This Row],[start_date]],"")*1</f>
        <v>#VALUE!</v>
      </c>
      <c r="E330" t="e">
        <f>IFERROR(ODBC__dsn_Synapse[[#This Row],[completed_date]],"")*1</f>
        <v>#VALUE!</v>
      </c>
      <c r="F330" s="100" t="e">
        <f>IFERROR(ODBC__dsn_Synapse[[#This Row],[convert_TZ(users_waves.completed_date,''UTC'',''America/New_York'')]],"")*1</f>
        <v>#VALUE!</v>
      </c>
      <c r="G330" t="e">
        <f>IFERROR(ODBC__dsn_Synapse[[#This Row],[npi]],"")*1</f>
        <v>#VALUE!</v>
      </c>
      <c r="H330" t="e">
        <f>IFERROR(ODBC__dsn_Synapse[[#This Row],[vendor_npi]],"")*1</f>
        <v>#VALUE!</v>
      </c>
      <c r="I330" t="e">
        <f>IFERROR(ODBC__dsn_Synapse[[#This Row],[status]],"")*1</f>
        <v>#VALUE!</v>
      </c>
      <c r="J330" t="str">
        <f>IFERROR(ODBC__dsn_Synapse[[#This Row],[responses-&gt;&gt;''$.\"4420595\"'']],"")</f>
        <v/>
      </c>
      <c r="K330" t="str">
        <f>IFERROR(ODBC__dsn_Synapse[[#This Row],[responses-&gt;&gt;''$.\"4420283\"'']],"")</f>
        <v/>
      </c>
      <c r="L330" t="str">
        <f>IFERROR(ODBC__dsn_Synapse[[#This Row],[responses-&gt;&gt;''$.\"4422124\"'']],"")</f>
        <v/>
      </c>
      <c r="M330" t="str">
        <f t="shared" si="41"/>
        <v/>
      </c>
      <c r="N330" t="e">
        <f>_xlfn.IFNA(_xlfn.XLOOKUP($G330,'HBV TL'!$C:$C,'HBV TL'!$E:$E,,0),"NA")</f>
        <v>#VALUE!</v>
      </c>
      <c r="O330" t="e">
        <f>_xlfn.IFNA(_xlfn.XLOOKUP($H330,'HBV TL'!$C:$C,'HBV TL'!$E:$E,,0),"NA")</f>
        <v>#VALUE!</v>
      </c>
      <c r="P330" t="e">
        <f t="shared" si="42"/>
        <v>#VALUE!</v>
      </c>
      <c r="Q330" t="e">
        <f>_xlfn.XLOOKUP($G330,'HBV_PBC Unified TL'!$A:$A,'HBV_PBC Unified TL'!$E:$E,,0)</f>
        <v>#VALUE!</v>
      </c>
      <c r="R330" t="e">
        <f t="shared" si="43"/>
        <v>#VALUE!</v>
      </c>
      <c r="S330" t="e">
        <f>_xlfn.IFNA(IF(_xlfn.XLOOKUP($C330,OLs!$B:$B,OLs!$B:$B,,0),1,0),0)</f>
        <v>#VALUE!</v>
      </c>
      <c r="T330" t="e">
        <f t="shared" si="44"/>
        <v>#VALUE!</v>
      </c>
      <c r="U330" t="e">
        <f>_xlfn.IFNA(_xlfn.XLOOKUP($T330,'PBC TL'!$A:$A,'PBC TL'!$F:$F,,0),"NA")</f>
        <v>#VALUE!</v>
      </c>
      <c r="V330" t="e">
        <f t="shared" si="45"/>
        <v>#VALUE!</v>
      </c>
      <c r="W330" t="e">
        <f t="shared" si="46"/>
        <v>#VALUE!</v>
      </c>
      <c r="X330" t="e">
        <f t="shared" si="47"/>
        <v>#VALUE!</v>
      </c>
      <c r="Y330" t="e">
        <f t="shared" si="48"/>
        <v>#VALUE!</v>
      </c>
    </row>
    <row r="331" spans="1:25" hidden="1" x14ac:dyDescent="0.25">
      <c r="A331" t="e">
        <f>IFERROR(ODBC__dsn_Synapse[[#This Row],[wave_id]],"")*1</f>
        <v>#VALUE!</v>
      </c>
      <c r="B331" t="e">
        <f>IFERROR(ODBC__dsn_Synapse[[#This Row],[id]],"")*1</f>
        <v>#VALUE!</v>
      </c>
      <c r="C331" t="e">
        <f>IFERROR(ODBC__dsn_Synapse[[#This Row],[user_id]],"")*1</f>
        <v>#VALUE!</v>
      </c>
      <c r="D331" s="100" t="e">
        <f>IFERROR(ODBC__dsn_Synapse[[#This Row],[start_date]],"")*1</f>
        <v>#VALUE!</v>
      </c>
      <c r="E331" t="e">
        <f>IFERROR(ODBC__dsn_Synapse[[#This Row],[completed_date]],"")*1</f>
        <v>#VALUE!</v>
      </c>
      <c r="F331" s="100" t="e">
        <f>IFERROR(ODBC__dsn_Synapse[[#This Row],[convert_TZ(users_waves.completed_date,''UTC'',''America/New_York'')]],"")*1</f>
        <v>#VALUE!</v>
      </c>
      <c r="G331" t="e">
        <f>IFERROR(ODBC__dsn_Synapse[[#This Row],[npi]],"")*1</f>
        <v>#VALUE!</v>
      </c>
      <c r="H331" t="e">
        <f>IFERROR(ODBC__dsn_Synapse[[#This Row],[vendor_npi]],"")*1</f>
        <v>#VALUE!</v>
      </c>
      <c r="I331" t="e">
        <f>IFERROR(ODBC__dsn_Synapse[[#This Row],[status]],"")*1</f>
        <v>#VALUE!</v>
      </c>
      <c r="J331" t="str">
        <f>IFERROR(ODBC__dsn_Synapse[[#This Row],[responses-&gt;&gt;''$.\"4420595\"'']],"")</f>
        <v/>
      </c>
      <c r="K331" t="str">
        <f>IFERROR(ODBC__dsn_Synapse[[#This Row],[responses-&gt;&gt;''$.\"4420283\"'']],"")</f>
        <v/>
      </c>
      <c r="L331" t="str">
        <f>IFERROR(ODBC__dsn_Synapse[[#This Row],[responses-&gt;&gt;''$.\"4422124\"'']],"")</f>
        <v/>
      </c>
      <c r="M331" t="str">
        <f t="shared" si="41"/>
        <v/>
      </c>
      <c r="N331" t="e">
        <f>_xlfn.IFNA(_xlfn.XLOOKUP($G331,'HBV TL'!$C:$C,'HBV TL'!$E:$E,,0),"NA")</f>
        <v>#VALUE!</v>
      </c>
      <c r="O331" t="e">
        <f>_xlfn.IFNA(_xlfn.XLOOKUP($H331,'HBV TL'!$C:$C,'HBV TL'!$E:$E,,0),"NA")</f>
        <v>#VALUE!</v>
      </c>
      <c r="P331" t="e">
        <f t="shared" si="42"/>
        <v>#VALUE!</v>
      </c>
      <c r="Q331" t="e">
        <f>_xlfn.XLOOKUP($G331,'HBV_PBC Unified TL'!$A:$A,'HBV_PBC Unified TL'!$E:$E,,0)</f>
        <v>#VALUE!</v>
      </c>
      <c r="R331" t="e">
        <f t="shared" si="43"/>
        <v>#VALUE!</v>
      </c>
      <c r="S331" t="e">
        <f>_xlfn.IFNA(IF(_xlfn.XLOOKUP($C331,OLs!$B:$B,OLs!$B:$B,,0),1,0),0)</f>
        <v>#VALUE!</v>
      </c>
      <c r="T331" t="e">
        <f t="shared" si="44"/>
        <v>#VALUE!</v>
      </c>
      <c r="U331" t="e">
        <f>_xlfn.IFNA(_xlfn.XLOOKUP($T331,'PBC TL'!$A:$A,'PBC TL'!$F:$F,,0),"NA")</f>
        <v>#VALUE!</v>
      </c>
      <c r="V331" t="e">
        <f t="shared" si="45"/>
        <v>#VALUE!</v>
      </c>
      <c r="W331" t="e">
        <f t="shared" si="46"/>
        <v>#VALUE!</v>
      </c>
      <c r="X331" t="e">
        <f t="shared" si="47"/>
        <v>#VALUE!</v>
      </c>
      <c r="Y331" t="e">
        <f t="shared" si="48"/>
        <v>#VALUE!</v>
      </c>
    </row>
    <row r="332" spans="1:25" hidden="1" x14ac:dyDescent="0.25">
      <c r="A332" t="e">
        <f>IFERROR(ODBC__dsn_Synapse[[#This Row],[wave_id]],"")*1</f>
        <v>#VALUE!</v>
      </c>
      <c r="B332" t="e">
        <f>IFERROR(ODBC__dsn_Synapse[[#This Row],[id]],"")*1</f>
        <v>#VALUE!</v>
      </c>
      <c r="C332" t="e">
        <f>IFERROR(ODBC__dsn_Synapse[[#This Row],[user_id]],"")*1</f>
        <v>#VALUE!</v>
      </c>
      <c r="D332" s="100" t="e">
        <f>IFERROR(ODBC__dsn_Synapse[[#This Row],[start_date]],"")*1</f>
        <v>#VALUE!</v>
      </c>
      <c r="E332" t="e">
        <f>IFERROR(ODBC__dsn_Synapse[[#This Row],[completed_date]],"")*1</f>
        <v>#VALUE!</v>
      </c>
      <c r="F332" s="100" t="e">
        <f>IFERROR(ODBC__dsn_Synapse[[#This Row],[convert_TZ(users_waves.completed_date,''UTC'',''America/New_York'')]],"")*1</f>
        <v>#VALUE!</v>
      </c>
      <c r="G332" t="e">
        <f>IFERROR(ODBC__dsn_Synapse[[#This Row],[npi]],"")*1</f>
        <v>#VALUE!</v>
      </c>
      <c r="H332" t="e">
        <f>IFERROR(ODBC__dsn_Synapse[[#This Row],[vendor_npi]],"")*1</f>
        <v>#VALUE!</v>
      </c>
      <c r="I332" t="e">
        <f>IFERROR(ODBC__dsn_Synapse[[#This Row],[status]],"")*1</f>
        <v>#VALUE!</v>
      </c>
      <c r="J332" t="str">
        <f>IFERROR(ODBC__dsn_Synapse[[#This Row],[responses-&gt;&gt;''$.\"4420595\"'']],"")</f>
        <v/>
      </c>
      <c r="K332" t="str">
        <f>IFERROR(ODBC__dsn_Synapse[[#This Row],[responses-&gt;&gt;''$.\"4420283\"'']],"")</f>
        <v/>
      </c>
      <c r="L332" t="str">
        <f>IFERROR(ODBC__dsn_Synapse[[#This Row],[responses-&gt;&gt;''$.\"4422124\"'']],"")</f>
        <v/>
      </c>
      <c r="M332" t="str">
        <f t="shared" si="41"/>
        <v/>
      </c>
      <c r="N332" t="e">
        <f>_xlfn.IFNA(_xlfn.XLOOKUP($G332,'HBV TL'!$C:$C,'HBV TL'!$E:$E,,0),"NA")</f>
        <v>#VALUE!</v>
      </c>
      <c r="O332" t="e">
        <f>_xlfn.IFNA(_xlfn.XLOOKUP($H332,'HBV TL'!$C:$C,'HBV TL'!$E:$E,,0),"NA")</f>
        <v>#VALUE!</v>
      </c>
      <c r="P332" t="e">
        <f t="shared" si="42"/>
        <v>#VALUE!</v>
      </c>
      <c r="Q332" t="e">
        <f>_xlfn.XLOOKUP($G332,'HBV_PBC Unified TL'!$A:$A,'HBV_PBC Unified TL'!$E:$E,,0)</f>
        <v>#VALUE!</v>
      </c>
      <c r="R332" t="e">
        <f t="shared" si="43"/>
        <v>#VALUE!</v>
      </c>
      <c r="S332" t="e">
        <f>_xlfn.IFNA(IF(_xlfn.XLOOKUP($C332,OLs!$B:$B,OLs!$B:$B,,0),1,0),0)</f>
        <v>#VALUE!</v>
      </c>
      <c r="T332" t="e">
        <f t="shared" si="44"/>
        <v>#VALUE!</v>
      </c>
      <c r="U332" t="e">
        <f>_xlfn.IFNA(_xlfn.XLOOKUP($T332,'PBC TL'!$A:$A,'PBC TL'!$F:$F,,0),"NA")</f>
        <v>#VALUE!</v>
      </c>
      <c r="V332" t="e">
        <f t="shared" si="45"/>
        <v>#VALUE!</v>
      </c>
      <c r="W332" t="e">
        <f t="shared" si="46"/>
        <v>#VALUE!</v>
      </c>
      <c r="X332" t="e">
        <f t="shared" si="47"/>
        <v>#VALUE!</v>
      </c>
      <c r="Y332" t="e">
        <f t="shared" si="48"/>
        <v>#VALUE!</v>
      </c>
    </row>
    <row r="333" spans="1:25" hidden="1" x14ac:dyDescent="0.25">
      <c r="A333" t="e">
        <f>IFERROR(ODBC__dsn_Synapse[[#This Row],[wave_id]],"")*1</f>
        <v>#VALUE!</v>
      </c>
      <c r="B333" t="e">
        <f>IFERROR(ODBC__dsn_Synapse[[#This Row],[id]],"")*1</f>
        <v>#VALUE!</v>
      </c>
      <c r="C333" t="e">
        <f>IFERROR(ODBC__dsn_Synapse[[#This Row],[user_id]],"")*1</f>
        <v>#VALUE!</v>
      </c>
      <c r="D333" s="100" t="e">
        <f>IFERROR(ODBC__dsn_Synapse[[#This Row],[start_date]],"")*1</f>
        <v>#VALUE!</v>
      </c>
      <c r="E333" t="e">
        <f>IFERROR(ODBC__dsn_Synapse[[#This Row],[completed_date]],"")*1</f>
        <v>#VALUE!</v>
      </c>
      <c r="F333" s="100" t="e">
        <f>IFERROR(ODBC__dsn_Synapse[[#This Row],[convert_TZ(users_waves.completed_date,''UTC'',''America/New_York'')]],"")*1</f>
        <v>#VALUE!</v>
      </c>
      <c r="G333" t="e">
        <f>IFERROR(ODBC__dsn_Synapse[[#This Row],[npi]],"")*1</f>
        <v>#VALUE!</v>
      </c>
      <c r="H333" t="e">
        <f>IFERROR(ODBC__dsn_Synapse[[#This Row],[vendor_npi]],"")*1</f>
        <v>#VALUE!</v>
      </c>
      <c r="I333" t="e">
        <f>IFERROR(ODBC__dsn_Synapse[[#This Row],[status]],"")*1</f>
        <v>#VALUE!</v>
      </c>
      <c r="J333" t="str">
        <f>IFERROR(ODBC__dsn_Synapse[[#This Row],[responses-&gt;&gt;''$.\"4420595\"'']],"")</f>
        <v/>
      </c>
      <c r="K333" t="str">
        <f>IFERROR(ODBC__dsn_Synapse[[#This Row],[responses-&gt;&gt;''$.\"4420283\"'']],"")</f>
        <v/>
      </c>
      <c r="L333" t="str">
        <f>IFERROR(ODBC__dsn_Synapse[[#This Row],[responses-&gt;&gt;''$.\"4422124\"'']],"")</f>
        <v/>
      </c>
      <c r="M333" t="str">
        <f t="shared" si="41"/>
        <v/>
      </c>
      <c r="N333" t="e">
        <f>_xlfn.IFNA(_xlfn.XLOOKUP($G333,'HBV TL'!$C:$C,'HBV TL'!$E:$E,,0),"NA")</f>
        <v>#VALUE!</v>
      </c>
      <c r="O333" t="e">
        <f>_xlfn.IFNA(_xlfn.XLOOKUP($H333,'HBV TL'!$C:$C,'HBV TL'!$E:$E,,0),"NA")</f>
        <v>#VALUE!</v>
      </c>
      <c r="P333" t="e">
        <f t="shared" si="42"/>
        <v>#VALUE!</v>
      </c>
      <c r="Q333" t="e">
        <f>_xlfn.XLOOKUP($G333,'HBV_PBC Unified TL'!$A:$A,'HBV_PBC Unified TL'!$E:$E,,0)</f>
        <v>#VALUE!</v>
      </c>
      <c r="R333" t="e">
        <f t="shared" si="43"/>
        <v>#VALUE!</v>
      </c>
      <c r="S333" t="e">
        <f>_xlfn.IFNA(IF(_xlfn.XLOOKUP($C333,OLs!$B:$B,OLs!$B:$B,,0),1,0),0)</f>
        <v>#VALUE!</v>
      </c>
      <c r="T333" t="e">
        <f t="shared" si="44"/>
        <v>#VALUE!</v>
      </c>
      <c r="U333" t="e">
        <f>_xlfn.IFNA(_xlfn.XLOOKUP($T333,'PBC TL'!$A:$A,'PBC TL'!$F:$F,,0),"NA")</f>
        <v>#VALUE!</v>
      </c>
      <c r="V333" t="e">
        <f t="shared" si="45"/>
        <v>#VALUE!</v>
      </c>
      <c r="W333" t="e">
        <f t="shared" si="46"/>
        <v>#VALUE!</v>
      </c>
      <c r="X333" t="e">
        <f t="shared" si="47"/>
        <v>#VALUE!</v>
      </c>
      <c r="Y333" t="e">
        <f t="shared" si="48"/>
        <v>#VALUE!</v>
      </c>
    </row>
    <row r="334" spans="1:25" hidden="1" x14ac:dyDescent="0.25">
      <c r="A334" t="e">
        <f>IFERROR(ODBC__dsn_Synapse[[#This Row],[wave_id]],"")*1</f>
        <v>#VALUE!</v>
      </c>
      <c r="B334" t="e">
        <f>IFERROR(ODBC__dsn_Synapse[[#This Row],[id]],"")*1</f>
        <v>#VALUE!</v>
      </c>
      <c r="C334" t="e">
        <f>IFERROR(ODBC__dsn_Synapse[[#This Row],[user_id]],"")*1</f>
        <v>#VALUE!</v>
      </c>
      <c r="D334" s="100" t="e">
        <f>IFERROR(ODBC__dsn_Synapse[[#This Row],[start_date]],"")*1</f>
        <v>#VALUE!</v>
      </c>
      <c r="E334" t="e">
        <f>IFERROR(ODBC__dsn_Synapse[[#This Row],[completed_date]],"")*1</f>
        <v>#VALUE!</v>
      </c>
      <c r="F334" s="100" t="e">
        <f>IFERROR(ODBC__dsn_Synapse[[#This Row],[convert_TZ(users_waves.completed_date,''UTC'',''America/New_York'')]],"")*1</f>
        <v>#VALUE!</v>
      </c>
      <c r="G334" t="e">
        <f>IFERROR(ODBC__dsn_Synapse[[#This Row],[npi]],"")*1</f>
        <v>#VALUE!</v>
      </c>
      <c r="H334" t="e">
        <f>IFERROR(ODBC__dsn_Synapse[[#This Row],[vendor_npi]],"")*1</f>
        <v>#VALUE!</v>
      </c>
      <c r="I334" t="e">
        <f>IFERROR(ODBC__dsn_Synapse[[#This Row],[status]],"")*1</f>
        <v>#VALUE!</v>
      </c>
      <c r="J334" t="str">
        <f>IFERROR(ODBC__dsn_Synapse[[#This Row],[responses-&gt;&gt;''$.\"4420595\"'']],"")</f>
        <v/>
      </c>
      <c r="K334" t="str">
        <f>IFERROR(ODBC__dsn_Synapse[[#This Row],[responses-&gt;&gt;''$.\"4420283\"'']],"")</f>
        <v/>
      </c>
      <c r="L334" t="str">
        <f>IFERROR(ODBC__dsn_Synapse[[#This Row],[responses-&gt;&gt;''$.\"4422124\"'']],"")</f>
        <v/>
      </c>
      <c r="M334" t="str">
        <f t="shared" si="41"/>
        <v/>
      </c>
      <c r="N334" t="e">
        <f>_xlfn.IFNA(_xlfn.XLOOKUP($G334,'HBV TL'!$C:$C,'HBV TL'!$E:$E,,0),"NA")</f>
        <v>#VALUE!</v>
      </c>
      <c r="O334" t="e">
        <f>_xlfn.IFNA(_xlfn.XLOOKUP($H334,'HBV TL'!$C:$C,'HBV TL'!$E:$E,,0),"NA")</f>
        <v>#VALUE!</v>
      </c>
      <c r="P334" t="e">
        <f t="shared" si="42"/>
        <v>#VALUE!</v>
      </c>
      <c r="Q334" t="e">
        <f>_xlfn.XLOOKUP($G334,'HBV_PBC Unified TL'!$A:$A,'HBV_PBC Unified TL'!$E:$E,,0)</f>
        <v>#VALUE!</v>
      </c>
      <c r="R334" t="e">
        <f t="shared" si="43"/>
        <v>#VALUE!</v>
      </c>
      <c r="S334" t="e">
        <f>_xlfn.IFNA(IF(_xlfn.XLOOKUP($C334,OLs!$B:$B,OLs!$B:$B,,0),1,0),0)</f>
        <v>#VALUE!</v>
      </c>
      <c r="T334" t="e">
        <f t="shared" si="44"/>
        <v>#VALUE!</v>
      </c>
      <c r="U334" t="e">
        <f>_xlfn.IFNA(_xlfn.XLOOKUP($T334,'PBC TL'!$A:$A,'PBC TL'!$F:$F,,0),"NA")</f>
        <v>#VALUE!</v>
      </c>
      <c r="V334" t="e">
        <f t="shared" si="45"/>
        <v>#VALUE!</v>
      </c>
      <c r="W334" t="e">
        <f t="shared" si="46"/>
        <v>#VALUE!</v>
      </c>
      <c r="X334" t="e">
        <f t="shared" si="47"/>
        <v>#VALUE!</v>
      </c>
      <c r="Y334" t="e">
        <f t="shared" si="48"/>
        <v>#VALUE!</v>
      </c>
    </row>
    <row r="335" spans="1:25" hidden="1" x14ac:dyDescent="0.25">
      <c r="A335" t="e">
        <f>IFERROR(ODBC__dsn_Synapse[[#This Row],[wave_id]],"")*1</f>
        <v>#VALUE!</v>
      </c>
      <c r="B335" t="e">
        <f>IFERROR(ODBC__dsn_Synapse[[#This Row],[id]],"")*1</f>
        <v>#VALUE!</v>
      </c>
      <c r="C335" t="e">
        <f>IFERROR(ODBC__dsn_Synapse[[#This Row],[user_id]],"")*1</f>
        <v>#VALUE!</v>
      </c>
      <c r="D335" s="100" t="e">
        <f>IFERROR(ODBC__dsn_Synapse[[#This Row],[start_date]],"")*1</f>
        <v>#VALUE!</v>
      </c>
      <c r="E335" t="e">
        <f>IFERROR(ODBC__dsn_Synapse[[#This Row],[completed_date]],"")*1</f>
        <v>#VALUE!</v>
      </c>
      <c r="F335" s="100" t="e">
        <f>IFERROR(ODBC__dsn_Synapse[[#This Row],[convert_TZ(users_waves.completed_date,''UTC'',''America/New_York'')]],"")*1</f>
        <v>#VALUE!</v>
      </c>
      <c r="G335" t="e">
        <f>IFERROR(ODBC__dsn_Synapse[[#This Row],[npi]],"")*1</f>
        <v>#VALUE!</v>
      </c>
      <c r="H335" t="e">
        <f>IFERROR(ODBC__dsn_Synapse[[#This Row],[vendor_npi]],"")*1</f>
        <v>#VALUE!</v>
      </c>
      <c r="I335" t="e">
        <f>IFERROR(ODBC__dsn_Synapse[[#This Row],[status]],"")*1</f>
        <v>#VALUE!</v>
      </c>
      <c r="J335" t="str">
        <f>IFERROR(ODBC__dsn_Synapse[[#This Row],[responses-&gt;&gt;''$.\"4420595\"'']],"")</f>
        <v/>
      </c>
      <c r="K335" t="str">
        <f>IFERROR(ODBC__dsn_Synapse[[#This Row],[responses-&gt;&gt;''$.\"4420283\"'']],"")</f>
        <v/>
      </c>
      <c r="L335" t="str">
        <f>IFERROR(ODBC__dsn_Synapse[[#This Row],[responses-&gt;&gt;''$.\"4422124\"'']],"")</f>
        <v/>
      </c>
      <c r="M335" t="str">
        <f t="shared" si="41"/>
        <v/>
      </c>
      <c r="N335" t="e">
        <f>_xlfn.IFNA(_xlfn.XLOOKUP($G335,'HBV TL'!$C:$C,'HBV TL'!$E:$E,,0),"NA")</f>
        <v>#VALUE!</v>
      </c>
      <c r="O335" t="e">
        <f>_xlfn.IFNA(_xlfn.XLOOKUP($H335,'HBV TL'!$C:$C,'HBV TL'!$E:$E,,0),"NA")</f>
        <v>#VALUE!</v>
      </c>
      <c r="P335" t="e">
        <f t="shared" si="42"/>
        <v>#VALUE!</v>
      </c>
      <c r="Q335" t="e">
        <f>_xlfn.XLOOKUP($G335,'HBV_PBC Unified TL'!$A:$A,'HBV_PBC Unified TL'!$E:$E,,0)</f>
        <v>#VALUE!</v>
      </c>
      <c r="R335" t="e">
        <f t="shared" si="43"/>
        <v>#VALUE!</v>
      </c>
      <c r="S335" t="e">
        <f>_xlfn.IFNA(IF(_xlfn.XLOOKUP($C335,OLs!$B:$B,OLs!$B:$B,,0),1,0),0)</f>
        <v>#VALUE!</v>
      </c>
      <c r="T335" t="e">
        <f t="shared" si="44"/>
        <v>#VALUE!</v>
      </c>
      <c r="U335" t="e">
        <f>_xlfn.IFNA(_xlfn.XLOOKUP($T335,'PBC TL'!$A:$A,'PBC TL'!$F:$F,,0),"NA")</f>
        <v>#VALUE!</v>
      </c>
      <c r="V335" t="e">
        <f t="shared" si="45"/>
        <v>#VALUE!</v>
      </c>
      <c r="W335" t="e">
        <f t="shared" si="46"/>
        <v>#VALUE!</v>
      </c>
      <c r="X335" t="e">
        <f t="shared" si="47"/>
        <v>#VALUE!</v>
      </c>
      <c r="Y335" t="e">
        <f t="shared" si="48"/>
        <v>#VALUE!</v>
      </c>
    </row>
    <row r="336" spans="1:25" hidden="1" x14ac:dyDescent="0.25">
      <c r="A336" t="e">
        <f>IFERROR(ODBC__dsn_Synapse[[#This Row],[wave_id]],"")*1</f>
        <v>#VALUE!</v>
      </c>
      <c r="B336" t="e">
        <f>IFERROR(ODBC__dsn_Synapse[[#This Row],[id]],"")*1</f>
        <v>#VALUE!</v>
      </c>
      <c r="C336" t="e">
        <f>IFERROR(ODBC__dsn_Synapse[[#This Row],[user_id]],"")*1</f>
        <v>#VALUE!</v>
      </c>
      <c r="D336" s="100" t="e">
        <f>IFERROR(ODBC__dsn_Synapse[[#This Row],[start_date]],"")*1</f>
        <v>#VALUE!</v>
      </c>
      <c r="E336" t="e">
        <f>IFERROR(ODBC__dsn_Synapse[[#This Row],[completed_date]],"")*1</f>
        <v>#VALUE!</v>
      </c>
      <c r="F336" s="100" t="e">
        <f>IFERROR(ODBC__dsn_Synapse[[#This Row],[convert_TZ(users_waves.completed_date,''UTC'',''America/New_York'')]],"")*1</f>
        <v>#VALUE!</v>
      </c>
      <c r="G336" t="e">
        <f>IFERROR(ODBC__dsn_Synapse[[#This Row],[npi]],"")*1</f>
        <v>#VALUE!</v>
      </c>
      <c r="H336" t="e">
        <f>IFERROR(ODBC__dsn_Synapse[[#This Row],[vendor_npi]],"")*1</f>
        <v>#VALUE!</v>
      </c>
      <c r="I336" t="e">
        <f>IFERROR(ODBC__dsn_Synapse[[#This Row],[status]],"")*1</f>
        <v>#VALUE!</v>
      </c>
      <c r="J336" t="str">
        <f>IFERROR(ODBC__dsn_Synapse[[#This Row],[responses-&gt;&gt;''$.\"4420595\"'']],"")</f>
        <v/>
      </c>
      <c r="K336" t="str">
        <f>IFERROR(ODBC__dsn_Synapse[[#This Row],[responses-&gt;&gt;''$.\"4420283\"'']],"")</f>
        <v/>
      </c>
      <c r="L336" t="str">
        <f>IFERROR(ODBC__dsn_Synapse[[#This Row],[responses-&gt;&gt;''$.\"4422124\"'']],"")</f>
        <v/>
      </c>
      <c r="M336" t="str">
        <f t="shared" si="41"/>
        <v/>
      </c>
      <c r="N336" t="e">
        <f>_xlfn.IFNA(_xlfn.XLOOKUP($G336,'HBV TL'!$C:$C,'HBV TL'!$E:$E,,0),"NA")</f>
        <v>#VALUE!</v>
      </c>
      <c r="O336" t="e">
        <f>_xlfn.IFNA(_xlfn.XLOOKUP($H336,'HBV TL'!$C:$C,'HBV TL'!$E:$E,,0),"NA")</f>
        <v>#VALUE!</v>
      </c>
      <c r="P336" t="e">
        <f t="shared" si="42"/>
        <v>#VALUE!</v>
      </c>
      <c r="Q336" t="e">
        <f>_xlfn.XLOOKUP($G336,'HBV_PBC Unified TL'!$A:$A,'HBV_PBC Unified TL'!$E:$E,,0)</f>
        <v>#VALUE!</v>
      </c>
      <c r="R336" t="e">
        <f t="shared" si="43"/>
        <v>#VALUE!</v>
      </c>
      <c r="S336" t="e">
        <f>_xlfn.IFNA(IF(_xlfn.XLOOKUP($C336,OLs!$B:$B,OLs!$B:$B,,0),1,0),0)</f>
        <v>#VALUE!</v>
      </c>
      <c r="T336" t="e">
        <f t="shared" si="44"/>
        <v>#VALUE!</v>
      </c>
      <c r="U336" t="e">
        <f>_xlfn.IFNA(_xlfn.XLOOKUP($T336,'PBC TL'!$A:$A,'PBC TL'!$F:$F,,0),"NA")</f>
        <v>#VALUE!</v>
      </c>
      <c r="V336" t="e">
        <f t="shared" si="45"/>
        <v>#VALUE!</v>
      </c>
      <c r="W336" t="e">
        <f t="shared" si="46"/>
        <v>#VALUE!</v>
      </c>
      <c r="X336" t="e">
        <f t="shared" si="47"/>
        <v>#VALUE!</v>
      </c>
      <c r="Y336" t="e">
        <f t="shared" si="48"/>
        <v>#VALUE!</v>
      </c>
    </row>
    <row r="337" spans="1:25" hidden="1" x14ac:dyDescent="0.25">
      <c r="A337" t="e">
        <f>IFERROR(ODBC__dsn_Synapse[[#This Row],[wave_id]],"")*1</f>
        <v>#VALUE!</v>
      </c>
      <c r="B337" t="e">
        <f>IFERROR(ODBC__dsn_Synapse[[#This Row],[id]],"")*1</f>
        <v>#VALUE!</v>
      </c>
      <c r="C337" t="e">
        <f>IFERROR(ODBC__dsn_Synapse[[#This Row],[user_id]],"")*1</f>
        <v>#VALUE!</v>
      </c>
      <c r="D337" s="100" t="e">
        <f>IFERROR(ODBC__dsn_Synapse[[#This Row],[start_date]],"")*1</f>
        <v>#VALUE!</v>
      </c>
      <c r="E337" t="e">
        <f>IFERROR(ODBC__dsn_Synapse[[#This Row],[completed_date]],"")*1</f>
        <v>#VALUE!</v>
      </c>
      <c r="F337" s="100" t="e">
        <f>IFERROR(ODBC__dsn_Synapse[[#This Row],[convert_TZ(users_waves.completed_date,''UTC'',''America/New_York'')]],"")*1</f>
        <v>#VALUE!</v>
      </c>
      <c r="G337" t="e">
        <f>IFERROR(ODBC__dsn_Synapse[[#This Row],[npi]],"")*1</f>
        <v>#VALUE!</v>
      </c>
      <c r="H337" t="e">
        <f>IFERROR(ODBC__dsn_Synapse[[#This Row],[vendor_npi]],"")*1</f>
        <v>#VALUE!</v>
      </c>
      <c r="I337" t="e">
        <f>IFERROR(ODBC__dsn_Synapse[[#This Row],[status]],"")*1</f>
        <v>#VALUE!</v>
      </c>
      <c r="J337" t="str">
        <f>IFERROR(ODBC__dsn_Synapse[[#This Row],[responses-&gt;&gt;''$.\"4420595\"'']],"")</f>
        <v/>
      </c>
      <c r="K337" t="str">
        <f>IFERROR(ODBC__dsn_Synapse[[#This Row],[responses-&gt;&gt;''$.\"4420283\"'']],"")</f>
        <v/>
      </c>
      <c r="L337" t="str">
        <f>IFERROR(ODBC__dsn_Synapse[[#This Row],[responses-&gt;&gt;''$.\"4422124\"'']],"")</f>
        <v/>
      </c>
      <c r="M337" t="str">
        <f t="shared" si="41"/>
        <v/>
      </c>
      <c r="N337" t="e">
        <f>_xlfn.IFNA(_xlfn.XLOOKUP($G337,'HBV TL'!$C:$C,'HBV TL'!$E:$E,,0),"NA")</f>
        <v>#VALUE!</v>
      </c>
      <c r="O337" t="e">
        <f>_xlfn.IFNA(_xlfn.XLOOKUP($H337,'HBV TL'!$C:$C,'HBV TL'!$E:$E,,0),"NA")</f>
        <v>#VALUE!</v>
      </c>
      <c r="P337" t="e">
        <f t="shared" si="42"/>
        <v>#VALUE!</v>
      </c>
      <c r="Q337" t="e">
        <f>_xlfn.XLOOKUP($G337,'HBV_PBC Unified TL'!$A:$A,'HBV_PBC Unified TL'!$E:$E,,0)</f>
        <v>#VALUE!</v>
      </c>
      <c r="R337" t="e">
        <f t="shared" si="43"/>
        <v>#VALUE!</v>
      </c>
      <c r="S337" t="e">
        <f>_xlfn.IFNA(IF(_xlfn.XLOOKUP($C337,OLs!$B:$B,OLs!$B:$B,,0),1,0),0)</f>
        <v>#VALUE!</v>
      </c>
      <c r="T337" t="e">
        <f t="shared" si="44"/>
        <v>#VALUE!</v>
      </c>
      <c r="U337" t="e">
        <f>_xlfn.IFNA(_xlfn.XLOOKUP($T337,'PBC TL'!$A:$A,'PBC TL'!$F:$F,,0),"NA")</f>
        <v>#VALUE!</v>
      </c>
      <c r="V337" t="e">
        <f t="shared" si="45"/>
        <v>#VALUE!</v>
      </c>
      <c r="W337" t="e">
        <f t="shared" si="46"/>
        <v>#VALUE!</v>
      </c>
      <c r="X337" t="e">
        <f t="shared" si="47"/>
        <v>#VALUE!</v>
      </c>
      <c r="Y337" t="e">
        <f t="shared" si="48"/>
        <v>#VALUE!</v>
      </c>
    </row>
    <row r="338" spans="1:25" hidden="1" x14ac:dyDescent="0.25">
      <c r="A338" t="e">
        <f>IFERROR(ODBC__dsn_Synapse[[#This Row],[wave_id]],"")*1</f>
        <v>#VALUE!</v>
      </c>
      <c r="B338" t="e">
        <f>IFERROR(ODBC__dsn_Synapse[[#This Row],[id]],"")*1</f>
        <v>#VALUE!</v>
      </c>
      <c r="C338" t="e">
        <f>IFERROR(ODBC__dsn_Synapse[[#This Row],[user_id]],"")*1</f>
        <v>#VALUE!</v>
      </c>
      <c r="D338" s="100" t="e">
        <f>IFERROR(ODBC__dsn_Synapse[[#This Row],[start_date]],"")*1</f>
        <v>#VALUE!</v>
      </c>
      <c r="E338" t="e">
        <f>IFERROR(ODBC__dsn_Synapse[[#This Row],[completed_date]],"")*1</f>
        <v>#VALUE!</v>
      </c>
      <c r="F338" s="100" t="e">
        <f>IFERROR(ODBC__dsn_Synapse[[#This Row],[convert_TZ(users_waves.completed_date,''UTC'',''America/New_York'')]],"")*1</f>
        <v>#VALUE!</v>
      </c>
      <c r="G338" t="e">
        <f>IFERROR(ODBC__dsn_Synapse[[#This Row],[npi]],"")*1</f>
        <v>#VALUE!</v>
      </c>
      <c r="H338" t="e">
        <f>IFERROR(ODBC__dsn_Synapse[[#This Row],[vendor_npi]],"")*1</f>
        <v>#VALUE!</v>
      </c>
      <c r="I338" t="e">
        <f>IFERROR(ODBC__dsn_Synapse[[#This Row],[status]],"")*1</f>
        <v>#VALUE!</v>
      </c>
      <c r="J338" t="str">
        <f>IFERROR(ODBC__dsn_Synapse[[#This Row],[responses-&gt;&gt;''$.\"4420595\"'']],"")</f>
        <v/>
      </c>
      <c r="K338" t="str">
        <f>IFERROR(ODBC__dsn_Synapse[[#This Row],[responses-&gt;&gt;''$.\"4420283\"'']],"")</f>
        <v/>
      </c>
      <c r="L338" t="str">
        <f>IFERROR(ODBC__dsn_Synapse[[#This Row],[responses-&gt;&gt;''$.\"4422124\"'']],"")</f>
        <v/>
      </c>
      <c r="M338" t="str">
        <f t="shared" si="41"/>
        <v/>
      </c>
      <c r="N338" t="e">
        <f>_xlfn.IFNA(_xlfn.XLOOKUP($G338,'HBV TL'!$C:$C,'HBV TL'!$E:$E,,0),"NA")</f>
        <v>#VALUE!</v>
      </c>
      <c r="O338" t="e">
        <f>_xlfn.IFNA(_xlfn.XLOOKUP($H338,'HBV TL'!$C:$C,'HBV TL'!$E:$E,,0),"NA")</f>
        <v>#VALUE!</v>
      </c>
      <c r="P338" t="e">
        <f t="shared" si="42"/>
        <v>#VALUE!</v>
      </c>
      <c r="Q338" t="e">
        <f>_xlfn.XLOOKUP($G338,'HBV_PBC Unified TL'!$A:$A,'HBV_PBC Unified TL'!$E:$E,,0)</f>
        <v>#VALUE!</v>
      </c>
      <c r="R338" t="e">
        <f t="shared" si="43"/>
        <v>#VALUE!</v>
      </c>
      <c r="S338" t="e">
        <f>_xlfn.IFNA(IF(_xlfn.XLOOKUP($C338,OLs!$B:$B,OLs!$B:$B,,0),1,0),0)</f>
        <v>#VALUE!</v>
      </c>
      <c r="T338" t="e">
        <f t="shared" si="44"/>
        <v>#VALUE!</v>
      </c>
      <c r="U338" t="e">
        <f>_xlfn.IFNA(_xlfn.XLOOKUP($T338,'PBC TL'!$A:$A,'PBC TL'!$F:$F,,0),"NA")</f>
        <v>#VALUE!</v>
      </c>
      <c r="V338" t="e">
        <f t="shared" si="45"/>
        <v>#VALUE!</v>
      </c>
      <c r="W338" t="e">
        <f t="shared" si="46"/>
        <v>#VALUE!</v>
      </c>
      <c r="X338" t="e">
        <f t="shared" si="47"/>
        <v>#VALUE!</v>
      </c>
      <c r="Y338" t="e">
        <f t="shared" si="48"/>
        <v>#VALUE!</v>
      </c>
    </row>
    <row r="339" spans="1:25" hidden="1" x14ac:dyDescent="0.25">
      <c r="A339" t="e">
        <f>IFERROR(ODBC__dsn_Synapse[[#This Row],[wave_id]],"")*1</f>
        <v>#VALUE!</v>
      </c>
      <c r="B339" t="e">
        <f>IFERROR(ODBC__dsn_Synapse[[#This Row],[id]],"")*1</f>
        <v>#VALUE!</v>
      </c>
      <c r="C339" t="e">
        <f>IFERROR(ODBC__dsn_Synapse[[#This Row],[user_id]],"")*1</f>
        <v>#VALUE!</v>
      </c>
      <c r="D339" s="100" t="e">
        <f>IFERROR(ODBC__dsn_Synapse[[#This Row],[start_date]],"")*1</f>
        <v>#VALUE!</v>
      </c>
      <c r="E339" t="e">
        <f>IFERROR(ODBC__dsn_Synapse[[#This Row],[completed_date]],"")*1</f>
        <v>#VALUE!</v>
      </c>
      <c r="F339" s="100" t="e">
        <f>IFERROR(ODBC__dsn_Synapse[[#This Row],[convert_TZ(users_waves.completed_date,''UTC'',''America/New_York'')]],"")*1</f>
        <v>#VALUE!</v>
      </c>
      <c r="G339" t="e">
        <f>IFERROR(ODBC__dsn_Synapse[[#This Row],[npi]],"")*1</f>
        <v>#VALUE!</v>
      </c>
      <c r="H339" t="e">
        <f>IFERROR(ODBC__dsn_Synapse[[#This Row],[vendor_npi]],"")*1</f>
        <v>#VALUE!</v>
      </c>
      <c r="I339" t="e">
        <f>IFERROR(ODBC__dsn_Synapse[[#This Row],[status]],"")*1</f>
        <v>#VALUE!</v>
      </c>
      <c r="J339" t="str">
        <f>IFERROR(ODBC__dsn_Synapse[[#This Row],[responses-&gt;&gt;''$.\"4420595\"'']],"")</f>
        <v/>
      </c>
      <c r="K339" t="str">
        <f>IFERROR(ODBC__dsn_Synapse[[#This Row],[responses-&gt;&gt;''$.\"4420283\"'']],"")</f>
        <v/>
      </c>
      <c r="L339" t="str">
        <f>IFERROR(ODBC__dsn_Synapse[[#This Row],[responses-&gt;&gt;''$.\"4422124\"'']],"")</f>
        <v/>
      </c>
      <c r="M339" t="str">
        <f t="shared" si="41"/>
        <v/>
      </c>
      <c r="N339" t="e">
        <f>_xlfn.IFNA(_xlfn.XLOOKUP($G339,'HBV TL'!$C:$C,'HBV TL'!$E:$E,,0),"NA")</f>
        <v>#VALUE!</v>
      </c>
      <c r="O339" t="e">
        <f>_xlfn.IFNA(_xlfn.XLOOKUP($H339,'HBV TL'!$C:$C,'HBV TL'!$E:$E,,0),"NA")</f>
        <v>#VALUE!</v>
      </c>
      <c r="P339" t="e">
        <f t="shared" si="42"/>
        <v>#VALUE!</v>
      </c>
      <c r="Q339" t="e">
        <f>_xlfn.XLOOKUP($G339,'HBV_PBC Unified TL'!$A:$A,'HBV_PBC Unified TL'!$E:$E,,0)</f>
        <v>#VALUE!</v>
      </c>
      <c r="R339" t="e">
        <f t="shared" si="43"/>
        <v>#VALUE!</v>
      </c>
      <c r="S339" t="e">
        <f>_xlfn.IFNA(IF(_xlfn.XLOOKUP($C339,OLs!$B:$B,OLs!$B:$B,,0),1,0),0)</f>
        <v>#VALUE!</v>
      </c>
      <c r="T339" t="e">
        <f t="shared" si="44"/>
        <v>#VALUE!</v>
      </c>
      <c r="U339" t="e">
        <f>_xlfn.IFNA(_xlfn.XLOOKUP($T339,'PBC TL'!$A:$A,'PBC TL'!$F:$F,,0),"NA")</f>
        <v>#VALUE!</v>
      </c>
      <c r="V339" t="e">
        <f t="shared" si="45"/>
        <v>#VALUE!</v>
      </c>
      <c r="W339" t="e">
        <f t="shared" si="46"/>
        <v>#VALUE!</v>
      </c>
      <c r="X339" t="e">
        <f t="shared" si="47"/>
        <v>#VALUE!</v>
      </c>
      <c r="Y339" t="e">
        <f t="shared" si="48"/>
        <v>#VALUE!</v>
      </c>
    </row>
    <row r="340" spans="1:25" hidden="1" x14ac:dyDescent="0.25">
      <c r="A340" t="e">
        <f>IFERROR(ODBC__dsn_Synapse[[#This Row],[wave_id]],"")*1</f>
        <v>#VALUE!</v>
      </c>
      <c r="B340" t="e">
        <f>IFERROR(ODBC__dsn_Synapse[[#This Row],[id]],"")*1</f>
        <v>#VALUE!</v>
      </c>
      <c r="C340" t="e">
        <f>IFERROR(ODBC__dsn_Synapse[[#This Row],[user_id]],"")*1</f>
        <v>#VALUE!</v>
      </c>
      <c r="D340" s="100" t="e">
        <f>IFERROR(ODBC__dsn_Synapse[[#This Row],[start_date]],"")*1</f>
        <v>#VALUE!</v>
      </c>
      <c r="E340" t="e">
        <f>IFERROR(ODBC__dsn_Synapse[[#This Row],[completed_date]],"")*1</f>
        <v>#VALUE!</v>
      </c>
      <c r="F340" s="100" t="e">
        <f>IFERROR(ODBC__dsn_Synapse[[#This Row],[convert_TZ(users_waves.completed_date,''UTC'',''America/New_York'')]],"")*1</f>
        <v>#VALUE!</v>
      </c>
      <c r="G340" t="e">
        <f>IFERROR(ODBC__dsn_Synapse[[#This Row],[npi]],"")*1</f>
        <v>#VALUE!</v>
      </c>
      <c r="H340" t="e">
        <f>IFERROR(ODBC__dsn_Synapse[[#This Row],[vendor_npi]],"")*1</f>
        <v>#VALUE!</v>
      </c>
      <c r="I340" t="e">
        <f>IFERROR(ODBC__dsn_Synapse[[#This Row],[status]],"")*1</f>
        <v>#VALUE!</v>
      </c>
      <c r="J340" t="str">
        <f>IFERROR(ODBC__dsn_Synapse[[#This Row],[responses-&gt;&gt;''$.\"4420595\"'']],"")</f>
        <v/>
      </c>
      <c r="K340" t="str">
        <f>IFERROR(ODBC__dsn_Synapse[[#This Row],[responses-&gt;&gt;''$.\"4420283\"'']],"")</f>
        <v/>
      </c>
      <c r="L340" t="str">
        <f>IFERROR(ODBC__dsn_Synapse[[#This Row],[responses-&gt;&gt;''$.\"4422124\"'']],"")</f>
        <v/>
      </c>
      <c r="M340" t="str">
        <f t="shared" si="41"/>
        <v/>
      </c>
      <c r="N340" t="e">
        <f>_xlfn.IFNA(_xlfn.XLOOKUP($G340,'HBV TL'!$C:$C,'HBV TL'!$E:$E,,0),"NA")</f>
        <v>#VALUE!</v>
      </c>
      <c r="O340" t="e">
        <f>_xlfn.IFNA(_xlfn.XLOOKUP($H340,'HBV TL'!$C:$C,'HBV TL'!$E:$E,,0),"NA")</f>
        <v>#VALUE!</v>
      </c>
      <c r="P340" t="e">
        <f t="shared" si="42"/>
        <v>#VALUE!</v>
      </c>
      <c r="Q340" t="e">
        <f>_xlfn.XLOOKUP($G340,'HBV_PBC Unified TL'!$A:$A,'HBV_PBC Unified TL'!$E:$E,,0)</f>
        <v>#VALUE!</v>
      </c>
      <c r="R340" t="e">
        <f t="shared" si="43"/>
        <v>#VALUE!</v>
      </c>
      <c r="S340" t="e">
        <f>_xlfn.IFNA(IF(_xlfn.XLOOKUP($C340,OLs!$B:$B,OLs!$B:$B,,0),1,0),0)</f>
        <v>#VALUE!</v>
      </c>
      <c r="T340" t="e">
        <f t="shared" si="44"/>
        <v>#VALUE!</v>
      </c>
      <c r="U340" t="e">
        <f>_xlfn.IFNA(_xlfn.XLOOKUP($T340,'PBC TL'!$A:$A,'PBC TL'!$F:$F,,0),"NA")</f>
        <v>#VALUE!</v>
      </c>
      <c r="V340" t="e">
        <f t="shared" si="45"/>
        <v>#VALUE!</v>
      </c>
      <c r="W340" t="e">
        <f t="shared" si="46"/>
        <v>#VALUE!</v>
      </c>
      <c r="X340" t="e">
        <f t="shared" si="47"/>
        <v>#VALUE!</v>
      </c>
      <c r="Y340" t="e">
        <f t="shared" si="48"/>
        <v>#VALUE!</v>
      </c>
    </row>
    <row r="341" spans="1:25" hidden="1" x14ac:dyDescent="0.25">
      <c r="A341" t="e">
        <f>IFERROR(ODBC__dsn_Synapse[[#This Row],[wave_id]],"")*1</f>
        <v>#VALUE!</v>
      </c>
      <c r="B341" t="e">
        <f>IFERROR(ODBC__dsn_Synapse[[#This Row],[id]],"")*1</f>
        <v>#VALUE!</v>
      </c>
      <c r="C341" t="e">
        <f>IFERROR(ODBC__dsn_Synapse[[#This Row],[user_id]],"")*1</f>
        <v>#VALUE!</v>
      </c>
      <c r="D341" s="100" t="e">
        <f>IFERROR(ODBC__dsn_Synapse[[#This Row],[start_date]],"")*1</f>
        <v>#VALUE!</v>
      </c>
      <c r="E341" t="e">
        <f>IFERROR(ODBC__dsn_Synapse[[#This Row],[completed_date]],"")*1</f>
        <v>#VALUE!</v>
      </c>
      <c r="F341" s="100" t="e">
        <f>IFERROR(ODBC__dsn_Synapse[[#This Row],[convert_TZ(users_waves.completed_date,''UTC'',''America/New_York'')]],"")*1</f>
        <v>#VALUE!</v>
      </c>
      <c r="G341" t="e">
        <f>IFERROR(ODBC__dsn_Synapse[[#This Row],[npi]],"")*1</f>
        <v>#VALUE!</v>
      </c>
      <c r="H341" t="e">
        <f>IFERROR(ODBC__dsn_Synapse[[#This Row],[vendor_npi]],"")*1</f>
        <v>#VALUE!</v>
      </c>
      <c r="I341" t="e">
        <f>IFERROR(ODBC__dsn_Synapse[[#This Row],[status]],"")*1</f>
        <v>#VALUE!</v>
      </c>
      <c r="J341" t="str">
        <f>IFERROR(ODBC__dsn_Synapse[[#This Row],[responses-&gt;&gt;''$.\"4420595\"'']],"")</f>
        <v/>
      </c>
      <c r="K341" t="str">
        <f>IFERROR(ODBC__dsn_Synapse[[#This Row],[responses-&gt;&gt;''$.\"4420283\"'']],"")</f>
        <v/>
      </c>
      <c r="L341" t="str">
        <f>IFERROR(ODBC__dsn_Synapse[[#This Row],[responses-&gt;&gt;''$.\"4422124\"'']],"")</f>
        <v/>
      </c>
      <c r="M341" t="str">
        <f t="shared" si="41"/>
        <v/>
      </c>
      <c r="N341" t="e">
        <f>_xlfn.IFNA(_xlfn.XLOOKUP($G341,'HBV TL'!$C:$C,'HBV TL'!$E:$E,,0),"NA")</f>
        <v>#VALUE!</v>
      </c>
      <c r="O341" t="e">
        <f>_xlfn.IFNA(_xlfn.XLOOKUP($H341,'HBV TL'!$C:$C,'HBV TL'!$E:$E,,0),"NA")</f>
        <v>#VALUE!</v>
      </c>
      <c r="P341" t="e">
        <f t="shared" si="42"/>
        <v>#VALUE!</v>
      </c>
      <c r="Q341" t="e">
        <f>_xlfn.XLOOKUP($G341,'HBV_PBC Unified TL'!$A:$A,'HBV_PBC Unified TL'!$E:$E,,0)</f>
        <v>#VALUE!</v>
      </c>
      <c r="R341" t="e">
        <f t="shared" si="43"/>
        <v>#VALUE!</v>
      </c>
      <c r="S341" t="e">
        <f>_xlfn.IFNA(IF(_xlfn.XLOOKUP($C341,OLs!$B:$B,OLs!$B:$B,,0),1,0),0)</f>
        <v>#VALUE!</v>
      </c>
      <c r="T341" t="e">
        <f t="shared" si="44"/>
        <v>#VALUE!</v>
      </c>
      <c r="U341" t="e">
        <f>_xlfn.IFNA(_xlfn.XLOOKUP($T341,'PBC TL'!$A:$A,'PBC TL'!$F:$F,,0),"NA")</f>
        <v>#VALUE!</v>
      </c>
      <c r="V341" t="e">
        <f t="shared" si="45"/>
        <v>#VALUE!</v>
      </c>
      <c r="W341" t="e">
        <f t="shared" si="46"/>
        <v>#VALUE!</v>
      </c>
      <c r="X341" t="e">
        <f t="shared" si="47"/>
        <v>#VALUE!</v>
      </c>
      <c r="Y341" t="e">
        <f t="shared" si="48"/>
        <v>#VALUE!</v>
      </c>
    </row>
    <row r="342" spans="1:25" hidden="1" x14ac:dyDescent="0.25">
      <c r="A342" t="e">
        <f>IFERROR(ODBC__dsn_Synapse[[#This Row],[wave_id]],"")*1</f>
        <v>#VALUE!</v>
      </c>
      <c r="B342" t="e">
        <f>IFERROR(ODBC__dsn_Synapse[[#This Row],[id]],"")*1</f>
        <v>#VALUE!</v>
      </c>
      <c r="C342" t="e">
        <f>IFERROR(ODBC__dsn_Synapse[[#This Row],[user_id]],"")*1</f>
        <v>#VALUE!</v>
      </c>
      <c r="D342" s="100" t="e">
        <f>IFERROR(ODBC__dsn_Synapse[[#This Row],[start_date]],"")*1</f>
        <v>#VALUE!</v>
      </c>
      <c r="E342" t="e">
        <f>IFERROR(ODBC__dsn_Synapse[[#This Row],[completed_date]],"")*1</f>
        <v>#VALUE!</v>
      </c>
      <c r="F342" s="100" t="e">
        <f>IFERROR(ODBC__dsn_Synapse[[#This Row],[convert_TZ(users_waves.completed_date,''UTC'',''America/New_York'')]],"")*1</f>
        <v>#VALUE!</v>
      </c>
      <c r="G342" t="e">
        <f>IFERROR(ODBC__dsn_Synapse[[#This Row],[npi]],"")*1</f>
        <v>#VALUE!</v>
      </c>
      <c r="H342" t="e">
        <f>IFERROR(ODBC__dsn_Synapse[[#This Row],[vendor_npi]],"")*1</f>
        <v>#VALUE!</v>
      </c>
      <c r="I342" t="e">
        <f>IFERROR(ODBC__dsn_Synapse[[#This Row],[status]],"")*1</f>
        <v>#VALUE!</v>
      </c>
      <c r="J342" t="str">
        <f>IFERROR(ODBC__dsn_Synapse[[#This Row],[responses-&gt;&gt;''$.\"4420595\"'']],"")</f>
        <v/>
      </c>
      <c r="K342" t="str">
        <f>IFERROR(ODBC__dsn_Synapse[[#This Row],[responses-&gt;&gt;''$.\"4420283\"'']],"")</f>
        <v/>
      </c>
      <c r="L342" t="str">
        <f>IFERROR(ODBC__dsn_Synapse[[#This Row],[responses-&gt;&gt;''$.\"4422124\"'']],"")</f>
        <v/>
      </c>
      <c r="M342" t="str">
        <f t="shared" si="41"/>
        <v/>
      </c>
      <c r="N342" t="e">
        <f>_xlfn.IFNA(_xlfn.XLOOKUP($G342,'HBV TL'!$C:$C,'HBV TL'!$E:$E,,0),"NA")</f>
        <v>#VALUE!</v>
      </c>
      <c r="O342" t="e">
        <f>_xlfn.IFNA(_xlfn.XLOOKUP($H342,'HBV TL'!$C:$C,'HBV TL'!$E:$E,,0),"NA")</f>
        <v>#VALUE!</v>
      </c>
      <c r="P342" t="e">
        <f t="shared" si="42"/>
        <v>#VALUE!</v>
      </c>
      <c r="Q342" t="e">
        <f>_xlfn.XLOOKUP($G342,'HBV_PBC Unified TL'!$A:$A,'HBV_PBC Unified TL'!$E:$E,,0)</f>
        <v>#VALUE!</v>
      </c>
      <c r="R342" t="e">
        <f t="shared" si="43"/>
        <v>#VALUE!</v>
      </c>
      <c r="S342" t="e">
        <f>_xlfn.IFNA(IF(_xlfn.XLOOKUP($C342,OLs!$B:$B,OLs!$B:$B,,0),1,0),0)</f>
        <v>#VALUE!</v>
      </c>
      <c r="T342" t="e">
        <f t="shared" si="44"/>
        <v>#VALUE!</v>
      </c>
      <c r="U342" t="e">
        <f>_xlfn.IFNA(_xlfn.XLOOKUP($T342,'PBC TL'!$A:$A,'PBC TL'!$F:$F,,0),"NA")</f>
        <v>#VALUE!</v>
      </c>
      <c r="V342" t="e">
        <f t="shared" si="45"/>
        <v>#VALUE!</v>
      </c>
      <c r="W342" t="e">
        <f t="shared" si="46"/>
        <v>#VALUE!</v>
      </c>
      <c r="X342" t="e">
        <f t="shared" si="47"/>
        <v>#VALUE!</v>
      </c>
      <c r="Y342" t="e">
        <f t="shared" si="48"/>
        <v>#VALUE!</v>
      </c>
    </row>
    <row r="343" spans="1:25" hidden="1" x14ac:dyDescent="0.25">
      <c r="A343" t="e">
        <f>IFERROR(ODBC__dsn_Synapse[[#This Row],[wave_id]],"")*1</f>
        <v>#VALUE!</v>
      </c>
      <c r="B343" t="e">
        <f>IFERROR(ODBC__dsn_Synapse[[#This Row],[id]],"")*1</f>
        <v>#VALUE!</v>
      </c>
      <c r="C343" t="e">
        <f>IFERROR(ODBC__dsn_Synapse[[#This Row],[user_id]],"")*1</f>
        <v>#VALUE!</v>
      </c>
      <c r="D343" s="100" t="e">
        <f>IFERROR(ODBC__dsn_Synapse[[#This Row],[start_date]],"")*1</f>
        <v>#VALUE!</v>
      </c>
      <c r="E343" t="e">
        <f>IFERROR(ODBC__dsn_Synapse[[#This Row],[completed_date]],"")*1</f>
        <v>#VALUE!</v>
      </c>
      <c r="F343" s="100" t="e">
        <f>IFERROR(ODBC__dsn_Synapse[[#This Row],[convert_TZ(users_waves.completed_date,''UTC'',''America/New_York'')]],"")*1</f>
        <v>#VALUE!</v>
      </c>
      <c r="G343" t="e">
        <f>IFERROR(ODBC__dsn_Synapse[[#This Row],[npi]],"")*1</f>
        <v>#VALUE!</v>
      </c>
      <c r="H343" t="e">
        <f>IFERROR(ODBC__dsn_Synapse[[#This Row],[vendor_npi]],"")*1</f>
        <v>#VALUE!</v>
      </c>
      <c r="I343" t="e">
        <f>IFERROR(ODBC__dsn_Synapse[[#This Row],[status]],"")*1</f>
        <v>#VALUE!</v>
      </c>
      <c r="J343" t="str">
        <f>IFERROR(ODBC__dsn_Synapse[[#This Row],[responses-&gt;&gt;''$.\"4420595\"'']],"")</f>
        <v/>
      </c>
      <c r="K343" t="str">
        <f>IFERROR(ODBC__dsn_Synapse[[#This Row],[responses-&gt;&gt;''$.\"4420283\"'']],"")</f>
        <v/>
      </c>
      <c r="L343" t="str">
        <f>IFERROR(ODBC__dsn_Synapse[[#This Row],[responses-&gt;&gt;''$.\"4422124\"'']],"")</f>
        <v/>
      </c>
      <c r="M343" t="str">
        <f t="shared" si="41"/>
        <v/>
      </c>
      <c r="N343" t="e">
        <f>_xlfn.IFNA(_xlfn.XLOOKUP($G343,'HBV TL'!$C:$C,'HBV TL'!$E:$E,,0),"NA")</f>
        <v>#VALUE!</v>
      </c>
      <c r="O343" t="e">
        <f>_xlfn.IFNA(_xlfn.XLOOKUP($H343,'HBV TL'!$C:$C,'HBV TL'!$E:$E,,0),"NA")</f>
        <v>#VALUE!</v>
      </c>
      <c r="P343" t="e">
        <f t="shared" si="42"/>
        <v>#VALUE!</v>
      </c>
      <c r="Q343" t="e">
        <f>_xlfn.XLOOKUP($G343,'HBV_PBC Unified TL'!$A:$A,'HBV_PBC Unified TL'!$E:$E,,0)</f>
        <v>#VALUE!</v>
      </c>
      <c r="R343" t="e">
        <f t="shared" si="43"/>
        <v>#VALUE!</v>
      </c>
      <c r="S343" t="e">
        <f>_xlfn.IFNA(IF(_xlfn.XLOOKUP($C343,OLs!$B:$B,OLs!$B:$B,,0),1,0),0)</f>
        <v>#VALUE!</v>
      </c>
      <c r="T343" t="e">
        <f t="shared" si="44"/>
        <v>#VALUE!</v>
      </c>
      <c r="U343" t="e">
        <f>_xlfn.IFNA(_xlfn.XLOOKUP($T343,'PBC TL'!$A:$A,'PBC TL'!$F:$F,,0),"NA")</f>
        <v>#VALUE!</v>
      </c>
      <c r="V343" t="e">
        <f t="shared" si="45"/>
        <v>#VALUE!</v>
      </c>
      <c r="W343" t="e">
        <f t="shared" si="46"/>
        <v>#VALUE!</v>
      </c>
      <c r="X343" t="e">
        <f t="shared" si="47"/>
        <v>#VALUE!</v>
      </c>
      <c r="Y343" t="e">
        <f t="shared" si="48"/>
        <v>#VALUE!</v>
      </c>
    </row>
    <row r="344" spans="1:25" hidden="1" x14ac:dyDescent="0.25">
      <c r="A344" t="e">
        <f>IFERROR(ODBC__dsn_Synapse[[#This Row],[wave_id]],"")*1</f>
        <v>#VALUE!</v>
      </c>
      <c r="B344" t="e">
        <f>IFERROR(ODBC__dsn_Synapse[[#This Row],[id]],"")*1</f>
        <v>#VALUE!</v>
      </c>
      <c r="C344" t="e">
        <f>IFERROR(ODBC__dsn_Synapse[[#This Row],[user_id]],"")*1</f>
        <v>#VALUE!</v>
      </c>
      <c r="D344" s="100" t="e">
        <f>IFERROR(ODBC__dsn_Synapse[[#This Row],[start_date]],"")*1</f>
        <v>#VALUE!</v>
      </c>
      <c r="E344" t="e">
        <f>IFERROR(ODBC__dsn_Synapse[[#This Row],[completed_date]],"")*1</f>
        <v>#VALUE!</v>
      </c>
      <c r="F344" s="100" t="e">
        <f>IFERROR(ODBC__dsn_Synapse[[#This Row],[convert_TZ(users_waves.completed_date,''UTC'',''America/New_York'')]],"")*1</f>
        <v>#VALUE!</v>
      </c>
      <c r="G344" t="e">
        <f>IFERROR(ODBC__dsn_Synapse[[#This Row],[npi]],"")*1</f>
        <v>#VALUE!</v>
      </c>
      <c r="H344" t="e">
        <f>IFERROR(ODBC__dsn_Synapse[[#This Row],[vendor_npi]],"")*1</f>
        <v>#VALUE!</v>
      </c>
      <c r="I344" t="e">
        <f>IFERROR(ODBC__dsn_Synapse[[#This Row],[status]],"")*1</f>
        <v>#VALUE!</v>
      </c>
      <c r="J344" t="str">
        <f>IFERROR(ODBC__dsn_Synapse[[#This Row],[responses-&gt;&gt;''$.\"4420595\"'']],"")</f>
        <v/>
      </c>
      <c r="K344" t="str">
        <f>IFERROR(ODBC__dsn_Synapse[[#This Row],[responses-&gt;&gt;''$.\"4420283\"'']],"")</f>
        <v/>
      </c>
      <c r="L344" t="str">
        <f>IFERROR(ODBC__dsn_Synapse[[#This Row],[responses-&gt;&gt;''$.\"4422124\"'']],"")</f>
        <v/>
      </c>
      <c r="M344" t="str">
        <f t="shared" si="41"/>
        <v/>
      </c>
      <c r="N344" t="e">
        <f>_xlfn.IFNA(_xlfn.XLOOKUP($G344,'HBV TL'!$C:$C,'HBV TL'!$E:$E,,0),"NA")</f>
        <v>#VALUE!</v>
      </c>
      <c r="O344" t="e">
        <f>_xlfn.IFNA(_xlfn.XLOOKUP($H344,'HBV TL'!$C:$C,'HBV TL'!$E:$E,,0),"NA")</f>
        <v>#VALUE!</v>
      </c>
      <c r="P344" t="e">
        <f t="shared" si="42"/>
        <v>#VALUE!</v>
      </c>
      <c r="Q344" t="e">
        <f>_xlfn.XLOOKUP($G344,'HBV_PBC Unified TL'!$A:$A,'HBV_PBC Unified TL'!$E:$E,,0)</f>
        <v>#VALUE!</v>
      </c>
      <c r="R344" t="e">
        <f t="shared" si="43"/>
        <v>#VALUE!</v>
      </c>
      <c r="S344" t="e">
        <f>_xlfn.IFNA(IF(_xlfn.XLOOKUP($C344,OLs!$B:$B,OLs!$B:$B,,0),1,0),0)</f>
        <v>#VALUE!</v>
      </c>
      <c r="T344" t="e">
        <f t="shared" si="44"/>
        <v>#VALUE!</v>
      </c>
      <c r="U344" t="e">
        <f>_xlfn.IFNA(_xlfn.XLOOKUP($T344,'PBC TL'!$A:$A,'PBC TL'!$F:$F,,0),"NA")</f>
        <v>#VALUE!</v>
      </c>
      <c r="V344" t="e">
        <f t="shared" si="45"/>
        <v>#VALUE!</v>
      </c>
      <c r="W344" t="e">
        <f t="shared" si="46"/>
        <v>#VALUE!</v>
      </c>
      <c r="X344" t="e">
        <f t="shared" si="47"/>
        <v>#VALUE!</v>
      </c>
      <c r="Y344" t="e">
        <f t="shared" si="48"/>
        <v>#VALUE!</v>
      </c>
    </row>
    <row r="345" spans="1:25" hidden="1" x14ac:dyDescent="0.25">
      <c r="A345" t="e">
        <f>IFERROR(ODBC__dsn_Synapse[[#This Row],[wave_id]],"")*1</f>
        <v>#VALUE!</v>
      </c>
      <c r="B345" t="e">
        <f>IFERROR(ODBC__dsn_Synapse[[#This Row],[id]],"")*1</f>
        <v>#VALUE!</v>
      </c>
      <c r="C345" t="e">
        <f>IFERROR(ODBC__dsn_Synapse[[#This Row],[user_id]],"")*1</f>
        <v>#VALUE!</v>
      </c>
      <c r="D345" s="100" t="e">
        <f>IFERROR(ODBC__dsn_Synapse[[#This Row],[start_date]],"")*1</f>
        <v>#VALUE!</v>
      </c>
      <c r="E345" t="e">
        <f>IFERROR(ODBC__dsn_Synapse[[#This Row],[completed_date]],"")*1</f>
        <v>#VALUE!</v>
      </c>
      <c r="F345" s="100" t="e">
        <f>IFERROR(ODBC__dsn_Synapse[[#This Row],[convert_TZ(users_waves.completed_date,''UTC'',''America/New_York'')]],"")*1</f>
        <v>#VALUE!</v>
      </c>
      <c r="G345" t="e">
        <f>IFERROR(ODBC__dsn_Synapse[[#This Row],[npi]],"")*1</f>
        <v>#VALUE!</v>
      </c>
      <c r="H345" t="e">
        <f>IFERROR(ODBC__dsn_Synapse[[#This Row],[vendor_npi]],"")*1</f>
        <v>#VALUE!</v>
      </c>
      <c r="I345" t="e">
        <f>IFERROR(ODBC__dsn_Synapse[[#This Row],[status]],"")*1</f>
        <v>#VALUE!</v>
      </c>
      <c r="J345" t="str">
        <f>IFERROR(ODBC__dsn_Synapse[[#This Row],[responses-&gt;&gt;''$.\"4420595\"'']],"")</f>
        <v/>
      </c>
      <c r="K345" t="str">
        <f>IFERROR(ODBC__dsn_Synapse[[#This Row],[responses-&gt;&gt;''$.\"4420283\"'']],"")</f>
        <v/>
      </c>
      <c r="L345" t="str">
        <f>IFERROR(ODBC__dsn_Synapse[[#This Row],[responses-&gt;&gt;''$.\"4422124\"'']],"")</f>
        <v/>
      </c>
      <c r="M345" t="str">
        <f t="shared" si="41"/>
        <v/>
      </c>
      <c r="N345" t="e">
        <f>_xlfn.IFNA(_xlfn.XLOOKUP($G345,'HBV TL'!$C:$C,'HBV TL'!$E:$E,,0),"NA")</f>
        <v>#VALUE!</v>
      </c>
      <c r="O345" t="e">
        <f>_xlfn.IFNA(_xlfn.XLOOKUP($H345,'HBV TL'!$C:$C,'HBV TL'!$E:$E,,0),"NA")</f>
        <v>#VALUE!</v>
      </c>
      <c r="P345" t="e">
        <f t="shared" si="42"/>
        <v>#VALUE!</v>
      </c>
      <c r="Q345" t="e">
        <f>_xlfn.XLOOKUP($G345,'HBV_PBC Unified TL'!$A:$A,'HBV_PBC Unified TL'!$E:$E,,0)</f>
        <v>#VALUE!</v>
      </c>
      <c r="R345" t="e">
        <f t="shared" si="43"/>
        <v>#VALUE!</v>
      </c>
      <c r="S345" t="e">
        <f>_xlfn.IFNA(IF(_xlfn.XLOOKUP($C345,OLs!$B:$B,OLs!$B:$B,,0),1,0),0)</f>
        <v>#VALUE!</v>
      </c>
      <c r="T345" t="e">
        <f t="shared" si="44"/>
        <v>#VALUE!</v>
      </c>
      <c r="U345" t="e">
        <f>_xlfn.IFNA(_xlfn.XLOOKUP($T345,'PBC TL'!$A:$A,'PBC TL'!$F:$F,,0),"NA")</f>
        <v>#VALUE!</v>
      </c>
      <c r="V345" t="e">
        <f t="shared" si="45"/>
        <v>#VALUE!</v>
      </c>
      <c r="W345" t="e">
        <f t="shared" si="46"/>
        <v>#VALUE!</v>
      </c>
      <c r="X345" t="e">
        <f t="shared" si="47"/>
        <v>#VALUE!</v>
      </c>
      <c r="Y345" t="e">
        <f t="shared" si="48"/>
        <v>#VALUE!</v>
      </c>
    </row>
    <row r="346" spans="1:25" hidden="1" x14ac:dyDescent="0.25">
      <c r="A346" t="e">
        <f>IFERROR(ODBC__dsn_Synapse[[#This Row],[wave_id]],"")*1</f>
        <v>#VALUE!</v>
      </c>
      <c r="B346" t="e">
        <f>IFERROR(ODBC__dsn_Synapse[[#This Row],[id]],"")*1</f>
        <v>#VALUE!</v>
      </c>
      <c r="C346" t="e">
        <f>IFERROR(ODBC__dsn_Synapse[[#This Row],[user_id]],"")*1</f>
        <v>#VALUE!</v>
      </c>
      <c r="D346" s="100" t="e">
        <f>IFERROR(ODBC__dsn_Synapse[[#This Row],[start_date]],"")*1</f>
        <v>#VALUE!</v>
      </c>
      <c r="E346" t="e">
        <f>IFERROR(ODBC__dsn_Synapse[[#This Row],[completed_date]],"")*1</f>
        <v>#VALUE!</v>
      </c>
      <c r="F346" s="100" t="e">
        <f>IFERROR(ODBC__dsn_Synapse[[#This Row],[convert_TZ(users_waves.completed_date,''UTC'',''America/New_York'')]],"")*1</f>
        <v>#VALUE!</v>
      </c>
      <c r="G346" t="e">
        <f>IFERROR(ODBC__dsn_Synapse[[#This Row],[npi]],"")*1</f>
        <v>#VALUE!</v>
      </c>
      <c r="H346" t="e">
        <f>IFERROR(ODBC__dsn_Synapse[[#This Row],[vendor_npi]],"")*1</f>
        <v>#VALUE!</v>
      </c>
      <c r="I346" t="e">
        <f>IFERROR(ODBC__dsn_Synapse[[#This Row],[status]],"")*1</f>
        <v>#VALUE!</v>
      </c>
      <c r="J346" t="str">
        <f>IFERROR(ODBC__dsn_Synapse[[#This Row],[responses-&gt;&gt;''$.\"4420595\"'']],"")</f>
        <v/>
      </c>
      <c r="K346" t="str">
        <f>IFERROR(ODBC__dsn_Synapse[[#This Row],[responses-&gt;&gt;''$.\"4420283\"'']],"")</f>
        <v/>
      </c>
      <c r="L346" t="str">
        <f>IFERROR(ODBC__dsn_Synapse[[#This Row],[responses-&gt;&gt;''$.\"4422124\"'']],"")</f>
        <v/>
      </c>
      <c r="M346" t="str">
        <f t="shared" si="41"/>
        <v/>
      </c>
      <c r="N346" t="e">
        <f>_xlfn.IFNA(_xlfn.XLOOKUP($G346,'HBV TL'!$C:$C,'HBV TL'!$E:$E,,0),"NA")</f>
        <v>#VALUE!</v>
      </c>
      <c r="O346" t="e">
        <f>_xlfn.IFNA(_xlfn.XLOOKUP($H346,'HBV TL'!$C:$C,'HBV TL'!$E:$E,,0),"NA")</f>
        <v>#VALUE!</v>
      </c>
      <c r="P346" t="e">
        <f t="shared" si="42"/>
        <v>#VALUE!</v>
      </c>
      <c r="Q346" t="e">
        <f>_xlfn.XLOOKUP($G346,'HBV_PBC Unified TL'!$A:$A,'HBV_PBC Unified TL'!$E:$E,,0)</f>
        <v>#VALUE!</v>
      </c>
      <c r="R346" t="e">
        <f t="shared" si="43"/>
        <v>#VALUE!</v>
      </c>
      <c r="S346" t="e">
        <f>_xlfn.IFNA(IF(_xlfn.XLOOKUP($C346,OLs!$B:$B,OLs!$B:$B,,0),1,0),0)</f>
        <v>#VALUE!</v>
      </c>
      <c r="T346" t="e">
        <f t="shared" si="44"/>
        <v>#VALUE!</v>
      </c>
      <c r="U346" t="e">
        <f>_xlfn.IFNA(_xlfn.XLOOKUP($T346,'PBC TL'!$A:$A,'PBC TL'!$F:$F,,0),"NA")</f>
        <v>#VALUE!</v>
      </c>
      <c r="V346" t="e">
        <f t="shared" si="45"/>
        <v>#VALUE!</v>
      </c>
      <c r="W346" t="e">
        <f t="shared" si="46"/>
        <v>#VALUE!</v>
      </c>
      <c r="X346" t="e">
        <f t="shared" si="47"/>
        <v>#VALUE!</v>
      </c>
      <c r="Y346" t="e">
        <f t="shared" si="48"/>
        <v>#VALUE!</v>
      </c>
    </row>
    <row r="347" spans="1:25" hidden="1" x14ac:dyDescent="0.25">
      <c r="A347" t="e">
        <f>IFERROR(ODBC__dsn_Synapse[[#This Row],[wave_id]],"")*1</f>
        <v>#VALUE!</v>
      </c>
      <c r="B347" t="e">
        <f>IFERROR(ODBC__dsn_Synapse[[#This Row],[id]],"")*1</f>
        <v>#VALUE!</v>
      </c>
      <c r="C347" t="e">
        <f>IFERROR(ODBC__dsn_Synapse[[#This Row],[user_id]],"")*1</f>
        <v>#VALUE!</v>
      </c>
      <c r="D347" s="100" t="e">
        <f>IFERROR(ODBC__dsn_Synapse[[#This Row],[start_date]],"")*1</f>
        <v>#VALUE!</v>
      </c>
      <c r="E347" t="e">
        <f>IFERROR(ODBC__dsn_Synapse[[#This Row],[completed_date]],"")*1</f>
        <v>#VALUE!</v>
      </c>
      <c r="F347" s="100" t="e">
        <f>IFERROR(ODBC__dsn_Synapse[[#This Row],[convert_TZ(users_waves.completed_date,''UTC'',''America/New_York'')]],"")*1</f>
        <v>#VALUE!</v>
      </c>
      <c r="G347" t="e">
        <f>IFERROR(ODBC__dsn_Synapse[[#This Row],[npi]],"")*1</f>
        <v>#VALUE!</v>
      </c>
      <c r="H347" t="e">
        <f>IFERROR(ODBC__dsn_Synapse[[#This Row],[vendor_npi]],"")*1</f>
        <v>#VALUE!</v>
      </c>
      <c r="I347" t="e">
        <f>IFERROR(ODBC__dsn_Synapse[[#This Row],[status]],"")*1</f>
        <v>#VALUE!</v>
      </c>
      <c r="J347" t="str">
        <f>IFERROR(ODBC__dsn_Synapse[[#This Row],[responses-&gt;&gt;''$.\"4420595\"'']],"")</f>
        <v/>
      </c>
      <c r="K347" t="str">
        <f>IFERROR(ODBC__dsn_Synapse[[#This Row],[responses-&gt;&gt;''$.\"4420283\"'']],"")</f>
        <v/>
      </c>
      <c r="L347" t="str">
        <f>IFERROR(ODBC__dsn_Synapse[[#This Row],[responses-&gt;&gt;''$.\"4422124\"'']],"")</f>
        <v/>
      </c>
      <c r="M347" t="str">
        <f t="shared" si="41"/>
        <v/>
      </c>
      <c r="N347" t="e">
        <f>_xlfn.IFNA(_xlfn.XLOOKUP($G347,'HBV TL'!$C:$C,'HBV TL'!$E:$E,,0),"NA")</f>
        <v>#VALUE!</v>
      </c>
      <c r="O347" t="e">
        <f>_xlfn.IFNA(_xlfn.XLOOKUP($H347,'HBV TL'!$C:$C,'HBV TL'!$E:$E,,0),"NA")</f>
        <v>#VALUE!</v>
      </c>
      <c r="P347" t="e">
        <f t="shared" si="42"/>
        <v>#VALUE!</v>
      </c>
      <c r="Q347" t="e">
        <f>_xlfn.XLOOKUP($G347,'HBV_PBC Unified TL'!$A:$A,'HBV_PBC Unified TL'!$E:$E,,0)</f>
        <v>#VALUE!</v>
      </c>
      <c r="R347" t="e">
        <f t="shared" si="43"/>
        <v>#VALUE!</v>
      </c>
      <c r="S347" t="e">
        <f>_xlfn.IFNA(IF(_xlfn.XLOOKUP($C347,OLs!$B:$B,OLs!$B:$B,,0),1,0),0)</f>
        <v>#VALUE!</v>
      </c>
      <c r="T347" t="e">
        <f t="shared" si="44"/>
        <v>#VALUE!</v>
      </c>
      <c r="U347" t="e">
        <f>_xlfn.IFNA(_xlfn.XLOOKUP($T347,'PBC TL'!$A:$A,'PBC TL'!$F:$F,,0),"NA")</f>
        <v>#VALUE!</v>
      </c>
      <c r="V347" t="e">
        <f t="shared" si="45"/>
        <v>#VALUE!</v>
      </c>
      <c r="W347" t="e">
        <f t="shared" si="46"/>
        <v>#VALUE!</v>
      </c>
      <c r="X347" t="e">
        <f t="shared" si="47"/>
        <v>#VALUE!</v>
      </c>
      <c r="Y347" t="e">
        <f t="shared" si="48"/>
        <v>#VALUE!</v>
      </c>
    </row>
    <row r="348" spans="1:25" hidden="1" x14ac:dyDescent="0.25">
      <c r="A348" t="e">
        <f>IFERROR(ODBC__dsn_Synapse[[#This Row],[wave_id]],"")*1</f>
        <v>#VALUE!</v>
      </c>
      <c r="B348" t="e">
        <f>IFERROR(ODBC__dsn_Synapse[[#This Row],[id]],"")*1</f>
        <v>#VALUE!</v>
      </c>
      <c r="C348" t="e">
        <f>IFERROR(ODBC__dsn_Synapse[[#This Row],[user_id]],"")*1</f>
        <v>#VALUE!</v>
      </c>
      <c r="D348" s="100" t="e">
        <f>IFERROR(ODBC__dsn_Synapse[[#This Row],[start_date]],"")*1</f>
        <v>#VALUE!</v>
      </c>
      <c r="E348" t="e">
        <f>IFERROR(ODBC__dsn_Synapse[[#This Row],[completed_date]],"")*1</f>
        <v>#VALUE!</v>
      </c>
      <c r="F348" s="100" t="e">
        <f>IFERROR(ODBC__dsn_Synapse[[#This Row],[convert_TZ(users_waves.completed_date,''UTC'',''America/New_York'')]],"")*1</f>
        <v>#VALUE!</v>
      </c>
      <c r="G348" t="e">
        <f>IFERROR(ODBC__dsn_Synapse[[#This Row],[npi]],"")*1</f>
        <v>#VALUE!</v>
      </c>
      <c r="H348" t="e">
        <f>IFERROR(ODBC__dsn_Synapse[[#This Row],[vendor_npi]],"")*1</f>
        <v>#VALUE!</v>
      </c>
      <c r="I348" t="e">
        <f>IFERROR(ODBC__dsn_Synapse[[#This Row],[status]],"")*1</f>
        <v>#VALUE!</v>
      </c>
      <c r="J348" t="str">
        <f>IFERROR(ODBC__dsn_Synapse[[#This Row],[responses-&gt;&gt;''$.\"4420595\"'']],"")</f>
        <v/>
      </c>
      <c r="K348" t="str">
        <f>IFERROR(ODBC__dsn_Synapse[[#This Row],[responses-&gt;&gt;''$.\"4420283\"'']],"")</f>
        <v/>
      </c>
      <c r="L348" t="str">
        <f>IFERROR(ODBC__dsn_Synapse[[#This Row],[responses-&gt;&gt;''$.\"4422124\"'']],"")</f>
        <v/>
      </c>
      <c r="M348" t="str">
        <f t="shared" si="41"/>
        <v/>
      </c>
      <c r="N348" t="e">
        <f>_xlfn.IFNA(_xlfn.XLOOKUP($G348,'HBV TL'!$C:$C,'HBV TL'!$E:$E,,0),"NA")</f>
        <v>#VALUE!</v>
      </c>
      <c r="O348" t="e">
        <f>_xlfn.IFNA(_xlfn.XLOOKUP($H348,'HBV TL'!$C:$C,'HBV TL'!$E:$E,,0),"NA")</f>
        <v>#VALUE!</v>
      </c>
      <c r="P348" t="e">
        <f t="shared" si="42"/>
        <v>#VALUE!</v>
      </c>
      <c r="Q348" t="e">
        <f>_xlfn.XLOOKUP($G348,'HBV_PBC Unified TL'!$A:$A,'HBV_PBC Unified TL'!$E:$E,,0)</f>
        <v>#VALUE!</v>
      </c>
      <c r="R348" t="e">
        <f t="shared" si="43"/>
        <v>#VALUE!</v>
      </c>
      <c r="S348" t="e">
        <f>_xlfn.IFNA(IF(_xlfn.XLOOKUP($C348,OLs!$B:$B,OLs!$B:$B,,0),1,0),0)</f>
        <v>#VALUE!</v>
      </c>
      <c r="T348" t="e">
        <f t="shared" si="44"/>
        <v>#VALUE!</v>
      </c>
      <c r="U348" t="e">
        <f>_xlfn.IFNA(_xlfn.XLOOKUP($T348,'PBC TL'!$A:$A,'PBC TL'!$F:$F,,0),"NA")</f>
        <v>#VALUE!</v>
      </c>
      <c r="V348" t="e">
        <f t="shared" si="45"/>
        <v>#VALUE!</v>
      </c>
      <c r="W348" t="e">
        <f t="shared" si="46"/>
        <v>#VALUE!</v>
      </c>
      <c r="X348" t="e">
        <f t="shared" si="47"/>
        <v>#VALUE!</v>
      </c>
      <c r="Y348" t="e">
        <f t="shared" si="48"/>
        <v>#VALUE!</v>
      </c>
    </row>
    <row r="349" spans="1:25" hidden="1" x14ac:dyDescent="0.25">
      <c r="A349" t="e">
        <f>IFERROR(ODBC__dsn_Synapse[[#This Row],[wave_id]],"")*1</f>
        <v>#VALUE!</v>
      </c>
      <c r="B349" t="e">
        <f>IFERROR(ODBC__dsn_Synapse[[#This Row],[id]],"")*1</f>
        <v>#VALUE!</v>
      </c>
      <c r="C349" t="e">
        <f>IFERROR(ODBC__dsn_Synapse[[#This Row],[user_id]],"")*1</f>
        <v>#VALUE!</v>
      </c>
      <c r="D349" s="100" t="e">
        <f>IFERROR(ODBC__dsn_Synapse[[#This Row],[start_date]],"")*1</f>
        <v>#VALUE!</v>
      </c>
      <c r="E349" t="e">
        <f>IFERROR(ODBC__dsn_Synapse[[#This Row],[completed_date]],"")*1</f>
        <v>#VALUE!</v>
      </c>
      <c r="F349" s="100" t="e">
        <f>IFERROR(ODBC__dsn_Synapse[[#This Row],[convert_TZ(users_waves.completed_date,''UTC'',''America/New_York'')]],"")*1</f>
        <v>#VALUE!</v>
      </c>
      <c r="G349" t="e">
        <f>IFERROR(ODBC__dsn_Synapse[[#This Row],[npi]],"")*1</f>
        <v>#VALUE!</v>
      </c>
      <c r="H349" t="e">
        <f>IFERROR(ODBC__dsn_Synapse[[#This Row],[vendor_npi]],"")*1</f>
        <v>#VALUE!</v>
      </c>
      <c r="I349" t="e">
        <f>IFERROR(ODBC__dsn_Synapse[[#This Row],[status]],"")*1</f>
        <v>#VALUE!</v>
      </c>
      <c r="J349" t="str">
        <f>IFERROR(ODBC__dsn_Synapse[[#This Row],[responses-&gt;&gt;''$.\"4420595\"'']],"")</f>
        <v/>
      </c>
      <c r="K349" t="str">
        <f>IFERROR(ODBC__dsn_Synapse[[#This Row],[responses-&gt;&gt;''$.\"4420283\"'']],"")</f>
        <v/>
      </c>
      <c r="L349" t="str">
        <f>IFERROR(ODBC__dsn_Synapse[[#This Row],[responses-&gt;&gt;''$.\"4422124\"'']],"")</f>
        <v/>
      </c>
      <c r="M349" t="str">
        <f t="shared" si="41"/>
        <v/>
      </c>
      <c r="N349" t="e">
        <f>_xlfn.IFNA(_xlfn.XLOOKUP($G349,'HBV TL'!$C:$C,'HBV TL'!$E:$E,,0),"NA")</f>
        <v>#VALUE!</v>
      </c>
      <c r="O349" t="e">
        <f>_xlfn.IFNA(_xlfn.XLOOKUP($H349,'HBV TL'!$C:$C,'HBV TL'!$E:$E,,0),"NA")</f>
        <v>#VALUE!</v>
      </c>
      <c r="P349" t="e">
        <f t="shared" si="42"/>
        <v>#VALUE!</v>
      </c>
      <c r="Q349" t="e">
        <f>_xlfn.XLOOKUP($G349,'HBV_PBC Unified TL'!$A:$A,'HBV_PBC Unified TL'!$E:$E,,0)</f>
        <v>#VALUE!</v>
      </c>
      <c r="R349" t="e">
        <f t="shared" si="43"/>
        <v>#VALUE!</v>
      </c>
      <c r="S349" t="e">
        <f>_xlfn.IFNA(IF(_xlfn.XLOOKUP($C349,OLs!$B:$B,OLs!$B:$B,,0),1,0),0)</f>
        <v>#VALUE!</v>
      </c>
      <c r="T349" t="e">
        <f t="shared" si="44"/>
        <v>#VALUE!</v>
      </c>
      <c r="U349" t="e">
        <f>_xlfn.IFNA(_xlfn.XLOOKUP($T349,'PBC TL'!$A:$A,'PBC TL'!$F:$F,,0),"NA")</f>
        <v>#VALUE!</v>
      </c>
      <c r="V349" t="e">
        <f t="shared" si="45"/>
        <v>#VALUE!</v>
      </c>
      <c r="W349" t="e">
        <f t="shared" si="46"/>
        <v>#VALUE!</v>
      </c>
      <c r="X349" t="e">
        <f t="shared" si="47"/>
        <v>#VALUE!</v>
      </c>
      <c r="Y349" t="e">
        <f t="shared" si="48"/>
        <v>#VALUE!</v>
      </c>
    </row>
    <row r="350" spans="1:25" hidden="1" x14ac:dyDescent="0.25">
      <c r="A350" t="e">
        <f>IFERROR(ODBC__dsn_Synapse[[#This Row],[wave_id]],"")*1</f>
        <v>#VALUE!</v>
      </c>
      <c r="B350" t="e">
        <f>IFERROR(ODBC__dsn_Synapse[[#This Row],[id]],"")*1</f>
        <v>#VALUE!</v>
      </c>
      <c r="C350" t="e">
        <f>IFERROR(ODBC__dsn_Synapse[[#This Row],[user_id]],"")*1</f>
        <v>#VALUE!</v>
      </c>
      <c r="D350" s="100" t="e">
        <f>IFERROR(ODBC__dsn_Synapse[[#This Row],[start_date]],"")*1</f>
        <v>#VALUE!</v>
      </c>
      <c r="E350" t="e">
        <f>IFERROR(ODBC__dsn_Synapse[[#This Row],[completed_date]],"")*1</f>
        <v>#VALUE!</v>
      </c>
      <c r="F350" s="100" t="e">
        <f>IFERROR(ODBC__dsn_Synapse[[#This Row],[convert_TZ(users_waves.completed_date,''UTC'',''America/New_York'')]],"")*1</f>
        <v>#VALUE!</v>
      </c>
      <c r="G350" t="e">
        <f>IFERROR(ODBC__dsn_Synapse[[#This Row],[npi]],"")*1</f>
        <v>#VALUE!</v>
      </c>
      <c r="H350" t="e">
        <f>IFERROR(ODBC__dsn_Synapse[[#This Row],[vendor_npi]],"")*1</f>
        <v>#VALUE!</v>
      </c>
      <c r="I350" t="e">
        <f>IFERROR(ODBC__dsn_Synapse[[#This Row],[status]],"")*1</f>
        <v>#VALUE!</v>
      </c>
      <c r="J350" t="str">
        <f>IFERROR(ODBC__dsn_Synapse[[#This Row],[responses-&gt;&gt;''$.\"4420595\"'']],"")</f>
        <v/>
      </c>
      <c r="K350" t="str">
        <f>IFERROR(ODBC__dsn_Synapse[[#This Row],[responses-&gt;&gt;''$.\"4420283\"'']],"")</f>
        <v/>
      </c>
      <c r="L350" t="str">
        <f>IFERROR(ODBC__dsn_Synapse[[#This Row],[responses-&gt;&gt;''$.\"4422124\"'']],"")</f>
        <v/>
      </c>
      <c r="M350" t="str">
        <f t="shared" si="41"/>
        <v/>
      </c>
      <c r="N350" t="e">
        <f>_xlfn.IFNA(_xlfn.XLOOKUP($G350,'HBV TL'!$C:$C,'HBV TL'!$E:$E,,0),"NA")</f>
        <v>#VALUE!</v>
      </c>
      <c r="O350" t="e">
        <f>_xlfn.IFNA(_xlfn.XLOOKUP($H350,'HBV TL'!$C:$C,'HBV TL'!$E:$E,,0),"NA")</f>
        <v>#VALUE!</v>
      </c>
      <c r="P350" t="e">
        <f t="shared" si="42"/>
        <v>#VALUE!</v>
      </c>
      <c r="Q350" t="e">
        <f>_xlfn.XLOOKUP($G350,'HBV_PBC Unified TL'!$A:$A,'HBV_PBC Unified TL'!$E:$E,,0)</f>
        <v>#VALUE!</v>
      </c>
      <c r="R350" t="e">
        <f t="shared" si="43"/>
        <v>#VALUE!</v>
      </c>
      <c r="S350" t="e">
        <f>_xlfn.IFNA(IF(_xlfn.XLOOKUP($C350,OLs!$B:$B,OLs!$B:$B,,0),1,0),0)</f>
        <v>#VALUE!</v>
      </c>
      <c r="T350" t="e">
        <f t="shared" si="44"/>
        <v>#VALUE!</v>
      </c>
      <c r="U350" t="e">
        <f>_xlfn.IFNA(_xlfn.XLOOKUP($T350,'PBC TL'!$A:$A,'PBC TL'!$F:$F,,0),"NA")</f>
        <v>#VALUE!</v>
      </c>
      <c r="V350" t="e">
        <f t="shared" si="45"/>
        <v>#VALUE!</v>
      </c>
      <c r="W350" t="e">
        <f t="shared" si="46"/>
        <v>#VALUE!</v>
      </c>
      <c r="X350" t="e">
        <f t="shared" si="47"/>
        <v>#VALUE!</v>
      </c>
      <c r="Y350" t="e">
        <f t="shared" si="48"/>
        <v>#VALUE!</v>
      </c>
    </row>
    <row r="351" spans="1:25" hidden="1" x14ac:dyDescent="0.25">
      <c r="A351" t="e">
        <f>IFERROR(ODBC__dsn_Synapse[[#This Row],[wave_id]],"")*1</f>
        <v>#VALUE!</v>
      </c>
      <c r="B351" t="e">
        <f>IFERROR(ODBC__dsn_Synapse[[#This Row],[id]],"")*1</f>
        <v>#VALUE!</v>
      </c>
      <c r="C351" t="e">
        <f>IFERROR(ODBC__dsn_Synapse[[#This Row],[user_id]],"")*1</f>
        <v>#VALUE!</v>
      </c>
      <c r="D351" s="100" t="e">
        <f>IFERROR(ODBC__dsn_Synapse[[#This Row],[start_date]],"")*1</f>
        <v>#VALUE!</v>
      </c>
      <c r="E351" t="e">
        <f>IFERROR(ODBC__dsn_Synapse[[#This Row],[completed_date]],"")*1</f>
        <v>#VALUE!</v>
      </c>
      <c r="F351" s="100" t="e">
        <f>IFERROR(ODBC__dsn_Synapse[[#This Row],[convert_TZ(users_waves.completed_date,''UTC'',''America/New_York'')]],"")*1</f>
        <v>#VALUE!</v>
      </c>
      <c r="G351" t="e">
        <f>IFERROR(ODBC__dsn_Synapse[[#This Row],[npi]],"")*1</f>
        <v>#VALUE!</v>
      </c>
      <c r="H351" t="e">
        <f>IFERROR(ODBC__dsn_Synapse[[#This Row],[vendor_npi]],"")*1</f>
        <v>#VALUE!</v>
      </c>
      <c r="I351" t="e">
        <f>IFERROR(ODBC__dsn_Synapse[[#This Row],[status]],"")*1</f>
        <v>#VALUE!</v>
      </c>
      <c r="J351" t="str">
        <f>IFERROR(ODBC__dsn_Synapse[[#This Row],[responses-&gt;&gt;''$.\"4420595\"'']],"")</f>
        <v/>
      </c>
      <c r="K351" t="str">
        <f>IFERROR(ODBC__dsn_Synapse[[#This Row],[responses-&gt;&gt;''$.\"4420283\"'']],"")</f>
        <v/>
      </c>
      <c r="L351" t="str">
        <f>IFERROR(ODBC__dsn_Synapse[[#This Row],[responses-&gt;&gt;''$.\"4422124\"'']],"")</f>
        <v/>
      </c>
      <c r="M351" t="str">
        <f t="shared" si="41"/>
        <v/>
      </c>
      <c r="N351" t="e">
        <f>_xlfn.IFNA(_xlfn.XLOOKUP($G351,'HBV TL'!$C:$C,'HBV TL'!$E:$E,,0),"NA")</f>
        <v>#VALUE!</v>
      </c>
      <c r="O351" t="e">
        <f>_xlfn.IFNA(_xlfn.XLOOKUP($H351,'HBV TL'!$C:$C,'HBV TL'!$E:$E,,0),"NA")</f>
        <v>#VALUE!</v>
      </c>
      <c r="P351" t="e">
        <f t="shared" si="42"/>
        <v>#VALUE!</v>
      </c>
      <c r="Q351" t="e">
        <f>_xlfn.XLOOKUP($G351,'HBV_PBC Unified TL'!$A:$A,'HBV_PBC Unified TL'!$E:$E,,0)</f>
        <v>#VALUE!</v>
      </c>
      <c r="R351" t="e">
        <f t="shared" si="43"/>
        <v>#VALUE!</v>
      </c>
      <c r="S351" t="e">
        <f>_xlfn.IFNA(IF(_xlfn.XLOOKUP($C351,OLs!$B:$B,OLs!$B:$B,,0),1,0),0)</f>
        <v>#VALUE!</v>
      </c>
      <c r="T351" t="e">
        <f t="shared" si="44"/>
        <v>#VALUE!</v>
      </c>
      <c r="U351" t="e">
        <f>_xlfn.IFNA(_xlfn.XLOOKUP($T351,'PBC TL'!$A:$A,'PBC TL'!$F:$F,,0),"NA")</f>
        <v>#VALUE!</v>
      </c>
      <c r="V351" t="e">
        <f t="shared" si="45"/>
        <v>#VALUE!</v>
      </c>
      <c r="W351" t="e">
        <f t="shared" si="46"/>
        <v>#VALUE!</v>
      </c>
      <c r="X351" t="e">
        <f t="shared" si="47"/>
        <v>#VALUE!</v>
      </c>
      <c r="Y351" t="e">
        <f t="shared" si="48"/>
        <v>#VALUE!</v>
      </c>
    </row>
    <row r="352" spans="1:25" hidden="1" x14ac:dyDescent="0.25">
      <c r="A352" t="e">
        <f>IFERROR(ODBC__dsn_Synapse[[#This Row],[wave_id]],"")*1</f>
        <v>#VALUE!</v>
      </c>
      <c r="B352" t="e">
        <f>IFERROR(ODBC__dsn_Synapse[[#This Row],[id]],"")*1</f>
        <v>#VALUE!</v>
      </c>
      <c r="C352" t="e">
        <f>IFERROR(ODBC__dsn_Synapse[[#This Row],[user_id]],"")*1</f>
        <v>#VALUE!</v>
      </c>
      <c r="D352" s="100" t="e">
        <f>IFERROR(ODBC__dsn_Synapse[[#This Row],[start_date]],"")*1</f>
        <v>#VALUE!</v>
      </c>
      <c r="E352" t="e">
        <f>IFERROR(ODBC__dsn_Synapse[[#This Row],[completed_date]],"")*1</f>
        <v>#VALUE!</v>
      </c>
      <c r="F352" s="100" t="e">
        <f>IFERROR(ODBC__dsn_Synapse[[#This Row],[convert_TZ(users_waves.completed_date,''UTC'',''America/New_York'')]],"")*1</f>
        <v>#VALUE!</v>
      </c>
      <c r="G352" t="e">
        <f>IFERROR(ODBC__dsn_Synapse[[#This Row],[npi]],"")*1</f>
        <v>#VALUE!</v>
      </c>
      <c r="H352" t="e">
        <f>IFERROR(ODBC__dsn_Synapse[[#This Row],[vendor_npi]],"")*1</f>
        <v>#VALUE!</v>
      </c>
      <c r="I352" t="e">
        <f>IFERROR(ODBC__dsn_Synapse[[#This Row],[status]],"")*1</f>
        <v>#VALUE!</v>
      </c>
      <c r="J352" t="str">
        <f>IFERROR(ODBC__dsn_Synapse[[#This Row],[responses-&gt;&gt;''$.\"4420595\"'']],"")</f>
        <v/>
      </c>
      <c r="K352" t="str">
        <f>IFERROR(ODBC__dsn_Synapse[[#This Row],[responses-&gt;&gt;''$.\"4420283\"'']],"")</f>
        <v/>
      </c>
      <c r="L352" t="str">
        <f>IFERROR(ODBC__dsn_Synapse[[#This Row],[responses-&gt;&gt;''$.\"4422124\"'']],"")</f>
        <v/>
      </c>
      <c r="M352" t="str">
        <f t="shared" si="41"/>
        <v/>
      </c>
      <c r="N352" t="e">
        <f>_xlfn.IFNA(_xlfn.XLOOKUP($G352,'HBV TL'!$C:$C,'HBV TL'!$E:$E,,0),"NA")</f>
        <v>#VALUE!</v>
      </c>
      <c r="O352" t="e">
        <f>_xlfn.IFNA(_xlfn.XLOOKUP($H352,'HBV TL'!$C:$C,'HBV TL'!$E:$E,,0),"NA")</f>
        <v>#VALUE!</v>
      </c>
      <c r="P352" t="e">
        <f t="shared" si="42"/>
        <v>#VALUE!</v>
      </c>
      <c r="Q352" t="e">
        <f>_xlfn.XLOOKUP($G352,'HBV_PBC Unified TL'!$A:$A,'HBV_PBC Unified TL'!$E:$E,,0)</f>
        <v>#VALUE!</v>
      </c>
      <c r="R352" t="e">
        <f t="shared" si="43"/>
        <v>#VALUE!</v>
      </c>
      <c r="S352" t="e">
        <f>_xlfn.IFNA(IF(_xlfn.XLOOKUP($C352,OLs!$B:$B,OLs!$B:$B,,0),1,0),0)</f>
        <v>#VALUE!</v>
      </c>
      <c r="T352" t="e">
        <f t="shared" si="44"/>
        <v>#VALUE!</v>
      </c>
      <c r="U352" t="e">
        <f>_xlfn.IFNA(_xlfn.XLOOKUP($T352,'PBC TL'!$A:$A,'PBC TL'!$F:$F,,0),"NA")</f>
        <v>#VALUE!</v>
      </c>
      <c r="V352" t="e">
        <f t="shared" si="45"/>
        <v>#VALUE!</v>
      </c>
      <c r="W352" t="e">
        <f t="shared" si="46"/>
        <v>#VALUE!</v>
      </c>
      <c r="X352" t="e">
        <f t="shared" si="47"/>
        <v>#VALUE!</v>
      </c>
      <c r="Y352" t="e">
        <f t="shared" si="48"/>
        <v>#VALUE!</v>
      </c>
    </row>
    <row r="353" spans="1:25" hidden="1" x14ac:dyDescent="0.25">
      <c r="A353" t="e">
        <f>IFERROR(ODBC__dsn_Synapse[[#This Row],[wave_id]],"")*1</f>
        <v>#VALUE!</v>
      </c>
      <c r="B353" t="e">
        <f>IFERROR(ODBC__dsn_Synapse[[#This Row],[id]],"")*1</f>
        <v>#VALUE!</v>
      </c>
      <c r="C353" t="e">
        <f>IFERROR(ODBC__dsn_Synapse[[#This Row],[user_id]],"")*1</f>
        <v>#VALUE!</v>
      </c>
      <c r="D353" s="100" t="e">
        <f>IFERROR(ODBC__dsn_Synapse[[#This Row],[start_date]],"")*1</f>
        <v>#VALUE!</v>
      </c>
      <c r="E353" t="e">
        <f>IFERROR(ODBC__dsn_Synapse[[#This Row],[completed_date]],"")*1</f>
        <v>#VALUE!</v>
      </c>
      <c r="F353" s="100" t="e">
        <f>IFERROR(ODBC__dsn_Synapse[[#This Row],[convert_TZ(users_waves.completed_date,''UTC'',''America/New_York'')]],"")*1</f>
        <v>#VALUE!</v>
      </c>
      <c r="G353" t="e">
        <f>IFERROR(ODBC__dsn_Synapse[[#This Row],[npi]],"")*1</f>
        <v>#VALUE!</v>
      </c>
      <c r="H353" t="e">
        <f>IFERROR(ODBC__dsn_Synapse[[#This Row],[vendor_npi]],"")*1</f>
        <v>#VALUE!</v>
      </c>
      <c r="I353" t="e">
        <f>IFERROR(ODBC__dsn_Synapse[[#This Row],[status]],"")*1</f>
        <v>#VALUE!</v>
      </c>
      <c r="J353" t="str">
        <f>IFERROR(ODBC__dsn_Synapse[[#This Row],[responses-&gt;&gt;''$.\"4420595\"'']],"")</f>
        <v/>
      </c>
      <c r="K353" t="str">
        <f>IFERROR(ODBC__dsn_Synapse[[#This Row],[responses-&gt;&gt;''$.\"4420283\"'']],"")</f>
        <v/>
      </c>
      <c r="L353" t="str">
        <f>IFERROR(ODBC__dsn_Synapse[[#This Row],[responses-&gt;&gt;''$.\"4422124\"'']],"")</f>
        <v/>
      </c>
      <c r="M353" t="str">
        <f t="shared" si="41"/>
        <v/>
      </c>
      <c r="N353" t="e">
        <f>_xlfn.IFNA(_xlfn.XLOOKUP($G353,'HBV TL'!$C:$C,'HBV TL'!$E:$E,,0),"NA")</f>
        <v>#VALUE!</v>
      </c>
      <c r="O353" t="e">
        <f>_xlfn.IFNA(_xlfn.XLOOKUP($H353,'HBV TL'!$C:$C,'HBV TL'!$E:$E,,0),"NA")</f>
        <v>#VALUE!</v>
      </c>
      <c r="P353" t="e">
        <f t="shared" si="42"/>
        <v>#VALUE!</v>
      </c>
      <c r="Q353" t="e">
        <f>_xlfn.XLOOKUP($G353,'HBV_PBC Unified TL'!$A:$A,'HBV_PBC Unified TL'!$E:$E,,0)</f>
        <v>#VALUE!</v>
      </c>
      <c r="R353" t="e">
        <f t="shared" si="43"/>
        <v>#VALUE!</v>
      </c>
      <c r="S353" t="e">
        <f>_xlfn.IFNA(IF(_xlfn.XLOOKUP($C353,OLs!$B:$B,OLs!$B:$B,,0),1,0),0)</f>
        <v>#VALUE!</v>
      </c>
      <c r="T353" t="e">
        <f t="shared" si="44"/>
        <v>#VALUE!</v>
      </c>
      <c r="U353" t="e">
        <f>_xlfn.IFNA(_xlfn.XLOOKUP($T353,'PBC TL'!$A:$A,'PBC TL'!$F:$F,,0),"NA")</f>
        <v>#VALUE!</v>
      </c>
      <c r="V353" t="e">
        <f t="shared" si="45"/>
        <v>#VALUE!</v>
      </c>
      <c r="W353" t="e">
        <f t="shared" si="46"/>
        <v>#VALUE!</v>
      </c>
      <c r="X353" t="e">
        <f t="shared" si="47"/>
        <v>#VALUE!</v>
      </c>
      <c r="Y353" t="e">
        <f t="shared" si="48"/>
        <v>#VALUE!</v>
      </c>
    </row>
    <row r="354" spans="1:25" hidden="1" x14ac:dyDescent="0.25">
      <c r="A354" t="e">
        <f>IFERROR(ODBC__dsn_Synapse[[#This Row],[wave_id]],"")*1</f>
        <v>#VALUE!</v>
      </c>
      <c r="B354" t="e">
        <f>IFERROR(ODBC__dsn_Synapse[[#This Row],[id]],"")*1</f>
        <v>#VALUE!</v>
      </c>
      <c r="C354" t="e">
        <f>IFERROR(ODBC__dsn_Synapse[[#This Row],[user_id]],"")*1</f>
        <v>#VALUE!</v>
      </c>
      <c r="D354" s="100" t="e">
        <f>IFERROR(ODBC__dsn_Synapse[[#This Row],[start_date]],"")*1</f>
        <v>#VALUE!</v>
      </c>
      <c r="E354" t="e">
        <f>IFERROR(ODBC__dsn_Synapse[[#This Row],[completed_date]],"")*1</f>
        <v>#VALUE!</v>
      </c>
      <c r="F354" s="100" t="e">
        <f>IFERROR(ODBC__dsn_Synapse[[#This Row],[convert_TZ(users_waves.completed_date,''UTC'',''America/New_York'')]],"")*1</f>
        <v>#VALUE!</v>
      </c>
      <c r="G354" t="e">
        <f>IFERROR(ODBC__dsn_Synapse[[#This Row],[npi]],"")*1</f>
        <v>#VALUE!</v>
      </c>
      <c r="H354" t="e">
        <f>IFERROR(ODBC__dsn_Synapse[[#This Row],[vendor_npi]],"")*1</f>
        <v>#VALUE!</v>
      </c>
      <c r="I354" t="e">
        <f>IFERROR(ODBC__dsn_Synapse[[#This Row],[status]],"")*1</f>
        <v>#VALUE!</v>
      </c>
      <c r="J354" t="str">
        <f>IFERROR(ODBC__dsn_Synapse[[#This Row],[responses-&gt;&gt;''$.\"4420595\"'']],"")</f>
        <v/>
      </c>
      <c r="K354" t="str">
        <f>IFERROR(ODBC__dsn_Synapse[[#This Row],[responses-&gt;&gt;''$.\"4420283\"'']],"")</f>
        <v/>
      </c>
      <c r="L354" t="str">
        <f>IFERROR(ODBC__dsn_Synapse[[#This Row],[responses-&gt;&gt;''$.\"4422124\"'']],"")</f>
        <v/>
      </c>
      <c r="M354" t="str">
        <f t="shared" si="41"/>
        <v/>
      </c>
      <c r="N354" t="e">
        <f>_xlfn.IFNA(_xlfn.XLOOKUP($G354,'HBV TL'!$C:$C,'HBV TL'!$E:$E,,0),"NA")</f>
        <v>#VALUE!</v>
      </c>
      <c r="O354" t="e">
        <f>_xlfn.IFNA(_xlfn.XLOOKUP($H354,'HBV TL'!$C:$C,'HBV TL'!$E:$E,,0),"NA")</f>
        <v>#VALUE!</v>
      </c>
      <c r="P354" t="e">
        <f t="shared" si="42"/>
        <v>#VALUE!</v>
      </c>
      <c r="Q354" t="e">
        <f>_xlfn.XLOOKUP($G354,'HBV_PBC Unified TL'!$A:$A,'HBV_PBC Unified TL'!$E:$E,,0)</f>
        <v>#VALUE!</v>
      </c>
      <c r="R354" t="e">
        <f t="shared" si="43"/>
        <v>#VALUE!</v>
      </c>
      <c r="S354" t="e">
        <f>_xlfn.IFNA(IF(_xlfn.XLOOKUP($C354,OLs!$B:$B,OLs!$B:$B,,0),1,0),0)</f>
        <v>#VALUE!</v>
      </c>
      <c r="T354" t="e">
        <f t="shared" si="44"/>
        <v>#VALUE!</v>
      </c>
      <c r="U354" t="e">
        <f>_xlfn.IFNA(_xlfn.XLOOKUP($T354,'PBC TL'!$A:$A,'PBC TL'!$F:$F,,0),"NA")</f>
        <v>#VALUE!</v>
      </c>
      <c r="V354" t="e">
        <f t="shared" si="45"/>
        <v>#VALUE!</v>
      </c>
      <c r="W354" t="e">
        <f t="shared" si="46"/>
        <v>#VALUE!</v>
      </c>
      <c r="X354" t="e">
        <f t="shared" si="47"/>
        <v>#VALUE!</v>
      </c>
      <c r="Y354" t="e">
        <f t="shared" si="48"/>
        <v>#VALUE!</v>
      </c>
    </row>
    <row r="355" spans="1:25" hidden="1" x14ac:dyDescent="0.25">
      <c r="A355" t="e">
        <f>IFERROR(ODBC__dsn_Synapse[[#This Row],[wave_id]],"")*1</f>
        <v>#VALUE!</v>
      </c>
      <c r="B355" t="e">
        <f>IFERROR(ODBC__dsn_Synapse[[#This Row],[id]],"")*1</f>
        <v>#VALUE!</v>
      </c>
      <c r="C355" t="e">
        <f>IFERROR(ODBC__dsn_Synapse[[#This Row],[user_id]],"")*1</f>
        <v>#VALUE!</v>
      </c>
      <c r="D355" s="100" t="e">
        <f>IFERROR(ODBC__dsn_Synapse[[#This Row],[start_date]],"")*1</f>
        <v>#VALUE!</v>
      </c>
      <c r="E355" t="e">
        <f>IFERROR(ODBC__dsn_Synapse[[#This Row],[completed_date]],"")*1</f>
        <v>#VALUE!</v>
      </c>
      <c r="F355" s="100" t="e">
        <f>IFERROR(ODBC__dsn_Synapse[[#This Row],[convert_TZ(users_waves.completed_date,''UTC'',''America/New_York'')]],"")*1</f>
        <v>#VALUE!</v>
      </c>
      <c r="G355" t="e">
        <f>IFERROR(ODBC__dsn_Synapse[[#This Row],[npi]],"")*1</f>
        <v>#VALUE!</v>
      </c>
      <c r="H355" t="e">
        <f>IFERROR(ODBC__dsn_Synapse[[#This Row],[vendor_npi]],"")*1</f>
        <v>#VALUE!</v>
      </c>
      <c r="I355" t="e">
        <f>IFERROR(ODBC__dsn_Synapse[[#This Row],[status]],"")*1</f>
        <v>#VALUE!</v>
      </c>
      <c r="J355" t="str">
        <f>IFERROR(ODBC__dsn_Synapse[[#This Row],[responses-&gt;&gt;''$.\"4420595\"'']],"")</f>
        <v/>
      </c>
      <c r="K355" t="str">
        <f>IFERROR(ODBC__dsn_Synapse[[#This Row],[responses-&gt;&gt;''$.\"4420283\"'']],"")</f>
        <v/>
      </c>
      <c r="L355" t="str">
        <f>IFERROR(ODBC__dsn_Synapse[[#This Row],[responses-&gt;&gt;''$.\"4422124\"'']],"")</f>
        <v/>
      </c>
      <c r="M355" t="str">
        <f t="shared" si="41"/>
        <v/>
      </c>
      <c r="N355" t="e">
        <f>_xlfn.IFNA(_xlfn.XLOOKUP($G355,'HBV TL'!$C:$C,'HBV TL'!$E:$E,,0),"NA")</f>
        <v>#VALUE!</v>
      </c>
      <c r="O355" t="e">
        <f>_xlfn.IFNA(_xlfn.XLOOKUP($H355,'HBV TL'!$C:$C,'HBV TL'!$E:$E,,0),"NA")</f>
        <v>#VALUE!</v>
      </c>
      <c r="P355" t="e">
        <f t="shared" si="42"/>
        <v>#VALUE!</v>
      </c>
      <c r="Q355" t="e">
        <f>_xlfn.XLOOKUP($G355,'HBV_PBC Unified TL'!$A:$A,'HBV_PBC Unified TL'!$E:$E,,0)</f>
        <v>#VALUE!</v>
      </c>
      <c r="R355" t="e">
        <f t="shared" si="43"/>
        <v>#VALUE!</v>
      </c>
      <c r="S355" t="e">
        <f>_xlfn.IFNA(IF(_xlfn.XLOOKUP($C355,OLs!$B:$B,OLs!$B:$B,,0),1,0),0)</f>
        <v>#VALUE!</v>
      </c>
      <c r="T355" t="e">
        <f t="shared" si="44"/>
        <v>#VALUE!</v>
      </c>
      <c r="U355" t="e">
        <f>_xlfn.IFNA(_xlfn.XLOOKUP($T355,'PBC TL'!$A:$A,'PBC TL'!$F:$F,,0),"NA")</f>
        <v>#VALUE!</v>
      </c>
      <c r="V355" t="e">
        <f t="shared" si="45"/>
        <v>#VALUE!</v>
      </c>
      <c r="W355" t="e">
        <f t="shared" si="46"/>
        <v>#VALUE!</v>
      </c>
      <c r="X355" t="e">
        <f t="shared" si="47"/>
        <v>#VALUE!</v>
      </c>
      <c r="Y355" t="e">
        <f t="shared" si="48"/>
        <v>#VALUE!</v>
      </c>
    </row>
    <row r="356" spans="1:25" hidden="1" x14ac:dyDescent="0.25">
      <c r="A356" t="e">
        <f>IFERROR(ODBC__dsn_Synapse[[#This Row],[wave_id]],"")*1</f>
        <v>#VALUE!</v>
      </c>
      <c r="B356" t="e">
        <f>IFERROR(ODBC__dsn_Synapse[[#This Row],[id]],"")*1</f>
        <v>#VALUE!</v>
      </c>
      <c r="C356" t="e">
        <f>IFERROR(ODBC__dsn_Synapse[[#This Row],[user_id]],"")*1</f>
        <v>#VALUE!</v>
      </c>
      <c r="D356" s="100" t="e">
        <f>IFERROR(ODBC__dsn_Synapse[[#This Row],[start_date]],"")*1</f>
        <v>#VALUE!</v>
      </c>
      <c r="E356" t="e">
        <f>IFERROR(ODBC__dsn_Synapse[[#This Row],[completed_date]],"")*1</f>
        <v>#VALUE!</v>
      </c>
      <c r="F356" s="100" t="e">
        <f>IFERROR(ODBC__dsn_Synapse[[#This Row],[convert_TZ(users_waves.completed_date,''UTC'',''America/New_York'')]],"")*1</f>
        <v>#VALUE!</v>
      </c>
      <c r="G356" t="e">
        <f>IFERROR(ODBC__dsn_Synapse[[#This Row],[npi]],"")*1</f>
        <v>#VALUE!</v>
      </c>
      <c r="H356" t="e">
        <f>IFERROR(ODBC__dsn_Synapse[[#This Row],[vendor_npi]],"")*1</f>
        <v>#VALUE!</v>
      </c>
      <c r="I356" t="e">
        <f>IFERROR(ODBC__dsn_Synapse[[#This Row],[status]],"")*1</f>
        <v>#VALUE!</v>
      </c>
      <c r="J356" t="str">
        <f>IFERROR(ODBC__dsn_Synapse[[#This Row],[responses-&gt;&gt;''$.\"4420595\"'']],"")</f>
        <v/>
      </c>
      <c r="K356" t="str">
        <f>IFERROR(ODBC__dsn_Synapse[[#This Row],[responses-&gt;&gt;''$.\"4420283\"'']],"")</f>
        <v/>
      </c>
      <c r="L356" t="str">
        <f>IFERROR(ODBC__dsn_Synapse[[#This Row],[responses-&gt;&gt;''$.\"4422124\"'']],"")</f>
        <v/>
      </c>
      <c r="M356" t="str">
        <f t="shared" si="41"/>
        <v/>
      </c>
      <c r="N356" t="e">
        <f>_xlfn.IFNA(_xlfn.XLOOKUP($G356,'HBV TL'!$C:$C,'HBV TL'!$E:$E,,0),"NA")</f>
        <v>#VALUE!</v>
      </c>
      <c r="O356" t="e">
        <f>_xlfn.IFNA(_xlfn.XLOOKUP($H356,'HBV TL'!$C:$C,'HBV TL'!$E:$E,,0),"NA")</f>
        <v>#VALUE!</v>
      </c>
      <c r="P356" t="e">
        <f t="shared" si="42"/>
        <v>#VALUE!</v>
      </c>
      <c r="Q356" t="e">
        <f>_xlfn.XLOOKUP($G356,'HBV_PBC Unified TL'!$A:$A,'HBV_PBC Unified TL'!$E:$E,,0)</f>
        <v>#VALUE!</v>
      </c>
      <c r="R356" t="e">
        <f t="shared" si="43"/>
        <v>#VALUE!</v>
      </c>
      <c r="S356" t="e">
        <f>_xlfn.IFNA(IF(_xlfn.XLOOKUP($C356,OLs!$B:$B,OLs!$B:$B,,0),1,0),0)</f>
        <v>#VALUE!</v>
      </c>
      <c r="T356" t="e">
        <f t="shared" si="44"/>
        <v>#VALUE!</v>
      </c>
      <c r="U356" t="e">
        <f>_xlfn.IFNA(_xlfn.XLOOKUP($T356,'PBC TL'!$A:$A,'PBC TL'!$F:$F,,0),"NA")</f>
        <v>#VALUE!</v>
      </c>
      <c r="V356" t="e">
        <f t="shared" si="45"/>
        <v>#VALUE!</v>
      </c>
      <c r="W356" t="e">
        <f t="shared" si="46"/>
        <v>#VALUE!</v>
      </c>
      <c r="X356" t="e">
        <f t="shared" si="47"/>
        <v>#VALUE!</v>
      </c>
      <c r="Y356" t="e">
        <f t="shared" si="48"/>
        <v>#VALUE!</v>
      </c>
    </row>
    <row r="357" spans="1:25" hidden="1" x14ac:dyDescent="0.25">
      <c r="A357" t="e">
        <f>IFERROR(ODBC__dsn_Synapse[[#This Row],[wave_id]],"")*1</f>
        <v>#VALUE!</v>
      </c>
      <c r="B357" t="e">
        <f>IFERROR(ODBC__dsn_Synapse[[#This Row],[id]],"")*1</f>
        <v>#VALUE!</v>
      </c>
      <c r="C357" t="e">
        <f>IFERROR(ODBC__dsn_Synapse[[#This Row],[user_id]],"")*1</f>
        <v>#VALUE!</v>
      </c>
      <c r="D357" s="100" t="e">
        <f>IFERROR(ODBC__dsn_Synapse[[#This Row],[start_date]],"")*1</f>
        <v>#VALUE!</v>
      </c>
      <c r="E357" t="e">
        <f>IFERROR(ODBC__dsn_Synapse[[#This Row],[completed_date]],"")*1</f>
        <v>#VALUE!</v>
      </c>
      <c r="F357" s="100" t="e">
        <f>IFERROR(ODBC__dsn_Synapse[[#This Row],[convert_TZ(users_waves.completed_date,''UTC'',''America/New_York'')]],"")*1</f>
        <v>#VALUE!</v>
      </c>
      <c r="G357" t="e">
        <f>IFERROR(ODBC__dsn_Synapse[[#This Row],[npi]],"")*1</f>
        <v>#VALUE!</v>
      </c>
      <c r="H357" t="e">
        <f>IFERROR(ODBC__dsn_Synapse[[#This Row],[vendor_npi]],"")*1</f>
        <v>#VALUE!</v>
      </c>
      <c r="I357" t="e">
        <f>IFERROR(ODBC__dsn_Synapse[[#This Row],[status]],"")*1</f>
        <v>#VALUE!</v>
      </c>
      <c r="J357" t="str">
        <f>IFERROR(ODBC__dsn_Synapse[[#This Row],[responses-&gt;&gt;''$.\"4420595\"'']],"")</f>
        <v/>
      </c>
      <c r="K357" t="str">
        <f>IFERROR(ODBC__dsn_Synapse[[#This Row],[responses-&gt;&gt;''$.\"4420283\"'']],"")</f>
        <v/>
      </c>
      <c r="L357" t="str">
        <f>IFERROR(ODBC__dsn_Synapse[[#This Row],[responses-&gt;&gt;''$.\"4422124\"'']],"")</f>
        <v/>
      </c>
      <c r="M357" t="str">
        <f t="shared" si="41"/>
        <v/>
      </c>
      <c r="N357" t="e">
        <f>_xlfn.IFNA(_xlfn.XLOOKUP($G357,'HBV TL'!$C:$C,'HBV TL'!$E:$E,,0),"NA")</f>
        <v>#VALUE!</v>
      </c>
      <c r="O357" t="e">
        <f>_xlfn.IFNA(_xlfn.XLOOKUP($H357,'HBV TL'!$C:$C,'HBV TL'!$E:$E,,0),"NA")</f>
        <v>#VALUE!</v>
      </c>
      <c r="P357" t="e">
        <f t="shared" si="42"/>
        <v>#VALUE!</v>
      </c>
      <c r="Q357" t="e">
        <f>_xlfn.XLOOKUP($G357,'HBV_PBC Unified TL'!$A:$A,'HBV_PBC Unified TL'!$E:$E,,0)</f>
        <v>#VALUE!</v>
      </c>
      <c r="R357" t="e">
        <f t="shared" si="43"/>
        <v>#VALUE!</v>
      </c>
      <c r="S357" t="e">
        <f>_xlfn.IFNA(IF(_xlfn.XLOOKUP($C357,OLs!$B:$B,OLs!$B:$B,,0),1,0),0)</f>
        <v>#VALUE!</v>
      </c>
      <c r="T357" t="e">
        <f t="shared" si="44"/>
        <v>#VALUE!</v>
      </c>
      <c r="U357" t="e">
        <f>_xlfn.IFNA(_xlfn.XLOOKUP($T357,'PBC TL'!$A:$A,'PBC TL'!$F:$F,,0),"NA")</f>
        <v>#VALUE!</v>
      </c>
      <c r="V357" t="e">
        <f t="shared" si="45"/>
        <v>#VALUE!</v>
      </c>
      <c r="W357" t="e">
        <f t="shared" si="46"/>
        <v>#VALUE!</v>
      </c>
      <c r="X357" t="e">
        <f t="shared" si="47"/>
        <v>#VALUE!</v>
      </c>
      <c r="Y357" t="e">
        <f t="shared" si="48"/>
        <v>#VALUE!</v>
      </c>
    </row>
    <row r="358" spans="1:25" hidden="1" x14ac:dyDescent="0.25">
      <c r="A358" t="e">
        <f>IFERROR(ODBC__dsn_Synapse[[#This Row],[wave_id]],"")*1</f>
        <v>#VALUE!</v>
      </c>
      <c r="B358" t="e">
        <f>IFERROR(ODBC__dsn_Synapse[[#This Row],[id]],"")*1</f>
        <v>#VALUE!</v>
      </c>
      <c r="C358" t="e">
        <f>IFERROR(ODBC__dsn_Synapse[[#This Row],[user_id]],"")*1</f>
        <v>#VALUE!</v>
      </c>
      <c r="D358" s="100" t="e">
        <f>IFERROR(ODBC__dsn_Synapse[[#This Row],[start_date]],"")*1</f>
        <v>#VALUE!</v>
      </c>
      <c r="E358" t="e">
        <f>IFERROR(ODBC__dsn_Synapse[[#This Row],[completed_date]],"")*1</f>
        <v>#VALUE!</v>
      </c>
      <c r="F358" s="100" t="e">
        <f>IFERROR(ODBC__dsn_Synapse[[#This Row],[convert_TZ(users_waves.completed_date,''UTC'',''America/New_York'')]],"")*1</f>
        <v>#VALUE!</v>
      </c>
      <c r="G358" t="e">
        <f>IFERROR(ODBC__dsn_Synapse[[#This Row],[npi]],"")*1</f>
        <v>#VALUE!</v>
      </c>
      <c r="H358" t="e">
        <f>IFERROR(ODBC__dsn_Synapse[[#This Row],[vendor_npi]],"")*1</f>
        <v>#VALUE!</v>
      </c>
      <c r="I358" t="e">
        <f>IFERROR(ODBC__dsn_Synapse[[#This Row],[status]],"")*1</f>
        <v>#VALUE!</v>
      </c>
      <c r="J358" t="str">
        <f>IFERROR(ODBC__dsn_Synapse[[#This Row],[responses-&gt;&gt;''$.\"4420595\"'']],"")</f>
        <v/>
      </c>
      <c r="K358" t="str">
        <f>IFERROR(ODBC__dsn_Synapse[[#This Row],[responses-&gt;&gt;''$.\"4420283\"'']],"")</f>
        <v/>
      </c>
      <c r="L358" t="str">
        <f>IFERROR(ODBC__dsn_Synapse[[#This Row],[responses-&gt;&gt;''$.\"4422124\"'']],"")</f>
        <v/>
      </c>
      <c r="M358" t="str">
        <f t="shared" si="41"/>
        <v/>
      </c>
      <c r="N358" t="e">
        <f>_xlfn.IFNA(_xlfn.XLOOKUP($G358,'HBV TL'!$C:$C,'HBV TL'!$E:$E,,0),"NA")</f>
        <v>#VALUE!</v>
      </c>
      <c r="O358" t="e">
        <f>_xlfn.IFNA(_xlfn.XLOOKUP($H358,'HBV TL'!$C:$C,'HBV TL'!$E:$E,,0),"NA")</f>
        <v>#VALUE!</v>
      </c>
      <c r="P358" t="e">
        <f t="shared" si="42"/>
        <v>#VALUE!</v>
      </c>
      <c r="Q358" t="e">
        <f>_xlfn.XLOOKUP($G358,'HBV_PBC Unified TL'!$A:$A,'HBV_PBC Unified TL'!$E:$E,,0)</f>
        <v>#VALUE!</v>
      </c>
      <c r="R358" t="e">
        <f t="shared" si="43"/>
        <v>#VALUE!</v>
      </c>
      <c r="S358" t="e">
        <f>_xlfn.IFNA(IF(_xlfn.XLOOKUP($C358,OLs!$B:$B,OLs!$B:$B,,0),1,0),0)</f>
        <v>#VALUE!</v>
      </c>
      <c r="T358" t="e">
        <f t="shared" si="44"/>
        <v>#VALUE!</v>
      </c>
      <c r="U358" t="e">
        <f>_xlfn.IFNA(_xlfn.XLOOKUP($T358,'PBC TL'!$A:$A,'PBC TL'!$F:$F,,0),"NA")</f>
        <v>#VALUE!</v>
      </c>
      <c r="V358" t="e">
        <f t="shared" si="45"/>
        <v>#VALUE!</v>
      </c>
      <c r="W358" t="e">
        <f t="shared" si="46"/>
        <v>#VALUE!</v>
      </c>
      <c r="X358" t="e">
        <f t="shared" si="47"/>
        <v>#VALUE!</v>
      </c>
      <c r="Y358" t="e">
        <f t="shared" si="48"/>
        <v>#VALUE!</v>
      </c>
    </row>
    <row r="359" spans="1:25" hidden="1" x14ac:dyDescent="0.25">
      <c r="A359" t="e">
        <f>IFERROR(ODBC__dsn_Synapse[[#This Row],[wave_id]],"")*1</f>
        <v>#VALUE!</v>
      </c>
      <c r="B359" t="e">
        <f>IFERROR(ODBC__dsn_Synapse[[#This Row],[id]],"")*1</f>
        <v>#VALUE!</v>
      </c>
      <c r="C359" t="e">
        <f>IFERROR(ODBC__dsn_Synapse[[#This Row],[user_id]],"")*1</f>
        <v>#VALUE!</v>
      </c>
      <c r="D359" s="100" t="e">
        <f>IFERROR(ODBC__dsn_Synapse[[#This Row],[start_date]],"")*1</f>
        <v>#VALUE!</v>
      </c>
      <c r="E359" t="e">
        <f>IFERROR(ODBC__dsn_Synapse[[#This Row],[completed_date]],"")*1</f>
        <v>#VALUE!</v>
      </c>
      <c r="F359" s="100" t="e">
        <f>IFERROR(ODBC__dsn_Synapse[[#This Row],[convert_TZ(users_waves.completed_date,''UTC'',''America/New_York'')]],"")*1</f>
        <v>#VALUE!</v>
      </c>
      <c r="G359" t="e">
        <f>IFERROR(ODBC__dsn_Synapse[[#This Row],[npi]],"")*1</f>
        <v>#VALUE!</v>
      </c>
      <c r="H359" t="e">
        <f>IFERROR(ODBC__dsn_Synapse[[#This Row],[vendor_npi]],"")*1</f>
        <v>#VALUE!</v>
      </c>
      <c r="I359" t="e">
        <f>IFERROR(ODBC__dsn_Synapse[[#This Row],[status]],"")*1</f>
        <v>#VALUE!</v>
      </c>
      <c r="J359" t="str">
        <f>IFERROR(ODBC__dsn_Synapse[[#This Row],[responses-&gt;&gt;''$.\"4420595\"'']],"")</f>
        <v/>
      </c>
      <c r="K359" t="str">
        <f>IFERROR(ODBC__dsn_Synapse[[#This Row],[responses-&gt;&gt;''$.\"4420283\"'']],"")</f>
        <v/>
      </c>
      <c r="L359" t="str">
        <f>IFERROR(ODBC__dsn_Synapse[[#This Row],[responses-&gt;&gt;''$.\"4422124\"'']],"")</f>
        <v/>
      </c>
      <c r="M359" t="str">
        <f t="shared" si="41"/>
        <v/>
      </c>
      <c r="N359" t="e">
        <f>_xlfn.IFNA(_xlfn.XLOOKUP($G359,'HBV TL'!$C:$C,'HBV TL'!$E:$E,,0),"NA")</f>
        <v>#VALUE!</v>
      </c>
      <c r="O359" t="e">
        <f>_xlfn.IFNA(_xlfn.XLOOKUP($H359,'HBV TL'!$C:$C,'HBV TL'!$E:$E,,0),"NA")</f>
        <v>#VALUE!</v>
      </c>
      <c r="P359" t="e">
        <f t="shared" si="42"/>
        <v>#VALUE!</v>
      </c>
      <c r="Q359" t="e">
        <f>_xlfn.XLOOKUP($G359,'HBV_PBC Unified TL'!$A:$A,'HBV_PBC Unified TL'!$E:$E,,0)</f>
        <v>#VALUE!</v>
      </c>
      <c r="R359" t="e">
        <f t="shared" si="43"/>
        <v>#VALUE!</v>
      </c>
      <c r="S359" t="e">
        <f>_xlfn.IFNA(IF(_xlfn.XLOOKUP($C359,OLs!$B:$B,OLs!$B:$B,,0),1,0),0)</f>
        <v>#VALUE!</v>
      </c>
      <c r="T359" t="e">
        <f t="shared" si="44"/>
        <v>#VALUE!</v>
      </c>
      <c r="U359" t="e">
        <f>_xlfn.IFNA(_xlfn.XLOOKUP($T359,'PBC TL'!$A:$A,'PBC TL'!$F:$F,,0),"NA")</f>
        <v>#VALUE!</v>
      </c>
      <c r="V359" t="e">
        <f t="shared" si="45"/>
        <v>#VALUE!</v>
      </c>
      <c r="W359" t="e">
        <f t="shared" si="46"/>
        <v>#VALUE!</v>
      </c>
      <c r="X359" t="e">
        <f t="shared" si="47"/>
        <v>#VALUE!</v>
      </c>
      <c r="Y359" t="e">
        <f t="shared" si="48"/>
        <v>#VALUE!</v>
      </c>
    </row>
    <row r="360" spans="1:25" hidden="1" x14ac:dyDescent="0.25">
      <c r="A360" t="e">
        <f>IFERROR(ODBC__dsn_Synapse[[#This Row],[wave_id]],"")*1</f>
        <v>#VALUE!</v>
      </c>
      <c r="B360" t="e">
        <f>IFERROR(ODBC__dsn_Synapse[[#This Row],[id]],"")*1</f>
        <v>#VALUE!</v>
      </c>
      <c r="C360" t="e">
        <f>IFERROR(ODBC__dsn_Synapse[[#This Row],[user_id]],"")*1</f>
        <v>#VALUE!</v>
      </c>
      <c r="D360" s="100" t="e">
        <f>IFERROR(ODBC__dsn_Synapse[[#This Row],[start_date]],"")*1</f>
        <v>#VALUE!</v>
      </c>
      <c r="E360" t="e">
        <f>IFERROR(ODBC__dsn_Synapse[[#This Row],[completed_date]],"")*1</f>
        <v>#VALUE!</v>
      </c>
      <c r="F360" s="100" t="e">
        <f>IFERROR(ODBC__dsn_Synapse[[#This Row],[convert_TZ(users_waves.completed_date,''UTC'',''America/New_York'')]],"")*1</f>
        <v>#VALUE!</v>
      </c>
      <c r="G360" t="e">
        <f>IFERROR(ODBC__dsn_Synapse[[#This Row],[npi]],"")*1</f>
        <v>#VALUE!</v>
      </c>
      <c r="H360" t="e">
        <f>IFERROR(ODBC__dsn_Synapse[[#This Row],[vendor_npi]],"")*1</f>
        <v>#VALUE!</v>
      </c>
      <c r="I360" t="e">
        <f>IFERROR(ODBC__dsn_Synapse[[#This Row],[status]],"")*1</f>
        <v>#VALUE!</v>
      </c>
      <c r="J360" t="str">
        <f>IFERROR(ODBC__dsn_Synapse[[#This Row],[responses-&gt;&gt;''$.\"4420595\"'']],"")</f>
        <v/>
      </c>
      <c r="K360" t="str">
        <f>IFERROR(ODBC__dsn_Synapse[[#This Row],[responses-&gt;&gt;''$.\"4420283\"'']],"")</f>
        <v/>
      </c>
      <c r="L360" t="str">
        <f>IFERROR(ODBC__dsn_Synapse[[#This Row],[responses-&gt;&gt;''$.\"4422124\"'']],"")</f>
        <v/>
      </c>
      <c r="M360" t="str">
        <f t="shared" si="41"/>
        <v/>
      </c>
      <c r="N360" t="e">
        <f>_xlfn.IFNA(_xlfn.XLOOKUP($G360,'HBV TL'!$C:$C,'HBV TL'!$E:$E,,0),"NA")</f>
        <v>#VALUE!</v>
      </c>
      <c r="O360" t="e">
        <f>_xlfn.IFNA(_xlfn.XLOOKUP($H360,'HBV TL'!$C:$C,'HBV TL'!$E:$E,,0),"NA")</f>
        <v>#VALUE!</v>
      </c>
      <c r="P360" t="e">
        <f t="shared" si="42"/>
        <v>#VALUE!</v>
      </c>
      <c r="Q360" t="e">
        <f>_xlfn.XLOOKUP($G360,'HBV_PBC Unified TL'!$A:$A,'HBV_PBC Unified TL'!$E:$E,,0)</f>
        <v>#VALUE!</v>
      </c>
      <c r="R360" t="e">
        <f t="shared" si="43"/>
        <v>#VALUE!</v>
      </c>
      <c r="S360" t="e">
        <f>_xlfn.IFNA(IF(_xlfn.XLOOKUP($C360,OLs!$B:$B,OLs!$B:$B,,0),1,0),0)</f>
        <v>#VALUE!</v>
      </c>
      <c r="T360" t="e">
        <f t="shared" si="44"/>
        <v>#VALUE!</v>
      </c>
      <c r="U360" t="e">
        <f>_xlfn.IFNA(_xlfn.XLOOKUP($T360,'PBC TL'!$A:$A,'PBC TL'!$F:$F,,0),"NA")</f>
        <v>#VALUE!</v>
      </c>
      <c r="V360" t="e">
        <f t="shared" si="45"/>
        <v>#VALUE!</v>
      </c>
      <c r="W360" t="e">
        <f t="shared" si="46"/>
        <v>#VALUE!</v>
      </c>
      <c r="X360" t="e">
        <f t="shared" si="47"/>
        <v>#VALUE!</v>
      </c>
      <c r="Y360" t="e">
        <f t="shared" si="48"/>
        <v>#VALUE!</v>
      </c>
    </row>
    <row r="361" spans="1:25" hidden="1" x14ac:dyDescent="0.25">
      <c r="A361" t="e">
        <f>IFERROR(ODBC__dsn_Synapse[[#This Row],[wave_id]],"")*1</f>
        <v>#VALUE!</v>
      </c>
      <c r="B361" t="e">
        <f>IFERROR(ODBC__dsn_Synapse[[#This Row],[id]],"")*1</f>
        <v>#VALUE!</v>
      </c>
      <c r="C361" t="e">
        <f>IFERROR(ODBC__dsn_Synapse[[#This Row],[user_id]],"")*1</f>
        <v>#VALUE!</v>
      </c>
      <c r="D361" s="100" t="e">
        <f>IFERROR(ODBC__dsn_Synapse[[#This Row],[start_date]],"")*1</f>
        <v>#VALUE!</v>
      </c>
      <c r="E361" t="e">
        <f>IFERROR(ODBC__dsn_Synapse[[#This Row],[completed_date]],"")*1</f>
        <v>#VALUE!</v>
      </c>
      <c r="F361" s="100" t="e">
        <f>IFERROR(ODBC__dsn_Synapse[[#This Row],[convert_TZ(users_waves.completed_date,''UTC'',''America/New_York'')]],"")*1</f>
        <v>#VALUE!</v>
      </c>
      <c r="G361" t="e">
        <f>IFERROR(ODBC__dsn_Synapse[[#This Row],[npi]],"")*1</f>
        <v>#VALUE!</v>
      </c>
      <c r="H361" t="e">
        <f>IFERROR(ODBC__dsn_Synapse[[#This Row],[vendor_npi]],"")*1</f>
        <v>#VALUE!</v>
      </c>
      <c r="I361" t="e">
        <f>IFERROR(ODBC__dsn_Synapse[[#This Row],[status]],"")*1</f>
        <v>#VALUE!</v>
      </c>
      <c r="J361" t="str">
        <f>IFERROR(ODBC__dsn_Synapse[[#This Row],[responses-&gt;&gt;''$.\"4420595\"'']],"")</f>
        <v/>
      </c>
      <c r="K361" t="str">
        <f>IFERROR(ODBC__dsn_Synapse[[#This Row],[responses-&gt;&gt;''$.\"4420283\"'']],"")</f>
        <v/>
      </c>
      <c r="L361" t="str">
        <f>IFERROR(ODBC__dsn_Synapse[[#This Row],[responses-&gt;&gt;''$.\"4422124\"'']],"")</f>
        <v/>
      </c>
      <c r="M361" t="str">
        <f t="shared" si="41"/>
        <v/>
      </c>
      <c r="N361" t="e">
        <f>_xlfn.IFNA(_xlfn.XLOOKUP($G361,'HBV TL'!$C:$C,'HBV TL'!$E:$E,,0),"NA")</f>
        <v>#VALUE!</v>
      </c>
      <c r="O361" t="e">
        <f>_xlfn.IFNA(_xlfn.XLOOKUP($H361,'HBV TL'!$C:$C,'HBV TL'!$E:$E,,0),"NA")</f>
        <v>#VALUE!</v>
      </c>
      <c r="P361" t="e">
        <f t="shared" si="42"/>
        <v>#VALUE!</v>
      </c>
      <c r="Q361" t="e">
        <f>_xlfn.XLOOKUP($G361,'HBV_PBC Unified TL'!$A:$A,'HBV_PBC Unified TL'!$E:$E,,0)</f>
        <v>#VALUE!</v>
      </c>
      <c r="R361" t="e">
        <f t="shared" si="43"/>
        <v>#VALUE!</v>
      </c>
      <c r="S361" t="e">
        <f>_xlfn.IFNA(IF(_xlfn.XLOOKUP($C361,OLs!$B:$B,OLs!$B:$B,,0),1,0),0)</f>
        <v>#VALUE!</v>
      </c>
      <c r="T361" t="e">
        <f t="shared" si="44"/>
        <v>#VALUE!</v>
      </c>
      <c r="U361" t="e">
        <f>_xlfn.IFNA(_xlfn.XLOOKUP($T361,'PBC TL'!$A:$A,'PBC TL'!$F:$F,,0),"NA")</f>
        <v>#VALUE!</v>
      </c>
      <c r="V361" t="e">
        <f t="shared" si="45"/>
        <v>#VALUE!</v>
      </c>
      <c r="W361" t="e">
        <f t="shared" si="46"/>
        <v>#VALUE!</v>
      </c>
      <c r="X361" t="e">
        <f t="shared" si="47"/>
        <v>#VALUE!</v>
      </c>
      <c r="Y361" t="e">
        <f t="shared" si="48"/>
        <v>#VALUE!</v>
      </c>
    </row>
    <row r="362" spans="1:25" hidden="1" x14ac:dyDescent="0.25">
      <c r="A362" t="e">
        <f>IFERROR(ODBC__dsn_Synapse[[#This Row],[wave_id]],"")*1</f>
        <v>#VALUE!</v>
      </c>
      <c r="B362" t="e">
        <f>IFERROR(ODBC__dsn_Synapse[[#This Row],[id]],"")*1</f>
        <v>#VALUE!</v>
      </c>
      <c r="C362" t="e">
        <f>IFERROR(ODBC__dsn_Synapse[[#This Row],[user_id]],"")*1</f>
        <v>#VALUE!</v>
      </c>
      <c r="D362" s="100" t="e">
        <f>IFERROR(ODBC__dsn_Synapse[[#This Row],[start_date]],"")*1</f>
        <v>#VALUE!</v>
      </c>
      <c r="E362" t="e">
        <f>IFERROR(ODBC__dsn_Synapse[[#This Row],[completed_date]],"")*1</f>
        <v>#VALUE!</v>
      </c>
      <c r="F362" s="100" t="e">
        <f>IFERROR(ODBC__dsn_Synapse[[#This Row],[convert_TZ(users_waves.completed_date,''UTC'',''America/New_York'')]],"")*1</f>
        <v>#VALUE!</v>
      </c>
      <c r="G362" t="e">
        <f>IFERROR(ODBC__dsn_Synapse[[#This Row],[npi]],"")*1</f>
        <v>#VALUE!</v>
      </c>
      <c r="H362" t="e">
        <f>IFERROR(ODBC__dsn_Synapse[[#This Row],[vendor_npi]],"")*1</f>
        <v>#VALUE!</v>
      </c>
      <c r="I362" t="e">
        <f>IFERROR(ODBC__dsn_Synapse[[#This Row],[status]],"")*1</f>
        <v>#VALUE!</v>
      </c>
      <c r="J362" t="str">
        <f>IFERROR(ODBC__dsn_Synapse[[#This Row],[responses-&gt;&gt;''$.\"4420595\"'']],"")</f>
        <v/>
      </c>
      <c r="K362" t="str">
        <f>IFERROR(ODBC__dsn_Synapse[[#This Row],[responses-&gt;&gt;''$.\"4420283\"'']],"")</f>
        <v/>
      </c>
      <c r="L362" t="str">
        <f>IFERROR(ODBC__dsn_Synapse[[#This Row],[responses-&gt;&gt;''$.\"4422124\"'']],"")</f>
        <v/>
      </c>
      <c r="M362" t="str">
        <f t="shared" si="41"/>
        <v/>
      </c>
      <c r="N362" t="e">
        <f>_xlfn.IFNA(_xlfn.XLOOKUP($G362,'HBV TL'!$C:$C,'HBV TL'!$E:$E,,0),"NA")</f>
        <v>#VALUE!</v>
      </c>
      <c r="O362" t="e">
        <f>_xlfn.IFNA(_xlfn.XLOOKUP($H362,'HBV TL'!$C:$C,'HBV TL'!$E:$E,,0),"NA")</f>
        <v>#VALUE!</v>
      </c>
      <c r="P362" t="e">
        <f t="shared" si="42"/>
        <v>#VALUE!</v>
      </c>
      <c r="Q362" t="e">
        <f>_xlfn.XLOOKUP($G362,'HBV_PBC Unified TL'!$A:$A,'HBV_PBC Unified TL'!$E:$E,,0)</f>
        <v>#VALUE!</v>
      </c>
      <c r="R362" t="e">
        <f t="shared" si="43"/>
        <v>#VALUE!</v>
      </c>
      <c r="S362" t="e">
        <f>_xlfn.IFNA(IF(_xlfn.XLOOKUP($C362,OLs!$B:$B,OLs!$B:$B,,0),1,0),0)</f>
        <v>#VALUE!</v>
      </c>
      <c r="T362" t="e">
        <f t="shared" si="44"/>
        <v>#VALUE!</v>
      </c>
      <c r="U362" t="e">
        <f>_xlfn.IFNA(_xlfn.XLOOKUP($T362,'PBC TL'!$A:$A,'PBC TL'!$F:$F,,0),"NA")</f>
        <v>#VALUE!</v>
      </c>
      <c r="V362" t="e">
        <f t="shared" si="45"/>
        <v>#VALUE!</v>
      </c>
      <c r="W362" t="e">
        <f t="shared" si="46"/>
        <v>#VALUE!</v>
      </c>
      <c r="X362" t="e">
        <f t="shared" si="47"/>
        <v>#VALUE!</v>
      </c>
      <c r="Y362" t="e">
        <f t="shared" si="48"/>
        <v>#VALUE!</v>
      </c>
    </row>
    <row r="363" spans="1:25" hidden="1" x14ac:dyDescent="0.25">
      <c r="A363" t="e">
        <f>IFERROR(ODBC__dsn_Synapse[[#This Row],[wave_id]],"")*1</f>
        <v>#VALUE!</v>
      </c>
      <c r="B363" t="e">
        <f>IFERROR(ODBC__dsn_Synapse[[#This Row],[id]],"")*1</f>
        <v>#VALUE!</v>
      </c>
      <c r="C363" t="e">
        <f>IFERROR(ODBC__dsn_Synapse[[#This Row],[user_id]],"")*1</f>
        <v>#VALUE!</v>
      </c>
      <c r="D363" s="100" t="e">
        <f>IFERROR(ODBC__dsn_Synapse[[#This Row],[start_date]],"")*1</f>
        <v>#VALUE!</v>
      </c>
      <c r="E363" t="e">
        <f>IFERROR(ODBC__dsn_Synapse[[#This Row],[completed_date]],"")*1</f>
        <v>#VALUE!</v>
      </c>
      <c r="F363" s="100" t="e">
        <f>IFERROR(ODBC__dsn_Synapse[[#This Row],[convert_TZ(users_waves.completed_date,''UTC'',''America/New_York'')]],"")*1</f>
        <v>#VALUE!</v>
      </c>
      <c r="G363" t="e">
        <f>IFERROR(ODBC__dsn_Synapse[[#This Row],[npi]],"")*1</f>
        <v>#VALUE!</v>
      </c>
      <c r="H363" t="e">
        <f>IFERROR(ODBC__dsn_Synapse[[#This Row],[vendor_npi]],"")*1</f>
        <v>#VALUE!</v>
      </c>
      <c r="I363" t="e">
        <f>IFERROR(ODBC__dsn_Synapse[[#This Row],[status]],"")*1</f>
        <v>#VALUE!</v>
      </c>
      <c r="J363" t="str">
        <f>IFERROR(ODBC__dsn_Synapse[[#This Row],[responses-&gt;&gt;''$.\"4420595\"'']],"")</f>
        <v/>
      </c>
      <c r="K363" t="str">
        <f>IFERROR(ODBC__dsn_Synapse[[#This Row],[responses-&gt;&gt;''$.\"4420283\"'']],"")</f>
        <v/>
      </c>
      <c r="L363" t="str">
        <f>IFERROR(ODBC__dsn_Synapse[[#This Row],[responses-&gt;&gt;''$.\"4422124\"'']],"")</f>
        <v/>
      </c>
      <c r="M363" t="str">
        <f t="shared" si="41"/>
        <v/>
      </c>
      <c r="N363" t="e">
        <f>_xlfn.IFNA(_xlfn.XLOOKUP($G363,'HBV TL'!$C:$C,'HBV TL'!$E:$E,,0),"NA")</f>
        <v>#VALUE!</v>
      </c>
      <c r="O363" t="e">
        <f>_xlfn.IFNA(_xlfn.XLOOKUP($H363,'HBV TL'!$C:$C,'HBV TL'!$E:$E,,0),"NA")</f>
        <v>#VALUE!</v>
      </c>
      <c r="P363" t="e">
        <f t="shared" si="42"/>
        <v>#VALUE!</v>
      </c>
      <c r="Q363" t="e">
        <f>_xlfn.XLOOKUP($G363,'HBV_PBC Unified TL'!$A:$A,'HBV_PBC Unified TL'!$E:$E,,0)</f>
        <v>#VALUE!</v>
      </c>
      <c r="R363" t="e">
        <f t="shared" si="43"/>
        <v>#VALUE!</v>
      </c>
      <c r="S363" t="e">
        <f>_xlfn.IFNA(IF(_xlfn.XLOOKUP($C363,OLs!$B:$B,OLs!$B:$B,,0),1,0),0)</f>
        <v>#VALUE!</v>
      </c>
      <c r="T363" t="e">
        <f t="shared" si="44"/>
        <v>#VALUE!</v>
      </c>
      <c r="U363" t="e">
        <f>_xlfn.IFNA(_xlfn.XLOOKUP($T363,'PBC TL'!$A:$A,'PBC TL'!$F:$F,,0),"NA")</f>
        <v>#VALUE!</v>
      </c>
      <c r="V363" t="e">
        <f t="shared" si="45"/>
        <v>#VALUE!</v>
      </c>
      <c r="W363" t="e">
        <f t="shared" si="46"/>
        <v>#VALUE!</v>
      </c>
      <c r="X363" t="e">
        <f t="shared" si="47"/>
        <v>#VALUE!</v>
      </c>
      <c r="Y363" t="e">
        <f t="shared" si="48"/>
        <v>#VALUE!</v>
      </c>
    </row>
    <row r="364" spans="1:25" hidden="1" x14ac:dyDescent="0.25">
      <c r="A364" t="e">
        <f>IFERROR(ODBC__dsn_Synapse[[#This Row],[wave_id]],"")*1</f>
        <v>#VALUE!</v>
      </c>
      <c r="B364" t="e">
        <f>IFERROR(ODBC__dsn_Synapse[[#This Row],[id]],"")*1</f>
        <v>#VALUE!</v>
      </c>
      <c r="C364" t="e">
        <f>IFERROR(ODBC__dsn_Synapse[[#This Row],[user_id]],"")*1</f>
        <v>#VALUE!</v>
      </c>
      <c r="D364" s="100" t="e">
        <f>IFERROR(ODBC__dsn_Synapse[[#This Row],[start_date]],"")*1</f>
        <v>#VALUE!</v>
      </c>
      <c r="E364" t="e">
        <f>IFERROR(ODBC__dsn_Synapse[[#This Row],[completed_date]],"")*1</f>
        <v>#VALUE!</v>
      </c>
      <c r="F364" s="100" t="e">
        <f>IFERROR(ODBC__dsn_Synapse[[#This Row],[convert_TZ(users_waves.completed_date,''UTC'',''America/New_York'')]],"")*1</f>
        <v>#VALUE!</v>
      </c>
      <c r="G364" t="e">
        <f>IFERROR(ODBC__dsn_Synapse[[#This Row],[npi]],"")*1</f>
        <v>#VALUE!</v>
      </c>
      <c r="H364" t="e">
        <f>IFERROR(ODBC__dsn_Synapse[[#This Row],[vendor_npi]],"")*1</f>
        <v>#VALUE!</v>
      </c>
      <c r="I364" t="e">
        <f>IFERROR(ODBC__dsn_Synapse[[#This Row],[status]],"")*1</f>
        <v>#VALUE!</v>
      </c>
      <c r="J364" t="str">
        <f>IFERROR(ODBC__dsn_Synapse[[#This Row],[responses-&gt;&gt;''$.\"4420595\"'']],"")</f>
        <v/>
      </c>
      <c r="K364" t="str">
        <f>IFERROR(ODBC__dsn_Synapse[[#This Row],[responses-&gt;&gt;''$.\"4420283\"'']],"")</f>
        <v/>
      </c>
      <c r="L364" t="str">
        <f>IFERROR(ODBC__dsn_Synapse[[#This Row],[responses-&gt;&gt;''$.\"4422124\"'']],"")</f>
        <v/>
      </c>
      <c r="M364" t="str">
        <f t="shared" si="41"/>
        <v/>
      </c>
      <c r="N364" t="e">
        <f>_xlfn.IFNA(_xlfn.XLOOKUP($G364,'HBV TL'!$C:$C,'HBV TL'!$E:$E,,0),"NA")</f>
        <v>#VALUE!</v>
      </c>
      <c r="O364" t="e">
        <f>_xlfn.IFNA(_xlfn.XLOOKUP($H364,'HBV TL'!$C:$C,'HBV TL'!$E:$E,,0),"NA")</f>
        <v>#VALUE!</v>
      </c>
      <c r="P364" t="e">
        <f t="shared" si="42"/>
        <v>#VALUE!</v>
      </c>
      <c r="Q364" t="e">
        <f>_xlfn.XLOOKUP($G364,'HBV_PBC Unified TL'!$A:$A,'HBV_PBC Unified TL'!$E:$E,,0)</f>
        <v>#VALUE!</v>
      </c>
      <c r="R364" t="e">
        <f t="shared" si="43"/>
        <v>#VALUE!</v>
      </c>
      <c r="S364" t="e">
        <f>_xlfn.IFNA(IF(_xlfn.XLOOKUP($C364,OLs!$B:$B,OLs!$B:$B,,0),1,0),0)</f>
        <v>#VALUE!</v>
      </c>
      <c r="T364" t="e">
        <f t="shared" si="44"/>
        <v>#VALUE!</v>
      </c>
      <c r="U364" t="e">
        <f>_xlfn.IFNA(_xlfn.XLOOKUP($T364,'PBC TL'!$A:$A,'PBC TL'!$F:$F,,0),"NA")</f>
        <v>#VALUE!</v>
      </c>
      <c r="V364" t="e">
        <f t="shared" si="45"/>
        <v>#VALUE!</v>
      </c>
      <c r="W364" t="e">
        <f t="shared" si="46"/>
        <v>#VALUE!</v>
      </c>
      <c r="X364" t="e">
        <f t="shared" si="47"/>
        <v>#VALUE!</v>
      </c>
      <c r="Y364" t="e">
        <f t="shared" si="48"/>
        <v>#VALUE!</v>
      </c>
    </row>
    <row r="365" spans="1:25" hidden="1" x14ac:dyDescent="0.25">
      <c r="A365" t="e">
        <f>IFERROR(ODBC__dsn_Synapse[[#This Row],[wave_id]],"")*1</f>
        <v>#VALUE!</v>
      </c>
      <c r="B365" t="e">
        <f>IFERROR(ODBC__dsn_Synapse[[#This Row],[id]],"")*1</f>
        <v>#VALUE!</v>
      </c>
      <c r="C365" t="e">
        <f>IFERROR(ODBC__dsn_Synapse[[#This Row],[user_id]],"")*1</f>
        <v>#VALUE!</v>
      </c>
      <c r="D365" s="100" t="e">
        <f>IFERROR(ODBC__dsn_Synapse[[#This Row],[start_date]],"")*1</f>
        <v>#VALUE!</v>
      </c>
      <c r="E365" t="e">
        <f>IFERROR(ODBC__dsn_Synapse[[#This Row],[completed_date]],"")*1</f>
        <v>#VALUE!</v>
      </c>
      <c r="F365" s="100" t="e">
        <f>IFERROR(ODBC__dsn_Synapse[[#This Row],[convert_TZ(users_waves.completed_date,''UTC'',''America/New_York'')]],"")*1</f>
        <v>#VALUE!</v>
      </c>
      <c r="G365" t="e">
        <f>IFERROR(ODBC__dsn_Synapse[[#This Row],[npi]],"")*1</f>
        <v>#VALUE!</v>
      </c>
      <c r="H365" t="e">
        <f>IFERROR(ODBC__dsn_Synapse[[#This Row],[vendor_npi]],"")*1</f>
        <v>#VALUE!</v>
      </c>
      <c r="I365" t="e">
        <f>IFERROR(ODBC__dsn_Synapse[[#This Row],[status]],"")*1</f>
        <v>#VALUE!</v>
      </c>
      <c r="J365" t="str">
        <f>IFERROR(ODBC__dsn_Synapse[[#This Row],[responses-&gt;&gt;''$.\"4420595\"'']],"")</f>
        <v/>
      </c>
      <c r="K365" t="str">
        <f>IFERROR(ODBC__dsn_Synapse[[#This Row],[responses-&gt;&gt;''$.\"4420283\"'']],"")</f>
        <v/>
      </c>
      <c r="L365" t="str">
        <f>IFERROR(ODBC__dsn_Synapse[[#This Row],[responses-&gt;&gt;''$.\"4422124\"'']],"")</f>
        <v/>
      </c>
      <c r="M365" t="str">
        <f t="shared" si="41"/>
        <v/>
      </c>
      <c r="N365" t="e">
        <f>_xlfn.IFNA(_xlfn.XLOOKUP($G365,'HBV TL'!$C:$C,'HBV TL'!$E:$E,,0),"NA")</f>
        <v>#VALUE!</v>
      </c>
      <c r="O365" t="e">
        <f>_xlfn.IFNA(_xlfn.XLOOKUP($H365,'HBV TL'!$C:$C,'HBV TL'!$E:$E,,0),"NA")</f>
        <v>#VALUE!</v>
      </c>
      <c r="P365" t="e">
        <f t="shared" si="42"/>
        <v>#VALUE!</v>
      </c>
      <c r="Q365" t="e">
        <f>_xlfn.XLOOKUP($G365,'HBV_PBC Unified TL'!$A:$A,'HBV_PBC Unified TL'!$E:$E,,0)</f>
        <v>#VALUE!</v>
      </c>
      <c r="R365" t="e">
        <f t="shared" si="43"/>
        <v>#VALUE!</v>
      </c>
      <c r="S365" t="e">
        <f>_xlfn.IFNA(IF(_xlfn.XLOOKUP($C365,OLs!$B:$B,OLs!$B:$B,,0),1,0),0)</f>
        <v>#VALUE!</v>
      </c>
      <c r="T365" t="e">
        <f t="shared" si="44"/>
        <v>#VALUE!</v>
      </c>
      <c r="U365" t="e">
        <f>_xlfn.IFNA(_xlfn.XLOOKUP($T365,'PBC TL'!$A:$A,'PBC TL'!$F:$F,,0),"NA")</f>
        <v>#VALUE!</v>
      </c>
      <c r="V365" t="e">
        <f t="shared" si="45"/>
        <v>#VALUE!</v>
      </c>
      <c r="W365" t="e">
        <f t="shared" si="46"/>
        <v>#VALUE!</v>
      </c>
      <c r="X365" t="e">
        <f t="shared" si="47"/>
        <v>#VALUE!</v>
      </c>
      <c r="Y365" t="e">
        <f t="shared" si="48"/>
        <v>#VALUE!</v>
      </c>
    </row>
    <row r="366" spans="1:25" hidden="1" x14ac:dyDescent="0.25">
      <c r="A366" t="e">
        <f>IFERROR(ODBC__dsn_Synapse[[#This Row],[wave_id]],"")*1</f>
        <v>#VALUE!</v>
      </c>
      <c r="B366" t="e">
        <f>IFERROR(ODBC__dsn_Synapse[[#This Row],[id]],"")*1</f>
        <v>#VALUE!</v>
      </c>
      <c r="C366" t="e">
        <f>IFERROR(ODBC__dsn_Synapse[[#This Row],[user_id]],"")*1</f>
        <v>#VALUE!</v>
      </c>
      <c r="D366" s="100" t="e">
        <f>IFERROR(ODBC__dsn_Synapse[[#This Row],[start_date]],"")*1</f>
        <v>#VALUE!</v>
      </c>
      <c r="E366" t="e">
        <f>IFERROR(ODBC__dsn_Synapse[[#This Row],[completed_date]],"")*1</f>
        <v>#VALUE!</v>
      </c>
      <c r="F366" s="100" t="e">
        <f>IFERROR(ODBC__dsn_Synapse[[#This Row],[convert_TZ(users_waves.completed_date,''UTC'',''America/New_York'')]],"")*1</f>
        <v>#VALUE!</v>
      </c>
      <c r="G366" t="e">
        <f>IFERROR(ODBC__dsn_Synapse[[#This Row],[npi]],"")*1</f>
        <v>#VALUE!</v>
      </c>
      <c r="H366" t="e">
        <f>IFERROR(ODBC__dsn_Synapse[[#This Row],[vendor_npi]],"")*1</f>
        <v>#VALUE!</v>
      </c>
      <c r="I366" t="e">
        <f>IFERROR(ODBC__dsn_Synapse[[#This Row],[status]],"")*1</f>
        <v>#VALUE!</v>
      </c>
      <c r="J366" t="str">
        <f>IFERROR(ODBC__dsn_Synapse[[#This Row],[responses-&gt;&gt;''$.\"4420595\"'']],"")</f>
        <v/>
      </c>
      <c r="K366" t="str">
        <f>IFERROR(ODBC__dsn_Synapse[[#This Row],[responses-&gt;&gt;''$.\"4420283\"'']],"")</f>
        <v/>
      </c>
      <c r="L366" t="str">
        <f>IFERROR(ODBC__dsn_Synapse[[#This Row],[responses-&gt;&gt;''$.\"4422124\"'']],"")</f>
        <v/>
      </c>
      <c r="M366" t="str">
        <f t="shared" si="41"/>
        <v/>
      </c>
      <c r="N366" t="e">
        <f>_xlfn.IFNA(_xlfn.XLOOKUP($G366,'HBV TL'!$C:$C,'HBV TL'!$E:$E,,0),"NA")</f>
        <v>#VALUE!</v>
      </c>
      <c r="O366" t="e">
        <f>_xlfn.IFNA(_xlfn.XLOOKUP($H366,'HBV TL'!$C:$C,'HBV TL'!$E:$E,,0),"NA")</f>
        <v>#VALUE!</v>
      </c>
      <c r="P366" t="e">
        <f t="shared" si="42"/>
        <v>#VALUE!</v>
      </c>
      <c r="Q366" t="e">
        <f>_xlfn.XLOOKUP($G366,'HBV_PBC Unified TL'!$A:$A,'HBV_PBC Unified TL'!$E:$E,,0)</f>
        <v>#VALUE!</v>
      </c>
      <c r="R366" t="e">
        <f t="shared" si="43"/>
        <v>#VALUE!</v>
      </c>
      <c r="S366" t="e">
        <f>_xlfn.IFNA(IF(_xlfn.XLOOKUP($C366,OLs!$B:$B,OLs!$B:$B,,0),1,0),0)</f>
        <v>#VALUE!</v>
      </c>
      <c r="T366" t="e">
        <f t="shared" si="44"/>
        <v>#VALUE!</v>
      </c>
      <c r="U366" t="e">
        <f>_xlfn.IFNA(_xlfn.XLOOKUP($T366,'PBC TL'!$A:$A,'PBC TL'!$F:$F,,0),"NA")</f>
        <v>#VALUE!</v>
      </c>
      <c r="V366" t="e">
        <f t="shared" si="45"/>
        <v>#VALUE!</v>
      </c>
      <c r="W366" t="e">
        <f t="shared" si="46"/>
        <v>#VALUE!</v>
      </c>
      <c r="X366" t="e">
        <f t="shared" si="47"/>
        <v>#VALUE!</v>
      </c>
      <c r="Y366" t="e">
        <f t="shared" si="48"/>
        <v>#VALUE!</v>
      </c>
    </row>
    <row r="367" spans="1:25" hidden="1" x14ac:dyDescent="0.25">
      <c r="A367" t="e">
        <f>IFERROR(ODBC__dsn_Synapse[[#This Row],[wave_id]],"")*1</f>
        <v>#VALUE!</v>
      </c>
      <c r="B367" t="e">
        <f>IFERROR(ODBC__dsn_Synapse[[#This Row],[id]],"")*1</f>
        <v>#VALUE!</v>
      </c>
      <c r="C367" t="e">
        <f>IFERROR(ODBC__dsn_Synapse[[#This Row],[user_id]],"")*1</f>
        <v>#VALUE!</v>
      </c>
      <c r="D367" s="100" t="e">
        <f>IFERROR(ODBC__dsn_Synapse[[#This Row],[start_date]],"")*1</f>
        <v>#VALUE!</v>
      </c>
      <c r="E367" t="e">
        <f>IFERROR(ODBC__dsn_Synapse[[#This Row],[completed_date]],"")*1</f>
        <v>#VALUE!</v>
      </c>
      <c r="F367" s="100" t="e">
        <f>IFERROR(ODBC__dsn_Synapse[[#This Row],[convert_TZ(users_waves.completed_date,''UTC'',''America/New_York'')]],"")*1</f>
        <v>#VALUE!</v>
      </c>
      <c r="G367" t="e">
        <f>IFERROR(ODBC__dsn_Synapse[[#This Row],[npi]],"")*1</f>
        <v>#VALUE!</v>
      </c>
      <c r="H367" t="e">
        <f>IFERROR(ODBC__dsn_Synapse[[#This Row],[vendor_npi]],"")*1</f>
        <v>#VALUE!</v>
      </c>
      <c r="I367" t="e">
        <f>IFERROR(ODBC__dsn_Synapse[[#This Row],[status]],"")*1</f>
        <v>#VALUE!</v>
      </c>
      <c r="J367" t="str">
        <f>IFERROR(ODBC__dsn_Synapse[[#This Row],[responses-&gt;&gt;''$.\"4420595\"'']],"")</f>
        <v/>
      </c>
      <c r="K367" t="str">
        <f>IFERROR(ODBC__dsn_Synapse[[#This Row],[responses-&gt;&gt;''$.\"4420283\"'']],"")</f>
        <v/>
      </c>
      <c r="L367" t="str">
        <f>IFERROR(ODBC__dsn_Synapse[[#This Row],[responses-&gt;&gt;''$.\"4422124\"'']],"")</f>
        <v/>
      </c>
      <c r="M367" t="str">
        <f t="shared" si="41"/>
        <v/>
      </c>
      <c r="N367" t="e">
        <f>_xlfn.IFNA(_xlfn.XLOOKUP($G367,'HBV TL'!$C:$C,'HBV TL'!$E:$E,,0),"NA")</f>
        <v>#VALUE!</v>
      </c>
      <c r="O367" t="e">
        <f>_xlfn.IFNA(_xlfn.XLOOKUP($H367,'HBV TL'!$C:$C,'HBV TL'!$E:$E,,0),"NA")</f>
        <v>#VALUE!</v>
      </c>
      <c r="P367" t="e">
        <f t="shared" si="42"/>
        <v>#VALUE!</v>
      </c>
      <c r="Q367" t="e">
        <f>_xlfn.XLOOKUP($G367,'HBV_PBC Unified TL'!$A:$A,'HBV_PBC Unified TL'!$E:$E,,0)</f>
        <v>#VALUE!</v>
      </c>
      <c r="R367" t="e">
        <f t="shared" si="43"/>
        <v>#VALUE!</v>
      </c>
      <c r="S367" t="e">
        <f>_xlfn.IFNA(IF(_xlfn.XLOOKUP($C367,OLs!$B:$B,OLs!$B:$B,,0),1,0),0)</f>
        <v>#VALUE!</v>
      </c>
      <c r="T367" t="e">
        <f t="shared" si="44"/>
        <v>#VALUE!</v>
      </c>
      <c r="U367" t="e">
        <f>_xlfn.IFNA(_xlfn.XLOOKUP($T367,'PBC TL'!$A:$A,'PBC TL'!$F:$F,,0),"NA")</f>
        <v>#VALUE!</v>
      </c>
      <c r="V367" t="e">
        <f t="shared" si="45"/>
        <v>#VALUE!</v>
      </c>
      <c r="W367" t="e">
        <f t="shared" si="46"/>
        <v>#VALUE!</v>
      </c>
      <c r="X367" t="e">
        <f t="shared" si="47"/>
        <v>#VALUE!</v>
      </c>
      <c r="Y367" t="e">
        <f t="shared" si="48"/>
        <v>#VALUE!</v>
      </c>
    </row>
    <row r="368" spans="1:25" hidden="1" x14ac:dyDescent="0.25">
      <c r="A368" t="e">
        <f>IFERROR(ODBC__dsn_Synapse[[#This Row],[wave_id]],"")*1</f>
        <v>#VALUE!</v>
      </c>
      <c r="B368" t="e">
        <f>IFERROR(ODBC__dsn_Synapse[[#This Row],[id]],"")*1</f>
        <v>#VALUE!</v>
      </c>
      <c r="C368" t="e">
        <f>IFERROR(ODBC__dsn_Synapse[[#This Row],[user_id]],"")*1</f>
        <v>#VALUE!</v>
      </c>
      <c r="D368" s="100" t="e">
        <f>IFERROR(ODBC__dsn_Synapse[[#This Row],[start_date]],"")*1</f>
        <v>#VALUE!</v>
      </c>
      <c r="E368" t="e">
        <f>IFERROR(ODBC__dsn_Synapse[[#This Row],[completed_date]],"")*1</f>
        <v>#VALUE!</v>
      </c>
      <c r="F368" s="100" t="e">
        <f>IFERROR(ODBC__dsn_Synapse[[#This Row],[convert_TZ(users_waves.completed_date,''UTC'',''America/New_York'')]],"")*1</f>
        <v>#VALUE!</v>
      </c>
      <c r="G368" t="e">
        <f>IFERROR(ODBC__dsn_Synapse[[#This Row],[npi]],"")*1</f>
        <v>#VALUE!</v>
      </c>
      <c r="H368" t="e">
        <f>IFERROR(ODBC__dsn_Synapse[[#This Row],[vendor_npi]],"")*1</f>
        <v>#VALUE!</v>
      </c>
      <c r="I368" t="e">
        <f>IFERROR(ODBC__dsn_Synapse[[#This Row],[status]],"")*1</f>
        <v>#VALUE!</v>
      </c>
      <c r="J368" t="str">
        <f>IFERROR(ODBC__dsn_Synapse[[#This Row],[responses-&gt;&gt;''$.\"4420595\"'']],"")</f>
        <v/>
      </c>
      <c r="K368" t="str">
        <f>IFERROR(ODBC__dsn_Synapse[[#This Row],[responses-&gt;&gt;''$.\"4420283\"'']],"")</f>
        <v/>
      </c>
      <c r="L368" t="str">
        <f>IFERROR(ODBC__dsn_Synapse[[#This Row],[responses-&gt;&gt;''$.\"4422124\"'']],"")</f>
        <v/>
      </c>
      <c r="M368" t="str">
        <f t="shared" si="41"/>
        <v/>
      </c>
      <c r="N368" t="e">
        <f>_xlfn.IFNA(_xlfn.XLOOKUP($G368,'HBV TL'!$C:$C,'HBV TL'!$E:$E,,0),"NA")</f>
        <v>#VALUE!</v>
      </c>
      <c r="O368" t="e">
        <f>_xlfn.IFNA(_xlfn.XLOOKUP($H368,'HBV TL'!$C:$C,'HBV TL'!$E:$E,,0),"NA")</f>
        <v>#VALUE!</v>
      </c>
      <c r="P368" t="e">
        <f t="shared" si="42"/>
        <v>#VALUE!</v>
      </c>
      <c r="Q368" t="e">
        <f>_xlfn.XLOOKUP($G368,'HBV_PBC Unified TL'!$A:$A,'HBV_PBC Unified TL'!$E:$E,,0)</f>
        <v>#VALUE!</v>
      </c>
      <c r="R368" t="e">
        <f t="shared" si="43"/>
        <v>#VALUE!</v>
      </c>
      <c r="S368" t="e">
        <f>_xlfn.IFNA(IF(_xlfn.XLOOKUP($C368,OLs!$B:$B,OLs!$B:$B,,0),1,0),0)</f>
        <v>#VALUE!</v>
      </c>
      <c r="T368" t="e">
        <f t="shared" si="44"/>
        <v>#VALUE!</v>
      </c>
      <c r="U368" t="e">
        <f>_xlfn.IFNA(_xlfn.XLOOKUP($T368,'PBC TL'!$A:$A,'PBC TL'!$F:$F,,0),"NA")</f>
        <v>#VALUE!</v>
      </c>
      <c r="V368" t="e">
        <f t="shared" si="45"/>
        <v>#VALUE!</v>
      </c>
      <c r="W368" t="e">
        <f t="shared" si="46"/>
        <v>#VALUE!</v>
      </c>
      <c r="X368" t="e">
        <f t="shared" si="47"/>
        <v>#VALUE!</v>
      </c>
      <c r="Y368" t="e">
        <f t="shared" si="48"/>
        <v>#VALUE!</v>
      </c>
    </row>
    <row r="369" spans="1:25" hidden="1" x14ac:dyDescent="0.25">
      <c r="A369" t="e">
        <f>IFERROR(ODBC__dsn_Synapse[[#This Row],[wave_id]],"")*1</f>
        <v>#VALUE!</v>
      </c>
      <c r="B369" t="e">
        <f>IFERROR(ODBC__dsn_Synapse[[#This Row],[id]],"")*1</f>
        <v>#VALUE!</v>
      </c>
      <c r="C369" t="e">
        <f>IFERROR(ODBC__dsn_Synapse[[#This Row],[user_id]],"")*1</f>
        <v>#VALUE!</v>
      </c>
      <c r="D369" s="100" t="e">
        <f>IFERROR(ODBC__dsn_Synapse[[#This Row],[start_date]],"")*1</f>
        <v>#VALUE!</v>
      </c>
      <c r="E369" t="e">
        <f>IFERROR(ODBC__dsn_Synapse[[#This Row],[completed_date]],"")*1</f>
        <v>#VALUE!</v>
      </c>
      <c r="F369" s="100" t="e">
        <f>IFERROR(ODBC__dsn_Synapse[[#This Row],[convert_TZ(users_waves.completed_date,''UTC'',''America/New_York'')]],"")*1</f>
        <v>#VALUE!</v>
      </c>
      <c r="G369" t="e">
        <f>IFERROR(ODBC__dsn_Synapse[[#This Row],[npi]],"")*1</f>
        <v>#VALUE!</v>
      </c>
      <c r="H369" t="e">
        <f>IFERROR(ODBC__dsn_Synapse[[#This Row],[vendor_npi]],"")*1</f>
        <v>#VALUE!</v>
      </c>
      <c r="I369" t="e">
        <f>IFERROR(ODBC__dsn_Synapse[[#This Row],[status]],"")*1</f>
        <v>#VALUE!</v>
      </c>
      <c r="J369" t="str">
        <f>IFERROR(ODBC__dsn_Synapse[[#This Row],[responses-&gt;&gt;''$.\"4420595\"'']],"")</f>
        <v/>
      </c>
      <c r="K369" t="str">
        <f>IFERROR(ODBC__dsn_Synapse[[#This Row],[responses-&gt;&gt;''$.\"4420283\"'']],"")</f>
        <v/>
      </c>
      <c r="L369" t="str">
        <f>IFERROR(ODBC__dsn_Synapse[[#This Row],[responses-&gt;&gt;''$.\"4422124\"'']],"")</f>
        <v/>
      </c>
      <c r="M369" t="str">
        <f t="shared" si="41"/>
        <v/>
      </c>
      <c r="N369" t="e">
        <f>_xlfn.IFNA(_xlfn.XLOOKUP($G369,'HBV TL'!$C:$C,'HBV TL'!$E:$E,,0),"NA")</f>
        <v>#VALUE!</v>
      </c>
      <c r="O369" t="e">
        <f>_xlfn.IFNA(_xlfn.XLOOKUP($H369,'HBV TL'!$C:$C,'HBV TL'!$E:$E,,0),"NA")</f>
        <v>#VALUE!</v>
      </c>
      <c r="P369" t="e">
        <f t="shared" si="42"/>
        <v>#VALUE!</v>
      </c>
      <c r="Q369" t="e">
        <f>_xlfn.XLOOKUP($G369,'HBV_PBC Unified TL'!$A:$A,'HBV_PBC Unified TL'!$E:$E,,0)</f>
        <v>#VALUE!</v>
      </c>
      <c r="R369" t="e">
        <f t="shared" si="43"/>
        <v>#VALUE!</v>
      </c>
      <c r="S369" t="e">
        <f>_xlfn.IFNA(IF(_xlfn.XLOOKUP($C369,OLs!$B:$B,OLs!$B:$B,,0),1,0),0)</f>
        <v>#VALUE!</v>
      </c>
      <c r="T369" t="e">
        <f t="shared" si="44"/>
        <v>#VALUE!</v>
      </c>
      <c r="U369" t="e">
        <f>_xlfn.IFNA(_xlfn.XLOOKUP($T369,'PBC TL'!$A:$A,'PBC TL'!$F:$F,,0),"NA")</f>
        <v>#VALUE!</v>
      </c>
      <c r="V369" t="e">
        <f t="shared" si="45"/>
        <v>#VALUE!</v>
      </c>
      <c r="W369" t="e">
        <f t="shared" si="46"/>
        <v>#VALUE!</v>
      </c>
      <c r="X369" t="e">
        <f t="shared" si="47"/>
        <v>#VALUE!</v>
      </c>
      <c r="Y369" t="e">
        <f t="shared" si="48"/>
        <v>#VALUE!</v>
      </c>
    </row>
    <row r="370" spans="1:25" hidden="1" x14ac:dyDescent="0.25">
      <c r="A370" t="e">
        <f>IFERROR(ODBC__dsn_Synapse[[#This Row],[wave_id]],"")*1</f>
        <v>#VALUE!</v>
      </c>
      <c r="B370" t="e">
        <f>IFERROR(ODBC__dsn_Synapse[[#This Row],[id]],"")*1</f>
        <v>#VALUE!</v>
      </c>
      <c r="C370" t="e">
        <f>IFERROR(ODBC__dsn_Synapse[[#This Row],[user_id]],"")*1</f>
        <v>#VALUE!</v>
      </c>
      <c r="D370" s="100" t="e">
        <f>IFERROR(ODBC__dsn_Synapse[[#This Row],[start_date]],"")*1</f>
        <v>#VALUE!</v>
      </c>
      <c r="E370" t="e">
        <f>IFERROR(ODBC__dsn_Synapse[[#This Row],[completed_date]],"")*1</f>
        <v>#VALUE!</v>
      </c>
      <c r="F370" s="100" t="e">
        <f>IFERROR(ODBC__dsn_Synapse[[#This Row],[convert_TZ(users_waves.completed_date,''UTC'',''America/New_York'')]],"")*1</f>
        <v>#VALUE!</v>
      </c>
      <c r="G370" t="e">
        <f>IFERROR(ODBC__dsn_Synapse[[#This Row],[npi]],"")*1</f>
        <v>#VALUE!</v>
      </c>
      <c r="H370" t="e">
        <f>IFERROR(ODBC__dsn_Synapse[[#This Row],[vendor_npi]],"")*1</f>
        <v>#VALUE!</v>
      </c>
      <c r="I370" t="e">
        <f>IFERROR(ODBC__dsn_Synapse[[#This Row],[status]],"")*1</f>
        <v>#VALUE!</v>
      </c>
      <c r="J370" t="str">
        <f>IFERROR(ODBC__dsn_Synapse[[#This Row],[responses-&gt;&gt;''$.\"4420595\"'']],"")</f>
        <v/>
      </c>
      <c r="K370" t="str">
        <f>IFERROR(ODBC__dsn_Synapse[[#This Row],[responses-&gt;&gt;''$.\"4420283\"'']],"")</f>
        <v/>
      </c>
      <c r="L370" t="str">
        <f>IFERROR(ODBC__dsn_Synapse[[#This Row],[responses-&gt;&gt;''$.\"4422124\"'']],"")</f>
        <v/>
      </c>
      <c r="M370" t="str">
        <f t="shared" si="41"/>
        <v/>
      </c>
      <c r="N370" t="e">
        <f>_xlfn.IFNA(_xlfn.XLOOKUP($G370,'HBV TL'!$C:$C,'HBV TL'!$E:$E,,0),"NA")</f>
        <v>#VALUE!</v>
      </c>
      <c r="O370" t="e">
        <f>_xlfn.IFNA(_xlfn.XLOOKUP($H370,'HBV TL'!$C:$C,'HBV TL'!$E:$E,,0),"NA")</f>
        <v>#VALUE!</v>
      </c>
      <c r="P370" t="e">
        <f t="shared" si="42"/>
        <v>#VALUE!</v>
      </c>
      <c r="Q370" t="e">
        <f>_xlfn.XLOOKUP($G370,'HBV_PBC Unified TL'!$A:$A,'HBV_PBC Unified TL'!$E:$E,,0)</f>
        <v>#VALUE!</v>
      </c>
      <c r="R370" t="e">
        <f t="shared" si="43"/>
        <v>#VALUE!</v>
      </c>
      <c r="S370" t="e">
        <f>_xlfn.IFNA(IF(_xlfn.XLOOKUP($C370,OLs!$B:$B,OLs!$B:$B,,0),1,0),0)</f>
        <v>#VALUE!</v>
      </c>
      <c r="T370" t="e">
        <f t="shared" si="44"/>
        <v>#VALUE!</v>
      </c>
      <c r="U370" t="e">
        <f>_xlfn.IFNA(_xlfn.XLOOKUP($T370,'PBC TL'!$A:$A,'PBC TL'!$F:$F,,0),"NA")</f>
        <v>#VALUE!</v>
      </c>
      <c r="V370" t="e">
        <f t="shared" si="45"/>
        <v>#VALUE!</v>
      </c>
      <c r="W370" t="e">
        <f t="shared" si="46"/>
        <v>#VALUE!</v>
      </c>
      <c r="X370" t="e">
        <f t="shared" si="47"/>
        <v>#VALUE!</v>
      </c>
      <c r="Y370" t="e">
        <f t="shared" si="48"/>
        <v>#VALUE!</v>
      </c>
    </row>
    <row r="371" spans="1:25" hidden="1" x14ac:dyDescent="0.25">
      <c r="A371" t="e">
        <f>IFERROR(ODBC__dsn_Synapse[[#This Row],[wave_id]],"")*1</f>
        <v>#VALUE!</v>
      </c>
      <c r="B371" t="e">
        <f>IFERROR(ODBC__dsn_Synapse[[#This Row],[id]],"")*1</f>
        <v>#VALUE!</v>
      </c>
      <c r="C371" t="e">
        <f>IFERROR(ODBC__dsn_Synapse[[#This Row],[user_id]],"")*1</f>
        <v>#VALUE!</v>
      </c>
      <c r="D371" s="100" t="e">
        <f>IFERROR(ODBC__dsn_Synapse[[#This Row],[start_date]],"")*1</f>
        <v>#VALUE!</v>
      </c>
      <c r="E371" t="e">
        <f>IFERROR(ODBC__dsn_Synapse[[#This Row],[completed_date]],"")*1</f>
        <v>#VALUE!</v>
      </c>
      <c r="F371" s="100" t="e">
        <f>IFERROR(ODBC__dsn_Synapse[[#This Row],[convert_TZ(users_waves.completed_date,''UTC'',''America/New_York'')]],"")*1</f>
        <v>#VALUE!</v>
      </c>
      <c r="G371" t="e">
        <f>IFERROR(ODBC__dsn_Synapse[[#This Row],[npi]],"")*1</f>
        <v>#VALUE!</v>
      </c>
      <c r="H371" t="e">
        <f>IFERROR(ODBC__dsn_Synapse[[#This Row],[vendor_npi]],"")*1</f>
        <v>#VALUE!</v>
      </c>
      <c r="I371" t="e">
        <f>IFERROR(ODBC__dsn_Synapse[[#This Row],[status]],"")*1</f>
        <v>#VALUE!</v>
      </c>
      <c r="J371" t="str">
        <f>IFERROR(ODBC__dsn_Synapse[[#This Row],[responses-&gt;&gt;''$.\"4420595\"'']],"")</f>
        <v/>
      </c>
      <c r="K371" t="str">
        <f>IFERROR(ODBC__dsn_Synapse[[#This Row],[responses-&gt;&gt;''$.\"4420283\"'']],"")</f>
        <v/>
      </c>
      <c r="L371" t="str">
        <f>IFERROR(ODBC__dsn_Synapse[[#This Row],[responses-&gt;&gt;''$.\"4422124\"'']],"")</f>
        <v/>
      </c>
      <c r="M371" t="str">
        <f t="shared" si="41"/>
        <v/>
      </c>
      <c r="N371" t="e">
        <f>_xlfn.IFNA(_xlfn.XLOOKUP($G371,'HBV TL'!$C:$C,'HBV TL'!$E:$E,,0),"NA")</f>
        <v>#VALUE!</v>
      </c>
      <c r="O371" t="e">
        <f>_xlfn.IFNA(_xlfn.XLOOKUP($H371,'HBV TL'!$C:$C,'HBV TL'!$E:$E,,0),"NA")</f>
        <v>#VALUE!</v>
      </c>
      <c r="P371" t="e">
        <f t="shared" si="42"/>
        <v>#VALUE!</v>
      </c>
      <c r="Q371" t="e">
        <f>_xlfn.XLOOKUP($G371,'HBV_PBC Unified TL'!$A:$A,'HBV_PBC Unified TL'!$E:$E,,0)</f>
        <v>#VALUE!</v>
      </c>
      <c r="R371" t="e">
        <f t="shared" si="43"/>
        <v>#VALUE!</v>
      </c>
      <c r="S371" t="e">
        <f>_xlfn.IFNA(IF(_xlfn.XLOOKUP($C371,OLs!$B:$B,OLs!$B:$B,,0),1,0),0)</f>
        <v>#VALUE!</v>
      </c>
      <c r="T371" t="e">
        <f t="shared" si="44"/>
        <v>#VALUE!</v>
      </c>
      <c r="U371" t="e">
        <f>_xlfn.IFNA(_xlfn.XLOOKUP($T371,'PBC TL'!$A:$A,'PBC TL'!$F:$F,,0),"NA")</f>
        <v>#VALUE!</v>
      </c>
      <c r="V371" t="e">
        <f t="shared" si="45"/>
        <v>#VALUE!</v>
      </c>
      <c r="W371" t="e">
        <f t="shared" si="46"/>
        <v>#VALUE!</v>
      </c>
      <c r="X371" t="e">
        <f t="shared" si="47"/>
        <v>#VALUE!</v>
      </c>
      <c r="Y371" t="e">
        <f t="shared" si="48"/>
        <v>#VALUE!</v>
      </c>
    </row>
    <row r="372" spans="1:25" hidden="1" x14ac:dyDescent="0.25">
      <c r="A372" t="e">
        <f>IFERROR(ODBC__dsn_Synapse[[#This Row],[wave_id]],"")*1</f>
        <v>#VALUE!</v>
      </c>
      <c r="B372" t="e">
        <f>IFERROR(ODBC__dsn_Synapse[[#This Row],[id]],"")*1</f>
        <v>#VALUE!</v>
      </c>
      <c r="C372" t="e">
        <f>IFERROR(ODBC__dsn_Synapse[[#This Row],[user_id]],"")*1</f>
        <v>#VALUE!</v>
      </c>
      <c r="D372" s="100" t="e">
        <f>IFERROR(ODBC__dsn_Synapse[[#This Row],[start_date]],"")*1</f>
        <v>#VALUE!</v>
      </c>
      <c r="E372" t="e">
        <f>IFERROR(ODBC__dsn_Synapse[[#This Row],[completed_date]],"")*1</f>
        <v>#VALUE!</v>
      </c>
      <c r="F372" s="100" t="e">
        <f>IFERROR(ODBC__dsn_Synapse[[#This Row],[convert_TZ(users_waves.completed_date,''UTC'',''America/New_York'')]],"")*1</f>
        <v>#VALUE!</v>
      </c>
      <c r="G372" t="e">
        <f>IFERROR(ODBC__dsn_Synapse[[#This Row],[npi]],"")*1</f>
        <v>#VALUE!</v>
      </c>
      <c r="H372" t="e">
        <f>IFERROR(ODBC__dsn_Synapse[[#This Row],[vendor_npi]],"")*1</f>
        <v>#VALUE!</v>
      </c>
      <c r="I372" t="e">
        <f>IFERROR(ODBC__dsn_Synapse[[#This Row],[status]],"")*1</f>
        <v>#VALUE!</v>
      </c>
      <c r="J372" t="str">
        <f>IFERROR(ODBC__dsn_Synapse[[#This Row],[responses-&gt;&gt;''$.\"4420595\"'']],"")</f>
        <v/>
      </c>
      <c r="K372" t="str">
        <f>IFERROR(ODBC__dsn_Synapse[[#This Row],[responses-&gt;&gt;''$.\"4420283\"'']],"")</f>
        <v/>
      </c>
      <c r="L372" t="str">
        <f>IFERROR(ODBC__dsn_Synapse[[#This Row],[responses-&gt;&gt;''$.\"4422124\"'']],"")</f>
        <v/>
      </c>
      <c r="M372" t="str">
        <f t="shared" si="41"/>
        <v/>
      </c>
      <c r="N372" t="e">
        <f>_xlfn.IFNA(_xlfn.XLOOKUP($G372,'HBV TL'!$C:$C,'HBV TL'!$E:$E,,0),"NA")</f>
        <v>#VALUE!</v>
      </c>
      <c r="O372" t="e">
        <f>_xlfn.IFNA(_xlfn.XLOOKUP($H372,'HBV TL'!$C:$C,'HBV TL'!$E:$E,,0),"NA")</f>
        <v>#VALUE!</v>
      </c>
      <c r="P372" t="e">
        <f t="shared" si="42"/>
        <v>#VALUE!</v>
      </c>
      <c r="Q372" t="e">
        <f>_xlfn.XLOOKUP($G372,'HBV_PBC Unified TL'!$A:$A,'HBV_PBC Unified TL'!$E:$E,,0)</f>
        <v>#VALUE!</v>
      </c>
      <c r="R372" t="e">
        <f t="shared" si="43"/>
        <v>#VALUE!</v>
      </c>
      <c r="S372" t="e">
        <f>_xlfn.IFNA(IF(_xlfn.XLOOKUP($C372,OLs!$B:$B,OLs!$B:$B,,0),1,0),0)</f>
        <v>#VALUE!</v>
      </c>
      <c r="T372" t="e">
        <f t="shared" si="44"/>
        <v>#VALUE!</v>
      </c>
      <c r="U372" t="e">
        <f>_xlfn.IFNA(_xlfn.XLOOKUP($T372,'PBC TL'!$A:$A,'PBC TL'!$F:$F,,0),"NA")</f>
        <v>#VALUE!</v>
      </c>
      <c r="V372" t="e">
        <f t="shared" si="45"/>
        <v>#VALUE!</v>
      </c>
      <c r="W372" t="e">
        <f t="shared" si="46"/>
        <v>#VALUE!</v>
      </c>
      <c r="X372" t="e">
        <f t="shared" si="47"/>
        <v>#VALUE!</v>
      </c>
      <c r="Y372" t="e">
        <f t="shared" si="48"/>
        <v>#VALUE!</v>
      </c>
    </row>
    <row r="373" spans="1:25" hidden="1" x14ac:dyDescent="0.25">
      <c r="A373" t="e">
        <f>IFERROR(ODBC__dsn_Synapse[[#This Row],[wave_id]],"")*1</f>
        <v>#VALUE!</v>
      </c>
      <c r="B373" t="e">
        <f>IFERROR(ODBC__dsn_Synapse[[#This Row],[id]],"")*1</f>
        <v>#VALUE!</v>
      </c>
      <c r="C373" t="e">
        <f>IFERROR(ODBC__dsn_Synapse[[#This Row],[user_id]],"")*1</f>
        <v>#VALUE!</v>
      </c>
      <c r="D373" s="100" t="e">
        <f>IFERROR(ODBC__dsn_Synapse[[#This Row],[start_date]],"")*1</f>
        <v>#VALUE!</v>
      </c>
      <c r="E373" t="e">
        <f>IFERROR(ODBC__dsn_Synapse[[#This Row],[completed_date]],"")*1</f>
        <v>#VALUE!</v>
      </c>
      <c r="F373" s="100" t="e">
        <f>IFERROR(ODBC__dsn_Synapse[[#This Row],[convert_TZ(users_waves.completed_date,''UTC'',''America/New_York'')]],"")*1</f>
        <v>#VALUE!</v>
      </c>
      <c r="G373" t="e">
        <f>IFERROR(ODBC__dsn_Synapse[[#This Row],[npi]],"")*1</f>
        <v>#VALUE!</v>
      </c>
      <c r="H373" t="e">
        <f>IFERROR(ODBC__dsn_Synapse[[#This Row],[vendor_npi]],"")*1</f>
        <v>#VALUE!</v>
      </c>
      <c r="I373" t="e">
        <f>IFERROR(ODBC__dsn_Synapse[[#This Row],[status]],"")*1</f>
        <v>#VALUE!</v>
      </c>
      <c r="J373" t="str">
        <f>IFERROR(ODBC__dsn_Synapse[[#This Row],[responses-&gt;&gt;''$.\"4420595\"'']],"")</f>
        <v/>
      </c>
      <c r="K373" t="str">
        <f>IFERROR(ODBC__dsn_Synapse[[#This Row],[responses-&gt;&gt;''$.\"4420283\"'']],"")</f>
        <v/>
      </c>
      <c r="L373" t="str">
        <f>IFERROR(ODBC__dsn_Synapse[[#This Row],[responses-&gt;&gt;''$.\"4422124\"'']],"")</f>
        <v/>
      </c>
      <c r="M373" t="str">
        <f t="shared" si="41"/>
        <v/>
      </c>
      <c r="N373" t="e">
        <f>_xlfn.IFNA(_xlfn.XLOOKUP($G373,'HBV TL'!$C:$C,'HBV TL'!$E:$E,,0),"NA")</f>
        <v>#VALUE!</v>
      </c>
      <c r="O373" t="e">
        <f>_xlfn.IFNA(_xlfn.XLOOKUP($H373,'HBV TL'!$C:$C,'HBV TL'!$E:$E,,0),"NA")</f>
        <v>#VALUE!</v>
      </c>
      <c r="P373" t="e">
        <f t="shared" si="42"/>
        <v>#VALUE!</v>
      </c>
      <c r="Q373" t="e">
        <f>_xlfn.XLOOKUP($G373,'HBV_PBC Unified TL'!$A:$A,'HBV_PBC Unified TL'!$E:$E,,0)</f>
        <v>#VALUE!</v>
      </c>
      <c r="R373" t="e">
        <f t="shared" si="43"/>
        <v>#VALUE!</v>
      </c>
      <c r="S373" t="e">
        <f>_xlfn.IFNA(IF(_xlfn.XLOOKUP($C373,OLs!$B:$B,OLs!$B:$B,,0),1,0),0)</f>
        <v>#VALUE!</v>
      </c>
      <c r="T373" t="e">
        <f t="shared" si="44"/>
        <v>#VALUE!</v>
      </c>
      <c r="U373" t="e">
        <f>_xlfn.IFNA(_xlfn.XLOOKUP($T373,'PBC TL'!$A:$A,'PBC TL'!$F:$F,,0),"NA")</f>
        <v>#VALUE!</v>
      </c>
      <c r="V373" t="e">
        <f t="shared" si="45"/>
        <v>#VALUE!</v>
      </c>
      <c r="W373" t="e">
        <f t="shared" si="46"/>
        <v>#VALUE!</v>
      </c>
      <c r="X373" t="e">
        <f t="shared" si="47"/>
        <v>#VALUE!</v>
      </c>
      <c r="Y373" t="e">
        <f t="shared" si="48"/>
        <v>#VALUE!</v>
      </c>
    </row>
    <row r="374" spans="1:25" hidden="1" x14ac:dyDescent="0.25">
      <c r="A374" t="e">
        <f>IFERROR(ODBC__dsn_Synapse[[#This Row],[wave_id]],"")*1</f>
        <v>#VALUE!</v>
      </c>
      <c r="B374" t="e">
        <f>IFERROR(ODBC__dsn_Synapse[[#This Row],[id]],"")*1</f>
        <v>#VALUE!</v>
      </c>
      <c r="C374" t="e">
        <f>IFERROR(ODBC__dsn_Synapse[[#This Row],[user_id]],"")*1</f>
        <v>#VALUE!</v>
      </c>
      <c r="D374" s="100" t="e">
        <f>IFERROR(ODBC__dsn_Synapse[[#This Row],[start_date]],"")*1</f>
        <v>#VALUE!</v>
      </c>
      <c r="E374" t="e">
        <f>IFERROR(ODBC__dsn_Synapse[[#This Row],[completed_date]],"")*1</f>
        <v>#VALUE!</v>
      </c>
      <c r="F374" s="100" t="e">
        <f>IFERROR(ODBC__dsn_Synapse[[#This Row],[convert_TZ(users_waves.completed_date,''UTC'',''America/New_York'')]],"")*1</f>
        <v>#VALUE!</v>
      </c>
      <c r="G374" t="e">
        <f>IFERROR(ODBC__dsn_Synapse[[#This Row],[npi]],"")*1</f>
        <v>#VALUE!</v>
      </c>
      <c r="H374" t="e">
        <f>IFERROR(ODBC__dsn_Synapse[[#This Row],[vendor_npi]],"")*1</f>
        <v>#VALUE!</v>
      </c>
      <c r="I374" t="e">
        <f>IFERROR(ODBC__dsn_Synapse[[#This Row],[status]],"")*1</f>
        <v>#VALUE!</v>
      </c>
      <c r="J374" t="str">
        <f>IFERROR(ODBC__dsn_Synapse[[#This Row],[responses-&gt;&gt;''$.\"4420595\"'']],"")</f>
        <v/>
      </c>
      <c r="K374" t="str">
        <f>IFERROR(ODBC__dsn_Synapse[[#This Row],[responses-&gt;&gt;''$.\"4420283\"'']],"")</f>
        <v/>
      </c>
      <c r="L374" t="str">
        <f>IFERROR(ODBC__dsn_Synapse[[#This Row],[responses-&gt;&gt;''$.\"4422124\"'']],"")</f>
        <v/>
      </c>
      <c r="M374" t="str">
        <f t="shared" si="41"/>
        <v/>
      </c>
      <c r="N374" t="e">
        <f>_xlfn.IFNA(_xlfn.XLOOKUP($G374,'HBV TL'!$C:$C,'HBV TL'!$E:$E,,0),"NA")</f>
        <v>#VALUE!</v>
      </c>
      <c r="O374" t="e">
        <f>_xlfn.IFNA(_xlfn.XLOOKUP($H374,'HBV TL'!$C:$C,'HBV TL'!$E:$E,,0),"NA")</f>
        <v>#VALUE!</v>
      </c>
      <c r="P374" t="e">
        <f t="shared" si="42"/>
        <v>#VALUE!</v>
      </c>
      <c r="Q374" t="e">
        <f>_xlfn.XLOOKUP($G374,'HBV_PBC Unified TL'!$A:$A,'HBV_PBC Unified TL'!$E:$E,,0)</f>
        <v>#VALUE!</v>
      </c>
      <c r="R374" t="e">
        <f t="shared" si="43"/>
        <v>#VALUE!</v>
      </c>
      <c r="S374" t="e">
        <f>_xlfn.IFNA(IF(_xlfn.XLOOKUP($C374,OLs!$B:$B,OLs!$B:$B,,0),1,0),0)</f>
        <v>#VALUE!</v>
      </c>
      <c r="T374" t="e">
        <f t="shared" si="44"/>
        <v>#VALUE!</v>
      </c>
      <c r="U374" t="e">
        <f>_xlfn.IFNA(_xlfn.XLOOKUP($T374,'PBC TL'!$A:$A,'PBC TL'!$F:$F,,0),"NA")</f>
        <v>#VALUE!</v>
      </c>
      <c r="V374" t="e">
        <f t="shared" si="45"/>
        <v>#VALUE!</v>
      </c>
      <c r="W374" t="e">
        <f t="shared" si="46"/>
        <v>#VALUE!</v>
      </c>
      <c r="X374" t="e">
        <f t="shared" si="47"/>
        <v>#VALUE!</v>
      </c>
      <c r="Y374" t="e">
        <f t="shared" si="48"/>
        <v>#VALUE!</v>
      </c>
    </row>
    <row r="375" spans="1:25" hidden="1" x14ac:dyDescent="0.25">
      <c r="A375" t="e">
        <f>IFERROR(ODBC__dsn_Synapse[[#This Row],[wave_id]],"")*1</f>
        <v>#VALUE!</v>
      </c>
      <c r="B375" t="e">
        <f>IFERROR(ODBC__dsn_Synapse[[#This Row],[id]],"")*1</f>
        <v>#VALUE!</v>
      </c>
      <c r="C375" t="e">
        <f>IFERROR(ODBC__dsn_Synapse[[#This Row],[user_id]],"")*1</f>
        <v>#VALUE!</v>
      </c>
      <c r="D375" s="100" t="e">
        <f>IFERROR(ODBC__dsn_Synapse[[#This Row],[start_date]],"")*1</f>
        <v>#VALUE!</v>
      </c>
      <c r="E375" t="e">
        <f>IFERROR(ODBC__dsn_Synapse[[#This Row],[completed_date]],"")*1</f>
        <v>#VALUE!</v>
      </c>
      <c r="F375" s="100" t="e">
        <f>IFERROR(ODBC__dsn_Synapse[[#This Row],[convert_TZ(users_waves.completed_date,''UTC'',''America/New_York'')]],"")*1</f>
        <v>#VALUE!</v>
      </c>
      <c r="G375" t="e">
        <f>IFERROR(ODBC__dsn_Synapse[[#This Row],[npi]],"")*1</f>
        <v>#VALUE!</v>
      </c>
      <c r="H375" t="e">
        <f>IFERROR(ODBC__dsn_Synapse[[#This Row],[vendor_npi]],"")*1</f>
        <v>#VALUE!</v>
      </c>
      <c r="I375" t="e">
        <f>IFERROR(ODBC__dsn_Synapse[[#This Row],[status]],"")*1</f>
        <v>#VALUE!</v>
      </c>
      <c r="J375" t="str">
        <f>IFERROR(ODBC__dsn_Synapse[[#This Row],[responses-&gt;&gt;''$.\"4420595\"'']],"")</f>
        <v/>
      </c>
      <c r="K375" t="str">
        <f>IFERROR(ODBC__dsn_Synapse[[#This Row],[responses-&gt;&gt;''$.\"4420283\"'']],"")</f>
        <v/>
      </c>
      <c r="L375" t="str">
        <f>IFERROR(ODBC__dsn_Synapse[[#This Row],[responses-&gt;&gt;''$.\"4422124\"'']],"")</f>
        <v/>
      </c>
      <c r="M375" t="str">
        <f t="shared" si="41"/>
        <v/>
      </c>
      <c r="N375" t="e">
        <f>_xlfn.IFNA(_xlfn.XLOOKUP($G375,'HBV TL'!$C:$C,'HBV TL'!$E:$E,,0),"NA")</f>
        <v>#VALUE!</v>
      </c>
      <c r="O375" t="e">
        <f>_xlfn.IFNA(_xlfn.XLOOKUP($H375,'HBV TL'!$C:$C,'HBV TL'!$E:$E,,0),"NA")</f>
        <v>#VALUE!</v>
      </c>
      <c r="P375" t="e">
        <f t="shared" si="42"/>
        <v>#VALUE!</v>
      </c>
      <c r="Q375" t="e">
        <f>_xlfn.XLOOKUP($G375,'HBV_PBC Unified TL'!$A:$A,'HBV_PBC Unified TL'!$E:$E,,0)</f>
        <v>#VALUE!</v>
      </c>
      <c r="R375" t="e">
        <f t="shared" si="43"/>
        <v>#VALUE!</v>
      </c>
      <c r="S375" t="e">
        <f>_xlfn.IFNA(IF(_xlfn.XLOOKUP($C375,OLs!$B:$B,OLs!$B:$B,,0),1,0),0)</f>
        <v>#VALUE!</v>
      </c>
      <c r="T375" t="e">
        <f t="shared" si="44"/>
        <v>#VALUE!</v>
      </c>
      <c r="U375" t="e">
        <f>_xlfn.IFNA(_xlfn.XLOOKUP($T375,'PBC TL'!$A:$A,'PBC TL'!$F:$F,,0),"NA")</f>
        <v>#VALUE!</v>
      </c>
      <c r="V375" t="e">
        <f t="shared" si="45"/>
        <v>#VALUE!</v>
      </c>
      <c r="W375" t="e">
        <f t="shared" si="46"/>
        <v>#VALUE!</v>
      </c>
      <c r="X375" t="e">
        <f t="shared" si="47"/>
        <v>#VALUE!</v>
      </c>
      <c r="Y375" t="e">
        <f t="shared" si="48"/>
        <v>#VALUE!</v>
      </c>
    </row>
    <row r="376" spans="1:25" hidden="1" x14ac:dyDescent="0.25">
      <c r="A376" t="e">
        <f>IFERROR(ODBC__dsn_Synapse[[#This Row],[wave_id]],"")*1</f>
        <v>#VALUE!</v>
      </c>
      <c r="B376" t="e">
        <f>IFERROR(ODBC__dsn_Synapse[[#This Row],[id]],"")*1</f>
        <v>#VALUE!</v>
      </c>
      <c r="C376" t="e">
        <f>IFERROR(ODBC__dsn_Synapse[[#This Row],[user_id]],"")*1</f>
        <v>#VALUE!</v>
      </c>
      <c r="D376" s="100" t="e">
        <f>IFERROR(ODBC__dsn_Synapse[[#This Row],[start_date]],"")*1</f>
        <v>#VALUE!</v>
      </c>
      <c r="E376" t="e">
        <f>IFERROR(ODBC__dsn_Synapse[[#This Row],[completed_date]],"")*1</f>
        <v>#VALUE!</v>
      </c>
      <c r="F376" s="100" t="e">
        <f>IFERROR(ODBC__dsn_Synapse[[#This Row],[convert_TZ(users_waves.completed_date,''UTC'',''America/New_York'')]],"")*1</f>
        <v>#VALUE!</v>
      </c>
      <c r="G376" t="e">
        <f>IFERROR(ODBC__dsn_Synapse[[#This Row],[npi]],"")*1</f>
        <v>#VALUE!</v>
      </c>
      <c r="H376" t="e">
        <f>IFERROR(ODBC__dsn_Synapse[[#This Row],[vendor_npi]],"")*1</f>
        <v>#VALUE!</v>
      </c>
      <c r="I376" t="e">
        <f>IFERROR(ODBC__dsn_Synapse[[#This Row],[status]],"")*1</f>
        <v>#VALUE!</v>
      </c>
      <c r="J376" t="str">
        <f>IFERROR(ODBC__dsn_Synapse[[#This Row],[responses-&gt;&gt;''$.\"4420595\"'']],"")</f>
        <v/>
      </c>
      <c r="K376" t="str">
        <f>IFERROR(ODBC__dsn_Synapse[[#This Row],[responses-&gt;&gt;''$.\"4420283\"'']],"")</f>
        <v/>
      </c>
      <c r="L376" t="str">
        <f>IFERROR(ODBC__dsn_Synapse[[#This Row],[responses-&gt;&gt;''$.\"4422124\"'']],"")</f>
        <v/>
      </c>
      <c r="M376" t="str">
        <f t="shared" si="41"/>
        <v/>
      </c>
      <c r="N376" t="e">
        <f>_xlfn.IFNA(_xlfn.XLOOKUP($G376,'HBV TL'!$C:$C,'HBV TL'!$E:$E,,0),"NA")</f>
        <v>#VALUE!</v>
      </c>
      <c r="O376" t="e">
        <f>_xlfn.IFNA(_xlfn.XLOOKUP($H376,'HBV TL'!$C:$C,'HBV TL'!$E:$E,,0),"NA")</f>
        <v>#VALUE!</v>
      </c>
      <c r="P376" t="e">
        <f t="shared" si="42"/>
        <v>#VALUE!</v>
      </c>
      <c r="Q376" t="e">
        <f>_xlfn.XLOOKUP($G376,'HBV_PBC Unified TL'!$A:$A,'HBV_PBC Unified TL'!$E:$E,,0)</f>
        <v>#VALUE!</v>
      </c>
      <c r="R376" t="e">
        <f t="shared" si="43"/>
        <v>#VALUE!</v>
      </c>
      <c r="S376" t="e">
        <f>_xlfn.IFNA(IF(_xlfn.XLOOKUP($C376,OLs!$B:$B,OLs!$B:$B,,0),1,0),0)</f>
        <v>#VALUE!</v>
      </c>
      <c r="T376" t="e">
        <f t="shared" si="44"/>
        <v>#VALUE!</v>
      </c>
      <c r="U376" t="e">
        <f>_xlfn.IFNA(_xlfn.XLOOKUP($T376,'PBC TL'!$A:$A,'PBC TL'!$F:$F,,0),"NA")</f>
        <v>#VALUE!</v>
      </c>
      <c r="V376" t="e">
        <f t="shared" si="45"/>
        <v>#VALUE!</v>
      </c>
      <c r="W376" t="e">
        <f t="shared" si="46"/>
        <v>#VALUE!</v>
      </c>
      <c r="X376" t="e">
        <f t="shared" si="47"/>
        <v>#VALUE!</v>
      </c>
      <c r="Y376" t="e">
        <f t="shared" si="48"/>
        <v>#VALUE!</v>
      </c>
    </row>
    <row r="377" spans="1:25" hidden="1" x14ac:dyDescent="0.25">
      <c r="A377" t="e">
        <f>IFERROR(ODBC__dsn_Synapse[[#This Row],[wave_id]],"")*1</f>
        <v>#VALUE!</v>
      </c>
      <c r="B377" t="e">
        <f>IFERROR(ODBC__dsn_Synapse[[#This Row],[id]],"")*1</f>
        <v>#VALUE!</v>
      </c>
      <c r="C377" t="e">
        <f>IFERROR(ODBC__dsn_Synapse[[#This Row],[user_id]],"")*1</f>
        <v>#VALUE!</v>
      </c>
      <c r="D377" s="100" t="e">
        <f>IFERROR(ODBC__dsn_Synapse[[#This Row],[start_date]],"")*1</f>
        <v>#VALUE!</v>
      </c>
      <c r="E377" t="e">
        <f>IFERROR(ODBC__dsn_Synapse[[#This Row],[completed_date]],"")*1</f>
        <v>#VALUE!</v>
      </c>
      <c r="F377" s="100" t="e">
        <f>IFERROR(ODBC__dsn_Synapse[[#This Row],[convert_TZ(users_waves.completed_date,''UTC'',''America/New_York'')]],"")*1</f>
        <v>#VALUE!</v>
      </c>
      <c r="G377" t="e">
        <f>IFERROR(ODBC__dsn_Synapse[[#This Row],[npi]],"")*1</f>
        <v>#VALUE!</v>
      </c>
      <c r="H377" t="e">
        <f>IFERROR(ODBC__dsn_Synapse[[#This Row],[vendor_npi]],"")*1</f>
        <v>#VALUE!</v>
      </c>
      <c r="I377" t="e">
        <f>IFERROR(ODBC__dsn_Synapse[[#This Row],[status]],"")*1</f>
        <v>#VALUE!</v>
      </c>
      <c r="J377" t="str">
        <f>IFERROR(ODBC__dsn_Synapse[[#This Row],[responses-&gt;&gt;''$.\"4420595\"'']],"")</f>
        <v/>
      </c>
      <c r="K377" t="str">
        <f>IFERROR(ODBC__dsn_Synapse[[#This Row],[responses-&gt;&gt;''$.\"4420283\"'']],"")</f>
        <v/>
      </c>
      <c r="L377" t="str">
        <f>IFERROR(ODBC__dsn_Synapse[[#This Row],[responses-&gt;&gt;''$.\"4422124\"'']],"")</f>
        <v/>
      </c>
      <c r="M377" t="str">
        <f t="shared" si="41"/>
        <v/>
      </c>
      <c r="N377" t="e">
        <f>_xlfn.IFNA(_xlfn.XLOOKUP($G377,'HBV TL'!$C:$C,'HBV TL'!$E:$E,,0),"NA")</f>
        <v>#VALUE!</v>
      </c>
      <c r="O377" t="e">
        <f>_xlfn.IFNA(_xlfn.XLOOKUP($H377,'HBV TL'!$C:$C,'HBV TL'!$E:$E,,0),"NA")</f>
        <v>#VALUE!</v>
      </c>
      <c r="P377" t="e">
        <f t="shared" si="42"/>
        <v>#VALUE!</v>
      </c>
      <c r="Q377" t="e">
        <f>_xlfn.XLOOKUP($G377,'HBV_PBC Unified TL'!$A:$A,'HBV_PBC Unified TL'!$E:$E,,0)</f>
        <v>#VALUE!</v>
      </c>
      <c r="R377" t="e">
        <f t="shared" si="43"/>
        <v>#VALUE!</v>
      </c>
      <c r="S377" t="e">
        <f>_xlfn.IFNA(IF(_xlfn.XLOOKUP($C377,OLs!$B:$B,OLs!$B:$B,,0),1,0),0)</f>
        <v>#VALUE!</v>
      </c>
      <c r="T377" t="e">
        <f t="shared" si="44"/>
        <v>#VALUE!</v>
      </c>
      <c r="U377" t="e">
        <f>_xlfn.IFNA(_xlfn.XLOOKUP($T377,'PBC TL'!$A:$A,'PBC TL'!$F:$F,,0),"NA")</f>
        <v>#VALUE!</v>
      </c>
      <c r="V377" t="e">
        <f t="shared" si="45"/>
        <v>#VALUE!</v>
      </c>
      <c r="W377" t="e">
        <f t="shared" si="46"/>
        <v>#VALUE!</v>
      </c>
      <c r="X377" t="e">
        <f t="shared" si="47"/>
        <v>#VALUE!</v>
      </c>
      <c r="Y377" t="e">
        <f t="shared" si="48"/>
        <v>#VALUE!</v>
      </c>
    </row>
    <row r="378" spans="1:25" hidden="1" x14ac:dyDescent="0.25">
      <c r="A378" t="e">
        <f>IFERROR(ODBC__dsn_Synapse[[#This Row],[wave_id]],"")*1</f>
        <v>#VALUE!</v>
      </c>
      <c r="B378" t="e">
        <f>IFERROR(ODBC__dsn_Synapse[[#This Row],[id]],"")*1</f>
        <v>#VALUE!</v>
      </c>
      <c r="C378" t="e">
        <f>IFERROR(ODBC__dsn_Synapse[[#This Row],[user_id]],"")*1</f>
        <v>#VALUE!</v>
      </c>
      <c r="D378" s="100" t="e">
        <f>IFERROR(ODBC__dsn_Synapse[[#This Row],[start_date]],"")*1</f>
        <v>#VALUE!</v>
      </c>
      <c r="E378" t="e">
        <f>IFERROR(ODBC__dsn_Synapse[[#This Row],[completed_date]],"")*1</f>
        <v>#VALUE!</v>
      </c>
      <c r="F378" s="100" t="e">
        <f>IFERROR(ODBC__dsn_Synapse[[#This Row],[convert_TZ(users_waves.completed_date,''UTC'',''America/New_York'')]],"")*1</f>
        <v>#VALUE!</v>
      </c>
      <c r="G378" t="e">
        <f>IFERROR(ODBC__dsn_Synapse[[#This Row],[npi]],"")*1</f>
        <v>#VALUE!</v>
      </c>
      <c r="H378" t="e">
        <f>IFERROR(ODBC__dsn_Synapse[[#This Row],[vendor_npi]],"")*1</f>
        <v>#VALUE!</v>
      </c>
      <c r="I378" t="e">
        <f>IFERROR(ODBC__dsn_Synapse[[#This Row],[status]],"")*1</f>
        <v>#VALUE!</v>
      </c>
      <c r="J378" t="str">
        <f>IFERROR(ODBC__dsn_Synapse[[#This Row],[responses-&gt;&gt;''$.\"4420595\"'']],"")</f>
        <v/>
      </c>
      <c r="K378" t="str">
        <f>IFERROR(ODBC__dsn_Synapse[[#This Row],[responses-&gt;&gt;''$.\"4420283\"'']],"")</f>
        <v/>
      </c>
      <c r="L378" t="str">
        <f>IFERROR(ODBC__dsn_Synapse[[#This Row],[responses-&gt;&gt;''$.\"4422124\"'']],"")</f>
        <v/>
      </c>
      <c r="M378" t="str">
        <f t="shared" si="41"/>
        <v/>
      </c>
      <c r="N378" t="e">
        <f>_xlfn.IFNA(_xlfn.XLOOKUP($G378,'HBV TL'!$C:$C,'HBV TL'!$E:$E,,0),"NA")</f>
        <v>#VALUE!</v>
      </c>
      <c r="O378" t="e">
        <f>_xlfn.IFNA(_xlfn.XLOOKUP($H378,'HBV TL'!$C:$C,'HBV TL'!$E:$E,,0),"NA")</f>
        <v>#VALUE!</v>
      </c>
      <c r="P378" t="e">
        <f t="shared" si="42"/>
        <v>#VALUE!</v>
      </c>
      <c r="Q378" t="e">
        <f>_xlfn.XLOOKUP($G378,'HBV_PBC Unified TL'!$A:$A,'HBV_PBC Unified TL'!$E:$E,,0)</f>
        <v>#VALUE!</v>
      </c>
      <c r="R378" t="e">
        <f t="shared" si="43"/>
        <v>#VALUE!</v>
      </c>
      <c r="S378" t="e">
        <f>_xlfn.IFNA(IF(_xlfn.XLOOKUP($C378,OLs!$B:$B,OLs!$B:$B,,0),1,0),0)</f>
        <v>#VALUE!</v>
      </c>
      <c r="T378" t="e">
        <f t="shared" si="44"/>
        <v>#VALUE!</v>
      </c>
      <c r="U378" t="e">
        <f>_xlfn.IFNA(_xlfn.XLOOKUP($T378,'PBC TL'!$A:$A,'PBC TL'!$F:$F,,0),"NA")</f>
        <v>#VALUE!</v>
      </c>
      <c r="V378" t="e">
        <f t="shared" si="45"/>
        <v>#VALUE!</v>
      </c>
      <c r="W378" t="e">
        <f t="shared" si="46"/>
        <v>#VALUE!</v>
      </c>
      <c r="X378" t="e">
        <f t="shared" si="47"/>
        <v>#VALUE!</v>
      </c>
      <c r="Y378" t="e">
        <f t="shared" si="48"/>
        <v>#VALUE!</v>
      </c>
    </row>
    <row r="379" spans="1:25" hidden="1" x14ac:dyDescent="0.25">
      <c r="A379" t="e">
        <f>IFERROR(ODBC__dsn_Synapse[[#This Row],[wave_id]],"")*1</f>
        <v>#VALUE!</v>
      </c>
      <c r="B379" t="e">
        <f>IFERROR(ODBC__dsn_Synapse[[#This Row],[id]],"")*1</f>
        <v>#VALUE!</v>
      </c>
      <c r="C379" t="e">
        <f>IFERROR(ODBC__dsn_Synapse[[#This Row],[user_id]],"")*1</f>
        <v>#VALUE!</v>
      </c>
      <c r="D379" s="100" t="e">
        <f>IFERROR(ODBC__dsn_Synapse[[#This Row],[start_date]],"")*1</f>
        <v>#VALUE!</v>
      </c>
      <c r="E379" t="e">
        <f>IFERROR(ODBC__dsn_Synapse[[#This Row],[completed_date]],"")*1</f>
        <v>#VALUE!</v>
      </c>
      <c r="F379" s="100" t="e">
        <f>IFERROR(ODBC__dsn_Synapse[[#This Row],[convert_TZ(users_waves.completed_date,''UTC'',''America/New_York'')]],"")*1</f>
        <v>#VALUE!</v>
      </c>
      <c r="G379" t="e">
        <f>IFERROR(ODBC__dsn_Synapse[[#This Row],[npi]],"")*1</f>
        <v>#VALUE!</v>
      </c>
      <c r="H379" t="e">
        <f>IFERROR(ODBC__dsn_Synapse[[#This Row],[vendor_npi]],"")*1</f>
        <v>#VALUE!</v>
      </c>
      <c r="I379" t="e">
        <f>IFERROR(ODBC__dsn_Synapse[[#This Row],[status]],"")*1</f>
        <v>#VALUE!</v>
      </c>
      <c r="J379" t="str">
        <f>IFERROR(ODBC__dsn_Synapse[[#This Row],[responses-&gt;&gt;''$.\"4420595\"'']],"")</f>
        <v/>
      </c>
      <c r="K379" t="str">
        <f>IFERROR(ODBC__dsn_Synapse[[#This Row],[responses-&gt;&gt;''$.\"4420283\"'']],"")</f>
        <v/>
      </c>
      <c r="L379" t="str">
        <f>IFERROR(ODBC__dsn_Synapse[[#This Row],[responses-&gt;&gt;''$.\"4422124\"'']],"")</f>
        <v/>
      </c>
      <c r="M379" t="str">
        <f t="shared" si="41"/>
        <v/>
      </c>
      <c r="N379" t="e">
        <f>_xlfn.IFNA(_xlfn.XLOOKUP($G379,'HBV TL'!$C:$C,'HBV TL'!$E:$E,,0),"NA")</f>
        <v>#VALUE!</v>
      </c>
      <c r="O379" t="e">
        <f>_xlfn.IFNA(_xlfn.XLOOKUP($H379,'HBV TL'!$C:$C,'HBV TL'!$E:$E,,0),"NA")</f>
        <v>#VALUE!</v>
      </c>
      <c r="P379" t="e">
        <f t="shared" si="42"/>
        <v>#VALUE!</v>
      </c>
      <c r="Q379" t="e">
        <f>_xlfn.XLOOKUP($G379,'HBV_PBC Unified TL'!$A:$A,'HBV_PBC Unified TL'!$E:$E,,0)</f>
        <v>#VALUE!</v>
      </c>
      <c r="R379" t="e">
        <f t="shared" si="43"/>
        <v>#VALUE!</v>
      </c>
      <c r="S379" t="e">
        <f>_xlfn.IFNA(IF(_xlfn.XLOOKUP($C379,OLs!$B:$B,OLs!$B:$B,,0),1,0),0)</f>
        <v>#VALUE!</v>
      </c>
      <c r="T379" t="e">
        <f t="shared" si="44"/>
        <v>#VALUE!</v>
      </c>
      <c r="U379" t="e">
        <f>_xlfn.IFNA(_xlfn.XLOOKUP($T379,'PBC TL'!$A:$A,'PBC TL'!$F:$F,,0),"NA")</f>
        <v>#VALUE!</v>
      </c>
      <c r="V379" t="e">
        <f t="shared" si="45"/>
        <v>#VALUE!</v>
      </c>
      <c r="W379" t="e">
        <f t="shared" si="46"/>
        <v>#VALUE!</v>
      </c>
      <c r="X379" t="e">
        <f t="shared" si="47"/>
        <v>#VALUE!</v>
      </c>
      <c r="Y379" t="e">
        <f t="shared" si="48"/>
        <v>#VALUE!</v>
      </c>
    </row>
    <row r="380" spans="1:25" hidden="1" x14ac:dyDescent="0.25">
      <c r="A380" t="e">
        <f>IFERROR(ODBC__dsn_Synapse[[#This Row],[wave_id]],"")*1</f>
        <v>#VALUE!</v>
      </c>
      <c r="B380" t="e">
        <f>IFERROR(ODBC__dsn_Synapse[[#This Row],[id]],"")*1</f>
        <v>#VALUE!</v>
      </c>
      <c r="C380" t="e">
        <f>IFERROR(ODBC__dsn_Synapse[[#This Row],[user_id]],"")*1</f>
        <v>#VALUE!</v>
      </c>
      <c r="D380" s="100" t="e">
        <f>IFERROR(ODBC__dsn_Synapse[[#This Row],[start_date]],"")*1</f>
        <v>#VALUE!</v>
      </c>
      <c r="E380" t="e">
        <f>IFERROR(ODBC__dsn_Synapse[[#This Row],[completed_date]],"")*1</f>
        <v>#VALUE!</v>
      </c>
      <c r="F380" s="100" t="e">
        <f>IFERROR(ODBC__dsn_Synapse[[#This Row],[convert_TZ(users_waves.completed_date,''UTC'',''America/New_York'')]],"")*1</f>
        <v>#VALUE!</v>
      </c>
      <c r="G380" t="e">
        <f>IFERROR(ODBC__dsn_Synapse[[#This Row],[npi]],"")*1</f>
        <v>#VALUE!</v>
      </c>
      <c r="H380" t="e">
        <f>IFERROR(ODBC__dsn_Synapse[[#This Row],[vendor_npi]],"")*1</f>
        <v>#VALUE!</v>
      </c>
      <c r="I380" t="e">
        <f>IFERROR(ODBC__dsn_Synapse[[#This Row],[status]],"")*1</f>
        <v>#VALUE!</v>
      </c>
      <c r="J380" t="str">
        <f>IFERROR(ODBC__dsn_Synapse[[#This Row],[responses-&gt;&gt;''$.\"4420595\"'']],"")</f>
        <v/>
      </c>
      <c r="K380" t="str">
        <f>IFERROR(ODBC__dsn_Synapse[[#This Row],[responses-&gt;&gt;''$.\"4420283\"'']],"")</f>
        <v/>
      </c>
      <c r="L380" t="str">
        <f>IFERROR(ODBC__dsn_Synapse[[#This Row],[responses-&gt;&gt;''$.\"4422124\"'']],"")</f>
        <v/>
      </c>
      <c r="M380" t="str">
        <f t="shared" si="41"/>
        <v/>
      </c>
      <c r="N380" t="e">
        <f>_xlfn.IFNA(_xlfn.XLOOKUP($G380,'HBV TL'!$C:$C,'HBV TL'!$E:$E,,0),"NA")</f>
        <v>#VALUE!</v>
      </c>
      <c r="O380" t="e">
        <f>_xlfn.IFNA(_xlfn.XLOOKUP($H380,'HBV TL'!$C:$C,'HBV TL'!$E:$E,,0),"NA")</f>
        <v>#VALUE!</v>
      </c>
      <c r="P380" t="e">
        <f t="shared" si="42"/>
        <v>#VALUE!</v>
      </c>
      <c r="Q380" t="e">
        <f>_xlfn.XLOOKUP($G380,'HBV_PBC Unified TL'!$A:$A,'HBV_PBC Unified TL'!$E:$E,,0)</f>
        <v>#VALUE!</v>
      </c>
      <c r="R380" t="e">
        <f t="shared" si="43"/>
        <v>#VALUE!</v>
      </c>
      <c r="S380" t="e">
        <f>_xlfn.IFNA(IF(_xlfn.XLOOKUP($C380,OLs!$B:$B,OLs!$B:$B,,0),1,0),0)</f>
        <v>#VALUE!</v>
      </c>
      <c r="T380" t="e">
        <f t="shared" si="44"/>
        <v>#VALUE!</v>
      </c>
      <c r="U380" t="e">
        <f>_xlfn.IFNA(_xlfn.XLOOKUP($T380,'PBC TL'!$A:$A,'PBC TL'!$F:$F,,0),"NA")</f>
        <v>#VALUE!</v>
      </c>
      <c r="V380" t="e">
        <f t="shared" si="45"/>
        <v>#VALUE!</v>
      </c>
      <c r="W380" t="e">
        <f t="shared" si="46"/>
        <v>#VALUE!</v>
      </c>
      <c r="X380" t="e">
        <f t="shared" si="47"/>
        <v>#VALUE!</v>
      </c>
      <c r="Y380" t="e">
        <f t="shared" si="48"/>
        <v>#VALUE!</v>
      </c>
    </row>
    <row r="381" spans="1:25" hidden="1" x14ac:dyDescent="0.25">
      <c r="A381" t="e">
        <f>IFERROR(ODBC__dsn_Synapse[[#This Row],[wave_id]],"")*1</f>
        <v>#VALUE!</v>
      </c>
      <c r="B381" t="e">
        <f>IFERROR(ODBC__dsn_Synapse[[#This Row],[id]],"")*1</f>
        <v>#VALUE!</v>
      </c>
      <c r="C381" t="e">
        <f>IFERROR(ODBC__dsn_Synapse[[#This Row],[user_id]],"")*1</f>
        <v>#VALUE!</v>
      </c>
      <c r="D381" s="100" t="e">
        <f>IFERROR(ODBC__dsn_Synapse[[#This Row],[start_date]],"")*1</f>
        <v>#VALUE!</v>
      </c>
      <c r="E381" t="e">
        <f>IFERROR(ODBC__dsn_Synapse[[#This Row],[completed_date]],"")*1</f>
        <v>#VALUE!</v>
      </c>
      <c r="F381" s="100" t="e">
        <f>IFERROR(ODBC__dsn_Synapse[[#This Row],[convert_TZ(users_waves.completed_date,''UTC'',''America/New_York'')]],"")*1</f>
        <v>#VALUE!</v>
      </c>
      <c r="G381" t="e">
        <f>IFERROR(ODBC__dsn_Synapse[[#This Row],[npi]],"")*1</f>
        <v>#VALUE!</v>
      </c>
      <c r="H381" t="e">
        <f>IFERROR(ODBC__dsn_Synapse[[#This Row],[vendor_npi]],"")*1</f>
        <v>#VALUE!</v>
      </c>
      <c r="I381" t="e">
        <f>IFERROR(ODBC__dsn_Synapse[[#This Row],[status]],"")*1</f>
        <v>#VALUE!</v>
      </c>
      <c r="J381" t="str">
        <f>IFERROR(ODBC__dsn_Synapse[[#This Row],[responses-&gt;&gt;''$.\"4420595\"'']],"")</f>
        <v/>
      </c>
      <c r="K381" t="str">
        <f>IFERROR(ODBC__dsn_Synapse[[#This Row],[responses-&gt;&gt;''$.\"4420283\"'']],"")</f>
        <v/>
      </c>
      <c r="L381" t="str">
        <f>IFERROR(ODBC__dsn_Synapse[[#This Row],[responses-&gt;&gt;''$.\"4422124\"'']],"")</f>
        <v/>
      </c>
      <c r="M381" t="str">
        <f t="shared" si="41"/>
        <v/>
      </c>
      <c r="N381" t="e">
        <f>_xlfn.IFNA(_xlfn.XLOOKUP($G381,'HBV TL'!$C:$C,'HBV TL'!$E:$E,,0),"NA")</f>
        <v>#VALUE!</v>
      </c>
      <c r="O381" t="e">
        <f>_xlfn.IFNA(_xlfn.XLOOKUP($H381,'HBV TL'!$C:$C,'HBV TL'!$E:$E,,0),"NA")</f>
        <v>#VALUE!</v>
      </c>
      <c r="P381" t="e">
        <f t="shared" si="42"/>
        <v>#VALUE!</v>
      </c>
      <c r="Q381" t="e">
        <f>_xlfn.XLOOKUP($G381,'HBV_PBC Unified TL'!$A:$A,'HBV_PBC Unified TL'!$E:$E,,0)</f>
        <v>#VALUE!</v>
      </c>
      <c r="R381" t="e">
        <f t="shared" si="43"/>
        <v>#VALUE!</v>
      </c>
      <c r="S381" t="e">
        <f>_xlfn.IFNA(IF(_xlfn.XLOOKUP($C381,OLs!$B:$B,OLs!$B:$B,,0),1,0),0)</f>
        <v>#VALUE!</v>
      </c>
      <c r="T381" t="e">
        <f t="shared" si="44"/>
        <v>#VALUE!</v>
      </c>
      <c r="U381" t="e">
        <f>_xlfn.IFNA(_xlfn.XLOOKUP($T381,'PBC TL'!$A:$A,'PBC TL'!$F:$F,,0),"NA")</f>
        <v>#VALUE!</v>
      </c>
      <c r="V381" t="e">
        <f t="shared" si="45"/>
        <v>#VALUE!</v>
      </c>
      <c r="W381" t="e">
        <f t="shared" si="46"/>
        <v>#VALUE!</v>
      </c>
      <c r="X381" t="e">
        <f t="shared" si="47"/>
        <v>#VALUE!</v>
      </c>
      <c r="Y381" t="e">
        <f t="shared" si="48"/>
        <v>#VALUE!</v>
      </c>
    </row>
    <row r="382" spans="1:25" hidden="1" x14ac:dyDescent="0.25">
      <c r="A382" t="e">
        <f>IFERROR(ODBC__dsn_Synapse[[#This Row],[wave_id]],"")*1</f>
        <v>#VALUE!</v>
      </c>
      <c r="B382" t="e">
        <f>IFERROR(ODBC__dsn_Synapse[[#This Row],[id]],"")*1</f>
        <v>#VALUE!</v>
      </c>
      <c r="C382" t="e">
        <f>IFERROR(ODBC__dsn_Synapse[[#This Row],[user_id]],"")*1</f>
        <v>#VALUE!</v>
      </c>
      <c r="D382" s="100" t="e">
        <f>IFERROR(ODBC__dsn_Synapse[[#This Row],[start_date]],"")*1</f>
        <v>#VALUE!</v>
      </c>
      <c r="E382" t="e">
        <f>IFERROR(ODBC__dsn_Synapse[[#This Row],[completed_date]],"")*1</f>
        <v>#VALUE!</v>
      </c>
      <c r="F382" s="100" t="e">
        <f>IFERROR(ODBC__dsn_Synapse[[#This Row],[convert_TZ(users_waves.completed_date,''UTC'',''America/New_York'')]],"")*1</f>
        <v>#VALUE!</v>
      </c>
      <c r="G382" t="e">
        <f>IFERROR(ODBC__dsn_Synapse[[#This Row],[npi]],"")*1</f>
        <v>#VALUE!</v>
      </c>
      <c r="H382" t="e">
        <f>IFERROR(ODBC__dsn_Synapse[[#This Row],[vendor_npi]],"")*1</f>
        <v>#VALUE!</v>
      </c>
      <c r="I382" t="e">
        <f>IFERROR(ODBC__dsn_Synapse[[#This Row],[status]],"")*1</f>
        <v>#VALUE!</v>
      </c>
      <c r="J382" t="str">
        <f>IFERROR(ODBC__dsn_Synapse[[#This Row],[responses-&gt;&gt;''$.\"4420595\"'']],"")</f>
        <v/>
      </c>
      <c r="K382" t="str">
        <f>IFERROR(ODBC__dsn_Synapse[[#This Row],[responses-&gt;&gt;''$.\"4420283\"'']],"")</f>
        <v/>
      </c>
      <c r="L382" t="str">
        <f>IFERROR(ODBC__dsn_Synapse[[#This Row],[responses-&gt;&gt;''$.\"4422124\"'']],"")</f>
        <v/>
      </c>
      <c r="M382" t="str">
        <f t="shared" si="41"/>
        <v/>
      </c>
      <c r="N382" t="e">
        <f>_xlfn.IFNA(_xlfn.XLOOKUP($G382,'HBV TL'!$C:$C,'HBV TL'!$E:$E,,0),"NA")</f>
        <v>#VALUE!</v>
      </c>
      <c r="O382" t="e">
        <f>_xlfn.IFNA(_xlfn.XLOOKUP($H382,'HBV TL'!$C:$C,'HBV TL'!$E:$E,,0),"NA")</f>
        <v>#VALUE!</v>
      </c>
      <c r="P382" t="e">
        <f t="shared" si="42"/>
        <v>#VALUE!</v>
      </c>
      <c r="Q382" t="e">
        <f>_xlfn.XLOOKUP($G382,'HBV_PBC Unified TL'!$A:$A,'HBV_PBC Unified TL'!$E:$E,,0)</f>
        <v>#VALUE!</v>
      </c>
      <c r="R382" t="e">
        <f t="shared" si="43"/>
        <v>#VALUE!</v>
      </c>
      <c r="S382" t="e">
        <f>_xlfn.IFNA(IF(_xlfn.XLOOKUP($C382,OLs!$B:$B,OLs!$B:$B,,0),1,0),0)</f>
        <v>#VALUE!</v>
      </c>
      <c r="T382" t="e">
        <f t="shared" si="44"/>
        <v>#VALUE!</v>
      </c>
      <c r="U382" t="e">
        <f>_xlfn.IFNA(_xlfn.XLOOKUP($T382,'PBC TL'!$A:$A,'PBC TL'!$F:$F,,0),"NA")</f>
        <v>#VALUE!</v>
      </c>
      <c r="V382" t="e">
        <f t="shared" si="45"/>
        <v>#VALUE!</v>
      </c>
      <c r="W382" t="e">
        <f t="shared" si="46"/>
        <v>#VALUE!</v>
      </c>
      <c r="X382" t="e">
        <f t="shared" si="47"/>
        <v>#VALUE!</v>
      </c>
      <c r="Y382" t="e">
        <f t="shared" si="48"/>
        <v>#VALUE!</v>
      </c>
    </row>
    <row r="383" spans="1:25" hidden="1" x14ac:dyDescent="0.25">
      <c r="A383" t="e">
        <f>IFERROR(ODBC__dsn_Synapse[[#This Row],[wave_id]],"")*1</f>
        <v>#VALUE!</v>
      </c>
      <c r="B383" t="e">
        <f>IFERROR(ODBC__dsn_Synapse[[#This Row],[id]],"")*1</f>
        <v>#VALUE!</v>
      </c>
      <c r="C383" t="e">
        <f>IFERROR(ODBC__dsn_Synapse[[#This Row],[user_id]],"")*1</f>
        <v>#VALUE!</v>
      </c>
      <c r="D383" s="100" t="e">
        <f>IFERROR(ODBC__dsn_Synapse[[#This Row],[start_date]],"")*1</f>
        <v>#VALUE!</v>
      </c>
      <c r="E383" t="e">
        <f>IFERROR(ODBC__dsn_Synapse[[#This Row],[completed_date]],"")*1</f>
        <v>#VALUE!</v>
      </c>
      <c r="F383" s="100" t="e">
        <f>IFERROR(ODBC__dsn_Synapse[[#This Row],[convert_TZ(users_waves.completed_date,''UTC'',''America/New_York'')]],"")*1</f>
        <v>#VALUE!</v>
      </c>
      <c r="G383" t="e">
        <f>IFERROR(ODBC__dsn_Synapse[[#This Row],[npi]],"")*1</f>
        <v>#VALUE!</v>
      </c>
      <c r="H383" t="e">
        <f>IFERROR(ODBC__dsn_Synapse[[#This Row],[vendor_npi]],"")*1</f>
        <v>#VALUE!</v>
      </c>
      <c r="I383" t="e">
        <f>IFERROR(ODBC__dsn_Synapse[[#This Row],[status]],"")*1</f>
        <v>#VALUE!</v>
      </c>
      <c r="J383" t="str">
        <f>IFERROR(ODBC__dsn_Synapse[[#This Row],[responses-&gt;&gt;''$.\"4420595\"'']],"")</f>
        <v/>
      </c>
      <c r="K383" t="str">
        <f>IFERROR(ODBC__dsn_Synapse[[#This Row],[responses-&gt;&gt;''$.\"4420283\"'']],"")</f>
        <v/>
      </c>
      <c r="L383" t="str">
        <f>IFERROR(ODBC__dsn_Synapse[[#This Row],[responses-&gt;&gt;''$.\"4422124\"'']],"")</f>
        <v/>
      </c>
      <c r="M383" t="str">
        <f t="shared" si="41"/>
        <v/>
      </c>
      <c r="N383" t="e">
        <f>_xlfn.IFNA(_xlfn.XLOOKUP($G383,'HBV TL'!$C:$C,'HBV TL'!$E:$E,,0),"NA")</f>
        <v>#VALUE!</v>
      </c>
      <c r="O383" t="e">
        <f>_xlfn.IFNA(_xlfn.XLOOKUP($H383,'HBV TL'!$C:$C,'HBV TL'!$E:$E,,0),"NA")</f>
        <v>#VALUE!</v>
      </c>
      <c r="P383" t="e">
        <f t="shared" si="42"/>
        <v>#VALUE!</v>
      </c>
      <c r="Q383" t="e">
        <f>_xlfn.XLOOKUP($G383,'HBV_PBC Unified TL'!$A:$A,'HBV_PBC Unified TL'!$E:$E,,0)</f>
        <v>#VALUE!</v>
      </c>
      <c r="R383" t="e">
        <f t="shared" si="43"/>
        <v>#VALUE!</v>
      </c>
      <c r="S383" t="e">
        <f>_xlfn.IFNA(IF(_xlfn.XLOOKUP($C383,OLs!$B:$B,OLs!$B:$B,,0),1,0),0)</f>
        <v>#VALUE!</v>
      </c>
      <c r="T383" t="e">
        <f t="shared" si="44"/>
        <v>#VALUE!</v>
      </c>
      <c r="U383" t="e">
        <f>_xlfn.IFNA(_xlfn.XLOOKUP($T383,'PBC TL'!$A:$A,'PBC TL'!$F:$F,,0),"NA")</f>
        <v>#VALUE!</v>
      </c>
      <c r="V383" t="e">
        <f t="shared" si="45"/>
        <v>#VALUE!</v>
      </c>
      <c r="W383" t="e">
        <f t="shared" si="46"/>
        <v>#VALUE!</v>
      </c>
      <c r="X383" t="e">
        <f t="shared" si="47"/>
        <v>#VALUE!</v>
      </c>
      <c r="Y383" t="e">
        <f t="shared" si="48"/>
        <v>#VALUE!</v>
      </c>
    </row>
    <row r="384" spans="1:25" hidden="1" x14ac:dyDescent="0.25">
      <c r="A384" t="e">
        <f>IFERROR(ODBC__dsn_Synapse[[#This Row],[wave_id]],"")*1</f>
        <v>#VALUE!</v>
      </c>
      <c r="B384" t="e">
        <f>IFERROR(ODBC__dsn_Synapse[[#This Row],[id]],"")*1</f>
        <v>#VALUE!</v>
      </c>
      <c r="C384" t="e">
        <f>IFERROR(ODBC__dsn_Synapse[[#This Row],[user_id]],"")*1</f>
        <v>#VALUE!</v>
      </c>
      <c r="D384" s="100" t="e">
        <f>IFERROR(ODBC__dsn_Synapse[[#This Row],[start_date]],"")*1</f>
        <v>#VALUE!</v>
      </c>
      <c r="E384" t="e">
        <f>IFERROR(ODBC__dsn_Synapse[[#This Row],[completed_date]],"")*1</f>
        <v>#VALUE!</v>
      </c>
      <c r="F384" s="100" t="e">
        <f>IFERROR(ODBC__dsn_Synapse[[#This Row],[convert_TZ(users_waves.completed_date,''UTC'',''America/New_York'')]],"")*1</f>
        <v>#VALUE!</v>
      </c>
      <c r="G384" t="e">
        <f>IFERROR(ODBC__dsn_Synapse[[#This Row],[npi]],"")*1</f>
        <v>#VALUE!</v>
      </c>
      <c r="H384" t="e">
        <f>IFERROR(ODBC__dsn_Synapse[[#This Row],[vendor_npi]],"")*1</f>
        <v>#VALUE!</v>
      </c>
      <c r="I384" t="e">
        <f>IFERROR(ODBC__dsn_Synapse[[#This Row],[status]],"")*1</f>
        <v>#VALUE!</v>
      </c>
      <c r="J384" t="str">
        <f>IFERROR(ODBC__dsn_Synapse[[#This Row],[responses-&gt;&gt;''$.\"4420595\"'']],"")</f>
        <v/>
      </c>
      <c r="K384" t="str">
        <f>IFERROR(ODBC__dsn_Synapse[[#This Row],[responses-&gt;&gt;''$.\"4420283\"'']],"")</f>
        <v/>
      </c>
      <c r="L384" t="str">
        <f>IFERROR(ODBC__dsn_Synapse[[#This Row],[responses-&gt;&gt;''$.\"4422124\"'']],"")</f>
        <v/>
      </c>
      <c r="M384" t="str">
        <f t="shared" si="41"/>
        <v/>
      </c>
      <c r="N384" t="e">
        <f>_xlfn.IFNA(_xlfn.XLOOKUP($G384,'HBV TL'!$C:$C,'HBV TL'!$E:$E,,0),"NA")</f>
        <v>#VALUE!</v>
      </c>
      <c r="O384" t="e">
        <f>_xlfn.IFNA(_xlfn.XLOOKUP($H384,'HBV TL'!$C:$C,'HBV TL'!$E:$E,,0),"NA")</f>
        <v>#VALUE!</v>
      </c>
      <c r="P384" t="e">
        <f t="shared" si="42"/>
        <v>#VALUE!</v>
      </c>
      <c r="Q384" t="e">
        <f>_xlfn.XLOOKUP($G384,'HBV_PBC Unified TL'!$A:$A,'HBV_PBC Unified TL'!$E:$E,,0)</f>
        <v>#VALUE!</v>
      </c>
      <c r="R384" t="e">
        <f t="shared" si="43"/>
        <v>#VALUE!</v>
      </c>
      <c r="S384" t="e">
        <f>_xlfn.IFNA(IF(_xlfn.XLOOKUP($C384,OLs!$B:$B,OLs!$B:$B,,0),1,0),0)</f>
        <v>#VALUE!</v>
      </c>
      <c r="T384" t="e">
        <f t="shared" si="44"/>
        <v>#VALUE!</v>
      </c>
      <c r="U384" t="e">
        <f>_xlfn.IFNA(_xlfn.XLOOKUP($T384,'PBC TL'!$A:$A,'PBC TL'!$F:$F,,0),"NA")</f>
        <v>#VALUE!</v>
      </c>
      <c r="V384" t="e">
        <f t="shared" si="45"/>
        <v>#VALUE!</v>
      </c>
      <c r="W384" t="e">
        <f t="shared" si="46"/>
        <v>#VALUE!</v>
      </c>
      <c r="X384" t="e">
        <f t="shared" si="47"/>
        <v>#VALUE!</v>
      </c>
      <c r="Y384" t="e">
        <f t="shared" si="48"/>
        <v>#VALUE!</v>
      </c>
    </row>
    <row r="385" spans="1:25" hidden="1" x14ac:dyDescent="0.25">
      <c r="A385" t="e">
        <f>IFERROR(ODBC__dsn_Synapse[[#This Row],[wave_id]],"")*1</f>
        <v>#VALUE!</v>
      </c>
      <c r="B385" t="e">
        <f>IFERROR(ODBC__dsn_Synapse[[#This Row],[id]],"")*1</f>
        <v>#VALUE!</v>
      </c>
      <c r="C385" t="e">
        <f>IFERROR(ODBC__dsn_Synapse[[#This Row],[user_id]],"")*1</f>
        <v>#VALUE!</v>
      </c>
      <c r="D385" s="100" t="e">
        <f>IFERROR(ODBC__dsn_Synapse[[#This Row],[start_date]],"")*1</f>
        <v>#VALUE!</v>
      </c>
      <c r="E385" t="e">
        <f>IFERROR(ODBC__dsn_Synapse[[#This Row],[completed_date]],"")*1</f>
        <v>#VALUE!</v>
      </c>
      <c r="F385" s="100" t="e">
        <f>IFERROR(ODBC__dsn_Synapse[[#This Row],[convert_TZ(users_waves.completed_date,''UTC'',''America/New_York'')]],"")*1</f>
        <v>#VALUE!</v>
      </c>
      <c r="G385" t="e">
        <f>IFERROR(ODBC__dsn_Synapse[[#This Row],[npi]],"")*1</f>
        <v>#VALUE!</v>
      </c>
      <c r="H385" t="e">
        <f>IFERROR(ODBC__dsn_Synapse[[#This Row],[vendor_npi]],"")*1</f>
        <v>#VALUE!</v>
      </c>
      <c r="I385" t="e">
        <f>IFERROR(ODBC__dsn_Synapse[[#This Row],[status]],"")*1</f>
        <v>#VALUE!</v>
      </c>
      <c r="J385" t="str">
        <f>IFERROR(ODBC__dsn_Synapse[[#This Row],[responses-&gt;&gt;''$.\"4420595\"'']],"")</f>
        <v/>
      </c>
      <c r="K385" t="str">
        <f>IFERROR(ODBC__dsn_Synapse[[#This Row],[responses-&gt;&gt;''$.\"4420283\"'']],"")</f>
        <v/>
      </c>
      <c r="L385" t="str">
        <f>IFERROR(ODBC__dsn_Synapse[[#This Row],[responses-&gt;&gt;''$.\"4422124\"'']],"")</f>
        <v/>
      </c>
      <c r="M385" t="str">
        <f t="shared" si="41"/>
        <v/>
      </c>
      <c r="N385" t="e">
        <f>_xlfn.IFNA(_xlfn.XLOOKUP($G385,'HBV TL'!$C:$C,'HBV TL'!$E:$E,,0),"NA")</f>
        <v>#VALUE!</v>
      </c>
      <c r="O385" t="e">
        <f>_xlfn.IFNA(_xlfn.XLOOKUP($H385,'HBV TL'!$C:$C,'HBV TL'!$E:$E,,0),"NA")</f>
        <v>#VALUE!</v>
      </c>
      <c r="P385" t="e">
        <f t="shared" si="42"/>
        <v>#VALUE!</v>
      </c>
      <c r="Q385" t="e">
        <f>_xlfn.XLOOKUP($G385,'HBV_PBC Unified TL'!$A:$A,'HBV_PBC Unified TL'!$E:$E,,0)</f>
        <v>#VALUE!</v>
      </c>
      <c r="R385" t="e">
        <f t="shared" si="43"/>
        <v>#VALUE!</v>
      </c>
      <c r="S385" t="e">
        <f>_xlfn.IFNA(IF(_xlfn.XLOOKUP($C385,OLs!$B:$B,OLs!$B:$B,,0),1,0),0)</f>
        <v>#VALUE!</v>
      </c>
      <c r="T385" t="e">
        <f t="shared" si="44"/>
        <v>#VALUE!</v>
      </c>
      <c r="U385" t="e">
        <f>_xlfn.IFNA(_xlfn.XLOOKUP($T385,'PBC TL'!$A:$A,'PBC TL'!$F:$F,,0),"NA")</f>
        <v>#VALUE!</v>
      </c>
      <c r="V385" t="e">
        <f t="shared" si="45"/>
        <v>#VALUE!</v>
      </c>
      <c r="W385" t="e">
        <f t="shared" si="46"/>
        <v>#VALUE!</v>
      </c>
      <c r="X385" t="e">
        <f t="shared" si="47"/>
        <v>#VALUE!</v>
      </c>
      <c r="Y385" t="e">
        <f t="shared" si="48"/>
        <v>#VALUE!</v>
      </c>
    </row>
    <row r="386" spans="1:25" hidden="1" x14ac:dyDescent="0.25">
      <c r="A386" t="e">
        <f>IFERROR(ODBC__dsn_Synapse[[#This Row],[wave_id]],"")*1</f>
        <v>#VALUE!</v>
      </c>
      <c r="B386" t="e">
        <f>IFERROR(ODBC__dsn_Synapse[[#This Row],[id]],"")*1</f>
        <v>#VALUE!</v>
      </c>
      <c r="C386" t="e">
        <f>IFERROR(ODBC__dsn_Synapse[[#This Row],[user_id]],"")*1</f>
        <v>#VALUE!</v>
      </c>
      <c r="D386" s="100" t="e">
        <f>IFERROR(ODBC__dsn_Synapse[[#This Row],[start_date]],"")*1</f>
        <v>#VALUE!</v>
      </c>
      <c r="E386" t="e">
        <f>IFERROR(ODBC__dsn_Synapse[[#This Row],[completed_date]],"")*1</f>
        <v>#VALUE!</v>
      </c>
      <c r="F386" s="100" t="e">
        <f>IFERROR(ODBC__dsn_Synapse[[#This Row],[convert_TZ(users_waves.completed_date,''UTC'',''America/New_York'')]],"")*1</f>
        <v>#VALUE!</v>
      </c>
      <c r="G386" t="e">
        <f>IFERROR(ODBC__dsn_Synapse[[#This Row],[npi]],"")*1</f>
        <v>#VALUE!</v>
      </c>
      <c r="H386" t="e">
        <f>IFERROR(ODBC__dsn_Synapse[[#This Row],[vendor_npi]],"")*1</f>
        <v>#VALUE!</v>
      </c>
      <c r="I386" t="e">
        <f>IFERROR(ODBC__dsn_Synapse[[#This Row],[status]],"")*1</f>
        <v>#VALUE!</v>
      </c>
      <c r="J386" t="str">
        <f>IFERROR(ODBC__dsn_Synapse[[#This Row],[responses-&gt;&gt;''$.\"4420595\"'']],"")</f>
        <v/>
      </c>
      <c r="K386" t="str">
        <f>IFERROR(ODBC__dsn_Synapse[[#This Row],[responses-&gt;&gt;''$.\"4420283\"'']],"")</f>
        <v/>
      </c>
      <c r="L386" t="str">
        <f>IFERROR(ODBC__dsn_Synapse[[#This Row],[responses-&gt;&gt;''$.\"4422124\"'']],"")</f>
        <v/>
      </c>
      <c r="M386" t="str">
        <f t="shared" si="41"/>
        <v/>
      </c>
      <c r="N386" t="e">
        <f>_xlfn.IFNA(_xlfn.XLOOKUP($G386,'HBV TL'!$C:$C,'HBV TL'!$E:$E,,0),"NA")</f>
        <v>#VALUE!</v>
      </c>
      <c r="O386" t="e">
        <f>_xlfn.IFNA(_xlfn.XLOOKUP($H386,'HBV TL'!$C:$C,'HBV TL'!$E:$E,,0),"NA")</f>
        <v>#VALUE!</v>
      </c>
      <c r="P386" t="e">
        <f t="shared" si="42"/>
        <v>#VALUE!</v>
      </c>
      <c r="Q386" t="e">
        <f>_xlfn.XLOOKUP($G386,'HBV_PBC Unified TL'!$A:$A,'HBV_PBC Unified TL'!$E:$E,,0)</f>
        <v>#VALUE!</v>
      </c>
      <c r="R386" t="e">
        <f t="shared" si="43"/>
        <v>#VALUE!</v>
      </c>
      <c r="S386" t="e">
        <f>_xlfn.IFNA(IF(_xlfn.XLOOKUP($C386,OLs!$B:$B,OLs!$B:$B,,0),1,0),0)</f>
        <v>#VALUE!</v>
      </c>
      <c r="T386" t="e">
        <f t="shared" si="44"/>
        <v>#VALUE!</v>
      </c>
      <c r="U386" t="e">
        <f>_xlfn.IFNA(_xlfn.XLOOKUP($T386,'PBC TL'!$A:$A,'PBC TL'!$F:$F,,0),"NA")</f>
        <v>#VALUE!</v>
      </c>
      <c r="V386" t="e">
        <f t="shared" si="45"/>
        <v>#VALUE!</v>
      </c>
      <c r="W386" t="e">
        <f t="shared" si="46"/>
        <v>#VALUE!</v>
      </c>
      <c r="X386" t="e">
        <f t="shared" si="47"/>
        <v>#VALUE!</v>
      </c>
      <c r="Y386" t="e">
        <f t="shared" si="48"/>
        <v>#VALUE!</v>
      </c>
    </row>
    <row r="387" spans="1:25" hidden="1" x14ac:dyDescent="0.25">
      <c r="A387" t="e">
        <f>IFERROR(ODBC__dsn_Synapse[[#This Row],[wave_id]],"")*1</f>
        <v>#VALUE!</v>
      </c>
      <c r="B387" t="e">
        <f>IFERROR(ODBC__dsn_Synapse[[#This Row],[id]],"")*1</f>
        <v>#VALUE!</v>
      </c>
      <c r="C387" t="e">
        <f>IFERROR(ODBC__dsn_Synapse[[#This Row],[user_id]],"")*1</f>
        <v>#VALUE!</v>
      </c>
      <c r="D387" s="100" t="e">
        <f>IFERROR(ODBC__dsn_Synapse[[#This Row],[start_date]],"")*1</f>
        <v>#VALUE!</v>
      </c>
      <c r="E387" t="e">
        <f>IFERROR(ODBC__dsn_Synapse[[#This Row],[completed_date]],"")*1</f>
        <v>#VALUE!</v>
      </c>
      <c r="F387" s="100" t="e">
        <f>IFERROR(ODBC__dsn_Synapse[[#This Row],[convert_TZ(users_waves.completed_date,''UTC'',''America/New_York'')]],"")*1</f>
        <v>#VALUE!</v>
      </c>
      <c r="G387" t="e">
        <f>IFERROR(ODBC__dsn_Synapse[[#This Row],[npi]],"")*1</f>
        <v>#VALUE!</v>
      </c>
      <c r="H387" t="e">
        <f>IFERROR(ODBC__dsn_Synapse[[#This Row],[vendor_npi]],"")*1</f>
        <v>#VALUE!</v>
      </c>
      <c r="I387" t="e">
        <f>IFERROR(ODBC__dsn_Synapse[[#This Row],[status]],"")*1</f>
        <v>#VALUE!</v>
      </c>
      <c r="J387" t="str">
        <f>IFERROR(ODBC__dsn_Synapse[[#This Row],[responses-&gt;&gt;''$.\"4420595\"'']],"")</f>
        <v/>
      </c>
      <c r="K387" t="str">
        <f>IFERROR(ODBC__dsn_Synapse[[#This Row],[responses-&gt;&gt;''$.\"4420283\"'']],"")</f>
        <v/>
      </c>
      <c r="L387" t="str">
        <f>IFERROR(ODBC__dsn_Synapse[[#This Row],[responses-&gt;&gt;''$.\"4422124\"'']],"")</f>
        <v/>
      </c>
      <c r="M387" t="str">
        <f t="shared" ref="M387:M450" si="49">IF(J387=0,K387,J387)</f>
        <v/>
      </c>
      <c r="N387" t="e">
        <f>_xlfn.IFNA(_xlfn.XLOOKUP($G387,'HBV TL'!$C:$C,'HBV TL'!$E:$E,,0),"NA")</f>
        <v>#VALUE!</v>
      </c>
      <c r="O387" t="e">
        <f>_xlfn.IFNA(_xlfn.XLOOKUP($H387,'HBV TL'!$C:$C,'HBV TL'!$E:$E,,0),"NA")</f>
        <v>#VALUE!</v>
      </c>
      <c r="P387" t="e">
        <f t="shared" ref="P387:P450" si="50">IF(N387="NA",O387,N387)</f>
        <v>#VALUE!</v>
      </c>
      <c r="Q387" t="e">
        <f>_xlfn.XLOOKUP($G387,'HBV_PBC Unified TL'!$A:$A,'HBV_PBC Unified TL'!$E:$E,,0)</f>
        <v>#VALUE!</v>
      </c>
      <c r="R387" t="e">
        <f t="shared" ref="R387:R450" si="51">IF(AND(P387&lt;11,P387&gt;3),"High/Medium",IF(AND(P387&lt;4,P387&gt;-1),"Low","No Decile"))</f>
        <v>#VALUE!</v>
      </c>
      <c r="S387" t="e">
        <f>_xlfn.IFNA(IF(_xlfn.XLOOKUP($C387,OLs!$B:$B,OLs!$B:$B,,0),1,0),0)</f>
        <v>#VALUE!</v>
      </c>
      <c r="T387" t="e">
        <f t="shared" ref="T387:T450" si="52">IF(G387=0,H387,G387)</f>
        <v>#VALUE!</v>
      </c>
      <c r="U387" t="e">
        <f>_xlfn.IFNA(_xlfn.XLOOKUP($T387,'PBC TL'!$A:$A,'PBC TL'!$F:$F,,0),"NA")</f>
        <v>#VALUE!</v>
      </c>
      <c r="V387" t="e">
        <f t="shared" ref="V387:V450" si="53">IF(P387&lt;&gt;"NA",1,0)</f>
        <v>#VALUE!</v>
      </c>
      <c r="W387" t="e">
        <f t="shared" ref="W387:W450" si="54">IF(U387&lt;&gt;"NA",1,0)</f>
        <v>#VALUE!</v>
      </c>
      <c r="X387" t="e">
        <f t="shared" ref="X387:X450" si="55">IF(AND(V387=1,W387=0),1,0)</f>
        <v>#VALUE!</v>
      </c>
      <c r="Y387" t="e">
        <f t="shared" ref="Y387:Y450" si="56">IF(AND(W387=1,V387=0),1,0)</f>
        <v>#VALUE!</v>
      </c>
    </row>
    <row r="388" spans="1:25" hidden="1" x14ac:dyDescent="0.25">
      <c r="A388" t="e">
        <f>IFERROR(ODBC__dsn_Synapse[[#This Row],[wave_id]],"")*1</f>
        <v>#VALUE!</v>
      </c>
      <c r="B388" t="e">
        <f>IFERROR(ODBC__dsn_Synapse[[#This Row],[id]],"")*1</f>
        <v>#VALUE!</v>
      </c>
      <c r="C388" t="e">
        <f>IFERROR(ODBC__dsn_Synapse[[#This Row],[user_id]],"")*1</f>
        <v>#VALUE!</v>
      </c>
      <c r="D388" s="100" t="e">
        <f>IFERROR(ODBC__dsn_Synapse[[#This Row],[start_date]],"")*1</f>
        <v>#VALUE!</v>
      </c>
      <c r="E388" t="e">
        <f>IFERROR(ODBC__dsn_Synapse[[#This Row],[completed_date]],"")*1</f>
        <v>#VALUE!</v>
      </c>
      <c r="F388" s="100" t="e">
        <f>IFERROR(ODBC__dsn_Synapse[[#This Row],[convert_TZ(users_waves.completed_date,''UTC'',''America/New_York'')]],"")*1</f>
        <v>#VALUE!</v>
      </c>
      <c r="G388" t="e">
        <f>IFERROR(ODBC__dsn_Synapse[[#This Row],[npi]],"")*1</f>
        <v>#VALUE!</v>
      </c>
      <c r="H388" t="e">
        <f>IFERROR(ODBC__dsn_Synapse[[#This Row],[vendor_npi]],"")*1</f>
        <v>#VALUE!</v>
      </c>
      <c r="I388" t="e">
        <f>IFERROR(ODBC__dsn_Synapse[[#This Row],[status]],"")*1</f>
        <v>#VALUE!</v>
      </c>
      <c r="J388" t="str">
        <f>IFERROR(ODBC__dsn_Synapse[[#This Row],[responses-&gt;&gt;''$.\"4420595\"'']],"")</f>
        <v/>
      </c>
      <c r="K388" t="str">
        <f>IFERROR(ODBC__dsn_Synapse[[#This Row],[responses-&gt;&gt;''$.\"4420283\"'']],"")</f>
        <v/>
      </c>
      <c r="L388" t="str">
        <f>IFERROR(ODBC__dsn_Synapse[[#This Row],[responses-&gt;&gt;''$.\"4422124\"'']],"")</f>
        <v/>
      </c>
      <c r="M388" t="str">
        <f t="shared" si="49"/>
        <v/>
      </c>
      <c r="N388" t="e">
        <f>_xlfn.IFNA(_xlfn.XLOOKUP($G388,'HBV TL'!$C:$C,'HBV TL'!$E:$E,,0),"NA")</f>
        <v>#VALUE!</v>
      </c>
      <c r="O388" t="e">
        <f>_xlfn.IFNA(_xlfn.XLOOKUP($H388,'HBV TL'!$C:$C,'HBV TL'!$E:$E,,0),"NA")</f>
        <v>#VALUE!</v>
      </c>
      <c r="P388" t="e">
        <f t="shared" si="50"/>
        <v>#VALUE!</v>
      </c>
      <c r="Q388" t="e">
        <f>_xlfn.XLOOKUP($G388,'HBV_PBC Unified TL'!$A:$A,'HBV_PBC Unified TL'!$E:$E,,0)</f>
        <v>#VALUE!</v>
      </c>
      <c r="R388" t="e">
        <f t="shared" si="51"/>
        <v>#VALUE!</v>
      </c>
      <c r="S388" t="e">
        <f>_xlfn.IFNA(IF(_xlfn.XLOOKUP($C388,OLs!$B:$B,OLs!$B:$B,,0),1,0),0)</f>
        <v>#VALUE!</v>
      </c>
      <c r="T388" t="e">
        <f t="shared" si="52"/>
        <v>#VALUE!</v>
      </c>
      <c r="U388" t="e">
        <f>_xlfn.IFNA(_xlfn.XLOOKUP($T388,'PBC TL'!$A:$A,'PBC TL'!$F:$F,,0),"NA")</f>
        <v>#VALUE!</v>
      </c>
      <c r="V388" t="e">
        <f t="shared" si="53"/>
        <v>#VALUE!</v>
      </c>
      <c r="W388" t="e">
        <f t="shared" si="54"/>
        <v>#VALUE!</v>
      </c>
      <c r="X388" t="e">
        <f t="shared" si="55"/>
        <v>#VALUE!</v>
      </c>
      <c r="Y388" t="e">
        <f t="shared" si="56"/>
        <v>#VALUE!</v>
      </c>
    </row>
    <row r="389" spans="1:25" hidden="1" x14ac:dyDescent="0.25">
      <c r="A389" t="e">
        <f>IFERROR(ODBC__dsn_Synapse[[#This Row],[wave_id]],"")*1</f>
        <v>#VALUE!</v>
      </c>
      <c r="B389" t="e">
        <f>IFERROR(ODBC__dsn_Synapse[[#This Row],[id]],"")*1</f>
        <v>#VALUE!</v>
      </c>
      <c r="C389" t="e">
        <f>IFERROR(ODBC__dsn_Synapse[[#This Row],[user_id]],"")*1</f>
        <v>#VALUE!</v>
      </c>
      <c r="D389" s="100" t="e">
        <f>IFERROR(ODBC__dsn_Synapse[[#This Row],[start_date]],"")*1</f>
        <v>#VALUE!</v>
      </c>
      <c r="E389" t="e">
        <f>IFERROR(ODBC__dsn_Synapse[[#This Row],[completed_date]],"")*1</f>
        <v>#VALUE!</v>
      </c>
      <c r="F389" s="100" t="e">
        <f>IFERROR(ODBC__dsn_Synapse[[#This Row],[convert_TZ(users_waves.completed_date,''UTC'',''America/New_York'')]],"")*1</f>
        <v>#VALUE!</v>
      </c>
      <c r="G389" t="e">
        <f>IFERROR(ODBC__dsn_Synapse[[#This Row],[npi]],"")*1</f>
        <v>#VALUE!</v>
      </c>
      <c r="H389" t="e">
        <f>IFERROR(ODBC__dsn_Synapse[[#This Row],[vendor_npi]],"")*1</f>
        <v>#VALUE!</v>
      </c>
      <c r="I389" t="e">
        <f>IFERROR(ODBC__dsn_Synapse[[#This Row],[status]],"")*1</f>
        <v>#VALUE!</v>
      </c>
      <c r="J389" t="str">
        <f>IFERROR(ODBC__dsn_Synapse[[#This Row],[responses-&gt;&gt;''$.\"4420595\"'']],"")</f>
        <v/>
      </c>
      <c r="K389" t="str">
        <f>IFERROR(ODBC__dsn_Synapse[[#This Row],[responses-&gt;&gt;''$.\"4420283\"'']],"")</f>
        <v/>
      </c>
      <c r="L389" t="str">
        <f>IFERROR(ODBC__dsn_Synapse[[#This Row],[responses-&gt;&gt;''$.\"4422124\"'']],"")</f>
        <v/>
      </c>
      <c r="M389" t="str">
        <f t="shared" si="49"/>
        <v/>
      </c>
      <c r="N389" t="e">
        <f>_xlfn.IFNA(_xlfn.XLOOKUP($G389,'HBV TL'!$C:$C,'HBV TL'!$E:$E,,0),"NA")</f>
        <v>#VALUE!</v>
      </c>
      <c r="O389" t="e">
        <f>_xlfn.IFNA(_xlfn.XLOOKUP($H389,'HBV TL'!$C:$C,'HBV TL'!$E:$E,,0),"NA")</f>
        <v>#VALUE!</v>
      </c>
      <c r="P389" t="e">
        <f t="shared" si="50"/>
        <v>#VALUE!</v>
      </c>
      <c r="Q389" t="e">
        <f>_xlfn.XLOOKUP($G389,'HBV_PBC Unified TL'!$A:$A,'HBV_PBC Unified TL'!$E:$E,,0)</f>
        <v>#VALUE!</v>
      </c>
      <c r="R389" t="e">
        <f t="shared" si="51"/>
        <v>#VALUE!</v>
      </c>
      <c r="S389" t="e">
        <f>_xlfn.IFNA(IF(_xlfn.XLOOKUP($C389,OLs!$B:$B,OLs!$B:$B,,0),1,0),0)</f>
        <v>#VALUE!</v>
      </c>
      <c r="T389" t="e">
        <f t="shared" si="52"/>
        <v>#VALUE!</v>
      </c>
      <c r="U389" t="e">
        <f>_xlfn.IFNA(_xlfn.XLOOKUP($T389,'PBC TL'!$A:$A,'PBC TL'!$F:$F,,0),"NA")</f>
        <v>#VALUE!</v>
      </c>
      <c r="V389" t="e">
        <f t="shared" si="53"/>
        <v>#VALUE!</v>
      </c>
      <c r="W389" t="e">
        <f t="shared" si="54"/>
        <v>#VALUE!</v>
      </c>
      <c r="X389" t="e">
        <f t="shared" si="55"/>
        <v>#VALUE!</v>
      </c>
      <c r="Y389" t="e">
        <f t="shared" si="56"/>
        <v>#VALUE!</v>
      </c>
    </row>
    <row r="390" spans="1:25" hidden="1" x14ac:dyDescent="0.25">
      <c r="A390" t="e">
        <f>IFERROR(ODBC__dsn_Synapse[[#This Row],[wave_id]],"")*1</f>
        <v>#VALUE!</v>
      </c>
      <c r="B390" t="e">
        <f>IFERROR(ODBC__dsn_Synapse[[#This Row],[id]],"")*1</f>
        <v>#VALUE!</v>
      </c>
      <c r="C390" t="e">
        <f>IFERROR(ODBC__dsn_Synapse[[#This Row],[user_id]],"")*1</f>
        <v>#VALUE!</v>
      </c>
      <c r="D390" s="100" t="e">
        <f>IFERROR(ODBC__dsn_Synapse[[#This Row],[start_date]],"")*1</f>
        <v>#VALUE!</v>
      </c>
      <c r="E390" t="e">
        <f>IFERROR(ODBC__dsn_Synapse[[#This Row],[completed_date]],"")*1</f>
        <v>#VALUE!</v>
      </c>
      <c r="F390" s="100" t="e">
        <f>IFERROR(ODBC__dsn_Synapse[[#This Row],[convert_TZ(users_waves.completed_date,''UTC'',''America/New_York'')]],"")*1</f>
        <v>#VALUE!</v>
      </c>
      <c r="G390" t="e">
        <f>IFERROR(ODBC__dsn_Synapse[[#This Row],[npi]],"")*1</f>
        <v>#VALUE!</v>
      </c>
      <c r="H390" t="e">
        <f>IFERROR(ODBC__dsn_Synapse[[#This Row],[vendor_npi]],"")*1</f>
        <v>#VALUE!</v>
      </c>
      <c r="I390" t="e">
        <f>IFERROR(ODBC__dsn_Synapse[[#This Row],[status]],"")*1</f>
        <v>#VALUE!</v>
      </c>
      <c r="J390" t="str">
        <f>IFERROR(ODBC__dsn_Synapse[[#This Row],[responses-&gt;&gt;''$.\"4420595\"'']],"")</f>
        <v/>
      </c>
      <c r="K390" t="str">
        <f>IFERROR(ODBC__dsn_Synapse[[#This Row],[responses-&gt;&gt;''$.\"4420283\"'']],"")</f>
        <v/>
      </c>
      <c r="L390" t="str">
        <f>IFERROR(ODBC__dsn_Synapse[[#This Row],[responses-&gt;&gt;''$.\"4422124\"'']],"")</f>
        <v/>
      </c>
      <c r="M390" t="str">
        <f t="shared" si="49"/>
        <v/>
      </c>
      <c r="N390" t="e">
        <f>_xlfn.IFNA(_xlfn.XLOOKUP($G390,'HBV TL'!$C:$C,'HBV TL'!$E:$E,,0),"NA")</f>
        <v>#VALUE!</v>
      </c>
      <c r="O390" t="e">
        <f>_xlfn.IFNA(_xlfn.XLOOKUP($H390,'HBV TL'!$C:$C,'HBV TL'!$E:$E,,0),"NA")</f>
        <v>#VALUE!</v>
      </c>
      <c r="P390" t="e">
        <f t="shared" si="50"/>
        <v>#VALUE!</v>
      </c>
      <c r="Q390" t="e">
        <f>_xlfn.XLOOKUP($G390,'HBV_PBC Unified TL'!$A:$A,'HBV_PBC Unified TL'!$E:$E,,0)</f>
        <v>#VALUE!</v>
      </c>
      <c r="R390" t="e">
        <f t="shared" si="51"/>
        <v>#VALUE!</v>
      </c>
      <c r="S390" t="e">
        <f>_xlfn.IFNA(IF(_xlfn.XLOOKUP($C390,OLs!$B:$B,OLs!$B:$B,,0),1,0),0)</f>
        <v>#VALUE!</v>
      </c>
      <c r="T390" t="e">
        <f t="shared" si="52"/>
        <v>#VALUE!</v>
      </c>
      <c r="U390" t="e">
        <f>_xlfn.IFNA(_xlfn.XLOOKUP($T390,'PBC TL'!$A:$A,'PBC TL'!$F:$F,,0),"NA")</f>
        <v>#VALUE!</v>
      </c>
      <c r="V390" t="e">
        <f t="shared" si="53"/>
        <v>#VALUE!</v>
      </c>
      <c r="W390" t="e">
        <f t="shared" si="54"/>
        <v>#VALUE!</v>
      </c>
      <c r="X390" t="e">
        <f t="shared" si="55"/>
        <v>#VALUE!</v>
      </c>
      <c r="Y390" t="e">
        <f t="shared" si="56"/>
        <v>#VALUE!</v>
      </c>
    </row>
    <row r="391" spans="1:25" hidden="1" x14ac:dyDescent="0.25">
      <c r="A391" t="e">
        <f>IFERROR(ODBC__dsn_Synapse[[#This Row],[wave_id]],"")*1</f>
        <v>#VALUE!</v>
      </c>
      <c r="B391" t="e">
        <f>IFERROR(ODBC__dsn_Synapse[[#This Row],[id]],"")*1</f>
        <v>#VALUE!</v>
      </c>
      <c r="C391" t="e">
        <f>IFERROR(ODBC__dsn_Synapse[[#This Row],[user_id]],"")*1</f>
        <v>#VALUE!</v>
      </c>
      <c r="D391" s="100" t="e">
        <f>IFERROR(ODBC__dsn_Synapse[[#This Row],[start_date]],"")*1</f>
        <v>#VALUE!</v>
      </c>
      <c r="E391" t="e">
        <f>IFERROR(ODBC__dsn_Synapse[[#This Row],[completed_date]],"")*1</f>
        <v>#VALUE!</v>
      </c>
      <c r="F391" s="100" t="e">
        <f>IFERROR(ODBC__dsn_Synapse[[#This Row],[convert_TZ(users_waves.completed_date,''UTC'',''America/New_York'')]],"")*1</f>
        <v>#VALUE!</v>
      </c>
      <c r="G391" t="e">
        <f>IFERROR(ODBC__dsn_Synapse[[#This Row],[npi]],"")*1</f>
        <v>#VALUE!</v>
      </c>
      <c r="H391" t="e">
        <f>IFERROR(ODBC__dsn_Synapse[[#This Row],[vendor_npi]],"")*1</f>
        <v>#VALUE!</v>
      </c>
      <c r="I391" t="e">
        <f>IFERROR(ODBC__dsn_Synapse[[#This Row],[status]],"")*1</f>
        <v>#VALUE!</v>
      </c>
      <c r="J391" t="str">
        <f>IFERROR(ODBC__dsn_Synapse[[#This Row],[responses-&gt;&gt;''$.\"4420595\"'']],"")</f>
        <v/>
      </c>
      <c r="K391" t="str">
        <f>IFERROR(ODBC__dsn_Synapse[[#This Row],[responses-&gt;&gt;''$.\"4420283\"'']],"")</f>
        <v/>
      </c>
      <c r="L391" t="str">
        <f>IFERROR(ODBC__dsn_Synapse[[#This Row],[responses-&gt;&gt;''$.\"4422124\"'']],"")</f>
        <v/>
      </c>
      <c r="M391" t="str">
        <f t="shared" si="49"/>
        <v/>
      </c>
      <c r="N391" t="e">
        <f>_xlfn.IFNA(_xlfn.XLOOKUP($G391,'HBV TL'!$C:$C,'HBV TL'!$E:$E,,0),"NA")</f>
        <v>#VALUE!</v>
      </c>
      <c r="O391" t="e">
        <f>_xlfn.IFNA(_xlfn.XLOOKUP($H391,'HBV TL'!$C:$C,'HBV TL'!$E:$E,,0),"NA")</f>
        <v>#VALUE!</v>
      </c>
      <c r="P391" t="e">
        <f t="shared" si="50"/>
        <v>#VALUE!</v>
      </c>
      <c r="Q391" t="e">
        <f>_xlfn.XLOOKUP($G391,'HBV_PBC Unified TL'!$A:$A,'HBV_PBC Unified TL'!$E:$E,,0)</f>
        <v>#VALUE!</v>
      </c>
      <c r="R391" t="e">
        <f t="shared" si="51"/>
        <v>#VALUE!</v>
      </c>
      <c r="S391" t="e">
        <f>_xlfn.IFNA(IF(_xlfn.XLOOKUP($C391,OLs!$B:$B,OLs!$B:$B,,0),1,0),0)</f>
        <v>#VALUE!</v>
      </c>
      <c r="T391" t="e">
        <f t="shared" si="52"/>
        <v>#VALUE!</v>
      </c>
      <c r="U391" t="e">
        <f>_xlfn.IFNA(_xlfn.XLOOKUP($T391,'PBC TL'!$A:$A,'PBC TL'!$F:$F,,0),"NA")</f>
        <v>#VALUE!</v>
      </c>
      <c r="V391" t="e">
        <f t="shared" si="53"/>
        <v>#VALUE!</v>
      </c>
      <c r="W391" t="e">
        <f t="shared" si="54"/>
        <v>#VALUE!</v>
      </c>
      <c r="X391" t="e">
        <f t="shared" si="55"/>
        <v>#VALUE!</v>
      </c>
      <c r="Y391" t="e">
        <f t="shared" si="56"/>
        <v>#VALUE!</v>
      </c>
    </row>
    <row r="392" spans="1:25" hidden="1" x14ac:dyDescent="0.25">
      <c r="A392" t="e">
        <f>IFERROR(ODBC__dsn_Synapse[[#This Row],[wave_id]],"")*1</f>
        <v>#VALUE!</v>
      </c>
      <c r="B392" t="e">
        <f>IFERROR(ODBC__dsn_Synapse[[#This Row],[id]],"")*1</f>
        <v>#VALUE!</v>
      </c>
      <c r="C392" t="e">
        <f>IFERROR(ODBC__dsn_Synapse[[#This Row],[user_id]],"")*1</f>
        <v>#VALUE!</v>
      </c>
      <c r="D392" s="100" t="e">
        <f>IFERROR(ODBC__dsn_Synapse[[#This Row],[start_date]],"")*1</f>
        <v>#VALUE!</v>
      </c>
      <c r="E392" t="e">
        <f>IFERROR(ODBC__dsn_Synapse[[#This Row],[completed_date]],"")*1</f>
        <v>#VALUE!</v>
      </c>
      <c r="F392" s="100" t="e">
        <f>IFERROR(ODBC__dsn_Synapse[[#This Row],[convert_TZ(users_waves.completed_date,''UTC'',''America/New_York'')]],"")*1</f>
        <v>#VALUE!</v>
      </c>
      <c r="G392" t="e">
        <f>IFERROR(ODBC__dsn_Synapse[[#This Row],[npi]],"")*1</f>
        <v>#VALUE!</v>
      </c>
      <c r="H392" t="e">
        <f>IFERROR(ODBC__dsn_Synapse[[#This Row],[vendor_npi]],"")*1</f>
        <v>#VALUE!</v>
      </c>
      <c r="I392" t="e">
        <f>IFERROR(ODBC__dsn_Synapse[[#This Row],[status]],"")*1</f>
        <v>#VALUE!</v>
      </c>
      <c r="J392" t="str">
        <f>IFERROR(ODBC__dsn_Synapse[[#This Row],[responses-&gt;&gt;''$.\"4420595\"'']],"")</f>
        <v/>
      </c>
      <c r="K392" t="str">
        <f>IFERROR(ODBC__dsn_Synapse[[#This Row],[responses-&gt;&gt;''$.\"4420283\"'']],"")</f>
        <v/>
      </c>
      <c r="L392" t="str">
        <f>IFERROR(ODBC__dsn_Synapse[[#This Row],[responses-&gt;&gt;''$.\"4422124\"'']],"")</f>
        <v/>
      </c>
      <c r="M392" t="str">
        <f t="shared" si="49"/>
        <v/>
      </c>
      <c r="N392" t="e">
        <f>_xlfn.IFNA(_xlfn.XLOOKUP($G392,'HBV TL'!$C:$C,'HBV TL'!$E:$E,,0),"NA")</f>
        <v>#VALUE!</v>
      </c>
      <c r="O392" t="e">
        <f>_xlfn.IFNA(_xlfn.XLOOKUP($H392,'HBV TL'!$C:$C,'HBV TL'!$E:$E,,0),"NA")</f>
        <v>#VALUE!</v>
      </c>
      <c r="P392" t="e">
        <f t="shared" si="50"/>
        <v>#VALUE!</v>
      </c>
      <c r="Q392" t="e">
        <f>_xlfn.XLOOKUP($G392,'HBV_PBC Unified TL'!$A:$A,'HBV_PBC Unified TL'!$E:$E,,0)</f>
        <v>#VALUE!</v>
      </c>
      <c r="R392" t="e">
        <f t="shared" si="51"/>
        <v>#VALUE!</v>
      </c>
      <c r="S392" t="e">
        <f>_xlfn.IFNA(IF(_xlfn.XLOOKUP($C392,OLs!$B:$B,OLs!$B:$B,,0),1,0),0)</f>
        <v>#VALUE!</v>
      </c>
      <c r="T392" t="e">
        <f t="shared" si="52"/>
        <v>#VALUE!</v>
      </c>
      <c r="U392" t="e">
        <f>_xlfn.IFNA(_xlfn.XLOOKUP($T392,'PBC TL'!$A:$A,'PBC TL'!$F:$F,,0),"NA")</f>
        <v>#VALUE!</v>
      </c>
      <c r="V392" t="e">
        <f t="shared" si="53"/>
        <v>#VALUE!</v>
      </c>
      <c r="W392" t="e">
        <f t="shared" si="54"/>
        <v>#VALUE!</v>
      </c>
      <c r="X392" t="e">
        <f t="shared" si="55"/>
        <v>#VALUE!</v>
      </c>
      <c r="Y392" t="e">
        <f t="shared" si="56"/>
        <v>#VALUE!</v>
      </c>
    </row>
    <row r="393" spans="1:25" hidden="1" x14ac:dyDescent="0.25">
      <c r="A393" t="e">
        <f>IFERROR(ODBC__dsn_Synapse[[#This Row],[wave_id]],"")*1</f>
        <v>#VALUE!</v>
      </c>
      <c r="B393" t="e">
        <f>IFERROR(ODBC__dsn_Synapse[[#This Row],[id]],"")*1</f>
        <v>#VALUE!</v>
      </c>
      <c r="C393" t="e">
        <f>IFERROR(ODBC__dsn_Synapse[[#This Row],[user_id]],"")*1</f>
        <v>#VALUE!</v>
      </c>
      <c r="D393" s="100" t="e">
        <f>IFERROR(ODBC__dsn_Synapse[[#This Row],[start_date]],"")*1</f>
        <v>#VALUE!</v>
      </c>
      <c r="E393" t="e">
        <f>IFERROR(ODBC__dsn_Synapse[[#This Row],[completed_date]],"")*1</f>
        <v>#VALUE!</v>
      </c>
      <c r="F393" s="100" t="e">
        <f>IFERROR(ODBC__dsn_Synapse[[#This Row],[convert_TZ(users_waves.completed_date,''UTC'',''America/New_York'')]],"")*1</f>
        <v>#VALUE!</v>
      </c>
      <c r="G393" t="e">
        <f>IFERROR(ODBC__dsn_Synapse[[#This Row],[npi]],"")*1</f>
        <v>#VALUE!</v>
      </c>
      <c r="H393" t="e">
        <f>IFERROR(ODBC__dsn_Synapse[[#This Row],[vendor_npi]],"")*1</f>
        <v>#VALUE!</v>
      </c>
      <c r="I393" t="e">
        <f>IFERROR(ODBC__dsn_Synapse[[#This Row],[status]],"")*1</f>
        <v>#VALUE!</v>
      </c>
      <c r="J393" t="str">
        <f>IFERROR(ODBC__dsn_Synapse[[#This Row],[responses-&gt;&gt;''$.\"4420595\"'']],"")</f>
        <v/>
      </c>
      <c r="K393" t="str">
        <f>IFERROR(ODBC__dsn_Synapse[[#This Row],[responses-&gt;&gt;''$.\"4420283\"'']],"")</f>
        <v/>
      </c>
      <c r="L393" t="str">
        <f>IFERROR(ODBC__dsn_Synapse[[#This Row],[responses-&gt;&gt;''$.\"4422124\"'']],"")</f>
        <v/>
      </c>
      <c r="M393" t="str">
        <f t="shared" si="49"/>
        <v/>
      </c>
      <c r="N393" t="e">
        <f>_xlfn.IFNA(_xlfn.XLOOKUP($G393,'HBV TL'!$C:$C,'HBV TL'!$E:$E,,0),"NA")</f>
        <v>#VALUE!</v>
      </c>
      <c r="O393" t="e">
        <f>_xlfn.IFNA(_xlfn.XLOOKUP($H393,'HBV TL'!$C:$C,'HBV TL'!$E:$E,,0),"NA")</f>
        <v>#VALUE!</v>
      </c>
      <c r="P393" t="e">
        <f t="shared" si="50"/>
        <v>#VALUE!</v>
      </c>
      <c r="Q393" t="e">
        <f>_xlfn.XLOOKUP($G393,'HBV_PBC Unified TL'!$A:$A,'HBV_PBC Unified TL'!$E:$E,,0)</f>
        <v>#VALUE!</v>
      </c>
      <c r="R393" t="e">
        <f t="shared" si="51"/>
        <v>#VALUE!</v>
      </c>
      <c r="S393" t="e">
        <f>_xlfn.IFNA(IF(_xlfn.XLOOKUP($C393,OLs!$B:$B,OLs!$B:$B,,0),1,0),0)</f>
        <v>#VALUE!</v>
      </c>
      <c r="T393" t="e">
        <f t="shared" si="52"/>
        <v>#VALUE!</v>
      </c>
      <c r="U393" t="e">
        <f>_xlfn.IFNA(_xlfn.XLOOKUP($T393,'PBC TL'!$A:$A,'PBC TL'!$F:$F,,0),"NA")</f>
        <v>#VALUE!</v>
      </c>
      <c r="V393" t="e">
        <f t="shared" si="53"/>
        <v>#VALUE!</v>
      </c>
      <c r="W393" t="e">
        <f t="shared" si="54"/>
        <v>#VALUE!</v>
      </c>
      <c r="X393" t="e">
        <f t="shared" si="55"/>
        <v>#VALUE!</v>
      </c>
      <c r="Y393" t="e">
        <f t="shared" si="56"/>
        <v>#VALUE!</v>
      </c>
    </row>
    <row r="394" spans="1:25" hidden="1" x14ac:dyDescent="0.25">
      <c r="A394" t="e">
        <f>IFERROR(ODBC__dsn_Synapse[[#This Row],[wave_id]],"")*1</f>
        <v>#VALUE!</v>
      </c>
      <c r="B394" t="e">
        <f>IFERROR(ODBC__dsn_Synapse[[#This Row],[id]],"")*1</f>
        <v>#VALUE!</v>
      </c>
      <c r="C394" t="e">
        <f>IFERROR(ODBC__dsn_Synapse[[#This Row],[user_id]],"")*1</f>
        <v>#VALUE!</v>
      </c>
      <c r="D394" s="100" t="e">
        <f>IFERROR(ODBC__dsn_Synapse[[#This Row],[start_date]],"")*1</f>
        <v>#VALUE!</v>
      </c>
      <c r="E394" t="e">
        <f>IFERROR(ODBC__dsn_Synapse[[#This Row],[completed_date]],"")*1</f>
        <v>#VALUE!</v>
      </c>
      <c r="F394" s="100" t="e">
        <f>IFERROR(ODBC__dsn_Synapse[[#This Row],[convert_TZ(users_waves.completed_date,''UTC'',''America/New_York'')]],"")*1</f>
        <v>#VALUE!</v>
      </c>
      <c r="G394" t="e">
        <f>IFERROR(ODBC__dsn_Synapse[[#This Row],[npi]],"")*1</f>
        <v>#VALUE!</v>
      </c>
      <c r="H394" t="e">
        <f>IFERROR(ODBC__dsn_Synapse[[#This Row],[vendor_npi]],"")*1</f>
        <v>#VALUE!</v>
      </c>
      <c r="I394" t="e">
        <f>IFERROR(ODBC__dsn_Synapse[[#This Row],[status]],"")*1</f>
        <v>#VALUE!</v>
      </c>
      <c r="J394" t="str">
        <f>IFERROR(ODBC__dsn_Synapse[[#This Row],[responses-&gt;&gt;''$.\"4420595\"'']],"")</f>
        <v/>
      </c>
      <c r="K394" t="str">
        <f>IFERROR(ODBC__dsn_Synapse[[#This Row],[responses-&gt;&gt;''$.\"4420283\"'']],"")</f>
        <v/>
      </c>
      <c r="L394" t="str">
        <f>IFERROR(ODBC__dsn_Synapse[[#This Row],[responses-&gt;&gt;''$.\"4422124\"'']],"")</f>
        <v/>
      </c>
      <c r="M394" t="str">
        <f t="shared" si="49"/>
        <v/>
      </c>
      <c r="N394" t="e">
        <f>_xlfn.IFNA(_xlfn.XLOOKUP($G394,'HBV TL'!$C:$C,'HBV TL'!$E:$E,,0),"NA")</f>
        <v>#VALUE!</v>
      </c>
      <c r="O394" t="e">
        <f>_xlfn.IFNA(_xlfn.XLOOKUP($H394,'HBV TL'!$C:$C,'HBV TL'!$E:$E,,0),"NA")</f>
        <v>#VALUE!</v>
      </c>
      <c r="P394" t="e">
        <f t="shared" si="50"/>
        <v>#VALUE!</v>
      </c>
      <c r="Q394" t="e">
        <f>_xlfn.XLOOKUP($G394,'HBV_PBC Unified TL'!$A:$A,'HBV_PBC Unified TL'!$E:$E,,0)</f>
        <v>#VALUE!</v>
      </c>
      <c r="R394" t="e">
        <f t="shared" si="51"/>
        <v>#VALUE!</v>
      </c>
      <c r="S394" t="e">
        <f>_xlfn.IFNA(IF(_xlfn.XLOOKUP($C394,OLs!$B:$B,OLs!$B:$B,,0),1,0),0)</f>
        <v>#VALUE!</v>
      </c>
      <c r="T394" t="e">
        <f t="shared" si="52"/>
        <v>#VALUE!</v>
      </c>
      <c r="U394" t="e">
        <f>_xlfn.IFNA(_xlfn.XLOOKUP($T394,'PBC TL'!$A:$A,'PBC TL'!$F:$F,,0),"NA")</f>
        <v>#VALUE!</v>
      </c>
      <c r="V394" t="e">
        <f t="shared" si="53"/>
        <v>#VALUE!</v>
      </c>
      <c r="W394" t="e">
        <f t="shared" si="54"/>
        <v>#VALUE!</v>
      </c>
      <c r="X394" t="e">
        <f t="shared" si="55"/>
        <v>#VALUE!</v>
      </c>
      <c r="Y394" t="e">
        <f t="shared" si="56"/>
        <v>#VALUE!</v>
      </c>
    </row>
    <row r="395" spans="1:25" hidden="1" x14ac:dyDescent="0.25">
      <c r="A395" t="e">
        <f>IFERROR(ODBC__dsn_Synapse[[#This Row],[wave_id]],"")*1</f>
        <v>#VALUE!</v>
      </c>
      <c r="B395" t="e">
        <f>IFERROR(ODBC__dsn_Synapse[[#This Row],[id]],"")*1</f>
        <v>#VALUE!</v>
      </c>
      <c r="C395" t="e">
        <f>IFERROR(ODBC__dsn_Synapse[[#This Row],[user_id]],"")*1</f>
        <v>#VALUE!</v>
      </c>
      <c r="D395" s="100" t="e">
        <f>IFERROR(ODBC__dsn_Synapse[[#This Row],[start_date]],"")*1</f>
        <v>#VALUE!</v>
      </c>
      <c r="E395" t="e">
        <f>IFERROR(ODBC__dsn_Synapse[[#This Row],[completed_date]],"")*1</f>
        <v>#VALUE!</v>
      </c>
      <c r="F395" s="100" t="e">
        <f>IFERROR(ODBC__dsn_Synapse[[#This Row],[convert_TZ(users_waves.completed_date,''UTC'',''America/New_York'')]],"")*1</f>
        <v>#VALUE!</v>
      </c>
      <c r="G395" t="e">
        <f>IFERROR(ODBC__dsn_Synapse[[#This Row],[npi]],"")*1</f>
        <v>#VALUE!</v>
      </c>
      <c r="H395" t="e">
        <f>IFERROR(ODBC__dsn_Synapse[[#This Row],[vendor_npi]],"")*1</f>
        <v>#VALUE!</v>
      </c>
      <c r="I395" t="e">
        <f>IFERROR(ODBC__dsn_Synapse[[#This Row],[status]],"")*1</f>
        <v>#VALUE!</v>
      </c>
      <c r="J395" t="str">
        <f>IFERROR(ODBC__dsn_Synapse[[#This Row],[responses-&gt;&gt;''$.\"4420595\"'']],"")</f>
        <v/>
      </c>
      <c r="K395" t="str">
        <f>IFERROR(ODBC__dsn_Synapse[[#This Row],[responses-&gt;&gt;''$.\"4420283\"'']],"")</f>
        <v/>
      </c>
      <c r="L395" t="str">
        <f>IFERROR(ODBC__dsn_Synapse[[#This Row],[responses-&gt;&gt;''$.\"4422124\"'']],"")</f>
        <v/>
      </c>
      <c r="M395" t="str">
        <f t="shared" si="49"/>
        <v/>
      </c>
      <c r="N395" t="e">
        <f>_xlfn.IFNA(_xlfn.XLOOKUP($G395,'HBV TL'!$C:$C,'HBV TL'!$E:$E,,0),"NA")</f>
        <v>#VALUE!</v>
      </c>
      <c r="O395" t="e">
        <f>_xlfn.IFNA(_xlfn.XLOOKUP($H395,'HBV TL'!$C:$C,'HBV TL'!$E:$E,,0),"NA")</f>
        <v>#VALUE!</v>
      </c>
      <c r="P395" t="e">
        <f t="shared" si="50"/>
        <v>#VALUE!</v>
      </c>
      <c r="Q395" t="e">
        <f>_xlfn.XLOOKUP($G395,'HBV_PBC Unified TL'!$A:$A,'HBV_PBC Unified TL'!$E:$E,,0)</f>
        <v>#VALUE!</v>
      </c>
      <c r="R395" t="e">
        <f t="shared" si="51"/>
        <v>#VALUE!</v>
      </c>
      <c r="S395" t="e">
        <f>_xlfn.IFNA(IF(_xlfn.XLOOKUP($C395,OLs!$B:$B,OLs!$B:$B,,0),1,0),0)</f>
        <v>#VALUE!</v>
      </c>
      <c r="T395" t="e">
        <f t="shared" si="52"/>
        <v>#VALUE!</v>
      </c>
      <c r="U395" t="e">
        <f>_xlfn.IFNA(_xlfn.XLOOKUP($T395,'PBC TL'!$A:$A,'PBC TL'!$F:$F,,0),"NA")</f>
        <v>#VALUE!</v>
      </c>
      <c r="V395" t="e">
        <f t="shared" si="53"/>
        <v>#VALUE!</v>
      </c>
      <c r="W395" t="e">
        <f t="shared" si="54"/>
        <v>#VALUE!</v>
      </c>
      <c r="X395" t="e">
        <f t="shared" si="55"/>
        <v>#VALUE!</v>
      </c>
      <c r="Y395" t="e">
        <f t="shared" si="56"/>
        <v>#VALUE!</v>
      </c>
    </row>
    <row r="396" spans="1:25" hidden="1" x14ac:dyDescent="0.25">
      <c r="A396" t="e">
        <f>IFERROR(ODBC__dsn_Synapse[[#This Row],[wave_id]],"")*1</f>
        <v>#VALUE!</v>
      </c>
      <c r="B396" t="e">
        <f>IFERROR(ODBC__dsn_Synapse[[#This Row],[id]],"")*1</f>
        <v>#VALUE!</v>
      </c>
      <c r="C396" t="e">
        <f>IFERROR(ODBC__dsn_Synapse[[#This Row],[user_id]],"")*1</f>
        <v>#VALUE!</v>
      </c>
      <c r="D396" s="100" t="e">
        <f>IFERROR(ODBC__dsn_Synapse[[#This Row],[start_date]],"")*1</f>
        <v>#VALUE!</v>
      </c>
      <c r="E396" t="e">
        <f>IFERROR(ODBC__dsn_Synapse[[#This Row],[completed_date]],"")*1</f>
        <v>#VALUE!</v>
      </c>
      <c r="F396" s="100" t="e">
        <f>IFERROR(ODBC__dsn_Synapse[[#This Row],[convert_TZ(users_waves.completed_date,''UTC'',''America/New_York'')]],"")*1</f>
        <v>#VALUE!</v>
      </c>
      <c r="G396" t="e">
        <f>IFERROR(ODBC__dsn_Synapse[[#This Row],[npi]],"")*1</f>
        <v>#VALUE!</v>
      </c>
      <c r="H396" t="e">
        <f>IFERROR(ODBC__dsn_Synapse[[#This Row],[vendor_npi]],"")*1</f>
        <v>#VALUE!</v>
      </c>
      <c r="I396" t="e">
        <f>IFERROR(ODBC__dsn_Synapse[[#This Row],[status]],"")*1</f>
        <v>#VALUE!</v>
      </c>
      <c r="J396" t="str">
        <f>IFERROR(ODBC__dsn_Synapse[[#This Row],[responses-&gt;&gt;''$.\"4420595\"'']],"")</f>
        <v/>
      </c>
      <c r="K396" t="str">
        <f>IFERROR(ODBC__dsn_Synapse[[#This Row],[responses-&gt;&gt;''$.\"4420283\"'']],"")</f>
        <v/>
      </c>
      <c r="L396" t="str">
        <f>IFERROR(ODBC__dsn_Synapse[[#This Row],[responses-&gt;&gt;''$.\"4422124\"'']],"")</f>
        <v/>
      </c>
      <c r="M396" t="str">
        <f t="shared" si="49"/>
        <v/>
      </c>
      <c r="N396" t="e">
        <f>_xlfn.IFNA(_xlfn.XLOOKUP($G396,'HBV TL'!$C:$C,'HBV TL'!$E:$E,,0),"NA")</f>
        <v>#VALUE!</v>
      </c>
      <c r="O396" t="e">
        <f>_xlfn.IFNA(_xlfn.XLOOKUP($H396,'HBV TL'!$C:$C,'HBV TL'!$E:$E,,0),"NA")</f>
        <v>#VALUE!</v>
      </c>
      <c r="P396" t="e">
        <f t="shared" si="50"/>
        <v>#VALUE!</v>
      </c>
      <c r="Q396" t="e">
        <f>_xlfn.XLOOKUP($G396,'HBV_PBC Unified TL'!$A:$A,'HBV_PBC Unified TL'!$E:$E,,0)</f>
        <v>#VALUE!</v>
      </c>
      <c r="R396" t="e">
        <f t="shared" si="51"/>
        <v>#VALUE!</v>
      </c>
      <c r="S396" t="e">
        <f>_xlfn.IFNA(IF(_xlfn.XLOOKUP($C396,OLs!$B:$B,OLs!$B:$B,,0),1,0),0)</f>
        <v>#VALUE!</v>
      </c>
      <c r="T396" t="e">
        <f t="shared" si="52"/>
        <v>#VALUE!</v>
      </c>
      <c r="U396" t="e">
        <f>_xlfn.IFNA(_xlfn.XLOOKUP($T396,'PBC TL'!$A:$A,'PBC TL'!$F:$F,,0),"NA")</f>
        <v>#VALUE!</v>
      </c>
      <c r="V396" t="e">
        <f t="shared" si="53"/>
        <v>#VALUE!</v>
      </c>
      <c r="W396" t="e">
        <f t="shared" si="54"/>
        <v>#VALUE!</v>
      </c>
      <c r="X396" t="e">
        <f t="shared" si="55"/>
        <v>#VALUE!</v>
      </c>
      <c r="Y396" t="e">
        <f t="shared" si="56"/>
        <v>#VALUE!</v>
      </c>
    </row>
    <row r="397" spans="1:25" hidden="1" x14ac:dyDescent="0.25">
      <c r="A397" t="e">
        <f>IFERROR(ODBC__dsn_Synapse[[#This Row],[wave_id]],"")*1</f>
        <v>#VALUE!</v>
      </c>
      <c r="B397" t="e">
        <f>IFERROR(ODBC__dsn_Synapse[[#This Row],[id]],"")*1</f>
        <v>#VALUE!</v>
      </c>
      <c r="C397" t="e">
        <f>IFERROR(ODBC__dsn_Synapse[[#This Row],[user_id]],"")*1</f>
        <v>#VALUE!</v>
      </c>
      <c r="D397" s="100" t="e">
        <f>IFERROR(ODBC__dsn_Synapse[[#This Row],[start_date]],"")*1</f>
        <v>#VALUE!</v>
      </c>
      <c r="E397" t="e">
        <f>IFERROR(ODBC__dsn_Synapse[[#This Row],[completed_date]],"")*1</f>
        <v>#VALUE!</v>
      </c>
      <c r="F397" s="100" t="e">
        <f>IFERROR(ODBC__dsn_Synapse[[#This Row],[convert_TZ(users_waves.completed_date,''UTC'',''America/New_York'')]],"")*1</f>
        <v>#VALUE!</v>
      </c>
      <c r="G397" t="e">
        <f>IFERROR(ODBC__dsn_Synapse[[#This Row],[npi]],"")*1</f>
        <v>#VALUE!</v>
      </c>
      <c r="H397" t="e">
        <f>IFERROR(ODBC__dsn_Synapse[[#This Row],[vendor_npi]],"")*1</f>
        <v>#VALUE!</v>
      </c>
      <c r="I397" t="e">
        <f>IFERROR(ODBC__dsn_Synapse[[#This Row],[status]],"")*1</f>
        <v>#VALUE!</v>
      </c>
      <c r="J397" t="str">
        <f>IFERROR(ODBC__dsn_Synapse[[#This Row],[responses-&gt;&gt;''$.\"4420595\"'']],"")</f>
        <v/>
      </c>
      <c r="K397" t="str">
        <f>IFERROR(ODBC__dsn_Synapse[[#This Row],[responses-&gt;&gt;''$.\"4420283\"'']],"")</f>
        <v/>
      </c>
      <c r="L397" t="str">
        <f>IFERROR(ODBC__dsn_Synapse[[#This Row],[responses-&gt;&gt;''$.\"4422124\"'']],"")</f>
        <v/>
      </c>
      <c r="M397" t="str">
        <f t="shared" si="49"/>
        <v/>
      </c>
      <c r="N397" t="e">
        <f>_xlfn.IFNA(_xlfn.XLOOKUP($G397,'HBV TL'!$C:$C,'HBV TL'!$E:$E,,0),"NA")</f>
        <v>#VALUE!</v>
      </c>
      <c r="O397" t="e">
        <f>_xlfn.IFNA(_xlfn.XLOOKUP($H397,'HBV TL'!$C:$C,'HBV TL'!$E:$E,,0),"NA")</f>
        <v>#VALUE!</v>
      </c>
      <c r="P397" t="e">
        <f t="shared" si="50"/>
        <v>#VALUE!</v>
      </c>
      <c r="Q397" t="e">
        <f>_xlfn.XLOOKUP($G397,'HBV_PBC Unified TL'!$A:$A,'HBV_PBC Unified TL'!$E:$E,,0)</f>
        <v>#VALUE!</v>
      </c>
      <c r="R397" t="e">
        <f t="shared" si="51"/>
        <v>#VALUE!</v>
      </c>
      <c r="S397" t="e">
        <f>_xlfn.IFNA(IF(_xlfn.XLOOKUP($C397,OLs!$B:$B,OLs!$B:$B,,0),1,0),0)</f>
        <v>#VALUE!</v>
      </c>
      <c r="T397" t="e">
        <f t="shared" si="52"/>
        <v>#VALUE!</v>
      </c>
      <c r="U397" t="e">
        <f>_xlfn.IFNA(_xlfn.XLOOKUP($T397,'PBC TL'!$A:$A,'PBC TL'!$F:$F,,0),"NA")</f>
        <v>#VALUE!</v>
      </c>
      <c r="V397" t="e">
        <f t="shared" si="53"/>
        <v>#VALUE!</v>
      </c>
      <c r="W397" t="e">
        <f t="shared" si="54"/>
        <v>#VALUE!</v>
      </c>
      <c r="X397" t="e">
        <f t="shared" si="55"/>
        <v>#VALUE!</v>
      </c>
      <c r="Y397" t="e">
        <f t="shared" si="56"/>
        <v>#VALUE!</v>
      </c>
    </row>
    <row r="398" spans="1:25" hidden="1" x14ac:dyDescent="0.25">
      <c r="A398" t="e">
        <f>IFERROR(ODBC__dsn_Synapse[[#This Row],[wave_id]],"")*1</f>
        <v>#VALUE!</v>
      </c>
      <c r="B398" t="e">
        <f>IFERROR(ODBC__dsn_Synapse[[#This Row],[id]],"")*1</f>
        <v>#VALUE!</v>
      </c>
      <c r="C398" t="e">
        <f>IFERROR(ODBC__dsn_Synapse[[#This Row],[user_id]],"")*1</f>
        <v>#VALUE!</v>
      </c>
      <c r="D398" s="100" t="e">
        <f>IFERROR(ODBC__dsn_Synapse[[#This Row],[start_date]],"")*1</f>
        <v>#VALUE!</v>
      </c>
      <c r="E398" t="e">
        <f>IFERROR(ODBC__dsn_Synapse[[#This Row],[completed_date]],"")*1</f>
        <v>#VALUE!</v>
      </c>
      <c r="F398" s="100" t="e">
        <f>IFERROR(ODBC__dsn_Synapse[[#This Row],[convert_TZ(users_waves.completed_date,''UTC'',''America/New_York'')]],"")*1</f>
        <v>#VALUE!</v>
      </c>
      <c r="G398" t="e">
        <f>IFERROR(ODBC__dsn_Synapse[[#This Row],[npi]],"")*1</f>
        <v>#VALUE!</v>
      </c>
      <c r="H398" t="e">
        <f>IFERROR(ODBC__dsn_Synapse[[#This Row],[vendor_npi]],"")*1</f>
        <v>#VALUE!</v>
      </c>
      <c r="I398" t="e">
        <f>IFERROR(ODBC__dsn_Synapse[[#This Row],[status]],"")*1</f>
        <v>#VALUE!</v>
      </c>
      <c r="J398" t="str">
        <f>IFERROR(ODBC__dsn_Synapse[[#This Row],[responses-&gt;&gt;''$.\"4420595\"'']],"")</f>
        <v/>
      </c>
      <c r="K398" t="str">
        <f>IFERROR(ODBC__dsn_Synapse[[#This Row],[responses-&gt;&gt;''$.\"4420283\"'']],"")</f>
        <v/>
      </c>
      <c r="L398" t="str">
        <f>IFERROR(ODBC__dsn_Synapse[[#This Row],[responses-&gt;&gt;''$.\"4422124\"'']],"")</f>
        <v/>
      </c>
      <c r="M398" t="str">
        <f t="shared" si="49"/>
        <v/>
      </c>
      <c r="N398" t="e">
        <f>_xlfn.IFNA(_xlfn.XLOOKUP($G398,'HBV TL'!$C:$C,'HBV TL'!$E:$E,,0),"NA")</f>
        <v>#VALUE!</v>
      </c>
      <c r="O398" t="e">
        <f>_xlfn.IFNA(_xlfn.XLOOKUP($H398,'HBV TL'!$C:$C,'HBV TL'!$E:$E,,0),"NA")</f>
        <v>#VALUE!</v>
      </c>
      <c r="P398" t="e">
        <f t="shared" si="50"/>
        <v>#VALUE!</v>
      </c>
      <c r="Q398" t="e">
        <f>_xlfn.XLOOKUP($G398,'HBV_PBC Unified TL'!$A:$A,'HBV_PBC Unified TL'!$E:$E,,0)</f>
        <v>#VALUE!</v>
      </c>
      <c r="R398" t="e">
        <f t="shared" si="51"/>
        <v>#VALUE!</v>
      </c>
      <c r="S398" t="e">
        <f>_xlfn.IFNA(IF(_xlfn.XLOOKUP($C398,OLs!$B:$B,OLs!$B:$B,,0),1,0),0)</f>
        <v>#VALUE!</v>
      </c>
      <c r="T398" t="e">
        <f t="shared" si="52"/>
        <v>#VALUE!</v>
      </c>
      <c r="U398" t="e">
        <f>_xlfn.IFNA(_xlfn.XLOOKUP($T398,'PBC TL'!$A:$A,'PBC TL'!$F:$F,,0),"NA")</f>
        <v>#VALUE!</v>
      </c>
      <c r="V398" t="e">
        <f t="shared" si="53"/>
        <v>#VALUE!</v>
      </c>
      <c r="W398" t="e">
        <f t="shared" si="54"/>
        <v>#VALUE!</v>
      </c>
      <c r="X398" t="e">
        <f t="shared" si="55"/>
        <v>#VALUE!</v>
      </c>
      <c r="Y398" t="e">
        <f t="shared" si="56"/>
        <v>#VALUE!</v>
      </c>
    </row>
    <row r="399" spans="1:25" hidden="1" x14ac:dyDescent="0.25">
      <c r="A399" t="e">
        <f>IFERROR(ODBC__dsn_Synapse[[#This Row],[wave_id]],"")*1</f>
        <v>#VALUE!</v>
      </c>
      <c r="B399" t="e">
        <f>IFERROR(ODBC__dsn_Synapse[[#This Row],[id]],"")*1</f>
        <v>#VALUE!</v>
      </c>
      <c r="C399" t="e">
        <f>IFERROR(ODBC__dsn_Synapse[[#This Row],[user_id]],"")*1</f>
        <v>#VALUE!</v>
      </c>
      <c r="D399" s="100" t="e">
        <f>IFERROR(ODBC__dsn_Synapse[[#This Row],[start_date]],"")*1</f>
        <v>#VALUE!</v>
      </c>
      <c r="E399" t="e">
        <f>IFERROR(ODBC__dsn_Synapse[[#This Row],[completed_date]],"")*1</f>
        <v>#VALUE!</v>
      </c>
      <c r="F399" s="100" t="e">
        <f>IFERROR(ODBC__dsn_Synapse[[#This Row],[convert_TZ(users_waves.completed_date,''UTC'',''America/New_York'')]],"")*1</f>
        <v>#VALUE!</v>
      </c>
      <c r="G399" t="e">
        <f>IFERROR(ODBC__dsn_Synapse[[#This Row],[npi]],"")*1</f>
        <v>#VALUE!</v>
      </c>
      <c r="H399" t="e">
        <f>IFERROR(ODBC__dsn_Synapse[[#This Row],[vendor_npi]],"")*1</f>
        <v>#VALUE!</v>
      </c>
      <c r="I399" t="e">
        <f>IFERROR(ODBC__dsn_Synapse[[#This Row],[status]],"")*1</f>
        <v>#VALUE!</v>
      </c>
      <c r="J399" t="str">
        <f>IFERROR(ODBC__dsn_Synapse[[#This Row],[responses-&gt;&gt;''$.\"4420595\"'']],"")</f>
        <v/>
      </c>
      <c r="K399" t="str">
        <f>IFERROR(ODBC__dsn_Synapse[[#This Row],[responses-&gt;&gt;''$.\"4420283\"'']],"")</f>
        <v/>
      </c>
      <c r="L399" t="str">
        <f>IFERROR(ODBC__dsn_Synapse[[#This Row],[responses-&gt;&gt;''$.\"4422124\"'']],"")</f>
        <v/>
      </c>
      <c r="M399" t="str">
        <f t="shared" si="49"/>
        <v/>
      </c>
      <c r="N399" t="e">
        <f>_xlfn.IFNA(_xlfn.XLOOKUP($G399,'HBV TL'!$C:$C,'HBV TL'!$E:$E,,0),"NA")</f>
        <v>#VALUE!</v>
      </c>
      <c r="O399" t="e">
        <f>_xlfn.IFNA(_xlfn.XLOOKUP($H399,'HBV TL'!$C:$C,'HBV TL'!$E:$E,,0),"NA")</f>
        <v>#VALUE!</v>
      </c>
      <c r="P399" t="e">
        <f t="shared" si="50"/>
        <v>#VALUE!</v>
      </c>
      <c r="Q399" t="e">
        <f>_xlfn.XLOOKUP($G399,'HBV_PBC Unified TL'!$A:$A,'HBV_PBC Unified TL'!$E:$E,,0)</f>
        <v>#VALUE!</v>
      </c>
      <c r="R399" t="e">
        <f t="shared" si="51"/>
        <v>#VALUE!</v>
      </c>
      <c r="S399" t="e">
        <f>_xlfn.IFNA(IF(_xlfn.XLOOKUP($C399,OLs!$B:$B,OLs!$B:$B,,0),1,0),0)</f>
        <v>#VALUE!</v>
      </c>
      <c r="T399" t="e">
        <f t="shared" si="52"/>
        <v>#VALUE!</v>
      </c>
      <c r="U399" t="e">
        <f>_xlfn.IFNA(_xlfn.XLOOKUP($T399,'PBC TL'!$A:$A,'PBC TL'!$F:$F,,0),"NA")</f>
        <v>#VALUE!</v>
      </c>
      <c r="V399" t="e">
        <f t="shared" si="53"/>
        <v>#VALUE!</v>
      </c>
      <c r="W399" t="e">
        <f t="shared" si="54"/>
        <v>#VALUE!</v>
      </c>
      <c r="X399" t="e">
        <f t="shared" si="55"/>
        <v>#VALUE!</v>
      </c>
      <c r="Y399" t="e">
        <f t="shared" si="56"/>
        <v>#VALUE!</v>
      </c>
    </row>
    <row r="400" spans="1:25" hidden="1" x14ac:dyDescent="0.25">
      <c r="A400" t="e">
        <f>IFERROR(ODBC__dsn_Synapse[[#This Row],[wave_id]],"")*1</f>
        <v>#VALUE!</v>
      </c>
      <c r="B400" t="e">
        <f>IFERROR(ODBC__dsn_Synapse[[#This Row],[id]],"")*1</f>
        <v>#VALUE!</v>
      </c>
      <c r="C400" t="e">
        <f>IFERROR(ODBC__dsn_Synapse[[#This Row],[user_id]],"")*1</f>
        <v>#VALUE!</v>
      </c>
      <c r="D400" s="100" t="e">
        <f>IFERROR(ODBC__dsn_Synapse[[#This Row],[start_date]],"")*1</f>
        <v>#VALUE!</v>
      </c>
      <c r="E400" t="e">
        <f>IFERROR(ODBC__dsn_Synapse[[#This Row],[completed_date]],"")*1</f>
        <v>#VALUE!</v>
      </c>
      <c r="F400" s="100" t="e">
        <f>IFERROR(ODBC__dsn_Synapse[[#This Row],[convert_TZ(users_waves.completed_date,''UTC'',''America/New_York'')]],"")*1</f>
        <v>#VALUE!</v>
      </c>
      <c r="G400" t="e">
        <f>IFERROR(ODBC__dsn_Synapse[[#This Row],[npi]],"")*1</f>
        <v>#VALUE!</v>
      </c>
      <c r="H400" t="e">
        <f>IFERROR(ODBC__dsn_Synapse[[#This Row],[vendor_npi]],"")*1</f>
        <v>#VALUE!</v>
      </c>
      <c r="I400" t="e">
        <f>IFERROR(ODBC__dsn_Synapse[[#This Row],[status]],"")*1</f>
        <v>#VALUE!</v>
      </c>
      <c r="J400" t="str">
        <f>IFERROR(ODBC__dsn_Synapse[[#This Row],[responses-&gt;&gt;''$.\"4420595\"'']],"")</f>
        <v/>
      </c>
      <c r="K400" t="str">
        <f>IFERROR(ODBC__dsn_Synapse[[#This Row],[responses-&gt;&gt;''$.\"4420283\"'']],"")</f>
        <v/>
      </c>
      <c r="L400" t="str">
        <f>IFERROR(ODBC__dsn_Synapse[[#This Row],[responses-&gt;&gt;''$.\"4422124\"'']],"")</f>
        <v/>
      </c>
      <c r="M400" t="str">
        <f t="shared" si="49"/>
        <v/>
      </c>
      <c r="N400" t="e">
        <f>_xlfn.IFNA(_xlfn.XLOOKUP($G400,'HBV TL'!$C:$C,'HBV TL'!$E:$E,,0),"NA")</f>
        <v>#VALUE!</v>
      </c>
      <c r="O400" t="e">
        <f>_xlfn.IFNA(_xlfn.XLOOKUP($H400,'HBV TL'!$C:$C,'HBV TL'!$E:$E,,0),"NA")</f>
        <v>#VALUE!</v>
      </c>
      <c r="P400" t="e">
        <f t="shared" si="50"/>
        <v>#VALUE!</v>
      </c>
      <c r="Q400" t="e">
        <f>_xlfn.XLOOKUP($G400,'HBV_PBC Unified TL'!$A:$A,'HBV_PBC Unified TL'!$E:$E,,0)</f>
        <v>#VALUE!</v>
      </c>
      <c r="R400" t="e">
        <f t="shared" si="51"/>
        <v>#VALUE!</v>
      </c>
      <c r="S400" t="e">
        <f>_xlfn.IFNA(IF(_xlfn.XLOOKUP($C400,OLs!$B:$B,OLs!$B:$B,,0),1,0),0)</f>
        <v>#VALUE!</v>
      </c>
      <c r="T400" t="e">
        <f t="shared" si="52"/>
        <v>#VALUE!</v>
      </c>
      <c r="U400" t="e">
        <f>_xlfn.IFNA(_xlfn.XLOOKUP($T400,'PBC TL'!$A:$A,'PBC TL'!$F:$F,,0),"NA")</f>
        <v>#VALUE!</v>
      </c>
      <c r="V400" t="e">
        <f t="shared" si="53"/>
        <v>#VALUE!</v>
      </c>
      <c r="W400" t="e">
        <f t="shared" si="54"/>
        <v>#VALUE!</v>
      </c>
      <c r="X400" t="e">
        <f t="shared" si="55"/>
        <v>#VALUE!</v>
      </c>
      <c r="Y400" t="e">
        <f t="shared" si="56"/>
        <v>#VALUE!</v>
      </c>
    </row>
    <row r="401" spans="1:25" hidden="1" x14ac:dyDescent="0.25">
      <c r="A401" t="e">
        <f>IFERROR(ODBC__dsn_Synapse[[#This Row],[wave_id]],"")*1</f>
        <v>#VALUE!</v>
      </c>
      <c r="B401" t="e">
        <f>IFERROR(ODBC__dsn_Synapse[[#This Row],[id]],"")*1</f>
        <v>#VALUE!</v>
      </c>
      <c r="C401" t="e">
        <f>IFERROR(ODBC__dsn_Synapse[[#This Row],[user_id]],"")*1</f>
        <v>#VALUE!</v>
      </c>
      <c r="D401" s="100" t="e">
        <f>IFERROR(ODBC__dsn_Synapse[[#This Row],[start_date]],"")*1</f>
        <v>#VALUE!</v>
      </c>
      <c r="E401" t="e">
        <f>IFERROR(ODBC__dsn_Synapse[[#This Row],[completed_date]],"")*1</f>
        <v>#VALUE!</v>
      </c>
      <c r="F401" s="100" t="e">
        <f>IFERROR(ODBC__dsn_Synapse[[#This Row],[convert_TZ(users_waves.completed_date,''UTC'',''America/New_York'')]],"")*1</f>
        <v>#VALUE!</v>
      </c>
      <c r="G401" t="e">
        <f>IFERROR(ODBC__dsn_Synapse[[#This Row],[npi]],"")*1</f>
        <v>#VALUE!</v>
      </c>
      <c r="H401" t="e">
        <f>IFERROR(ODBC__dsn_Synapse[[#This Row],[vendor_npi]],"")*1</f>
        <v>#VALUE!</v>
      </c>
      <c r="I401" t="e">
        <f>IFERROR(ODBC__dsn_Synapse[[#This Row],[status]],"")*1</f>
        <v>#VALUE!</v>
      </c>
      <c r="J401" t="str">
        <f>IFERROR(ODBC__dsn_Synapse[[#This Row],[responses-&gt;&gt;''$.\"4420595\"'']],"")</f>
        <v/>
      </c>
      <c r="K401" t="str">
        <f>IFERROR(ODBC__dsn_Synapse[[#This Row],[responses-&gt;&gt;''$.\"4420283\"'']],"")</f>
        <v/>
      </c>
      <c r="L401" t="str">
        <f>IFERROR(ODBC__dsn_Synapse[[#This Row],[responses-&gt;&gt;''$.\"4422124\"'']],"")</f>
        <v/>
      </c>
      <c r="M401" t="str">
        <f t="shared" si="49"/>
        <v/>
      </c>
      <c r="N401" t="e">
        <f>_xlfn.IFNA(_xlfn.XLOOKUP($G401,'HBV TL'!$C:$C,'HBV TL'!$E:$E,,0),"NA")</f>
        <v>#VALUE!</v>
      </c>
      <c r="O401" t="e">
        <f>_xlfn.IFNA(_xlfn.XLOOKUP($H401,'HBV TL'!$C:$C,'HBV TL'!$E:$E,,0),"NA")</f>
        <v>#VALUE!</v>
      </c>
      <c r="P401" t="e">
        <f t="shared" si="50"/>
        <v>#VALUE!</v>
      </c>
      <c r="Q401" t="e">
        <f>_xlfn.XLOOKUP($G401,'HBV_PBC Unified TL'!$A:$A,'HBV_PBC Unified TL'!$E:$E,,0)</f>
        <v>#VALUE!</v>
      </c>
      <c r="R401" t="e">
        <f t="shared" si="51"/>
        <v>#VALUE!</v>
      </c>
      <c r="S401" t="e">
        <f>_xlfn.IFNA(IF(_xlfn.XLOOKUP($C401,OLs!$B:$B,OLs!$B:$B,,0),1,0),0)</f>
        <v>#VALUE!</v>
      </c>
      <c r="T401" t="e">
        <f t="shared" si="52"/>
        <v>#VALUE!</v>
      </c>
      <c r="U401" t="e">
        <f>_xlfn.IFNA(_xlfn.XLOOKUP($T401,'PBC TL'!$A:$A,'PBC TL'!$F:$F,,0),"NA")</f>
        <v>#VALUE!</v>
      </c>
      <c r="V401" t="e">
        <f t="shared" si="53"/>
        <v>#VALUE!</v>
      </c>
      <c r="W401" t="e">
        <f t="shared" si="54"/>
        <v>#VALUE!</v>
      </c>
      <c r="X401" t="e">
        <f t="shared" si="55"/>
        <v>#VALUE!</v>
      </c>
      <c r="Y401" t="e">
        <f t="shared" si="56"/>
        <v>#VALUE!</v>
      </c>
    </row>
    <row r="402" spans="1:25" hidden="1" x14ac:dyDescent="0.25">
      <c r="A402" t="e">
        <f>IFERROR(ODBC__dsn_Synapse[[#This Row],[wave_id]],"")*1</f>
        <v>#VALUE!</v>
      </c>
      <c r="B402" t="e">
        <f>IFERROR(ODBC__dsn_Synapse[[#This Row],[id]],"")*1</f>
        <v>#VALUE!</v>
      </c>
      <c r="C402" t="e">
        <f>IFERROR(ODBC__dsn_Synapse[[#This Row],[user_id]],"")*1</f>
        <v>#VALUE!</v>
      </c>
      <c r="D402" s="100" t="e">
        <f>IFERROR(ODBC__dsn_Synapse[[#This Row],[start_date]],"")*1</f>
        <v>#VALUE!</v>
      </c>
      <c r="E402" t="e">
        <f>IFERROR(ODBC__dsn_Synapse[[#This Row],[completed_date]],"")*1</f>
        <v>#VALUE!</v>
      </c>
      <c r="F402" s="100" t="e">
        <f>IFERROR(ODBC__dsn_Synapse[[#This Row],[convert_TZ(users_waves.completed_date,''UTC'',''America/New_York'')]],"")*1</f>
        <v>#VALUE!</v>
      </c>
      <c r="G402" t="e">
        <f>IFERROR(ODBC__dsn_Synapse[[#This Row],[npi]],"")*1</f>
        <v>#VALUE!</v>
      </c>
      <c r="H402" t="e">
        <f>IFERROR(ODBC__dsn_Synapse[[#This Row],[vendor_npi]],"")*1</f>
        <v>#VALUE!</v>
      </c>
      <c r="I402" t="e">
        <f>IFERROR(ODBC__dsn_Synapse[[#This Row],[status]],"")*1</f>
        <v>#VALUE!</v>
      </c>
      <c r="J402" t="str">
        <f>IFERROR(ODBC__dsn_Synapse[[#This Row],[responses-&gt;&gt;''$.\"4420595\"'']],"")</f>
        <v/>
      </c>
      <c r="K402" t="str">
        <f>IFERROR(ODBC__dsn_Synapse[[#This Row],[responses-&gt;&gt;''$.\"4420283\"'']],"")</f>
        <v/>
      </c>
      <c r="L402" t="str">
        <f>IFERROR(ODBC__dsn_Synapse[[#This Row],[responses-&gt;&gt;''$.\"4422124\"'']],"")</f>
        <v/>
      </c>
      <c r="M402" t="str">
        <f t="shared" si="49"/>
        <v/>
      </c>
      <c r="N402" t="e">
        <f>_xlfn.IFNA(_xlfn.XLOOKUP($G402,'HBV TL'!$C:$C,'HBV TL'!$E:$E,,0),"NA")</f>
        <v>#VALUE!</v>
      </c>
      <c r="O402" t="e">
        <f>_xlfn.IFNA(_xlfn.XLOOKUP($H402,'HBV TL'!$C:$C,'HBV TL'!$E:$E,,0),"NA")</f>
        <v>#VALUE!</v>
      </c>
      <c r="P402" t="e">
        <f t="shared" si="50"/>
        <v>#VALUE!</v>
      </c>
      <c r="Q402" t="e">
        <f>_xlfn.XLOOKUP($G402,'HBV_PBC Unified TL'!$A:$A,'HBV_PBC Unified TL'!$E:$E,,0)</f>
        <v>#VALUE!</v>
      </c>
      <c r="R402" t="e">
        <f t="shared" si="51"/>
        <v>#VALUE!</v>
      </c>
      <c r="S402" t="e">
        <f>_xlfn.IFNA(IF(_xlfn.XLOOKUP($C402,OLs!$B:$B,OLs!$B:$B,,0),1,0),0)</f>
        <v>#VALUE!</v>
      </c>
      <c r="T402" t="e">
        <f t="shared" si="52"/>
        <v>#VALUE!</v>
      </c>
      <c r="U402" t="e">
        <f>_xlfn.IFNA(_xlfn.XLOOKUP($T402,'PBC TL'!$A:$A,'PBC TL'!$F:$F,,0),"NA")</f>
        <v>#VALUE!</v>
      </c>
      <c r="V402" t="e">
        <f t="shared" si="53"/>
        <v>#VALUE!</v>
      </c>
      <c r="W402" t="e">
        <f t="shared" si="54"/>
        <v>#VALUE!</v>
      </c>
      <c r="X402" t="e">
        <f t="shared" si="55"/>
        <v>#VALUE!</v>
      </c>
      <c r="Y402" t="e">
        <f t="shared" si="56"/>
        <v>#VALUE!</v>
      </c>
    </row>
    <row r="403" spans="1:25" hidden="1" x14ac:dyDescent="0.25">
      <c r="A403" t="e">
        <f>IFERROR(ODBC__dsn_Synapse[[#This Row],[wave_id]],"")*1</f>
        <v>#VALUE!</v>
      </c>
      <c r="B403" t="e">
        <f>IFERROR(ODBC__dsn_Synapse[[#This Row],[id]],"")*1</f>
        <v>#VALUE!</v>
      </c>
      <c r="C403" t="e">
        <f>IFERROR(ODBC__dsn_Synapse[[#This Row],[user_id]],"")*1</f>
        <v>#VALUE!</v>
      </c>
      <c r="D403" s="100" t="e">
        <f>IFERROR(ODBC__dsn_Synapse[[#This Row],[start_date]],"")*1</f>
        <v>#VALUE!</v>
      </c>
      <c r="E403" t="e">
        <f>IFERROR(ODBC__dsn_Synapse[[#This Row],[completed_date]],"")*1</f>
        <v>#VALUE!</v>
      </c>
      <c r="F403" s="100" t="e">
        <f>IFERROR(ODBC__dsn_Synapse[[#This Row],[convert_TZ(users_waves.completed_date,''UTC'',''America/New_York'')]],"")*1</f>
        <v>#VALUE!</v>
      </c>
      <c r="G403" t="e">
        <f>IFERROR(ODBC__dsn_Synapse[[#This Row],[npi]],"")*1</f>
        <v>#VALUE!</v>
      </c>
      <c r="H403" t="e">
        <f>IFERROR(ODBC__dsn_Synapse[[#This Row],[vendor_npi]],"")*1</f>
        <v>#VALUE!</v>
      </c>
      <c r="I403" t="e">
        <f>IFERROR(ODBC__dsn_Synapse[[#This Row],[status]],"")*1</f>
        <v>#VALUE!</v>
      </c>
      <c r="J403" t="str">
        <f>IFERROR(ODBC__dsn_Synapse[[#This Row],[responses-&gt;&gt;''$.\"4420595\"'']],"")</f>
        <v/>
      </c>
      <c r="K403" t="str">
        <f>IFERROR(ODBC__dsn_Synapse[[#This Row],[responses-&gt;&gt;''$.\"4420283\"'']],"")</f>
        <v/>
      </c>
      <c r="L403" t="str">
        <f>IFERROR(ODBC__dsn_Synapse[[#This Row],[responses-&gt;&gt;''$.\"4422124\"'']],"")</f>
        <v/>
      </c>
      <c r="M403" t="str">
        <f t="shared" si="49"/>
        <v/>
      </c>
      <c r="N403" t="e">
        <f>_xlfn.IFNA(_xlfn.XLOOKUP($G403,'HBV TL'!$C:$C,'HBV TL'!$E:$E,,0),"NA")</f>
        <v>#VALUE!</v>
      </c>
      <c r="O403" t="e">
        <f>_xlfn.IFNA(_xlfn.XLOOKUP($H403,'HBV TL'!$C:$C,'HBV TL'!$E:$E,,0),"NA")</f>
        <v>#VALUE!</v>
      </c>
      <c r="P403" t="e">
        <f t="shared" si="50"/>
        <v>#VALUE!</v>
      </c>
      <c r="Q403" t="e">
        <f>_xlfn.XLOOKUP($G403,'HBV_PBC Unified TL'!$A:$A,'HBV_PBC Unified TL'!$E:$E,,0)</f>
        <v>#VALUE!</v>
      </c>
      <c r="R403" t="e">
        <f t="shared" si="51"/>
        <v>#VALUE!</v>
      </c>
      <c r="S403" t="e">
        <f>_xlfn.IFNA(IF(_xlfn.XLOOKUP($C403,OLs!$B:$B,OLs!$B:$B,,0),1,0),0)</f>
        <v>#VALUE!</v>
      </c>
      <c r="T403" t="e">
        <f t="shared" si="52"/>
        <v>#VALUE!</v>
      </c>
      <c r="U403" t="e">
        <f>_xlfn.IFNA(_xlfn.XLOOKUP($T403,'PBC TL'!$A:$A,'PBC TL'!$F:$F,,0),"NA")</f>
        <v>#VALUE!</v>
      </c>
      <c r="V403" t="e">
        <f t="shared" si="53"/>
        <v>#VALUE!</v>
      </c>
      <c r="W403" t="e">
        <f t="shared" si="54"/>
        <v>#VALUE!</v>
      </c>
      <c r="X403" t="e">
        <f t="shared" si="55"/>
        <v>#VALUE!</v>
      </c>
      <c r="Y403" t="e">
        <f t="shared" si="56"/>
        <v>#VALUE!</v>
      </c>
    </row>
    <row r="404" spans="1:25" hidden="1" x14ac:dyDescent="0.25">
      <c r="A404" t="e">
        <f>IFERROR(ODBC__dsn_Synapse[[#This Row],[wave_id]],"")*1</f>
        <v>#VALUE!</v>
      </c>
      <c r="B404" t="e">
        <f>IFERROR(ODBC__dsn_Synapse[[#This Row],[id]],"")*1</f>
        <v>#VALUE!</v>
      </c>
      <c r="C404" t="e">
        <f>IFERROR(ODBC__dsn_Synapse[[#This Row],[user_id]],"")*1</f>
        <v>#VALUE!</v>
      </c>
      <c r="D404" s="100" t="e">
        <f>IFERROR(ODBC__dsn_Synapse[[#This Row],[start_date]],"")*1</f>
        <v>#VALUE!</v>
      </c>
      <c r="E404" t="e">
        <f>IFERROR(ODBC__dsn_Synapse[[#This Row],[completed_date]],"")*1</f>
        <v>#VALUE!</v>
      </c>
      <c r="F404" s="100" t="e">
        <f>IFERROR(ODBC__dsn_Synapse[[#This Row],[convert_TZ(users_waves.completed_date,''UTC'',''America/New_York'')]],"")*1</f>
        <v>#VALUE!</v>
      </c>
      <c r="G404" t="e">
        <f>IFERROR(ODBC__dsn_Synapse[[#This Row],[npi]],"")*1</f>
        <v>#VALUE!</v>
      </c>
      <c r="H404" t="e">
        <f>IFERROR(ODBC__dsn_Synapse[[#This Row],[vendor_npi]],"")*1</f>
        <v>#VALUE!</v>
      </c>
      <c r="I404" t="e">
        <f>IFERROR(ODBC__dsn_Synapse[[#This Row],[status]],"")*1</f>
        <v>#VALUE!</v>
      </c>
      <c r="J404" t="str">
        <f>IFERROR(ODBC__dsn_Synapse[[#This Row],[responses-&gt;&gt;''$.\"4420595\"'']],"")</f>
        <v/>
      </c>
      <c r="K404" t="str">
        <f>IFERROR(ODBC__dsn_Synapse[[#This Row],[responses-&gt;&gt;''$.\"4420283\"'']],"")</f>
        <v/>
      </c>
      <c r="L404" t="str">
        <f>IFERROR(ODBC__dsn_Synapse[[#This Row],[responses-&gt;&gt;''$.\"4422124\"'']],"")</f>
        <v/>
      </c>
      <c r="M404" t="str">
        <f t="shared" si="49"/>
        <v/>
      </c>
      <c r="N404" t="e">
        <f>_xlfn.IFNA(_xlfn.XLOOKUP($G404,'HBV TL'!$C:$C,'HBV TL'!$E:$E,,0),"NA")</f>
        <v>#VALUE!</v>
      </c>
      <c r="O404" t="e">
        <f>_xlfn.IFNA(_xlfn.XLOOKUP($H404,'HBV TL'!$C:$C,'HBV TL'!$E:$E,,0),"NA")</f>
        <v>#VALUE!</v>
      </c>
      <c r="P404" t="e">
        <f t="shared" si="50"/>
        <v>#VALUE!</v>
      </c>
      <c r="Q404" t="e">
        <f>_xlfn.XLOOKUP($G404,'HBV_PBC Unified TL'!$A:$A,'HBV_PBC Unified TL'!$E:$E,,0)</f>
        <v>#VALUE!</v>
      </c>
      <c r="R404" t="e">
        <f t="shared" si="51"/>
        <v>#VALUE!</v>
      </c>
      <c r="S404" t="e">
        <f>_xlfn.IFNA(IF(_xlfn.XLOOKUP($C404,OLs!$B:$B,OLs!$B:$B,,0),1,0),0)</f>
        <v>#VALUE!</v>
      </c>
      <c r="T404" t="e">
        <f t="shared" si="52"/>
        <v>#VALUE!</v>
      </c>
      <c r="U404" t="e">
        <f>_xlfn.IFNA(_xlfn.XLOOKUP($T404,'PBC TL'!$A:$A,'PBC TL'!$F:$F,,0),"NA")</f>
        <v>#VALUE!</v>
      </c>
      <c r="V404" t="e">
        <f t="shared" si="53"/>
        <v>#VALUE!</v>
      </c>
      <c r="W404" t="e">
        <f t="shared" si="54"/>
        <v>#VALUE!</v>
      </c>
      <c r="X404" t="e">
        <f t="shared" si="55"/>
        <v>#VALUE!</v>
      </c>
      <c r="Y404" t="e">
        <f t="shared" si="56"/>
        <v>#VALUE!</v>
      </c>
    </row>
    <row r="405" spans="1:25" hidden="1" x14ac:dyDescent="0.25">
      <c r="A405" t="e">
        <f>IFERROR(ODBC__dsn_Synapse[[#This Row],[wave_id]],"")*1</f>
        <v>#VALUE!</v>
      </c>
      <c r="B405" t="e">
        <f>IFERROR(ODBC__dsn_Synapse[[#This Row],[id]],"")*1</f>
        <v>#VALUE!</v>
      </c>
      <c r="C405" t="e">
        <f>IFERROR(ODBC__dsn_Synapse[[#This Row],[user_id]],"")*1</f>
        <v>#VALUE!</v>
      </c>
      <c r="D405" s="100" t="e">
        <f>IFERROR(ODBC__dsn_Synapse[[#This Row],[start_date]],"")*1</f>
        <v>#VALUE!</v>
      </c>
      <c r="E405" t="e">
        <f>IFERROR(ODBC__dsn_Synapse[[#This Row],[completed_date]],"")*1</f>
        <v>#VALUE!</v>
      </c>
      <c r="F405" s="100" t="e">
        <f>IFERROR(ODBC__dsn_Synapse[[#This Row],[convert_TZ(users_waves.completed_date,''UTC'',''America/New_York'')]],"")*1</f>
        <v>#VALUE!</v>
      </c>
      <c r="G405" t="e">
        <f>IFERROR(ODBC__dsn_Synapse[[#This Row],[npi]],"")*1</f>
        <v>#VALUE!</v>
      </c>
      <c r="H405" t="e">
        <f>IFERROR(ODBC__dsn_Synapse[[#This Row],[vendor_npi]],"")*1</f>
        <v>#VALUE!</v>
      </c>
      <c r="I405" t="e">
        <f>IFERROR(ODBC__dsn_Synapse[[#This Row],[status]],"")*1</f>
        <v>#VALUE!</v>
      </c>
      <c r="J405" t="str">
        <f>IFERROR(ODBC__dsn_Synapse[[#This Row],[responses-&gt;&gt;''$.\"4420595\"'']],"")</f>
        <v/>
      </c>
      <c r="K405" t="str">
        <f>IFERROR(ODBC__dsn_Synapse[[#This Row],[responses-&gt;&gt;''$.\"4420283\"'']],"")</f>
        <v/>
      </c>
      <c r="L405" t="str">
        <f>IFERROR(ODBC__dsn_Synapse[[#This Row],[responses-&gt;&gt;''$.\"4422124\"'']],"")</f>
        <v/>
      </c>
      <c r="M405" t="str">
        <f t="shared" si="49"/>
        <v/>
      </c>
      <c r="N405" t="e">
        <f>_xlfn.IFNA(_xlfn.XLOOKUP($G405,'HBV TL'!$C:$C,'HBV TL'!$E:$E,,0),"NA")</f>
        <v>#VALUE!</v>
      </c>
      <c r="O405" t="e">
        <f>_xlfn.IFNA(_xlfn.XLOOKUP($H405,'HBV TL'!$C:$C,'HBV TL'!$E:$E,,0),"NA")</f>
        <v>#VALUE!</v>
      </c>
      <c r="P405" t="e">
        <f t="shared" si="50"/>
        <v>#VALUE!</v>
      </c>
      <c r="Q405" t="e">
        <f>_xlfn.XLOOKUP($G405,'HBV_PBC Unified TL'!$A:$A,'HBV_PBC Unified TL'!$E:$E,,0)</f>
        <v>#VALUE!</v>
      </c>
      <c r="R405" t="e">
        <f t="shared" si="51"/>
        <v>#VALUE!</v>
      </c>
      <c r="S405" t="e">
        <f>_xlfn.IFNA(IF(_xlfn.XLOOKUP($C405,OLs!$B:$B,OLs!$B:$B,,0),1,0),0)</f>
        <v>#VALUE!</v>
      </c>
      <c r="T405" t="e">
        <f t="shared" si="52"/>
        <v>#VALUE!</v>
      </c>
      <c r="U405" t="e">
        <f>_xlfn.IFNA(_xlfn.XLOOKUP($T405,'PBC TL'!$A:$A,'PBC TL'!$F:$F,,0),"NA")</f>
        <v>#VALUE!</v>
      </c>
      <c r="V405" t="e">
        <f t="shared" si="53"/>
        <v>#VALUE!</v>
      </c>
      <c r="W405" t="e">
        <f t="shared" si="54"/>
        <v>#VALUE!</v>
      </c>
      <c r="X405" t="e">
        <f t="shared" si="55"/>
        <v>#VALUE!</v>
      </c>
      <c r="Y405" t="e">
        <f t="shared" si="56"/>
        <v>#VALUE!</v>
      </c>
    </row>
    <row r="406" spans="1:25" hidden="1" x14ac:dyDescent="0.25">
      <c r="A406" t="e">
        <f>IFERROR(ODBC__dsn_Synapse[[#This Row],[wave_id]],"")*1</f>
        <v>#VALUE!</v>
      </c>
      <c r="B406" t="e">
        <f>IFERROR(ODBC__dsn_Synapse[[#This Row],[id]],"")*1</f>
        <v>#VALUE!</v>
      </c>
      <c r="C406" t="e">
        <f>IFERROR(ODBC__dsn_Synapse[[#This Row],[user_id]],"")*1</f>
        <v>#VALUE!</v>
      </c>
      <c r="D406" s="100" t="e">
        <f>IFERROR(ODBC__dsn_Synapse[[#This Row],[start_date]],"")*1</f>
        <v>#VALUE!</v>
      </c>
      <c r="E406" t="e">
        <f>IFERROR(ODBC__dsn_Synapse[[#This Row],[completed_date]],"")*1</f>
        <v>#VALUE!</v>
      </c>
      <c r="F406" s="100" t="e">
        <f>IFERROR(ODBC__dsn_Synapse[[#This Row],[convert_TZ(users_waves.completed_date,''UTC'',''America/New_York'')]],"")*1</f>
        <v>#VALUE!</v>
      </c>
      <c r="G406" t="e">
        <f>IFERROR(ODBC__dsn_Synapse[[#This Row],[npi]],"")*1</f>
        <v>#VALUE!</v>
      </c>
      <c r="H406" t="e">
        <f>IFERROR(ODBC__dsn_Synapse[[#This Row],[vendor_npi]],"")*1</f>
        <v>#VALUE!</v>
      </c>
      <c r="I406" t="e">
        <f>IFERROR(ODBC__dsn_Synapse[[#This Row],[status]],"")*1</f>
        <v>#VALUE!</v>
      </c>
      <c r="J406" t="str">
        <f>IFERROR(ODBC__dsn_Synapse[[#This Row],[responses-&gt;&gt;''$.\"4420595\"'']],"")</f>
        <v/>
      </c>
      <c r="K406" t="str">
        <f>IFERROR(ODBC__dsn_Synapse[[#This Row],[responses-&gt;&gt;''$.\"4420283\"'']],"")</f>
        <v/>
      </c>
      <c r="L406" t="str">
        <f>IFERROR(ODBC__dsn_Synapse[[#This Row],[responses-&gt;&gt;''$.\"4422124\"'']],"")</f>
        <v/>
      </c>
      <c r="M406" t="str">
        <f t="shared" si="49"/>
        <v/>
      </c>
      <c r="N406" t="e">
        <f>_xlfn.IFNA(_xlfn.XLOOKUP($G406,'HBV TL'!$C:$C,'HBV TL'!$E:$E,,0),"NA")</f>
        <v>#VALUE!</v>
      </c>
      <c r="O406" t="e">
        <f>_xlfn.IFNA(_xlfn.XLOOKUP($H406,'HBV TL'!$C:$C,'HBV TL'!$E:$E,,0),"NA")</f>
        <v>#VALUE!</v>
      </c>
      <c r="P406" t="e">
        <f t="shared" si="50"/>
        <v>#VALUE!</v>
      </c>
      <c r="Q406" t="e">
        <f>_xlfn.XLOOKUP($G406,'HBV_PBC Unified TL'!$A:$A,'HBV_PBC Unified TL'!$E:$E,,0)</f>
        <v>#VALUE!</v>
      </c>
      <c r="R406" t="e">
        <f t="shared" si="51"/>
        <v>#VALUE!</v>
      </c>
      <c r="S406" t="e">
        <f>_xlfn.IFNA(IF(_xlfn.XLOOKUP($C406,OLs!$B:$B,OLs!$B:$B,,0),1,0),0)</f>
        <v>#VALUE!</v>
      </c>
      <c r="T406" t="e">
        <f t="shared" si="52"/>
        <v>#VALUE!</v>
      </c>
      <c r="U406" t="e">
        <f>_xlfn.IFNA(_xlfn.XLOOKUP($T406,'PBC TL'!$A:$A,'PBC TL'!$F:$F,,0),"NA")</f>
        <v>#VALUE!</v>
      </c>
      <c r="V406" t="e">
        <f t="shared" si="53"/>
        <v>#VALUE!</v>
      </c>
      <c r="W406" t="e">
        <f t="shared" si="54"/>
        <v>#VALUE!</v>
      </c>
      <c r="X406" t="e">
        <f t="shared" si="55"/>
        <v>#VALUE!</v>
      </c>
      <c r="Y406" t="e">
        <f t="shared" si="56"/>
        <v>#VALUE!</v>
      </c>
    </row>
    <row r="407" spans="1:25" hidden="1" x14ac:dyDescent="0.25">
      <c r="A407" t="e">
        <f>IFERROR(ODBC__dsn_Synapse[[#This Row],[wave_id]],"")*1</f>
        <v>#VALUE!</v>
      </c>
      <c r="B407" t="e">
        <f>IFERROR(ODBC__dsn_Synapse[[#This Row],[id]],"")*1</f>
        <v>#VALUE!</v>
      </c>
      <c r="C407" t="e">
        <f>IFERROR(ODBC__dsn_Synapse[[#This Row],[user_id]],"")*1</f>
        <v>#VALUE!</v>
      </c>
      <c r="D407" s="100" t="e">
        <f>IFERROR(ODBC__dsn_Synapse[[#This Row],[start_date]],"")*1</f>
        <v>#VALUE!</v>
      </c>
      <c r="E407" t="e">
        <f>IFERROR(ODBC__dsn_Synapse[[#This Row],[completed_date]],"")*1</f>
        <v>#VALUE!</v>
      </c>
      <c r="F407" s="100" t="e">
        <f>IFERROR(ODBC__dsn_Synapse[[#This Row],[convert_TZ(users_waves.completed_date,''UTC'',''America/New_York'')]],"")*1</f>
        <v>#VALUE!</v>
      </c>
      <c r="G407" t="e">
        <f>IFERROR(ODBC__dsn_Synapse[[#This Row],[npi]],"")*1</f>
        <v>#VALUE!</v>
      </c>
      <c r="H407" t="e">
        <f>IFERROR(ODBC__dsn_Synapse[[#This Row],[vendor_npi]],"")*1</f>
        <v>#VALUE!</v>
      </c>
      <c r="I407" t="e">
        <f>IFERROR(ODBC__dsn_Synapse[[#This Row],[status]],"")*1</f>
        <v>#VALUE!</v>
      </c>
      <c r="J407" t="str">
        <f>IFERROR(ODBC__dsn_Synapse[[#This Row],[responses-&gt;&gt;''$.\"4420595\"'']],"")</f>
        <v/>
      </c>
      <c r="K407" t="str">
        <f>IFERROR(ODBC__dsn_Synapse[[#This Row],[responses-&gt;&gt;''$.\"4420283\"'']],"")</f>
        <v/>
      </c>
      <c r="L407" t="str">
        <f>IFERROR(ODBC__dsn_Synapse[[#This Row],[responses-&gt;&gt;''$.\"4422124\"'']],"")</f>
        <v/>
      </c>
      <c r="M407" t="str">
        <f t="shared" si="49"/>
        <v/>
      </c>
      <c r="N407" t="e">
        <f>_xlfn.IFNA(_xlfn.XLOOKUP($G407,'HBV TL'!$C:$C,'HBV TL'!$E:$E,,0),"NA")</f>
        <v>#VALUE!</v>
      </c>
      <c r="O407" t="e">
        <f>_xlfn.IFNA(_xlfn.XLOOKUP($H407,'HBV TL'!$C:$C,'HBV TL'!$E:$E,,0),"NA")</f>
        <v>#VALUE!</v>
      </c>
      <c r="P407" t="e">
        <f t="shared" si="50"/>
        <v>#VALUE!</v>
      </c>
      <c r="Q407" t="e">
        <f>_xlfn.XLOOKUP($G407,'HBV_PBC Unified TL'!$A:$A,'HBV_PBC Unified TL'!$E:$E,,0)</f>
        <v>#VALUE!</v>
      </c>
      <c r="R407" t="e">
        <f t="shared" si="51"/>
        <v>#VALUE!</v>
      </c>
      <c r="S407" t="e">
        <f>_xlfn.IFNA(IF(_xlfn.XLOOKUP($C407,OLs!$B:$B,OLs!$B:$B,,0),1,0),0)</f>
        <v>#VALUE!</v>
      </c>
      <c r="T407" t="e">
        <f t="shared" si="52"/>
        <v>#VALUE!</v>
      </c>
      <c r="U407" t="e">
        <f>_xlfn.IFNA(_xlfn.XLOOKUP($T407,'PBC TL'!$A:$A,'PBC TL'!$F:$F,,0),"NA")</f>
        <v>#VALUE!</v>
      </c>
      <c r="V407" t="e">
        <f t="shared" si="53"/>
        <v>#VALUE!</v>
      </c>
      <c r="W407" t="e">
        <f t="shared" si="54"/>
        <v>#VALUE!</v>
      </c>
      <c r="X407" t="e">
        <f t="shared" si="55"/>
        <v>#VALUE!</v>
      </c>
      <c r="Y407" t="e">
        <f t="shared" si="56"/>
        <v>#VALUE!</v>
      </c>
    </row>
    <row r="408" spans="1:25" hidden="1" x14ac:dyDescent="0.25">
      <c r="A408" t="e">
        <f>IFERROR(ODBC__dsn_Synapse[[#This Row],[wave_id]],"")*1</f>
        <v>#VALUE!</v>
      </c>
      <c r="B408" t="e">
        <f>IFERROR(ODBC__dsn_Synapse[[#This Row],[id]],"")*1</f>
        <v>#VALUE!</v>
      </c>
      <c r="C408" t="e">
        <f>IFERROR(ODBC__dsn_Synapse[[#This Row],[user_id]],"")*1</f>
        <v>#VALUE!</v>
      </c>
      <c r="D408" s="100" t="e">
        <f>IFERROR(ODBC__dsn_Synapse[[#This Row],[start_date]],"")*1</f>
        <v>#VALUE!</v>
      </c>
      <c r="E408" t="e">
        <f>IFERROR(ODBC__dsn_Synapse[[#This Row],[completed_date]],"")*1</f>
        <v>#VALUE!</v>
      </c>
      <c r="F408" s="100" t="e">
        <f>IFERROR(ODBC__dsn_Synapse[[#This Row],[convert_TZ(users_waves.completed_date,''UTC'',''America/New_York'')]],"")*1</f>
        <v>#VALUE!</v>
      </c>
      <c r="G408" t="e">
        <f>IFERROR(ODBC__dsn_Synapse[[#This Row],[npi]],"")*1</f>
        <v>#VALUE!</v>
      </c>
      <c r="H408" t="e">
        <f>IFERROR(ODBC__dsn_Synapse[[#This Row],[vendor_npi]],"")*1</f>
        <v>#VALUE!</v>
      </c>
      <c r="I408" t="e">
        <f>IFERROR(ODBC__dsn_Synapse[[#This Row],[status]],"")*1</f>
        <v>#VALUE!</v>
      </c>
      <c r="J408" t="str">
        <f>IFERROR(ODBC__dsn_Synapse[[#This Row],[responses-&gt;&gt;''$.\"4420595\"'']],"")</f>
        <v/>
      </c>
      <c r="K408" t="str">
        <f>IFERROR(ODBC__dsn_Synapse[[#This Row],[responses-&gt;&gt;''$.\"4420283\"'']],"")</f>
        <v/>
      </c>
      <c r="L408" t="str">
        <f>IFERROR(ODBC__dsn_Synapse[[#This Row],[responses-&gt;&gt;''$.\"4422124\"'']],"")</f>
        <v/>
      </c>
      <c r="M408" t="str">
        <f t="shared" si="49"/>
        <v/>
      </c>
      <c r="N408" t="e">
        <f>_xlfn.IFNA(_xlfn.XLOOKUP($G408,'HBV TL'!$C:$C,'HBV TL'!$E:$E,,0),"NA")</f>
        <v>#VALUE!</v>
      </c>
      <c r="O408" t="e">
        <f>_xlfn.IFNA(_xlfn.XLOOKUP($H408,'HBV TL'!$C:$C,'HBV TL'!$E:$E,,0),"NA")</f>
        <v>#VALUE!</v>
      </c>
      <c r="P408" t="e">
        <f t="shared" si="50"/>
        <v>#VALUE!</v>
      </c>
      <c r="Q408" t="e">
        <f>_xlfn.XLOOKUP($G408,'HBV_PBC Unified TL'!$A:$A,'HBV_PBC Unified TL'!$E:$E,,0)</f>
        <v>#VALUE!</v>
      </c>
      <c r="R408" t="e">
        <f t="shared" si="51"/>
        <v>#VALUE!</v>
      </c>
      <c r="S408" t="e">
        <f>_xlfn.IFNA(IF(_xlfn.XLOOKUP($C408,OLs!$B:$B,OLs!$B:$B,,0),1,0),0)</f>
        <v>#VALUE!</v>
      </c>
      <c r="T408" t="e">
        <f t="shared" si="52"/>
        <v>#VALUE!</v>
      </c>
      <c r="U408" t="e">
        <f>_xlfn.IFNA(_xlfn.XLOOKUP($T408,'PBC TL'!$A:$A,'PBC TL'!$F:$F,,0),"NA")</f>
        <v>#VALUE!</v>
      </c>
      <c r="V408" t="e">
        <f t="shared" si="53"/>
        <v>#VALUE!</v>
      </c>
      <c r="W408" t="e">
        <f t="shared" si="54"/>
        <v>#VALUE!</v>
      </c>
      <c r="X408" t="e">
        <f t="shared" si="55"/>
        <v>#VALUE!</v>
      </c>
      <c r="Y408" t="e">
        <f t="shared" si="56"/>
        <v>#VALUE!</v>
      </c>
    </row>
    <row r="409" spans="1:25" hidden="1" x14ac:dyDescent="0.25">
      <c r="A409" t="e">
        <f>IFERROR(ODBC__dsn_Synapse[[#This Row],[wave_id]],"")*1</f>
        <v>#VALUE!</v>
      </c>
      <c r="B409" t="e">
        <f>IFERROR(ODBC__dsn_Synapse[[#This Row],[id]],"")*1</f>
        <v>#VALUE!</v>
      </c>
      <c r="C409" t="e">
        <f>IFERROR(ODBC__dsn_Synapse[[#This Row],[user_id]],"")*1</f>
        <v>#VALUE!</v>
      </c>
      <c r="D409" s="100" t="e">
        <f>IFERROR(ODBC__dsn_Synapse[[#This Row],[start_date]],"")*1</f>
        <v>#VALUE!</v>
      </c>
      <c r="E409" t="e">
        <f>IFERROR(ODBC__dsn_Synapse[[#This Row],[completed_date]],"")*1</f>
        <v>#VALUE!</v>
      </c>
      <c r="F409" s="100" t="e">
        <f>IFERROR(ODBC__dsn_Synapse[[#This Row],[convert_TZ(users_waves.completed_date,''UTC'',''America/New_York'')]],"")*1</f>
        <v>#VALUE!</v>
      </c>
      <c r="G409" t="e">
        <f>IFERROR(ODBC__dsn_Synapse[[#This Row],[npi]],"")*1</f>
        <v>#VALUE!</v>
      </c>
      <c r="H409" t="e">
        <f>IFERROR(ODBC__dsn_Synapse[[#This Row],[vendor_npi]],"")*1</f>
        <v>#VALUE!</v>
      </c>
      <c r="I409" t="e">
        <f>IFERROR(ODBC__dsn_Synapse[[#This Row],[status]],"")*1</f>
        <v>#VALUE!</v>
      </c>
      <c r="J409" t="str">
        <f>IFERROR(ODBC__dsn_Synapse[[#This Row],[responses-&gt;&gt;''$.\"4420595\"'']],"")</f>
        <v/>
      </c>
      <c r="K409" t="str">
        <f>IFERROR(ODBC__dsn_Synapse[[#This Row],[responses-&gt;&gt;''$.\"4420283\"'']],"")</f>
        <v/>
      </c>
      <c r="L409" t="str">
        <f>IFERROR(ODBC__dsn_Synapse[[#This Row],[responses-&gt;&gt;''$.\"4422124\"'']],"")</f>
        <v/>
      </c>
      <c r="M409" t="str">
        <f t="shared" si="49"/>
        <v/>
      </c>
      <c r="N409" t="e">
        <f>_xlfn.IFNA(_xlfn.XLOOKUP($G409,'HBV TL'!$C:$C,'HBV TL'!$E:$E,,0),"NA")</f>
        <v>#VALUE!</v>
      </c>
      <c r="O409" t="e">
        <f>_xlfn.IFNA(_xlfn.XLOOKUP($H409,'HBV TL'!$C:$C,'HBV TL'!$E:$E,,0),"NA")</f>
        <v>#VALUE!</v>
      </c>
      <c r="P409" t="e">
        <f t="shared" si="50"/>
        <v>#VALUE!</v>
      </c>
      <c r="Q409" t="e">
        <f>_xlfn.XLOOKUP($G409,'HBV_PBC Unified TL'!$A:$A,'HBV_PBC Unified TL'!$E:$E,,0)</f>
        <v>#VALUE!</v>
      </c>
      <c r="R409" t="e">
        <f t="shared" si="51"/>
        <v>#VALUE!</v>
      </c>
      <c r="S409" t="e">
        <f>_xlfn.IFNA(IF(_xlfn.XLOOKUP($C409,OLs!$B:$B,OLs!$B:$B,,0),1,0),0)</f>
        <v>#VALUE!</v>
      </c>
      <c r="T409" t="e">
        <f t="shared" si="52"/>
        <v>#VALUE!</v>
      </c>
      <c r="U409" t="e">
        <f>_xlfn.IFNA(_xlfn.XLOOKUP($T409,'PBC TL'!$A:$A,'PBC TL'!$F:$F,,0),"NA")</f>
        <v>#VALUE!</v>
      </c>
      <c r="V409" t="e">
        <f t="shared" si="53"/>
        <v>#VALUE!</v>
      </c>
      <c r="W409" t="e">
        <f t="shared" si="54"/>
        <v>#VALUE!</v>
      </c>
      <c r="X409" t="e">
        <f t="shared" si="55"/>
        <v>#VALUE!</v>
      </c>
      <c r="Y409" t="e">
        <f t="shared" si="56"/>
        <v>#VALUE!</v>
      </c>
    </row>
    <row r="410" spans="1:25" hidden="1" x14ac:dyDescent="0.25">
      <c r="A410" t="e">
        <f>IFERROR(ODBC__dsn_Synapse[[#This Row],[wave_id]],"")*1</f>
        <v>#VALUE!</v>
      </c>
      <c r="B410" t="e">
        <f>IFERROR(ODBC__dsn_Synapse[[#This Row],[id]],"")*1</f>
        <v>#VALUE!</v>
      </c>
      <c r="C410" t="e">
        <f>IFERROR(ODBC__dsn_Synapse[[#This Row],[user_id]],"")*1</f>
        <v>#VALUE!</v>
      </c>
      <c r="D410" s="100" t="e">
        <f>IFERROR(ODBC__dsn_Synapse[[#This Row],[start_date]],"")*1</f>
        <v>#VALUE!</v>
      </c>
      <c r="E410" t="e">
        <f>IFERROR(ODBC__dsn_Synapse[[#This Row],[completed_date]],"")*1</f>
        <v>#VALUE!</v>
      </c>
      <c r="F410" s="100" t="e">
        <f>IFERROR(ODBC__dsn_Synapse[[#This Row],[convert_TZ(users_waves.completed_date,''UTC'',''America/New_York'')]],"")*1</f>
        <v>#VALUE!</v>
      </c>
      <c r="G410" t="e">
        <f>IFERROR(ODBC__dsn_Synapse[[#This Row],[npi]],"")*1</f>
        <v>#VALUE!</v>
      </c>
      <c r="H410" t="e">
        <f>IFERROR(ODBC__dsn_Synapse[[#This Row],[vendor_npi]],"")*1</f>
        <v>#VALUE!</v>
      </c>
      <c r="I410" t="e">
        <f>IFERROR(ODBC__dsn_Synapse[[#This Row],[status]],"")*1</f>
        <v>#VALUE!</v>
      </c>
      <c r="J410" t="str">
        <f>IFERROR(ODBC__dsn_Synapse[[#This Row],[responses-&gt;&gt;''$.\"4420595\"'']],"")</f>
        <v/>
      </c>
      <c r="K410" t="str">
        <f>IFERROR(ODBC__dsn_Synapse[[#This Row],[responses-&gt;&gt;''$.\"4420283\"'']],"")</f>
        <v/>
      </c>
      <c r="L410" t="str">
        <f>IFERROR(ODBC__dsn_Synapse[[#This Row],[responses-&gt;&gt;''$.\"4422124\"'']],"")</f>
        <v/>
      </c>
      <c r="M410" t="str">
        <f t="shared" si="49"/>
        <v/>
      </c>
      <c r="N410" t="e">
        <f>_xlfn.IFNA(_xlfn.XLOOKUP($G410,'HBV TL'!$C:$C,'HBV TL'!$E:$E,,0),"NA")</f>
        <v>#VALUE!</v>
      </c>
      <c r="O410" t="e">
        <f>_xlfn.IFNA(_xlfn.XLOOKUP($H410,'HBV TL'!$C:$C,'HBV TL'!$E:$E,,0),"NA")</f>
        <v>#VALUE!</v>
      </c>
      <c r="P410" t="e">
        <f t="shared" si="50"/>
        <v>#VALUE!</v>
      </c>
      <c r="Q410" t="e">
        <f>_xlfn.XLOOKUP($G410,'HBV_PBC Unified TL'!$A:$A,'HBV_PBC Unified TL'!$E:$E,,0)</f>
        <v>#VALUE!</v>
      </c>
      <c r="R410" t="e">
        <f t="shared" si="51"/>
        <v>#VALUE!</v>
      </c>
      <c r="S410" t="e">
        <f>_xlfn.IFNA(IF(_xlfn.XLOOKUP($C410,OLs!$B:$B,OLs!$B:$B,,0),1,0),0)</f>
        <v>#VALUE!</v>
      </c>
      <c r="T410" t="e">
        <f t="shared" si="52"/>
        <v>#VALUE!</v>
      </c>
      <c r="U410" t="e">
        <f>_xlfn.IFNA(_xlfn.XLOOKUP($T410,'PBC TL'!$A:$A,'PBC TL'!$F:$F,,0),"NA")</f>
        <v>#VALUE!</v>
      </c>
      <c r="V410" t="e">
        <f t="shared" si="53"/>
        <v>#VALUE!</v>
      </c>
      <c r="W410" t="e">
        <f t="shared" si="54"/>
        <v>#VALUE!</v>
      </c>
      <c r="X410" t="e">
        <f t="shared" si="55"/>
        <v>#VALUE!</v>
      </c>
      <c r="Y410" t="e">
        <f t="shared" si="56"/>
        <v>#VALUE!</v>
      </c>
    </row>
    <row r="411" spans="1:25" hidden="1" x14ac:dyDescent="0.25">
      <c r="A411" t="e">
        <f>IFERROR(ODBC__dsn_Synapse[[#This Row],[wave_id]],"")*1</f>
        <v>#VALUE!</v>
      </c>
      <c r="B411" t="e">
        <f>IFERROR(ODBC__dsn_Synapse[[#This Row],[id]],"")*1</f>
        <v>#VALUE!</v>
      </c>
      <c r="C411" t="e">
        <f>IFERROR(ODBC__dsn_Synapse[[#This Row],[user_id]],"")*1</f>
        <v>#VALUE!</v>
      </c>
      <c r="D411" s="100" t="e">
        <f>IFERROR(ODBC__dsn_Synapse[[#This Row],[start_date]],"")*1</f>
        <v>#VALUE!</v>
      </c>
      <c r="E411" t="e">
        <f>IFERROR(ODBC__dsn_Synapse[[#This Row],[completed_date]],"")*1</f>
        <v>#VALUE!</v>
      </c>
      <c r="F411" s="100" t="e">
        <f>IFERROR(ODBC__dsn_Synapse[[#This Row],[convert_TZ(users_waves.completed_date,''UTC'',''America/New_York'')]],"")*1</f>
        <v>#VALUE!</v>
      </c>
      <c r="G411" t="e">
        <f>IFERROR(ODBC__dsn_Synapse[[#This Row],[npi]],"")*1</f>
        <v>#VALUE!</v>
      </c>
      <c r="H411" t="e">
        <f>IFERROR(ODBC__dsn_Synapse[[#This Row],[vendor_npi]],"")*1</f>
        <v>#VALUE!</v>
      </c>
      <c r="I411" t="e">
        <f>IFERROR(ODBC__dsn_Synapse[[#This Row],[status]],"")*1</f>
        <v>#VALUE!</v>
      </c>
      <c r="J411" t="str">
        <f>IFERROR(ODBC__dsn_Synapse[[#This Row],[responses-&gt;&gt;''$.\"4420595\"'']],"")</f>
        <v/>
      </c>
      <c r="K411" t="str">
        <f>IFERROR(ODBC__dsn_Synapse[[#This Row],[responses-&gt;&gt;''$.\"4420283\"'']],"")</f>
        <v/>
      </c>
      <c r="L411" t="str">
        <f>IFERROR(ODBC__dsn_Synapse[[#This Row],[responses-&gt;&gt;''$.\"4422124\"'']],"")</f>
        <v/>
      </c>
      <c r="M411" t="str">
        <f t="shared" si="49"/>
        <v/>
      </c>
      <c r="N411" t="e">
        <f>_xlfn.IFNA(_xlfn.XLOOKUP($G411,'HBV TL'!$C:$C,'HBV TL'!$E:$E,,0),"NA")</f>
        <v>#VALUE!</v>
      </c>
      <c r="O411" t="e">
        <f>_xlfn.IFNA(_xlfn.XLOOKUP($H411,'HBV TL'!$C:$C,'HBV TL'!$E:$E,,0),"NA")</f>
        <v>#VALUE!</v>
      </c>
      <c r="P411" t="e">
        <f t="shared" si="50"/>
        <v>#VALUE!</v>
      </c>
      <c r="Q411" t="e">
        <f>_xlfn.XLOOKUP($G411,'HBV_PBC Unified TL'!$A:$A,'HBV_PBC Unified TL'!$E:$E,,0)</f>
        <v>#VALUE!</v>
      </c>
      <c r="R411" t="e">
        <f t="shared" si="51"/>
        <v>#VALUE!</v>
      </c>
      <c r="S411" t="e">
        <f>_xlfn.IFNA(IF(_xlfn.XLOOKUP($C411,OLs!$B:$B,OLs!$B:$B,,0),1,0),0)</f>
        <v>#VALUE!</v>
      </c>
      <c r="T411" t="e">
        <f t="shared" si="52"/>
        <v>#VALUE!</v>
      </c>
      <c r="U411" t="e">
        <f>_xlfn.IFNA(_xlfn.XLOOKUP($T411,'PBC TL'!$A:$A,'PBC TL'!$F:$F,,0),"NA")</f>
        <v>#VALUE!</v>
      </c>
      <c r="V411" t="e">
        <f t="shared" si="53"/>
        <v>#VALUE!</v>
      </c>
      <c r="W411" t="e">
        <f t="shared" si="54"/>
        <v>#VALUE!</v>
      </c>
      <c r="X411" t="e">
        <f t="shared" si="55"/>
        <v>#VALUE!</v>
      </c>
      <c r="Y411" t="e">
        <f t="shared" si="56"/>
        <v>#VALUE!</v>
      </c>
    </row>
    <row r="412" spans="1:25" hidden="1" x14ac:dyDescent="0.25">
      <c r="A412" t="e">
        <f>IFERROR(ODBC__dsn_Synapse[[#This Row],[wave_id]],"")*1</f>
        <v>#VALUE!</v>
      </c>
      <c r="B412" t="e">
        <f>IFERROR(ODBC__dsn_Synapse[[#This Row],[id]],"")*1</f>
        <v>#VALUE!</v>
      </c>
      <c r="C412" t="e">
        <f>IFERROR(ODBC__dsn_Synapse[[#This Row],[user_id]],"")*1</f>
        <v>#VALUE!</v>
      </c>
      <c r="D412" s="100" t="e">
        <f>IFERROR(ODBC__dsn_Synapse[[#This Row],[start_date]],"")*1</f>
        <v>#VALUE!</v>
      </c>
      <c r="E412" t="e">
        <f>IFERROR(ODBC__dsn_Synapse[[#This Row],[completed_date]],"")*1</f>
        <v>#VALUE!</v>
      </c>
      <c r="F412" s="100" t="e">
        <f>IFERROR(ODBC__dsn_Synapse[[#This Row],[convert_TZ(users_waves.completed_date,''UTC'',''America/New_York'')]],"")*1</f>
        <v>#VALUE!</v>
      </c>
      <c r="G412" t="e">
        <f>IFERROR(ODBC__dsn_Synapse[[#This Row],[npi]],"")*1</f>
        <v>#VALUE!</v>
      </c>
      <c r="H412" t="e">
        <f>IFERROR(ODBC__dsn_Synapse[[#This Row],[vendor_npi]],"")*1</f>
        <v>#VALUE!</v>
      </c>
      <c r="I412" t="e">
        <f>IFERROR(ODBC__dsn_Synapse[[#This Row],[status]],"")*1</f>
        <v>#VALUE!</v>
      </c>
      <c r="J412" t="str">
        <f>IFERROR(ODBC__dsn_Synapse[[#This Row],[responses-&gt;&gt;''$.\"4420595\"'']],"")</f>
        <v/>
      </c>
      <c r="K412" t="str">
        <f>IFERROR(ODBC__dsn_Synapse[[#This Row],[responses-&gt;&gt;''$.\"4420283\"'']],"")</f>
        <v/>
      </c>
      <c r="L412" t="str">
        <f>IFERROR(ODBC__dsn_Synapse[[#This Row],[responses-&gt;&gt;''$.\"4422124\"'']],"")</f>
        <v/>
      </c>
      <c r="M412" t="str">
        <f t="shared" si="49"/>
        <v/>
      </c>
      <c r="N412" t="e">
        <f>_xlfn.IFNA(_xlfn.XLOOKUP($G412,'HBV TL'!$C:$C,'HBV TL'!$E:$E,,0),"NA")</f>
        <v>#VALUE!</v>
      </c>
      <c r="O412" t="e">
        <f>_xlfn.IFNA(_xlfn.XLOOKUP($H412,'HBV TL'!$C:$C,'HBV TL'!$E:$E,,0),"NA")</f>
        <v>#VALUE!</v>
      </c>
      <c r="P412" t="e">
        <f t="shared" si="50"/>
        <v>#VALUE!</v>
      </c>
      <c r="Q412" t="e">
        <f>_xlfn.XLOOKUP($G412,'HBV_PBC Unified TL'!$A:$A,'HBV_PBC Unified TL'!$E:$E,,0)</f>
        <v>#VALUE!</v>
      </c>
      <c r="R412" t="e">
        <f t="shared" si="51"/>
        <v>#VALUE!</v>
      </c>
      <c r="S412" t="e">
        <f>_xlfn.IFNA(IF(_xlfn.XLOOKUP($C412,OLs!$B:$B,OLs!$B:$B,,0),1,0),0)</f>
        <v>#VALUE!</v>
      </c>
      <c r="T412" t="e">
        <f t="shared" si="52"/>
        <v>#VALUE!</v>
      </c>
      <c r="U412" t="e">
        <f>_xlfn.IFNA(_xlfn.XLOOKUP($T412,'PBC TL'!$A:$A,'PBC TL'!$F:$F,,0),"NA")</f>
        <v>#VALUE!</v>
      </c>
      <c r="V412" t="e">
        <f t="shared" si="53"/>
        <v>#VALUE!</v>
      </c>
      <c r="W412" t="e">
        <f t="shared" si="54"/>
        <v>#VALUE!</v>
      </c>
      <c r="X412" t="e">
        <f t="shared" si="55"/>
        <v>#VALUE!</v>
      </c>
      <c r="Y412" t="e">
        <f t="shared" si="56"/>
        <v>#VALUE!</v>
      </c>
    </row>
    <row r="413" spans="1:25" hidden="1" x14ac:dyDescent="0.25">
      <c r="A413" t="e">
        <f>IFERROR(ODBC__dsn_Synapse[[#This Row],[wave_id]],"")*1</f>
        <v>#VALUE!</v>
      </c>
      <c r="B413" t="e">
        <f>IFERROR(ODBC__dsn_Synapse[[#This Row],[id]],"")*1</f>
        <v>#VALUE!</v>
      </c>
      <c r="C413" t="e">
        <f>IFERROR(ODBC__dsn_Synapse[[#This Row],[user_id]],"")*1</f>
        <v>#VALUE!</v>
      </c>
      <c r="D413" s="100" t="e">
        <f>IFERROR(ODBC__dsn_Synapse[[#This Row],[start_date]],"")*1</f>
        <v>#VALUE!</v>
      </c>
      <c r="E413" t="e">
        <f>IFERROR(ODBC__dsn_Synapse[[#This Row],[completed_date]],"")*1</f>
        <v>#VALUE!</v>
      </c>
      <c r="F413" s="100" t="e">
        <f>IFERROR(ODBC__dsn_Synapse[[#This Row],[convert_TZ(users_waves.completed_date,''UTC'',''America/New_York'')]],"")*1</f>
        <v>#VALUE!</v>
      </c>
      <c r="G413" t="e">
        <f>IFERROR(ODBC__dsn_Synapse[[#This Row],[npi]],"")*1</f>
        <v>#VALUE!</v>
      </c>
      <c r="H413" t="e">
        <f>IFERROR(ODBC__dsn_Synapse[[#This Row],[vendor_npi]],"")*1</f>
        <v>#VALUE!</v>
      </c>
      <c r="I413" t="e">
        <f>IFERROR(ODBC__dsn_Synapse[[#This Row],[status]],"")*1</f>
        <v>#VALUE!</v>
      </c>
      <c r="J413" t="str">
        <f>IFERROR(ODBC__dsn_Synapse[[#This Row],[responses-&gt;&gt;''$.\"4420595\"'']],"")</f>
        <v/>
      </c>
      <c r="K413" t="str">
        <f>IFERROR(ODBC__dsn_Synapse[[#This Row],[responses-&gt;&gt;''$.\"4420283\"'']],"")</f>
        <v/>
      </c>
      <c r="L413" t="str">
        <f>IFERROR(ODBC__dsn_Synapse[[#This Row],[responses-&gt;&gt;''$.\"4422124\"'']],"")</f>
        <v/>
      </c>
      <c r="M413" t="str">
        <f t="shared" si="49"/>
        <v/>
      </c>
      <c r="N413" t="e">
        <f>_xlfn.IFNA(_xlfn.XLOOKUP($G413,'HBV TL'!$C:$C,'HBV TL'!$E:$E,,0),"NA")</f>
        <v>#VALUE!</v>
      </c>
      <c r="O413" t="e">
        <f>_xlfn.IFNA(_xlfn.XLOOKUP($H413,'HBV TL'!$C:$C,'HBV TL'!$E:$E,,0),"NA")</f>
        <v>#VALUE!</v>
      </c>
      <c r="P413" t="e">
        <f t="shared" si="50"/>
        <v>#VALUE!</v>
      </c>
      <c r="Q413" t="e">
        <f>_xlfn.XLOOKUP($G413,'HBV_PBC Unified TL'!$A:$A,'HBV_PBC Unified TL'!$E:$E,,0)</f>
        <v>#VALUE!</v>
      </c>
      <c r="R413" t="e">
        <f t="shared" si="51"/>
        <v>#VALUE!</v>
      </c>
      <c r="S413" t="e">
        <f>_xlfn.IFNA(IF(_xlfn.XLOOKUP($C413,OLs!$B:$B,OLs!$B:$B,,0),1,0),0)</f>
        <v>#VALUE!</v>
      </c>
      <c r="T413" t="e">
        <f t="shared" si="52"/>
        <v>#VALUE!</v>
      </c>
      <c r="U413" t="e">
        <f>_xlfn.IFNA(_xlfn.XLOOKUP($T413,'PBC TL'!$A:$A,'PBC TL'!$F:$F,,0),"NA")</f>
        <v>#VALUE!</v>
      </c>
      <c r="V413" t="e">
        <f t="shared" si="53"/>
        <v>#VALUE!</v>
      </c>
      <c r="W413" t="e">
        <f t="shared" si="54"/>
        <v>#VALUE!</v>
      </c>
      <c r="X413" t="e">
        <f t="shared" si="55"/>
        <v>#VALUE!</v>
      </c>
      <c r="Y413" t="e">
        <f t="shared" si="56"/>
        <v>#VALUE!</v>
      </c>
    </row>
    <row r="414" spans="1:25" hidden="1" x14ac:dyDescent="0.25">
      <c r="A414" t="e">
        <f>IFERROR(ODBC__dsn_Synapse[[#This Row],[wave_id]],"")*1</f>
        <v>#VALUE!</v>
      </c>
      <c r="B414" t="e">
        <f>IFERROR(ODBC__dsn_Synapse[[#This Row],[id]],"")*1</f>
        <v>#VALUE!</v>
      </c>
      <c r="C414" t="e">
        <f>IFERROR(ODBC__dsn_Synapse[[#This Row],[user_id]],"")*1</f>
        <v>#VALUE!</v>
      </c>
      <c r="D414" s="100" t="e">
        <f>IFERROR(ODBC__dsn_Synapse[[#This Row],[start_date]],"")*1</f>
        <v>#VALUE!</v>
      </c>
      <c r="E414" t="e">
        <f>IFERROR(ODBC__dsn_Synapse[[#This Row],[completed_date]],"")*1</f>
        <v>#VALUE!</v>
      </c>
      <c r="F414" s="100" t="e">
        <f>IFERROR(ODBC__dsn_Synapse[[#This Row],[convert_TZ(users_waves.completed_date,''UTC'',''America/New_York'')]],"")*1</f>
        <v>#VALUE!</v>
      </c>
      <c r="G414" t="e">
        <f>IFERROR(ODBC__dsn_Synapse[[#This Row],[npi]],"")*1</f>
        <v>#VALUE!</v>
      </c>
      <c r="H414" t="e">
        <f>IFERROR(ODBC__dsn_Synapse[[#This Row],[vendor_npi]],"")*1</f>
        <v>#VALUE!</v>
      </c>
      <c r="I414" t="e">
        <f>IFERROR(ODBC__dsn_Synapse[[#This Row],[status]],"")*1</f>
        <v>#VALUE!</v>
      </c>
      <c r="J414" t="str">
        <f>IFERROR(ODBC__dsn_Synapse[[#This Row],[responses-&gt;&gt;''$.\"4420595\"'']],"")</f>
        <v/>
      </c>
      <c r="K414" t="str">
        <f>IFERROR(ODBC__dsn_Synapse[[#This Row],[responses-&gt;&gt;''$.\"4420283\"'']],"")</f>
        <v/>
      </c>
      <c r="L414" t="str">
        <f>IFERROR(ODBC__dsn_Synapse[[#This Row],[responses-&gt;&gt;''$.\"4422124\"'']],"")</f>
        <v/>
      </c>
      <c r="M414" t="str">
        <f t="shared" si="49"/>
        <v/>
      </c>
      <c r="N414" t="e">
        <f>_xlfn.IFNA(_xlfn.XLOOKUP($G414,'HBV TL'!$C:$C,'HBV TL'!$E:$E,,0),"NA")</f>
        <v>#VALUE!</v>
      </c>
      <c r="O414" t="e">
        <f>_xlfn.IFNA(_xlfn.XLOOKUP($H414,'HBV TL'!$C:$C,'HBV TL'!$E:$E,,0),"NA")</f>
        <v>#VALUE!</v>
      </c>
      <c r="P414" t="e">
        <f t="shared" si="50"/>
        <v>#VALUE!</v>
      </c>
      <c r="Q414" t="e">
        <f>_xlfn.XLOOKUP($G414,'HBV_PBC Unified TL'!$A:$A,'HBV_PBC Unified TL'!$E:$E,,0)</f>
        <v>#VALUE!</v>
      </c>
      <c r="R414" t="e">
        <f t="shared" si="51"/>
        <v>#VALUE!</v>
      </c>
      <c r="S414" t="e">
        <f>_xlfn.IFNA(IF(_xlfn.XLOOKUP($C414,OLs!$B:$B,OLs!$B:$B,,0),1,0),0)</f>
        <v>#VALUE!</v>
      </c>
      <c r="T414" t="e">
        <f t="shared" si="52"/>
        <v>#VALUE!</v>
      </c>
      <c r="U414" t="e">
        <f>_xlfn.IFNA(_xlfn.XLOOKUP($T414,'PBC TL'!$A:$A,'PBC TL'!$F:$F,,0),"NA")</f>
        <v>#VALUE!</v>
      </c>
      <c r="V414" t="e">
        <f t="shared" si="53"/>
        <v>#VALUE!</v>
      </c>
      <c r="W414" t="e">
        <f t="shared" si="54"/>
        <v>#VALUE!</v>
      </c>
      <c r="X414" t="e">
        <f t="shared" si="55"/>
        <v>#VALUE!</v>
      </c>
      <c r="Y414" t="e">
        <f t="shared" si="56"/>
        <v>#VALUE!</v>
      </c>
    </row>
    <row r="415" spans="1:25" hidden="1" x14ac:dyDescent="0.25">
      <c r="A415" t="e">
        <f>IFERROR(ODBC__dsn_Synapse[[#This Row],[wave_id]],"")*1</f>
        <v>#VALUE!</v>
      </c>
      <c r="B415" t="e">
        <f>IFERROR(ODBC__dsn_Synapse[[#This Row],[id]],"")*1</f>
        <v>#VALUE!</v>
      </c>
      <c r="C415" t="e">
        <f>IFERROR(ODBC__dsn_Synapse[[#This Row],[user_id]],"")*1</f>
        <v>#VALUE!</v>
      </c>
      <c r="D415" s="100" t="e">
        <f>IFERROR(ODBC__dsn_Synapse[[#This Row],[start_date]],"")*1</f>
        <v>#VALUE!</v>
      </c>
      <c r="E415" t="e">
        <f>IFERROR(ODBC__dsn_Synapse[[#This Row],[completed_date]],"")*1</f>
        <v>#VALUE!</v>
      </c>
      <c r="F415" s="100" t="e">
        <f>IFERROR(ODBC__dsn_Synapse[[#This Row],[convert_TZ(users_waves.completed_date,''UTC'',''America/New_York'')]],"")*1</f>
        <v>#VALUE!</v>
      </c>
      <c r="G415" t="e">
        <f>IFERROR(ODBC__dsn_Synapse[[#This Row],[npi]],"")*1</f>
        <v>#VALUE!</v>
      </c>
      <c r="H415" t="e">
        <f>IFERROR(ODBC__dsn_Synapse[[#This Row],[vendor_npi]],"")*1</f>
        <v>#VALUE!</v>
      </c>
      <c r="I415" t="e">
        <f>IFERROR(ODBC__dsn_Synapse[[#This Row],[status]],"")*1</f>
        <v>#VALUE!</v>
      </c>
      <c r="J415" t="str">
        <f>IFERROR(ODBC__dsn_Synapse[[#This Row],[responses-&gt;&gt;''$.\"4420595\"'']],"")</f>
        <v/>
      </c>
      <c r="K415" t="str">
        <f>IFERROR(ODBC__dsn_Synapse[[#This Row],[responses-&gt;&gt;''$.\"4420283\"'']],"")</f>
        <v/>
      </c>
      <c r="L415" t="str">
        <f>IFERROR(ODBC__dsn_Synapse[[#This Row],[responses-&gt;&gt;''$.\"4422124\"'']],"")</f>
        <v/>
      </c>
      <c r="M415" t="str">
        <f t="shared" si="49"/>
        <v/>
      </c>
      <c r="N415" t="e">
        <f>_xlfn.IFNA(_xlfn.XLOOKUP($G415,'HBV TL'!$C:$C,'HBV TL'!$E:$E,,0),"NA")</f>
        <v>#VALUE!</v>
      </c>
      <c r="O415" t="e">
        <f>_xlfn.IFNA(_xlfn.XLOOKUP($H415,'HBV TL'!$C:$C,'HBV TL'!$E:$E,,0),"NA")</f>
        <v>#VALUE!</v>
      </c>
      <c r="P415" t="e">
        <f t="shared" si="50"/>
        <v>#VALUE!</v>
      </c>
      <c r="Q415" t="e">
        <f>_xlfn.XLOOKUP($G415,'HBV_PBC Unified TL'!$A:$A,'HBV_PBC Unified TL'!$E:$E,,0)</f>
        <v>#VALUE!</v>
      </c>
      <c r="R415" t="e">
        <f t="shared" si="51"/>
        <v>#VALUE!</v>
      </c>
      <c r="S415" t="e">
        <f>_xlfn.IFNA(IF(_xlfn.XLOOKUP($C415,OLs!$B:$B,OLs!$B:$B,,0),1,0),0)</f>
        <v>#VALUE!</v>
      </c>
      <c r="T415" t="e">
        <f t="shared" si="52"/>
        <v>#VALUE!</v>
      </c>
      <c r="U415" t="e">
        <f>_xlfn.IFNA(_xlfn.XLOOKUP($T415,'PBC TL'!$A:$A,'PBC TL'!$F:$F,,0),"NA")</f>
        <v>#VALUE!</v>
      </c>
      <c r="V415" t="e">
        <f t="shared" si="53"/>
        <v>#VALUE!</v>
      </c>
      <c r="W415" t="e">
        <f t="shared" si="54"/>
        <v>#VALUE!</v>
      </c>
      <c r="X415" t="e">
        <f t="shared" si="55"/>
        <v>#VALUE!</v>
      </c>
      <c r="Y415" t="e">
        <f t="shared" si="56"/>
        <v>#VALUE!</v>
      </c>
    </row>
    <row r="416" spans="1:25" hidden="1" x14ac:dyDescent="0.25">
      <c r="A416" t="e">
        <f>IFERROR(ODBC__dsn_Synapse[[#This Row],[wave_id]],"")*1</f>
        <v>#VALUE!</v>
      </c>
      <c r="B416" t="e">
        <f>IFERROR(ODBC__dsn_Synapse[[#This Row],[id]],"")*1</f>
        <v>#VALUE!</v>
      </c>
      <c r="C416" t="e">
        <f>IFERROR(ODBC__dsn_Synapse[[#This Row],[user_id]],"")*1</f>
        <v>#VALUE!</v>
      </c>
      <c r="D416" s="100" t="e">
        <f>IFERROR(ODBC__dsn_Synapse[[#This Row],[start_date]],"")*1</f>
        <v>#VALUE!</v>
      </c>
      <c r="E416" t="e">
        <f>IFERROR(ODBC__dsn_Synapse[[#This Row],[completed_date]],"")*1</f>
        <v>#VALUE!</v>
      </c>
      <c r="F416" s="100" t="e">
        <f>IFERROR(ODBC__dsn_Synapse[[#This Row],[convert_TZ(users_waves.completed_date,''UTC'',''America/New_York'')]],"")*1</f>
        <v>#VALUE!</v>
      </c>
      <c r="G416" t="e">
        <f>IFERROR(ODBC__dsn_Synapse[[#This Row],[npi]],"")*1</f>
        <v>#VALUE!</v>
      </c>
      <c r="H416" t="e">
        <f>IFERROR(ODBC__dsn_Synapse[[#This Row],[vendor_npi]],"")*1</f>
        <v>#VALUE!</v>
      </c>
      <c r="I416" t="e">
        <f>IFERROR(ODBC__dsn_Synapse[[#This Row],[status]],"")*1</f>
        <v>#VALUE!</v>
      </c>
      <c r="J416" t="str">
        <f>IFERROR(ODBC__dsn_Synapse[[#This Row],[responses-&gt;&gt;''$.\"4420595\"'']],"")</f>
        <v/>
      </c>
      <c r="K416" t="str">
        <f>IFERROR(ODBC__dsn_Synapse[[#This Row],[responses-&gt;&gt;''$.\"4420283\"'']],"")</f>
        <v/>
      </c>
      <c r="L416" t="str">
        <f>IFERROR(ODBC__dsn_Synapse[[#This Row],[responses-&gt;&gt;''$.\"4422124\"'']],"")</f>
        <v/>
      </c>
      <c r="M416" t="str">
        <f t="shared" si="49"/>
        <v/>
      </c>
      <c r="N416" t="e">
        <f>_xlfn.IFNA(_xlfn.XLOOKUP($G416,'HBV TL'!$C:$C,'HBV TL'!$E:$E,,0),"NA")</f>
        <v>#VALUE!</v>
      </c>
      <c r="O416" t="e">
        <f>_xlfn.IFNA(_xlfn.XLOOKUP($H416,'HBV TL'!$C:$C,'HBV TL'!$E:$E,,0),"NA")</f>
        <v>#VALUE!</v>
      </c>
      <c r="P416" t="e">
        <f t="shared" si="50"/>
        <v>#VALUE!</v>
      </c>
      <c r="Q416" t="e">
        <f>_xlfn.XLOOKUP($G416,'HBV_PBC Unified TL'!$A:$A,'HBV_PBC Unified TL'!$E:$E,,0)</f>
        <v>#VALUE!</v>
      </c>
      <c r="R416" t="e">
        <f t="shared" si="51"/>
        <v>#VALUE!</v>
      </c>
      <c r="S416" t="e">
        <f>_xlfn.IFNA(IF(_xlfn.XLOOKUP($C416,OLs!$B:$B,OLs!$B:$B,,0),1,0),0)</f>
        <v>#VALUE!</v>
      </c>
      <c r="T416" t="e">
        <f t="shared" si="52"/>
        <v>#VALUE!</v>
      </c>
      <c r="U416" t="e">
        <f>_xlfn.IFNA(_xlfn.XLOOKUP($T416,'PBC TL'!$A:$A,'PBC TL'!$F:$F,,0),"NA")</f>
        <v>#VALUE!</v>
      </c>
      <c r="V416" t="e">
        <f t="shared" si="53"/>
        <v>#VALUE!</v>
      </c>
      <c r="W416" t="e">
        <f t="shared" si="54"/>
        <v>#VALUE!</v>
      </c>
      <c r="X416" t="e">
        <f t="shared" si="55"/>
        <v>#VALUE!</v>
      </c>
      <c r="Y416" t="e">
        <f t="shared" si="56"/>
        <v>#VALUE!</v>
      </c>
    </row>
    <row r="417" spans="1:25" hidden="1" x14ac:dyDescent="0.25">
      <c r="A417" t="e">
        <f>IFERROR(ODBC__dsn_Synapse[[#This Row],[wave_id]],"")*1</f>
        <v>#VALUE!</v>
      </c>
      <c r="B417" t="e">
        <f>IFERROR(ODBC__dsn_Synapse[[#This Row],[id]],"")*1</f>
        <v>#VALUE!</v>
      </c>
      <c r="C417" t="e">
        <f>IFERROR(ODBC__dsn_Synapse[[#This Row],[user_id]],"")*1</f>
        <v>#VALUE!</v>
      </c>
      <c r="D417" s="100" t="e">
        <f>IFERROR(ODBC__dsn_Synapse[[#This Row],[start_date]],"")*1</f>
        <v>#VALUE!</v>
      </c>
      <c r="E417" t="e">
        <f>IFERROR(ODBC__dsn_Synapse[[#This Row],[completed_date]],"")*1</f>
        <v>#VALUE!</v>
      </c>
      <c r="F417" s="100" t="e">
        <f>IFERROR(ODBC__dsn_Synapse[[#This Row],[convert_TZ(users_waves.completed_date,''UTC'',''America/New_York'')]],"")*1</f>
        <v>#VALUE!</v>
      </c>
      <c r="G417" t="e">
        <f>IFERROR(ODBC__dsn_Synapse[[#This Row],[npi]],"")*1</f>
        <v>#VALUE!</v>
      </c>
      <c r="H417" t="e">
        <f>IFERROR(ODBC__dsn_Synapse[[#This Row],[vendor_npi]],"")*1</f>
        <v>#VALUE!</v>
      </c>
      <c r="I417" t="e">
        <f>IFERROR(ODBC__dsn_Synapse[[#This Row],[status]],"")*1</f>
        <v>#VALUE!</v>
      </c>
      <c r="J417" t="str">
        <f>IFERROR(ODBC__dsn_Synapse[[#This Row],[responses-&gt;&gt;''$.\"4420595\"'']],"")</f>
        <v/>
      </c>
      <c r="K417" t="str">
        <f>IFERROR(ODBC__dsn_Synapse[[#This Row],[responses-&gt;&gt;''$.\"4420283\"'']],"")</f>
        <v/>
      </c>
      <c r="L417" t="str">
        <f>IFERROR(ODBC__dsn_Synapse[[#This Row],[responses-&gt;&gt;''$.\"4422124\"'']],"")</f>
        <v/>
      </c>
      <c r="M417" t="str">
        <f t="shared" si="49"/>
        <v/>
      </c>
      <c r="N417" t="e">
        <f>_xlfn.IFNA(_xlfn.XLOOKUP($G417,'HBV TL'!$C:$C,'HBV TL'!$E:$E,,0),"NA")</f>
        <v>#VALUE!</v>
      </c>
      <c r="O417" t="e">
        <f>_xlfn.IFNA(_xlfn.XLOOKUP($H417,'HBV TL'!$C:$C,'HBV TL'!$E:$E,,0),"NA")</f>
        <v>#VALUE!</v>
      </c>
      <c r="P417" t="e">
        <f t="shared" si="50"/>
        <v>#VALUE!</v>
      </c>
      <c r="Q417" t="e">
        <f>_xlfn.XLOOKUP($G417,'HBV_PBC Unified TL'!$A:$A,'HBV_PBC Unified TL'!$E:$E,,0)</f>
        <v>#VALUE!</v>
      </c>
      <c r="R417" t="e">
        <f t="shared" si="51"/>
        <v>#VALUE!</v>
      </c>
      <c r="S417" t="e">
        <f>_xlfn.IFNA(IF(_xlfn.XLOOKUP($C417,OLs!$B:$B,OLs!$B:$B,,0),1,0),0)</f>
        <v>#VALUE!</v>
      </c>
      <c r="T417" t="e">
        <f t="shared" si="52"/>
        <v>#VALUE!</v>
      </c>
      <c r="U417" t="e">
        <f>_xlfn.IFNA(_xlfn.XLOOKUP($T417,'PBC TL'!$A:$A,'PBC TL'!$F:$F,,0),"NA")</f>
        <v>#VALUE!</v>
      </c>
      <c r="V417" t="e">
        <f t="shared" si="53"/>
        <v>#VALUE!</v>
      </c>
      <c r="W417" t="e">
        <f t="shared" si="54"/>
        <v>#VALUE!</v>
      </c>
      <c r="X417" t="e">
        <f t="shared" si="55"/>
        <v>#VALUE!</v>
      </c>
      <c r="Y417" t="e">
        <f t="shared" si="56"/>
        <v>#VALUE!</v>
      </c>
    </row>
    <row r="418" spans="1:25" hidden="1" x14ac:dyDescent="0.25">
      <c r="A418" t="e">
        <f>IFERROR(ODBC__dsn_Synapse[[#This Row],[wave_id]],"")*1</f>
        <v>#VALUE!</v>
      </c>
      <c r="B418" t="e">
        <f>IFERROR(ODBC__dsn_Synapse[[#This Row],[id]],"")*1</f>
        <v>#VALUE!</v>
      </c>
      <c r="C418" t="e">
        <f>IFERROR(ODBC__dsn_Synapse[[#This Row],[user_id]],"")*1</f>
        <v>#VALUE!</v>
      </c>
      <c r="D418" s="100" t="e">
        <f>IFERROR(ODBC__dsn_Synapse[[#This Row],[start_date]],"")*1</f>
        <v>#VALUE!</v>
      </c>
      <c r="E418" t="e">
        <f>IFERROR(ODBC__dsn_Synapse[[#This Row],[completed_date]],"")*1</f>
        <v>#VALUE!</v>
      </c>
      <c r="F418" s="100" t="e">
        <f>IFERROR(ODBC__dsn_Synapse[[#This Row],[convert_TZ(users_waves.completed_date,''UTC'',''America/New_York'')]],"")*1</f>
        <v>#VALUE!</v>
      </c>
      <c r="G418" t="e">
        <f>IFERROR(ODBC__dsn_Synapse[[#This Row],[npi]],"")*1</f>
        <v>#VALUE!</v>
      </c>
      <c r="H418" t="e">
        <f>IFERROR(ODBC__dsn_Synapse[[#This Row],[vendor_npi]],"")*1</f>
        <v>#VALUE!</v>
      </c>
      <c r="I418" t="e">
        <f>IFERROR(ODBC__dsn_Synapse[[#This Row],[status]],"")*1</f>
        <v>#VALUE!</v>
      </c>
      <c r="J418" t="str">
        <f>IFERROR(ODBC__dsn_Synapse[[#This Row],[responses-&gt;&gt;''$.\"4420595\"'']],"")</f>
        <v/>
      </c>
      <c r="K418" t="str">
        <f>IFERROR(ODBC__dsn_Synapse[[#This Row],[responses-&gt;&gt;''$.\"4420283\"'']],"")</f>
        <v/>
      </c>
      <c r="L418" t="str">
        <f>IFERROR(ODBC__dsn_Synapse[[#This Row],[responses-&gt;&gt;''$.\"4422124\"'']],"")</f>
        <v/>
      </c>
      <c r="M418" t="str">
        <f t="shared" si="49"/>
        <v/>
      </c>
      <c r="N418" t="e">
        <f>_xlfn.IFNA(_xlfn.XLOOKUP($G418,'HBV TL'!$C:$C,'HBV TL'!$E:$E,,0),"NA")</f>
        <v>#VALUE!</v>
      </c>
      <c r="O418" t="e">
        <f>_xlfn.IFNA(_xlfn.XLOOKUP($H418,'HBV TL'!$C:$C,'HBV TL'!$E:$E,,0),"NA")</f>
        <v>#VALUE!</v>
      </c>
      <c r="P418" t="e">
        <f t="shared" si="50"/>
        <v>#VALUE!</v>
      </c>
      <c r="Q418" t="e">
        <f>_xlfn.XLOOKUP($G418,'HBV_PBC Unified TL'!$A:$A,'HBV_PBC Unified TL'!$E:$E,,0)</f>
        <v>#VALUE!</v>
      </c>
      <c r="R418" t="e">
        <f t="shared" si="51"/>
        <v>#VALUE!</v>
      </c>
      <c r="S418" t="e">
        <f>_xlfn.IFNA(IF(_xlfn.XLOOKUP($C418,OLs!$B:$B,OLs!$B:$B,,0),1,0),0)</f>
        <v>#VALUE!</v>
      </c>
      <c r="T418" t="e">
        <f t="shared" si="52"/>
        <v>#VALUE!</v>
      </c>
      <c r="U418" t="e">
        <f>_xlfn.IFNA(_xlfn.XLOOKUP($T418,'PBC TL'!$A:$A,'PBC TL'!$F:$F,,0),"NA")</f>
        <v>#VALUE!</v>
      </c>
      <c r="V418" t="e">
        <f t="shared" si="53"/>
        <v>#VALUE!</v>
      </c>
      <c r="W418" t="e">
        <f t="shared" si="54"/>
        <v>#VALUE!</v>
      </c>
      <c r="X418" t="e">
        <f t="shared" si="55"/>
        <v>#VALUE!</v>
      </c>
      <c r="Y418" t="e">
        <f t="shared" si="56"/>
        <v>#VALUE!</v>
      </c>
    </row>
    <row r="419" spans="1:25" hidden="1" x14ac:dyDescent="0.25">
      <c r="A419" t="e">
        <f>IFERROR(ODBC__dsn_Synapse[[#This Row],[wave_id]],"")*1</f>
        <v>#VALUE!</v>
      </c>
      <c r="B419" t="e">
        <f>IFERROR(ODBC__dsn_Synapse[[#This Row],[id]],"")*1</f>
        <v>#VALUE!</v>
      </c>
      <c r="C419" t="e">
        <f>IFERROR(ODBC__dsn_Synapse[[#This Row],[user_id]],"")*1</f>
        <v>#VALUE!</v>
      </c>
      <c r="D419" s="100" t="e">
        <f>IFERROR(ODBC__dsn_Synapse[[#This Row],[start_date]],"")*1</f>
        <v>#VALUE!</v>
      </c>
      <c r="E419" t="e">
        <f>IFERROR(ODBC__dsn_Synapse[[#This Row],[completed_date]],"")*1</f>
        <v>#VALUE!</v>
      </c>
      <c r="F419" s="100" t="e">
        <f>IFERROR(ODBC__dsn_Synapse[[#This Row],[convert_TZ(users_waves.completed_date,''UTC'',''America/New_York'')]],"")*1</f>
        <v>#VALUE!</v>
      </c>
      <c r="G419" t="e">
        <f>IFERROR(ODBC__dsn_Synapse[[#This Row],[npi]],"")*1</f>
        <v>#VALUE!</v>
      </c>
      <c r="H419" t="e">
        <f>IFERROR(ODBC__dsn_Synapse[[#This Row],[vendor_npi]],"")*1</f>
        <v>#VALUE!</v>
      </c>
      <c r="I419" t="e">
        <f>IFERROR(ODBC__dsn_Synapse[[#This Row],[status]],"")*1</f>
        <v>#VALUE!</v>
      </c>
      <c r="J419" t="str">
        <f>IFERROR(ODBC__dsn_Synapse[[#This Row],[responses-&gt;&gt;''$.\"4420595\"'']],"")</f>
        <v/>
      </c>
      <c r="K419" t="str">
        <f>IFERROR(ODBC__dsn_Synapse[[#This Row],[responses-&gt;&gt;''$.\"4420283\"'']],"")</f>
        <v/>
      </c>
      <c r="L419" t="str">
        <f>IFERROR(ODBC__dsn_Synapse[[#This Row],[responses-&gt;&gt;''$.\"4422124\"'']],"")</f>
        <v/>
      </c>
      <c r="M419" t="str">
        <f t="shared" si="49"/>
        <v/>
      </c>
      <c r="N419" t="e">
        <f>_xlfn.IFNA(_xlfn.XLOOKUP($G419,'HBV TL'!$C:$C,'HBV TL'!$E:$E,,0),"NA")</f>
        <v>#VALUE!</v>
      </c>
      <c r="O419" t="e">
        <f>_xlfn.IFNA(_xlfn.XLOOKUP($H419,'HBV TL'!$C:$C,'HBV TL'!$E:$E,,0),"NA")</f>
        <v>#VALUE!</v>
      </c>
      <c r="P419" t="e">
        <f t="shared" si="50"/>
        <v>#VALUE!</v>
      </c>
      <c r="Q419" t="e">
        <f>_xlfn.XLOOKUP($G419,'HBV_PBC Unified TL'!$A:$A,'HBV_PBC Unified TL'!$E:$E,,0)</f>
        <v>#VALUE!</v>
      </c>
      <c r="R419" t="e">
        <f t="shared" si="51"/>
        <v>#VALUE!</v>
      </c>
      <c r="S419" t="e">
        <f>_xlfn.IFNA(IF(_xlfn.XLOOKUP($C419,OLs!$B:$B,OLs!$B:$B,,0),1,0),0)</f>
        <v>#VALUE!</v>
      </c>
      <c r="T419" t="e">
        <f t="shared" si="52"/>
        <v>#VALUE!</v>
      </c>
      <c r="U419" t="e">
        <f>_xlfn.IFNA(_xlfn.XLOOKUP($T419,'PBC TL'!$A:$A,'PBC TL'!$F:$F,,0),"NA")</f>
        <v>#VALUE!</v>
      </c>
      <c r="V419" t="e">
        <f t="shared" si="53"/>
        <v>#VALUE!</v>
      </c>
      <c r="W419" t="e">
        <f t="shared" si="54"/>
        <v>#VALUE!</v>
      </c>
      <c r="X419" t="e">
        <f t="shared" si="55"/>
        <v>#VALUE!</v>
      </c>
      <c r="Y419" t="e">
        <f t="shared" si="56"/>
        <v>#VALUE!</v>
      </c>
    </row>
    <row r="420" spans="1:25" hidden="1" x14ac:dyDescent="0.25">
      <c r="A420" t="e">
        <f>IFERROR(ODBC__dsn_Synapse[[#This Row],[wave_id]],"")*1</f>
        <v>#VALUE!</v>
      </c>
      <c r="B420" t="e">
        <f>IFERROR(ODBC__dsn_Synapse[[#This Row],[id]],"")*1</f>
        <v>#VALUE!</v>
      </c>
      <c r="C420" t="e">
        <f>IFERROR(ODBC__dsn_Synapse[[#This Row],[user_id]],"")*1</f>
        <v>#VALUE!</v>
      </c>
      <c r="D420" s="100" t="e">
        <f>IFERROR(ODBC__dsn_Synapse[[#This Row],[start_date]],"")*1</f>
        <v>#VALUE!</v>
      </c>
      <c r="E420" t="e">
        <f>IFERROR(ODBC__dsn_Synapse[[#This Row],[completed_date]],"")*1</f>
        <v>#VALUE!</v>
      </c>
      <c r="F420" s="100" t="e">
        <f>IFERROR(ODBC__dsn_Synapse[[#This Row],[convert_TZ(users_waves.completed_date,''UTC'',''America/New_York'')]],"")*1</f>
        <v>#VALUE!</v>
      </c>
      <c r="G420" t="e">
        <f>IFERROR(ODBC__dsn_Synapse[[#This Row],[npi]],"")*1</f>
        <v>#VALUE!</v>
      </c>
      <c r="H420" t="e">
        <f>IFERROR(ODBC__dsn_Synapse[[#This Row],[vendor_npi]],"")*1</f>
        <v>#VALUE!</v>
      </c>
      <c r="I420" t="e">
        <f>IFERROR(ODBC__dsn_Synapse[[#This Row],[status]],"")*1</f>
        <v>#VALUE!</v>
      </c>
      <c r="J420" t="str">
        <f>IFERROR(ODBC__dsn_Synapse[[#This Row],[responses-&gt;&gt;''$.\"4420595\"'']],"")</f>
        <v/>
      </c>
      <c r="K420" t="str">
        <f>IFERROR(ODBC__dsn_Synapse[[#This Row],[responses-&gt;&gt;''$.\"4420283\"'']],"")</f>
        <v/>
      </c>
      <c r="L420" t="str">
        <f>IFERROR(ODBC__dsn_Synapse[[#This Row],[responses-&gt;&gt;''$.\"4422124\"'']],"")</f>
        <v/>
      </c>
      <c r="M420" t="str">
        <f t="shared" si="49"/>
        <v/>
      </c>
      <c r="N420" t="e">
        <f>_xlfn.IFNA(_xlfn.XLOOKUP($G420,'HBV TL'!$C:$C,'HBV TL'!$E:$E,,0),"NA")</f>
        <v>#VALUE!</v>
      </c>
      <c r="O420" t="e">
        <f>_xlfn.IFNA(_xlfn.XLOOKUP($H420,'HBV TL'!$C:$C,'HBV TL'!$E:$E,,0),"NA")</f>
        <v>#VALUE!</v>
      </c>
      <c r="P420" t="e">
        <f t="shared" si="50"/>
        <v>#VALUE!</v>
      </c>
      <c r="Q420" t="e">
        <f>_xlfn.XLOOKUP($G420,'HBV_PBC Unified TL'!$A:$A,'HBV_PBC Unified TL'!$E:$E,,0)</f>
        <v>#VALUE!</v>
      </c>
      <c r="R420" t="e">
        <f t="shared" si="51"/>
        <v>#VALUE!</v>
      </c>
      <c r="S420" t="e">
        <f>_xlfn.IFNA(IF(_xlfn.XLOOKUP($C420,OLs!$B:$B,OLs!$B:$B,,0),1,0),0)</f>
        <v>#VALUE!</v>
      </c>
      <c r="T420" t="e">
        <f t="shared" si="52"/>
        <v>#VALUE!</v>
      </c>
      <c r="U420" t="e">
        <f>_xlfn.IFNA(_xlfn.XLOOKUP($T420,'PBC TL'!$A:$A,'PBC TL'!$F:$F,,0),"NA")</f>
        <v>#VALUE!</v>
      </c>
      <c r="V420" t="e">
        <f t="shared" si="53"/>
        <v>#VALUE!</v>
      </c>
      <c r="W420" t="e">
        <f t="shared" si="54"/>
        <v>#VALUE!</v>
      </c>
      <c r="X420" t="e">
        <f t="shared" si="55"/>
        <v>#VALUE!</v>
      </c>
      <c r="Y420" t="e">
        <f t="shared" si="56"/>
        <v>#VALUE!</v>
      </c>
    </row>
    <row r="421" spans="1:25" hidden="1" x14ac:dyDescent="0.25">
      <c r="A421" t="e">
        <f>IFERROR(ODBC__dsn_Synapse[[#This Row],[wave_id]],"")*1</f>
        <v>#VALUE!</v>
      </c>
      <c r="B421" t="e">
        <f>IFERROR(ODBC__dsn_Synapse[[#This Row],[id]],"")*1</f>
        <v>#VALUE!</v>
      </c>
      <c r="C421" t="e">
        <f>IFERROR(ODBC__dsn_Synapse[[#This Row],[user_id]],"")*1</f>
        <v>#VALUE!</v>
      </c>
      <c r="D421" s="100" t="e">
        <f>IFERROR(ODBC__dsn_Synapse[[#This Row],[start_date]],"")*1</f>
        <v>#VALUE!</v>
      </c>
      <c r="E421" t="e">
        <f>IFERROR(ODBC__dsn_Synapse[[#This Row],[completed_date]],"")*1</f>
        <v>#VALUE!</v>
      </c>
      <c r="F421" s="100" t="e">
        <f>IFERROR(ODBC__dsn_Synapse[[#This Row],[convert_TZ(users_waves.completed_date,''UTC'',''America/New_York'')]],"")*1</f>
        <v>#VALUE!</v>
      </c>
      <c r="G421" t="e">
        <f>IFERROR(ODBC__dsn_Synapse[[#This Row],[npi]],"")*1</f>
        <v>#VALUE!</v>
      </c>
      <c r="H421" t="e">
        <f>IFERROR(ODBC__dsn_Synapse[[#This Row],[vendor_npi]],"")*1</f>
        <v>#VALUE!</v>
      </c>
      <c r="I421" t="e">
        <f>IFERROR(ODBC__dsn_Synapse[[#This Row],[status]],"")*1</f>
        <v>#VALUE!</v>
      </c>
      <c r="J421" t="str">
        <f>IFERROR(ODBC__dsn_Synapse[[#This Row],[responses-&gt;&gt;''$.\"4420595\"'']],"")</f>
        <v/>
      </c>
      <c r="K421" t="str">
        <f>IFERROR(ODBC__dsn_Synapse[[#This Row],[responses-&gt;&gt;''$.\"4420283\"'']],"")</f>
        <v/>
      </c>
      <c r="L421" t="str">
        <f>IFERROR(ODBC__dsn_Synapse[[#This Row],[responses-&gt;&gt;''$.\"4422124\"'']],"")</f>
        <v/>
      </c>
      <c r="M421" t="str">
        <f t="shared" si="49"/>
        <v/>
      </c>
      <c r="N421" t="e">
        <f>_xlfn.IFNA(_xlfn.XLOOKUP($G421,'HBV TL'!$C:$C,'HBV TL'!$E:$E,,0),"NA")</f>
        <v>#VALUE!</v>
      </c>
      <c r="O421" t="e">
        <f>_xlfn.IFNA(_xlfn.XLOOKUP($H421,'HBV TL'!$C:$C,'HBV TL'!$E:$E,,0),"NA")</f>
        <v>#VALUE!</v>
      </c>
      <c r="P421" t="e">
        <f t="shared" si="50"/>
        <v>#VALUE!</v>
      </c>
      <c r="Q421" t="e">
        <f>_xlfn.XLOOKUP($G421,'HBV_PBC Unified TL'!$A:$A,'HBV_PBC Unified TL'!$E:$E,,0)</f>
        <v>#VALUE!</v>
      </c>
      <c r="R421" t="e">
        <f t="shared" si="51"/>
        <v>#VALUE!</v>
      </c>
      <c r="S421" t="e">
        <f>_xlfn.IFNA(IF(_xlfn.XLOOKUP($C421,OLs!$B:$B,OLs!$B:$B,,0),1,0),0)</f>
        <v>#VALUE!</v>
      </c>
      <c r="T421" t="e">
        <f t="shared" si="52"/>
        <v>#VALUE!</v>
      </c>
      <c r="U421" t="e">
        <f>_xlfn.IFNA(_xlfn.XLOOKUP($T421,'PBC TL'!$A:$A,'PBC TL'!$F:$F,,0),"NA")</f>
        <v>#VALUE!</v>
      </c>
      <c r="V421" t="e">
        <f t="shared" si="53"/>
        <v>#VALUE!</v>
      </c>
      <c r="W421" t="e">
        <f t="shared" si="54"/>
        <v>#VALUE!</v>
      </c>
      <c r="X421" t="e">
        <f t="shared" si="55"/>
        <v>#VALUE!</v>
      </c>
      <c r="Y421" t="e">
        <f t="shared" si="56"/>
        <v>#VALUE!</v>
      </c>
    </row>
    <row r="422" spans="1:25" hidden="1" x14ac:dyDescent="0.25">
      <c r="A422" t="e">
        <f>IFERROR(ODBC__dsn_Synapse[[#This Row],[wave_id]],"")*1</f>
        <v>#VALUE!</v>
      </c>
      <c r="B422" t="e">
        <f>IFERROR(ODBC__dsn_Synapse[[#This Row],[id]],"")*1</f>
        <v>#VALUE!</v>
      </c>
      <c r="C422" t="e">
        <f>IFERROR(ODBC__dsn_Synapse[[#This Row],[user_id]],"")*1</f>
        <v>#VALUE!</v>
      </c>
      <c r="D422" s="100" t="e">
        <f>IFERROR(ODBC__dsn_Synapse[[#This Row],[start_date]],"")*1</f>
        <v>#VALUE!</v>
      </c>
      <c r="E422" t="e">
        <f>IFERROR(ODBC__dsn_Synapse[[#This Row],[completed_date]],"")*1</f>
        <v>#VALUE!</v>
      </c>
      <c r="F422" s="100" t="e">
        <f>IFERROR(ODBC__dsn_Synapse[[#This Row],[convert_TZ(users_waves.completed_date,''UTC'',''America/New_York'')]],"")*1</f>
        <v>#VALUE!</v>
      </c>
      <c r="G422" t="e">
        <f>IFERROR(ODBC__dsn_Synapse[[#This Row],[npi]],"")*1</f>
        <v>#VALUE!</v>
      </c>
      <c r="H422" t="e">
        <f>IFERROR(ODBC__dsn_Synapse[[#This Row],[vendor_npi]],"")*1</f>
        <v>#VALUE!</v>
      </c>
      <c r="I422" t="e">
        <f>IFERROR(ODBC__dsn_Synapse[[#This Row],[status]],"")*1</f>
        <v>#VALUE!</v>
      </c>
      <c r="J422" t="str">
        <f>IFERROR(ODBC__dsn_Synapse[[#This Row],[responses-&gt;&gt;''$.\"4420595\"'']],"")</f>
        <v/>
      </c>
      <c r="K422" t="str">
        <f>IFERROR(ODBC__dsn_Synapse[[#This Row],[responses-&gt;&gt;''$.\"4420283\"'']],"")</f>
        <v/>
      </c>
      <c r="L422" t="str">
        <f>IFERROR(ODBC__dsn_Synapse[[#This Row],[responses-&gt;&gt;''$.\"4422124\"'']],"")</f>
        <v/>
      </c>
      <c r="M422" t="str">
        <f t="shared" si="49"/>
        <v/>
      </c>
      <c r="N422" t="e">
        <f>_xlfn.IFNA(_xlfn.XLOOKUP($G422,'HBV TL'!$C:$C,'HBV TL'!$E:$E,,0),"NA")</f>
        <v>#VALUE!</v>
      </c>
      <c r="O422" t="e">
        <f>_xlfn.IFNA(_xlfn.XLOOKUP($H422,'HBV TL'!$C:$C,'HBV TL'!$E:$E,,0),"NA")</f>
        <v>#VALUE!</v>
      </c>
      <c r="P422" t="e">
        <f t="shared" si="50"/>
        <v>#VALUE!</v>
      </c>
      <c r="Q422" t="e">
        <f>_xlfn.XLOOKUP($G422,'HBV_PBC Unified TL'!$A:$A,'HBV_PBC Unified TL'!$E:$E,,0)</f>
        <v>#VALUE!</v>
      </c>
      <c r="R422" t="e">
        <f t="shared" si="51"/>
        <v>#VALUE!</v>
      </c>
      <c r="S422" t="e">
        <f>_xlfn.IFNA(IF(_xlfn.XLOOKUP($C422,OLs!$B:$B,OLs!$B:$B,,0),1,0),0)</f>
        <v>#VALUE!</v>
      </c>
      <c r="T422" t="e">
        <f t="shared" si="52"/>
        <v>#VALUE!</v>
      </c>
      <c r="U422" t="e">
        <f>_xlfn.IFNA(_xlfn.XLOOKUP($T422,'PBC TL'!$A:$A,'PBC TL'!$F:$F,,0),"NA")</f>
        <v>#VALUE!</v>
      </c>
      <c r="V422" t="e">
        <f t="shared" si="53"/>
        <v>#VALUE!</v>
      </c>
      <c r="W422" t="e">
        <f t="shared" si="54"/>
        <v>#VALUE!</v>
      </c>
      <c r="X422" t="e">
        <f t="shared" si="55"/>
        <v>#VALUE!</v>
      </c>
      <c r="Y422" t="e">
        <f t="shared" si="56"/>
        <v>#VALUE!</v>
      </c>
    </row>
    <row r="423" spans="1:25" hidden="1" x14ac:dyDescent="0.25">
      <c r="A423" t="e">
        <f>IFERROR(ODBC__dsn_Synapse[[#This Row],[wave_id]],"")*1</f>
        <v>#VALUE!</v>
      </c>
      <c r="B423" t="e">
        <f>IFERROR(ODBC__dsn_Synapse[[#This Row],[id]],"")*1</f>
        <v>#VALUE!</v>
      </c>
      <c r="C423" t="e">
        <f>IFERROR(ODBC__dsn_Synapse[[#This Row],[user_id]],"")*1</f>
        <v>#VALUE!</v>
      </c>
      <c r="D423" s="100" t="e">
        <f>IFERROR(ODBC__dsn_Synapse[[#This Row],[start_date]],"")*1</f>
        <v>#VALUE!</v>
      </c>
      <c r="E423" t="e">
        <f>IFERROR(ODBC__dsn_Synapse[[#This Row],[completed_date]],"")*1</f>
        <v>#VALUE!</v>
      </c>
      <c r="F423" s="100" t="e">
        <f>IFERROR(ODBC__dsn_Synapse[[#This Row],[convert_TZ(users_waves.completed_date,''UTC'',''America/New_York'')]],"")*1</f>
        <v>#VALUE!</v>
      </c>
      <c r="G423" t="e">
        <f>IFERROR(ODBC__dsn_Synapse[[#This Row],[npi]],"")*1</f>
        <v>#VALUE!</v>
      </c>
      <c r="H423" t="e">
        <f>IFERROR(ODBC__dsn_Synapse[[#This Row],[vendor_npi]],"")*1</f>
        <v>#VALUE!</v>
      </c>
      <c r="I423" t="e">
        <f>IFERROR(ODBC__dsn_Synapse[[#This Row],[status]],"")*1</f>
        <v>#VALUE!</v>
      </c>
      <c r="J423" t="str">
        <f>IFERROR(ODBC__dsn_Synapse[[#This Row],[responses-&gt;&gt;''$.\"4420595\"'']],"")</f>
        <v/>
      </c>
      <c r="K423" t="str">
        <f>IFERROR(ODBC__dsn_Synapse[[#This Row],[responses-&gt;&gt;''$.\"4420283\"'']],"")</f>
        <v/>
      </c>
      <c r="L423" t="str">
        <f>IFERROR(ODBC__dsn_Synapse[[#This Row],[responses-&gt;&gt;''$.\"4422124\"'']],"")</f>
        <v/>
      </c>
      <c r="M423" t="str">
        <f t="shared" si="49"/>
        <v/>
      </c>
      <c r="N423" t="e">
        <f>_xlfn.IFNA(_xlfn.XLOOKUP($G423,'HBV TL'!$C:$C,'HBV TL'!$E:$E,,0),"NA")</f>
        <v>#VALUE!</v>
      </c>
      <c r="O423" t="e">
        <f>_xlfn.IFNA(_xlfn.XLOOKUP($H423,'HBV TL'!$C:$C,'HBV TL'!$E:$E,,0),"NA")</f>
        <v>#VALUE!</v>
      </c>
      <c r="P423" t="e">
        <f t="shared" si="50"/>
        <v>#VALUE!</v>
      </c>
      <c r="Q423" t="e">
        <f>_xlfn.XLOOKUP($G423,'HBV_PBC Unified TL'!$A:$A,'HBV_PBC Unified TL'!$E:$E,,0)</f>
        <v>#VALUE!</v>
      </c>
      <c r="R423" t="e">
        <f t="shared" si="51"/>
        <v>#VALUE!</v>
      </c>
      <c r="S423" t="e">
        <f>_xlfn.IFNA(IF(_xlfn.XLOOKUP($C423,OLs!$B:$B,OLs!$B:$B,,0),1,0),0)</f>
        <v>#VALUE!</v>
      </c>
      <c r="T423" t="e">
        <f t="shared" si="52"/>
        <v>#VALUE!</v>
      </c>
      <c r="U423" t="e">
        <f>_xlfn.IFNA(_xlfn.XLOOKUP($T423,'PBC TL'!$A:$A,'PBC TL'!$F:$F,,0),"NA")</f>
        <v>#VALUE!</v>
      </c>
      <c r="V423" t="e">
        <f t="shared" si="53"/>
        <v>#VALUE!</v>
      </c>
      <c r="W423" t="e">
        <f t="shared" si="54"/>
        <v>#VALUE!</v>
      </c>
      <c r="X423" t="e">
        <f t="shared" si="55"/>
        <v>#VALUE!</v>
      </c>
      <c r="Y423" t="e">
        <f t="shared" si="56"/>
        <v>#VALUE!</v>
      </c>
    </row>
    <row r="424" spans="1:25" hidden="1" x14ac:dyDescent="0.25">
      <c r="A424" t="e">
        <f>IFERROR(ODBC__dsn_Synapse[[#This Row],[wave_id]],"")*1</f>
        <v>#VALUE!</v>
      </c>
      <c r="B424" t="e">
        <f>IFERROR(ODBC__dsn_Synapse[[#This Row],[id]],"")*1</f>
        <v>#VALUE!</v>
      </c>
      <c r="C424" t="e">
        <f>IFERROR(ODBC__dsn_Synapse[[#This Row],[user_id]],"")*1</f>
        <v>#VALUE!</v>
      </c>
      <c r="D424" s="100" t="e">
        <f>IFERROR(ODBC__dsn_Synapse[[#This Row],[start_date]],"")*1</f>
        <v>#VALUE!</v>
      </c>
      <c r="E424" t="e">
        <f>IFERROR(ODBC__dsn_Synapse[[#This Row],[completed_date]],"")*1</f>
        <v>#VALUE!</v>
      </c>
      <c r="F424" s="100" t="e">
        <f>IFERROR(ODBC__dsn_Synapse[[#This Row],[convert_TZ(users_waves.completed_date,''UTC'',''America/New_York'')]],"")*1</f>
        <v>#VALUE!</v>
      </c>
      <c r="G424" t="e">
        <f>IFERROR(ODBC__dsn_Synapse[[#This Row],[npi]],"")*1</f>
        <v>#VALUE!</v>
      </c>
      <c r="H424" t="e">
        <f>IFERROR(ODBC__dsn_Synapse[[#This Row],[vendor_npi]],"")*1</f>
        <v>#VALUE!</v>
      </c>
      <c r="I424" t="e">
        <f>IFERROR(ODBC__dsn_Synapse[[#This Row],[status]],"")*1</f>
        <v>#VALUE!</v>
      </c>
      <c r="J424" t="str">
        <f>IFERROR(ODBC__dsn_Synapse[[#This Row],[responses-&gt;&gt;''$.\"4420595\"'']],"")</f>
        <v/>
      </c>
      <c r="K424" t="str">
        <f>IFERROR(ODBC__dsn_Synapse[[#This Row],[responses-&gt;&gt;''$.\"4420283\"'']],"")</f>
        <v/>
      </c>
      <c r="L424" t="str">
        <f>IFERROR(ODBC__dsn_Synapse[[#This Row],[responses-&gt;&gt;''$.\"4422124\"'']],"")</f>
        <v/>
      </c>
      <c r="M424" t="str">
        <f t="shared" si="49"/>
        <v/>
      </c>
      <c r="N424" t="e">
        <f>_xlfn.IFNA(_xlfn.XLOOKUP($G424,'HBV TL'!$C:$C,'HBV TL'!$E:$E,,0),"NA")</f>
        <v>#VALUE!</v>
      </c>
      <c r="O424" t="e">
        <f>_xlfn.IFNA(_xlfn.XLOOKUP($H424,'HBV TL'!$C:$C,'HBV TL'!$E:$E,,0),"NA")</f>
        <v>#VALUE!</v>
      </c>
      <c r="P424" t="e">
        <f t="shared" si="50"/>
        <v>#VALUE!</v>
      </c>
      <c r="Q424" t="e">
        <f>_xlfn.XLOOKUP($G424,'HBV_PBC Unified TL'!$A:$A,'HBV_PBC Unified TL'!$E:$E,,0)</f>
        <v>#VALUE!</v>
      </c>
      <c r="R424" t="e">
        <f t="shared" si="51"/>
        <v>#VALUE!</v>
      </c>
      <c r="S424" t="e">
        <f>_xlfn.IFNA(IF(_xlfn.XLOOKUP($C424,OLs!$B:$B,OLs!$B:$B,,0),1,0),0)</f>
        <v>#VALUE!</v>
      </c>
      <c r="T424" t="e">
        <f t="shared" si="52"/>
        <v>#VALUE!</v>
      </c>
      <c r="U424" t="e">
        <f>_xlfn.IFNA(_xlfn.XLOOKUP($T424,'PBC TL'!$A:$A,'PBC TL'!$F:$F,,0),"NA")</f>
        <v>#VALUE!</v>
      </c>
      <c r="V424" t="e">
        <f t="shared" si="53"/>
        <v>#VALUE!</v>
      </c>
      <c r="W424" t="e">
        <f t="shared" si="54"/>
        <v>#VALUE!</v>
      </c>
      <c r="X424" t="e">
        <f t="shared" si="55"/>
        <v>#VALUE!</v>
      </c>
      <c r="Y424" t="e">
        <f t="shared" si="56"/>
        <v>#VALUE!</v>
      </c>
    </row>
    <row r="425" spans="1:25" hidden="1" x14ac:dyDescent="0.25">
      <c r="A425" t="e">
        <f>IFERROR(ODBC__dsn_Synapse[[#This Row],[wave_id]],"")*1</f>
        <v>#VALUE!</v>
      </c>
      <c r="B425" t="e">
        <f>IFERROR(ODBC__dsn_Synapse[[#This Row],[id]],"")*1</f>
        <v>#VALUE!</v>
      </c>
      <c r="C425" t="e">
        <f>IFERROR(ODBC__dsn_Synapse[[#This Row],[user_id]],"")*1</f>
        <v>#VALUE!</v>
      </c>
      <c r="D425" s="100" t="e">
        <f>IFERROR(ODBC__dsn_Synapse[[#This Row],[start_date]],"")*1</f>
        <v>#VALUE!</v>
      </c>
      <c r="E425" t="e">
        <f>IFERROR(ODBC__dsn_Synapse[[#This Row],[completed_date]],"")*1</f>
        <v>#VALUE!</v>
      </c>
      <c r="F425" s="100" t="e">
        <f>IFERROR(ODBC__dsn_Synapse[[#This Row],[convert_TZ(users_waves.completed_date,''UTC'',''America/New_York'')]],"")*1</f>
        <v>#VALUE!</v>
      </c>
      <c r="G425" t="e">
        <f>IFERROR(ODBC__dsn_Synapse[[#This Row],[npi]],"")*1</f>
        <v>#VALUE!</v>
      </c>
      <c r="H425" t="e">
        <f>IFERROR(ODBC__dsn_Synapse[[#This Row],[vendor_npi]],"")*1</f>
        <v>#VALUE!</v>
      </c>
      <c r="I425" t="e">
        <f>IFERROR(ODBC__dsn_Synapse[[#This Row],[status]],"")*1</f>
        <v>#VALUE!</v>
      </c>
      <c r="J425" t="str">
        <f>IFERROR(ODBC__dsn_Synapse[[#This Row],[responses-&gt;&gt;''$.\"4420595\"'']],"")</f>
        <v/>
      </c>
      <c r="K425" t="str">
        <f>IFERROR(ODBC__dsn_Synapse[[#This Row],[responses-&gt;&gt;''$.\"4420283\"'']],"")</f>
        <v/>
      </c>
      <c r="L425" t="str">
        <f>IFERROR(ODBC__dsn_Synapse[[#This Row],[responses-&gt;&gt;''$.\"4422124\"'']],"")</f>
        <v/>
      </c>
      <c r="M425" t="str">
        <f t="shared" si="49"/>
        <v/>
      </c>
      <c r="N425" t="e">
        <f>_xlfn.IFNA(_xlfn.XLOOKUP($G425,'HBV TL'!$C:$C,'HBV TL'!$E:$E,,0),"NA")</f>
        <v>#VALUE!</v>
      </c>
      <c r="O425" t="e">
        <f>_xlfn.IFNA(_xlfn.XLOOKUP($H425,'HBV TL'!$C:$C,'HBV TL'!$E:$E,,0),"NA")</f>
        <v>#VALUE!</v>
      </c>
      <c r="P425" t="e">
        <f t="shared" si="50"/>
        <v>#VALUE!</v>
      </c>
      <c r="Q425" t="e">
        <f>_xlfn.XLOOKUP($G425,'HBV_PBC Unified TL'!$A:$A,'HBV_PBC Unified TL'!$E:$E,,0)</f>
        <v>#VALUE!</v>
      </c>
      <c r="R425" t="e">
        <f t="shared" si="51"/>
        <v>#VALUE!</v>
      </c>
      <c r="S425" t="e">
        <f>_xlfn.IFNA(IF(_xlfn.XLOOKUP($C425,OLs!$B:$B,OLs!$B:$B,,0),1,0),0)</f>
        <v>#VALUE!</v>
      </c>
      <c r="T425" t="e">
        <f t="shared" si="52"/>
        <v>#VALUE!</v>
      </c>
      <c r="U425" t="e">
        <f>_xlfn.IFNA(_xlfn.XLOOKUP($T425,'PBC TL'!$A:$A,'PBC TL'!$F:$F,,0),"NA")</f>
        <v>#VALUE!</v>
      </c>
      <c r="V425" t="e">
        <f t="shared" si="53"/>
        <v>#VALUE!</v>
      </c>
      <c r="W425" t="e">
        <f t="shared" si="54"/>
        <v>#VALUE!</v>
      </c>
      <c r="X425" t="e">
        <f t="shared" si="55"/>
        <v>#VALUE!</v>
      </c>
      <c r="Y425" t="e">
        <f t="shared" si="56"/>
        <v>#VALUE!</v>
      </c>
    </row>
    <row r="426" spans="1:25" hidden="1" x14ac:dyDescent="0.25">
      <c r="A426" t="e">
        <f>IFERROR(ODBC__dsn_Synapse[[#This Row],[wave_id]],"")*1</f>
        <v>#VALUE!</v>
      </c>
      <c r="B426" t="e">
        <f>IFERROR(ODBC__dsn_Synapse[[#This Row],[id]],"")*1</f>
        <v>#VALUE!</v>
      </c>
      <c r="C426" t="e">
        <f>IFERROR(ODBC__dsn_Synapse[[#This Row],[user_id]],"")*1</f>
        <v>#VALUE!</v>
      </c>
      <c r="D426" s="100" t="e">
        <f>IFERROR(ODBC__dsn_Synapse[[#This Row],[start_date]],"")*1</f>
        <v>#VALUE!</v>
      </c>
      <c r="E426" t="e">
        <f>IFERROR(ODBC__dsn_Synapse[[#This Row],[completed_date]],"")*1</f>
        <v>#VALUE!</v>
      </c>
      <c r="F426" s="100" t="e">
        <f>IFERROR(ODBC__dsn_Synapse[[#This Row],[convert_TZ(users_waves.completed_date,''UTC'',''America/New_York'')]],"")*1</f>
        <v>#VALUE!</v>
      </c>
      <c r="G426" t="e">
        <f>IFERROR(ODBC__dsn_Synapse[[#This Row],[npi]],"")*1</f>
        <v>#VALUE!</v>
      </c>
      <c r="H426" t="e">
        <f>IFERROR(ODBC__dsn_Synapse[[#This Row],[vendor_npi]],"")*1</f>
        <v>#VALUE!</v>
      </c>
      <c r="I426" t="e">
        <f>IFERROR(ODBC__dsn_Synapse[[#This Row],[status]],"")*1</f>
        <v>#VALUE!</v>
      </c>
      <c r="J426" t="str">
        <f>IFERROR(ODBC__dsn_Synapse[[#This Row],[responses-&gt;&gt;''$.\"4420595\"'']],"")</f>
        <v/>
      </c>
      <c r="K426" t="str">
        <f>IFERROR(ODBC__dsn_Synapse[[#This Row],[responses-&gt;&gt;''$.\"4420283\"'']],"")</f>
        <v/>
      </c>
      <c r="L426" t="str">
        <f>IFERROR(ODBC__dsn_Synapse[[#This Row],[responses-&gt;&gt;''$.\"4422124\"'']],"")</f>
        <v/>
      </c>
      <c r="M426" t="str">
        <f t="shared" si="49"/>
        <v/>
      </c>
      <c r="N426" t="e">
        <f>_xlfn.IFNA(_xlfn.XLOOKUP($G426,'HBV TL'!$C:$C,'HBV TL'!$E:$E,,0),"NA")</f>
        <v>#VALUE!</v>
      </c>
      <c r="O426" t="e">
        <f>_xlfn.IFNA(_xlfn.XLOOKUP($H426,'HBV TL'!$C:$C,'HBV TL'!$E:$E,,0),"NA")</f>
        <v>#VALUE!</v>
      </c>
      <c r="P426" t="e">
        <f t="shared" si="50"/>
        <v>#VALUE!</v>
      </c>
      <c r="Q426" t="e">
        <f>_xlfn.XLOOKUP($G426,'HBV_PBC Unified TL'!$A:$A,'HBV_PBC Unified TL'!$E:$E,,0)</f>
        <v>#VALUE!</v>
      </c>
      <c r="R426" t="e">
        <f t="shared" si="51"/>
        <v>#VALUE!</v>
      </c>
      <c r="S426" t="e">
        <f>_xlfn.IFNA(IF(_xlfn.XLOOKUP($C426,OLs!$B:$B,OLs!$B:$B,,0),1,0),0)</f>
        <v>#VALUE!</v>
      </c>
      <c r="T426" t="e">
        <f t="shared" si="52"/>
        <v>#VALUE!</v>
      </c>
      <c r="U426" t="e">
        <f>_xlfn.IFNA(_xlfn.XLOOKUP($T426,'PBC TL'!$A:$A,'PBC TL'!$F:$F,,0),"NA")</f>
        <v>#VALUE!</v>
      </c>
      <c r="V426" t="e">
        <f t="shared" si="53"/>
        <v>#VALUE!</v>
      </c>
      <c r="W426" t="e">
        <f t="shared" si="54"/>
        <v>#VALUE!</v>
      </c>
      <c r="X426" t="e">
        <f t="shared" si="55"/>
        <v>#VALUE!</v>
      </c>
      <c r="Y426" t="e">
        <f t="shared" si="56"/>
        <v>#VALUE!</v>
      </c>
    </row>
    <row r="427" spans="1:25" hidden="1" x14ac:dyDescent="0.25">
      <c r="A427" t="e">
        <f>IFERROR(ODBC__dsn_Synapse[[#This Row],[wave_id]],"")*1</f>
        <v>#VALUE!</v>
      </c>
      <c r="B427" t="e">
        <f>IFERROR(ODBC__dsn_Synapse[[#This Row],[id]],"")*1</f>
        <v>#VALUE!</v>
      </c>
      <c r="C427" t="e">
        <f>IFERROR(ODBC__dsn_Synapse[[#This Row],[user_id]],"")*1</f>
        <v>#VALUE!</v>
      </c>
      <c r="D427" s="100" t="e">
        <f>IFERROR(ODBC__dsn_Synapse[[#This Row],[start_date]],"")*1</f>
        <v>#VALUE!</v>
      </c>
      <c r="E427" t="e">
        <f>IFERROR(ODBC__dsn_Synapse[[#This Row],[completed_date]],"")*1</f>
        <v>#VALUE!</v>
      </c>
      <c r="F427" s="100" t="e">
        <f>IFERROR(ODBC__dsn_Synapse[[#This Row],[convert_TZ(users_waves.completed_date,''UTC'',''America/New_York'')]],"")*1</f>
        <v>#VALUE!</v>
      </c>
      <c r="G427" t="e">
        <f>IFERROR(ODBC__dsn_Synapse[[#This Row],[npi]],"")*1</f>
        <v>#VALUE!</v>
      </c>
      <c r="H427" t="e">
        <f>IFERROR(ODBC__dsn_Synapse[[#This Row],[vendor_npi]],"")*1</f>
        <v>#VALUE!</v>
      </c>
      <c r="I427" t="e">
        <f>IFERROR(ODBC__dsn_Synapse[[#This Row],[status]],"")*1</f>
        <v>#VALUE!</v>
      </c>
      <c r="J427" t="str">
        <f>IFERROR(ODBC__dsn_Synapse[[#This Row],[responses-&gt;&gt;''$.\"4420595\"'']],"")</f>
        <v/>
      </c>
      <c r="K427" t="str">
        <f>IFERROR(ODBC__dsn_Synapse[[#This Row],[responses-&gt;&gt;''$.\"4420283\"'']],"")</f>
        <v/>
      </c>
      <c r="L427" t="str">
        <f>IFERROR(ODBC__dsn_Synapse[[#This Row],[responses-&gt;&gt;''$.\"4422124\"'']],"")</f>
        <v/>
      </c>
      <c r="M427" t="str">
        <f t="shared" si="49"/>
        <v/>
      </c>
      <c r="N427" t="e">
        <f>_xlfn.IFNA(_xlfn.XLOOKUP($G427,'HBV TL'!$C:$C,'HBV TL'!$E:$E,,0),"NA")</f>
        <v>#VALUE!</v>
      </c>
      <c r="O427" t="e">
        <f>_xlfn.IFNA(_xlfn.XLOOKUP($H427,'HBV TL'!$C:$C,'HBV TL'!$E:$E,,0),"NA")</f>
        <v>#VALUE!</v>
      </c>
      <c r="P427" t="e">
        <f t="shared" si="50"/>
        <v>#VALUE!</v>
      </c>
      <c r="Q427" t="e">
        <f>_xlfn.XLOOKUP($G427,'HBV_PBC Unified TL'!$A:$A,'HBV_PBC Unified TL'!$E:$E,,0)</f>
        <v>#VALUE!</v>
      </c>
      <c r="R427" t="e">
        <f t="shared" si="51"/>
        <v>#VALUE!</v>
      </c>
      <c r="S427" t="e">
        <f>_xlfn.IFNA(IF(_xlfn.XLOOKUP($C427,OLs!$B:$B,OLs!$B:$B,,0),1,0),0)</f>
        <v>#VALUE!</v>
      </c>
      <c r="T427" t="e">
        <f t="shared" si="52"/>
        <v>#VALUE!</v>
      </c>
      <c r="U427" t="e">
        <f>_xlfn.IFNA(_xlfn.XLOOKUP($T427,'PBC TL'!$A:$A,'PBC TL'!$F:$F,,0),"NA")</f>
        <v>#VALUE!</v>
      </c>
      <c r="V427" t="e">
        <f t="shared" si="53"/>
        <v>#VALUE!</v>
      </c>
      <c r="W427" t="e">
        <f t="shared" si="54"/>
        <v>#VALUE!</v>
      </c>
      <c r="X427" t="e">
        <f t="shared" si="55"/>
        <v>#VALUE!</v>
      </c>
      <c r="Y427" t="e">
        <f t="shared" si="56"/>
        <v>#VALUE!</v>
      </c>
    </row>
    <row r="428" spans="1:25" hidden="1" x14ac:dyDescent="0.25">
      <c r="A428" t="e">
        <f>IFERROR(ODBC__dsn_Synapse[[#This Row],[wave_id]],"")*1</f>
        <v>#VALUE!</v>
      </c>
      <c r="B428" t="e">
        <f>IFERROR(ODBC__dsn_Synapse[[#This Row],[id]],"")*1</f>
        <v>#VALUE!</v>
      </c>
      <c r="C428" t="e">
        <f>IFERROR(ODBC__dsn_Synapse[[#This Row],[user_id]],"")*1</f>
        <v>#VALUE!</v>
      </c>
      <c r="D428" s="100" t="e">
        <f>IFERROR(ODBC__dsn_Synapse[[#This Row],[start_date]],"")*1</f>
        <v>#VALUE!</v>
      </c>
      <c r="E428" t="e">
        <f>IFERROR(ODBC__dsn_Synapse[[#This Row],[completed_date]],"")*1</f>
        <v>#VALUE!</v>
      </c>
      <c r="F428" s="100" t="e">
        <f>IFERROR(ODBC__dsn_Synapse[[#This Row],[convert_TZ(users_waves.completed_date,''UTC'',''America/New_York'')]],"")*1</f>
        <v>#VALUE!</v>
      </c>
      <c r="G428" t="e">
        <f>IFERROR(ODBC__dsn_Synapse[[#This Row],[npi]],"")*1</f>
        <v>#VALUE!</v>
      </c>
      <c r="H428" t="e">
        <f>IFERROR(ODBC__dsn_Synapse[[#This Row],[vendor_npi]],"")*1</f>
        <v>#VALUE!</v>
      </c>
      <c r="I428" t="e">
        <f>IFERROR(ODBC__dsn_Synapse[[#This Row],[status]],"")*1</f>
        <v>#VALUE!</v>
      </c>
      <c r="J428" t="str">
        <f>IFERROR(ODBC__dsn_Synapse[[#This Row],[responses-&gt;&gt;''$.\"4420595\"'']],"")</f>
        <v/>
      </c>
      <c r="K428" t="str">
        <f>IFERROR(ODBC__dsn_Synapse[[#This Row],[responses-&gt;&gt;''$.\"4420283\"'']],"")</f>
        <v/>
      </c>
      <c r="L428" t="str">
        <f>IFERROR(ODBC__dsn_Synapse[[#This Row],[responses-&gt;&gt;''$.\"4422124\"'']],"")</f>
        <v/>
      </c>
      <c r="M428" t="str">
        <f t="shared" si="49"/>
        <v/>
      </c>
      <c r="N428" t="e">
        <f>_xlfn.IFNA(_xlfn.XLOOKUP($G428,'HBV TL'!$C:$C,'HBV TL'!$E:$E,,0),"NA")</f>
        <v>#VALUE!</v>
      </c>
      <c r="O428" t="e">
        <f>_xlfn.IFNA(_xlfn.XLOOKUP($H428,'HBV TL'!$C:$C,'HBV TL'!$E:$E,,0),"NA")</f>
        <v>#VALUE!</v>
      </c>
      <c r="P428" t="e">
        <f t="shared" si="50"/>
        <v>#VALUE!</v>
      </c>
      <c r="Q428" t="e">
        <f>_xlfn.XLOOKUP($G428,'HBV_PBC Unified TL'!$A:$A,'HBV_PBC Unified TL'!$E:$E,,0)</f>
        <v>#VALUE!</v>
      </c>
      <c r="R428" t="e">
        <f t="shared" si="51"/>
        <v>#VALUE!</v>
      </c>
      <c r="S428" t="e">
        <f>_xlfn.IFNA(IF(_xlfn.XLOOKUP($C428,OLs!$B:$B,OLs!$B:$B,,0),1,0),0)</f>
        <v>#VALUE!</v>
      </c>
      <c r="T428" t="e">
        <f t="shared" si="52"/>
        <v>#VALUE!</v>
      </c>
      <c r="U428" t="e">
        <f>_xlfn.IFNA(_xlfn.XLOOKUP($T428,'PBC TL'!$A:$A,'PBC TL'!$F:$F,,0),"NA")</f>
        <v>#VALUE!</v>
      </c>
      <c r="V428" t="e">
        <f t="shared" si="53"/>
        <v>#VALUE!</v>
      </c>
      <c r="W428" t="e">
        <f t="shared" si="54"/>
        <v>#VALUE!</v>
      </c>
      <c r="X428" t="e">
        <f t="shared" si="55"/>
        <v>#VALUE!</v>
      </c>
      <c r="Y428" t="e">
        <f t="shared" si="56"/>
        <v>#VALUE!</v>
      </c>
    </row>
    <row r="429" spans="1:25" hidden="1" x14ac:dyDescent="0.25">
      <c r="A429" t="e">
        <f>IFERROR(ODBC__dsn_Synapse[[#This Row],[wave_id]],"")*1</f>
        <v>#VALUE!</v>
      </c>
      <c r="B429" t="e">
        <f>IFERROR(ODBC__dsn_Synapse[[#This Row],[id]],"")*1</f>
        <v>#VALUE!</v>
      </c>
      <c r="C429" t="e">
        <f>IFERROR(ODBC__dsn_Synapse[[#This Row],[user_id]],"")*1</f>
        <v>#VALUE!</v>
      </c>
      <c r="D429" s="100" t="e">
        <f>IFERROR(ODBC__dsn_Synapse[[#This Row],[start_date]],"")*1</f>
        <v>#VALUE!</v>
      </c>
      <c r="E429" t="e">
        <f>IFERROR(ODBC__dsn_Synapse[[#This Row],[completed_date]],"")*1</f>
        <v>#VALUE!</v>
      </c>
      <c r="F429" s="100" t="e">
        <f>IFERROR(ODBC__dsn_Synapse[[#This Row],[convert_TZ(users_waves.completed_date,''UTC'',''America/New_York'')]],"")*1</f>
        <v>#VALUE!</v>
      </c>
      <c r="G429" t="e">
        <f>IFERROR(ODBC__dsn_Synapse[[#This Row],[npi]],"")*1</f>
        <v>#VALUE!</v>
      </c>
      <c r="H429" t="e">
        <f>IFERROR(ODBC__dsn_Synapse[[#This Row],[vendor_npi]],"")*1</f>
        <v>#VALUE!</v>
      </c>
      <c r="I429" t="e">
        <f>IFERROR(ODBC__dsn_Synapse[[#This Row],[status]],"")*1</f>
        <v>#VALUE!</v>
      </c>
      <c r="J429" t="str">
        <f>IFERROR(ODBC__dsn_Synapse[[#This Row],[responses-&gt;&gt;''$.\"4420595\"'']],"")</f>
        <v/>
      </c>
      <c r="K429" t="str">
        <f>IFERROR(ODBC__dsn_Synapse[[#This Row],[responses-&gt;&gt;''$.\"4420283\"'']],"")</f>
        <v/>
      </c>
      <c r="L429" t="str">
        <f>IFERROR(ODBC__dsn_Synapse[[#This Row],[responses-&gt;&gt;''$.\"4422124\"'']],"")</f>
        <v/>
      </c>
      <c r="M429" t="str">
        <f t="shared" si="49"/>
        <v/>
      </c>
      <c r="N429" t="e">
        <f>_xlfn.IFNA(_xlfn.XLOOKUP($G429,'HBV TL'!$C:$C,'HBV TL'!$E:$E,,0),"NA")</f>
        <v>#VALUE!</v>
      </c>
      <c r="O429" t="e">
        <f>_xlfn.IFNA(_xlfn.XLOOKUP($H429,'HBV TL'!$C:$C,'HBV TL'!$E:$E,,0),"NA")</f>
        <v>#VALUE!</v>
      </c>
      <c r="P429" t="e">
        <f t="shared" si="50"/>
        <v>#VALUE!</v>
      </c>
      <c r="Q429" t="e">
        <f>_xlfn.XLOOKUP($G429,'HBV_PBC Unified TL'!$A:$A,'HBV_PBC Unified TL'!$E:$E,,0)</f>
        <v>#VALUE!</v>
      </c>
      <c r="R429" t="e">
        <f t="shared" si="51"/>
        <v>#VALUE!</v>
      </c>
      <c r="S429" t="e">
        <f>_xlfn.IFNA(IF(_xlfn.XLOOKUP($C429,OLs!$B:$B,OLs!$B:$B,,0),1,0),0)</f>
        <v>#VALUE!</v>
      </c>
      <c r="T429" t="e">
        <f t="shared" si="52"/>
        <v>#VALUE!</v>
      </c>
      <c r="U429" t="e">
        <f>_xlfn.IFNA(_xlfn.XLOOKUP($T429,'PBC TL'!$A:$A,'PBC TL'!$F:$F,,0),"NA")</f>
        <v>#VALUE!</v>
      </c>
      <c r="V429" t="e">
        <f t="shared" si="53"/>
        <v>#VALUE!</v>
      </c>
      <c r="W429" t="e">
        <f t="shared" si="54"/>
        <v>#VALUE!</v>
      </c>
      <c r="X429" t="e">
        <f t="shared" si="55"/>
        <v>#VALUE!</v>
      </c>
      <c r="Y429" t="e">
        <f t="shared" si="56"/>
        <v>#VALUE!</v>
      </c>
    </row>
    <row r="430" spans="1:25" hidden="1" x14ac:dyDescent="0.25">
      <c r="A430" t="e">
        <f>IFERROR(ODBC__dsn_Synapse[[#This Row],[wave_id]],"")*1</f>
        <v>#VALUE!</v>
      </c>
      <c r="B430" t="e">
        <f>IFERROR(ODBC__dsn_Synapse[[#This Row],[id]],"")*1</f>
        <v>#VALUE!</v>
      </c>
      <c r="C430" t="e">
        <f>IFERROR(ODBC__dsn_Synapse[[#This Row],[user_id]],"")*1</f>
        <v>#VALUE!</v>
      </c>
      <c r="D430" s="100" t="e">
        <f>IFERROR(ODBC__dsn_Synapse[[#This Row],[start_date]],"")*1</f>
        <v>#VALUE!</v>
      </c>
      <c r="E430" t="e">
        <f>IFERROR(ODBC__dsn_Synapse[[#This Row],[completed_date]],"")*1</f>
        <v>#VALUE!</v>
      </c>
      <c r="F430" s="100" t="e">
        <f>IFERROR(ODBC__dsn_Synapse[[#This Row],[convert_TZ(users_waves.completed_date,''UTC'',''America/New_York'')]],"")*1</f>
        <v>#VALUE!</v>
      </c>
      <c r="G430" t="e">
        <f>IFERROR(ODBC__dsn_Synapse[[#This Row],[npi]],"")*1</f>
        <v>#VALUE!</v>
      </c>
      <c r="H430" t="e">
        <f>IFERROR(ODBC__dsn_Synapse[[#This Row],[vendor_npi]],"")*1</f>
        <v>#VALUE!</v>
      </c>
      <c r="I430" t="e">
        <f>IFERROR(ODBC__dsn_Synapse[[#This Row],[status]],"")*1</f>
        <v>#VALUE!</v>
      </c>
      <c r="J430" t="str">
        <f>IFERROR(ODBC__dsn_Synapse[[#This Row],[responses-&gt;&gt;''$.\"4420595\"'']],"")</f>
        <v/>
      </c>
      <c r="K430" t="str">
        <f>IFERROR(ODBC__dsn_Synapse[[#This Row],[responses-&gt;&gt;''$.\"4420283\"'']],"")</f>
        <v/>
      </c>
      <c r="L430" t="str">
        <f>IFERROR(ODBC__dsn_Synapse[[#This Row],[responses-&gt;&gt;''$.\"4422124\"'']],"")</f>
        <v/>
      </c>
      <c r="M430" t="str">
        <f t="shared" si="49"/>
        <v/>
      </c>
      <c r="N430" t="e">
        <f>_xlfn.IFNA(_xlfn.XLOOKUP($G430,'HBV TL'!$C:$C,'HBV TL'!$E:$E,,0),"NA")</f>
        <v>#VALUE!</v>
      </c>
      <c r="O430" t="e">
        <f>_xlfn.IFNA(_xlfn.XLOOKUP($H430,'HBV TL'!$C:$C,'HBV TL'!$E:$E,,0),"NA")</f>
        <v>#VALUE!</v>
      </c>
      <c r="P430" t="e">
        <f t="shared" si="50"/>
        <v>#VALUE!</v>
      </c>
      <c r="Q430" t="e">
        <f>_xlfn.XLOOKUP($G430,'HBV_PBC Unified TL'!$A:$A,'HBV_PBC Unified TL'!$E:$E,,0)</f>
        <v>#VALUE!</v>
      </c>
      <c r="R430" t="e">
        <f t="shared" si="51"/>
        <v>#VALUE!</v>
      </c>
      <c r="S430" t="e">
        <f>_xlfn.IFNA(IF(_xlfn.XLOOKUP($C430,OLs!$B:$B,OLs!$B:$B,,0),1,0),0)</f>
        <v>#VALUE!</v>
      </c>
      <c r="T430" t="e">
        <f t="shared" si="52"/>
        <v>#VALUE!</v>
      </c>
      <c r="U430" t="e">
        <f>_xlfn.IFNA(_xlfn.XLOOKUP($T430,'PBC TL'!$A:$A,'PBC TL'!$F:$F,,0),"NA")</f>
        <v>#VALUE!</v>
      </c>
      <c r="V430" t="e">
        <f t="shared" si="53"/>
        <v>#VALUE!</v>
      </c>
      <c r="W430" t="e">
        <f t="shared" si="54"/>
        <v>#VALUE!</v>
      </c>
      <c r="X430" t="e">
        <f t="shared" si="55"/>
        <v>#VALUE!</v>
      </c>
      <c r="Y430" t="e">
        <f t="shared" si="56"/>
        <v>#VALUE!</v>
      </c>
    </row>
    <row r="431" spans="1:25" hidden="1" x14ac:dyDescent="0.25">
      <c r="A431" t="e">
        <f>IFERROR(ODBC__dsn_Synapse[[#This Row],[wave_id]],"")*1</f>
        <v>#VALUE!</v>
      </c>
      <c r="B431" t="e">
        <f>IFERROR(ODBC__dsn_Synapse[[#This Row],[id]],"")*1</f>
        <v>#VALUE!</v>
      </c>
      <c r="C431" t="e">
        <f>IFERROR(ODBC__dsn_Synapse[[#This Row],[user_id]],"")*1</f>
        <v>#VALUE!</v>
      </c>
      <c r="D431" s="100" t="e">
        <f>IFERROR(ODBC__dsn_Synapse[[#This Row],[start_date]],"")*1</f>
        <v>#VALUE!</v>
      </c>
      <c r="E431" t="e">
        <f>IFERROR(ODBC__dsn_Synapse[[#This Row],[completed_date]],"")*1</f>
        <v>#VALUE!</v>
      </c>
      <c r="F431" s="100" t="e">
        <f>IFERROR(ODBC__dsn_Synapse[[#This Row],[convert_TZ(users_waves.completed_date,''UTC'',''America/New_York'')]],"")*1</f>
        <v>#VALUE!</v>
      </c>
      <c r="G431" t="e">
        <f>IFERROR(ODBC__dsn_Synapse[[#This Row],[npi]],"")*1</f>
        <v>#VALUE!</v>
      </c>
      <c r="H431" t="e">
        <f>IFERROR(ODBC__dsn_Synapse[[#This Row],[vendor_npi]],"")*1</f>
        <v>#VALUE!</v>
      </c>
      <c r="I431" t="e">
        <f>IFERROR(ODBC__dsn_Synapse[[#This Row],[status]],"")*1</f>
        <v>#VALUE!</v>
      </c>
      <c r="J431" t="str">
        <f>IFERROR(ODBC__dsn_Synapse[[#This Row],[responses-&gt;&gt;''$.\"4420595\"'']],"")</f>
        <v/>
      </c>
      <c r="K431" t="str">
        <f>IFERROR(ODBC__dsn_Synapse[[#This Row],[responses-&gt;&gt;''$.\"4420283\"'']],"")</f>
        <v/>
      </c>
      <c r="L431" t="str">
        <f>IFERROR(ODBC__dsn_Synapse[[#This Row],[responses-&gt;&gt;''$.\"4422124\"'']],"")</f>
        <v/>
      </c>
      <c r="M431" t="str">
        <f t="shared" si="49"/>
        <v/>
      </c>
      <c r="N431" t="e">
        <f>_xlfn.IFNA(_xlfn.XLOOKUP($G431,'HBV TL'!$C:$C,'HBV TL'!$E:$E,,0),"NA")</f>
        <v>#VALUE!</v>
      </c>
      <c r="O431" t="e">
        <f>_xlfn.IFNA(_xlfn.XLOOKUP($H431,'HBV TL'!$C:$C,'HBV TL'!$E:$E,,0),"NA")</f>
        <v>#VALUE!</v>
      </c>
      <c r="P431" t="e">
        <f t="shared" si="50"/>
        <v>#VALUE!</v>
      </c>
      <c r="Q431" t="e">
        <f>_xlfn.XLOOKUP($G431,'HBV_PBC Unified TL'!$A:$A,'HBV_PBC Unified TL'!$E:$E,,0)</f>
        <v>#VALUE!</v>
      </c>
      <c r="R431" t="e">
        <f t="shared" si="51"/>
        <v>#VALUE!</v>
      </c>
      <c r="S431" t="e">
        <f>_xlfn.IFNA(IF(_xlfn.XLOOKUP($C431,OLs!$B:$B,OLs!$B:$B,,0),1,0),0)</f>
        <v>#VALUE!</v>
      </c>
      <c r="T431" t="e">
        <f t="shared" si="52"/>
        <v>#VALUE!</v>
      </c>
      <c r="U431" t="e">
        <f>_xlfn.IFNA(_xlfn.XLOOKUP($T431,'PBC TL'!$A:$A,'PBC TL'!$F:$F,,0),"NA")</f>
        <v>#VALUE!</v>
      </c>
      <c r="V431" t="e">
        <f t="shared" si="53"/>
        <v>#VALUE!</v>
      </c>
      <c r="W431" t="e">
        <f t="shared" si="54"/>
        <v>#VALUE!</v>
      </c>
      <c r="X431" t="e">
        <f t="shared" si="55"/>
        <v>#VALUE!</v>
      </c>
      <c r="Y431" t="e">
        <f t="shared" si="56"/>
        <v>#VALUE!</v>
      </c>
    </row>
    <row r="432" spans="1:25" hidden="1" x14ac:dyDescent="0.25">
      <c r="A432" t="e">
        <f>IFERROR(ODBC__dsn_Synapse[[#This Row],[wave_id]],"")*1</f>
        <v>#VALUE!</v>
      </c>
      <c r="B432" t="e">
        <f>IFERROR(ODBC__dsn_Synapse[[#This Row],[id]],"")*1</f>
        <v>#VALUE!</v>
      </c>
      <c r="C432" t="e">
        <f>IFERROR(ODBC__dsn_Synapse[[#This Row],[user_id]],"")*1</f>
        <v>#VALUE!</v>
      </c>
      <c r="D432" s="100" t="e">
        <f>IFERROR(ODBC__dsn_Synapse[[#This Row],[start_date]],"")*1</f>
        <v>#VALUE!</v>
      </c>
      <c r="E432" t="e">
        <f>IFERROR(ODBC__dsn_Synapse[[#This Row],[completed_date]],"")*1</f>
        <v>#VALUE!</v>
      </c>
      <c r="F432" s="100" t="e">
        <f>IFERROR(ODBC__dsn_Synapse[[#This Row],[convert_TZ(users_waves.completed_date,''UTC'',''America/New_York'')]],"")*1</f>
        <v>#VALUE!</v>
      </c>
      <c r="G432" t="e">
        <f>IFERROR(ODBC__dsn_Synapse[[#This Row],[npi]],"")*1</f>
        <v>#VALUE!</v>
      </c>
      <c r="H432" t="e">
        <f>IFERROR(ODBC__dsn_Synapse[[#This Row],[vendor_npi]],"")*1</f>
        <v>#VALUE!</v>
      </c>
      <c r="I432" t="e">
        <f>IFERROR(ODBC__dsn_Synapse[[#This Row],[status]],"")*1</f>
        <v>#VALUE!</v>
      </c>
      <c r="J432" t="str">
        <f>IFERROR(ODBC__dsn_Synapse[[#This Row],[responses-&gt;&gt;''$.\"4420595\"'']],"")</f>
        <v/>
      </c>
      <c r="K432" t="str">
        <f>IFERROR(ODBC__dsn_Synapse[[#This Row],[responses-&gt;&gt;''$.\"4420283\"'']],"")</f>
        <v/>
      </c>
      <c r="L432" t="str">
        <f>IFERROR(ODBC__dsn_Synapse[[#This Row],[responses-&gt;&gt;''$.\"4422124\"'']],"")</f>
        <v/>
      </c>
      <c r="M432" t="str">
        <f t="shared" si="49"/>
        <v/>
      </c>
      <c r="N432" t="e">
        <f>_xlfn.IFNA(_xlfn.XLOOKUP($G432,'HBV TL'!$C:$C,'HBV TL'!$E:$E,,0),"NA")</f>
        <v>#VALUE!</v>
      </c>
      <c r="O432" t="e">
        <f>_xlfn.IFNA(_xlfn.XLOOKUP($H432,'HBV TL'!$C:$C,'HBV TL'!$E:$E,,0),"NA")</f>
        <v>#VALUE!</v>
      </c>
      <c r="P432" t="e">
        <f t="shared" si="50"/>
        <v>#VALUE!</v>
      </c>
      <c r="Q432" t="e">
        <f>_xlfn.XLOOKUP($G432,'HBV_PBC Unified TL'!$A:$A,'HBV_PBC Unified TL'!$E:$E,,0)</f>
        <v>#VALUE!</v>
      </c>
      <c r="R432" t="e">
        <f t="shared" si="51"/>
        <v>#VALUE!</v>
      </c>
      <c r="S432" t="e">
        <f>_xlfn.IFNA(IF(_xlfn.XLOOKUP($C432,OLs!$B:$B,OLs!$B:$B,,0),1,0),0)</f>
        <v>#VALUE!</v>
      </c>
      <c r="T432" t="e">
        <f t="shared" si="52"/>
        <v>#VALUE!</v>
      </c>
      <c r="U432" t="e">
        <f>_xlfn.IFNA(_xlfn.XLOOKUP($T432,'PBC TL'!$A:$A,'PBC TL'!$F:$F,,0),"NA")</f>
        <v>#VALUE!</v>
      </c>
      <c r="V432" t="e">
        <f t="shared" si="53"/>
        <v>#VALUE!</v>
      </c>
      <c r="W432" t="e">
        <f t="shared" si="54"/>
        <v>#VALUE!</v>
      </c>
      <c r="X432" t="e">
        <f t="shared" si="55"/>
        <v>#VALUE!</v>
      </c>
      <c r="Y432" t="e">
        <f t="shared" si="56"/>
        <v>#VALUE!</v>
      </c>
    </row>
    <row r="433" spans="1:25" hidden="1" x14ac:dyDescent="0.25">
      <c r="A433" t="e">
        <f>IFERROR(ODBC__dsn_Synapse[[#This Row],[wave_id]],"")*1</f>
        <v>#VALUE!</v>
      </c>
      <c r="B433" t="e">
        <f>IFERROR(ODBC__dsn_Synapse[[#This Row],[id]],"")*1</f>
        <v>#VALUE!</v>
      </c>
      <c r="C433" t="e">
        <f>IFERROR(ODBC__dsn_Synapse[[#This Row],[user_id]],"")*1</f>
        <v>#VALUE!</v>
      </c>
      <c r="D433" s="100" t="e">
        <f>IFERROR(ODBC__dsn_Synapse[[#This Row],[start_date]],"")*1</f>
        <v>#VALUE!</v>
      </c>
      <c r="E433" t="e">
        <f>IFERROR(ODBC__dsn_Synapse[[#This Row],[completed_date]],"")*1</f>
        <v>#VALUE!</v>
      </c>
      <c r="F433" s="100" t="e">
        <f>IFERROR(ODBC__dsn_Synapse[[#This Row],[convert_TZ(users_waves.completed_date,''UTC'',''America/New_York'')]],"")*1</f>
        <v>#VALUE!</v>
      </c>
      <c r="G433" t="e">
        <f>IFERROR(ODBC__dsn_Synapse[[#This Row],[npi]],"")*1</f>
        <v>#VALUE!</v>
      </c>
      <c r="H433" t="e">
        <f>IFERROR(ODBC__dsn_Synapse[[#This Row],[vendor_npi]],"")*1</f>
        <v>#VALUE!</v>
      </c>
      <c r="I433" t="e">
        <f>IFERROR(ODBC__dsn_Synapse[[#This Row],[status]],"")*1</f>
        <v>#VALUE!</v>
      </c>
      <c r="J433" t="str">
        <f>IFERROR(ODBC__dsn_Synapse[[#This Row],[responses-&gt;&gt;''$.\"4420595\"'']],"")</f>
        <v/>
      </c>
      <c r="K433" t="str">
        <f>IFERROR(ODBC__dsn_Synapse[[#This Row],[responses-&gt;&gt;''$.\"4420283\"'']],"")</f>
        <v/>
      </c>
      <c r="L433" t="str">
        <f>IFERROR(ODBC__dsn_Synapse[[#This Row],[responses-&gt;&gt;''$.\"4422124\"'']],"")</f>
        <v/>
      </c>
      <c r="M433" t="str">
        <f t="shared" si="49"/>
        <v/>
      </c>
      <c r="N433" t="e">
        <f>_xlfn.IFNA(_xlfn.XLOOKUP($G433,'HBV TL'!$C:$C,'HBV TL'!$E:$E,,0),"NA")</f>
        <v>#VALUE!</v>
      </c>
      <c r="O433" t="e">
        <f>_xlfn.IFNA(_xlfn.XLOOKUP($H433,'HBV TL'!$C:$C,'HBV TL'!$E:$E,,0),"NA")</f>
        <v>#VALUE!</v>
      </c>
      <c r="P433" t="e">
        <f t="shared" si="50"/>
        <v>#VALUE!</v>
      </c>
      <c r="Q433" t="e">
        <f>_xlfn.XLOOKUP($G433,'HBV_PBC Unified TL'!$A:$A,'HBV_PBC Unified TL'!$E:$E,,0)</f>
        <v>#VALUE!</v>
      </c>
      <c r="R433" t="e">
        <f t="shared" si="51"/>
        <v>#VALUE!</v>
      </c>
      <c r="S433" t="e">
        <f>_xlfn.IFNA(IF(_xlfn.XLOOKUP($C433,OLs!$B:$B,OLs!$B:$B,,0),1,0),0)</f>
        <v>#VALUE!</v>
      </c>
      <c r="T433" t="e">
        <f t="shared" si="52"/>
        <v>#VALUE!</v>
      </c>
      <c r="U433" t="e">
        <f>_xlfn.IFNA(_xlfn.XLOOKUP($T433,'PBC TL'!$A:$A,'PBC TL'!$F:$F,,0),"NA")</f>
        <v>#VALUE!</v>
      </c>
      <c r="V433" t="e">
        <f t="shared" si="53"/>
        <v>#VALUE!</v>
      </c>
      <c r="W433" t="e">
        <f t="shared" si="54"/>
        <v>#VALUE!</v>
      </c>
      <c r="X433" t="e">
        <f t="shared" si="55"/>
        <v>#VALUE!</v>
      </c>
      <c r="Y433" t="e">
        <f t="shared" si="56"/>
        <v>#VALUE!</v>
      </c>
    </row>
    <row r="434" spans="1:25" hidden="1" x14ac:dyDescent="0.25">
      <c r="A434" t="e">
        <f>IFERROR(ODBC__dsn_Synapse[[#This Row],[wave_id]],"")*1</f>
        <v>#VALUE!</v>
      </c>
      <c r="B434" t="e">
        <f>IFERROR(ODBC__dsn_Synapse[[#This Row],[id]],"")*1</f>
        <v>#VALUE!</v>
      </c>
      <c r="C434" t="e">
        <f>IFERROR(ODBC__dsn_Synapse[[#This Row],[user_id]],"")*1</f>
        <v>#VALUE!</v>
      </c>
      <c r="D434" s="100" t="e">
        <f>IFERROR(ODBC__dsn_Synapse[[#This Row],[start_date]],"")*1</f>
        <v>#VALUE!</v>
      </c>
      <c r="E434" t="e">
        <f>IFERROR(ODBC__dsn_Synapse[[#This Row],[completed_date]],"")*1</f>
        <v>#VALUE!</v>
      </c>
      <c r="F434" s="100" t="e">
        <f>IFERROR(ODBC__dsn_Synapse[[#This Row],[convert_TZ(users_waves.completed_date,''UTC'',''America/New_York'')]],"")*1</f>
        <v>#VALUE!</v>
      </c>
      <c r="G434" t="e">
        <f>IFERROR(ODBC__dsn_Synapse[[#This Row],[npi]],"")*1</f>
        <v>#VALUE!</v>
      </c>
      <c r="H434" t="e">
        <f>IFERROR(ODBC__dsn_Synapse[[#This Row],[vendor_npi]],"")*1</f>
        <v>#VALUE!</v>
      </c>
      <c r="I434" t="e">
        <f>IFERROR(ODBC__dsn_Synapse[[#This Row],[status]],"")*1</f>
        <v>#VALUE!</v>
      </c>
      <c r="J434" t="str">
        <f>IFERROR(ODBC__dsn_Synapse[[#This Row],[responses-&gt;&gt;''$.\"4420595\"'']],"")</f>
        <v/>
      </c>
      <c r="K434" t="str">
        <f>IFERROR(ODBC__dsn_Synapse[[#This Row],[responses-&gt;&gt;''$.\"4420283\"'']],"")</f>
        <v/>
      </c>
      <c r="L434" t="str">
        <f>IFERROR(ODBC__dsn_Synapse[[#This Row],[responses-&gt;&gt;''$.\"4422124\"'']],"")</f>
        <v/>
      </c>
      <c r="M434" t="str">
        <f t="shared" si="49"/>
        <v/>
      </c>
      <c r="N434" t="e">
        <f>_xlfn.IFNA(_xlfn.XLOOKUP($G434,'HBV TL'!$C:$C,'HBV TL'!$E:$E,,0),"NA")</f>
        <v>#VALUE!</v>
      </c>
      <c r="O434" t="e">
        <f>_xlfn.IFNA(_xlfn.XLOOKUP($H434,'HBV TL'!$C:$C,'HBV TL'!$E:$E,,0),"NA")</f>
        <v>#VALUE!</v>
      </c>
      <c r="P434" t="e">
        <f t="shared" si="50"/>
        <v>#VALUE!</v>
      </c>
      <c r="Q434" t="e">
        <f>_xlfn.XLOOKUP($G434,'HBV_PBC Unified TL'!$A:$A,'HBV_PBC Unified TL'!$E:$E,,0)</f>
        <v>#VALUE!</v>
      </c>
      <c r="R434" t="e">
        <f t="shared" si="51"/>
        <v>#VALUE!</v>
      </c>
      <c r="S434" t="e">
        <f>_xlfn.IFNA(IF(_xlfn.XLOOKUP($C434,OLs!$B:$B,OLs!$B:$B,,0),1,0),0)</f>
        <v>#VALUE!</v>
      </c>
      <c r="T434" t="e">
        <f t="shared" si="52"/>
        <v>#VALUE!</v>
      </c>
      <c r="U434" t="e">
        <f>_xlfn.IFNA(_xlfn.XLOOKUP($T434,'PBC TL'!$A:$A,'PBC TL'!$F:$F,,0),"NA")</f>
        <v>#VALUE!</v>
      </c>
      <c r="V434" t="e">
        <f t="shared" si="53"/>
        <v>#VALUE!</v>
      </c>
      <c r="W434" t="e">
        <f t="shared" si="54"/>
        <v>#VALUE!</v>
      </c>
      <c r="X434" t="e">
        <f t="shared" si="55"/>
        <v>#VALUE!</v>
      </c>
      <c r="Y434" t="e">
        <f t="shared" si="56"/>
        <v>#VALUE!</v>
      </c>
    </row>
    <row r="435" spans="1:25" hidden="1" x14ac:dyDescent="0.25">
      <c r="A435" t="e">
        <f>IFERROR(ODBC__dsn_Synapse[[#This Row],[wave_id]],"")*1</f>
        <v>#VALUE!</v>
      </c>
      <c r="B435" t="e">
        <f>IFERROR(ODBC__dsn_Synapse[[#This Row],[id]],"")*1</f>
        <v>#VALUE!</v>
      </c>
      <c r="C435" t="e">
        <f>IFERROR(ODBC__dsn_Synapse[[#This Row],[user_id]],"")*1</f>
        <v>#VALUE!</v>
      </c>
      <c r="D435" s="100" t="e">
        <f>IFERROR(ODBC__dsn_Synapse[[#This Row],[start_date]],"")*1</f>
        <v>#VALUE!</v>
      </c>
      <c r="E435" t="e">
        <f>IFERROR(ODBC__dsn_Synapse[[#This Row],[completed_date]],"")*1</f>
        <v>#VALUE!</v>
      </c>
      <c r="F435" s="100" t="e">
        <f>IFERROR(ODBC__dsn_Synapse[[#This Row],[convert_TZ(users_waves.completed_date,''UTC'',''America/New_York'')]],"")*1</f>
        <v>#VALUE!</v>
      </c>
      <c r="G435" t="e">
        <f>IFERROR(ODBC__dsn_Synapse[[#This Row],[npi]],"")*1</f>
        <v>#VALUE!</v>
      </c>
      <c r="H435" t="e">
        <f>IFERROR(ODBC__dsn_Synapse[[#This Row],[vendor_npi]],"")*1</f>
        <v>#VALUE!</v>
      </c>
      <c r="I435" t="e">
        <f>IFERROR(ODBC__dsn_Synapse[[#This Row],[status]],"")*1</f>
        <v>#VALUE!</v>
      </c>
      <c r="J435" t="str">
        <f>IFERROR(ODBC__dsn_Synapse[[#This Row],[responses-&gt;&gt;''$.\"4420595\"'']],"")</f>
        <v/>
      </c>
      <c r="K435" t="str">
        <f>IFERROR(ODBC__dsn_Synapse[[#This Row],[responses-&gt;&gt;''$.\"4420283\"'']],"")</f>
        <v/>
      </c>
      <c r="L435" t="str">
        <f>IFERROR(ODBC__dsn_Synapse[[#This Row],[responses-&gt;&gt;''$.\"4422124\"'']],"")</f>
        <v/>
      </c>
      <c r="M435" t="str">
        <f t="shared" si="49"/>
        <v/>
      </c>
      <c r="N435" t="e">
        <f>_xlfn.IFNA(_xlfn.XLOOKUP($G435,'HBV TL'!$C:$C,'HBV TL'!$E:$E,,0),"NA")</f>
        <v>#VALUE!</v>
      </c>
      <c r="O435" t="e">
        <f>_xlfn.IFNA(_xlfn.XLOOKUP($H435,'HBV TL'!$C:$C,'HBV TL'!$E:$E,,0),"NA")</f>
        <v>#VALUE!</v>
      </c>
      <c r="P435" t="e">
        <f t="shared" si="50"/>
        <v>#VALUE!</v>
      </c>
      <c r="Q435" t="e">
        <f>_xlfn.XLOOKUP($G435,'HBV_PBC Unified TL'!$A:$A,'HBV_PBC Unified TL'!$E:$E,,0)</f>
        <v>#VALUE!</v>
      </c>
      <c r="R435" t="e">
        <f t="shared" si="51"/>
        <v>#VALUE!</v>
      </c>
      <c r="S435" t="e">
        <f>_xlfn.IFNA(IF(_xlfn.XLOOKUP($C435,OLs!$B:$B,OLs!$B:$B,,0),1,0),0)</f>
        <v>#VALUE!</v>
      </c>
      <c r="T435" t="e">
        <f t="shared" si="52"/>
        <v>#VALUE!</v>
      </c>
      <c r="U435" t="e">
        <f>_xlfn.IFNA(_xlfn.XLOOKUP($T435,'PBC TL'!$A:$A,'PBC TL'!$F:$F,,0),"NA")</f>
        <v>#VALUE!</v>
      </c>
      <c r="V435" t="e">
        <f t="shared" si="53"/>
        <v>#VALUE!</v>
      </c>
      <c r="W435" t="e">
        <f t="shared" si="54"/>
        <v>#VALUE!</v>
      </c>
      <c r="X435" t="e">
        <f t="shared" si="55"/>
        <v>#VALUE!</v>
      </c>
      <c r="Y435" t="e">
        <f t="shared" si="56"/>
        <v>#VALUE!</v>
      </c>
    </row>
    <row r="436" spans="1:25" hidden="1" x14ac:dyDescent="0.25">
      <c r="A436" t="e">
        <f>IFERROR(ODBC__dsn_Synapse[[#This Row],[wave_id]],"")*1</f>
        <v>#VALUE!</v>
      </c>
      <c r="B436" t="e">
        <f>IFERROR(ODBC__dsn_Synapse[[#This Row],[id]],"")*1</f>
        <v>#VALUE!</v>
      </c>
      <c r="C436" t="e">
        <f>IFERROR(ODBC__dsn_Synapse[[#This Row],[user_id]],"")*1</f>
        <v>#VALUE!</v>
      </c>
      <c r="D436" s="100" t="e">
        <f>IFERROR(ODBC__dsn_Synapse[[#This Row],[start_date]],"")*1</f>
        <v>#VALUE!</v>
      </c>
      <c r="E436" t="e">
        <f>IFERROR(ODBC__dsn_Synapse[[#This Row],[completed_date]],"")*1</f>
        <v>#VALUE!</v>
      </c>
      <c r="F436" s="100" t="e">
        <f>IFERROR(ODBC__dsn_Synapse[[#This Row],[convert_TZ(users_waves.completed_date,''UTC'',''America/New_York'')]],"")*1</f>
        <v>#VALUE!</v>
      </c>
      <c r="G436" t="e">
        <f>IFERROR(ODBC__dsn_Synapse[[#This Row],[npi]],"")*1</f>
        <v>#VALUE!</v>
      </c>
      <c r="H436" t="e">
        <f>IFERROR(ODBC__dsn_Synapse[[#This Row],[vendor_npi]],"")*1</f>
        <v>#VALUE!</v>
      </c>
      <c r="I436" t="e">
        <f>IFERROR(ODBC__dsn_Synapse[[#This Row],[status]],"")*1</f>
        <v>#VALUE!</v>
      </c>
      <c r="J436" t="str">
        <f>IFERROR(ODBC__dsn_Synapse[[#This Row],[responses-&gt;&gt;''$.\"4420595\"'']],"")</f>
        <v/>
      </c>
      <c r="K436" t="str">
        <f>IFERROR(ODBC__dsn_Synapse[[#This Row],[responses-&gt;&gt;''$.\"4420283\"'']],"")</f>
        <v/>
      </c>
      <c r="L436" t="str">
        <f>IFERROR(ODBC__dsn_Synapse[[#This Row],[responses-&gt;&gt;''$.\"4422124\"'']],"")</f>
        <v/>
      </c>
      <c r="M436" t="str">
        <f t="shared" si="49"/>
        <v/>
      </c>
      <c r="N436" t="e">
        <f>_xlfn.IFNA(_xlfn.XLOOKUP($G436,'HBV TL'!$C:$C,'HBV TL'!$E:$E,,0),"NA")</f>
        <v>#VALUE!</v>
      </c>
      <c r="O436" t="e">
        <f>_xlfn.IFNA(_xlfn.XLOOKUP($H436,'HBV TL'!$C:$C,'HBV TL'!$E:$E,,0),"NA")</f>
        <v>#VALUE!</v>
      </c>
      <c r="P436" t="e">
        <f t="shared" si="50"/>
        <v>#VALUE!</v>
      </c>
      <c r="Q436" t="e">
        <f>_xlfn.XLOOKUP($G436,'HBV_PBC Unified TL'!$A:$A,'HBV_PBC Unified TL'!$E:$E,,0)</f>
        <v>#VALUE!</v>
      </c>
      <c r="R436" t="e">
        <f t="shared" si="51"/>
        <v>#VALUE!</v>
      </c>
      <c r="S436" t="e">
        <f>_xlfn.IFNA(IF(_xlfn.XLOOKUP($C436,OLs!$B:$B,OLs!$B:$B,,0),1,0),0)</f>
        <v>#VALUE!</v>
      </c>
      <c r="T436" t="e">
        <f t="shared" si="52"/>
        <v>#VALUE!</v>
      </c>
      <c r="U436" t="e">
        <f>_xlfn.IFNA(_xlfn.XLOOKUP($T436,'PBC TL'!$A:$A,'PBC TL'!$F:$F,,0),"NA")</f>
        <v>#VALUE!</v>
      </c>
      <c r="V436" t="e">
        <f t="shared" si="53"/>
        <v>#VALUE!</v>
      </c>
      <c r="W436" t="e">
        <f t="shared" si="54"/>
        <v>#VALUE!</v>
      </c>
      <c r="X436" t="e">
        <f t="shared" si="55"/>
        <v>#VALUE!</v>
      </c>
      <c r="Y436" t="e">
        <f t="shared" si="56"/>
        <v>#VALUE!</v>
      </c>
    </row>
    <row r="437" spans="1:25" hidden="1" x14ac:dyDescent="0.25">
      <c r="A437" t="e">
        <f>IFERROR(ODBC__dsn_Synapse[[#This Row],[wave_id]],"")*1</f>
        <v>#VALUE!</v>
      </c>
      <c r="B437" t="e">
        <f>IFERROR(ODBC__dsn_Synapse[[#This Row],[id]],"")*1</f>
        <v>#VALUE!</v>
      </c>
      <c r="C437" t="e">
        <f>IFERROR(ODBC__dsn_Synapse[[#This Row],[user_id]],"")*1</f>
        <v>#VALUE!</v>
      </c>
      <c r="D437" s="100" t="e">
        <f>IFERROR(ODBC__dsn_Synapse[[#This Row],[start_date]],"")*1</f>
        <v>#VALUE!</v>
      </c>
      <c r="E437" t="e">
        <f>IFERROR(ODBC__dsn_Synapse[[#This Row],[completed_date]],"")*1</f>
        <v>#VALUE!</v>
      </c>
      <c r="F437" s="100" t="e">
        <f>IFERROR(ODBC__dsn_Synapse[[#This Row],[convert_TZ(users_waves.completed_date,''UTC'',''America/New_York'')]],"")*1</f>
        <v>#VALUE!</v>
      </c>
      <c r="G437" t="e">
        <f>IFERROR(ODBC__dsn_Synapse[[#This Row],[npi]],"")*1</f>
        <v>#VALUE!</v>
      </c>
      <c r="H437" t="e">
        <f>IFERROR(ODBC__dsn_Synapse[[#This Row],[vendor_npi]],"")*1</f>
        <v>#VALUE!</v>
      </c>
      <c r="I437" t="e">
        <f>IFERROR(ODBC__dsn_Synapse[[#This Row],[status]],"")*1</f>
        <v>#VALUE!</v>
      </c>
      <c r="J437" t="str">
        <f>IFERROR(ODBC__dsn_Synapse[[#This Row],[responses-&gt;&gt;''$.\"4420595\"'']],"")</f>
        <v/>
      </c>
      <c r="K437" t="str">
        <f>IFERROR(ODBC__dsn_Synapse[[#This Row],[responses-&gt;&gt;''$.\"4420283\"'']],"")</f>
        <v/>
      </c>
      <c r="L437" t="str">
        <f>IFERROR(ODBC__dsn_Synapse[[#This Row],[responses-&gt;&gt;''$.\"4422124\"'']],"")</f>
        <v/>
      </c>
      <c r="M437" t="str">
        <f t="shared" si="49"/>
        <v/>
      </c>
      <c r="N437" t="e">
        <f>_xlfn.IFNA(_xlfn.XLOOKUP($G437,'HBV TL'!$C:$C,'HBV TL'!$E:$E,,0),"NA")</f>
        <v>#VALUE!</v>
      </c>
      <c r="O437" t="e">
        <f>_xlfn.IFNA(_xlfn.XLOOKUP($H437,'HBV TL'!$C:$C,'HBV TL'!$E:$E,,0),"NA")</f>
        <v>#VALUE!</v>
      </c>
      <c r="P437" t="e">
        <f t="shared" si="50"/>
        <v>#VALUE!</v>
      </c>
      <c r="Q437" t="e">
        <f>_xlfn.XLOOKUP($G437,'HBV_PBC Unified TL'!$A:$A,'HBV_PBC Unified TL'!$E:$E,,0)</f>
        <v>#VALUE!</v>
      </c>
      <c r="R437" t="e">
        <f t="shared" si="51"/>
        <v>#VALUE!</v>
      </c>
      <c r="S437" t="e">
        <f>_xlfn.IFNA(IF(_xlfn.XLOOKUP($C437,OLs!$B:$B,OLs!$B:$B,,0),1,0),0)</f>
        <v>#VALUE!</v>
      </c>
      <c r="T437" t="e">
        <f t="shared" si="52"/>
        <v>#VALUE!</v>
      </c>
      <c r="U437" t="e">
        <f>_xlfn.IFNA(_xlfn.XLOOKUP($T437,'PBC TL'!$A:$A,'PBC TL'!$F:$F,,0),"NA")</f>
        <v>#VALUE!</v>
      </c>
      <c r="V437" t="e">
        <f t="shared" si="53"/>
        <v>#VALUE!</v>
      </c>
      <c r="W437" t="e">
        <f t="shared" si="54"/>
        <v>#VALUE!</v>
      </c>
      <c r="X437" t="e">
        <f t="shared" si="55"/>
        <v>#VALUE!</v>
      </c>
      <c r="Y437" t="e">
        <f t="shared" si="56"/>
        <v>#VALUE!</v>
      </c>
    </row>
    <row r="438" spans="1:25" hidden="1" x14ac:dyDescent="0.25">
      <c r="A438" t="e">
        <f>IFERROR(ODBC__dsn_Synapse[[#This Row],[wave_id]],"")*1</f>
        <v>#VALUE!</v>
      </c>
      <c r="B438" t="e">
        <f>IFERROR(ODBC__dsn_Synapse[[#This Row],[id]],"")*1</f>
        <v>#VALUE!</v>
      </c>
      <c r="C438" t="e">
        <f>IFERROR(ODBC__dsn_Synapse[[#This Row],[user_id]],"")*1</f>
        <v>#VALUE!</v>
      </c>
      <c r="D438" s="100" t="e">
        <f>IFERROR(ODBC__dsn_Synapse[[#This Row],[start_date]],"")*1</f>
        <v>#VALUE!</v>
      </c>
      <c r="E438" t="e">
        <f>IFERROR(ODBC__dsn_Synapse[[#This Row],[completed_date]],"")*1</f>
        <v>#VALUE!</v>
      </c>
      <c r="F438" s="100" t="e">
        <f>IFERROR(ODBC__dsn_Synapse[[#This Row],[convert_TZ(users_waves.completed_date,''UTC'',''America/New_York'')]],"")*1</f>
        <v>#VALUE!</v>
      </c>
      <c r="G438" t="e">
        <f>IFERROR(ODBC__dsn_Synapse[[#This Row],[npi]],"")*1</f>
        <v>#VALUE!</v>
      </c>
      <c r="H438" t="e">
        <f>IFERROR(ODBC__dsn_Synapse[[#This Row],[vendor_npi]],"")*1</f>
        <v>#VALUE!</v>
      </c>
      <c r="I438" t="e">
        <f>IFERROR(ODBC__dsn_Synapse[[#This Row],[status]],"")*1</f>
        <v>#VALUE!</v>
      </c>
      <c r="J438" t="str">
        <f>IFERROR(ODBC__dsn_Synapse[[#This Row],[responses-&gt;&gt;''$.\"4420595\"'']],"")</f>
        <v/>
      </c>
      <c r="K438" t="str">
        <f>IFERROR(ODBC__dsn_Synapse[[#This Row],[responses-&gt;&gt;''$.\"4420283\"'']],"")</f>
        <v/>
      </c>
      <c r="L438" t="str">
        <f>IFERROR(ODBC__dsn_Synapse[[#This Row],[responses-&gt;&gt;''$.\"4422124\"'']],"")</f>
        <v/>
      </c>
      <c r="M438" t="str">
        <f t="shared" si="49"/>
        <v/>
      </c>
      <c r="N438" t="e">
        <f>_xlfn.IFNA(_xlfn.XLOOKUP($G438,'HBV TL'!$C:$C,'HBV TL'!$E:$E,,0),"NA")</f>
        <v>#VALUE!</v>
      </c>
      <c r="O438" t="e">
        <f>_xlfn.IFNA(_xlfn.XLOOKUP($H438,'HBV TL'!$C:$C,'HBV TL'!$E:$E,,0),"NA")</f>
        <v>#VALUE!</v>
      </c>
      <c r="P438" t="e">
        <f t="shared" si="50"/>
        <v>#VALUE!</v>
      </c>
      <c r="Q438" t="e">
        <f>_xlfn.XLOOKUP($G438,'HBV_PBC Unified TL'!$A:$A,'HBV_PBC Unified TL'!$E:$E,,0)</f>
        <v>#VALUE!</v>
      </c>
      <c r="R438" t="e">
        <f t="shared" si="51"/>
        <v>#VALUE!</v>
      </c>
      <c r="S438" t="e">
        <f>_xlfn.IFNA(IF(_xlfn.XLOOKUP($C438,OLs!$B:$B,OLs!$B:$B,,0),1,0),0)</f>
        <v>#VALUE!</v>
      </c>
      <c r="T438" t="e">
        <f t="shared" si="52"/>
        <v>#VALUE!</v>
      </c>
      <c r="U438" t="e">
        <f>_xlfn.IFNA(_xlfn.XLOOKUP($T438,'PBC TL'!$A:$A,'PBC TL'!$F:$F,,0),"NA")</f>
        <v>#VALUE!</v>
      </c>
      <c r="V438" t="e">
        <f t="shared" si="53"/>
        <v>#VALUE!</v>
      </c>
      <c r="W438" t="e">
        <f t="shared" si="54"/>
        <v>#VALUE!</v>
      </c>
      <c r="X438" t="e">
        <f t="shared" si="55"/>
        <v>#VALUE!</v>
      </c>
      <c r="Y438" t="e">
        <f t="shared" si="56"/>
        <v>#VALUE!</v>
      </c>
    </row>
    <row r="439" spans="1:25" hidden="1" x14ac:dyDescent="0.25">
      <c r="A439" t="e">
        <f>IFERROR(ODBC__dsn_Synapse[[#This Row],[wave_id]],"")*1</f>
        <v>#VALUE!</v>
      </c>
      <c r="B439" t="e">
        <f>IFERROR(ODBC__dsn_Synapse[[#This Row],[id]],"")*1</f>
        <v>#VALUE!</v>
      </c>
      <c r="C439" t="e">
        <f>IFERROR(ODBC__dsn_Synapse[[#This Row],[user_id]],"")*1</f>
        <v>#VALUE!</v>
      </c>
      <c r="D439" s="100" t="e">
        <f>IFERROR(ODBC__dsn_Synapse[[#This Row],[start_date]],"")*1</f>
        <v>#VALUE!</v>
      </c>
      <c r="E439" t="e">
        <f>IFERROR(ODBC__dsn_Synapse[[#This Row],[completed_date]],"")*1</f>
        <v>#VALUE!</v>
      </c>
      <c r="F439" s="100" t="e">
        <f>IFERROR(ODBC__dsn_Synapse[[#This Row],[convert_TZ(users_waves.completed_date,''UTC'',''America/New_York'')]],"")*1</f>
        <v>#VALUE!</v>
      </c>
      <c r="G439" t="e">
        <f>IFERROR(ODBC__dsn_Synapse[[#This Row],[npi]],"")*1</f>
        <v>#VALUE!</v>
      </c>
      <c r="H439" t="e">
        <f>IFERROR(ODBC__dsn_Synapse[[#This Row],[vendor_npi]],"")*1</f>
        <v>#VALUE!</v>
      </c>
      <c r="I439" t="e">
        <f>IFERROR(ODBC__dsn_Synapse[[#This Row],[status]],"")*1</f>
        <v>#VALUE!</v>
      </c>
      <c r="J439" t="str">
        <f>IFERROR(ODBC__dsn_Synapse[[#This Row],[responses-&gt;&gt;''$.\"4420595\"'']],"")</f>
        <v/>
      </c>
      <c r="K439" t="str">
        <f>IFERROR(ODBC__dsn_Synapse[[#This Row],[responses-&gt;&gt;''$.\"4420283\"'']],"")</f>
        <v/>
      </c>
      <c r="L439" t="str">
        <f>IFERROR(ODBC__dsn_Synapse[[#This Row],[responses-&gt;&gt;''$.\"4422124\"'']],"")</f>
        <v/>
      </c>
      <c r="M439" t="str">
        <f t="shared" si="49"/>
        <v/>
      </c>
      <c r="N439" t="e">
        <f>_xlfn.IFNA(_xlfn.XLOOKUP($G439,'HBV TL'!$C:$C,'HBV TL'!$E:$E,,0),"NA")</f>
        <v>#VALUE!</v>
      </c>
      <c r="O439" t="e">
        <f>_xlfn.IFNA(_xlfn.XLOOKUP($H439,'HBV TL'!$C:$C,'HBV TL'!$E:$E,,0),"NA")</f>
        <v>#VALUE!</v>
      </c>
      <c r="P439" t="e">
        <f t="shared" si="50"/>
        <v>#VALUE!</v>
      </c>
      <c r="Q439" t="e">
        <f>_xlfn.XLOOKUP($G439,'HBV_PBC Unified TL'!$A:$A,'HBV_PBC Unified TL'!$E:$E,,0)</f>
        <v>#VALUE!</v>
      </c>
      <c r="R439" t="e">
        <f t="shared" si="51"/>
        <v>#VALUE!</v>
      </c>
      <c r="S439" t="e">
        <f>_xlfn.IFNA(IF(_xlfn.XLOOKUP($C439,OLs!$B:$B,OLs!$B:$B,,0),1,0),0)</f>
        <v>#VALUE!</v>
      </c>
      <c r="T439" t="e">
        <f t="shared" si="52"/>
        <v>#VALUE!</v>
      </c>
      <c r="U439" t="e">
        <f>_xlfn.IFNA(_xlfn.XLOOKUP($T439,'PBC TL'!$A:$A,'PBC TL'!$F:$F,,0),"NA")</f>
        <v>#VALUE!</v>
      </c>
      <c r="V439" t="e">
        <f t="shared" si="53"/>
        <v>#VALUE!</v>
      </c>
      <c r="W439" t="e">
        <f t="shared" si="54"/>
        <v>#VALUE!</v>
      </c>
      <c r="X439" t="e">
        <f t="shared" si="55"/>
        <v>#VALUE!</v>
      </c>
      <c r="Y439" t="e">
        <f t="shared" si="56"/>
        <v>#VALUE!</v>
      </c>
    </row>
    <row r="440" spans="1:25" hidden="1" x14ac:dyDescent="0.25">
      <c r="A440" t="e">
        <f>IFERROR(ODBC__dsn_Synapse[[#This Row],[wave_id]],"")*1</f>
        <v>#VALUE!</v>
      </c>
      <c r="B440" t="e">
        <f>IFERROR(ODBC__dsn_Synapse[[#This Row],[id]],"")*1</f>
        <v>#VALUE!</v>
      </c>
      <c r="C440" t="e">
        <f>IFERROR(ODBC__dsn_Synapse[[#This Row],[user_id]],"")*1</f>
        <v>#VALUE!</v>
      </c>
      <c r="D440" s="100" t="e">
        <f>IFERROR(ODBC__dsn_Synapse[[#This Row],[start_date]],"")*1</f>
        <v>#VALUE!</v>
      </c>
      <c r="E440" t="e">
        <f>IFERROR(ODBC__dsn_Synapse[[#This Row],[completed_date]],"")*1</f>
        <v>#VALUE!</v>
      </c>
      <c r="F440" s="100" t="e">
        <f>IFERROR(ODBC__dsn_Synapse[[#This Row],[convert_TZ(users_waves.completed_date,''UTC'',''America/New_York'')]],"")*1</f>
        <v>#VALUE!</v>
      </c>
      <c r="G440" t="e">
        <f>IFERROR(ODBC__dsn_Synapse[[#This Row],[npi]],"")*1</f>
        <v>#VALUE!</v>
      </c>
      <c r="H440" t="e">
        <f>IFERROR(ODBC__dsn_Synapse[[#This Row],[vendor_npi]],"")*1</f>
        <v>#VALUE!</v>
      </c>
      <c r="I440" t="e">
        <f>IFERROR(ODBC__dsn_Synapse[[#This Row],[status]],"")*1</f>
        <v>#VALUE!</v>
      </c>
      <c r="J440" t="str">
        <f>IFERROR(ODBC__dsn_Synapse[[#This Row],[responses-&gt;&gt;''$.\"4420595\"'']],"")</f>
        <v/>
      </c>
      <c r="K440" t="str">
        <f>IFERROR(ODBC__dsn_Synapse[[#This Row],[responses-&gt;&gt;''$.\"4420283\"'']],"")</f>
        <v/>
      </c>
      <c r="L440" t="str">
        <f>IFERROR(ODBC__dsn_Synapse[[#This Row],[responses-&gt;&gt;''$.\"4422124\"'']],"")</f>
        <v/>
      </c>
      <c r="M440" t="str">
        <f t="shared" si="49"/>
        <v/>
      </c>
      <c r="N440" t="e">
        <f>_xlfn.IFNA(_xlfn.XLOOKUP($G440,'HBV TL'!$C:$C,'HBV TL'!$E:$E,,0),"NA")</f>
        <v>#VALUE!</v>
      </c>
      <c r="O440" t="e">
        <f>_xlfn.IFNA(_xlfn.XLOOKUP($H440,'HBV TL'!$C:$C,'HBV TL'!$E:$E,,0),"NA")</f>
        <v>#VALUE!</v>
      </c>
      <c r="P440" t="e">
        <f t="shared" si="50"/>
        <v>#VALUE!</v>
      </c>
      <c r="Q440" t="e">
        <f>_xlfn.XLOOKUP($G440,'HBV_PBC Unified TL'!$A:$A,'HBV_PBC Unified TL'!$E:$E,,0)</f>
        <v>#VALUE!</v>
      </c>
      <c r="R440" t="e">
        <f t="shared" si="51"/>
        <v>#VALUE!</v>
      </c>
      <c r="S440" t="e">
        <f>_xlfn.IFNA(IF(_xlfn.XLOOKUP($C440,OLs!$B:$B,OLs!$B:$B,,0),1,0),0)</f>
        <v>#VALUE!</v>
      </c>
      <c r="T440" t="e">
        <f t="shared" si="52"/>
        <v>#VALUE!</v>
      </c>
      <c r="U440" t="e">
        <f>_xlfn.IFNA(_xlfn.XLOOKUP($T440,'PBC TL'!$A:$A,'PBC TL'!$F:$F,,0),"NA")</f>
        <v>#VALUE!</v>
      </c>
      <c r="V440" t="e">
        <f t="shared" si="53"/>
        <v>#VALUE!</v>
      </c>
      <c r="W440" t="e">
        <f t="shared" si="54"/>
        <v>#VALUE!</v>
      </c>
      <c r="X440" t="e">
        <f t="shared" si="55"/>
        <v>#VALUE!</v>
      </c>
      <c r="Y440" t="e">
        <f t="shared" si="56"/>
        <v>#VALUE!</v>
      </c>
    </row>
    <row r="441" spans="1:25" hidden="1" x14ac:dyDescent="0.25">
      <c r="A441" t="e">
        <f>IFERROR(ODBC__dsn_Synapse[[#This Row],[wave_id]],"")*1</f>
        <v>#VALUE!</v>
      </c>
      <c r="B441" t="e">
        <f>IFERROR(ODBC__dsn_Synapse[[#This Row],[id]],"")*1</f>
        <v>#VALUE!</v>
      </c>
      <c r="C441" t="e">
        <f>IFERROR(ODBC__dsn_Synapse[[#This Row],[user_id]],"")*1</f>
        <v>#VALUE!</v>
      </c>
      <c r="D441" s="100" t="e">
        <f>IFERROR(ODBC__dsn_Synapse[[#This Row],[start_date]],"")*1</f>
        <v>#VALUE!</v>
      </c>
      <c r="E441" t="e">
        <f>IFERROR(ODBC__dsn_Synapse[[#This Row],[completed_date]],"")*1</f>
        <v>#VALUE!</v>
      </c>
      <c r="F441" s="100" t="e">
        <f>IFERROR(ODBC__dsn_Synapse[[#This Row],[convert_TZ(users_waves.completed_date,''UTC'',''America/New_York'')]],"")*1</f>
        <v>#VALUE!</v>
      </c>
      <c r="G441" t="e">
        <f>IFERROR(ODBC__dsn_Synapse[[#This Row],[npi]],"")*1</f>
        <v>#VALUE!</v>
      </c>
      <c r="H441" t="e">
        <f>IFERROR(ODBC__dsn_Synapse[[#This Row],[vendor_npi]],"")*1</f>
        <v>#VALUE!</v>
      </c>
      <c r="I441" t="e">
        <f>IFERROR(ODBC__dsn_Synapse[[#This Row],[status]],"")*1</f>
        <v>#VALUE!</v>
      </c>
      <c r="J441" t="str">
        <f>IFERROR(ODBC__dsn_Synapse[[#This Row],[responses-&gt;&gt;''$.\"4420595\"'']],"")</f>
        <v/>
      </c>
      <c r="K441" t="str">
        <f>IFERROR(ODBC__dsn_Synapse[[#This Row],[responses-&gt;&gt;''$.\"4420283\"'']],"")</f>
        <v/>
      </c>
      <c r="L441" t="str">
        <f>IFERROR(ODBC__dsn_Synapse[[#This Row],[responses-&gt;&gt;''$.\"4422124\"'']],"")</f>
        <v/>
      </c>
      <c r="M441" t="str">
        <f t="shared" si="49"/>
        <v/>
      </c>
      <c r="N441" t="e">
        <f>_xlfn.IFNA(_xlfn.XLOOKUP($G441,'HBV TL'!$C:$C,'HBV TL'!$E:$E,,0),"NA")</f>
        <v>#VALUE!</v>
      </c>
      <c r="O441" t="e">
        <f>_xlfn.IFNA(_xlfn.XLOOKUP($H441,'HBV TL'!$C:$C,'HBV TL'!$E:$E,,0),"NA")</f>
        <v>#VALUE!</v>
      </c>
      <c r="P441" t="e">
        <f t="shared" si="50"/>
        <v>#VALUE!</v>
      </c>
      <c r="Q441" t="e">
        <f>_xlfn.XLOOKUP($G441,'HBV_PBC Unified TL'!$A:$A,'HBV_PBC Unified TL'!$E:$E,,0)</f>
        <v>#VALUE!</v>
      </c>
      <c r="R441" t="e">
        <f t="shared" si="51"/>
        <v>#VALUE!</v>
      </c>
      <c r="S441" t="e">
        <f>_xlfn.IFNA(IF(_xlfn.XLOOKUP($C441,OLs!$B:$B,OLs!$B:$B,,0),1,0),0)</f>
        <v>#VALUE!</v>
      </c>
      <c r="T441" t="e">
        <f t="shared" si="52"/>
        <v>#VALUE!</v>
      </c>
      <c r="U441" t="e">
        <f>_xlfn.IFNA(_xlfn.XLOOKUP($T441,'PBC TL'!$A:$A,'PBC TL'!$F:$F,,0),"NA")</f>
        <v>#VALUE!</v>
      </c>
      <c r="V441" t="e">
        <f t="shared" si="53"/>
        <v>#VALUE!</v>
      </c>
      <c r="W441" t="e">
        <f t="shared" si="54"/>
        <v>#VALUE!</v>
      </c>
      <c r="X441" t="e">
        <f t="shared" si="55"/>
        <v>#VALUE!</v>
      </c>
      <c r="Y441" t="e">
        <f t="shared" si="56"/>
        <v>#VALUE!</v>
      </c>
    </row>
    <row r="442" spans="1:25" hidden="1" x14ac:dyDescent="0.25">
      <c r="A442" t="e">
        <f>IFERROR(ODBC__dsn_Synapse[[#This Row],[wave_id]],"")*1</f>
        <v>#VALUE!</v>
      </c>
      <c r="B442" t="e">
        <f>IFERROR(ODBC__dsn_Synapse[[#This Row],[id]],"")*1</f>
        <v>#VALUE!</v>
      </c>
      <c r="C442" t="e">
        <f>IFERROR(ODBC__dsn_Synapse[[#This Row],[user_id]],"")*1</f>
        <v>#VALUE!</v>
      </c>
      <c r="D442" s="100" t="e">
        <f>IFERROR(ODBC__dsn_Synapse[[#This Row],[start_date]],"")*1</f>
        <v>#VALUE!</v>
      </c>
      <c r="E442" t="e">
        <f>IFERROR(ODBC__dsn_Synapse[[#This Row],[completed_date]],"")*1</f>
        <v>#VALUE!</v>
      </c>
      <c r="F442" s="100" t="e">
        <f>IFERROR(ODBC__dsn_Synapse[[#This Row],[convert_TZ(users_waves.completed_date,''UTC'',''America/New_York'')]],"")*1</f>
        <v>#VALUE!</v>
      </c>
      <c r="G442" t="e">
        <f>IFERROR(ODBC__dsn_Synapse[[#This Row],[npi]],"")*1</f>
        <v>#VALUE!</v>
      </c>
      <c r="H442" t="e">
        <f>IFERROR(ODBC__dsn_Synapse[[#This Row],[vendor_npi]],"")*1</f>
        <v>#VALUE!</v>
      </c>
      <c r="I442" t="e">
        <f>IFERROR(ODBC__dsn_Synapse[[#This Row],[status]],"")*1</f>
        <v>#VALUE!</v>
      </c>
      <c r="J442" t="str">
        <f>IFERROR(ODBC__dsn_Synapse[[#This Row],[responses-&gt;&gt;''$.\"4420595\"'']],"")</f>
        <v/>
      </c>
      <c r="K442" t="str">
        <f>IFERROR(ODBC__dsn_Synapse[[#This Row],[responses-&gt;&gt;''$.\"4420283\"'']],"")</f>
        <v/>
      </c>
      <c r="L442" t="str">
        <f>IFERROR(ODBC__dsn_Synapse[[#This Row],[responses-&gt;&gt;''$.\"4422124\"'']],"")</f>
        <v/>
      </c>
      <c r="M442" t="str">
        <f t="shared" si="49"/>
        <v/>
      </c>
      <c r="N442" t="e">
        <f>_xlfn.IFNA(_xlfn.XLOOKUP($G442,'HBV TL'!$C:$C,'HBV TL'!$E:$E,,0),"NA")</f>
        <v>#VALUE!</v>
      </c>
      <c r="O442" t="e">
        <f>_xlfn.IFNA(_xlfn.XLOOKUP($H442,'HBV TL'!$C:$C,'HBV TL'!$E:$E,,0),"NA")</f>
        <v>#VALUE!</v>
      </c>
      <c r="P442" t="e">
        <f t="shared" si="50"/>
        <v>#VALUE!</v>
      </c>
      <c r="Q442" t="e">
        <f>_xlfn.XLOOKUP($G442,'HBV_PBC Unified TL'!$A:$A,'HBV_PBC Unified TL'!$E:$E,,0)</f>
        <v>#VALUE!</v>
      </c>
      <c r="R442" t="e">
        <f t="shared" si="51"/>
        <v>#VALUE!</v>
      </c>
      <c r="S442" t="e">
        <f>_xlfn.IFNA(IF(_xlfn.XLOOKUP($C442,OLs!$B:$B,OLs!$B:$B,,0),1,0),0)</f>
        <v>#VALUE!</v>
      </c>
      <c r="T442" t="e">
        <f t="shared" si="52"/>
        <v>#VALUE!</v>
      </c>
      <c r="U442" t="e">
        <f>_xlfn.IFNA(_xlfn.XLOOKUP($T442,'PBC TL'!$A:$A,'PBC TL'!$F:$F,,0),"NA")</f>
        <v>#VALUE!</v>
      </c>
      <c r="V442" t="e">
        <f t="shared" si="53"/>
        <v>#VALUE!</v>
      </c>
      <c r="W442" t="e">
        <f t="shared" si="54"/>
        <v>#VALUE!</v>
      </c>
      <c r="X442" t="e">
        <f t="shared" si="55"/>
        <v>#VALUE!</v>
      </c>
      <c r="Y442" t="e">
        <f t="shared" si="56"/>
        <v>#VALUE!</v>
      </c>
    </row>
    <row r="443" spans="1:25" hidden="1" x14ac:dyDescent="0.25">
      <c r="A443" t="e">
        <f>IFERROR(ODBC__dsn_Synapse[[#This Row],[wave_id]],"")*1</f>
        <v>#VALUE!</v>
      </c>
      <c r="B443" t="e">
        <f>IFERROR(ODBC__dsn_Synapse[[#This Row],[id]],"")*1</f>
        <v>#VALUE!</v>
      </c>
      <c r="C443" t="e">
        <f>IFERROR(ODBC__dsn_Synapse[[#This Row],[user_id]],"")*1</f>
        <v>#VALUE!</v>
      </c>
      <c r="D443" s="100" t="e">
        <f>IFERROR(ODBC__dsn_Synapse[[#This Row],[start_date]],"")*1</f>
        <v>#VALUE!</v>
      </c>
      <c r="E443" t="e">
        <f>IFERROR(ODBC__dsn_Synapse[[#This Row],[completed_date]],"")*1</f>
        <v>#VALUE!</v>
      </c>
      <c r="F443" s="100" t="e">
        <f>IFERROR(ODBC__dsn_Synapse[[#This Row],[convert_TZ(users_waves.completed_date,''UTC'',''America/New_York'')]],"")*1</f>
        <v>#VALUE!</v>
      </c>
      <c r="G443" t="e">
        <f>IFERROR(ODBC__dsn_Synapse[[#This Row],[npi]],"")*1</f>
        <v>#VALUE!</v>
      </c>
      <c r="H443" t="e">
        <f>IFERROR(ODBC__dsn_Synapse[[#This Row],[vendor_npi]],"")*1</f>
        <v>#VALUE!</v>
      </c>
      <c r="I443" t="e">
        <f>IFERROR(ODBC__dsn_Synapse[[#This Row],[status]],"")*1</f>
        <v>#VALUE!</v>
      </c>
      <c r="J443" t="str">
        <f>IFERROR(ODBC__dsn_Synapse[[#This Row],[responses-&gt;&gt;''$.\"4420595\"'']],"")</f>
        <v/>
      </c>
      <c r="K443" t="str">
        <f>IFERROR(ODBC__dsn_Synapse[[#This Row],[responses-&gt;&gt;''$.\"4420283\"'']],"")</f>
        <v/>
      </c>
      <c r="L443" t="str">
        <f>IFERROR(ODBC__dsn_Synapse[[#This Row],[responses-&gt;&gt;''$.\"4422124\"'']],"")</f>
        <v/>
      </c>
      <c r="M443" t="str">
        <f t="shared" si="49"/>
        <v/>
      </c>
      <c r="N443" t="e">
        <f>_xlfn.IFNA(_xlfn.XLOOKUP($G443,'HBV TL'!$C:$C,'HBV TL'!$E:$E,,0),"NA")</f>
        <v>#VALUE!</v>
      </c>
      <c r="O443" t="e">
        <f>_xlfn.IFNA(_xlfn.XLOOKUP($H443,'HBV TL'!$C:$C,'HBV TL'!$E:$E,,0),"NA")</f>
        <v>#VALUE!</v>
      </c>
      <c r="P443" t="e">
        <f t="shared" si="50"/>
        <v>#VALUE!</v>
      </c>
      <c r="Q443" t="e">
        <f>_xlfn.XLOOKUP($G443,'HBV_PBC Unified TL'!$A:$A,'HBV_PBC Unified TL'!$E:$E,,0)</f>
        <v>#VALUE!</v>
      </c>
      <c r="R443" t="e">
        <f t="shared" si="51"/>
        <v>#VALUE!</v>
      </c>
      <c r="S443" t="e">
        <f>_xlfn.IFNA(IF(_xlfn.XLOOKUP($C443,OLs!$B:$B,OLs!$B:$B,,0),1,0),0)</f>
        <v>#VALUE!</v>
      </c>
      <c r="T443" t="e">
        <f t="shared" si="52"/>
        <v>#VALUE!</v>
      </c>
      <c r="U443" t="e">
        <f>_xlfn.IFNA(_xlfn.XLOOKUP($T443,'PBC TL'!$A:$A,'PBC TL'!$F:$F,,0),"NA")</f>
        <v>#VALUE!</v>
      </c>
      <c r="V443" t="e">
        <f t="shared" si="53"/>
        <v>#VALUE!</v>
      </c>
      <c r="W443" t="e">
        <f t="shared" si="54"/>
        <v>#VALUE!</v>
      </c>
      <c r="X443" t="e">
        <f t="shared" si="55"/>
        <v>#VALUE!</v>
      </c>
      <c r="Y443" t="e">
        <f t="shared" si="56"/>
        <v>#VALUE!</v>
      </c>
    </row>
    <row r="444" spans="1:25" hidden="1" x14ac:dyDescent="0.25">
      <c r="A444" t="e">
        <f>IFERROR(ODBC__dsn_Synapse[[#This Row],[wave_id]],"")*1</f>
        <v>#VALUE!</v>
      </c>
      <c r="B444" t="e">
        <f>IFERROR(ODBC__dsn_Synapse[[#This Row],[id]],"")*1</f>
        <v>#VALUE!</v>
      </c>
      <c r="C444" t="e">
        <f>IFERROR(ODBC__dsn_Synapse[[#This Row],[user_id]],"")*1</f>
        <v>#VALUE!</v>
      </c>
      <c r="D444" s="100" t="e">
        <f>IFERROR(ODBC__dsn_Synapse[[#This Row],[start_date]],"")*1</f>
        <v>#VALUE!</v>
      </c>
      <c r="E444" t="e">
        <f>IFERROR(ODBC__dsn_Synapse[[#This Row],[completed_date]],"")*1</f>
        <v>#VALUE!</v>
      </c>
      <c r="F444" s="100" t="e">
        <f>IFERROR(ODBC__dsn_Synapse[[#This Row],[convert_TZ(users_waves.completed_date,''UTC'',''America/New_York'')]],"")*1</f>
        <v>#VALUE!</v>
      </c>
      <c r="G444" t="e">
        <f>IFERROR(ODBC__dsn_Synapse[[#This Row],[npi]],"")*1</f>
        <v>#VALUE!</v>
      </c>
      <c r="H444" t="e">
        <f>IFERROR(ODBC__dsn_Synapse[[#This Row],[vendor_npi]],"")*1</f>
        <v>#VALUE!</v>
      </c>
      <c r="I444" t="e">
        <f>IFERROR(ODBC__dsn_Synapse[[#This Row],[status]],"")*1</f>
        <v>#VALUE!</v>
      </c>
      <c r="J444" t="str">
        <f>IFERROR(ODBC__dsn_Synapse[[#This Row],[responses-&gt;&gt;''$.\"4420595\"'']],"")</f>
        <v/>
      </c>
      <c r="K444" t="str">
        <f>IFERROR(ODBC__dsn_Synapse[[#This Row],[responses-&gt;&gt;''$.\"4420283\"'']],"")</f>
        <v/>
      </c>
      <c r="L444" t="str">
        <f>IFERROR(ODBC__dsn_Synapse[[#This Row],[responses-&gt;&gt;''$.\"4422124\"'']],"")</f>
        <v/>
      </c>
      <c r="M444" t="str">
        <f t="shared" si="49"/>
        <v/>
      </c>
      <c r="N444" t="e">
        <f>_xlfn.IFNA(_xlfn.XLOOKUP($G444,'HBV TL'!$C:$C,'HBV TL'!$E:$E,,0),"NA")</f>
        <v>#VALUE!</v>
      </c>
      <c r="O444" t="e">
        <f>_xlfn.IFNA(_xlfn.XLOOKUP($H444,'HBV TL'!$C:$C,'HBV TL'!$E:$E,,0),"NA")</f>
        <v>#VALUE!</v>
      </c>
      <c r="P444" t="e">
        <f t="shared" si="50"/>
        <v>#VALUE!</v>
      </c>
      <c r="Q444" t="e">
        <f>_xlfn.XLOOKUP($G444,'HBV_PBC Unified TL'!$A:$A,'HBV_PBC Unified TL'!$E:$E,,0)</f>
        <v>#VALUE!</v>
      </c>
      <c r="R444" t="e">
        <f t="shared" si="51"/>
        <v>#VALUE!</v>
      </c>
      <c r="S444" t="e">
        <f>_xlfn.IFNA(IF(_xlfn.XLOOKUP($C444,OLs!$B:$B,OLs!$B:$B,,0),1,0),0)</f>
        <v>#VALUE!</v>
      </c>
      <c r="T444" t="e">
        <f t="shared" si="52"/>
        <v>#VALUE!</v>
      </c>
      <c r="U444" t="e">
        <f>_xlfn.IFNA(_xlfn.XLOOKUP($T444,'PBC TL'!$A:$A,'PBC TL'!$F:$F,,0),"NA")</f>
        <v>#VALUE!</v>
      </c>
      <c r="V444" t="e">
        <f t="shared" si="53"/>
        <v>#VALUE!</v>
      </c>
      <c r="W444" t="e">
        <f t="shared" si="54"/>
        <v>#VALUE!</v>
      </c>
      <c r="X444" t="e">
        <f t="shared" si="55"/>
        <v>#VALUE!</v>
      </c>
      <c r="Y444" t="e">
        <f t="shared" si="56"/>
        <v>#VALUE!</v>
      </c>
    </row>
    <row r="445" spans="1:25" hidden="1" x14ac:dyDescent="0.25">
      <c r="A445" t="e">
        <f>IFERROR(ODBC__dsn_Synapse[[#This Row],[wave_id]],"")*1</f>
        <v>#VALUE!</v>
      </c>
      <c r="B445" t="e">
        <f>IFERROR(ODBC__dsn_Synapse[[#This Row],[id]],"")*1</f>
        <v>#VALUE!</v>
      </c>
      <c r="C445" t="e">
        <f>IFERROR(ODBC__dsn_Synapse[[#This Row],[user_id]],"")*1</f>
        <v>#VALUE!</v>
      </c>
      <c r="D445" s="100" t="e">
        <f>IFERROR(ODBC__dsn_Synapse[[#This Row],[start_date]],"")*1</f>
        <v>#VALUE!</v>
      </c>
      <c r="E445" t="e">
        <f>IFERROR(ODBC__dsn_Synapse[[#This Row],[completed_date]],"")*1</f>
        <v>#VALUE!</v>
      </c>
      <c r="F445" s="100" t="e">
        <f>IFERROR(ODBC__dsn_Synapse[[#This Row],[convert_TZ(users_waves.completed_date,''UTC'',''America/New_York'')]],"")*1</f>
        <v>#VALUE!</v>
      </c>
      <c r="G445" t="e">
        <f>IFERROR(ODBC__dsn_Synapse[[#This Row],[npi]],"")*1</f>
        <v>#VALUE!</v>
      </c>
      <c r="H445" t="e">
        <f>IFERROR(ODBC__dsn_Synapse[[#This Row],[vendor_npi]],"")*1</f>
        <v>#VALUE!</v>
      </c>
      <c r="I445" t="e">
        <f>IFERROR(ODBC__dsn_Synapse[[#This Row],[status]],"")*1</f>
        <v>#VALUE!</v>
      </c>
      <c r="J445" t="str">
        <f>IFERROR(ODBC__dsn_Synapse[[#This Row],[responses-&gt;&gt;''$.\"4420595\"'']],"")</f>
        <v/>
      </c>
      <c r="K445" t="str">
        <f>IFERROR(ODBC__dsn_Synapse[[#This Row],[responses-&gt;&gt;''$.\"4420283\"'']],"")</f>
        <v/>
      </c>
      <c r="L445" t="str">
        <f>IFERROR(ODBC__dsn_Synapse[[#This Row],[responses-&gt;&gt;''$.\"4422124\"'']],"")</f>
        <v/>
      </c>
      <c r="M445" t="str">
        <f t="shared" si="49"/>
        <v/>
      </c>
      <c r="N445" t="e">
        <f>_xlfn.IFNA(_xlfn.XLOOKUP($G445,'HBV TL'!$C:$C,'HBV TL'!$E:$E,,0),"NA")</f>
        <v>#VALUE!</v>
      </c>
      <c r="O445" t="e">
        <f>_xlfn.IFNA(_xlfn.XLOOKUP($H445,'HBV TL'!$C:$C,'HBV TL'!$E:$E,,0),"NA")</f>
        <v>#VALUE!</v>
      </c>
      <c r="P445" t="e">
        <f t="shared" si="50"/>
        <v>#VALUE!</v>
      </c>
      <c r="Q445" t="e">
        <f>_xlfn.XLOOKUP($G445,'HBV_PBC Unified TL'!$A:$A,'HBV_PBC Unified TL'!$E:$E,,0)</f>
        <v>#VALUE!</v>
      </c>
      <c r="R445" t="e">
        <f t="shared" si="51"/>
        <v>#VALUE!</v>
      </c>
      <c r="S445" t="e">
        <f>_xlfn.IFNA(IF(_xlfn.XLOOKUP($C445,OLs!$B:$B,OLs!$B:$B,,0),1,0),0)</f>
        <v>#VALUE!</v>
      </c>
      <c r="T445" t="e">
        <f t="shared" si="52"/>
        <v>#VALUE!</v>
      </c>
      <c r="U445" t="e">
        <f>_xlfn.IFNA(_xlfn.XLOOKUP($T445,'PBC TL'!$A:$A,'PBC TL'!$F:$F,,0),"NA")</f>
        <v>#VALUE!</v>
      </c>
      <c r="V445" t="e">
        <f t="shared" si="53"/>
        <v>#VALUE!</v>
      </c>
      <c r="W445" t="e">
        <f t="shared" si="54"/>
        <v>#VALUE!</v>
      </c>
      <c r="X445" t="e">
        <f t="shared" si="55"/>
        <v>#VALUE!</v>
      </c>
      <c r="Y445" t="e">
        <f t="shared" si="56"/>
        <v>#VALUE!</v>
      </c>
    </row>
    <row r="446" spans="1:25" hidden="1" x14ac:dyDescent="0.25">
      <c r="A446" t="e">
        <f>IFERROR(ODBC__dsn_Synapse[[#This Row],[wave_id]],"")*1</f>
        <v>#VALUE!</v>
      </c>
      <c r="B446" t="e">
        <f>IFERROR(ODBC__dsn_Synapse[[#This Row],[id]],"")*1</f>
        <v>#VALUE!</v>
      </c>
      <c r="C446" t="e">
        <f>IFERROR(ODBC__dsn_Synapse[[#This Row],[user_id]],"")*1</f>
        <v>#VALUE!</v>
      </c>
      <c r="D446" s="100" t="e">
        <f>IFERROR(ODBC__dsn_Synapse[[#This Row],[start_date]],"")*1</f>
        <v>#VALUE!</v>
      </c>
      <c r="E446" t="e">
        <f>IFERROR(ODBC__dsn_Synapse[[#This Row],[completed_date]],"")*1</f>
        <v>#VALUE!</v>
      </c>
      <c r="F446" s="100" t="e">
        <f>IFERROR(ODBC__dsn_Synapse[[#This Row],[convert_TZ(users_waves.completed_date,''UTC'',''America/New_York'')]],"")*1</f>
        <v>#VALUE!</v>
      </c>
      <c r="G446" t="e">
        <f>IFERROR(ODBC__dsn_Synapse[[#This Row],[npi]],"")*1</f>
        <v>#VALUE!</v>
      </c>
      <c r="H446" t="e">
        <f>IFERROR(ODBC__dsn_Synapse[[#This Row],[vendor_npi]],"")*1</f>
        <v>#VALUE!</v>
      </c>
      <c r="I446" t="e">
        <f>IFERROR(ODBC__dsn_Synapse[[#This Row],[status]],"")*1</f>
        <v>#VALUE!</v>
      </c>
      <c r="J446" t="str">
        <f>IFERROR(ODBC__dsn_Synapse[[#This Row],[responses-&gt;&gt;''$.\"4420595\"'']],"")</f>
        <v/>
      </c>
      <c r="K446" t="str">
        <f>IFERROR(ODBC__dsn_Synapse[[#This Row],[responses-&gt;&gt;''$.\"4420283\"'']],"")</f>
        <v/>
      </c>
      <c r="L446" t="str">
        <f>IFERROR(ODBC__dsn_Synapse[[#This Row],[responses-&gt;&gt;''$.\"4422124\"'']],"")</f>
        <v/>
      </c>
      <c r="M446" t="str">
        <f t="shared" si="49"/>
        <v/>
      </c>
      <c r="N446" t="e">
        <f>_xlfn.IFNA(_xlfn.XLOOKUP($G446,'HBV TL'!$C:$C,'HBV TL'!$E:$E,,0),"NA")</f>
        <v>#VALUE!</v>
      </c>
      <c r="O446" t="e">
        <f>_xlfn.IFNA(_xlfn.XLOOKUP($H446,'HBV TL'!$C:$C,'HBV TL'!$E:$E,,0),"NA")</f>
        <v>#VALUE!</v>
      </c>
      <c r="P446" t="e">
        <f t="shared" si="50"/>
        <v>#VALUE!</v>
      </c>
      <c r="Q446" t="e">
        <f>_xlfn.XLOOKUP($G446,'HBV_PBC Unified TL'!$A:$A,'HBV_PBC Unified TL'!$E:$E,,0)</f>
        <v>#VALUE!</v>
      </c>
      <c r="R446" t="e">
        <f t="shared" si="51"/>
        <v>#VALUE!</v>
      </c>
      <c r="S446" t="e">
        <f>_xlfn.IFNA(IF(_xlfn.XLOOKUP($C446,OLs!$B:$B,OLs!$B:$B,,0),1,0),0)</f>
        <v>#VALUE!</v>
      </c>
      <c r="T446" t="e">
        <f t="shared" si="52"/>
        <v>#VALUE!</v>
      </c>
      <c r="U446" t="e">
        <f>_xlfn.IFNA(_xlfn.XLOOKUP($T446,'PBC TL'!$A:$A,'PBC TL'!$F:$F,,0),"NA")</f>
        <v>#VALUE!</v>
      </c>
      <c r="V446" t="e">
        <f t="shared" si="53"/>
        <v>#VALUE!</v>
      </c>
      <c r="W446" t="e">
        <f t="shared" si="54"/>
        <v>#VALUE!</v>
      </c>
      <c r="X446" t="e">
        <f t="shared" si="55"/>
        <v>#VALUE!</v>
      </c>
      <c r="Y446" t="e">
        <f t="shared" si="56"/>
        <v>#VALUE!</v>
      </c>
    </row>
    <row r="447" spans="1:25" hidden="1" x14ac:dyDescent="0.25">
      <c r="A447" t="e">
        <f>IFERROR(ODBC__dsn_Synapse[[#This Row],[wave_id]],"")*1</f>
        <v>#VALUE!</v>
      </c>
      <c r="B447" t="e">
        <f>IFERROR(ODBC__dsn_Synapse[[#This Row],[id]],"")*1</f>
        <v>#VALUE!</v>
      </c>
      <c r="C447" t="e">
        <f>IFERROR(ODBC__dsn_Synapse[[#This Row],[user_id]],"")*1</f>
        <v>#VALUE!</v>
      </c>
      <c r="D447" s="100" t="e">
        <f>IFERROR(ODBC__dsn_Synapse[[#This Row],[start_date]],"")*1</f>
        <v>#VALUE!</v>
      </c>
      <c r="E447" t="e">
        <f>IFERROR(ODBC__dsn_Synapse[[#This Row],[completed_date]],"")*1</f>
        <v>#VALUE!</v>
      </c>
      <c r="F447" s="100" t="e">
        <f>IFERROR(ODBC__dsn_Synapse[[#This Row],[convert_TZ(users_waves.completed_date,''UTC'',''America/New_York'')]],"")*1</f>
        <v>#VALUE!</v>
      </c>
      <c r="G447" t="e">
        <f>IFERROR(ODBC__dsn_Synapse[[#This Row],[npi]],"")*1</f>
        <v>#VALUE!</v>
      </c>
      <c r="H447" t="e">
        <f>IFERROR(ODBC__dsn_Synapse[[#This Row],[vendor_npi]],"")*1</f>
        <v>#VALUE!</v>
      </c>
      <c r="I447" t="e">
        <f>IFERROR(ODBC__dsn_Synapse[[#This Row],[status]],"")*1</f>
        <v>#VALUE!</v>
      </c>
      <c r="J447" t="str">
        <f>IFERROR(ODBC__dsn_Synapse[[#This Row],[responses-&gt;&gt;''$.\"4420595\"'']],"")</f>
        <v/>
      </c>
      <c r="K447" t="str">
        <f>IFERROR(ODBC__dsn_Synapse[[#This Row],[responses-&gt;&gt;''$.\"4420283\"'']],"")</f>
        <v/>
      </c>
      <c r="L447" t="str">
        <f>IFERROR(ODBC__dsn_Synapse[[#This Row],[responses-&gt;&gt;''$.\"4422124\"'']],"")</f>
        <v/>
      </c>
      <c r="M447" t="str">
        <f t="shared" si="49"/>
        <v/>
      </c>
      <c r="N447" t="e">
        <f>_xlfn.IFNA(_xlfn.XLOOKUP($G447,'HBV TL'!$C:$C,'HBV TL'!$E:$E,,0),"NA")</f>
        <v>#VALUE!</v>
      </c>
      <c r="O447" t="e">
        <f>_xlfn.IFNA(_xlfn.XLOOKUP($H447,'HBV TL'!$C:$C,'HBV TL'!$E:$E,,0),"NA")</f>
        <v>#VALUE!</v>
      </c>
      <c r="P447" t="e">
        <f t="shared" si="50"/>
        <v>#VALUE!</v>
      </c>
      <c r="Q447" t="e">
        <f>_xlfn.XLOOKUP($G447,'HBV_PBC Unified TL'!$A:$A,'HBV_PBC Unified TL'!$E:$E,,0)</f>
        <v>#VALUE!</v>
      </c>
      <c r="R447" t="e">
        <f t="shared" si="51"/>
        <v>#VALUE!</v>
      </c>
      <c r="S447" t="e">
        <f>_xlfn.IFNA(IF(_xlfn.XLOOKUP($C447,OLs!$B:$B,OLs!$B:$B,,0),1,0),0)</f>
        <v>#VALUE!</v>
      </c>
      <c r="T447" t="e">
        <f t="shared" si="52"/>
        <v>#VALUE!</v>
      </c>
      <c r="U447" t="e">
        <f>_xlfn.IFNA(_xlfn.XLOOKUP($T447,'PBC TL'!$A:$A,'PBC TL'!$F:$F,,0),"NA")</f>
        <v>#VALUE!</v>
      </c>
      <c r="V447" t="e">
        <f t="shared" si="53"/>
        <v>#VALUE!</v>
      </c>
      <c r="W447" t="e">
        <f t="shared" si="54"/>
        <v>#VALUE!</v>
      </c>
      <c r="X447" t="e">
        <f t="shared" si="55"/>
        <v>#VALUE!</v>
      </c>
      <c r="Y447" t="e">
        <f t="shared" si="56"/>
        <v>#VALUE!</v>
      </c>
    </row>
    <row r="448" spans="1:25" hidden="1" x14ac:dyDescent="0.25">
      <c r="A448" t="e">
        <f>IFERROR(ODBC__dsn_Synapse[[#This Row],[wave_id]],"")*1</f>
        <v>#VALUE!</v>
      </c>
      <c r="B448" t="e">
        <f>IFERROR(ODBC__dsn_Synapse[[#This Row],[id]],"")*1</f>
        <v>#VALUE!</v>
      </c>
      <c r="C448" t="e">
        <f>IFERROR(ODBC__dsn_Synapse[[#This Row],[user_id]],"")*1</f>
        <v>#VALUE!</v>
      </c>
      <c r="D448" s="100" t="e">
        <f>IFERROR(ODBC__dsn_Synapse[[#This Row],[start_date]],"")*1</f>
        <v>#VALUE!</v>
      </c>
      <c r="E448" t="e">
        <f>IFERROR(ODBC__dsn_Synapse[[#This Row],[completed_date]],"")*1</f>
        <v>#VALUE!</v>
      </c>
      <c r="F448" s="100" t="e">
        <f>IFERROR(ODBC__dsn_Synapse[[#This Row],[convert_TZ(users_waves.completed_date,''UTC'',''America/New_York'')]],"")*1</f>
        <v>#VALUE!</v>
      </c>
      <c r="G448" t="e">
        <f>IFERROR(ODBC__dsn_Synapse[[#This Row],[npi]],"")*1</f>
        <v>#VALUE!</v>
      </c>
      <c r="H448" t="e">
        <f>IFERROR(ODBC__dsn_Synapse[[#This Row],[vendor_npi]],"")*1</f>
        <v>#VALUE!</v>
      </c>
      <c r="I448" t="e">
        <f>IFERROR(ODBC__dsn_Synapse[[#This Row],[status]],"")*1</f>
        <v>#VALUE!</v>
      </c>
      <c r="J448" t="str">
        <f>IFERROR(ODBC__dsn_Synapse[[#This Row],[responses-&gt;&gt;''$.\"4420595\"'']],"")</f>
        <v/>
      </c>
      <c r="K448" t="str">
        <f>IFERROR(ODBC__dsn_Synapse[[#This Row],[responses-&gt;&gt;''$.\"4420283\"'']],"")</f>
        <v/>
      </c>
      <c r="L448" t="str">
        <f>IFERROR(ODBC__dsn_Synapse[[#This Row],[responses-&gt;&gt;''$.\"4422124\"'']],"")</f>
        <v/>
      </c>
      <c r="M448" t="str">
        <f t="shared" si="49"/>
        <v/>
      </c>
      <c r="N448" t="e">
        <f>_xlfn.IFNA(_xlfn.XLOOKUP($G448,'HBV TL'!$C:$C,'HBV TL'!$E:$E,,0),"NA")</f>
        <v>#VALUE!</v>
      </c>
      <c r="O448" t="e">
        <f>_xlfn.IFNA(_xlfn.XLOOKUP($H448,'HBV TL'!$C:$C,'HBV TL'!$E:$E,,0),"NA")</f>
        <v>#VALUE!</v>
      </c>
      <c r="P448" t="e">
        <f t="shared" si="50"/>
        <v>#VALUE!</v>
      </c>
      <c r="Q448" t="e">
        <f>_xlfn.XLOOKUP($G448,'HBV_PBC Unified TL'!$A:$A,'HBV_PBC Unified TL'!$E:$E,,0)</f>
        <v>#VALUE!</v>
      </c>
      <c r="R448" t="e">
        <f t="shared" si="51"/>
        <v>#VALUE!</v>
      </c>
      <c r="S448" t="e">
        <f>_xlfn.IFNA(IF(_xlfn.XLOOKUP($C448,OLs!$B:$B,OLs!$B:$B,,0),1,0),0)</f>
        <v>#VALUE!</v>
      </c>
      <c r="T448" t="e">
        <f t="shared" si="52"/>
        <v>#VALUE!</v>
      </c>
      <c r="U448" t="e">
        <f>_xlfn.IFNA(_xlfn.XLOOKUP($T448,'PBC TL'!$A:$A,'PBC TL'!$F:$F,,0),"NA")</f>
        <v>#VALUE!</v>
      </c>
      <c r="V448" t="e">
        <f t="shared" si="53"/>
        <v>#VALUE!</v>
      </c>
      <c r="W448" t="e">
        <f t="shared" si="54"/>
        <v>#VALUE!</v>
      </c>
      <c r="X448" t="e">
        <f t="shared" si="55"/>
        <v>#VALUE!</v>
      </c>
      <c r="Y448" t="e">
        <f t="shared" si="56"/>
        <v>#VALUE!</v>
      </c>
    </row>
    <row r="449" spans="1:25" hidden="1" x14ac:dyDescent="0.25">
      <c r="A449" t="e">
        <f>IFERROR(ODBC__dsn_Synapse[[#This Row],[wave_id]],"")*1</f>
        <v>#VALUE!</v>
      </c>
      <c r="B449" t="e">
        <f>IFERROR(ODBC__dsn_Synapse[[#This Row],[id]],"")*1</f>
        <v>#VALUE!</v>
      </c>
      <c r="C449" t="e">
        <f>IFERROR(ODBC__dsn_Synapse[[#This Row],[user_id]],"")*1</f>
        <v>#VALUE!</v>
      </c>
      <c r="D449" s="100" t="e">
        <f>IFERROR(ODBC__dsn_Synapse[[#This Row],[start_date]],"")*1</f>
        <v>#VALUE!</v>
      </c>
      <c r="E449" t="e">
        <f>IFERROR(ODBC__dsn_Synapse[[#This Row],[completed_date]],"")*1</f>
        <v>#VALUE!</v>
      </c>
      <c r="F449" s="100" t="e">
        <f>IFERROR(ODBC__dsn_Synapse[[#This Row],[convert_TZ(users_waves.completed_date,''UTC'',''America/New_York'')]],"")*1</f>
        <v>#VALUE!</v>
      </c>
      <c r="G449" t="e">
        <f>IFERROR(ODBC__dsn_Synapse[[#This Row],[npi]],"")*1</f>
        <v>#VALUE!</v>
      </c>
      <c r="H449" t="e">
        <f>IFERROR(ODBC__dsn_Synapse[[#This Row],[vendor_npi]],"")*1</f>
        <v>#VALUE!</v>
      </c>
      <c r="I449" t="e">
        <f>IFERROR(ODBC__dsn_Synapse[[#This Row],[status]],"")*1</f>
        <v>#VALUE!</v>
      </c>
      <c r="J449" t="str">
        <f>IFERROR(ODBC__dsn_Synapse[[#This Row],[responses-&gt;&gt;''$.\"4420595\"'']],"")</f>
        <v/>
      </c>
      <c r="K449" t="str">
        <f>IFERROR(ODBC__dsn_Synapse[[#This Row],[responses-&gt;&gt;''$.\"4420283\"'']],"")</f>
        <v/>
      </c>
      <c r="L449" t="str">
        <f>IFERROR(ODBC__dsn_Synapse[[#This Row],[responses-&gt;&gt;''$.\"4422124\"'']],"")</f>
        <v/>
      </c>
      <c r="M449" t="str">
        <f t="shared" si="49"/>
        <v/>
      </c>
      <c r="N449" t="e">
        <f>_xlfn.IFNA(_xlfn.XLOOKUP($G449,'HBV TL'!$C:$C,'HBV TL'!$E:$E,,0),"NA")</f>
        <v>#VALUE!</v>
      </c>
      <c r="O449" t="e">
        <f>_xlfn.IFNA(_xlfn.XLOOKUP($H449,'HBV TL'!$C:$C,'HBV TL'!$E:$E,,0),"NA")</f>
        <v>#VALUE!</v>
      </c>
      <c r="P449" t="e">
        <f t="shared" si="50"/>
        <v>#VALUE!</v>
      </c>
      <c r="Q449" t="e">
        <f>_xlfn.XLOOKUP($G449,'HBV_PBC Unified TL'!$A:$A,'HBV_PBC Unified TL'!$E:$E,,0)</f>
        <v>#VALUE!</v>
      </c>
      <c r="R449" t="e">
        <f t="shared" si="51"/>
        <v>#VALUE!</v>
      </c>
      <c r="S449" t="e">
        <f>_xlfn.IFNA(IF(_xlfn.XLOOKUP($C449,OLs!$B:$B,OLs!$B:$B,,0),1,0),0)</f>
        <v>#VALUE!</v>
      </c>
      <c r="T449" t="e">
        <f t="shared" si="52"/>
        <v>#VALUE!</v>
      </c>
      <c r="U449" t="e">
        <f>_xlfn.IFNA(_xlfn.XLOOKUP($T449,'PBC TL'!$A:$A,'PBC TL'!$F:$F,,0),"NA")</f>
        <v>#VALUE!</v>
      </c>
      <c r="V449" t="e">
        <f t="shared" si="53"/>
        <v>#VALUE!</v>
      </c>
      <c r="W449" t="e">
        <f t="shared" si="54"/>
        <v>#VALUE!</v>
      </c>
      <c r="X449" t="e">
        <f t="shared" si="55"/>
        <v>#VALUE!</v>
      </c>
      <c r="Y449" t="e">
        <f t="shared" si="56"/>
        <v>#VALUE!</v>
      </c>
    </row>
    <row r="450" spans="1:25" hidden="1" x14ac:dyDescent="0.25">
      <c r="A450" t="e">
        <f>IFERROR(ODBC__dsn_Synapse[[#This Row],[wave_id]],"")*1</f>
        <v>#VALUE!</v>
      </c>
      <c r="B450" t="e">
        <f>IFERROR(ODBC__dsn_Synapse[[#This Row],[id]],"")*1</f>
        <v>#VALUE!</v>
      </c>
      <c r="C450" t="e">
        <f>IFERROR(ODBC__dsn_Synapse[[#This Row],[user_id]],"")*1</f>
        <v>#VALUE!</v>
      </c>
      <c r="D450" s="100" t="e">
        <f>IFERROR(ODBC__dsn_Synapse[[#This Row],[start_date]],"")*1</f>
        <v>#VALUE!</v>
      </c>
      <c r="E450" t="e">
        <f>IFERROR(ODBC__dsn_Synapse[[#This Row],[completed_date]],"")*1</f>
        <v>#VALUE!</v>
      </c>
      <c r="F450" s="100" t="e">
        <f>IFERROR(ODBC__dsn_Synapse[[#This Row],[convert_TZ(users_waves.completed_date,''UTC'',''America/New_York'')]],"")*1</f>
        <v>#VALUE!</v>
      </c>
      <c r="G450" t="e">
        <f>IFERROR(ODBC__dsn_Synapse[[#This Row],[npi]],"")*1</f>
        <v>#VALUE!</v>
      </c>
      <c r="H450" t="e">
        <f>IFERROR(ODBC__dsn_Synapse[[#This Row],[vendor_npi]],"")*1</f>
        <v>#VALUE!</v>
      </c>
      <c r="I450" t="e">
        <f>IFERROR(ODBC__dsn_Synapse[[#This Row],[status]],"")*1</f>
        <v>#VALUE!</v>
      </c>
      <c r="J450" t="str">
        <f>IFERROR(ODBC__dsn_Synapse[[#This Row],[responses-&gt;&gt;''$.\"4420595\"'']],"")</f>
        <v/>
      </c>
      <c r="K450" t="str">
        <f>IFERROR(ODBC__dsn_Synapse[[#This Row],[responses-&gt;&gt;''$.\"4420283\"'']],"")</f>
        <v/>
      </c>
      <c r="L450" t="str">
        <f>IFERROR(ODBC__dsn_Synapse[[#This Row],[responses-&gt;&gt;''$.\"4422124\"'']],"")</f>
        <v/>
      </c>
      <c r="M450" t="str">
        <f t="shared" si="49"/>
        <v/>
      </c>
      <c r="N450" t="e">
        <f>_xlfn.IFNA(_xlfn.XLOOKUP($G450,'HBV TL'!$C:$C,'HBV TL'!$E:$E,,0),"NA")</f>
        <v>#VALUE!</v>
      </c>
      <c r="O450" t="e">
        <f>_xlfn.IFNA(_xlfn.XLOOKUP($H450,'HBV TL'!$C:$C,'HBV TL'!$E:$E,,0),"NA")</f>
        <v>#VALUE!</v>
      </c>
      <c r="P450" t="e">
        <f t="shared" si="50"/>
        <v>#VALUE!</v>
      </c>
      <c r="Q450" t="e">
        <f>_xlfn.XLOOKUP($G450,'HBV_PBC Unified TL'!$A:$A,'HBV_PBC Unified TL'!$E:$E,,0)</f>
        <v>#VALUE!</v>
      </c>
      <c r="R450" t="e">
        <f t="shared" si="51"/>
        <v>#VALUE!</v>
      </c>
      <c r="S450" t="e">
        <f>_xlfn.IFNA(IF(_xlfn.XLOOKUP($C450,OLs!$B:$B,OLs!$B:$B,,0),1,0),0)</f>
        <v>#VALUE!</v>
      </c>
      <c r="T450" t="e">
        <f t="shared" si="52"/>
        <v>#VALUE!</v>
      </c>
      <c r="U450" t="e">
        <f>_xlfn.IFNA(_xlfn.XLOOKUP($T450,'PBC TL'!$A:$A,'PBC TL'!$F:$F,,0),"NA")</f>
        <v>#VALUE!</v>
      </c>
      <c r="V450" t="e">
        <f t="shared" si="53"/>
        <v>#VALUE!</v>
      </c>
      <c r="W450" t="e">
        <f t="shared" si="54"/>
        <v>#VALUE!</v>
      </c>
      <c r="X450" t="e">
        <f t="shared" si="55"/>
        <v>#VALUE!</v>
      </c>
      <c r="Y450" t="e">
        <f t="shared" si="56"/>
        <v>#VALUE!</v>
      </c>
    </row>
    <row r="451" spans="1:25" hidden="1" x14ac:dyDescent="0.25">
      <c r="A451" t="e">
        <f>IFERROR(ODBC__dsn_Synapse[[#This Row],[wave_id]],"")*1</f>
        <v>#VALUE!</v>
      </c>
      <c r="B451" t="e">
        <f>IFERROR(ODBC__dsn_Synapse[[#This Row],[id]],"")*1</f>
        <v>#VALUE!</v>
      </c>
      <c r="C451" t="e">
        <f>IFERROR(ODBC__dsn_Synapse[[#This Row],[user_id]],"")*1</f>
        <v>#VALUE!</v>
      </c>
      <c r="D451" s="100" t="e">
        <f>IFERROR(ODBC__dsn_Synapse[[#This Row],[start_date]],"")*1</f>
        <v>#VALUE!</v>
      </c>
      <c r="E451" t="e">
        <f>IFERROR(ODBC__dsn_Synapse[[#This Row],[completed_date]],"")*1</f>
        <v>#VALUE!</v>
      </c>
      <c r="F451" s="100" t="e">
        <f>IFERROR(ODBC__dsn_Synapse[[#This Row],[convert_TZ(users_waves.completed_date,''UTC'',''America/New_York'')]],"")*1</f>
        <v>#VALUE!</v>
      </c>
      <c r="G451" t="e">
        <f>IFERROR(ODBC__dsn_Synapse[[#This Row],[npi]],"")*1</f>
        <v>#VALUE!</v>
      </c>
      <c r="H451" t="e">
        <f>IFERROR(ODBC__dsn_Synapse[[#This Row],[vendor_npi]],"")*1</f>
        <v>#VALUE!</v>
      </c>
      <c r="I451" t="e">
        <f>IFERROR(ODBC__dsn_Synapse[[#This Row],[status]],"")*1</f>
        <v>#VALUE!</v>
      </c>
      <c r="J451" t="str">
        <f>IFERROR(ODBC__dsn_Synapse[[#This Row],[responses-&gt;&gt;''$.\"4420595\"'']],"")</f>
        <v/>
      </c>
      <c r="K451" t="str">
        <f>IFERROR(ODBC__dsn_Synapse[[#This Row],[responses-&gt;&gt;''$.\"4420283\"'']],"")</f>
        <v/>
      </c>
      <c r="L451" t="str">
        <f>IFERROR(ODBC__dsn_Synapse[[#This Row],[responses-&gt;&gt;''$.\"4422124\"'']],"")</f>
        <v/>
      </c>
      <c r="M451" t="str">
        <f t="shared" ref="M451:M514" si="57">IF(J451=0,K451,J451)</f>
        <v/>
      </c>
      <c r="N451" t="e">
        <f>_xlfn.IFNA(_xlfn.XLOOKUP($G451,'HBV TL'!$C:$C,'HBV TL'!$E:$E,,0),"NA")</f>
        <v>#VALUE!</v>
      </c>
      <c r="O451" t="e">
        <f>_xlfn.IFNA(_xlfn.XLOOKUP($H451,'HBV TL'!$C:$C,'HBV TL'!$E:$E,,0),"NA")</f>
        <v>#VALUE!</v>
      </c>
      <c r="P451" t="e">
        <f t="shared" ref="P451:P514" si="58">IF(N451="NA",O451,N451)</f>
        <v>#VALUE!</v>
      </c>
      <c r="Q451" t="e">
        <f>_xlfn.XLOOKUP($G451,'HBV_PBC Unified TL'!$A:$A,'HBV_PBC Unified TL'!$E:$E,,0)</f>
        <v>#VALUE!</v>
      </c>
      <c r="R451" t="e">
        <f t="shared" ref="R451:R514" si="59">IF(AND(P451&lt;11,P451&gt;3),"High/Medium",IF(AND(P451&lt;4,P451&gt;-1),"Low","No Decile"))</f>
        <v>#VALUE!</v>
      </c>
      <c r="S451" t="e">
        <f>_xlfn.IFNA(IF(_xlfn.XLOOKUP($C451,OLs!$B:$B,OLs!$B:$B,,0),1,0),0)</f>
        <v>#VALUE!</v>
      </c>
      <c r="T451" t="e">
        <f t="shared" ref="T451:T514" si="60">IF(G451=0,H451,G451)</f>
        <v>#VALUE!</v>
      </c>
      <c r="U451" t="e">
        <f>_xlfn.IFNA(_xlfn.XLOOKUP($T451,'PBC TL'!$A:$A,'PBC TL'!$F:$F,,0),"NA")</f>
        <v>#VALUE!</v>
      </c>
      <c r="V451" t="e">
        <f t="shared" ref="V451:V514" si="61">IF(P451&lt;&gt;"NA",1,0)</f>
        <v>#VALUE!</v>
      </c>
      <c r="W451" t="e">
        <f t="shared" ref="W451:W514" si="62">IF(U451&lt;&gt;"NA",1,0)</f>
        <v>#VALUE!</v>
      </c>
      <c r="X451" t="e">
        <f t="shared" ref="X451:X514" si="63">IF(AND(V451=1,W451=0),1,0)</f>
        <v>#VALUE!</v>
      </c>
      <c r="Y451" t="e">
        <f t="shared" ref="Y451:Y514" si="64">IF(AND(W451=1,V451=0),1,0)</f>
        <v>#VALUE!</v>
      </c>
    </row>
    <row r="452" spans="1:25" hidden="1" x14ac:dyDescent="0.25">
      <c r="A452" t="e">
        <f>IFERROR(ODBC__dsn_Synapse[[#This Row],[wave_id]],"")*1</f>
        <v>#VALUE!</v>
      </c>
      <c r="B452" t="e">
        <f>IFERROR(ODBC__dsn_Synapse[[#This Row],[id]],"")*1</f>
        <v>#VALUE!</v>
      </c>
      <c r="C452" t="e">
        <f>IFERROR(ODBC__dsn_Synapse[[#This Row],[user_id]],"")*1</f>
        <v>#VALUE!</v>
      </c>
      <c r="D452" s="100" t="e">
        <f>IFERROR(ODBC__dsn_Synapse[[#This Row],[start_date]],"")*1</f>
        <v>#VALUE!</v>
      </c>
      <c r="E452" t="e">
        <f>IFERROR(ODBC__dsn_Synapse[[#This Row],[completed_date]],"")*1</f>
        <v>#VALUE!</v>
      </c>
      <c r="F452" s="100" t="e">
        <f>IFERROR(ODBC__dsn_Synapse[[#This Row],[convert_TZ(users_waves.completed_date,''UTC'',''America/New_York'')]],"")*1</f>
        <v>#VALUE!</v>
      </c>
      <c r="G452" t="e">
        <f>IFERROR(ODBC__dsn_Synapse[[#This Row],[npi]],"")*1</f>
        <v>#VALUE!</v>
      </c>
      <c r="H452" t="e">
        <f>IFERROR(ODBC__dsn_Synapse[[#This Row],[vendor_npi]],"")*1</f>
        <v>#VALUE!</v>
      </c>
      <c r="I452" t="e">
        <f>IFERROR(ODBC__dsn_Synapse[[#This Row],[status]],"")*1</f>
        <v>#VALUE!</v>
      </c>
      <c r="J452" t="str">
        <f>IFERROR(ODBC__dsn_Synapse[[#This Row],[responses-&gt;&gt;''$.\"4420595\"'']],"")</f>
        <v/>
      </c>
      <c r="K452" t="str">
        <f>IFERROR(ODBC__dsn_Synapse[[#This Row],[responses-&gt;&gt;''$.\"4420283\"'']],"")</f>
        <v/>
      </c>
      <c r="L452" t="str">
        <f>IFERROR(ODBC__dsn_Synapse[[#This Row],[responses-&gt;&gt;''$.\"4422124\"'']],"")</f>
        <v/>
      </c>
      <c r="M452" t="str">
        <f t="shared" si="57"/>
        <v/>
      </c>
      <c r="N452" t="e">
        <f>_xlfn.IFNA(_xlfn.XLOOKUP($G452,'HBV TL'!$C:$C,'HBV TL'!$E:$E,,0),"NA")</f>
        <v>#VALUE!</v>
      </c>
      <c r="O452" t="e">
        <f>_xlfn.IFNA(_xlfn.XLOOKUP($H452,'HBV TL'!$C:$C,'HBV TL'!$E:$E,,0),"NA")</f>
        <v>#VALUE!</v>
      </c>
      <c r="P452" t="e">
        <f t="shared" si="58"/>
        <v>#VALUE!</v>
      </c>
      <c r="Q452" t="e">
        <f>_xlfn.XLOOKUP($G452,'HBV_PBC Unified TL'!$A:$A,'HBV_PBC Unified TL'!$E:$E,,0)</f>
        <v>#VALUE!</v>
      </c>
      <c r="R452" t="e">
        <f t="shared" si="59"/>
        <v>#VALUE!</v>
      </c>
      <c r="S452" t="e">
        <f>_xlfn.IFNA(IF(_xlfn.XLOOKUP($C452,OLs!$B:$B,OLs!$B:$B,,0),1,0),0)</f>
        <v>#VALUE!</v>
      </c>
      <c r="T452" t="e">
        <f t="shared" si="60"/>
        <v>#VALUE!</v>
      </c>
      <c r="U452" t="e">
        <f>_xlfn.IFNA(_xlfn.XLOOKUP($T452,'PBC TL'!$A:$A,'PBC TL'!$F:$F,,0),"NA")</f>
        <v>#VALUE!</v>
      </c>
      <c r="V452" t="e">
        <f t="shared" si="61"/>
        <v>#VALUE!</v>
      </c>
      <c r="W452" t="e">
        <f t="shared" si="62"/>
        <v>#VALUE!</v>
      </c>
      <c r="X452" t="e">
        <f t="shared" si="63"/>
        <v>#VALUE!</v>
      </c>
      <c r="Y452" t="e">
        <f t="shared" si="64"/>
        <v>#VALUE!</v>
      </c>
    </row>
    <row r="453" spans="1:25" hidden="1" x14ac:dyDescent="0.25">
      <c r="A453" t="e">
        <f>IFERROR(ODBC__dsn_Synapse[[#This Row],[wave_id]],"")*1</f>
        <v>#VALUE!</v>
      </c>
      <c r="B453" t="e">
        <f>IFERROR(ODBC__dsn_Synapse[[#This Row],[id]],"")*1</f>
        <v>#VALUE!</v>
      </c>
      <c r="C453" t="e">
        <f>IFERROR(ODBC__dsn_Synapse[[#This Row],[user_id]],"")*1</f>
        <v>#VALUE!</v>
      </c>
      <c r="D453" s="100" t="e">
        <f>IFERROR(ODBC__dsn_Synapse[[#This Row],[start_date]],"")*1</f>
        <v>#VALUE!</v>
      </c>
      <c r="E453" t="e">
        <f>IFERROR(ODBC__dsn_Synapse[[#This Row],[completed_date]],"")*1</f>
        <v>#VALUE!</v>
      </c>
      <c r="F453" s="100" t="e">
        <f>IFERROR(ODBC__dsn_Synapse[[#This Row],[convert_TZ(users_waves.completed_date,''UTC'',''America/New_York'')]],"")*1</f>
        <v>#VALUE!</v>
      </c>
      <c r="G453" t="e">
        <f>IFERROR(ODBC__dsn_Synapse[[#This Row],[npi]],"")*1</f>
        <v>#VALUE!</v>
      </c>
      <c r="H453" t="e">
        <f>IFERROR(ODBC__dsn_Synapse[[#This Row],[vendor_npi]],"")*1</f>
        <v>#VALUE!</v>
      </c>
      <c r="I453" t="e">
        <f>IFERROR(ODBC__dsn_Synapse[[#This Row],[status]],"")*1</f>
        <v>#VALUE!</v>
      </c>
      <c r="J453" t="str">
        <f>IFERROR(ODBC__dsn_Synapse[[#This Row],[responses-&gt;&gt;''$.\"4420595\"'']],"")</f>
        <v/>
      </c>
      <c r="K453" t="str">
        <f>IFERROR(ODBC__dsn_Synapse[[#This Row],[responses-&gt;&gt;''$.\"4420283\"'']],"")</f>
        <v/>
      </c>
      <c r="L453" t="str">
        <f>IFERROR(ODBC__dsn_Synapse[[#This Row],[responses-&gt;&gt;''$.\"4422124\"'']],"")</f>
        <v/>
      </c>
      <c r="M453" t="str">
        <f t="shared" si="57"/>
        <v/>
      </c>
      <c r="N453" t="e">
        <f>_xlfn.IFNA(_xlfn.XLOOKUP($G453,'HBV TL'!$C:$C,'HBV TL'!$E:$E,,0),"NA")</f>
        <v>#VALUE!</v>
      </c>
      <c r="O453" t="e">
        <f>_xlfn.IFNA(_xlfn.XLOOKUP($H453,'HBV TL'!$C:$C,'HBV TL'!$E:$E,,0),"NA")</f>
        <v>#VALUE!</v>
      </c>
      <c r="P453" t="e">
        <f t="shared" si="58"/>
        <v>#VALUE!</v>
      </c>
      <c r="Q453" t="e">
        <f>_xlfn.XLOOKUP($G453,'HBV_PBC Unified TL'!$A:$A,'HBV_PBC Unified TL'!$E:$E,,0)</f>
        <v>#VALUE!</v>
      </c>
      <c r="R453" t="e">
        <f t="shared" si="59"/>
        <v>#VALUE!</v>
      </c>
      <c r="S453" t="e">
        <f>_xlfn.IFNA(IF(_xlfn.XLOOKUP($C453,OLs!$B:$B,OLs!$B:$B,,0),1,0),0)</f>
        <v>#VALUE!</v>
      </c>
      <c r="T453" t="e">
        <f t="shared" si="60"/>
        <v>#VALUE!</v>
      </c>
      <c r="U453" t="e">
        <f>_xlfn.IFNA(_xlfn.XLOOKUP($T453,'PBC TL'!$A:$A,'PBC TL'!$F:$F,,0),"NA")</f>
        <v>#VALUE!</v>
      </c>
      <c r="V453" t="e">
        <f t="shared" si="61"/>
        <v>#VALUE!</v>
      </c>
      <c r="W453" t="e">
        <f t="shared" si="62"/>
        <v>#VALUE!</v>
      </c>
      <c r="X453" t="e">
        <f t="shared" si="63"/>
        <v>#VALUE!</v>
      </c>
      <c r="Y453" t="e">
        <f t="shared" si="64"/>
        <v>#VALUE!</v>
      </c>
    </row>
    <row r="454" spans="1:25" hidden="1" x14ac:dyDescent="0.25">
      <c r="A454" t="e">
        <f>IFERROR(ODBC__dsn_Synapse[[#This Row],[wave_id]],"")*1</f>
        <v>#VALUE!</v>
      </c>
      <c r="B454" t="e">
        <f>IFERROR(ODBC__dsn_Synapse[[#This Row],[id]],"")*1</f>
        <v>#VALUE!</v>
      </c>
      <c r="C454" t="e">
        <f>IFERROR(ODBC__dsn_Synapse[[#This Row],[user_id]],"")*1</f>
        <v>#VALUE!</v>
      </c>
      <c r="D454" s="100" t="e">
        <f>IFERROR(ODBC__dsn_Synapse[[#This Row],[start_date]],"")*1</f>
        <v>#VALUE!</v>
      </c>
      <c r="E454" t="e">
        <f>IFERROR(ODBC__dsn_Synapse[[#This Row],[completed_date]],"")*1</f>
        <v>#VALUE!</v>
      </c>
      <c r="F454" s="100" t="e">
        <f>IFERROR(ODBC__dsn_Synapse[[#This Row],[convert_TZ(users_waves.completed_date,''UTC'',''America/New_York'')]],"")*1</f>
        <v>#VALUE!</v>
      </c>
      <c r="G454" t="e">
        <f>IFERROR(ODBC__dsn_Synapse[[#This Row],[npi]],"")*1</f>
        <v>#VALUE!</v>
      </c>
      <c r="H454" t="e">
        <f>IFERROR(ODBC__dsn_Synapse[[#This Row],[vendor_npi]],"")*1</f>
        <v>#VALUE!</v>
      </c>
      <c r="I454" t="e">
        <f>IFERROR(ODBC__dsn_Synapse[[#This Row],[status]],"")*1</f>
        <v>#VALUE!</v>
      </c>
      <c r="J454" t="str">
        <f>IFERROR(ODBC__dsn_Synapse[[#This Row],[responses-&gt;&gt;''$.\"4420595\"'']],"")</f>
        <v/>
      </c>
      <c r="K454" t="str">
        <f>IFERROR(ODBC__dsn_Synapse[[#This Row],[responses-&gt;&gt;''$.\"4420283\"'']],"")</f>
        <v/>
      </c>
      <c r="L454" t="str">
        <f>IFERROR(ODBC__dsn_Synapse[[#This Row],[responses-&gt;&gt;''$.\"4422124\"'']],"")</f>
        <v/>
      </c>
      <c r="M454" t="str">
        <f t="shared" si="57"/>
        <v/>
      </c>
      <c r="N454" t="e">
        <f>_xlfn.IFNA(_xlfn.XLOOKUP($G454,'HBV TL'!$C:$C,'HBV TL'!$E:$E,,0),"NA")</f>
        <v>#VALUE!</v>
      </c>
      <c r="O454" t="e">
        <f>_xlfn.IFNA(_xlfn.XLOOKUP($H454,'HBV TL'!$C:$C,'HBV TL'!$E:$E,,0),"NA")</f>
        <v>#VALUE!</v>
      </c>
      <c r="P454" t="e">
        <f t="shared" si="58"/>
        <v>#VALUE!</v>
      </c>
      <c r="Q454" t="e">
        <f>_xlfn.XLOOKUP($G454,'HBV_PBC Unified TL'!$A:$A,'HBV_PBC Unified TL'!$E:$E,,0)</f>
        <v>#VALUE!</v>
      </c>
      <c r="R454" t="e">
        <f t="shared" si="59"/>
        <v>#VALUE!</v>
      </c>
      <c r="S454" t="e">
        <f>_xlfn.IFNA(IF(_xlfn.XLOOKUP($C454,OLs!$B:$B,OLs!$B:$B,,0),1,0),0)</f>
        <v>#VALUE!</v>
      </c>
      <c r="T454" t="e">
        <f t="shared" si="60"/>
        <v>#VALUE!</v>
      </c>
      <c r="U454" t="e">
        <f>_xlfn.IFNA(_xlfn.XLOOKUP($T454,'PBC TL'!$A:$A,'PBC TL'!$F:$F,,0),"NA")</f>
        <v>#VALUE!</v>
      </c>
      <c r="V454" t="e">
        <f t="shared" si="61"/>
        <v>#VALUE!</v>
      </c>
      <c r="W454" t="e">
        <f t="shared" si="62"/>
        <v>#VALUE!</v>
      </c>
      <c r="X454" t="e">
        <f t="shared" si="63"/>
        <v>#VALUE!</v>
      </c>
      <c r="Y454" t="e">
        <f t="shared" si="64"/>
        <v>#VALUE!</v>
      </c>
    </row>
    <row r="455" spans="1:25" hidden="1" x14ac:dyDescent="0.25">
      <c r="A455" t="e">
        <f>IFERROR(ODBC__dsn_Synapse[[#This Row],[wave_id]],"")*1</f>
        <v>#VALUE!</v>
      </c>
      <c r="B455" t="e">
        <f>IFERROR(ODBC__dsn_Synapse[[#This Row],[id]],"")*1</f>
        <v>#VALUE!</v>
      </c>
      <c r="C455" t="e">
        <f>IFERROR(ODBC__dsn_Synapse[[#This Row],[user_id]],"")*1</f>
        <v>#VALUE!</v>
      </c>
      <c r="D455" s="100" t="e">
        <f>IFERROR(ODBC__dsn_Synapse[[#This Row],[start_date]],"")*1</f>
        <v>#VALUE!</v>
      </c>
      <c r="E455" t="e">
        <f>IFERROR(ODBC__dsn_Synapse[[#This Row],[completed_date]],"")*1</f>
        <v>#VALUE!</v>
      </c>
      <c r="F455" s="100" t="e">
        <f>IFERROR(ODBC__dsn_Synapse[[#This Row],[convert_TZ(users_waves.completed_date,''UTC'',''America/New_York'')]],"")*1</f>
        <v>#VALUE!</v>
      </c>
      <c r="G455" t="e">
        <f>IFERROR(ODBC__dsn_Synapse[[#This Row],[npi]],"")*1</f>
        <v>#VALUE!</v>
      </c>
      <c r="H455" t="e">
        <f>IFERROR(ODBC__dsn_Synapse[[#This Row],[vendor_npi]],"")*1</f>
        <v>#VALUE!</v>
      </c>
      <c r="I455" t="e">
        <f>IFERROR(ODBC__dsn_Synapse[[#This Row],[status]],"")*1</f>
        <v>#VALUE!</v>
      </c>
      <c r="J455" t="str">
        <f>IFERROR(ODBC__dsn_Synapse[[#This Row],[responses-&gt;&gt;''$.\"4420595\"'']],"")</f>
        <v/>
      </c>
      <c r="K455" t="str">
        <f>IFERROR(ODBC__dsn_Synapse[[#This Row],[responses-&gt;&gt;''$.\"4420283\"'']],"")</f>
        <v/>
      </c>
      <c r="L455" t="str">
        <f>IFERROR(ODBC__dsn_Synapse[[#This Row],[responses-&gt;&gt;''$.\"4422124\"'']],"")</f>
        <v/>
      </c>
      <c r="M455" t="str">
        <f t="shared" si="57"/>
        <v/>
      </c>
      <c r="N455" t="e">
        <f>_xlfn.IFNA(_xlfn.XLOOKUP($G455,'HBV TL'!$C:$C,'HBV TL'!$E:$E,,0),"NA")</f>
        <v>#VALUE!</v>
      </c>
      <c r="O455" t="e">
        <f>_xlfn.IFNA(_xlfn.XLOOKUP($H455,'HBV TL'!$C:$C,'HBV TL'!$E:$E,,0),"NA")</f>
        <v>#VALUE!</v>
      </c>
      <c r="P455" t="e">
        <f t="shared" si="58"/>
        <v>#VALUE!</v>
      </c>
      <c r="Q455" t="e">
        <f>_xlfn.XLOOKUP($G455,'HBV_PBC Unified TL'!$A:$A,'HBV_PBC Unified TL'!$E:$E,,0)</f>
        <v>#VALUE!</v>
      </c>
      <c r="R455" t="e">
        <f t="shared" si="59"/>
        <v>#VALUE!</v>
      </c>
      <c r="S455" t="e">
        <f>_xlfn.IFNA(IF(_xlfn.XLOOKUP($C455,OLs!$B:$B,OLs!$B:$B,,0),1,0),0)</f>
        <v>#VALUE!</v>
      </c>
      <c r="T455" t="e">
        <f t="shared" si="60"/>
        <v>#VALUE!</v>
      </c>
      <c r="U455" t="e">
        <f>_xlfn.IFNA(_xlfn.XLOOKUP($T455,'PBC TL'!$A:$A,'PBC TL'!$F:$F,,0),"NA")</f>
        <v>#VALUE!</v>
      </c>
      <c r="V455" t="e">
        <f t="shared" si="61"/>
        <v>#VALUE!</v>
      </c>
      <c r="W455" t="e">
        <f t="shared" si="62"/>
        <v>#VALUE!</v>
      </c>
      <c r="X455" t="e">
        <f t="shared" si="63"/>
        <v>#VALUE!</v>
      </c>
      <c r="Y455" t="e">
        <f t="shared" si="64"/>
        <v>#VALUE!</v>
      </c>
    </row>
    <row r="456" spans="1:25" hidden="1" x14ac:dyDescent="0.25">
      <c r="A456" t="e">
        <f>IFERROR(ODBC__dsn_Synapse[[#This Row],[wave_id]],"")*1</f>
        <v>#VALUE!</v>
      </c>
      <c r="B456" t="e">
        <f>IFERROR(ODBC__dsn_Synapse[[#This Row],[id]],"")*1</f>
        <v>#VALUE!</v>
      </c>
      <c r="C456" t="e">
        <f>IFERROR(ODBC__dsn_Synapse[[#This Row],[user_id]],"")*1</f>
        <v>#VALUE!</v>
      </c>
      <c r="D456" s="100" t="e">
        <f>IFERROR(ODBC__dsn_Synapse[[#This Row],[start_date]],"")*1</f>
        <v>#VALUE!</v>
      </c>
      <c r="E456" t="e">
        <f>IFERROR(ODBC__dsn_Synapse[[#This Row],[completed_date]],"")*1</f>
        <v>#VALUE!</v>
      </c>
      <c r="F456" s="100" t="e">
        <f>IFERROR(ODBC__dsn_Synapse[[#This Row],[convert_TZ(users_waves.completed_date,''UTC'',''America/New_York'')]],"")*1</f>
        <v>#VALUE!</v>
      </c>
      <c r="G456" t="e">
        <f>IFERROR(ODBC__dsn_Synapse[[#This Row],[npi]],"")*1</f>
        <v>#VALUE!</v>
      </c>
      <c r="H456" t="e">
        <f>IFERROR(ODBC__dsn_Synapse[[#This Row],[vendor_npi]],"")*1</f>
        <v>#VALUE!</v>
      </c>
      <c r="I456" t="e">
        <f>IFERROR(ODBC__dsn_Synapse[[#This Row],[status]],"")*1</f>
        <v>#VALUE!</v>
      </c>
      <c r="J456" t="str">
        <f>IFERROR(ODBC__dsn_Synapse[[#This Row],[responses-&gt;&gt;''$.\"4420595\"'']],"")</f>
        <v/>
      </c>
      <c r="K456" t="str">
        <f>IFERROR(ODBC__dsn_Synapse[[#This Row],[responses-&gt;&gt;''$.\"4420283\"'']],"")</f>
        <v/>
      </c>
      <c r="L456" t="str">
        <f>IFERROR(ODBC__dsn_Synapse[[#This Row],[responses-&gt;&gt;''$.\"4422124\"'']],"")</f>
        <v/>
      </c>
      <c r="M456" t="str">
        <f t="shared" si="57"/>
        <v/>
      </c>
      <c r="N456" t="e">
        <f>_xlfn.IFNA(_xlfn.XLOOKUP($G456,'HBV TL'!$C:$C,'HBV TL'!$E:$E,,0),"NA")</f>
        <v>#VALUE!</v>
      </c>
      <c r="O456" t="e">
        <f>_xlfn.IFNA(_xlfn.XLOOKUP($H456,'HBV TL'!$C:$C,'HBV TL'!$E:$E,,0),"NA")</f>
        <v>#VALUE!</v>
      </c>
      <c r="P456" t="e">
        <f t="shared" si="58"/>
        <v>#VALUE!</v>
      </c>
      <c r="Q456" t="e">
        <f>_xlfn.XLOOKUP($G456,'HBV_PBC Unified TL'!$A:$A,'HBV_PBC Unified TL'!$E:$E,,0)</f>
        <v>#VALUE!</v>
      </c>
      <c r="R456" t="e">
        <f t="shared" si="59"/>
        <v>#VALUE!</v>
      </c>
      <c r="S456" t="e">
        <f>_xlfn.IFNA(IF(_xlfn.XLOOKUP($C456,OLs!$B:$B,OLs!$B:$B,,0),1,0),0)</f>
        <v>#VALUE!</v>
      </c>
      <c r="T456" t="e">
        <f t="shared" si="60"/>
        <v>#VALUE!</v>
      </c>
      <c r="U456" t="e">
        <f>_xlfn.IFNA(_xlfn.XLOOKUP($T456,'PBC TL'!$A:$A,'PBC TL'!$F:$F,,0),"NA")</f>
        <v>#VALUE!</v>
      </c>
      <c r="V456" t="e">
        <f t="shared" si="61"/>
        <v>#VALUE!</v>
      </c>
      <c r="W456" t="e">
        <f t="shared" si="62"/>
        <v>#VALUE!</v>
      </c>
      <c r="X456" t="e">
        <f t="shared" si="63"/>
        <v>#VALUE!</v>
      </c>
      <c r="Y456" t="e">
        <f t="shared" si="64"/>
        <v>#VALUE!</v>
      </c>
    </row>
    <row r="457" spans="1:25" hidden="1" x14ac:dyDescent="0.25">
      <c r="A457" t="e">
        <f>IFERROR(ODBC__dsn_Synapse[[#This Row],[wave_id]],"")*1</f>
        <v>#VALUE!</v>
      </c>
      <c r="B457" t="e">
        <f>IFERROR(ODBC__dsn_Synapse[[#This Row],[id]],"")*1</f>
        <v>#VALUE!</v>
      </c>
      <c r="C457" t="e">
        <f>IFERROR(ODBC__dsn_Synapse[[#This Row],[user_id]],"")*1</f>
        <v>#VALUE!</v>
      </c>
      <c r="D457" s="100" t="e">
        <f>IFERROR(ODBC__dsn_Synapse[[#This Row],[start_date]],"")*1</f>
        <v>#VALUE!</v>
      </c>
      <c r="E457" t="e">
        <f>IFERROR(ODBC__dsn_Synapse[[#This Row],[completed_date]],"")*1</f>
        <v>#VALUE!</v>
      </c>
      <c r="F457" s="100" t="e">
        <f>IFERROR(ODBC__dsn_Synapse[[#This Row],[convert_TZ(users_waves.completed_date,''UTC'',''America/New_York'')]],"")*1</f>
        <v>#VALUE!</v>
      </c>
      <c r="G457" t="e">
        <f>IFERROR(ODBC__dsn_Synapse[[#This Row],[npi]],"")*1</f>
        <v>#VALUE!</v>
      </c>
      <c r="H457" t="e">
        <f>IFERROR(ODBC__dsn_Synapse[[#This Row],[vendor_npi]],"")*1</f>
        <v>#VALUE!</v>
      </c>
      <c r="I457" t="e">
        <f>IFERROR(ODBC__dsn_Synapse[[#This Row],[status]],"")*1</f>
        <v>#VALUE!</v>
      </c>
      <c r="J457" t="str">
        <f>IFERROR(ODBC__dsn_Synapse[[#This Row],[responses-&gt;&gt;''$.\"4420595\"'']],"")</f>
        <v/>
      </c>
      <c r="K457" t="str">
        <f>IFERROR(ODBC__dsn_Synapse[[#This Row],[responses-&gt;&gt;''$.\"4420283\"'']],"")</f>
        <v/>
      </c>
      <c r="L457" t="str">
        <f>IFERROR(ODBC__dsn_Synapse[[#This Row],[responses-&gt;&gt;''$.\"4422124\"'']],"")</f>
        <v/>
      </c>
      <c r="M457" t="str">
        <f t="shared" si="57"/>
        <v/>
      </c>
      <c r="N457" t="e">
        <f>_xlfn.IFNA(_xlfn.XLOOKUP($G457,'HBV TL'!$C:$C,'HBV TL'!$E:$E,,0),"NA")</f>
        <v>#VALUE!</v>
      </c>
      <c r="O457" t="e">
        <f>_xlfn.IFNA(_xlfn.XLOOKUP($H457,'HBV TL'!$C:$C,'HBV TL'!$E:$E,,0),"NA")</f>
        <v>#VALUE!</v>
      </c>
      <c r="P457" t="e">
        <f t="shared" si="58"/>
        <v>#VALUE!</v>
      </c>
      <c r="Q457" t="e">
        <f>_xlfn.XLOOKUP($G457,'HBV_PBC Unified TL'!$A:$A,'HBV_PBC Unified TL'!$E:$E,,0)</f>
        <v>#VALUE!</v>
      </c>
      <c r="R457" t="e">
        <f t="shared" si="59"/>
        <v>#VALUE!</v>
      </c>
      <c r="S457" t="e">
        <f>_xlfn.IFNA(IF(_xlfn.XLOOKUP($C457,OLs!$B:$B,OLs!$B:$B,,0),1,0),0)</f>
        <v>#VALUE!</v>
      </c>
      <c r="T457" t="e">
        <f t="shared" si="60"/>
        <v>#VALUE!</v>
      </c>
      <c r="U457" t="e">
        <f>_xlfn.IFNA(_xlfn.XLOOKUP($T457,'PBC TL'!$A:$A,'PBC TL'!$F:$F,,0),"NA")</f>
        <v>#VALUE!</v>
      </c>
      <c r="V457" t="e">
        <f t="shared" si="61"/>
        <v>#VALUE!</v>
      </c>
      <c r="W457" t="e">
        <f t="shared" si="62"/>
        <v>#VALUE!</v>
      </c>
      <c r="X457" t="e">
        <f t="shared" si="63"/>
        <v>#VALUE!</v>
      </c>
      <c r="Y457" t="e">
        <f t="shared" si="64"/>
        <v>#VALUE!</v>
      </c>
    </row>
    <row r="458" spans="1:25" hidden="1" x14ac:dyDescent="0.25">
      <c r="A458" t="e">
        <f>IFERROR(ODBC__dsn_Synapse[[#This Row],[wave_id]],"")*1</f>
        <v>#VALUE!</v>
      </c>
      <c r="B458" t="e">
        <f>IFERROR(ODBC__dsn_Synapse[[#This Row],[id]],"")*1</f>
        <v>#VALUE!</v>
      </c>
      <c r="C458" t="e">
        <f>IFERROR(ODBC__dsn_Synapse[[#This Row],[user_id]],"")*1</f>
        <v>#VALUE!</v>
      </c>
      <c r="D458" s="100" t="e">
        <f>IFERROR(ODBC__dsn_Synapse[[#This Row],[start_date]],"")*1</f>
        <v>#VALUE!</v>
      </c>
      <c r="E458" t="e">
        <f>IFERROR(ODBC__dsn_Synapse[[#This Row],[completed_date]],"")*1</f>
        <v>#VALUE!</v>
      </c>
      <c r="F458" s="100" t="e">
        <f>IFERROR(ODBC__dsn_Synapse[[#This Row],[convert_TZ(users_waves.completed_date,''UTC'',''America/New_York'')]],"")*1</f>
        <v>#VALUE!</v>
      </c>
      <c r="G458" t="e">
        <f>IFERROR(ODBC__dsn_Synapse[[#This Row],[npi]],"")*1</f>
        <v>#VALUE!</v>
      </c>
      <c r="H458" t="e">
        <f>IFERROR(ODBC__dsn_Synapse[[#This Row],[vendor_npi]],"")*1</f>
        <v>#VALUE!</v>
      </c>
      <c r="I458" t="e">
        <f>IFERROR(ODBC__dsn_Synapse[[#This Row],[status]],"")*1</f>
        <v>#VALUE!</v>
      </c>
      <c r="J458" t="str">
        <f>IFERROR(ODBC__dsn_Synapse[[#This Row],[responses-&gt;&gt;''$.\"4420595\"'']],"")</f>
        <v/>
      </c>
      <c r="K458" t="str">
        <f>IFERROR(ODBC__dsn_Synapse[[#This Row],[responses-&gt;&gt;''$.\"4420283\"'']],"")</f>
        <v/>
      </c>
      <c r="L458" t="str">
        <f>IFERROR(ODBC__dsn_Synapse[[#This Row],[responses-&gt;&gt;''$.\"4422124\"'']],"")</f>
        <v/>
      </c>
      <c r="M458" t="str">
        <f t="shared" si="57"/>
        <v/>
      </c>
      <c r="N458" t="e">
        <f>_xlfn.IFNA(_xlfn.XLOOKUP($G458,'HBV TL'!$C:$C,'HBV TL'!$E:$E,,0),"NA")</f>
        <v>#VALUE!</v>
      </c>
      <c r="O458" t="e">
        <f>_xlfn.IFNA(_xlfn.XLOOKUP($H458,'HBV TL'!$C:$C,'HBV TL'!$E:$E,,0),"NA")</f>
        <v>#VALUE!</v>
      </c>
      <c r="P458" t="e">
        <f t="shared" si="58"/>
        <v>#VALUE!</v>
      </c>
      <c r="Q458" t="e">
        <f>_xlfn.XLOOKUP($G458,'HBV_PBC Unified TL'!$A:$A,'HBV_PBC Unified TL'!$E:$E,,0)</f>
        <v>#VALUE!</v>
      </c>
      <c r="R458" t="e">
        <f t="shared" si="59"/>
        <v>#VALUE!</v>
      </c>
      <c r="S458" t="e">
        <f>_xlfn.IFNA(IF(_xlfn.XLOOKUP($C458,OLs!$B:$B,OLs!$B:$B,,0),1,0),0)</f>
        <v>#VALUE!</v>
      </c>
      <c r="T458" t="e">
        <f t="shared" si="60"/>
        <v>#VALUE!</v>
      </c>
      <c r="U458" t="e">
        <f>_xlfn.IFNA(_xlfn.XLOOKUP($T458,'PBC TL'!$A:$A,'PBC TL'!$F:$F,,0),"NA")</f>
        <v>#VALUE!</v>
      </c>
      <c r="V458" t="e">
        <f t="shared" si="61"/>
        <v>#VALUE!</v>
      </c>
      <c r="W458" t="e">
        <f t="shared" si="62"/>
        <v>#VALUE!</v>
      </c>
      <c r="X458" t="e">
        <f t="shared" si="63"/>
        <v>#VALUE!</v>
      </c>
      <c r="Y458" t="e">
        <f t="shared" si="64"/>
        <v>#VALUE!</v>
      </c>
    </row>
    <row r="459" spans="1:25" hidden="1" x14ac:dyDescent="0.25">
      <c r="A459" t="e">
        <f>IFERROR(ODBC__dsn_Synapse[[#This Row],[wave_id]],"")*1</f>
        <v>#VALUE!</v>
      </c>
      <c r="B459" t="e">
        <f>IFERROR(ODBC__dsn_Synapse[[#This Row],[id]],"")*1</f>
        <v>#VALUE!</v>
      </c>
      <c r="C459" t="e">
        <f>IFERROR(ODBC__dsn_Synapse[[#This Row],[user_id]],"")*1</f>
        <v>#VALUE!</v>
      </c>
      <c r="D459" s="100" t="e">
        <f>IFERROR(ODBC__dsn_Synapse[[#This Row],[start_date]],"")*1</f>
        <v>#VALUE!</v>
      </c>
      <c r="E459" t="e">
        <f>IFERROR(ODBC__dsn_Synapse[[#This Row],[completed_date]],"")*1</f>
        <v>#VALUE!</v>
      </c>
      <c r="F459" s="100" t="e">
        <f>IFERROR(ODBC__dsn_Synapse[[#This Row],[convert_TZ(users_waves.completed_date,''UTC'',''America/New_York'')]],"")*1</f>
        <v>#VALUE!</v>
      </c>
      <c r="G459" t="e">
        <f>IFERROR(ODBC__dsn_Synapse[[#This Row],[npi]],"")*1</f>
        <v>#VALUE!</v>
      </c>
      <c r="H459" t="e">
        <f>IFERROR(ODBC__dsn_Synapse[[#This Row],[vendor_npi]],"")*1</f>
        <v>#VALUE!</v>
      </c>
      <c r="I459" t="e">
        <f>IFERROR(ODBC__dsn_Synapse[[#This Row],[status]],"")*1</f>
        <v>#VALUE!</v>
      </c>
      <c r="J459" t="str">
        <f>IFERROR(ODBC__dsn_Synapse[[#This Row],[responses-&gt;&gt;''$.\"4420595\"'']],"")</f>
        <v/>
      </c>
      <c r="K459" t="str">
        <f>IFERROR(ODBC__dsn_Synapse[[#This Row],[responses-&gt;&gt;''$.\"4420283\"'']],"")</f>
        <v/>
      </c>
      <c r="L459" t="str">
        <f>IFERROR(ODBC__dsn_Synapse[[#This Row],[responses-&gt;&gt;''$.\"4422124\"'']],"")</f>
        <v/>
      </c>
      <c r="M459" t="str">
        <f t="shared" si="57"/>
        <v/>
      </c>
      <c r="N459" t="e">
        <f>_xlfn.IFNA(_xlfn.XLOOKUP($G459,'HBV TL'!$C:$C,'HBV TL'!$E:$E,,0),"NA")</f>
        <v>#VALUE!</v>
      </c>
      <c r="O459" t="e">
        <f>_xlfn.IFNA(_xlfn.XLOOKUP($H459,'HBV TL'!$C:$C,'HBV TL'!$E:$E,,0),"NA")</f>
        <v>#VALUE!</v>
      </c>
      <c r="P459" t="e">
        <f t="shared" si="58"/>
        <v>#VALUE!</v>
      </c>
      <c r="Q459" t="e">
        <f>_xlfn.XLOOKUP($G459,'HBV_PBC Unified TL'!$A:$A,'HBV_PBC Unified TL'!$E:$E,,0)</f>
        <v>#VALUE!</v>
      </c>
      <c r="R459" t="e">
        <f t="shared" si="59"/>
        <v>#VALUE!</v>
      </c>
      <c r="S459" t="e">
        <f>_xlfn.IFNA(IF(_xlfn.XLOOKUP($C459,OLs!$B:$B,OLs!$B:$B,,0),1,0),0)</f>
        <v>#VALUE!</v>
      </c>
      <c r="T459" t="e">
        <f t="shared" si="60"/>
        <v>#VALUE!</v>
      </c>
      <c r="U459" t="e">
        <f>_xlfn.IFNA(_xlfn.XLOOKUP($T459,'PBC TL'!$A:$A,'PBC TL'!$F:$F,,0),"NA")</f>
        <v>#VALUE!</v>
      </c>
      <c r="V459" t="e">
        <f t="shared" si="61"/>
        <v>#VALUE!</v>
      </c>
      <c r="W459" t="e">
        <f t="shared" si="62"/>
        <v>#VALUE!</v>
      </c>
      <c r="X459" t="e">
        <f t="shared" si="63"/>
        <v>#VALUE!</v>
      </c>
      <c r="Y459" t="e">
        <f t="shared" si="64"/>
        <v>#VALUE!</v>
      </c>
    </row>
    <row r="460" spans="1:25" hidden="1" x14ac:dyDescent="0.25">
      <c r="A460" t="e">
        <f>IFERROR(ODBC__dsn_Synapse[[#This Row],[wave_id]],"")*1</f>
        <v>#VALUE!</v>
      </c>
      <c r="B460" t="e">
        <f>IFERROR(ODBC__dsn_Synapse[[#This Row],[id]],"")*1</f>
        <v>#VALUE!</v>
      </c>
      <c r="C460" t="e">
        <f>IFERROR(ODBC__dsn_Synapse[[#This Row],[user_id]],"")*1</f>
        <v>#VALUE!</v>
      </c>
      <c r="D460" s="100" t="e">
        <f>IFERROR(ODBC__dsn_Synapse[[#This Row],[start_date]],"")*1</f>
        <v>#VALUE!</v>
      </c>
      <c r="E460" t="e">
        <f>IFERROR(ODBC__dsn_Synapse[[#This Row],[completed_date]],"")*1</f>
        <v>#VALUE!</v>
      </c>
      <c r="F460" s="100" t="e">
        <f>IFERROR(ODBC__dsn_Synapse[[#This Row],[convert_TZ(users_waves.completed_date,''UTC'',''America/New_York'')]],"")*1</f>
        <v>#VALUE!</v>
      </c>
      <c r="G460" t="e">
        <f>IFERROR(ODBC__dsn_Synapse[[#This Row],[npi]],"")*1</f>
        <v>#VALUE!</v>
      </c>
      <c r="H460" t="e">
        <f>IFERROR(ODBC__dsn_Synapse[[#This Row],[vendor_npi]],"")*1</f>
        <v>#VALUE!</v>
      </c>
      <c r="I460" t="e">
        <f>IFERROR(ODBC__dsn_Synapse[[#This Row],[status]],"")*1</f>
        <v>#VALUE!</v>
      </c>
      <c r="J460" t="str">
        <f>IFERROR(ODBC__dsn_Synapse[[#This Row],[responses-&gt;&gt;''$.\"4420595\"'']],"")</f>
        <v/>
      </c>
      <c r="K460" t="str">
        <f>IFERROR(ODBC__dsn_Synapse[[#This Row],[responses-&gt;&gt;''$.\"4420283\"'']],"")</f>
        <v/>
      </c>
      <c r="L460" t="str">
        <f>IFERROR(ODBC__dsn_Synapse[[#This Row],[responses-&gt;&gt;''$.\"4422124\"'']],"")</f>
        <v/>
      </c>
      <c r="M460" t="str">
        <f t="shared" si="57"/>
        <v/>
      </c>
      <c r="N460" t="e">
        <f>_xlfn.IFNA(_xlfn.XLOOKUP($G460,'HBV TL'!$C:$C,'HBV TL'!$E:$E,,0),"NA")</f>
        <v>#VALUE!</v>
      </c>
      <c r="O460" t="e">
        <f>_xlfn.IFNA(_xlfn.XLOOKUP($H460,'HBV TL'!$C:$C,'HBV TL'!$E:$E,,0),"NA")</f>
        <v>#VALUE!</v>
      </c>
      <c r="P460" t="e">
        <f t="shared" si="58"/>
        <v>#VALUE!</v>
      </c>
      <c r="Q460" t="e">
        <f>_xlfn.XLOOKUP($G460,'HBV_PBC Unified TL'!$A:$A,'HBV_PBC Unified TL'!$E:$E,,0)</f>
        <v>#VALUE!</v>
      </c>
      <c r="R460" t="e">
        <f t="shared" si="59"/>
        <v>#VALUE!</v>
      </c>
      <c r="S460" t="e">
        <f>_xlfn.IFNA(IF(_xlfn.XLOOKUP($C460,OLs!$B:$B,OLs!$B:$B,,0),1,0),0)</f>
        <v>#VALUE!</v>
      </c>
      <c r="T460" t="e">
        <f t="shared" si="60"/>
        <v>#VALUE!</v>
      </c>
      <c r="U460" t="e">
        <f>_xlfn.IFNA(_xlfn.XLOOKUP($T460,'PBC TL'!$A:$A,'PBC TL'!$F:$F,,0),"NA")</f>
        <v>#VALUE!</v>
      </c>
      <c r="V460" t="e">
        <f t="shared" si="61"/>
        <v>#VALUE!</v>
      </c>
      <c r="W460" t="e">
        <f t="shared" si="62"/>
        <v>#VALUE!</v>
      </c>
      <c r="X460" t="e">
        <f t="shared" si="63"/>
        <v>#VALUE!</v>
      </c>
      <c r="Y460" t="e">
        <f t="shared" si="64"/>
        <v>#VALUE!</v>
      </c>
    </row>
    <row r="461" spans="1:25" hidden="1" x14ac:dyDescent="0.25">
      <c r="A461" t="e">
        <f>IFERROR(ODBC__dsn_Synapse[[#This Row],[wave_id]],"")*1</f>
        <v>#VALUE!</v>
      </c>
      <c r="B461" t="e">
        <f>IFERROR(ODBC__dsn_Synapse[[#This Row],[id]],"")*1</f>
        <v>#VALUE!</v>
      </c>
      <c r="C461" t="e">
        <f>IFERROR(ODBC__dsn_Synapse[[#This Row],[user_id]],"")*1</f>
        <v>#VALUE!</v>
      </c>
      <c r="D461" s="100" t="e">
        <f>IFERROR(ODBC__dsn_Synapse[[#This Row],[start_date]],"")*1</f>
        <v>#VALUE!</v>
      </c>
      <c r="E461" t="e">
        <f>IFERROR(ODBC__dsn_Synapse[[#This Row],[completed_date]],"")*1</f>
        <v>#VALUE!</v>
      </c>
      <c r="F461" s="100" t="e">
        <f>IFERROR(ODBC__dsn_Synapse[[#This Row],[convert_TZ(users_waves.completed_date,''UTC'',''America/New_York'')]],"")*1</f>
        <v>#VALUE!</v>
      </c>
      <c r="G461" t="e">
        <f>IFERROR(ODBC__dsn_Synapse[[#This Row],[npi]],"")*1</f>
        <v>#VALUE!</v>
      </c>
      <c r="H461" t="e">
        <f>IFERROR(ODBC__dsn_Synapse[[#This Row],[vendor_npi]],"")*1</f>
        <v>#VALUE!</v>
      </c>
      <c r="I461" t="e">
        <f>IFERROR(ODBC__dsn_Synapse[[#This Row],[status]],"")*1</f>
        <v>#VALUE!</v>
      </c>
      <c r="J461" t="str">
        <f>IFERROR(ODBC__dsn_Synapse[[#This Row],[responses-&gt;&gt;''$.\"4420595\"'']],"")</f>
        <v/>
      </c>
      <c r="K461" t="str">
        <f>IFERROR(ODBC__dsn_Synapse[[#This Row],[responses-&gt;&gt;''$.\"4420283\"'']],"")</f>
        <v/>
      </c>
      <c r="L461" t="str">
        <f>IFERROR(ODBC__dsn_Synapse[[#This Row],[responses-&gt;&gt;''$.\"4422124\"'']],"")</f>
        <v/>
      </c>
      <c r="M461" t="str">
        <f t="shared" si="57"/>
        <v/>
      </c>
      <c r="N461" t="e">
        <f>_xlfn.IFNA(_xlfn.XLOOKUP($G461,'HBV TL'!$C:$C,'HBV TL'!$E:$E,,0),"NA")</f>
        <v>#VALUE!</v>
      </c>
      <c r="O461" t="e">
        <f>_xlfn.IFNA(_xlfn.XLOOKUP($H461,'HBV TL'!$C:$C,'HBV TL'!$E:$E,,0),"NA")</f>
        <v>#VALUE!</v>
      </c>
      <c r="P461" t="e">
        <f t="shared" si="58"/>
        <v>#VALUE!</v>
      </c>
      <c r="Q461" t="e">
        <f>_xlfn.XLOOKUP($G461,'HBV_PBC Unified TL'!$A:$A,'HBV_PBC Unified TL'!$E:$E,,0)</f>
        <v>#VALUE!</v>
      </c>
      <c r="R461" t="e">
        <f t="shared" si="59"/>
        <v>#VALUE!</v>
      </c>
      <c r="S461" t="e">
        <f>_xlfn.IFNA(IF(_xlfn.XLOOKUP($C461,OLs!$B:$B,OLs!$B:$B,,0),1,0),0)</f>
        <v>#VALUE!</v>
      </c>
      <c r="T461" t="e">
        <f t="shared" si="60"/>
        <v>#VALUE!</v>
      </c>
      <c r="U461" t="e">
        <f>_xlfn.IFNA(_xlfn.XLOOKUP($T461,'PBC TL'!$A:$A,'PBC TL'!$F:$F,,0),"NA")</f>
        <v>#VALUE!</v>
      </c>
      <c r="V461" t="e">
        <f t="shared" si="61"/>
        <v>#VALUE!</v>
      </c>
      <c r="W461" t="e">
        <f t="shared" si="62"/>
        <v>#VALUE!</v>
      </c>
      <c r="X461" t="e">
        <f t="shared" si="63"/>
        <v>#VALUE!</v>
      </c>
      <c r="Y461" t="e">
        <f t="shared" si="64"/>
        <v>#VALUE!</v>
      </c>
    </row>
    <row r="462" spans="1:25" hidden="1" x14ac:dyDescent="0.25">
      <c r="A462" t="e">
        <f>IFERROR(ODBC__dsn_Synapse[[#This Row],[wave_id]],"")*1</f>
        <v>#VALUE!</v>
      </c>
      <c r="B462" t="e">
        <f>IFERROR(ODBC__dsn_Synapse[[#This Row],[id]],"")*1</f>
        <v>#VALUE!</v>
      </c>
      <c r="C462" t="e">
        <f>IFERROR(ODBC__dsn_Synapse[[#This Row],[user_id]],"")*1</f>
        <v>#VALUE!</v>
      </c>
      <c r="D462" s="100" t="e">
        <f>IFERROR(ODBC__dsn_Synapse[[#This Row],[start_date]],"")*1</f>
        <v>#VALUE!</v>
      </c>
      <c r="E462" t="e">
        <f>IFERROR(ODBC__dsn_Synapse[[#This Row],[completed_date]],"")*1</f>
        <v>#VALUE!</v>
      </c>
      <c r="F462" s="100" t="e">
        <f>IFERROR(ODBC__dsn_Synapse[[#This Row],[convert_TZ(users_waves.completed_date,''UTC'',''America/New_York'')]],"")*1</f>
        <v>#VALUE!</v>
      </c>
      <c r="G462" t="e">
        <f>IFERROR(ODBC__dsn_Synapse[[#This Row],[npi]],"")*1</f>
        <v>#VALUE!</v>
      </c>
      <c r="H462" t="e">
        <f>IFERROR(ODBC__dsn_Synapse[[#This Row],[vendor_npi]],"")*1</f>
        <v>#VALUE!</v>
      </c>
      <c r="I462" t="e">
        <f>IFERROR(ODBC__dsn_Synapse[[#This Row],[status]],"")*1</f>
        <v>#VALUE!</v>
      </c>
      <c r="J462" t="str">
        <f>IFERROR(ODBC__dsn_Synapse[[#This Row],[responses-&gt;&gt;''$.\"4420595\"'']],"")</f>
        <v/>
      </c>
      <c r="K462" t="str">
        <f>IFERROR(ODBC__dsn_Synapse[[#This Row],[responses-&gt;&gt;''$.\"4420283\"'']],"")</f>
        <v/>
      </c>
      <c r="L462" t="str">
        <f>IFERROR(ODBC__dsn_Synapse[[#This Row],[responses-&gt;&gt;''$.\"4422124\"'']],"")</f>
        <v/>
      </c>
      <c r="M462" t="str">
        <f t="shared" si="57"/>
        <v/>
      </c>
      <c r="N462" t="e">
        <f>_xlfn.IFNA(_xlfn.XLOOKUP($G462,'HBV TL'!$C:$C,'HBV TL'!$E:$E,,0),"NA")</f>
        <v>#VALUE!</v>
      </c>
      <c r="O462" t="e">
        <f>_xlfn.IFNA(_xlfn.XLOOKUP($H462,'HBV TL'!$C:$C,'HBV TL'!$E:$E,,0),"NA")</f>
        <v>#VALUE!</v>
      </c>
      <c r="P462" t="e">
        <f t="shared" si="58"/>
        <v>#VALUE!</v>
      </c>
      <c r="Q462" t="e">
        <f>_xlfn.XLOOKUP($G462,'HBV_PBC Unified TL'!$A:$A,'HBV_PBC Unified TL'!$E:$E,,0)</f>
        <v>#VALUE!</v>
      </c>
      <c r="R462" t="e">
        <f t="shared" si="59"/>
        <v>#VALUE!</v>
      </c>
      <c r="S462" t="e">
        <f>_xlfn.IFNA(IF(_xlfn.XLOOKUP($C462,OLs!$B:$B,OLs!$B:$B,,0),1,0),0)</f>
        <v>#VALUE!</v>
      </c>
      <c r="T462" t="e">
        <f t="shared" si="60"/>
        <v>#VALUE!</v>
      </c>
      <c r="U462" t="e">
        <f>_xlfn.IFNA(_xlfn.XLOOKUP($T462,'PBC TL'!$A:$A,'PBC TL'!$F:$F,,0),"NA")</f>
        <v>#VALUE!</v>
      </c>
      <c r="V462" t="e">
        <f t="shared" si="61"/>
        <v>#VALUE!</v>
      </c>
      <c r="W462" t="e">
        <f t="shared" si="62"/>
        <v>#VALUE!</v>
      </c>
      <c r="X462" t="e">
        <f t="shared" si="63"/>
        <v>#VALUE!</v>
      </c>
      <c r="Y462" t="e">
        <f t="shared" si="64"/>
        <v>#VALUE!</v>
      </c>
    </row>
    <row r="463" spans="1:25" hidden="1" x14ac:dyDescent="0.25">
      <c r="A463" t="e">
        <f>IFERROR(ODBC__dsn_Synapse[[#This Row],[wave_id]],"")*1</f>
        <v>#VALUE!</v>
      </c>
      <c r="B463" t="e">
        <f>IFERROR(ODBC__dsn_Synapse[[#This Row],[id]],"")*1</f>
        <v>#VALUE!</v>
      </c>
      <c r="C463" t="e">
        <f>IFERROR(ODBC__dsn_Synapse[[#This Row],[user_id]],"")*1</f>
        <v>#VALUE!</v>
      </c>
      <c r="D463" s="100" t="e">
        <f>IFERROR(ODBC__dsn_Synapse[[#This Row],[start_date]],"")*1</f>
        <v>#VALUE!</v>
      </c>
      <c r="E463" t="e">
        <f>IFERROR(ODBC__dsn_Synapse[[#This Row],[completed_date]],"")*1</f>
        <v>#VALUE!</v>
      </c>
      <c r="F463" s="100" t="e">
        <f>IFERROR(ODBC__dsn_Synapse[[#This Row],[convert_TZ(users_waves.completed_date,''UTC'',''America/New_York'')]],"")*1</f>
        <v>#VALUE!</v>
      </c>
      <c r="G463" t="e">
        <f>IFERROR(ODBC__dsn_Synapse[[#This Row],[npi]],"")*1</f>
        <v>#VALUE!</v>
      </c>
      <c r="H463" t="e">
        <f>IFERROR(ODBC__dsn_Synapse[[#This Row],[vendor_npi]],"")*1</f>
        <v>#VALUE!</v>
      </c>
      <c r="I463" t="e">
        <f>IFERROR(ODBC__dsn_Synapse[[#This Row],[status]],"")*1</f>
        <v>#VALUE!</v>
      </c>
      <c r="J463" t="str">
        <f>IFERROR(ODBC__dsn_Synapse[[#This Row],[responses-&gt;&gt;''$.\"4420595\"'']],"")</f>
        <v/>
      </c>
      <c r="K463" t="str">
        <f>IFERROR(ODBC__dsn_Synapse[[#This Row],[responses-&gt;&gt;''$.\"4420283\"'']],"")</f>
        <v/>
      </c>
      <c r="L463" t="str">
        <f>IFERROR(ODBC__dsn_Synapse[[#This Row],[responses-&gt;&gt;''$.\"4422124\"'']],"")</f>
        <v/>
      </c>
      <c r="M463" t="str">
        <f t="shared" si="57"/>
        <v/>
      </c>
      <c r="N463" t="e">
        <f>_xlfn.IFNA(_xlfn.XLOOKUP($G463,'HBV TL'!$C:$C,'HBV TL'!$E:$E,,0),"NA")</f>
        <v>#VALUE!</v>
      </c>
      <c r="O463" t="e">
        <f>_xlfn.IFNA(_xlfn.XLOOKUP($H463,'HBV TL'!$C:$C,'HBV TL'!$E:$E,,0),"NA")</f>
        <v>#VALUE!</v>
      </c>
      <c r="P463" t="e">
        <f t="shared" si="58"/>
        <v>#VALUE!</v>
      </c>
      <c r="Q463" t="e">
        <f>_xlfn.XLOOKUP($G463,'HBV_PBC Unified TL'!$A:$A,'HBV_PBC Unified TL'!$E:$E,,0)</f>
        <v>#VALUE!</v>
      </c>
      <c r="R463" t="e">
        <f t="shared" si="59"/>
        <v>#VALUE!</v>
      </c>
      <c r="S463" t="e">
        <f>_xlfn.IFNA(IF(_xlfn.XLOOKUP($C463,OLs!$B:$B,OLs!$B:$B,,0),1,0),0)</f>
        <v>#VALUE!</v>
      </c>
      <c r="T463" t="e">
        <f t="shared" si="60"/>
        <v>#VALUE!</v>
      </c>
      <c r="U463" t="e">
        <f>_xlfn.IFNA(_xlfn.XLOOKUP($T463,'PBC TL'!$A:$A,'PBC TL'!$F:$F,,0),"NA")</f>
        <v>#VALUE!</v>
      </c>
      <c r="V463" t="e">
        <f t="shared" si="61"/>
        <v>#VALUE!</v>
      </c>
      <c r="W463" t="e">
        <f t="shared" si="62"/>
        <v>#VALUE!</v>
      </c>
      <c r="X463" t="e">
        <f t="shared" si="63"/>
        <v>#VALUE!</v>
      </c>
      <c r="Y463" t="e">
        <f t="shared" si="64"/>
        <v>#VALUE!</v>
      </c>
    </row>
    <row r="464" spans="1:25" hidden="1" x14ac:dyDescent="0.25">
      <c r="A464" t="e">
        <f>IFERROR(ODBC__dsn_Synapse[[#This Row],[wave_id]],"")*1</f>
        <v>#VALUE!</v>
      </c>
      <c r="B464" t="e">
        <f>IFERROR(ODBC__dsn_Synapse[[#This Row],[id]],"")*1</f>
        <v>#VALUE!</v>
      </c>
      <c r="C464" t="e">
        <f>IFERROR(ODBC__dsn_Synapse[[#This Row],[user_id]],"")*1</f>
        <v>#VALUE!</v>
      </c>
      <c r="D464" s="100" t="e">
        <f>IFERROR(ODBC__dsn_Synapse[[#This Row],[start_date]],"")*1</f>
        <v>#VALUE!</v>
      </c>
      <c r="E464" t="e">
        <f>IFERROR(ODBC__dsn_Synapse[[#This Row],[completed_date]],"")*1</f>
        <v>#VALUE!</v>
      </c>
      <c r="F464" s="100" t="e">
        <f>IFERROR(ODBC__dsn_Synapse[[#This Row],[convert_TZ(users_waves.completed_date,''UTC'',''America/New_York'')]],"")*1</f>
        <v>#VALUE!</v>
      </c>
      <c r="G464" t="e">
        <f>IFERROR(ODBC__dsn_Synapse[[#This Row],[npi]],"")*1</f>
        <v>#VALUE!</v>
      </c>
      <c r="H464" t="e">
        <f>IFERROR(ODBC__dsn_Synapse[[#This Row],[vendor_npi]],"")*1</f>
        <v>#VALUE!</v>
      </c>
      <c r="I464" t="e">
        <f>IFERROR(ODBC__dsn_Synapse[[#This Row],[status]],"")*1</f>
        <v>#VALUE!</v>
      </c>
      <c r="J464" t="str">
        <f>IFERROR(ODBC__dsn_Synapse[[#This Row],[responses-&gt;&gt;''$.\"4420595\"'']],"")</f>
        <v/>
      </c>
      <c r="K464" t="str">
        <f>IFERROR(ODBC__dsn_Synapse[[#This Row],[responses-&gt;&gt;''$.\"4420283\"'']],"")</f>
        <v/>
      </c>
      <c r="L464" t="str">
        <f>IFERROR(ODBC__dsn_Synapse[[#This Row],[responses-&gt;&gt;''$.\"4422124\"'']],"")</f>
        <v/>
      </c>
      <c r="M464" t="str">
        <f t="shared" si="57"/>
        <v/>
      </c>
      <c r="N464" t="e">
        <f>_xlfn.IFNA(_xlfn.XLOOKUP($G464,'HBV TL'!$C:$C,'HBV TL'!$E:$E,,0),"NA")</f>
        <v>#VALUE!</v>
      </c>
      <c r="O464" t="e">
        <f>_xlfn.IFNA(_xlfn.XLOOKUP($H464,'HBV TL'!$C:$C,'HBV TL'!$E:$E,,0),"NA")</f>
        <v>#VALUE!</v>
      </c>
      <c r="P464" t="e">
        <f t="shared" si="58"/>
        <v>#VALUE!</v>
      </c>
      <c r="Q464" t="e">
        <f>_xlfn.XLOOKUP($G464,'HBV_PBC Unified TL'!$A:$A,'HBV_PBC Unified TL'!$E:$E,,0)</f>
        <v>#VALUE!</v>
      </c>
      <c r="R464" t="e">
        <f t="shared" si="59"/>
        <v>#VALUE!</v>
      </c>
      <c r="S464" t="e">
        <f>_xlfn.IFNA(IF(_xlfn.XLOOKUP($C464,OLs!$B:$B,OLs!$B:$B,,0),1,0),0)</f>
        <v>#VALUE!</v>
      </c>
      <c r="T464" t="e">
        <f t="shared" si="60"/>
        <v>#VALUE!</v>
      </c>
      <c r="U464" t="e">
        <f>_xlfn.IFNA(_xlfn.XLOOKUP($T464,'PBC TL'!$A:$A,'PBC TL'!$F:$F,,0),"NA")</f>
        <v>#VALUE!</v>
      </c>
      <c r="V464" t="e">
        <f t="shared" si="61"/>
        <v>#VALUE!</v>
      </c>
      <c r="W464" t="e">
        <f t="shared" si="62"/>
        <v>#VALUE!</v>
      </c>
      <c r="X464" t="e">
        <f t="shared" si="63"/>
        <v>#VALUE!</v>
      </c>
      <c r="Y464" t="e">
        <f t="shared" si="64"/>
        <v>#VALUE!</v>
      </c>
    </row>
    <row r="465" spans="1:25" hidden="1" x14ac:dyDescent="0.25">
      <c r="A465" t="e">
        <f>IFERROR(ODBC__dsn_Synapse[[#This Row],[wave_id]],"")*1</f>
        <v>#VALUE!</v>
      </c>
      <c r="B465" t="e">
        <f>IFERROR(ODBC__dsn_Synapse[[#This Row],[id]],"")*1</f>
        <v>#VALUE!</v>
      </c>
      <c r="C465" t="e">
        <f>IFERROR(ODBC__dsn_Synapse[[#This Row],[user_id]],"")*1</f>
        <v>#VALUE!</v>
      </c>
      <c r="D465" s="100" t="e">
        <f>IFERROR(ODBC__dsn_Synapse[[#This Row],[start_date]],"")*1</f>
        <v>#VALUE!</v>
      </c>
      <c r="E465" t="e">
        <f>IFERROR(ODBC__dsn_Synapse[[#This Row],[completed_date]],"")*1</f>
        <v>#VALUE!</v>
      </c>
      <c r="F465" s="100" t="e">
        <f>IFERROR(ODBC__dsn_Synapse[[#This Row],[convert_TZ(users_waves.completed_date,''UTC'',''America/New_York'')]],"")*1</f>
        <v>#VALUE!</v>
      </c>
      <c r="G465" t="e">
        <f>IFERROR(ODBC__dsn_Synapse[[#This Row],[npi]],"")*1</f>
        <v>#VALUE!</v>
      </c>
      <c r="H465" t="e">
        <f>IFERROR(ODBC__dsn_Synapse[[#This Row],[vendor_npi]],"")*1</f>
        <v>#VALUE!</v>
      </c>
      <c r="I465" t="e">
        <f>IFERROR(ODBC__dsn_Synapse[[#This Row],[status]],"")*1</f>
        <v>#VALUE!</v>
      </c>
      <c r="J465" t="str">
        <f>IFERROR(ODBC__dsn_Synapse[[#This Row],[responses-&gt;&gt;''$.\"4420595\"'']],"")</f>
        <v/>
      </c>
      <c r="K465" t="str">
        <f>IFERROR(ODBC__dsn_Synapse[[#This Row],[responses-&gt;&gt;''$.\"4420283\"'']],"")</f>
        <v/>
      </c>
      <c r="L465" t="str">
        <f>IFERROR(ODBC__dsn_Synapse[[#This Row],[responses-&gt;&gt;''$.\"4422124\"'']],"")</f>
        <v/>
      </c>
      <c r="M465" t="str">
        <f t="shared" si="57"/>
        <v/>
      </c>
      <c r="N465" t="e">
        <f>_xlfn.IFNA(_xlfn.XLOOKUP($G465,'HBV TL'!$C:$C,'HBV TL'!$E:$E,,0),"NA")</f>
        <v>#VALUE!</v>
      </c>
      <c r="O465" t="e">
        <f>_xlfn.IFNA(_xlfn.XLOOKUP($H465,'HBV TL'!$C:$C,'HBV TL'!$E:$E,,0),"NA")</f>
        <v>#VALUE!</v>
      </c>
      <c r="P465" t="e">
        <f t="shared" si="58"/>
        <v>#VALUE!</v>
      </c>
      <c r="Q465" t="e">
        <f>_xlfn.XLOOKUP($G465,'HBV_PBC Unified TL'!$A:$A,'HBV_PBC Unified TL'!$E:$E,,0)</f>
        <v>#VALUE!</v>
      </c>
      <c r="R465" t="e">
        <f t="shared" si="59"/>
        <v>#VALUE!</v>
      </c>
      <c r="S465" t="e">
        <f>_xlfn.IFNA(IF(_xlfn.XLOOKUP($C465,OLs!$B:$B,OLs!$B:$B,,0),1,0),0)</f>
        <v>#VALUE!</v>
      </c>
      <c r="T465" t="e">
        <f t="shared" si="60"/>
        <v>#VALUE!</v>
      </c>
      <c r="U465" t="e">
        <f>_xlfn.IFNA(_xlfn.XLOOKUP($T465,'PBC TL'!$A:$A,'PBC TL'!$F:$F,,0),"NA")</f>
        <v>#VALUE!</v>
      </c>
      <c r="V465" t="e">
        <f t="shared" si="61"/>
        <v>#VALUE!</v>
      </c>
      <c r="W465" t="e">
        <f t="shared" si="62"/>
        <v>#VALUE!</v>
      </c>
      <c r="X465" t="e">
        <f t="shared" si="63"/>
        <v>#VALUE!</v>
      </c>
      <c r="Y465" t="e">
        <f t="shared" si="64"/>
        <v>#VALUE!</v>
      </c>
    </row>
    <row r="466" spans="1:25" hidden="1" x14ac:dyDescent="0.25">
      <c r="A466" t="e">
        <f>IFERROR(ODBC__dsn_Synapse[[#This Row],[wave_id]],"")*1</f>
        <v>#VALUE!</v>
      </c>
      <c r="B466" t="e">
        <f>IFERROR(ODBC__dsn_Synapse[[#This Row],[id]],"")*1</f>
        <v>#VALUE!</v>
      </c>
      <c r="C466" t="e">
        <f>IFERROR(ODBC__dsn_Synapse[[#This Row],[user_id]],"")*1</f>
        <v>#VALUE!</v>
      </c>
      <c r="D466" s="100" t="e">
        <f>IFERROR(ODBC__dsn_Synapse[[#This Row],[start_date]],"")*1</f>
        <v>#VALUE!</v>
      </c>
      <c r="E466" t="e">
        <f>IFERROR(ODBC__dsn_Synapse[[#This Row],[completed_date]],"")*1</f>
        <v>#VALUE!</v>
      </c>
      <c r="F466" s="100" t="e">
        <f>IFERROR(ODBC__dsn_Synapse[[#This Row],[convert_TZ(users_waves.completed_date,''UTC'',''America/New_York'')]],"")*1</f>
        <v>#VALUE!</v>
      </c>
      <c r="G466" t="e">
        <f>IFERROR(ODBC__dsn_Synapse[[#This Row],[npi]],"")*1</f>
        <v>#VALUE!</v>
      </c>
      <c r="H466" t="e">
        <f>IFERROR(ODBC__dsn_Synapse[[#This Row],[vendor_npi]],"")*1</f>
        <v>#VALUE!</v>
      </c>
      <c r="I466" t="e">
        <f>IFERROR(ODBC__dsn_Synapse[[#This Row],[status]],"")*1</f>
        <v>#VALUE!</v>
      </c>
      <c r="J466" t="str">
        <f>IFERROR(ODBC__dsn_Synapse[[#This Row],[responses-&gt;&gt;''$.\"4420595\"'']],"")</f>
        <v/>
      </c>
      <c r="K466" t="str">
        <f>IFERROR(ODBC__dsn_Synapse[[#This Row],[responses-&gt;&gt;''$.\"4420283\"'']],"")</f>
        <v/>
      </c>
      <c r="L466" t="str">
        <f>IFERROR(ODBC__dsn_Synapse[[#This Row],[responses-&gt;&gt;''$.\"4422124\"'']],"")</f>
        <v/>
      </c>
      <c r="M466" t="str">
        <f t="shared" si="57"/>
        <v/>
      </c>
      <c r="N466" t="e">
        <f>_xlfn.IFNA(_xlfn.XLOOKUP($G466,'HBV TL'!$C:$C,'HBV TL'!$E:$E,,0),"NA")</f>
        <v>#VALUE!</v>
      </c>
      <c r="O466" t="e">
        <f>_xlfn.IFNA(_xlfn.XLOOKUP($H466,'HBV TL'!$C:$C,'HBV TL'!$E:$E,,0),"NA")</f>
        <v>#VALUE!</v>
      </c>
      <c r="P466" t="e">
        <f t="shared" si="58"/>
        <v>#VALUE!</v>
      </c>
      <c r="Q466" t="e">
        <f>_xlfn.XLOOKUP($G466,'HBV_PBC Unified TL'!$A:$A,'HBV_PBC Unified TL'!$E:$E,,0)</f>
        <v>#VALUE!</v>
      </c>
      <c r="R466" t="e">
        <f t="shared" si="59"/>
        <v>#VALUE!</v>
      </c>
      <c r="S466" t="e">
        <f>_xlfn.IFNA(IF(_xlfn.XLOOKUP($C466,OLs!$B:$B,OLs!$B:$B,,0),1,0),0)</f>
        <v>#VALUE!</v>
      </c>
      <c r="T466" t="e">
        <f t="shared" si="60"/>
        <v>#VALUE!</v>
      </c>
      <c r="U466" t="e">
        <f>_xlfn.IFNA(_xlfn.XLOOKUP($T466,'PBC TL'!$A:$A,'PBC TL'!$F:$F,,0),"NA")</f>
        <v>#VALUE!</v>
      </c>
      <c r="V466" t="e">
        <f t="shared" si="61"/>
        <v>#VALUE!</v>
      </c>
      <c r="W466" t="e">
        <f t="shared" si="62"/>
        <v>#VALUE!</v>
      </c>
      <c r="X466" t="e">
        <f t="shared" si="63"/>
        <v>#VALUE!</v>
      </c>
      <c r="Y466" t="e">
        <f t="shared" si="64"/>
        <v>#VALUE!</v>
      </c>
    </row>
    <row r="467" spans="1:25" hidden="1" x14ac:dyDescent="0.25">
      <c r="A467" t="e">
        <f>IFERROR(ODBC__dsn_Synapse[[#This Row],[wave_id]],"")*1</f>
        <v>#VALUE!</v>
      </c>
      <c r="B467" t="e">
        <f>IFERROR(ODBC__dsn_Synapse[[#This Row],[id]],"")*1</f>
        <v>#VALUE!</v>
      </c>
      <c r="C467" t="e">
        <f>IFERROR(ODBC__dsn_Synapse[[#This Row],[user_id]],"")*1</f>
        <v>#VALUE!</v>
      </c>
      <c r="D467" s="100" t="e">
        <f>IFERROR(ODBC__dsn_Synapse[[#This Row],[start_date]],"")*1</f>
        <v>#VALUE!</v>
      </c>
      <c r="E467" t="e">
        <f>IFERROR(ODBC__dsn_Synapse[[#This Row],[completed_date]],"")*1</f>
        <v>#VALUE!</v>
      </c>
      <c r="F467" s="100" t="e">
        <f>IFERROR(ODBC__dsn_Synapse[[#This Row],[convert_TZ(users_waves.completed_date,''UTC'',''America/New_York'')]],"")*1</f>
        <v>#VALUE!</v>
      </c>
      <c r="G467" t="e">
        <f>IFERROR(ODBC__dsn_Synapse[[#This Row],[npi]],"")*1</f>
        <v>#VALUE!</v>
      </c>
      <c r="H467" t="e">
        <f>IFERROR(ODBC__dsn_Synapse[[#This Row],[vendor_npi]],"")*1</f>
        <v>#VALUE!</v>
      </c>
      <c r="I467" t="e">
        <f>IFERROR(ODBC__dsn_Synapse[[#This Row],[status]],"")*1</f>
        <v>#VALUE!</v>
      </c>
      <c r="J467" t="str">
        <f>IFERROR(ODBC__dsn_Synapse[[#This Row],[responses-&gt;&gt;''$.\"4420595\"'']],"")</f>
        <v/>
      </c>
      <c r="K467" t="str">
        <f>IFERROR(ODBC__dsn_Synapse[[#This Row],[responses-&gt;&gt;''$.\"4420283\"'']],"")</f>
        <v/>
      </c>
      <c r="L467" t="str">
        <f>IFERROR(ODBC__dsn_Synapse[[#This Row],[responses-&gt;&gt;''$.\"4422124\"'']],"")</f>
        <v/>
      </c>
      <c r="M467" t="str">
        <f t="shared" si="57"/>
        <v/>
      </c>
      <c r="N467" t="e">
        <f>_xlfn.IFNA(_xlfn.XLOOKUP($G467,'HBV TL'!$C:$C,'HBV TL'!$E:$E,,0),"NA")</f>
        <v>#VALUE!</v>
      </c>
      <c r="O467" t="e">
        <f>_xlfn.IFNA(_xlfn.XLOOKUP($H467,'HBV TL'!$C:$C,'HBV TL'!$E:$E,,0),"NA")</f>
        <v>#VALUE!</v>
      </c>
      <c r="P467" t="e">
        <f t="shared" si="58"/>
        <v>#VALUE!</v>
      </c>
      <c r="Q467" t="e">
        <f>_xlfn.XLOOKUP($G467,'HBV_PBC Unified TL'!$A:$A,'HBV_PBC Unified TL'!$E:$E,,0)</f>
        <v>#VALUE!</v>
      </c>
      <c r="R467" t="e">
        <f t="shared" si="59"/>
        <v>#VALUE!</v>
      </c>
      <c r="S467" t="e">
        <f>_xlfn.IFNA(IF(_xlfn.XLOOKUP($C467,OLs!$B:$B,OLs!$B:$B,,0),1,0),0)</f>
        <v>#VALUE!</v>
      </c>
      <c r="T467" t="e">
        <f t="shared" si="60"/>
        <v>#VALUE!</v>
      </c>
      <c r="U467" t="e">
        <f>_xlfn.IFNA(_xlfn.XLOOKUP($T467,'PBC TL'!$A:$A,'PBC TL'!$F:$F,,0),"NA")</f>
        <v>#VALUE!</v>
      </c>
      <c r="V467" t="e">
        <f t="shared" si="61"/>
        <v>#VALUE!</v>
      </c>
      <c r="W467" t="e">
        <f t="shared" si="62"/>
        <v>#VALUE!</v>
      </c>
      <c r="X467" t="e">
        <f t="shared" si="63"/>
        <v>#VALUE!</v>
      </c>
      <c r="Y467" t="e">
        <f t="shared" si="64"/>
        <v>#VALUE!</v>
      </c>
    </row>
    <row r="468" spans="1:25" hidden="1" x14ac:dyDescent="0.25">
      <c r="A468" t="e">
        <f>IFERROR(ODBC__dsn_Synapse[[#This Row],[wave_id]],"")*1</f>
        <v>#VALUE!</v>
      </c>
      <c r="B468" t="e">
        <f>IFERROR(ODBC__dsn_Synapse[[#This Row],[id]],"")*1</f>
        <v>#VALUE!</v>
      </c>
      <c r="C468" t="e">
        <f>IFERROR(ODBC__dsn_Synapse[[#This Row],[user_id]],"")*1</f>
        <v>#VALUE!</v>
      </c>
      <c r="D468" s="100" t="e">
        <f>IFERROR(ODBC__dsn_Synapse[[#This Row],[start_date]],"")*1</f>
        <v>#VALUE!</v>
      </c>
      <c r="E468" t="e">
        <f>IFERROR(ODBC__dsn_Synapse[[#This Row],[completed_date]],"")*1</f>
        <v>#VALUE!</v>
      </c>
      <c r="F468" s="100" t="e">
        <f>IFERROR(ODBC__dsn_Synapse[[#This Row],[convert_TZ(users_waves.completed_date,''UTC'',''America/New_York'')]],"")*1</f>
        <v>#VALUE!</v>
      </c>
      <c r="G468" t="e">
        <f>IFERROR(ODBC__dsn_Synapse[[#This Row],[npi]],"")*1</f>
        <v>#VALUE!</v>
      </c>
      <c r="H468" t="e">
        <f>IFERROR(ODBC__dsn_Synapse[[#This Row],[vendor_npi]],"")*1</f>
        <v>#VALUE!</v>
      </c>
      <c r="I468" t="e">
        <f>IFERROR(ODBC__dsn_Synapse[[#This Row],[status]],"")*1</f>
        <v>#VALUE!</v>
      </c>
      <c r="J468" t="str">
        <f>IFERROR(ODBC__dsn_Synapse[[#This Row],[responses-&gt;&gt;''$.\"4420595\"'']],"")</f>
        <v/>
      </c>
      <c r="K468" t="str">
        <f>IFERROR(ODBC__dsn_Synapse[[#This Row],[responses-&gt;&gt;''$.\"4420283\"'']],"")</f>
        <v/>
      </c>
      <c r="L468" t="str">
        <f>IFERROR(ODBC__dsn_Synapse[[#This Row],[responses-&gt;&gt;''$.\"4422124\"'']],"")</f>
        <v/>
      </c>
      <c r="M468" t="str">
        <f t="shared" si="57"/>
        <v/>
      </c>
      <c r="N468" t="e">
        <f>_xlfn.IFNA(_xlfn.XLOOKUP($G468,'HBV TL'!$C:$C,'HBV TL'!$E:$E,,0),"NA")</f>
        <v>#VALUE!</v>
      </c>
      <c r="O468" t="e">
        <f>_xlfn.IFNA(_xlfn.XLOOKUP($H468,'HBV TL'!$C:$C,'HBV TL'!$E:$E,,0),"NA")</f>
        <v>#VALUE!</v>
      </c>
      <c r="P468" t="e">
        <f t="shared" si="58"/>
        <v>#VALUE!</v>
      </c>
      <c r="Q468" t="e">
        <f>_xlfn.XLOOKUP($G468,'HBV_PBC Unified TL'!$A:$A,'HBV_PBC Unified TL'!$E:$E,,0)</f>
        <v>#VALUE!</v>
      </c>
      <c r="R468" t="e">
        <f t="shared" si="59"/>
        <v>#VALUE!</v>
      </c>
      <c r="S468" t="e">
        <f>_xlfn.IFNA(IF(_xlfn.XLOOKUP($C468,OLs!$B:$B,OLs!$B:$B,,0),1,0),0)</f>
        <v>#VALUE!</v>
      </c>
      <c r="T468" t="e">
        <f t="shared" si="60"/>
        <v>#VALUE!</v>
      </c>
      <c r="U468" t="e">
        <f>_xlfn.IFNA(_xlfn.XLOOKUP($T468,'PBC TL'!$A:$A,'PBC TL'!$F:$F,,0),"NA")</f>
        <v>#VALUE!</v>
      </c>
      <c r="V468" t="e">
        <f t="shared" si="61"/>
        <v>#VALUE!</v>
      </c>
      <c r="W468" t="e">
        <f t="shared" si="62"/>
        <v>#VALUE!</v>
      </c>
      <c r="X468" t="e">
        <f t="shared" si="63"/>
        <v>#VALUE!</v>
      </c>
      <c r="Y468" t="e">
        <f t="shared" si="64"/>
        <v>#VALUE!</v>
      </c>
    </row>
    <row r="469" spans="1:25" hidden="1" x14ac:dyDescent="0.25">
      <c r="A469" t="e">
        <f>IFERROR(ODBC__dsn_Synapse[[#This Row],[wave_id]],"")*1</f>
        <v>#VALUE!</v>
      </c>
      <c r="B469" t="e">
        <f>IFERROR(ODBC__dsn_Synapse[[#This Row],[id]],"")*1</f>
        <v>#VALUE!</v>
      </c>
      <c r="C469" t="e">
        <f>IFERROR(ODBC__dsn_Synapse[[#This Row],[user_id]],"")*1</f>
        <v>#VALUE!</v>
      </c>
      <c r="D469" s="100" t="e">
        <f>IFERROR(ODBC__dsn_Synapse[[#This Row],[start_date]],"")*1</f>
        <v>#VALUE!</v>
      </c>
      <c r="E469" t="e">
        <f>IFERROR(ODBC__dsn_Synapse[[#This Row],[completed_date]],"")*1</f>
        <v>#VALUE!</v>
      </c>
      <c r="F469" s="100" t="e">
        <f>IFERROR(ODBC__dsn_Synapse[[#This Row],[convert_TZ(users_waves.completed_date,''UTC'',''America/New_York'')]],"")*1</f>
        <v>#VALUE!</v>
      </c>
      <c r="G469" t="e">
        <f>IFERROR(ODBC__dsn_Synapse[[#This Row],[npi]],"")*1</f>
        <v>#VALUE!</v>
      </c>
      <c r="H469" t="e">
        <f>IFERROR(ODBC__dsn_Synapse[[#This Row],[vendor_npi]],"")*1</f>
        <v>#VALUE!</v>
      </c>
      <c r="I469" t="e">
        <f>IFERROR(ODBC__dsn_Synapse[[#This Row],[status]],"")*1</f>
        <v>#VALUE!</v>
      </c>
      <c r="J469" t="str">
        <f>IFERROR(ODBC__dsn_Synapse[[#This Row],[responses-&gt;&gt;''$.\"4420595\"'']],"")</f>
        <v/>
      </c>
      <c r="K469" t="str">
        <f>IFERROR(ODBC__dsn_Synapse[[#This Row],[responses-&gt;&gt;''$.\"4420283\"'']],"")</f>
        <v/>
      </c>
      <c r="L469" t="str">
        <f>IFERROR(ODBC__dsn_Synapse[[#This Row],[responses-&gt;&gt;''$.\"4422124\"'']],"")</f>
        <v/>
      </c>
      <c r="M469" t="str">
        <f t="shared" si="57"/>
        <v/>
      </c>
      <c r="N469" t="e">
        <f>_xlfn.IFNA(_xlfn.XLOOKUP($G469,'HBV TL'!$C:$C,'HBV TL'!$E:$E,,0),"NA")</f>
        <v>#VALUE!</v>
      </c>
      <c r="O469" t="e">
        <f>_xlfn.IFNA(_xlfn.XLOOKUP($H469,'HBV TL'!$C:$C,'HBV TL'!$E:$E,,0),"NA")</f>
        <v>#VALUE!</v>
      </c>
      <c r="P469" t="e">
        <f t="shared" si="58"/>
        <v>#VALUE!</v>
      </c>
      <c r="Q469" t="e">
        <f>_xlfn.XLOOKUP($G469,'HBV_PBC Unified TL'!$A:$A,'HBV_PBC Unified TL'!$E:$E,,0)</f>
        <v>#VALUE!</v>
      </c>
      <c r="R469" t="e">
        <f t="shared" si="59"/>
        <v>#VALUE!</v>
      </c>
      <c r="S469" t="e">
        <f>_xlfn.IFNA(IF(_xlfn.XLOOKUP($C469,OLs!$B:$B,OLs!$B:$B,,0),1,0),0)</f>
        <v>#VALUE!</v>
      </c>
      <c r="T469" t="e">
        <f t="shared" si="60"/>
        <v>#VALUE!</v>
      </c>
      <c r="U469" t="e">
        <f>_xlfn.IFNA(_xlfn.XLOOKUP($T469,'PBC TL'!$A:$A,'PBC TL'!$F:$F,,0),"NA")</f>
        <v>#VALUE!</v>
      </c>
      <c r="V469" t="e">
        <f t="shared" si="61"/>
        <v>#VALUE!</v>
      </c>
      <c r="W469" t="e">
        <f t="shared" si="62"/>
        <v>#VALUE!</v>
      </c>
      <c r="X469" t="e">
        <f t="shared" si="63"/>
        <v>#VALUE!</v>
      </c>
      <c r="Y469" t="e">
        <f t="shared" si="64"/>
        <v>#VALUE!</v>
      </c>
    </row>
    <row r="470" spans="1:25" hidden="1" x14ac:dyDescent="0.25">
      <c r="A470" t="e">
        <f>IFERROR(ODBC__dsn_Synapse[[#This Row],[wave_id]],"")*1</f>
        <v>#VALUE!</v>
      </c>
      <c r="B470" t="e">
        <f>IFERROR(ODBC__dsn_Synapse[[#This Row],[id]],"")*1</f>
        <v>#VALUE!</v>
      </c>
      <c r="C470" t="e">
        <f>IFERROR(ODBC__dsn_Synapse[[#This Row],[user_id]],"")*1</f>
        <v>#VALUE!</v>
      </c>
      <c r="D470" s="100" t="e">
        <f>IFERROR(ODBC__dsn_Synapse[[#This Row],[start_date]],"")*1</f>
        <v>#VALUE!</v>
      </c>
      <c r="E470" t="e">
        <f>IFERROR(ODBC__dsn_Synapse[[#This Row],[completed_date]],"")*1</f>
        <v>#VALUE!</v>
      </c>
      <c r="F470" s="100" t="e">
        <f>IFERROR(ODBC__dsn_Synapse[[#This Row],[convert_TZ(users_waves.completed_date,''UTC'',''America/New_York'')]],"")*1</f>
        <v>#VALUE!</v>
      </c>
      <c r="G470" t="e">
        <f>IFERROR(ODBC__dsn_Synapse[[#This Row],[npi]],"")*1</f>
        <v>#VALUE!</v>
      </c>
      <c r="H470" t="e">
        <f>IFERROR(ODBC__dsn_Synapse[[#This Row],[vendor_npi]],"")*1</f>
        <v>#VALUE!</v>
      </c>
      <c r="I470" t="e">
        <f>IFERROR(ODBC__dsn_Synapse[[#This Row],[status]],"")*1</f>
        <v>#VALUE!</v>
      </c>
      <c r="J470" t="str">
        <f>IFERROR(ODBC__dsn_Synapse[[#This Row],[responses-&gt;&gt;''$.\"4420595\"'']],"")</f>
        <v/>
      </c>
      <c r="K470" t="str">
        <f>IFERROR(ODBC__dsn_Synapse[[#This Row],[responses-&gt;&gt;''$.\"4420283\"'']],"")</f>
        <v/>
      </c>
      <c r="L470" t="str">
        <f>IFERROR(ODBC__dsn_Synapse[[#This Row],[responses-&gt;&gt;''$.\"4422124\"'']],"")</f>
        <v/>
      </c>
      <c r="M470" t="str">
        <f t="shared" si="57"/>
        <v/>
      </c>
      <c r="N470" t="e">
        <f>_xlfn.IFNA(_xlfn.XLOOKUP($G470,'HBV TL'!$C:$C,'HBV TL'!$E:$E,,0),"NA")</f>
        <v>#VALUE!</v>
      </c>
      <c r="O470" t="e">
        <f>_xlfn.IFNA(_xlfn.XLOOKUP($H470,'HBV TL'!$C:$C,'HBV TL'!$E:$E,,0),"NA")</f>
        <v>#VALUE!</v>
      </c>
      <c r="P470" t="e">
        <f t="shared" si="58"/>
        <v>#VALUE!</v>
      </c>
      <c r="Q470" t="e">
        <f>_xlfn.XLOOKUP($G470,'HBV_PBC Unified TL'!$A:$A,'HBV_PBC Unified TL'!$E:$E,,0)</f>
        <v>#VALUE!</v>
      </c>
      <c r="R470" t="e">
        <f t="shared" si="59"/>
        <v>#VALUE!</v>
      </c>
      <c r="S470" t="e">
        <f>_xlfn.IFNA(IF(_xlfn.XLOOKUP($C470,OLs!$B:$B,OLs!$B:$B,,0),1,0),0)</f>
        <v>#VALUE!</v>
      </c>
      <c r="T470" t="e">
        <f t="shared" si="60"/>
        <v>#VALUE!</v>
      </c>
      <c r="U470" t="e">
        <f>_xlfn.IFNA(_xlfn.XLOOKUP($T470,'PBC TL'!$A:$A,'PBC TL'!$F:$F,,0),"NA")</f>
        <v>#VALUE!</v>
      </c>
      <c r="V470" t="e">
        <f t="shared" si="61"/>
        <v>#VALUE!</v>
      </c>
      <c r="W470" t="e">
        <f t="shared" si="62"/>
        <v>#VALUE!</v>
      </c>
      <c r="X470" t="e">
        <f t="shared" si="63"/>
        <v>#VALUE!</v>
      </c>
      <c r="Y470" t="e">
        <f t="shared" si="64"/>
        <v>#VALUE!</v>
      </c>
    </row>
    <row r="471" spans="1:25" hidden="1" x14ac:dyDescent="0.25">
      <c r="A471" t="e">
        <f>IFERROR(ODBC__dsn_Synapse[[#This Row],[wave_id]],"")*1</f>
        <v>#VALUE!</v>
      </c>
      <c r="B471" t="e">
        <f>IFERROR(ODBC__dsn_Synapse[[#This Row],[id]],"")*1</f>
        <v>#VALUE!</v>
      </c>
      <c r="C471" t="e">
        <f>IFERROR(ODBC__dsn_Synapse[[#This Row],[user_id]],"")*1</f>
        <v>#VALUE!</v>
      </c>
      <c r="D471" s="100" t="e">
        <f>IFERROR(ODBC__dsn_Synapse[[#This Row],[start_date]],"")*1</f>
        <v>#VALUE!</v>
      </c>
      <c r="E471" t="e">
        <f>IFERROR(ODBC__dsn_Synapse[[#This Row],[completed_date]],"")*1</f>
        <v>#VALUE!</v>
      </c>
      <c r="F471" s="100" t="e">
        <f>IFERROR(ODBC__dsn_Synapse[[#This Row],[convert_TZ(users_waves.completed_date,''UTC'',''America/New_York'')]],"")*1</f>
        <v>#VALUE!</v>
      </c>
      <c r="G471" t="e">
        <f>IFERROR(ODBC__dsn_Synapse[[#This Row],[npi]],"")*1</f>
        <v>#VALUE!</v>
      </c>
      <c r="H471" t="e">
        <f>IFERROR(ODBC__dsn_Synapse[[#This Row],[vendor_npi]],"")*1</f>
        <v>#VALUE!</v>
      </c>
      <c r="I471" t="e">
        <f>IFERROR(ODBC__dsn_Synapse[[#This Row],[status]],"")*1</f>
        <v>#VALUE!</v>
      </c>
      <c r="J471" t="str">
        <f>IFERROR(ODBC__dsn_Synapse[[#This Row],[responses-&gt;&gt;''$.\"4420595\"'']],"")</f>
        <v/>
      </c>
      <c r="K471" t="str">
        <f>IFERROR(ODBC__dsn_Synapse[[#This Row],[responses-&gt;&gt;''$.\"4420283\"'']],"")</f>
        <v/>
      </c>
      <c r="L471" t="str">
        <f>IFERROR(ODBC__dsn_Synapse[[#This Row],[responses-&gt;&gt;''$.\"4422124\"'']],"")</f>
        <v/>
      </c>
      <c r="M471" t="str">
        <f t="shared" si="57"/>
        <v/>
      </c>
      <c r="N471" t="e">
        <f>_xlfn.IFNA(_xlfn.XLOOKUP($G471,'HBV TL'!$C:$C,'HBV TL'!$E:$E,,0),"NA")</f>
        <v>#VALUE!</v>
      </c>
      <c r="O471" t="e">
        <f>_xlfn.IFNA(_xlfn.XLOOKUP($H471,'HBV TL'!$C:$C,'HBV TL'!$E:$E,,0),"NA")</f>
        <v>#VALUE!</v>
      </c>
      <c r="P471" t="e">
        <f t="shared" si="58"/>
        <v>#VALUE!</v>
      </c>
      <c r="Q471" t="e">
        <f>_xlfn.XLOOKUP($G471,'HBV_PBC Unified TL'!$A:$A,'HBV_PBC Unified TL'!$E:$E,,0)</f>
        <v>#VALUE!</v>
      </c>
      <c r="R471" t="e">
        <f t="shared" si="59"/>
        <v>#VALUE!</v>
      </c>
      <c r="S471" t="e">
        <f>_xlfn.IFNA(IF(_xlfn.XLOOKUP($C471,OLs!$B:$B,OLs!$B:$B,,0),1,0),0)</f>
        <v>#VALUE!</v>
      </c>
      <c r="T471" t="e">
        <f t="shared" si="60"/>
        <v>#VALUE!</v>
      </c>
      <c r="U471" t="e">
        <f>_xlfn.IFNA(_xlfn.XLOOKUP($T471,'PBC TL'!$A:$A,'PBC TL'!$F:$F,,0),"NA")</f>
        <v>#VALUE!</v>
      </c>
      <c r="V471" t="e">
        <f t="shared" si="61"/>
        <v>#VALUE!</v>
      </c>
      <c r="W471" t="e">
        <f t="shared" si="62"/>
        <v>#VALUE!</v>
      </c>
      <c r="X471" t="e">
        <f t="shared" si="63"/>
        <v>#VALUE!</v>
      </c>
      <c r="Y471" t="e">
        <f t="shared" si="64"/>
        <v>#VALUE!</v>
      </c>
    </row>
    <row r="472" spans="1:25" hidden="1" x14ac:dyDescent="0.25">
      <c r="A472" t="e">
        <f>IFERROR(ODBC__dsn_Synapse[[#This Row],[wave_id]],"")*1</f>
        <v>#VALUE!</v>
      </c>
      <c r="B472" t="e">
        <f>IFERROR(ODBC__dsn_Synapse[[#This Row],[id]],"")*1</f>
        <v>#VALUE!</v>
      </c>
      <c r="C472" t="e">
        <f>IFERROR(ODBC__dsn_Synapse[[#This Row],[user_id]],"")*1</f>
        <v>#VALUE!</v>
      </c>
      <c r="D472" s="100" t="e">
        <f>IFERROR(ODBC__dsn_Synapse[[#This Row],[start_date]],"")*1</f>
        <v>#VALUE!</v>
      </c>
      <c r="E472" t="e">
        <f>IFERROR(ODBC__dsn_Synapse[[#This Row],[completed_date]],"")*1</f>
        <v>#VALUE!</v>
      </c>
      <c r="F472" s="100" t="e">
        <f>IFERROR(ODBC__dsn_Synapse[[#This Row],[convert_TZ(users_waves.completed_date,''UTC'',''America/New_York'')]],"")*1</f>
        <v>#VALUE!</v>
      </c>
      <c r="G472" t="e">
        <f>IFERROR(ODBC__dsn_Synapse[[#This Row],[npi]],"")*1</f>
        <v>#VALUE!</v>
      </c>
      <c r="H472" t="e">
        <f>IFERROR(ODBC__dsn_Synapse[[#This Row],[vendor_npi]],"")*1</f>
        <v>#VALUE!</v>
      </c>
      <c r="I472" t="e">
        <f>IFERROR(ODBC__dsn_Synapse[[#This Row],[status]],"")*1</f>
        <v>#VALUE!</v>
      </c>
      <c r="J472" t="str">
        <f>IFERROR(ODBC__dsn_Synapse[[#This Row],[responses-&gt;&gt;''$.\"4420595\"'']],"")</f>
        <v/>
      </c>
      <c r="K472" t="str">
        <f>IFERROR(ODBC__dsn_Synapse[[#This Row],[responses-&gt;&gt;''$.\"4420283\"'']],"")</f>
        <v/>
      </c>
      <c r="L472" t="str">
        <f>IFERROR(ODBC__dsn_Synapse[[#This Row],[responses-&gt;&gt;''$.\"4422124\"'']],"")</f>
        <v/>
      </c>
      <c r="M472" t="str">
        <f t="shared" si="57"/>
        <v/>
      </c>
      <c r="N472" t="e">
        <f>_xlfn.IFNA(_xlfn.XLOOKUP($G472,'HBV TL'!$C:$C,'HBV TL'!$E:$E,,0),"NA")</f>
        <v>#VALUE!</v>
      </c>
      <c r="O472" t="e">
        <f>_xlfn.IFNA(_xlfn.XLOOKUP($H472,'HBV TL'!$C:$C,'HBV TL'!$E:$E,,0),"NA")</f>
        <v>#VALUE!</v>
      </c>
      <c r="P472" t="e">
        <f t="shared" si="58"/>
        <v>#VALUE!</v>
      </c>
      <c r="Q472" t="e">
        <f>_xlfn.XLOOKUP($G472,'HBV_PBC Unified TL'!$A:$A,'HBV_PBC Unified TL'!$E:$E,,0)</f>
        <v>#VALUE!</v>
      </c>
      <c r="R472" t="e">
        <f t="shared" si="59"/>
        <v>#VALUE!</v>
      </c>
      <c r="S472" t="e">
        <f>_xlfn.IFNA(IF(_xlfn.XLOOKUP($C472,OLs!$B:$B,OLs!$B:$B,,0),1,0),0)</f>
        <v>#VALUE!</v>
      </c>
      <c r="T472" t="e">
        <f t="shared" si="60"/>
        <v>#VALUE!</v>
      </c>
      <c r="U472" t="e">
        <f>_xlfn.IFNA(_xlfn.XLOOKUP($T472,'PBC TL'!$A:$A,'PBC TL'!$F:$F,,0),"NA")</f>
        <v>#VALUE!</v>
      </c>
      <c r="V472" t="e">
        <f t="shared" si="61"/>
        <v>#VALUE!</v>
      </c>
      <c r="W472" t="e">
        <f t="shared" si="62"/>
        <v>#VALUE!</v>
      </c>
      <c r="X472" t="e">
        <f t="shared" si="63"/>
        <v>#VALUE!</v>
      </c>
      <c r="Y472" t="e">
        <f t="shared" si="64"/>
        <v>#VALUE!</v>
      </c>
    </row>
    <row r="473" spans="1:25" hidden="1" x14ac:dyDescent="0.25">
      <c r="A473" t="e">
        <f>IFERROR(ODBC__dsn_Synapse[[#This Row],[wave_id]],"")*1</f>
        <v>#VALUE!</v>
      </c>
      <c r="B473" t="e">
        <f>IFERROR(ODBC__dsn_Synapse[[#This Row],[id]],"")*1</f>
        <v>#VALUE!</v>
      </c>
      <c r="C473" t="e">
        <f>IFERROR(ODBC__dsn_Synapse[[#This Row],[user_id]],"")*1</f>
        <v>#VALUE!</v>
      </c>
      <c r="D473" s="100" t="e">
        <f>IFERROR(ODBC__dsn_Synapse[[#This Row],[start_date]],"")*1</f>
        <v>#VALUE!</v>
      </c>
      <c r="E473" t="e">
        <f>IFERROR(ODBC__dsn_Synapse[[#This Row],[completed_date]],"")*1</f>
        <v>#VALUE!</v>
      </c>
      <c r="F473" s="100" t="e">
        <f>IFERROR(ODBC__dsn_Synapse[[#This Row],[convert_TZ(users_waves.completed_date,''UTC'',''America/New_York'')]],"")*1</f>
        <v>#VALUE!</v>
      </c>
      <c r="G473" t="e">
        <f>IFERROR(ODBC__dsn_Synapse[[#This Row],[npi]],"")*1</f>
        <v>#VALUE!</v>
      </c>
      <c r="H473" t="e">
        <f>IFERROR(ODBC__dsn_Synapse[[#This Row],[vendor_npi]],"")*1</f>
        <v>#VALUE!</v>
      </c>
      <c r="I473" t="e">
        <f>IFERROR(ODBC__dsn_Synapse[[#This Row],[status]],"")*1</f>
        <v>#VALUE!</v>
      </c>
      <c r="J473" t="str">
        <f>IFERROR(ODBC__dsn_Synapse[[#This Row],[responses-&gt;&gt;''$.\"4420595\"'']],"")</f>
        <v/>
      </c>
      <c r="K473" t="str">
        <f>IFERROR(ODBC__dsn_Synapse[[#This Row],[responses-&gt;&gt;''$.\"4420283\"'']],"")</f>
        <v/>
      </c>
      <c r="L473" t="str">
        <f>IFERROR(ODBC__dsn_Synapse[[#This Row],[responses-&gt;&gt;''$.\"4422124\"'']],"")</f>
        <v/>
      </c>
      <c r="M473" t="str">
        <f t="shared" si="57"/>
        <v/>
      </c>
      <c r="N473" t="e">
        <f>_xlfn.IFNA(_xlfn.XLOOKUP($G473,'HBV TL'!$C:$C,'HBV TL'!$E:$E,,0),"NA")</f>
        <v>#VALUE!</v>
      </c>
      <c r="O473" t="e">
        <f>_xlfn.IFNA(_xlfn.XLOOKUP($H473,'HBV TL'!$C:$C,'HBV TL'!$E:$E,,0),"NA")</f>
        <v>#VALUE!</v>
      </c>
      <c r="P473" t="e">
        <f t="shared" si="58"/>
        <v>#VALUE!</v>
      </c>
      <c r="Q473" t="e">
        <f>_xlfn.XLOOKUP($G473,'HBV_PBC Unified TL'!$A:$A,'HBV_PBC Unified TL'!$E:$E,,0)</f>
        <v>#VALUE!</v>
      </c>
      <c r="R473" t="e">
        <f t="shared" si="59"/>
        <v>#VALUE!</v>
      </c>
      <c r="S473" t="e">
        <f>_xlfn.IFNA(IF(_xlfn.XLOOKUP($C473,OLs!$B:$B,OLs!$B:$B,,0),1,0),0)</f>
        <v>#VALUE!</v>
      </c>
      <c r="T473" t="e">
        <f t="shared" si="60"/>
        <v>#VALUE!</v>
      </c>
      <c r="U473" t="e">
        <f>_xlfn.IFNA(_xlfn.XLOOKUP($T473,'PBC TL'!$A:$A,'PBC TL'!$F:$F,,0),"NA")</f>
        <v>#VALUE!</v>
      </c>
      <c r="V473" t="e">
        <f t="shared" si="61"/>
        <v>#VALUE!</v>
      </c>
      <c r="W473" t="e">
        <f t="shared" si="62"/>
        <v>#VALUE!</v>
      </c>
      <c r="X473" t="e">
        <f t="shared" si="63"/>
        <v>#VALUE!</v>
      </c>
      <c r="Y473" t="e">
        <f t="shared" si="64"/>
        <v>#VALUE!</v>
      </c>
    </row>
    <row r="474" spans="1:25" hidden="1" x14ac:dyDescent="0.25">
      <c r="A474" t="e">
        <f>IFERROR(ODBC__dsn_Synapse[[#This Row],[wave_id]],"")*1</f>
        <v>#VALUE!</v>
      </c>
      <c r="B474" t="e">
        <f>IFERROR(ODBC__dsn_Synapse[[#This Row],[id]],"")*1</f>
        <v>#VALUE!</v>
      </c>
      <c r="C474" t="e">
        <f>IFERROR(ODBC__dsn_Synapse[[#This Row],[user_id]],"")*1</f>
        <v>#VALUE!</v>
      </c>
      <c r="D474" s="100" t="e">
        <f>IFERROR(ODBC__dsn_Synapse[[#This Row],[start_date]],"")*1</f>
        <v>#VALUE!</v>
      </c>
      <c r="E474" t="e">
        <f>IFERROR(ODBC__dsn_Synapse[[#This Row],[completed_date]],"")*1</f>
        <v>#VALUE!</v>
      </c>
      <c r="F474" s="100" t="e">
        <f>IFERROR(ODBC__dsn_Synapse[[#This Row],[convert_TZ(users_waves.completed_date,''UTC'',''America/New_York'')]],"")*1</f>
        <v>#VALUE!</v>
      </c>
      <c r="G474" t="e">
        <f>IFERROR(ODBC__dsn_Synapse[[#This Row],[npi]],"")*1</f>
        <v>#VALUE!</v>
      </c>
      <c r="H474" t="e">
        <f>IFERROR(ODBC__dsn_Synapse[[#This Row],[vendor_npi]],"")*1</f>
        <v>#VALUE!</v>
      </c>
      <c r="I474" t="e">
        <f>IFERROR(ODBC__dsn_Synapse[[#This Row],[status]],"")*1</f>
        <v>#VALUE!</v>
      </c>
      <c r="J474" t="str">
        <f>IFERROR(ODBC__dsn_Synapse[[#This Row],[responses-&gt;&gt;''$.\"4420595\"'']],"")</f>
        <v/>
      </c>
      <c r="K474" t="str">
        <f>IFERROR(ODBC__dsn_Synapse[[#This Row],[responses-&gt;&gt;''$.\"4420283\"'']],"")</f>
        <v/>
      </c>
      <c r="L474" t="str">
        <f>IFERROR(ODBC__dsn_Synapse[[#This Row],[responses-&gt;&gt;''$.\"4422124\"'']],"")</f>
        <v/>
      </c>
      <c r="M474" t="str">
        <f t="shared" si="57"/>
        <v/>
      </c>
      <c r="N474" t="e">
        <f>_xlfn.IFNA(_xlfn.XLOOKUP($G474,'HBV TL'!$C:$C,'HBV TL'!$E:$E,,0),"NA")</f>
        <v>#VALUE!</v>
      </c>
      <c r="O474" t="e">
        <f>_xlfn.IFNA(_xlfn.XLOOKUP($H474,'HBV TL'!$C:$C,'HBV TL'!$E:$E,,0),"NA")</f>
        <v>#VALUE!</v>
      </c>
      <c r="P474" t="e">
        <f t="shared" si="58"/>
        <v>#VALUE!</v>
      </c>
      <c r="Q474" t="e">
        <f>_xlfn.XLOOKUP($G474,'HBV_PBC Unified TL'!$A:$A,'HBV_PBC Unified TL'!$E:$E,,0)</f>
        <v>#VALUE!</v>
      </c>
      <c r="R474" t="e">
        <f t="shared" si="59"/>
        <v>#VALUE!</v>
      </c>
      <c r="S474" t="e">
        <f>_xlfn.IFNA(IF(_xlfn.XLOOKUP($C474,OLs!$B:$B,OLs!$B:$B,,0),1,0),0)</f>
        <v>#VALUE!</v>
      </c>
      <c r="T474" t="e">
        <f t="shared" si="60"/>
        <v>#VALUE!</v>
      </c>
      <c r="U474" t="e">
        <f>_xlfn.IFNA(_xlfn.XLOOKUP($T474,'PBC TL'!$A:$A,'PBC TL'!$F:$F,,0),"NA")</f>
        <v>#VALUE!</v>
      </c>
      <c r="V474" t="e">
        <f t="shared" si="61"/>
        <v>#VALUE!</v>
      </c>
      <c r="W474" t="e">
        <f t="shared" si="62"/>
        <v>#VALUE!</v>
      </c>
      <c r="X474" t="e">
        <f t="shared" si="63"/>
        <v>#VALUE!</v>
      </c>
      <c r="Y474" t="e">
        <f t="shared" si="64"/>
        <v>#VALUE!</v>
      </c>
    </row>
    <row r="475" spans="1:25" hidden="1" x14ac:dyDescent="0.25">
      <c r="A475" t="e">
        <f>IFERROR(ODBC__dsn_Synapse[[#This Row],[wave_id]],"")*1</f>
        <v>#VALUE!</v>
      </c>
      <c r="B475" t="e">
        <f>IFERROR(ODBC__dsn_Synapse[[#This Row],[id]],"")*1</f>
        <v>#VALUE!</v>
      </c>
      <c r="C475" t="e">
        <f>IFERROR(ODBC__dsn_Synapse[[#This Row],[user_id]],"")*1</f>
        <v>#VALUE!</v>
      </c>
      <c r="D475" s="100" t="e">
        <f>IFERROR(ODBC__dsn_Synapse[[#This Row],[start_date]],"")*1</f>
        <v>#VALUE!</v>
      </c>
      <c r="E475" t="e">
        <f>IFERROR(ODBC__dsn_Synapse[[#This Row],[completed_date]],"")*1</f>
        <v>#VALUE!</v>
      </c>
      <c r="F475" s="100" t="e">
        <f>IFERROR(ODBC__dsn_Synapse[[#This Row],[convert_TZ(users_waves.completed_date,''UTC'',''America/New_York'')]],"")*1</f>
        <v>#VALUE!</v>
      </c>
      <c r="G475" t="e">
        <f>IFERROR(ODBC__dsn_Synapse[[#This Row],[npi]],"")*1</f>
        <v>#VALUE!</v>
      </c>
      <c r="H475" t="e">
        <f>IFERROR(ODBC__dsn_Synapse[[#This Row],[vendor_npi]],"")*1</f>
        <v>#VALUE!</v>
      </c>
      <c r="I475" t="e">
        <f>IFERROR(ODBC__dsn_Synapse[[#This Row],[status]],"")*1</f>
        <v>#VALUE!</v>
      </c>
      <c r="J475" t="str">
        <f>IFERROR(ODBC__dsn_Synapse[[#This Row],[responses-&gt;&gt;''$.\"4420595\"'']],"")</f>
        <v/>
      </c>
      <c r="K475" t="str">
        <f>IFERROR(ODBC__dsn_Synapse[[#This Row],[responses-&gt;&gt;''$.\"4420283\"'']],"")</f>
        <v/>
      </c>
      <c r="L475" t="str">
        <f>IFERROR(ODBC__dsn_Synapse[[#This Row],[responses-&gt;&gt;''$.\"4422124\"'']],"")</f>
        <v/>
      </c>
      <c r="M475" t="str">
        <f t="shared" si="57"/>
        <v/>
      </c>
      <c r="N475" t="e">
        <f>_xlfn.IFNA(_xlfn.XLOOKUP($G475,'HBV TL'!$C:$C,'HBV TL'!$E:$E,,0),"NA")</f>
        <v>#VALUE!</v>
      </c>
      <c r="O475" t="e">
        <f>_xlfn.IFNA(_xlfn.XLOOKUP($H475,'HBV TL'!$C:$C,'HBV TL'!$E:$E,,0),"NA")</f>
        <v>#VALUE!</v>
      </c>
      <c r="P475" t="e">
        <f t="shared" si="58"/>
        <v>#VALUE!</v>
      </c>
      <c r="Q475" t="e">
        <f>_xlfn.XLOOKUP($G475,'HBV_PBC Unified TL'!$A:$A,'HBV_PBC Unified TL'!$E:$E,,0)</f>
        <v>#VALUE!</v>
      </c>
      <c r="R475" t="e">
        <f t="shared" si="59"/>
        <v>#VALUE!</v>
      </c>
      <c r="S475" t="e">
        <f>_xlfn.IFNA(IF(_xlfn.XLOOKUP($C475,OLs!$B:$B,OLs!$B:$B,,0),1,0),0)</f>
        <v>#VALUE!</v>
      </c>
      <c r="T475" t="e">
        <f t="shared" si="60"/>
        <v>#VALUE!</v>
      </c>
      <c r="U475" t="e">
        <f>_xlfn.IFNA(_xlfn.XLOOKUP($T475,'PBC TL'!$A:$A,'PBC TL'!$F:$F,,0),"NA")</f>
        <v>#VALUE!</v>
      </c>
      <c r="V475" t="e">
        <f t="shared" si="61"/>
        <v>#VALUE!</v>
      </c>
      <c r="W475" t="e">
        <f t="shared" si="62"/>
        <v>#VALUE!</v>
      </c>
      <c r="X475" t="e">
        <f t="shared" si="63"/>
        <v>#VALUE!</v>
      </c>
      <c r="Y475" t="e">
        <f t="shared" si="64"/>
        <v>#VALUE!</v>
      </c>
    </row>
    <row r="476" spans="1:25" hidden="1" x14ac:dyDescent="0.25">
      <c r="A476" t="e">
        <f>IFERROR(ODBC__dsn_Synapse[[#This Row],[wave_id]],"")*1</f>
        <v>#VALUE!</v>
      </c>
      <c r="B476" t="e">
        <f>IFERROR(ODBC__dsn_Synapse[[#This Row],[id]],"")*1</f>
        <v>#VALUE!</v>
      </c>
      <c r="C476" t="e">
        <f>IFERROR(ODBC__dsn_Synapse[[#This Row],[user_id]],"")*1</f>
        <v>#VALUE!</v>
      </c>
      <c r="D476" s="100" t="e">
        <f>IFERROR(ODBC__dsn_Synapse[[#This Row],[start_date]],"")*1</f>
        <v>#VALUE!</v>
      </c>
      <c r="E476" t="e">
        <f>IFERROR(ODBC__dsn_Synapse[[#This Row],[completed_date]],"")*1</f>
        <v>#VALUE!</v>
      </c>
      <c r="F476" s="100" t="e">
        <f>IFERROR(ODBC__dsn_Synapse[[#This Row],[convert_TZ(users_waves.completed_date,''UTC'',''America/New_York'')]],"")*1</f>
        <v>#VALUE!</v>
      </c>
      <c r="G476" t="e">
        <f>IFERROR(ODBC__dsn_Synapse[[#This Row],[npi]],"")*1</f>
        <v>#VALUE!</v>
      </c>
      <c r="H476" t="e">
        <f>IFERROR(ODBC__dsn_Synapse[[#This Row],[vendor_npi]],"")*1</f>
        <v>#VALUE!</v>
      </c>
      <c r="I476" t="e">
        <f>IFERROR(ODBC__dsn_Synapse[[#This Row],[status]],"")*1</f>
        <v>#VALUE!</v>
      </c>
      <c r="J476" t="str">
        <f>IFERROR(ODBC__dsn_Synapse[[#This Row],[responses-&gt;&gt;''$.\"4420595\"'']],"")</f>
        <v/>
      </c>
      <c r="K476" t="str">
        <f>IFERROR(ODBC__dsn_Synapse[[#This Row],[responses-&gt;&gt;''$.\"4420283\"'']],"")</f>
        <v/>
      </c>
      <c r="L476" t="str">
        <f>IFERROR(ODBC__dsn_Synapse[[#This Row],[responses-&gt;&gt;''$.\"4422124\"'']],"")</f>
        <v/>
      </c>
      <c r="M476" t="str">
        <f t="shared" si="57"/>
        <v/>
      </c>
      <c r="N476" t="e">
        <f>_xlfn.IFNA(_xlfn.XLOOKUP($G476,'HBV TL'!$C:$C,'HBV TL'!$E:$E,,0),"NA")</f>
        <v>#VALUE!</v>
      </c>
      <c r="O476" t="e">
        <f>_xlfn.IFNA(_xlfn.XLOOKUP($H476,'HBV TL'!$C:$C,'HBV TL'!$E:$E,,0),"NA")</f>
        <v>#VALUE!</v>
      </c>
      <c r="P476" t="e">
        <f t="shared" si="58"/>
        <v>#VALUE!</v>
      </c>
      <c r="Q476" t="e">
        <f>_xlfn.XLOOKUP($G476,'HBV_PBC Unified TL'!$A:$A,'HBV_PBC Unified TL'!$E:$E,,0)</f>
        <v>#VALUE!</v>
      </c>
      <c r="R476" t="e">
        <f t="shared" si="59"/>
        <v>#VALUE!</v>
      </c>
      <c r="S476" t="e">
        <f>_xlfn.IFNA(IF(_xlfn.XLOOKUP($C476,OLs!$B:$B,OLs!$B:$B,,0),1,0),0)</f>
        <v>#VALUE!</v>
      </c>
      <c r="T476" t="e">
        <f t="shared" si="60"/>
        <v>#VALUE!</v>
      </c>
      <c r="U476" t="e">
        <f>_xlfn.IFNA(_xlfn.XLOOKUP($T476,'PBC TL'!$A:$A,'PBC TL'!$F:$F,,0),"NA")</f>
        <v>#VALUE!</v>
      </c>
      <c r="V476" t="e">
        <f t="shared" si="61"/>
        <v>#VALUE!</v>
      </c>
      <c r="W476" t="e">
        <f t="shared" si="62"/>
        <v>#VALUE!</v>
      </c>
      <c r="X476" t="e">
        <f t="shared" si="63"/>
        <v>#VALUE!</v>
      </c>
      <c r="Y476" t="e">
        <f t="shared" si="64"/>
        <v>#VALUE!</v>
      </c>
    </row>
    <row r="477" spans="1:25" hidden="1" x14ac:dyDescent="0.25">
      <c r="A477" t="e">
        <f>IFERROR(ODBC__dsn_Synapse[[#This Row],[wave_id]],"")*1</f>
        <v>#VALUE!</v>
      </c>
      <c r="B477" t="e">
        <f>IFERROR(ODBC__dsn_Synapse[[#This Row],[id]],"")*1</f>
        <v>#VALUE!</v>
      </c>
      <c r="C477" t="e">
        <f>IFERROR(ODBC__dsn_Synapse[[#This Row],[user_id]],"")*1</f>
        <v>#VALUE!</v>
      </c>
      <c r="D477" s="100" t="e">
        <f>IFERROR(ODBC__dsn_Synapse[[#This Row],[start_date]],"")*1</f>
        <v>#VALUE!</v>
      </c>
      <c r="E477" t="e">
        <f>IFERROR(ODBC__dsn_Synapse[[#This Row],[completed_date]],"")*1</f>
        <v>#VALUE!</v>
      </c>
      <c r="F477" s="100" t="e">
        <f>IFERROR(ODBC__dsn_Synapse[[#This Row],[convert_TZ(users_waves.completed_date,''UTC'',''America/New_York'')]],"")*1</f>
        <v>#VALUE!</v>
      </c>
      <c r="G477" t="e">
        <f>IFERROR(ODBC__dsn_Synapse[[#This Row],[npi]],"")*1</f>
        <v>#VALUE!</v>
      </c>
      <c r="H477" t="e">
        <f>IFERROR(ODBC__dsn_Synapse[[#This Row],[vendor_npi]],"")*1</f>
        <v>#VALUE!</v>
      </c>
      <c r="I477" t="e">
        <f>IFERROR(ODBC__dsn_Synapse[[#This Row],[status]],"")*1</f>
        <v>#VALUE!</v>
      </c>
      <c r="J477" t="str">
        <f>IFERROR(ODBC__dsn_Synapse[[#This Row],[responses-&gt;&gt;''$.\"4420595\"'']],"")</f>
        <v/>
      </c>
      <c r="K477" t="str">
        <f>IFERROR(ODBC__dsn_Synapse[[#This Row],[responses-&gt;&gt;''$.\"4420283\"'']],"")</f>
        <v/>
      </c>
      <c r="L477" t="str">
        <f>IFERROR(ODBC__dsn_Synapse[[#This Row],[responses-&gt;&gt;''$.\"4422124\"'']],"")</f>
        <v/>
      </c>
      <c r="M477" t="str">
        <f t="shared" si="57"/>
        <v/>
      </c>
      <c r="N477" t="e">
        <f>_xlfn.IFNA(_xlfn.XLOOKUP($G477,'HBV TL'!$C:$C,'HBV TL'!$E:$E,,0),"NA")</f>
        <v>#VALUE!</v>
      </c>
      <c r="O477" t="e">
        <f>_xlfn.IFNA(_xlfn.XLOOKUP($H477,'HBV TL'!$C:$C,'HBV TL'!$E:$E,,0),"NA")</f>
        <v>#VALUE!</v>
      </c>
      <c r="P477" t="e">
        <f t="shared" si="58"/>
        <v>#VALUE!</v>
      </c>
      <c r="Q477" t="e">
        <f>_xlfn.XLOOKUP($G477,'HBV_PBC Unified TL'!$A:$A,'HBV_PBC Unified TL'!$E:$E,,0)</f>
        <v>#VALUE!</v>
      </c>
      <c r="R477" t="e">
        <f t="shared" si="59"/>
        <v>#VALUE!</v>
      </c>
      <c r="S477" t="e">
        <f>_xlfn.IFNA(IF(_xlfn.XLOOKUP($C477,OLs!$B:$B,OLs!$B:$B,,0),1,0),0)</f>
        <v>#VALUE!</v>
      </c>
      <c r="T477" t="e">
        <f t="shared" si="60"/>
        <v>#VALUE!</v>
      </c>
      <c r="U477" t="e">
        <f>_xlfn.IFNA(_xlfn.XLOOKUP($T477,'PBC TL'!$A:$A,'PBC TL'!$F:$F,,0),"NA")</f>
        <v>#VALUE!</v>
      </c>
      <c r="V477" t="e">
        <f t="shared" si="61"/>
        <v>#VALUE!</v>
      </c>
      <c r="W477" t="e">
        <f t="shared" si="62"/>
        <v>#VALUE!</v>
      </c>
      <c r="X477" t="e">
        <f t="shared" si="63"/>
        <v>#VALUE!</v>
      </c>
      <c r="Y477" t="e">
        <f t="shared" si="64"/>
        <v>#VALUE!</v>
      </c>
    </row>
    <row r="478" spans="1:25" hidden="1" x14ac:dyDescent="0.25">
      <c r="A478" t="e">
        <f>IFERROR(ODBC__dsn_Synapse[[#This Row],[wave_id]],"")*1</f>
        <v>#VALUE!</v>
      </c>
      <c r="B478" t="e">
        <f>IFERROR(ODBC__dsn_Synapse[[#This Row],[id]],"")*1</f>
        <v>#VALUE!</v>
      </c>
      <c r="C478" t="e">
        <f>IFERROR(ODBC__dsn_Synapse[[#This Row],[user_id]],"")*1</f>
        <v>#VALUE!</v>
      </c>
      <c r="D478" s="100" t="e">
        <f>IFERROR(ODBC__dsn_Synapse[[#This Row],[start_date]],"")*1</f>
        <v>#VALUE!</v>
      </c>
      <c r="E478" t="e">
        <f>IFERROR(ODBC__dsn_Synapse[[#This Row],[completed_date]],"")*1</f>
        <v>#VALUE!</v>
      </c>
      <c r="F478" s="100" t="e">
        <f>IFERROR(ODBC__dsn_Synapse[[#This Row],[convert_TZ(users_waves.completed_date,''UTC'',''America/New_York'')]],"")*1</f>
        <v>#VALUE!</v>
      </c>
      <c r="G478" t="e">
        <f>IFERROR(ODBC__dsn_Synapse[[#This Row],[npi]],"")*1</f>
        <v>#VALUE!</v>
      </c>
      <c r="H478" t="e">
        <f>IFERROR(ODBC__dsn_Synapse[[#This Row],[vendor_npi]],"")*1</f>
        <v>#VALUE!</v>
      </c>
      <c r="I478" t="e">
        <f>IFERROR(ODBC__dsn_Synapse[[#This Row],[status]],"")*1</f>
        <v>#VALUE!</v>
      </c>
      <c r="J478" t="str">
        <f>IFERROR(ODBC__dsn_Synapse[[#This Row],[responses-&gt;&gt;''$.\"4420595\"'']],"")</f>
        <v/>
      </c>
      <c r="K478" t="str">
        <f>IFERROR(ODBC__dsn_Synapse[[#This Row],[responses-&gt;&gt;''$.\"4420283\"'']],"")</f>
        <v/>
      </c>
      <c r="L478" t="str">
        <f>IFERROR(ODBC__dsn_Synapse[[#This Row],[responses-&gt;&gt;''$.\"4422124\"'']],"")</f>
        <v/>
      </c>
      <c r="M478" t="str">
        <f t="shared" si="57"/>
        <v/>
      </c>
      <c r="N478" t="e">
        <f>_xlfn.IFNA(_xlfn.XLOOKUP($G478,'HBV TL'!$C:$C,'HBV TL'!$E:$E,,0),"NA")</f>
        <v>#VALUE!</v>
      </c>
      <c r="O478" t="e">
        <f>_xlfn.IFNA(_xlfn.XLOOKUP($H478,'HBV TL'!$C:$C,'HBV TL'!$E:$E,,0),"NA")</f>
        <v>#VALUE!</v>
      </c>
      <c r="P478" t="e">
        <f t="shared" si="58"/>
        <v>#VALUE!</v>
      </c>
      <c r="Q478" t="e">
        <f>_xlfn.XLOOKUP($G478,'HBV_PBC Unified TL'!$A:$A,'HBV_PBC Unified TL'!$E:$E,,0)</f>
        <v>#VALUE!</v>
      </c>
      <c r="R478" t="e">
        <f t="shared" si="59"/>
        <v>#VALUE!</v>
      </c>
      <c r="S478" t="e">
        <f>_xlfn.IFNA(IF(_xlfn.XLOOKUP($C478,OLs!$B:$B,OLs!$B:$B,,0),1,0),0)</f>
        <v>#VALUE!</v>
      </c>
      <c r="T478" t="e">
        <f t="shared" si="60"/>
        <v>#VALUE!</v>
      </c>
      <c r="U478" t="e">
        <f>_xlfn.IFNA(_xlfn.XLOOKUP($T478,'PBC TL'!$A:$A,'PBC TL'!$F:$F,,0),"NA")</f>
        <v>#VALUE!</v>
      </c>
      <c r="V478" t="e">
        <f t="shared" si="61"/>
        <v>#VALUE!</v>
      </c>
      <c r="W478" t="e">
        <f t="shared" si="62"/>
        <v>#VALUE!</v>
      </c>
      <c r="X478" t="e">
        <f t="shared" si="63"/>
        <v>#VALUE!</v>
      </c>
      <c r="Y478" t="e">
        <f t="shared" si="64"/>
        <v>#VALUE!</v>
      </c>
    </row>
    <row r="479" spans="1:25" hidden="1" x14ac:dyDescent="0.25">
      <c r="A479" t="e">
        <f>IFERROR(ODBC__dsn_Synapse[[#This Row],[wave_id]],"")*1</f>
        <v>#VALUE!</v>
      </c>
      <c r="B479" t="e">
        <f>IFERROR(ODBC__dsn_Synapse[[#This Row],[id]],"")*1</f>
        <v>#VALUE!</v>
      </c>
      <c r="C479" t="e">
        <f>IFERROR(ODBC__dsn_Synapse[[#This Row],[user_id]],"")*1</f>
        <v>#VALUE!</v>
      </c>
      <c r="D479" s="100" t="e">
        <f>IFERROR(ODBC__dsn_Synapse[[#This Row],[start_date]],"")*1</f>
        <v>#VALUE!</v>
      </c>
      <c r="E479" t="e">
        <f>IFERROR(ODBC__dsn_Synapse[[#This Row],[completed_date]],"")*1</f>
        <v>#VALUE!</v>
      </c>
      <c r="F479" s="100" t="e">
        <f>IFERROR(ODBC__dsn_Synapse[[#This Row],[convert_TZ(users_waves.completed_date,''UTC'',''America/New_York'')]],"")*1</f>
        <v>#VALUE!</v>
      </c>
      <c r="G479" t="e">
        <f>IFERROR(ODBC__dsn_Synapse[[#This Row],[npi]],"")*1</f>
        <v>#VALUE!</v>
      </c>
      <c r="H479" t="e">
        <f>IFERROR(ODBC__dsn_Synapse[[#This Row],[vendor_npi]],"")*1</f>
        <v>#VALUE!</v>
      </c>
      <c r="I479" t="e">
        <f>IFERROR(ODBC__dsn_Synapse[[#This Row],[status]],"")*1</f>
        <v>#VALUE!</v>
      </c>
      <c r="J479" t="str">
        <f>IFERROR(ODBC__dsn_Synapse[[#This Row],[responses-&gt;&gt;''$.\"4420595\"'']],"")</f>
        <v/>
      </c>
      <c r="K479" t="str">
        <f>IFERROR(ODBC__dsn_Synapse[[#This Row],[responses-&gt;&gt;''$.\"4420283\"'']],"")</f>
        <v/>
      </c>
      <c r="L479" t="str">
        <f>IFERROR(ODBC__dsn_Synapse[[#This Row],[responses-&gt;&gt;''$.\"4422124\"'']],"")</f>
        <v/>
      </c>
      <c r="M479" t="str">
        <f t="shared" si="57"/>
        <v/>
      </c>
      <c r="N479" t="e">
        <f>_xlfn.IFNA(_xlfn.XLOOKUP($G479,'HBV TL'!$C:$C,'HBV TL'!$E:$E,,0),"NA")</f>
        <v>#VALUE!</v>
      </c>
      <c r="O479" t="e">
        <f>_xlfn.IFNA(_xlfn.XLOOKUP($H479,'HBV TL'!$C:$C,'HBV TL'!$E:$E,,0),"NA")</f>
        <v>#VALUE!</v>
      </c>
      <c r="P479" t="e">
        <f t="shared" si="58"/>
        <v>#VALUE!</v>
      </c>
      <c r="Q479" t="e">
        <f>_xlfn.XLOOKUP($G479,'HBV_PBC Unified TL'!$A:$A,'HBV_PBC Unified TL'!$E:$E,,0)</f>
        <v>#VALUE!</v>
      </c>
      <c r="R479" t="e">
        <f t="shared" si="59"/>
        <v>#VALUE!</v>
      </c>
      <c r="S479" t="e">
        <f>_xlfn.IFNA(IF(_xlfn.XLOOKUP($C479,OLs!$B:$B,OLs!$B:$B,,0),1,0),0)</f>
        <v>#VALUE!</v>
      </c>
      <c r="T479" t="e">
        <f t="shared" si="60"/>
        <v>#VALUE!</v>
      </c>
      <c r="U479" t="e">
        <f>_xlfn.IFNA(_xlfn.XLOOKUP($T479,'PBC TL'!$A:$A,'PBC TL'!$F:$F,,0),"NA")</f>
        <v>#VALUE!</v>
      </c>
      <c r="V479" t="e">
        <f t="shared" si="61"/>
        <v>#VALUE!</v>
      </c>
      <c r="W479" t="e">
        <f t="shared" si="62"/>
        <v>#VALUE!</v>
      </c>
      <c r="X479" t="e">
        <f t="shared" si="63"/>
        <v>#VALUE!</v>
      </c>
      <c r="Y479" t="e">
        <f t="shared" si="64"/>
        <v>#VALUE!</v>
      </c>
    </row>
    <row r="480" spans="1:25" hidden="1" x14ac:dyDescent="0.25">
      <c r="A480" t="e">
        <f>IFERROR(ODBC__dsn_Synapse[[#This Row],[wave_id]],"")*1</f>
        <v>#VALUE!</v>
      </c>
      <c r="B480" t="e">
        <f>IFERROR(ODBC__dsn_Synapse[[#This Row],[id]],"")*1</f>
        <v>#VALUE!</v>
      </c>
      <c r="C480" t="e">
        <f>IFERROR(ODBC__dsn_Synapse[[#This Row],[user_id]],"")*1</f>
        <v>#VALUE!</v>
      </c>
      <c r="D480" s="100" t="e">
        <f>IFERROR(ODBC__dsn_Synapse[[#This Row],[start_date]],"")*1</f>
        <v>#VALUE!</v>
      </c>
      <c r="E480" t="e">
        <f>IFERROR(ODBC__dsn_Synapse[[#This Row],[completed_date]],"")*1</f>
        <v>#VALUE!</v>
      </c>
      <c r="F480" s="100" t="e">
        <f>IFERROR(ODBC__dsn_Synapse[[#This Row],[convert_TZ(users_waves.completed_date,''UTC'',''America/New_York'')]],"")*1</f>
        <v>#VALUE!</v>
      </c>
      <c r="G480" t="e">
        <f>IFERROR(ODBC__dsn_Synapse[[#This Row],[npi]],"")*1</f>
        <v>#VALUE!</v>
      </c>
      <c r="H480" t="e">
        <f>IFERROR(ODBC__dsn_Synapse[[#This Row],[vendor_npi]],"")*1</f>
        <v>#VALUE!</v>
      </c>
      <c r="I480" t="e">
        <f>IFERROR(ODBC__dsn_Synapse[[#This Row],[status]],"")*1</f>
        <v>#VALUE!</v>
      </c>
      <c r="J480" t="str">
        <f>IFERROR(ODBC__dsn_Synapse[[#This Row],[responses-&gt;&gt;''$.\"4420595\"'']],"")</f>
        <v/>
      </c>
      <c r="K480" t="str">
        <f>IFERROR(ODBC__dsn_Synapse[[#This Row],[responses-&gt;&gt;''$.\"4420283\"'']],"")</f>
        <v/>
      </c>
      <c r="L480" t="str">
        <f>IFERROR(ODBC__dsn_Synapse[[#This Row],[responses-&gt;&gt;''$.\"4422124\"'']],"")</f>
        <v/>
      </c>
      <c r="M480" t="str">
        <f t="shared" si="57"/>
        <v/>
      </c>
      <c r="N480" t="e">
        <f>_xlfn.IFNA(_xlfn.XLOOKUP($G480,'HBV TL'!$C:$C,'HBV TL'!$E:$E,,0),"NA")</f>
        <v>#VALUE!</v>
      </c>
      <c r="O480" t="e">
        <f>_xlfn.IFNA(_xlfn.XLOOKUP($H480,'HBV TL'!$C:$C,'HBV TL'!$E:$E,,0),"NA")</f>
        <v>#VALUE!</v>
      </c>
      <c r="P480" t="e">
        <f t="shared" si="58"/>
        <v>#VALUE!</v>
      </c>
      <c r="Q480" t="e">
        <f>_xlfn.XLOOKUP($G480,'HBV_PBC Unified TL'!$A:$A,'HBV_PBC Unified TL'!$E:$E,,0)</f>
        <v>#VALUE!</v>
      </c>
      <c r="R480" t="e">
        <f t="shared" si="59"/>
        <v>#VALUE!</v>
      </c>
      <c r="S480" t="e">
        <f>_xlfn.IFNA(IF(_xlfn.XLOOKUP($C480,OLs!$B:$B,OLs!$B:$B,,0),1,0),0)</f>
        <v>#VALUE!</v>
      </c>
      <c r="T480" t="e">
        <f t="shared" si="60"/>
        <v>#VALUE!</v>
      </c>
      <c r="U480" t="e">
        <f>_xlfn.IFNA(_xlfn.XLOOKUP($T480,'PBC TL'!$A:$A,'PBC TL'!$F:$F,,0),"NA")</f>
        <v>#VALUE!</v>
      </c>
      <c r="V480" t="e">
        <f t="shared" si="61"/>
        <v>#VALUE!</v>
      </c>
      <c r="W480" t="e">
        <f t="shared" si="62"/>
        <v>#VALUE!</v>
      </c>
      <c r="X480" t="e">
        <f t="shared" si="63"/>
        <v>#VALUE!</v>
      </c>
      <c r="Y480" t="e">
        <f t="shared" si="64"/>
        <v>#VALUE!</v>
      </c>
    </row>
    <row r="481" spans="1:25" hidden="1" x14ac:dyDescent="0.25">
      <c r="A481" t="e">
        <f>IFERROR(ODBC__dsn_Synapse[[#This Row],[wave_id]],"")*1</f>
        <v>#VALUE!</v>
      </c>
      <c r="B481" t="e">
        <f>IFERROR(ODBC__dsn_Synapse[[#This Row],[id]],"")*1</f>
        <v>#VALUE!</v>
      </c>
      <c r="C481" t="e">
        <f>IFERROR(ODBC__dsn_Synapse[[#This Row],[user_id]],"")*1</f>
        <v>#VALUE!</v>
      </c>
      <c r="D481" s="100" t="e">
        <f>IFERROR(ODBC__dsn_Synapse[[#This Row],[start_date]],"")*1</f>
        <v>#VALUE!</v>
      </c>
      <c r="E481" t="e">
        <f>IFERROR(ODBC__dsn_Synapse[[#This Row],[completed_date]],"")*1</f>
        <v>#VALUE!</v>
      </c>
      <c r="F481" s="100" t="e">
        <f>IFERROR(ODBC__dsn_Synapse[[#This Row],[convert_TZ(users_waves.completed_date,''UTC'',''America/New_York'')]],"")*1</f>
        <v>#VALUE!</v>
      </c>
      <c r="G481" t="e">
        <f>IFERROR(ODBC__dsn_Synapse[[#This Row],[npi]],"")*1</f>
        <v>#VALUE!</v>
      </c>
      <c r="H481" t="e">
        <f>IFERROR(ODBC__dsn_Synapse[[#This Row],[vendor_npi]],"")*1</f>
        <v>#VALUE!</v>
      </c>
      <c r="I481" t="e">
        <f>IFERROR(ODBC__dsn_Synapse[[#This Row],[status]],"")*1</f>
        <v>#VALUE!</v>
      </c>
      <c r="J481" t="str">
        <f>IFERROR(ODBC__dsn_Synapse[[#This Row],[responses-&gt;&gt;''$.\"4420595\"'']],"")</f>
        <v/>
      </c>
      <c r="K481" t="str">
        <f>IFERROR(ODBC__dsn_Synapse[[#This Row],[responses-&gt;&gt;''$.\"4420283\"'']],"")</f>
        <v/>
      </c>
      <c r="L481" t="str">
        <f>IFERROR(ODBC__dsn_Synapse[[#This Row],[responses-&gt;&gt;''$.\"4422124\"'']],"")</f>
        <v/>
      </c>
      <c r="M481" t="str">
        <f t="shared" si="57"/>
        <v/>
      </c>
      <c r="N481" t="e">
        <f>_xlfn.IFNA(_xlfn.XLOOKUP($G481,'HBV TL'!$C:$C,'HBV TL'!$E:$E,,0),"NA")</f>
        <v>#VALUE!</v>
      </c>
      <c r="O481" t="e">
        <f>_xlfn.IFNA(_xlfn.XLOOKUP($H481,'HBV TL'!$C:$C,'HBV TL'!$E:$E,,0),"NA")</f>
        <v>#VALUE!</v>
      </c>
      <c r="P481" t="e">
        <f t="shared" si="58"/>
        <v>#VALUE!</v>
      </c>
      <c r="Q481" t="e">
        <f>_xlfn.XLOOKUP($G481,'HBV_PBC Unified TL'!$A:$A,'HBV_PBC Unified TL'!$E:$E,,0)</f>
        <v>#VALUE!</v>
      </c>
      <c r="R481" t="e">
        <f t="shared" si="59"/>
        <v>#VALUE!</v>
      </c>
      <c r="S481" t="e">
        <f>_xlfn.IFNA(IF(_xlfn.XLOOKUP($C481,OLs!$B:$B,OLs!$B:$B,,0),1,0),0)</f>
        <v>#VALUE!</v>
      </c>
      <c r="T481" t="e">
        <f t="shared" si="60"/>
        <v>#VALUE!</v>
      </c>
      <c r="U481" t="e">
        <f>_xlfn.IFNA(_xlfn.XLOOKUP($T481,'PBC TL'!$A:$A,'PBC TL'!$F:$F,,0),"NA")</f>
        <v>#VALUE!</v>
      </c>
      <c r="V481" t="e">
        <f t="shared" si="61"/>
        <v>#VALUE!</v>
      </c>
      <c r="W481" t="e">
        <f t="shared" si="62"/>
        <v>#VALUE!</v>
      </c>
      <c r="X481" t="e">
        <f t="shared" si="63"/>
        <v>#VALUE!</v>
      </c>
      <c r="Y481" t="e">
        <f t="shared" si="64"/>
        <v>#VALUE!</v>
      </c>
    </row>
    <row r="482" spans="1:25" hidden="1" x14ac:dyDescent="0.25">
      <c r="A482" t="e">
        <f>IFERROR(ODBC__dsn_Synapse[[#This Row],[wave_id]],"")*1</f>
        <v>#VALUE!</v>
      </c>
      <c r="B482" t="e">
        <f>IFERROR(ODBC__dsn_Synapse[[#This Row],[id]],"")*1</f>
        <v>#VALUE!</v>
      </c>
      <c r="C482" t="e">
        <f>IFERROR(ODBC__dsn_Synapse[[#This Row],[user_id]],"")*1</f>
        <v>#VALUE!</v>
      </c>
      <c r="D482" s="100" t="e">
        <f>IFERROR(ODBC__dsn_Synapse[[#This Row],[start_date]],"")*1</f>
        <v>#VALUE!</v>
      </c>
      <c r="E482" t="e">
        <f>IFERROR(ODBC__dsn_Synapse[[#This Row],[completed_date]],"")*1</f>
        <v>#VALUE!</v>
      </c>
      <c r="F482" s="100" t="e">
        <f>IFERROR(ODBC__dsn_Synapse[[#This Row],[convert_TZ(users_waves.completed_date,''UTC'',''America/New_York'')]],"")*1</f>
        <v>#VALUE!</v>
      </c>
      <c r="G482" t="e">
        <f>IFERROR(ODBC__dsn_Synapse[[#This Row],[npi]],"")*1</f>
        <v>#VALUE!</v>
      </c>
      <c r="H482" t="e">
        <f>IFERROR(ODBC__dsn_Synapse[[#This Row],[vendor_npi]],"")*1</f>
        <v>#VALUE!</v>
      </c>
      <c r="I482" t="e">
        <f>IFERROR(ODBC__dsn_Synapse[[#This Row],[status]],"")*1</f>
        <v>#VALUE!</v>
      </c>
      <c r="J482" t="str">
        <f>IFERROR(ODBC__dsn_Synapse[[#This Row],[responses-&gt;&gt;''$.\"4420595\"'']],"")</f>
        <v/>
      </c>
      <c r="K482" t="str">
        <f>IFERROR(ODBC__dsn_Synapse[[#This Row],[responses-&gt;&gt;''$.\"4420283\"'']],"")</f>
        <v/>
      </c>
      <c r="L482" t="str">
        <f>IFERROR(ODBC__dsn_Synapse[[#This Row],[responses-&gt;&gt;''$.\"4422124\"'']],"")</f>
        <v/>
      </c>
      <c r="M482" t="str">
        <f t="shared" si="57"/>
        <v/>
      </c>
      <c r="N482" t="e">
        <f>_xlfn.IFNA(_xlfn.XLOOKUP($G482,'HBV TL'!$C:$C,'HBV TL'!$E:$E,,0),"NA")</f>
        <v>#VALUE!</v>
      </c>
      <c r="O482" t="e">
        <f>_xlfn.IFNA(_xlfn.XLOOKUP($H482,'HBV TL'!$C:$C,'HBV TL'!$E:$E,,0),"NA")</f>
        <v>#VALUE!</v>
      </c>
      <c r="P482" t="e">
        <f t="shared" si="58"/>
        <v>#VALUE!</v>
      </c>
      <c r="Q482" t="e">
        <f>_xlfn.XLOOKUP($G482,'HBV_PBC Unified TL'!$A:$A,'HBV_PBC Unified TL'!$E:$E,,0)</f>
        <v>#VALUE!</v>
      </c>
      <c r="R482" t="e">
        <f t="shared" si="59"/>
        <v>#VALUE!</v>
      </c>
      <c r="S482" t="e">
        <f>_xlfn.IFNA(IF(_xlfn.XLOOKUP($C482,OLs!$B:$B,OLs!$B:$B,,0),1,0),0)</f>
        <v>#VALUE!</v>
      </c>
      <c r="T482" t="e">
        <f t="shared" si="60"/>
        <v>#VALUE!</v>
      </c>
      <c r="U482" t="e">
        <f>_xlfn.IFNA(_xlfn.XLOOKUP($T482,'PBC TL'!$A:$A,'PBC TL'!$F:$F,,0),"NA")</f>
        <v>#VALUE!</v>
      </c>
      <c r="V482" t="e">
        <f t="shared" si="61"/>
        <v>#VALUE!</v>
      </c>
      <c r="W482" t="e">
        <f t="shared" si="62"/>
        <v>#VALUE!</v>
      </c>
      <c r="X482" t="e">
        <f t="shared" si="63"/>
        <v>#VALUE!</v>
      </c>
      <c r="Y482" t="e">
        <f t="shared" si="64"/>
        <v>#VALUE!</v>
      </c>
    </row>
    <row r="483" spans="1:25" hidden="1" x14ac:dyDescent="0.25">
      <c r="A483" t="e">
        <f>IFERROR(ODBC__dsn_Synapse[[#This Row],[wave_id]],"")*1</f>
        <v>#VALUE!</v>
      </c>
      <c r="B483" t="e">
        <f>IFERROR(ODBC__dsn_Synapse[[#This Row],[id]],"")*1</f>
        <v>#VALUE!</v>
      </c>
      <c r="C483" t="e">
        <f>IFERROR(ODBC__dsn_Synapse[[#This Row],[user_id]],"")*1</f>
        <v>#VALUE!</v>
      </c>
      <c r="D483" s="100" t="e">
        <f>IFERROR(ODBC__dsn_Synapse[[#This Row],[start_date]],"")*1</f>
        <v>#VALUE!</v>
      </c>
      <c r="E483" t="e">
        <f>IFERROR(ODBC__dsn_Synapse[[#This Row],[completed_date]],"")*1</f>
        <v>#VALUE!</v>
      </c>
      <c r="F483" s="100" t="e">
        <f>IFERROR(ODBC__dsn_Synapse[[#This Row],[convert_TZ(users_waves.completed_date,''UTC'',''America/New_York'')]],"")*1</f>
        <v>#VALUE!</v>
      </c>
      <c r="G483" t="e">
        <f>IFERROR(ODBC__dsn_Synapse[[#This Row],[npi]],"")*1</f>
        <v>#VALUE!</v>
      </c>
      <c r="H483" t="e">
        <f>IFERROR(ODBC__dsn_Synapse[[#This Row],[vendor_npi]],"")*1</f>
        <v>#VALUE!</v>
      </c>
      <c r="I483" t="e">
        <f>IFERROR(ODBC__dsn_Synapse[[#This Row],[status]],"")*1</f>
        <v>#VALUE!</v>
      </c>
      <c r="J483" t="str">
        <f>IFERROR(ODBC__dsn_Synapse[[#This Row],[responses-&gt;&gt;''$.\"4420595\"'']],"")</f>
        <v/>
      </c>
      <c r="K483" t="str">
        <f>IFERROR(ODBC__dsn_Synapse[[#This Row],[responses-&gt;&gt;''$.\"4420283\"'']],"")</f>
        <v/>
      </c>
      <c r="L483" t="str">
        <f>IFERROR(ODBC__dsn_Synapse[[#This Row],[responses-&gt;&gt;''$.\"4422124\"'']],"")</f>
        <v/>
      </c>
      <c r="M483" t="str">
        <f t="shared" si="57"/>
        <v/>
      </c>
      <c r="N483" t="e">
        <f>_xlfn.IFNA(_xlfn.XLOOKUP($G483,'HBV TL'!$C:$C,'HBV TL'!$E:$E,,0),"NA")</f>
        <v>#VALUE!</v>
      </c>
      <c r="O483" t="e">
        <f>_xlfn.IFNA(_xlfn.XLOOKUP($H483,'HBV TL'!$C:$C,'HBV TL'!$E:$E,,0),"NA")</f>
        <v>#VALUE!</v>
      </c>
      <c r="P483" t="e">
        <f t="shared" si="58"/>
        <v>#VALUE!</v>
      </c>
      <c r="Q483" t="e">
        <f>_xlfn.XLOOKUP($G483,'HBV_PBC Unified TL'!$A:$A,'HBV_PBC Unified TL'!$E:$E,,0)</f>
        <v>#VALUE!</v>
      </c>
      <c r="R483" t="e">
        <f t="shared" si="59"/>
        <v>#VALUE!</v>
      </c>
      <c r="S483" t="e">
        <f>_xlfn.IFNA(IF(_xlfn.XLOOKUP($C483,OLs!$B:$B,OLs!$B:$B,,0),1,0),0)</f>
        <v>#VALUE!</v>
      </c>
      <c r="T483" t="e">
        <f t="shared" si="60"/>
        <v>#VALUE!</v>
      </c>
      <c r="U483" t="e">
        <f>_xlfn.IFNA(_xlfn.XLOOKUP($T483,'PBC TL'!$A:$A,'PBC TL'!$F:$F,,0),"NA")</f>
        <v>#VALUE!</v>
      </c>
      <c r="V483" t="e">
        <f t="shared" si="61"/>
        <v>#VALUE!</v>
      </c>
      <c r="W483" t="e">
        <f t="shared" si="62"/>
        <v>#VALUE!</v>
      </c>
      <c r="X483" t="e">
        <f t="shared" si="63"/>
        <v>#VALUE!</v>
      </c>
      <c r="Y483" t="e">
        <f t="shared" si="64"/>
        <v>#VALUE!</v>
      </c>
    </row>
    <row r="484" spans="1:25" hidden="1" x14ac:dyDescent="0.25">
      <c r="A484" t="e">
        <f>IFERROR(ODBC__dsn_Synapse[[#This Row],[wave_id]],"")*1</f>
        <v>#VALUE!</v>
      </c>
      <c r="B484" t="e">
        <f>IFERROR(ODBC__dsn_Synapse[[#This Row],[id]],"")*1</f>
        <v>#VALUE!</v>
      </c>
      <c r="C484" t="e">
        <f>IFERROR(ODBC__dsn_Synapse[[#This Row],[user_id]],"")*1</f>
        <v>#VALUE!</v>
      </c>
      <c r="D484" s="100" t="e">
        <f>IFERROR(ODBC__dsn_Synapse[[#This Row],[start_date]],"")*1</f>
        <v>#VALUE!</v>
      </c>
      <c r="E484" t="e">
        <f>IFERROR(ODBC__dsn_Synapse[[#This Row],[completed_date]],"")*1</f>
        <v>#VALUE!</v>
      </c>
      <c r="F484" s="100" t="e">
        <f>IFERROR(ODBC__dsn_Synapse[[#This Row],[convert_TZ(users_waves.completed_date,''UTC'',''America/New_York'')]],"")*1</f>
        <v>#VALUE!</v>
      </c>
      <c r="G484" t="e">
        <f>IFERROR(ODBC__dsn_Synapse[[#This Row],[npi]],"")*1</f>
        <v>#VALUE!</v>
      </c>
      <c r="H484" t="e">
        <f>IFERROR(ODBC__dsn_Synapse[[#This Row],[vendor_npi]],"")*1</f>
        <v>#VALUE!</v>
      </c>
      <c r="I484" t="e">
        <f>IFERROR(ODBC__dsn_Synapse[[#This Row],[status]],"")*1</f>
        <v>#VALUE!</v>
      </c>
      <c r="J484" t="str">
        <f>IFERROR(ODBC__dsn_Synapse[[#This Row],[responses-&gt;&gt;''$.\"4420595\"'']],"")</f>
        <v/>
      </c>
      <c r="K484" t="str">
        <f>IFERROR(ODBC__dsn_Synapse[[#This Row],[responses-&gt;&gt;''$.\"4420283\"'']],"")</f>
        <v/>
      </c>
      <c r="L484" t="str">
        <f>IFERROR(ODBC__dsn_Synapse[[#This Row],[responses-&gt;&gt;''$.\"4422124\"'']],"")</f>
        <v/>
      </c>
      <c r="M484" t="str">
        <f t="shared" si="57"/>
        <v/>
      </c>
      <c r="N484" t="e">
        <f>_xlfn.IFNA(_xlfn.XLOOKUP($G484,'HBV TL'!$C:$C,'HBV TL'!$E:$E,,0),"NA")</f>
        <v>#VALUE!</v>
      </c>
      <c r="O484" t="e">
        <f>_xlfn.IFNA(_xlfn.XLOOKUP($H484,'HBV TL'!$C:$C,'HBV TL'!$E:$E,,0),"NA")</f>
        <v>#VALUE!</v>
      </c>
      <c r="P484" t="e">
        <f t="shared" si="58"/>
        <v>#VALUE!</v>
      </c>
      <c r="Q484" t="e">
        <f>_xlfn.XLOOKUP($G484,'HBV_PBC Unified TL'!$A:$A,'HBV_PBC Unified TL'!$E:$E,,0)</f>
        <v>#VALUE!</v>
      </c>
      <c r="R484" t="e">
        <f t="shared" si="59"/>
        <v>#VALUE!</v>
      </c>
      <c r="S484" t="e">
        <f>_xlfn.IFNA(IF(_xlfn.XLOOKUP($C484,OLs!$B:$B,OLs!$B:$B,,0),1,0),0)</f>
        <v>#VALUE!</v>
      </c>
      <c r="T484" t="e">
        <f t="shared" si="60"/>
        <v>#VALUE!</v>
      </c>
      <c r="U484" t="e">
        <f>_xlfn.IFNA(_xlfn.XLOOKUP($T484,'PBC TL'!$A:$A,'PBC TL'!$F:$F,,0),"NA")</f>
        <v>#VALUE!</v>
      </c>
      <c r="V484" t="e">
        <f t="shared" si="61"/>
        <v>#VALUE!</v>
      </c>
      <c r="W484" t="e">
        <f t="shared" si="62"/>
        <v>#VALUE!</v>
      </c>
      <c r="X484" t="e">
        <f t="shared" si="63"/>
        <v>#VALUE!</v>
      </c>
      <c r="Y484" t="e">
        <f t="shared" si="64"/>
        <v>#VALUE!</v>
      </c>
    </row>
    <row r="485" spans="1:25" hidden="1" x14ac:dyDescent="0.25">
      <c r="A485" t="e">
        <f>IFERROR(ODBC__dsn_Synapse[[#This Row],[wave_id]],"")*1</f>
        <v>#VALUE!</v>
      </c>
      <c r="B485" t="e">
        <f>IFERROR(ODBC__dsn_Synapse[[#This Row],[id]],"")*1</f>
        <v>#VALUE!</v>
      </c>
      <c r="C485" t="e">
        <f>IFERROR(ODBC__dsn_Synapse[[#This Row],[user_id]],"")*1</f>
        <v>#VALUE!</v>
      </c>
      <c r="D485" s="100" t="e">
        <f>IFERROR(ODBC__dsn_Synapse[[#This Row],[start_date]],"")*1</f>
        <v>#VALUE!</v>
      </c>
      <c r="E485" t="e">
        <f>IFERROR(ODBC__dsn_Synapse[[#This Row],[completed_date]],"")*1</f>
        <v>#VALUE!</v>
      </c>
      <c r="F485" s="100" t="e">
        <f>IFERROR(ODBC__dsn_Synapse[[#This Row],[convert_TZ(users_waves.completed_date,''UTC'',''America/New_York'')]],"")*1</f>
        <v>#VALUE!</v>
      </c>
      <c r="G485" t="e">
        <f>IFERROR(ODBC__dsn_Synapse[[#This Row],[npi]],"")*1</f>
        <v>#VALUE!</v>
      </c>
      <c r="H485" t="e">
        <f>IFERROR(ODBC__dsn_Synapse[[#This Row],[vendor_npi]],"")*1</f>
        <v>#VALUE!</v>
      </c>
      <c r="I485" t="e">
        <f>IFERROR(ODBC__dsn_Synapse[[#This Row],[status]],"")*1</f>
        <v>#VALUE!</v>
      </c>
      <c r="J485" t="str">
        <f>IFERROR(ODBC__dsn_Synapse[[#This Row],[responses-&gt;&gt;''$.\"4420595\"'']],"")</f>
        <v/>
      </c>
      <c r="K485" t="str">
        <f>IFERROR(ODBC__dsn_Synapse[[#This Row],[responses-&gt;&gt;''$.\"4420283\"'']],"")</f>
        <v/>
      </c>
      <c r="L485" t="str">
        <f>IFERROR(ODBC__dsn_Synapse[[#This Row],[responses-&gt;&gt;''$.\"4422124\"'']],"")</f>
        <v/>
      </c>
      <c r="M485" t="str">
        <f t="shared" si="57"/>
        <v/>
      </c>
      <c r="N485" t="e">
        <f>_xlfn.IFNA(_xlfn.XLOOKUP($G485,'HBV TL'!$C:$C,'HBV TL'!$E:$E,,0),"NA")</f>
        <v>#VALUE!</v>
      </c>
      <c r="O485" t="e">
        <f>_xlfn.IFNA(_xlfn.XLOOKUP($H485,'HBV TL'!$C:$C,'HBV TL'!$E:$E,,0),"NA")</f>
        <v>#VALUE!</v>
      </c>
      <c r="P485" t="e">
        <f t="shared" si="58"/>
        <v>#VALUE!</v>
      </c>
      <c r="Q485" t="e">
        <f>_xlfn.XLOOKUP($G485,'HBV_PBC Unified TL'!$A:$A,'HBV_PBC Unified TL'!$E:$E,,0)</f>
        <v>#VALUE!</v>
      </c>
      <c r="R485" t="e">
        <f t="shared" si="59"/>
        <v>#VALUE!</v>
      </c>
      <c r="S485" t="e">
        <f>_xlfn.IFNA(IF(_xlfn.XLOOKUP($C485,OLs!$B:$B,OLs!$B:$B,,0),1,0),0)</f>
        <v>#VALUE!</v>
      </c>
      <c r="T485" t="e">
        <f t="shared" si="60"/>
        <v>#VALUE!</v>
      </c>
      <c r="U485" t="e">
        <f>_xlfn.IFNA(_xlfn.XLOOKUP($T485,'PBC TL'!$A:$A,'PBC TL'!$F:$F,,0),"NA")</f>
        <v>#VALUE!</v>
      </c>
      <c r="V485" t="e">
        <f t="shared" si="61"/>
        <v>#VALUE!</v>
      </c>
      <c r="W485" t="e">
        <f t="shared" si="62"/>
        <v>#VALUE!</v>
      </c>
      <c r="X485" t="e">
        <f t="shared" si="63"/>
        <v>#VALUE!</v>
      </c>
      <c r="Y485" t="e">
        <f t="shared" si="64"/>
        <v>#VALUE!</v>
      </c>
    </row>
    <row r="486" spans="1:25" hidden="1" x14ac:dyDescent="0.25">
      <c r="A486" t="e">
        <f>IFERROR(ODBC__dsn_Synapse[[#This Row],[wave_id]],"")*1</f>
        <v>#VALUE!</v>
      </c>
      <c r="B486" t="e">
        <f>IFERROR(ODBC__dsn_Synapse[[#This Row],[id]],"")*1</f>
        <v>#VALUE!</v>
      </c>
      <c r="C486" t="e">
        <f>IFERROR(ODBC__dsn_Synapse[[#This Row],[user_id]],"")*1</f>
        <v>#VALUE!</v>
      </c>
      <c r="D486" s="100" t="e">
        <f>IFERROR(ODBC__dsn_Synapse[[#This Row],[start_date]],"")*1</f>
        <v>#VALUE!</v>
      </c>
      <c r="E486" t="e">
        <f>IFERROR(ODBC__dsn_Synapse[[#This Row],[completed_date]],"")*1</f>
        <v>#VALUE!</v>
      </c>
      <c r="F486" s="100" t="e">
        <f>IFERROR(ODBC__dsn_Synapse[[#This Row],[convert_TZ(users_waves.completed_date,''UTC'',''America/New_York'')]],"")*1</f>
        <v>#VALUE!</v>
      </c>
      <c r="G486" t="e">
        <f>IFERROR(ODBC__dsn_Synapse[[#This Row],[npi]],"")*1</f>
        <v>#VALUE!</v>
      </c>
      <c r="H486" t="e">
        <f>IFERROR(ODBC__dsn_Synapse[[#This Row],[vendor_npi]],"")*1</f>
        <v>#VALUE!</v>
      </c>
      <c r="I486" t="e">
        <f>IFERROR(ODBC__dsn_Synapse[[#This Row],[status]],"")*1</f>
        <v>#VALUE!</v>
      </c>
      <c r="J486" t="str">
        <f>IFERROR(ODBC__dsn_Synapse[[#This Row],[responses-&gt;&gt;''$.\"4420595\"'']],"")</f>
        <v/>
      </c>
      <c r="K486" t="str">
        <f>IFERROR(ODBC__dsn_Synapse[[#This Row],[responses-&gt;&gt;''$.\"4420283\"'']],"")</f>
        <v/>
      </c>
      <c r="L486" t="str">
        <f>IFERROR(ODBC__dsn_Synapse[[#This Row],[responses-&gt;&gt;''$.\"4422124\"'']],"")</f>
        <v/>
      </c>
      <c r="M486" t="str">
        <f t="shared" si="57"/>
        <v/>
      </c>
      <c r="N486" t="e">
        <f>_xlfn.IFNA(_xlfn.XLOOKUP($G486,'HBV TL'!$C:$C,'HBV TL'!$E:$E,,0),"NA")</f>
        <v>#VALUE!</v>
      </c>
      <c r="O486" t="e">
        <f>_xlfn.IFNA(_xlfn.XLOOKUP($H486,'HBV TL'!$C:$C,'HBV TL'!$E:$E,,0),"NA")</f>
        <v>#VALUE!</v>
      </c>
      <c r="P486" t="e">
        <f t="shared" si="58"/>
        <v>#VALUE!</v>
      </c>
      <c r="Q486" t="e">
        <f>_xlfn.XLOOKUP($G486,'HBV_PBC Unified TL'!$A:$A,'HBV_PBC Unified TL'!$E:$E,,0)</f>
        <v>#VALUE!</v>
      </c>
      <c r="R486" t="e">
        <f t="shared" si="59"/>
        <v>#VALUE!</v>
      </c>
      <c r="S486" t="e">
        <f>_xlfn.IFNA(IF(_xlfn.XLOOKUP($C486,OLs!$B:$B,OLs!$B:$B,,0),1,0),0)</f>
        <v>#VALUE!</v>
      </c>
      <c r="T486" t="e">
        <f t="shared" si="60"/>
        <v>#VALUE!</v>
      </c>
      <c r="U486" t="e">
        <f>_xlfn.IFNA(_xlfn.XLOOKUP($T486,'PBC TL'!$A:$A,'PBC TL'!$F:$F,,0),"NA")</f>
        <v>#VALUE!</v>
      </c>
      <c r="V486" t="e">
        <f t="shared" si="61"/>
        <v>#VALUE!</v>
      </c>
      <c r="W486" t="e">
        <f t="shared" si="62"/>
        <v>#VALUE!</v>
      </c>
      <c r="X486" t="e">
        <f t="shared" si="63"/>
        <v>#VALUE!</v>
      </c>
      <c r="Y486" t="e">
        <f t="shared" si="64"/>
        <v>#VALUE!</v>
      </c>
    </row>
    <row r="487" spans="1:25" hidden="1" x14ac:dyDescent="0.25">
      <c r="A487" t="e">
        <f>IFERROR(ODBC__dsn_Synapse[[#This Row],[wave_id]],"")*1</f>
        <v>#VALUE!</v>
      </c>
      <c r="B487" t="e">
        <f>IFERROR(ODBC__dsn_Synapse[[#This Row],[id]],"")*1</f>
        <v>#VALUE!</v>
      </c>
      <c r="C487" t="e">
        <f>IFERROR(ODBC__dsn_Synapse[[#This Row],[user_id]],"")*1</f>
        <v>#VALUE!</v>
      </c>
      <c r="D487" s="100" t="e">
        <f>IFERROR(ODBC__dsn_Synapse[[#This Row],[start_date]],"")*1</f>
        <v>#VALUE!</v>
      </c>
      <c r="E487" t="e">
        <f>IFERROR(ODBC__dsn_Synapse[[#This Row],[completed_date]],"")*1</f>
        <v>#VALUE!</v>
      </c>
      <c r="F487" s="100" t="e">
        <f>IFERROR(ODBC__dsn_Synapse[[#This Row],[convert_TZ(users_waves.completed_date,''UTC'',''America/New_York'')]],"")*1</f>
        <v>#VALUE!</v>
      </c>
      <c r="G487" t="e">
        <f>IFERROR(ODBC__dsn_Synapse[[#This Row],[npi]],"")*1</f>
        <v>#VALUE!</v>
      </c>
      <c r="H487" t="e">
        <f>IFERROR(ODBC__dsn_Synapse[[#This Row],[vendor_npi]],"")*1</f>
        <v>#VALUE!</v>
      </c>
      <c r="I487" t="e">
        <f>IFERROR(ODBC__dsn_Synapse[[#This Row],[status]],"")*1</f>
        <v>#VALUE!</v>
      </c>
      <c r="J487" t="str">
        <f>IFERROR(ODBC__dsn_Synapse[[#This Row],[responses-&gt;&gt;''$.\"4420595\"'']],"")</f>
        <v/>
      </c>
      <c r="K487" t="str">
        <f>IFERROR(ODBC__dsn_Synapse[[#This Row],[responses-&gt;&gt;''$.\"4420283\"'']],"")</f>
        <v/>
      </c>
      <c r="L487" t="str">
        <f>IFERROR(ODBC__dsn_Synapse[[#This Row],[responses-&gt;&gt;''$.\"4422124\"'']],"")</f>
        <v/>
      </c>
      <c r="M487" t="str">
        <f t="shared" si="57"/>
        <v/>
      </c>
      <c r="N487" t="e">
        <f>_xlfn.IFNA(_xlfn.XLOOKUP($G487,'HBV TL'!$C:$C,'HBV TL'!$E:$E,,0),"NA")</f>
        <v>#VALUE!</v>
      </c>
      <c r="O487" t="e">
        <f>_xlfn.IFNA(_xlfn.XLOOKUP($H487,'HBV TL'!$C:$C,'HBV TL'!$E:$E,,0),"NA")</f>
        <v>#VALUE!</v>
      </c>
      <c r="P487" t="e">
        <f t="shared" si="58"/>
        <v>#VALUE!</v>
      </c>
      <c r="Q487" t="e">
        <f>_xlfn.XLOOKUP($G487,'HBV_PBC Unified TL'!$A:$A,'HBV_PBC Unified TL'!$E:$E,,0)</f>
        <v>#VALUE!</v>
      </c>
      <c r="R487" t="e">
        <f t="shared" si="59"/>
        <v>#VALUE!</v>
      </c>
      <c r="S487" t="e">
        <f>_xlfn.IFNA(IF(_xlfn.XLOOKUP($C487,OLs!$B:$B,OLs!$B:$B,,0),1,0),0)</f>
        <v>#VALUE!</v>
      </c>
      <c r="T487" t="e">
        <f t="shared" si="60"/>
        <v>#VALUE!</v>
      </c>
      <c r="U487" t="e">
        <f>_xlfn.IFNA(_xlfn.XLOOKUP($T487,'PBC TL'!$A:$A,'PBC TL'!$F:$F,,0),"NA")</f>
        <v>#VALUE!</v>
      </c>
      <c r="V487" t="e">
        <f t="shared" si="61"/>
        <v>#VALUE!</v>
      </c>
      <c r="W487" t="e">
        <f t="shared" si="62"/>
        <v>#VALUE!</v>
      </c>
      <c r="X487" t="e">
        <f t="shared" si="63"/>
        <v>#VALUE!</v>
      </c>
      <c r="Y487" t="e">
        <f t="shared" si="64"/>
        <v>#VALUE!</v>
      </c>
    </row>
    <row r="488" spans="1:25" hidden="1" x14ac:dyDescent="0.25">
      <c r="A488" t="e">
        <f>IFERROR(ODBC__dsn_Synapse[[#This Row],[wave_id]],"")*1</f>
        <v>#VALUE!</v>
      </c>
      <c r="B488" t="e">
        <f>IFERROR(ODBC__dsn_Synapse[[#This Row],[id]],"")*1</f>
        <v>#VALUE!</v>
      </c>
      <c r="C488" t="e">
        <f>IFERROR(ODBC__dsn_Synapse[[#This Row],[user_id]],"")*1</f>
        <v>#VALUE!</v>
      </c>
      <c r="D488" s="100" t="e">
        <f>IFERROR(ODBC__dsn_Synapse[[#This Row],[start_date]],"")*1</f>
        <v>#VALUE!</v>
      </c>
      <c r="E488" t="e">
        <f>IFERROR(ODBC__dsn_Synapse[[#This Row],[completed_date]],"")*1</f>
        <v>#VALUE!</v>
      </c>
      <c r="F488" s="100" t="e">
        <f>IFERROR(ODBC__dsn_Synapse[[#This Row],[convert_TZ(users_waves.completed_date,''UTC'',''America/New_York'')]],"")*1</f>
        <v>#VALUE!</v>
      </c>
      <c r="G488" t="e">
        <f>IFERROR(ODBC__dsn_Synapse[[#This Row],[npi]],"")*1</f>
        <v>#VALUE!</v>
      </c>
      <c r="H488" t="e">
        <f>IFERROR(ODBC__dsn_Synapse[[#This Row],[vendor_npi]],"")*1</f>
        <v>#VALUE!</v>
      </c>
      <c r="I488" t="e">
        <f>IFERROR(ODBC__dsn_Synapse[[#This Row],[status]],"")*1</f>
        <v>#VALUE!</v>
      </c>
      <c r="J488" t="str">
        <f>IFERROR(ODBC__dsn_Synapse[[#This Row],[responses-&gt;&gt;''$.\"4420595\"'']],"")</f>
        <v/>
      </c>
      <c r="K488" t="str">
        <f>IFERROR(ODBC__dsn_Synapse[[#This Row],[responses-&gt;&gt;''$.\"4420283\"'']],"")</f>
        <v/>
      </c>
      <c r="L488" t="str">
        <f>IFERROR(ODBC__dsn_Synapse[[#This Row],[responses-&gt;&gt;''$.\"4422124\"'']],"")</f>
        <v/>
      </c>
      <c r="M488" t="str">
        <f t="shared" si="57"/>
        <v/>
      </c>
      <c r="N488" t="e">
        <f>_xlfn.IFNA(_xlfn.XLOOKUP($G488,'HBV TL'!$C:$C,'HBV TL'!$E:$E,,0),"NA")</f>
        <v>#VALUE!</v>
      </c>
      <c r="O488" t="e">
        <f>_xlfn.IFNA(_xlfn.XLOOKUP($H488,'HBV TL'!$C:$C,'HBV TL'!$E:$E,,0),"NA")</f>
        <v>#VALUE!</v>
      </c>
      <c r="P488" t="e">
        <f t="shared" si="58"/>
        <v>#VALUE!</v>
      </c>
      <c r="Q488" t="e">
        <f>_xlfn.XLOOKUP($G488,'HBV_PBC Unified TL'!$A:$A,'HBV_PBC Unified TL'!$E:$E,,0)</f>
        <v>#VALUE!</v>
      </c>
      <c r="R488" t="e">
        <f t="shared" si="59"/>
        <v>#VALUE!</v>
      </c>
      <c r="S488" t="e">
        <f>_xlfn.IFNA(IF(_xlfn.XLOOKUP($C488,OLs!$B:$B,OLs!$B:$B,,0),1,0),0)</f>
        <v>#VALUE!</v>
      </c>
      <c r="T488" t="e">
        <f t="shared" si="60"/>
        <v>#VALUE!</v>
      </c>
      <c r="U488" t="e">
        <f>_xlfn.IFNA(_xlfn.XLOOKUP($T488,'PBC TL'!$A:$A,'PBC TL'!$F:$F,,0),"NA")</f>
        <v>#VALUE!</v>
      </c>
      <c r="V488" t="e">
        <f t="shared" si="61"/>
        <v>#VALUE!</v>
      </c>
      <c r="W488" t="e">
        <f t="shared" si="62"/>
        <v>#VALUE!</v>
      </c>
      <c r="X488" t="e">
        <f t="shared" si="63"/>
        <v>#VALUE!</v>
      </c>
      <c r="Y488" t="e">
        <f t="shared" si="64"/>
        <v>#VALUE!</v>
      </c>
    </row>
    <row r="489" spans="1:25" hidden="1" x14ac:dyDescent="0.25">
      <c r="A489" t="e">
        <f>IFERROR(ODBC__dsn_Synapse[[#This Row],[wave_id]],"")*1</f>
        <v>#VALUE!</v>
      </c>
      <c r="B489" t="e">
        <f>IFERROR(ODBC__dsn_Synapse[[#This Row],[id]],"")*1</f>
        <v>#VALUE!</v>
      </c>
      <c r="C489" t="e">
        <f>IFERROR(ODBC__dsn_Synapse[[#This Row],[user_id]],"")*1</f>
        <v>#VALUE!</v>
      </c>
      <c r="D489" s="100" t="e">
        <f>IFERROR(ODBC__dsn_Synapse[[#This Row],[start_date]],"")*1</f>
        <v>#VALUE!</v>
      </c>
      <c r="E489" t="e">
        <f>IFERROR(ODBC__dsn_Synapse[[#This Row],[completed_date]],"")*1</f>
        <v>#VALUE!</v>
      </c>
      <c r="F489" s="100" t="e">
        <f>IFERROR(ODBC__dsn_Synapse[[#This Row],[convert_TZ(users_waves.completed_date,''UTC'',''America/New_York'')]],"")*1</f>
        <v>#VALUE!</v>
      </c>
      <c r="G489" t="e">
        <f>IFERROR(ODBC__dsn_Synapse[[#This Row],[npi]],"")*1</f>
        <v>#VALUE!</v>
      </c>
      <c r="H489" t="e">
        <f>IFERROR(ODBC__dsn_Synapse[[#This Row],[vendor_npi]],"")*1</f>
        <v>#VALUE!</v>
      </c>
      <c r="I489" t="e">
        <f>IFERROR(ODBC__dsn_Synapse[[#This Row],[status]],"")*1</f>
        <v>#VALUE!</v>
      </c>
      <c r="J489" t="str">
        <f>IFERROR(ODBC__dsn_Synapse[[#This Row],[responses-&gt;&gt;''$.\"4420595\"'']],"")</f>
        <v/>
      </c>
      <c r="K489" t="str">
        <f>IFERROR(ODBC__dsn_Synapse[[#This Row],[responses-&gt;&gt;''$.\"4420283\"'']],"")</f>
        <v/>
      </c>
      <c r="L489" t="str">
        <f>IFERROR(ODBC__dsn_Synapse[[#This Row],[responses-&gt;&gt;''$.\"4422124\"'']],"")</f>
        <v/>
      </c>
      <c r="M489" t="str">
        <f t="shared" si="57"/>
        <v/>
      </c>
      <c r="N489" t="e">
        <f>_xlfn.IFNA(_xlfn.XLOOKUP($G489,'HBV TL'!$C:$C,'HBV TL'!$E:$E,,0),"NA")</f>
        <v>#VALUE!</v>
      </c>
      <c r="O489" t="e">
        <f>_xlfn.IFNA(_xlfn.XLOOKUP($H489,'HBV TL'!$C:$C,'HBV TL'!$E:$E,,0),"NA")</f>
        <v>#VALUE!</v>
      </c>
      <c r="P489" t="e">
        <f t="shared" si="58"/>
        <v>#VALUE!</v>
      </c>
      <c r="Q489" t="e">
        <f>_xlfn.XLOOKUP($G489,'HBV_PBC Unified TL'!$A:$A,'HBV_PBC Unified TL'!$E:$E,,0)</f>
        <v>#VALUE!</v>
      </c>
      <c r="R489" t="e">
        <f t="shared" si="59"/>
        <v>#VALUE!</v>
      </c>
      <c r="S489" t="e">
        <f>_xlfn.IFNA(IF(_xlfn.XLOOKUP($C489,OLs!$B:$B,OLs!$B:$B,,0),1,0),0)</f>
        <v>#VALUE!</v>
      </c>
      <c r="T489" t="e">
        <f t="shared" si="60"/>
        <v>#VALUE!</v>
      </c>
      <c r="U489" t="e">
        <f>_xlfn.IFNA(_xlfn.XLOOKUP($T489,'PBC TL'!$A:$A,'PBC TL'!$F:$F,,0),"NA")</f>
        <v>#VALUE!</v>
      </c>
      <c r="V489" t="e">
        <f t="shared" si="61"/>
        <v>#VALUE!</v>
      </c>
      <c r="W489" t="e">
        <f t="shared" si="62"/>
        <v>#VALUE!</v>
      </c>
      <c r="X489" t="e">
        <f t="shared" si="63"/>
        <v>#VALUE!</v>
      </c>
      <c r="Y489" t="e">
        <f t="shared" si="64"/>
        <v>#VALUE!</v>
      </c>
    </row>
    <row r="490" spans="1:25" hidden="1" x14ac:dyDescent="0.25">
      <c r="A490" t="e">
        <f>IFERROR(ODBC__dsn_Synapse[[#This Row],[wave_id]],"")*1</f>
        <v>#VALUE!</v>
      </c>
      <c r="B490" t="e">
        <f>IFERROR(ODBC__dsn_Synapse[[#This Row],[id]],"")*1</f>
        <v>#VALUE!</v>
      </c>
      <c r="C490" t="e">
        <f>IFERROR(ODBC__dsn_Synapse[[#This Row],[user_id]],"")*1</f>
        <v>#VALUE!</v>
      </c>
      <c r="D490" s="100" t="e">
        <f>IFERROR(ODBC__dsn_Synapse[[#This Row],[start_date]],"")*1</f>
        <v>#VALUE!</v>
      </c>
      <c r="E490" t="e">
        <f>IFERROR(ODBC__dsn_Synapse[[#This Row],[completed_date]],"")*1</f>
        <v>#VALUE!</v>
      </c>
      <c r="F490" s="100" t="e">
        <f>IFERROR(ODBC__dsn_Synapse[[#This Row],[convert_TZ(users_waves.completed_date,''UTC'',''America/New_York'')]],"")*1</f>
        <v>#VALUE!</v>
      </c>
      <c r="G490" t="e">
        <f>IFERROR(ODBC__dsn_Synapse[[#This Row],[npi]],"")*1</f>
        <v>#VALUE!</v>
      </c>
      <c r="H490" t="e">
        <f>IFERROR(ODBC__dsn_Synapse[[#This Row],[vendor_npi]],"")*1</f>
        <v>#VALUE!</v>
      </c>
      <c r="I490" t="e">
        <f>IFERROR(ODBC__dsn_Synapse[[#This Row],[status]],"")*1</f>
        <v>#VALUE!</v>
      </c>
      <c r="J490" t="str">
        <f>IFERROR(ODBC__dsn_Synapse[[#This Row],[responses-&gt;&gt;''$.\"4420595\"'']],"")</f>
        <v/>
      </c>
      <c r="K490" t="str">
        <f>IFERROR(ODBC__dsn_Synapse[[#This Row],[responses-&gt;&gt;''$.\"4420283\"'']],"")</f>
        <v/>
      </c>
      <c r="L490" t="str">
        <f>IFERROR(ODBC__dsn_Synapse[[#This Row],[responses-&gt;&gt;''$.\"4422124\"'']],"")</f>
        <v/>
      </c>
      <c r="M490" t="str">
        <f t="shared" si="57"/>
        <v/>
      </c>
      <c r="N490" t="e">
        <f>_xlfn.IFNA(_xlfn.XLOOKUP($G490,'HBV TL'!$C:$C,'HBV TL'!$E:$E,,0),"NA")</f>
        <v>#VALUE!</v>
      </c>
      <c r="O490" t="e">
        <f>_xlfn.IFNA(_xlfn.XLOOKUP($H490,'HBV TL'!$C:$C,'HBV TL'!$E:$E,,0),"NA")</f>
        <v>#VALUE!</v>
      </c>
      <c r="P490" t="e">
        <f t="shared" si="58"/>
        <v>#VALUE!</v>
      </c>
      <c r="Q490" t="e">
        <f>_xlfn.XLOOKUP($G490,'HBV_PBC Unified TL'!$A:$A,'HBV_PBC Unified TL'!$E:$E,,0)</f>
        <v>#VALUE!</v>
      </c>
      <c r="R490" t="e">
        <f t="shared" si="59"/>
        <v>#VALUE!</v>
      </c>
      <c r="S490" t="e">
        <f>_xlfn.IFNA(IF(_xlfn.XLOOKUP($C490,OLs!$B:$B,OLs!$B:$B,,0),1,0),0)</f>
        <v>#VALUE!</v>
      </c>
      <c r="T490" t="e">
        <f t="shared" si="60"/>
        <v>#VALUE!</v>
      </c>
      <c r="U490" t="e">
        <f>_xlfn.IFNA(_xlfn.XLOOKUP($T490,'PBC TL'!$A:$A,'PBC TL'!$F:$F,,0),"NA")</f>
        <v>#VALUE!</v>
      </c>
      <c r="V490" t="e">
        <f t="shared" si="61"/>
        <v>#VALUE!</v>
      </c>
      <c r="W490" t="e">
        <f t="shared" si="62"/>
        <v>#VALUE!</v>
      </c>
      <c r="X490" t="e">
        <f t="shared" si="63"/>
        <v>#VALUE!</v>
      </c>
      <c r="Y490" t="e">
        <f t="shared" si="64"/>
        <v>#VALUE!</v>
      </c>
    </row>
    <row r="491" spans="1:25" hidden="1" x14ac:dyDescent="0.25">
      <c r="A491" t="e">
        <f>IFERROR(ODBC__dsn_Synapse[[#This Row],[wave_id]],"")*1</f>
        <v>#VALUE!</v>
      </c>
      <c r="B491" t="e">
        <f>IFERROR(ODBC__dsn_Synapse[[#This Row],[id]],"")*1</f>
        <v>#VALUE!</v>
      </c>
      <c r="C491" t="e">
        <f>IFERROR(ODBC__dsn_Synapse[[#This Row],[user_id]],"")*1</f>
        <v>#VALUE!</v>
      </c>
      <c r="D491" s="100" t="e">
        <f>IFERROR(ODBC__dsn_Synapse[[#This Row],[start_date]],"")*1</f>
        <v>#VALUE!</v>
      </c>
      <c r="E491" t="e">
        <f>IFERROR(ODBC__dsn_Synapse[[#This Row],[completed_date]],"")*1</f>
        <v>#VALUE!</v>
      </c>
      <c r="F491" s="100" t="e">
        <f>IFERROR(ODBC__dsn_Synapse[[#This Row],[convert_TZ(users_waves.completed_date,''UTC'',''America/New_York'')]],"")*1</f>
        <v>#VALUE!</v>
      </c>
      <c r="G491" t="e">
        <f>IFERROR(ODBC__dsn_Synapse[[#This Row],[npi]],"")*1</f>
        <v>#VALUE!</v>
      </c>
      <c r="H491" t="e">
        <f>IFERROR(ODBC__dsn_Synapse[[#This Row],[vendor_npi]],"")*1</f>
        <v>#VALUE!</v>
      </c>
      <c r="I491" t="e">
        <f>IFERROR(ODBC__dsn_Synapse[[#This Row],[status]],"")*1</f>
        <v>#VALUE!</v>
      </c>
      <c r="J491" t="str">
        <f>IFERROR(ODBC__dsn_Synapse[[#This Row],[responses-&gt;&gt;''$.\"4420595\"'']],"")</f>
        <v/>
      </c>
      <c r="K491" t="str">
        <f>IFERROR(ODBC__dsn_Synapse[[#This Row],[responses-&gt;&gt;''$.\"4420283\"'']],"")</f>
        <v/>
      </c>
      <c r="L491" t="str">
        <f>IFERROR(ODBC__dsn_Synapse[[#This Row],[responses-&gt;&gt;''$.\"4422124\"'']],"")</f>
        <v/>
      </c>
      <c r="M491" t="str">
        <f t="shared" si="57"/>
        <v/>
      </c>
      <c r="N491" t="e">
        <f>_xlfn.IFNA(_xlfn.XLOOKUP($G491,'HBV TL'!$C:$C,'HBV TL'!$E:$E,,0),"NA")</f>
        <v>#VALUE!</v>
      </c>
      <c r="O491" t="e">
        <f>_xlfn.IFNA(_xlfn.XLOOKUP($H491,'HBV TL'!$C:$C,'HBV TL'!$E:$E,,0),"NA")</f>
        <v>#VALUE!</v>
      </c>
      <c r="P491" t="e">
        <f t="shared" si="58"/>
        <v>#VALUE!</v>
      </c>
      <c r="Q491" t="e">
        <f>_xlfn.XLOOKUP($G491,'HBV_PBC Unified TL'!$A:$A,'HBV_PBC Unified TL'!$E:$E,,0)</f>
        <v>#VALUE!</v>
      </c>
      <c r="R491" t="e">
        <f t="shared" si="59"/>
        <v>#VALUE!</v>
      </c>
      <c r="S491" t="e">
        <f>_xlfn.IFNA(IF(_xlfn.XLOOKUP($C491,OLs!$B:$B,OLs!$B:$B,,0),1,0),0)</f>
        <v>#VALUE!</v>
      </c>
      <c r="T491" t="e">
        <f t="shared" si="60"/>
        <v>#VALUE!</v>
      </c>
      <c r="U491" t="e">
        <f>_xlfn.IFNA(_xlfn.XLOOKUP($T491,'PBC TL'!$A:$A,'PBC TL'!$F:$F,,0),"NA")</f>
        <v>#VALUE!</v>
      </c>
      <c r="V491" t="e">
        <f t="shared" si="61"/>
        <v>#VALUE!</v>
      </c>
      <c r="W491" t="e">
        <f t="shared" si="62"/>
        <v>#VALUE!</v>
      </c>
      <c r="X491" t="e">
        <f t="shared" si="63"/>
        <v>#VALUE!</v>
      </c>
      <c r="Y491" t="e">
        <f t="shared" si="64"/>
        <v>#VALUE!</v>
      </c>
    </row>
    <row r="492" spans="1:25" hidden="1" x14ac:dyDescent="0.25">
      <c r="A492" t="e">
        <f>IFERROR(ODBC__dsn_Synapse[[#This Row],[wave_id]],"")*1</f>
        <v>#VALUE!</v>
      </c>
      <c r="B492" t="e">
        <f>IFERROR(ODBC__dsn_Synapse[[#This Row],[id]],"")*1</f>
        <v>#VALUE!</v>
      </c>
      <c r="C492" t="e">
        <f>IFERROR(ODBC__dsn_Synapse[[#This Row],[user_id]],"")*1</f>
        <v>#VALUE!</v>
      </c>
      <c r="D492" s="100" t="e">
        <f>IFERROR(ODBC__dsn_Synapse[[#This Row],[start_date]],"")*1</f>
        <v>#VALUE!</v>
      </c>
      <c r="E492" t="e">
        <f>IFERROR(ODBC__dsn_Synapse[[#This Row],[completed_date]],"")*1</f>
        <v>#VALUE!</v>
      </c>
      <c r="F492" s="100" t="e">
        <f>IFERROR(ODBC__dsn_Synapse[[#This Row],[convert_TZ(users_waves.completed_date,''UTC'',''America/New_York'')]],"")*1</f>
        <v>#VALUE!</v>
      </c>
      <c r="G492" t="e">
        <f>IFERROR(ODBC__dsn_Synapse[[#This Row],[npi]],"")*1</f>
        <v>#VALUE!</v>
      </c>
      <c r="H492" t="e">
        <f>IFERROR(ODBC__dsn_Synapse[[#This Row],[vendor_npi]],"")*1</f>
        <v>#VALUE!</v>
      </c>
      <c r="I492" t="e">
        <f>IFERROR(ODBC__dsn_Synapse[[#This Row],[status]],"")*1</f>
        <v>#VALUE!</v>
      </c>
      <c r="J492" t="str">
        <f>IFERROR(ODBC__dsn_Synapse[[#This Row],[responses-&gt;&gt;''$.\"4420595\"'']],"")</f>
        <v/>
      </c>
      <c r="K492" t="str">
        <f>IFERROR(ODBC__dsn_Synapse[[#This Row],[responses-&gt;&gt;''$.\"4420283\"'']],"")</f>
        <v/>
      </c>
      <c r="L492" t="str">
        <f>IFERROR(ODBC__dsn_Synapse[[#This Row],[responses-&gt;&gt;''$.\"4422124\"'']],"")</f>
        <v/>
      </c>
      <c r="M492" t="str">
        <f t="shared" si="57"/>
        <v/>
      </c>
      <c r="N492" t="e">
        <f>_xlfn.IFNA(_xlfn.XLOOKUP($G492,'HBV TL'!$C:$C,'HBV TL'!$E:$E,,0),"NA")</f>
        <v>#VALUE!</v>
      </c>
      <c r="O492" t="e">
        <f>_xlfn.IFNA(_xlfn.XLOOKUP($H492,'HBV TL'!$C:$C,'HBV TL'!$E:$E,,0),"NA")</f>
        <v>#VALUE!</v>
      </c>
      <c r="P492" t="e">
        <f t="shared" si="58"/>
        <v>#VALUE!</v>
      </c>
      <c r="Q492" t="e">
        <f>_xlfn.XLOOKUP($G492,'HBV_PBC Unified TL'!$A:$A,'HBV_PBC Unified TL'!$E:$E,,0)</f>
        <v>#VALUE!</v>
      </c>
      <c r="R492" t="e">
        <f t="shared" si="59"/>
        <v>#VALUE!</v>
      </c>
      <c r="S492" t="e">
        <f>_xlfn.IFNA(IF(_xlfn.XLOOKUP($C492,OLs!$B:$B,OLs!$B:$B,,0),1,0),0)</f>
        <v>#VALUE!</v>
      </c>
      <c r="T492" t="e">
        <f t="shared" si="60"/>
        <v>#VALUE!</v>
      </c>
      <c r="U492" t="e">
        <f>_xlfn.IFNA(_xlfn.XLOOKUP($T492,'PBC TL'!$A:$A,'PBC TL'!$F:$F,,0),"NA")</f>
        <v>#VALUE!</v>
      </c>
      <c r="V492" t="e">
        <f t="shared" si="61"/>
        <v>#VALUE!</v>
      </c>
      <c r="W492" t="e">
        <f t="shared" si="62"/>
        <v>#VALUE!</v>
      </c>
      <c r="X492" t="e">
        <f t="shared" si="63"/>
        <v>#VALUE!</v>
      </c>
      <c r="Y492" t="e">
        <f t="shared" si="64"/>
        <v>#VALUE!</v>
      </c>
    </row>
    <row r="493" spans="1:25" hidden="1" x14ac:dyDescent="0.25">
      <c r="A493" t="e">
        <f>IFERROR(ODBC__dsn_Synapse[[#This Row],[wave_id]],"")*1</f>
        <v>#VALUE!</v>
      </c>
      <c r="B493" t="e">
        <f>IFERROR(ODBC__dsn_Synapse[[#This Row],[id]],"")*1</f>
        <v>#VALUE!</v>
      </c>
      <c r="C493" t="e">
        <f>IFERROR(ODBC__dsn_Synapse[[#This Row],[user_id]],"")*1</f>
        <v>#VALUE!</v>
      </c>
      <c r="D493" s="100" t="e">
        <f>IFERROR(ODBC__dsn_Synapse[[#This Row],[start_date]],"")*1</f>
        <v>#VALUE!</v>
      </c>
      <c r="E493" t="e">
        <f>IFERROR(ODBC__dsn_Synapse[[#This Row],[completed_date]],"")*1</f>
        <v>#VALUE!</v>
      </c>
      <c r="F493" s="100" t="e">
        <f>IFERROR(ODBC__dsn_Synapse[[#This Row],[convert_TZ(users_waves.completed_date,''UTC'',''America/New_York'')]],"")*1</f>
        <v>#VALUE!</v>
      </c>
      <c r="G493" t="e">
        <f>IFERROR(ODBC__dsn_Synapse[[#This Row],[npi]],"")*1</f>
        <v>#VALUE!</v>
      </c>
      <c r="H493" t="e">
        <f>IFERROR(ODBC__dsn_Synapse[[#This Row],[vendor_npi]],"")*1</f>
        <v>#VALUE!</v>
      </c>
      <c r="I493" t="e">
        <f>IFERROR(ODBC__dsn_Synapse[[#This Row],[status]],"")*1</f>
        <v>#VALUE!</v>
      </c>
      <c r="J493" t="str">
        <f>IFERROR(ODBC__dsn_Synapse[[#This Row],[responses-&gt;&gt;''$.\"4420595\"'']],"")</f>
        <v/>
      </c>
      <c r="K493" t="str">
        <f>IFERROR(ODBC__dsn_Synapse[[#This Row],[responses-&gt;&gt;''$.\"4420283\"'']],"")</f>
        <v/>
      </c>
      <c r="L493" t="str">
        <f>IFERROR(ODBC__dsn_Synapse[[#This Row],[responses-&gt;&gt;''$.\"4422124\"'']],"")</f>
        <v/>
      </c>
      <c r="M493" t="str">
        <f t="shared" si="57"/>
        <v/>
      </c>
      <c r="N493" t="e">
        <f>_xlfn.IFNA(_xlfn.XLOOKUP($G493,'HBV TL'!$C:$C,'HBV TL'!$E:$E,,0),"NA")</f>
        <v>#VALUE!</v>
      </c>
      <c r="O493" t="e">
        <f>_xlfn.IFNA(_xlfn.XLOOKUP($H493,'HBV TL'!$C:$C,'HBV TL'!$E:$E,,0),"NA")</f>
        <v>#VALUE!</v>
      </c>
      <c r="P493" t="e">
        <f t="shared" si="58"/>
        <v>#VALUE!</v>
      </c>
      <c r="Q493" t="e">
        <f>_xlfn.XLOOKUP($G493,'HBV_PBC Unified TL'!$A:$A,'HBV_PBC Unified TL'!$E:$E,,0)</f>
        <v>#VALUE!</v>
      </c>
      <c r="R493" t="e">
        <f t="shared" si="59"/>
        <v>#VALUE!</v>
      </c>
      <c r="S493" t="e">
        <f>_xlfn.IFNA(IF(_xlfn.XLOOKUP($C493,OLs!$B:$B,OLs!$B:$B,,0),1,0),0)</f>
        <v>#VALUE!</v>
      </c>
      <c r="T493" t="e">
        <f t="shared" si="60"/>
        <v>#VALUE!</v>
      </c>
      <c r="U493" t="e">
        <f>_xlfn.IFNA(_xlfn.XLOOKUP($T493,'PBC TL'!$A:$A,'PBC TL'!$F:$F,,0),"NA")</f>
        <v>#VALUE!</v>
      </c>
      <c r="V493" t="e">
        <f t="shared" si="61"/>
        <v>#VALUE!</v>
      </c>
      <c r="W493" t="e">
        <f t="shared" si="62"/>
        <v>#VALUE!</v>
      </c>
      <c r="X493" t="e">
        <f t="shared" si="63"/>
        <v>#VALUE!</v>
      </c>
      <c r="Y493" t="e">
        <f t="shared" si="64"/>
        <v>#VALUE!</v>
      </c>
    </row>
    <row r="494" spans="1:25" hidden="1" x14ac:dyDescent="0.25">
      <c r="A494" t="e">
        <f>IFERROR(ODBC__dsn_Synapse[[#This Row],[wave_id]],"")*1</f>
        <v>#VALUE!</v>
      </c>
      <c r="B494" t="e">
        <f>IFERROR(ODBC__dsn_Synapse[[#This Row],[id]],"")*1</f>
        <v>#VALUE!</v>
      </c>
      <c r="C494" t="e">
        <f>IFERROR(ODBC__dsn_Synapse[[#This Row],[user_id]],"")*1</f>
        <v>#VALUE!</v>
      </c>
      <c r="D494" s="100" t="e">
        <f>IFERROR(ODBC__dsn_Synapse[[#This Row],[start_date]],"")*1</f>
        <v>#VALUE!</v>
      </c>
      <c r="E494" t="e">
        <f>IFERROR(ODBC__dsn_Synapse[[#This Row],[completed_date]],"")*1</f>
        <v>#VALUE!</v>
      </c>
      <c r="F494" s="100" t="e">
        <f>IFERROR(ODBC__dsn_Synapse[[#This Row],[convert_TZ(users_waves.completed_date,''UTC'',''America/New_York'')]],"")*1</f>
        <v>#VALUE!</v>
      </c>
      <c r="G494" t="e">
        <f>IFERROR(ODBC__dsn_Synapse[[#This Row],[npi]],"")*1</f>
        <v>#VALUE!</v>
      </c>
      <c r="H494" t="e">
        <f>IFERROR(ODBC__dsn_Synapse[[#This Row],[vendor_npi]],"")*1</f>
        <v>#VALUE!</v>
      </c>
      <c r="I494" t="e">
        <f>IFERROR(ODBC__dsn_Synapse[[#This Row],[status]],"")*1</f>
        <v>#VALUE!</v>
      </c>
      <c r="J494" t="str">
        <f>IFERROR(ODBC__dsn_Synapse[[#This Row],[responses-&gt;&gt;''$.\"4420595\"'']],"")</f>
        <v/>
      </c>
      <c r="K494" t="str">
        <f>IFERROR(ODBC__dsn_Synapse[[#This Row],[responses-&gt;&gt;''$.\"4420283\"'']],"")</f>
        <v/>
      </c>
      <c r="L494" t="str">
        <f>IFERROR(ODBC__dsn_Synapse[[#This Row],[responses-&gt;&gt;''$.\"4422124\"'']],"")</f>
        <v/>
      </c>
      <c r="M494" t="str">
        <f t="shared" si="57"/>
        <v/>
      </c>
      <c r="N494" t="e">
        <f>_xlfn.IFNA(_xlfn.XLOOKUP($G494,'HBV TL'!$C:$C,'HBV TL'!$E:$E,,0),"NA")</f>
        <v>#VALUE!</v>
      </c>
      <c r="O494" t="e">
        <f>_xlfn.IFNA(_xlfn.XLOOKUP($H494,'HBV TL'!$C:$C,'HBV TL'!$E:$E,,0),"NA")</f>
        <v>#VALUE!</v>
      </c>
      <c r="P494" t="e">
        <f t="shared" si="58"/>
        <v>#VALUE!</v>
      </c>
      <c r="Q494" t="e">
        <f>_xlfn.XLOOKUP($G494,'HBV_PBC Unified TL'!$A:$A,'HBV_PBC Unified TL'!$E:$E,,0)</f>
        <v>#VALUE!</v>
      </c>
      <c r="R494" t="e">
        <f t="shared" si="59"/>
        <v>#VALUE!</v>
      </c>
      <c r="S494" t="e">
        <f>_xlfn.IFNA(IF(_xlfn.XLOOKUP($C494,OLs!$B:$B,OLs!$B:$B,,0),1,0),0)</f>
        <v>#VALUE!</v>
      </c>
      <c r="T494" t="e">
        <f t="shared" si="60"/>
        <v>#VALUE!</v>
      </c>
      <c r="U494" t="e">
        <f>_xlfn.IFNA(_xlfn.XLOOKUP($T494,'PBC TL'!$A:$A,'PBC TL'!$F:$F,,0),"NA")</f>
        <v>#VALUE!</v>
      </c>
      <c r="V494" t="e">
        <f t="shared" si="61"/>
        <v>#VALUE!</v>
      </c>
      <c r="W494" t="e">
        <f t="shared" si="62"/>
        <v>#VALUE!</v>
      </c>
      <c r="X494" t="e">
        <f t="shared" si="63"/>
        <v>#VALUE!</v>
      </c>
      <c r="Y494" t="e">
        <f t="shared" si="64"/>
        <v>#VALUE!</v>
      </c>
    </row>
    <row r="495" spans="1:25" hidden="1" x14ac:dyDescent="0.25">
      <c r="A495" t="e">
        <f>IFERROR(ODBC__dsn_Synapse[[#This Row],[wave_id]],"")*1</f>
        <v>#VALUE!</v>
      </c>
      <c r="B495" t="e">
        <f>IFERROR(ODBC__dsn_Synapse[[#This Row],[id]],"")*1</f>
        <v>#VALUE!</v>
      </c>
      <c r="C495" t="e">
        <f>IFERROR(ODBC__dsn_Synapse[[#This Row],[user_id]],"")*1</f>
        <v>#VALUE!</v>
      </c>
      <c r="D495" s="100" t="e">
        <f>IFERROR(ODBC__dsn_Synapse[[#This Row],[start_date]],"")*1</f>
        <v>#VALUE!</v>
      </c>
      <c r="E495" t="e">
        <f>IFERROR(ODBC__dsn_Synapse[[#This Row],[completed_date]],"")*1</f>
        <v>#VALUE!</v>
      </c>
      <c r="F495" s="100" t="e">
        <f>IFERROR(ODBC__dsn_Synapse[[#This Row],[convert_TZ(users_waves.completed_date,''UTC'',''America/New_York'')]],"")*1</f>
        <v>#VALUE!</v>
      </c>
      <c r="G495" t="e">
        <f>IFERROR(ODBC__dsn_Synapse[[#This Row],[npi]],"")*1</f>
        <v>#VALUE!</v>
      </c>
      <c r="H495" t="e">
        <f>IFERROR(ODBC__dsn_Synapse[[#This Row],[vendor_npi]],"")*1</f>
        <v>#VALUE!</v>
      </c>
      <c r="I495" t="e">
        <f>IFERROR(ODBC__dsn_Synapse[[#This Row],[status]],"")*1</f>
        <v>#VALUE!</v>
      </c>
      <c r="J495" t="str">
        <f>IFERROR(ODBC__dsn_Synapse[[#This Row],[responses-&gt;&gt;''$.\"4420595\"'']],"")</f>
        <v/>
      </c>
      <c r="K495" t="str">
        <f>IFERROR(ODBC__dsn_Synapse[[#This Row],[responses-&gt;&gt;''$.\"4420283\"'']],"")</f>
        <v/>
      </c>
      <c r="L495" t="str">
        <f>IFERROR(ODBC__dsn_Synapse[[#This Row],[responses-&gt;&gt;''$.\"4422124\"'']],"")</f>
        <v/>
      </c>
      <c r="M495" t="str">
        <f t="shared" si="57"/>
        <v/>
      </c>
      <c r="N495" t="e">
        <f>_xlfn.IFNA(_xlfn.XLOOKUP($G495,'HBV TL'!$C:$C,'HBV TL'!$E:$E,,0),"NA")</f>
        <v>#VALUE!</v>
      </c>
      <c r="O495" t="e">
        <f>_xlfn.IFNA(_xlfn.XLOOKUP($H495,'HBV TL'!$C:$C,'HBV TL'!$E:$E,,0),"NA")</f>
        <v>#VALUE!</v>
      </c>
      <c r="P495" t="e">
        <f t="shared" si="58"/>
        <v>#VALUE!</v>
      </c>
      <c r="Q495" t="e">
        <f>_xlfn.XLOOKUP($G495,'HBV_PBC Unified TL'!$A:$A,'HBV_PBC Unified TL'!$E:$E,,0)</f>
        <v>#VALUE!</v>
      </c>
      <c r="R495" t="e">
        <f t="shared" si="59"/>
        <v>#VALUE!</v>
      </c>
      <c r="S495" t="e">
        <f>_xlfn.IFNA(IF(_xlfn.XLOOKUP($C495,OLs!$B:$B,OLs!$B:$B,,0),1,0),0)</f>
        <v>#VALUE!</v>
      </c>
      <c r="T495" t="e">
        <f t="shared" si="60"/>
        <v>#VALUE!</v>
      </c>
      <c r="U495" t="e">
        <f>_xlfn.IFNA(_xlfn.XLOOKUP($T495,'PBC TL'!$A:$A,'PBC TL'!$F:$F,,0),"NA")</f>
        <v>#VALUE!</v>
      </c>
      <c r="V495" t="e">
        <f t="shared" si="61"/>
        <v>#VALUE!</v>
      </c>
      <c r="W495" t="e">
        <f t="shared" si="62"/>
        <v>#VALUE!</v>
      </c>
      <c r="X495" t="e">
        <f t="shared" si="63"/>
        <v>#VALUE!</v>
      </c>
      <c r="Y495" t="e">
        <f t="shared" si="64"/>
        <v>#VALUE!</v>
      </c>
    </row>
    <row r="496" spans="1:25" hidden="1" x14ac:dyDescent="0.25">
      <c r="A496" t="e">
        <f>IFERROR(ODBC__dsn_Synapse[[#This Row],[wave_id]],"")*1</f>
        <v>#VALUE!</v>
      </c>
      <c r="B496" t="e">
        <f>IFERROR(ODBC__dsn_Synapse[[#This Row],[id]],"")*1</f>
        <v>#VALUE!</v>
      </c>
      <c r="C496" t="e">
        <f>IFERROR(ODBC__dsn_Synapse[[#This Row],[user_id]],"")*1</f>
        <v>#VALUE!</v>
      </c>
      <c r="D496" s="100" t="e">
        <f>IFERROR(ODBC__dsn_Synapse[[#This Row],[start_date]],"")*1</f>
        <v>#VALUE!</v>
      </c>
      <c r="E496" t="e">
        <f>IFERROR(ODBC__dsn_Synapse[[#This Row],[completed_date]],"")*1</f>
        <v>#VALUE!</v>
      </c>
      <c r="F496" s="100" t="e">
        <f>IFERROR(ODBC__dsn_Synapse[[#This Row],[convert_TZ(users_waves.completed_date,''UTC'',''America/New_York'')]],"")*1</f>
        <v>#VALUE!</v>
      </c>
      <c r="G496" t="e">
        <f>IFERROR(ODBC__dsn_Synapse[[#This Row],[npi]],"")*1</f>
        <v>#VALUE!</v>
      </c>
      <c r="H496" t="e">
        <f>IFERROR(ODBC__dsn_Synapse[[#This Row],[vendor_npi]],"")*1</f>
        <v>#VALUE!</v>
      </c>
      <c r="I496" t="e">
        <f>IFERROR(ODBC__dsn_Synapse[[#This Row],[status]],"")*1</f>
        <v>#VALUE!</v>
      </c>
      <c r="J496" t="str">
        <f>IFERROR(ODBC__dsn_Synapse[[#This Row],[responses-&gt;&gt;''$.\"4420595\"'']],"")</f>
        <v/>
      </c>
      <c r="K496" t="str">
        <f>IFERROR(ODBC__dsn_Synapse[[#This Row],[responses-&gt;&gt;''$.\"4420283\"'']],"")</f>
        <v/>
      </c>
      <c r="L496" t="str">
        <f>IFERROR(ODBC__dsn_Synapse[[#This Row],[responses-&gt;&gt;''$.\"4422124\"'']],"")</f>
        <v/>
      </c>
      <c r="M496" t="str">
        <f t="shared" si="57"/>
        <v/>
      </c>
      <c r="N496" t="e">
        <f>_xlfn.IFNA(_xlfn.XLOOKUP($G496,'HBV TL'!$C:$C,'HBV TL'!$E:$E,,0),"NA")</f>
        <v>#VALUE!</v>
      </c>
      <c r="O496" t="e">
        <f>_xlfn.IFNA(_xlfn.XLOOKUP($H496,'HBV TL'!$C:$C,'HBV TL'!$E:$E,,0),"NA")</f>
        <v>#VALUE!</v>
      </c>
      <c r="P496" t="e">
        <f t="shared" si="58"/>
        <v>#VALUE!</v>
      </c>
      <c r="Q496" t="e">
        <f>_xlfn.XLOOKUP($G496,'HBV_PBC Unified TL'!$A:$A,'HBV_PBC Unified TL'!$E:$E,,0)</f>
        <v>#VALUE!</v>
      </c>
      <c r="R496" t="e">
        <f t="shared" si="59"/>
        <v>#VALUE!</v>
      </c>
      <c r="S496" t="e">
        <f>_xlfn.IFNA(IF(_xlfn.XLOOKUP($C496,OLs!$B:$B,OLs!$B:$B,,0),1,0),0)</f>
        <v>#VALUE!</v>
      </c>
      <c r="T496" t="e">
        <f t="shared" si="60"/>
        <v>#VALUE!</v>
      </c>
      <c r="U496" t="e">
        <f>_xlfn.IFNA(_xlfn.XLOOKUP($T496,'PBC TL'!$A:$A,'PBC TL'!$F:$F,,0),"NA")</f>
        <v>#VALUE!</v>
      </c>
      <c r="V496" t="e">
        <f t="shared" si="61"/>
        <v>#VALUE!</v>
      </c>
      <c r="W496" t="e">
        <f t="shared" si="62"/>
        <v>#VALUE!</v>
      </c>
      <c r="X496" t="e">
        <f t="shared" si="63"/>
        <v>#VALUE!</v>
      </c>
      <c r="Y496" t="e">
        <f t="shared" si="64"/>
        <v>#VALUE!</v>
      </c>
    </row>
    <row r="497" spans="1:25" hidden="1" x14ac:dyDescent="0.25">
      <c r="A497" t="e">
        <f>IFERROR(ODBC__dsn_Synapse[[#This Row],[wave_id]],"")*1</f>
        <v>#VALUE!</v>
      </c>
      <c r="B497" t="e">
        <f>IFERROR(ODBC__dsn_Synapse[[#This Row],[id]],"")*1</f>
        <v>#VALUE!</v>
      </c>
      <c r="C497" t="e">
        <f>IFERROR(ODBC__dsn_Synapse[[#This Row],[user_id]],"")*1</f>
        <v>#VALUE!</v>
      </c>
      <c r="D497" s="100" t="e">
        <f>IFERROR(ODBC__dsn_Synapse[[#This Row],[start_date]],"")*1</f>
        <v>#VALUE!</v>
      </c>
      <c r="E497" t="e">
        <f>IFERROR(ODBC__dsn_Synapse[[#This Row],[completed_date]],"")*1</f>
        <v>#VALUE!</v>
      </c>
      <c r="F497" s="100" t="e">
        <f>IFERROR(ODBC__dsn_Synapse[[#This Row],[convert_TZ(users_waves.completed_date,''UTC'',''America/New_York'')]],"")*1</f>
        <v>#VALUE!</v>
      </c>
      <c r="G497" t="e">
        <f>IFERROR(ODBC__dsn_Synapse[[#This Row],[npi]],"")*1</f>
        <v>#VALUE!</v>
      </c>
      <c r="H497" t="e">
        <f>IFERROR(ODBC__dsn_Synapse[[#This Row],[vendor_npi]],"")*1</f>
        <v>#VALUE!</v>
      </c>
      <c r="I497" t="e">
        <f>IFERROR(ODBC__dsn_Synapse[[#This Row],[status]],"")*1</f>
        <v>#VALUE!</v>
      </c>
      <c r="J497" t="str">
        <f>IFERROR(ODBC__dsn_Synapse[[#This Row],[responses-&gt;&gt;''$.\"4420595\"'']],"")</f>
        <v/>
      </c>
      <c r="K497" t="str">
        <f>IFERROR(ODBC__dsn_Synapse[[#This Row],[responses-&gt;&gt;''$.\"4420283\"'']],"")</f>
        <v/>
      </c>
      <c r="L497" t="str">
        <f>IFERROR(ODBC__dsn_Synapse[[#This Row],[responses-&gt;&gt;''$.\"4422124\"'']],"")</f>
        <v/>
      </c>
      <c r="M497" t="str">
        <f t="shared" si="57"/>
        <v/>
      </c>
      <c r="N497" t="e">
        <f>_xlfn.IFNA(_xlfn.XLOOKUP($G497,'HBV TL'!$C:$C,'HBV TL'!$E:$E,,0),"NA")</f>
        <v>#VALUE!</v>
      </c>
      <c r="O497" t="e">
        <f>_xlfn.IFNA(_xlfn.XLOOKUP($H497,'HBV TL'!$C:$C,'HBV TL'!$E:$E,,0),"NA")</f>
        <v>#VALUE!</v>
      </c>
      <c r="P497" t="e">
        <f t="shared" si="58"/>
        <v>#VALUE!</v>
      </c>
      <c r="Q497" t="e">
        <f>_xlfn.XLOOKUP($G497,'HBV_PBC Unified TL'!$A:$A,'HBV_PBC Unified TL'!$E:$E,,0)</f>
        <v>#VALUE!</v>
      </c>
      <c r="R497" t="e">
        <f t="shared" si="59"/>
        <v>#VALUE!</v>
      </c>
      <c r="S497" t="e">
        <f>_xlfn.IFNA(IF(_xlfn.XLOOKUP($C497,OLs!$B:$B,OLs!$B:$B,,0),1,0),0)</f>
        <v>#VALUE!</v>
      </c>
      <c r="T497" t="e">
        <f t="shared" si="60"/>
        <v>#VALUE!</v>
      </c>
      <c r="U497" t="e">
        <f>_xlfn.IFNA(_xlfn.XLOOKUP($T497,'PBC TL'!$A:$A,'PBC TL'!$F:$F,,0),"NA")</f>
        <v>#VALUE!</v>
      </c>
      <c r="V497" t="e">
        <f t="shared" si="61"/>
        <v>#VALUE!</v>
      </c>
      <c r="W497" t="e">
        <f t="shared" si="62"/>
        <v>#VALUE!</v>
      </c>
      <c r="X497" t="e">
        <f t="shared" si="63"/>
        <v>#VALUE!</v>
      </c>
      <c r="Y497" t="e">
        <f t="shared" si="64"/>
        <v>#VALUE!</v>
      </c>
    </row>
    <row r="498" spans="1:25" hidden="1" x14ac:dyDescent="0.25">
      <c r="A498" t="e">
        <f>IFERROR(ODBC__dsn_Synapse[[#This Row],[wave_id]],"")*1</f>
        <v>#VALUE!</v>
      </c>
      <c r="B498" t="e">
        <f>IFERROR(ODBC__dsn_Synapse[[#This Row],[id]],"")*1</f>
        <v>#VALUE!</v>
      </c>
      <c r="C498" t="e">
        <f>IFERROR(ODBC__dsn_Synapse[[#This Row],[user_id]],"")*1</f>
        <v>#VALUE!</v>
      </c>
      <c r="D498" s="100" t="e">
        <f>IFERROR(ODBC__dsn_Synapse[[#This Row],[start_date]],"")*1</f>
        <v>#VALUE!</v>
      </c>
      <c r="E498" t="e">
        <f>IFERROR(ODBC__dsn_Synapse[[#This Row],[completed_date]],"")*1</f>
        <v>#VALUE!</v>
      </c>
      <c r="F498" s="100" t="e">
        <f>IFERROR(ODBC__dsn_Synapse[[#This Row],[convert_TZ(users_waves.completed_date,''UTC'',''America/New_York'')]],"")*1</f>
        <v>#VALUE!</v>
      </c>
      <c r="G498" t="e">
        <f>IFERROR(ODBC__dsn_Synapse[[#This Row],[npi]],"")*1</f>
        <v>#VALUE!</v>
      </c>
      <c r="H498" t="e">
        <f>IFERROR(ODBC__dsn_Synapse[[#This Row],[vendor_npi]],"")*1</f>
        <v>#VALUE!</v>
      </c>
      <c r="I498" t="e">
        <f>IFERROR(ODBC__dsn_Synapse[[#This Row],[status]],"")*1</f>
        <v>#VALUE!</v>
      </c>
      <c r="J498" t="str">
        <f>IFERROR(ODBC__dsn_Synapse[[#This Row],[responses-&gt;&gt;''$.\"4420595\"'']],"")</f>
        <v/>
      </c>
      <c r="K498" t="str">
        <f>IFERROR(ODBC__dsn_Synapse[[#This Row],[responses-&gt;&gt;''$.\"4420283\"'']],"")</f>
        <v/>
      </c>
      <c r="L498" t="str">
        <f>IFERROR(ODBC__dsn_Synapse[[#This Row],[responses-&gt;&gt;''$.\"4422124\"'']],"")</f>
        <v/>
      </c>
      <c r="M498" t="str">
        <f t="shared" si="57"/>
        <v/>
      </c>
      <c r="N498" t="e">
        <f>_xlfn.IFNA(_xlfn.XLOOKUP($G498,'HBV TL'!$C:$C,'HBV TL'!$E:$E,,0),"NA")</f>
        <v>#VALUE!</v>
      </c>
      <c r="O498" t="e">
        <f>_xlfn.IFNA(_xlfn.XLOOKUP($H498,'HBV TL'!$C:$C,'HBV TL'!$E:$E,,0),"NA")</f>
        <v>#VALUE!</v>
      </c>
      <c r="P498" t="e">
        <f t="shared" si="58"/>
        <v>#VALUE!</v>
      </c>
      <c r="Q498" t="e">
        <f>_xlfn.XLOOKUP($G498,'HBV_PBC Unified TL'!$A:$A,'HBV_PBC Unified TL'!$E:$E,,0)</f>
        <v>#VALUE!</v>
      </c>
      <c r="R498" t="e">
        <f t="shared" si="59"/>
        <v>#VALUE!</v>
      </c>
      <c r="S498" t="e">
        <f>_xlfn.IFNA(IF(_xlfn.XLOOKUP($C498,OLs!$B:$B,OLs!$B:$B,,0),1,0),0)</f>
        <v>#VALUE!</v>
      </c>
      <c r="T498" t="e">
        <f t="shared" si="60"/>
        <v>#VALUE!</v>
      </c>
      <c r="U498" t="e">
        <f>_xlfn.IFNA(_xlfn.XLOOKUP($T498,'PBC TL'!$A:$A,'PBC TL'!$F:$F,,0),"NA")</f>
        <v>#VALUE!</v>
      </c>
      <c r="V498" t="e">
        <f t="shared" si="61"/>
        <v>#VALUE!</v>
      </c>
      <c r="W498" t="e">
        <f t="shared" si="62"/>
        <v>#VALUE!</v>
      </c>
      <c r="X498" t="e">
        <f t="shared" si="63"/>
        <v>#VALUE!</v>
      </c>
      <c r="Y498" t="e">
        <f t="shared" si="64"/>
        <v>#VALUE!</v>
      </c>
    </row>
    <row r="499" spans="1:25" hidden="1" x14ac:dyDescent="0.25">
      <c r="A499" t="e">
        <f>IFERROR(ODBC__dsn_Synapse[[#This Row],[wave_id]],"")*1</f>
        <v>#VALUE!</v>
      </c>
      <c r="B499" t="e">
        <f>IFERROR(ODBC__dsn_Synapse[[#This Row],[id]],"")*1</f>
        <v>#VALUE!</v>
      </c>
      <c r="C499" t="e">
        <f>IFERROR(ODBC__dsn_Synapse[[#This Row],[user_id]],"")*1</f>
        <v>#VALUE!</v>
      </c>
      <c r="D499" s="100" t="e">
        <f>IFERROR(ODBC__dsn_Synapse[[#This Row],[start_date]],"")*1</f>
        <v>#VALUE!</v>
      </c>
      <c r="E499" t="e">
        <f>IFERROR(ODBC__dsn_Synapse[[#This Row],[completed_date]],"")*1</f>
        <v>#VALUE!</v>
      </c>
      <c r="F499" s="100" t="e">
        <f>IFERROR(ODBC__dsn_Synapse[[#This Row],[convert_TZ(users_waves.completed_date,''UTC'',''America/New_York'')]],"")*1</f>
        <v>#VALUE!</v>
      </c>
      <c r="G499" t="e">
        <f>IFERROR(ODBC__dsn_Synapse[[#This Row],[npi]],"")*1</f>
        <v>#VALUE!</v>
      </c>
      <c r="H499" t="e">
        <f>IFERROR(ODBC__dsn_Synapse[[#This Row],[vendor_npi]],"")*1</f>
        <v>#VALUE!</v>
      </c>
      <c r="I499" t="e">
        <f>IFERROR(ODBC__dsn_Synapse[[#This Row],[status]],"")*1</f>
        <v>#VALUE!</v>
      </c>
      <c r="J499" t="str">
        <f>IFERROR(ODBC__dsn_Synapse[[#This Row],[responses-&gt;&gt;''$.\"4420595\"'']],"")</f>
        <v/>
      </c>
      <c r="K499" t="str">
        <f>IFERROR(ODBC__dsn_Synapse[[#This Row],[responses-&gt;&gt;''$.\"4420283\"'']],"")</f>
        <v/>
      </c>
      <c r="L499" t="str">
        <f>IFERROR(ODBC__dsn_Synapse[[#This Row],[responses-&gt;&gt;''$.\"4422124\"'']],"")</f>
        <v/>
      </c>
      <c r="M499" t="str">
        <f t="shared" si="57"/>
        <v/>
      </c>
      <c r="N499" t="e">
        <f>_xlfn.IFNA(_xlfn.XLOOKUP($G499,'HBV TL'!$C:$C,'HBV TL'!$E:$E,,0),"NA")</f>
        <v>#VALUE!</v>
      </c>
      <c r="O499" t="e">
        <f>_xlfn.IFNA(_xlfn.XLOOKUP($H499,'HBV TL'!$C:$C,'HBV TL'!$E:$E,,0),"NA")</f>
        <v>#VALUE!</v>
      </c>
      <c r="P499" t="e">
        <f t="shared" si="58"/>
        <v>#VALUE!</v>
      </c>
      <c r="Q499" t="e">
        <f>_xlfn.XLOOKUP($G499,'HBV_PBC Unified TL'!$A:$A,'HBV_PBC Unified TL'!$E:$E,,0)</f>
        <v>#VALUE!</v>
      </c>
      <c r="R499" t="e">
        <f t="shared" si="59"/>
        <v>#VALUE!</v>
      </c>
      <c r="S499" t="e">
        <f>_xlfn.IFNA(IF(_xlfn.XLOOKUP($C499,OLs!$B:$B,OLs!$B:$B,,0),1,0),0)</f>
        <v>#VALUE!</v>
      </c>
      <c r="T499" t="e">
        <f t="shared" si="60"/>
        <v>#VALUE!</v>
      </c>
      <c r="U499" t="e">
        <f>_xlfn.IFNA(_xlfn.XLOOKUP($T499,'PBC TL'!$A:$A,'PBC TL'!$F:$F,,0),"NA")</f>
        <v>#VALUE!</v>
      </c>
      <c r="V499" t="e">
        <f t="shared" si="61"/>
        <v>#VALUE!</v>
      </c>
      <c r="W499" t="e">
        <f t="shared" si="62"/>
        <v>#VALUE!</v>
      </c>
      <c r="X499" t="e">
        <f t="shared" si="63"/>
        <v>#VALUE!</v>
      </c>
      <c r="Y499" t="e">
        <f t="shared" si="64"/>
        <v>#VALUE!</v>
      </c>
    </row>
    <row r="500" spans="1:25" hidden="1" x14ac:dyDescent="0.25">
      <c r="A500" t="e">
        <f>IFERROR(ODBC__dsn_Synapse[[#This Row],[wave_id]],"")*1</f>
        <v>#VALUE!</v>
      </c>
      <c r="B500" t="e">
        <f>IFERROR(ODBC__dsn_Synapse[[#This Row],[id]],"")*1</f>
        <v>#VALUE!</v>
      </c>
      <c r="C500" t="e">
        <f>IFERROR(ODBC__dsn_Synapse[[#This Row],[user_id]],"")*1</f>
        <v>#VALUE!</v>
      </c>
      <c r="D500" s="100" t="e">
        <f>IFERROR(ODBC__dsn_Synapse[[#This Row],[start_date]],"")*1</f>
        <v>#VALUE!</v>
      </c>
      <c r="E500" t="e">
        <f>IFERROR(ODBC__dsn_Synapse[[#This Row],[completed_date]],"")*1</f>
        <v>#VALUE!</v>
      </c>
      <c r="F500" s="100" t="e">
        <f>IFERROR(ODBC__dsn_Synapse[[#This Row],[convert_TZ(users_waves.completed_date,''UTC'',''America/New_York'')]],"")*1</f>
        <v>#VALUE!</v>
      </c>
      <c r="G500" t="e">
        <f>IFERROR(ODBC__dsn_Synapse[[#This Row],[npi]],"")*1</f>
        <v>#VALUE!</v>
      </c>
      <c r="H500" t="e">
        <f>IFERROR(ODBC__dsn_Synapse[[#This Row],[vendor_npi]],"")*1</f>
        <v>#VALUE!</v>
      </c>
      <c r="I500" t="e">
        <f>IFERROR(ODBC__dsn_Synapse[[#This Row],[status]],"")*1</f>
        <v>#VALUE!</v>
      </c>
      <c r="J500" t="str">
        <f>IFERROR(ODBC__dsn_Synapse[[#This Row],[responses-&gt;&gt;''$.\"4420595\"'']],"")</f>
        <v/>
      </c>
      <c r="K500" t="str">
        <f>IFERROR(ODBC__dsn_Synapse[[#This Row],[responses-&gt;&gt;''$.\"4420283\"'']],"")</f>
        <v/>
      </c>
      <c r="L500" t="str">
        <f>IFERROR(ODBC__dsn_Synapse[[#This Row],[responses-&gt;&gt;''$.\"4422124\"'']],"")</f>
        <v/>
      </c>
      <c r="M500" t="str">
        <f t="shared" si="57"/>
        <v/>
      </c>
      <c r="N500" t="e">
        <f>_xlfn.IFNA(_xlfn.XLOOKUP($G500,'HBV TL'!$C:$C,'HBV TL'!$E:$E,,0),"NA")</f>
        <v>#VALUE!</v>
      </c>
      <c r="O500" t="e">
        <f>_xlfn.IFNA(_xlfn.XLOOKUP($H500,'HBV TL'!$C:$C,'HBV TL'!$E:$E,,0),"NA")</f>
        <v>#VALUE!</v>
      </c>
      <c r="P500" t="e">
        <f t="shared" si="58"/>
        <v>#VALUE!</v>
      </c>
      <c r="Q500" t="e">
        <f>_xlfn.XLOOKUP($G500,'HBV_PBC Unified TL'!$A:$A,'HBV_PBC Unified TL'!$E:$E,,0)</f>
        <v>#VALUE!</v>
      </c>
      <c r="R500" t="e">
        <f t="shared" si="59"/>
        <v>#VALUE!</v>
      </c>
      <c r="S500" t="e">
        <f>_xlfn.IFNA(IF(_xlfn.XLOOKUP($C500,OLs!$B:$B,OLs!$B:$B,,0),1,0),0)</f>
        <v>#VALUE!</v>
      </c>
      <c r="T500" t="e">
        <f t="shared" si="60"/>
        <v>#VALUE!</v>
      </c>
      <c r="U500" t="e">
        <f>_xlfn.IFNA(_xlfn.XLOOKUP($T500,'PBC TL'!$A:$A,'PBC TL'!$F:$F,,0),"NA")</f>
        <v>#VALUE!</v>
      </c>
      <c r="V500" t="e">
        <f t="shared" si="61"/>
        <v>#VALUE!</v>
      </c>
      <c r="W500" t="e">
        <f t="shared" si="62"/>
        <v>#VALUE!</v>
      </c>
      <c r="X500" t="e">
        <f t="shared" si="63"/>
        <v>#VALUE!</v>
      </c>
      <c r="Y500" t="e">
        <f t="shared" si="64"/>
        <v>#VALUE!</v>
      </c>
    </row>
    <row r="501" spans="1:25" hidden="1" x14ac:dyDescent="0.25">
      <c r="A501" t="e">
        <f>IFERROR(ODBC__dsn_Synapse[[#This Row],[wave_id]],"")*1</f>
        <v>#VALUE!</v>
      </c>
      <c r="B501" t="e">
        <f>IFERROR(ODBC__dsn_Synapse[[#This Row],[id]],"")*1</f>
        <v>#VALUE!</v>
      </c>
      <c r="C501" t="e">
        <f>IFERROR(ODBC__dsn_Synapse[[#This Row],[user_id]],"")*1</f>
        <v>#VALUE!</v>
      </c>
      <c r="D501" s="100" t="e">
        <f>IFERROR(ODBC__dsn_Synapse[[#This Row],[start_date]],"")*1</f>
        <v>#VALUE!</v>
      </c>
      <c r="E501" t="e">
        <f>IFERROR(ODBC__dsn_Synapse[[#This Row],[completed_date]],"")*1</f>
        <v>#VALUE!</v>
      </c>
      <c r="F501" s="100" t="e">
        <f>IFERROR(ODBC__dsn_Synapse[[#This Row],[convert_TZ(users_waves.completed_date,''UTC'',''America/New_York'')]],"")*1</f>
        <v>#VALUE!</v>
      </c>
      <c r="G501" t="e">
        <f>IFERROR(ODBC__dsn_Synapse[[#This Row],[npi]],"")*1</f>
        <v>#VALUE!</v>
      </c>
      <c r="H501" t="e">
        <f>IFERROR(ODBC__dsn_Synapse[[#This Row],[vendor_npi]],"")*1</f>
        <v>#VALUE!</v>
      </c>
      <c r="I501" t="e">
        <f>IFERROR(ODBC__dsn_Synapse[[#This Row],[status]],"")*1</f>
        <v>#VALUE!</v>
      </c>
      <c r="J501" t="str">
        <f>IFERROR(ODBC__dsn_Synapse[[#This Row],[responses-&gt;&gt;''$.\"4420595\"'']],"")</f>
        <v/>
      </c>
      <c r="K501" t="str">
        <f>IFERROR(ODBC__dsn_Synapse[[#This Row],[responses-&gt;&gt;''$.\"4420283\"'']],"")</f>
        <v/>
      </c>
      <c r="L501" t="str">
        <f>IFERROR(ODBC__dsn_Synapse[[#This Row],[responses-&gt;&gt;''$.\"4422124\"'']],"")</f>
        <v/>
      </c>
      <c r="M501" t="str">
        <f t="shared" si="57"/>
        <v/>
      </c>
      <c r="N501" t="e">
        <f>_xlfn.IFNA(_xlfn.XLOOKUP($G501,'HBV TL'!$C:$C,'HBV TL'!$E:$E,,0),"NA")</f>
        <v>#VALUE!</v>
      </c>
      <c r="O501" t="e">
        <f>_xlfn.IFNA(_xlfn.XLOOKUP($H501,'HBV TL'!$C:$C,'HBV TL'!$E:$E,,0),"NA")</f>
        <v>#VALUE!</v>
      </c>
      <c r="P501" t="e">
        <f t="shared" si="58"/>
        <v>#VALUE!</v>
      </c>
      <c r="Q501" t="e">
        <f>_xlfn.XLOOKUP($G501,'HBV_PBC Unified TL'!$A:$A,'HBV_PBC Unified TL'!$E:$E,,0)</f>
        <v>#VALUE!</v>
      </c>
      <c r="R501" t="e">
        <f t="shared" si="59"/>
        <v>#VALUE!</v>
      </c>
      <c r="S501" t="e">
        <f>_xlfn.IFNA(IF(_xlfn.XLOOKUP($C501,OLs!$B:$B,OLs!$B:$B,,0),1,0),0)</f>
        <v>#VALUE!</v>
      </c>
      <c r="T501" t="e">
        <f t="shared" si="60"/>
        <v>#VALUE!</v>
      </c>
      <c r="U501" t="e">
        <f>_xlfn.IFNA(_xlfn.XLOOKUP($T501,'PBC TL'!$A:$A,'PBC TL'!$F:$F,,0),"NA")</f>
        <v>#VALUE!</v>
      </c>
      <c r="V501" t="e">
        <f t="shared" si="61"/>
        <v>#VALUE!</v>
      </c>
      <c r="W501" t="e">
        <f t="shared" si="62"/>
        <v>#VALUE!</v>
      </c>
      <c r="X501" t="e">
        <f t="shared" si="63"/>
        <v>#VALUE!</v>
      </c>
      <c r="Y501" t="e">
        <f t="shared" si="64"/>
        <v>#VALUE!</v>
      </c>
    </row>
    <row r="502" spans="1:25" hidden="1" x14ac:dyDescent="0.25">
      <c r="A502" t="e">
        <f>IFERROR(ODBC__dsn_Synapse[[#This Row],[wave_id]],"")*1</f>
        <v>#VALUE!</v>
      </c>
      <c r="B502" t="e">
        <f>IFERROR(ODBC__dsn_Synapse[[#This Row],[id]],"")*1</f>
        <v>#VALUE!</v>
      </c>
      <c r="C502" t="e">
        <f>IFERROR(ODBC__dsn_Synapse[[#This Row],[user_id]],"")*1</f>
        <v>#VALUE!</v>
      </c>
      <c r="D502" s="100" t="e">
        <f>IFERROR(ODBC__dsn_Synapse[[#This Row],[start_date]],"")*1</f>
        <v>#VALUE!</v>
      </c>
      <c r="E502" t="e">
        <f>IFERROR(ODBC__dsn_Synapse[[#This Row],[completed_date]],"")*1</f>
        <v>#VALUE!</v>
      </c>
      <c r="F502" s="100" t="e">
        <f>IFERROR(ODBC__dsn_Synapse[[#This Row],[convert_TZ(users_waves.completed_date,''UTC'',''America/New_York'')]],"")*1</f>
        <v>#VALUE!</v>
      </c>
      <c r="G502" t="e">
        <f>IFERROR(ODBC__dsn_Synapse[[#This Row],[npi]],"")*1</f>
        <v>#VALUE!</v>
      </c>
      <c r="H502" t="e">
        <f>IFERROR(ODBC__dsn_Synapse[[#This Row],[vendor_npi]],"")*1</f>
        <v>#VALUE!</v>
      </c>
      <c r="I502" t="e">
        <f>IFERROR(ODBC__dsn_Synapse[[#This Row],[status]],"")*1</f>
        <v>#VALUE!</v>
      </c>
      <c r="J502" t="str">
        <f>IFERROR(ODBC__dsn_Synapse[[#This Row],[responses-&gt;&gt;''$.\"4420595\"'']],"")</f>
        <v/>
      </c>
      <c r="K502" t="str">
        <f>IFERROR(ODBC__dsn_Synapse[[#This Row],[responses-&gt;&gt;''$.\"4420283\"'']],"")</f>
        <v/>
      </c>
      <c r="L502" t="str">
        <f>IFERROR(ODBC__dsn_Synapse[[#This Row],[responses-&gt;&gt;''$.\"4422124\"'']],"")</f>
        <v/>
      </c>
      <c r="M502" t="str">
        <f t="shared" si="57"/>
        <v/>
      </c>
      <c r="N502" t="e">
        <f>_xlfn.IFNA(_xlfn.XLOOKUP($G502,'HBV TL'!$C:$C,'HBV TL'!$E:$E,,0),"NA")</f>
        <v>#VALUE!</v>
      </c>
      <c r="O502" t="e">
        <f>_xlfn.IFNA(_xlfn.XLOOKUP($H502,'HBV TL'!$C:$C,'HBV TL'!$E:$E,,0),"NA")</f>
        <v>#VALUE!</v>
      </c>
      <c r="P502" t="e">
        <f t="shared" si="58"/>
        <v>#VALUE!</v>
      </c>
      <c r="Q502" t="e">
        <f>_xlfn.XLOOKUP($G502,'HBV_PBC Unified TL'!$A:$A,'HBV_PBC Unified TL'!$E:$E,,0)</f>
        <v>#VALUE!</v>
      </c>
      <c r="R502" t="e">
        <f t="shared" si="59"/>
        <v>#VALUE!</v>
      </c>
      <c r="S502" t="e">
        <f>_xlfn.IFNA(IF(_xlfn.XLOOKUP($C502,OLs!$B:$B,OLs!$B:$B,,0),1,0),0)</f>
        <v>#VALUE!</v>
      </c>
      <c r="T502" t="e">
        <f t="shared" si="60"/>
        <v>#VALUE!</v>
      </c>
      <c r="U502" t="e">
        <f>_xlfn.IFNA(_xlfn.XLOOKUP($T502,'PBC TL'!$A:$A,'PBC TL'!$F:$F,,0),"NA")</f>
        <v>#VALUE!</v>
      </c>
      <c r="V502" t="e">
        <f t="shared" si="61"/>
        <v>#VALUE!</v>
      </c>
      <c r="W502" t="e">
        <f t="shared" si="62"/>
        <v>#VALUE!</v>
      </c>
      <c r="X502" t="e">
        <f t="shared" si="63"/>
        <v>#VALUE!</v>
      </c>
      <c r="Y502" t="e">
        <f t="shared" si="64"/>
        <v>#VALUE!</v>
      </c>
    </row>
    <row r="503" spans="1:25" hidden="1" x14ac:dyDescent="0.25">
      <c r="A503" t="e">
        <f>IFERROR(ODBC__dsn_Synapse[[#This Row],[wave_id]],"")*1</f>
        <v>#VALUE!</v>
      </c>
      <c r="B503" t="e">
        <f>IFERROR(ODBC__dsn_Synapse[[#This Row],[id]],"")*1</f>
        <v>#VALUE!</v>
      </c>
      <c r="C503" t="e">
        <f>IFERROR(ODBC__dsn_Synapse[[#This Row],[user_id]],"")*1</f>
        <v>#VALUE!</v>
      </c>
      <c r="D503" s="100" t="e">
        <f>IFERROR(ODBC__dsn_Synapse[[#This Row],[start_date]],"")*1</f>
        <v>#VALUE!</v>
      </c>
      <c r="E503" t="e">
        <f>IFERROR(ODBC__dsn_Synapse[[#This Row],[completed_date]],"")*1</f>
        <v>#VALUE!</v>
      </c>
      <c r="F503" s="100" t="e">
        <f>IFERROR(ODBC__dsn_Synapse[[#This Row],[convert_TZ(users_waves.completed_date,''UTC'',''America/New_York'')]],"")*1</f>
        <v>#VALUE!</v>
      </c>
      <c r="G503" t="e">
        <f>IFERROR(ODBC__dsn_Synapse[[#This Row],[npi]],"")*1</f>
        <v>#VALUE!</v>
      </c>
      <c r="H503" t="e">
        <f>IFERROR(ODBC__dsn_Synapse[[#This Row],[vendor_npi]],"")*1</f>
        <v>#VALUE!</v>
      </c>
      <c r="I503" t="e">
        <f>IFERROR(ODBC__dsn_Synapse[[#This Row],[status]],"")*1</f>
        <v>#VALUE!</v>
      </c>
      <c r="J503" t="str">
        <f>IFERROR(ODBC__dsn_Synapse[[#This Row],[responses-&gt;&gt;''$.\"4420595\"'']],"")</f>
        <v/>
      </c>
      <c r="K503" t="str">
        <f>IFERROR(ODBC__dsn_Synapse[[#This Row],[responses-&gt;&gt;''$.\"4420283\"'']],"")</f>
        <v/>
      </c>
      <c r="L503" t="str">
        <f>IFERROR(ODBC__dsn_Synapse[[#This Row],[responses-&gt;&gt;''$.\"4422124\"'']],"")</f>
        <v/>
      </c>
      <c r="M503" t="str">
        <f t="shared" si="57"/>
        <v/>
      </c>
      <c r="N503" t="e">
        <f>_xlfn.IFNA(_xlfn.XLOOKUP($G503,'HBV TL'!$C:$C,'HBV TL'!$E:$E,,0),"NA")</f>
        <v>#VALUE!</v>
      </c>
      <c r="O503" t="e">
        <f>_xlfn.IFNA(_xlfn.XLOOKUP($H503,'HBV TL'!$C:$C,'HBV TL'!$E:$E,,0),"NA")</f>
        <v>#VALUE!</v>
      </c>
      <c r="P503" t="e">
        <f t="shared" si="58"/>
        <v>#VALUE!</v>
      </c>
      <c r="Q503" t="e">
        <f>_xlfn.XLOOKUP($G503,'HBV_PBC Unified TL'!$A:$A,'HBV_PBC Unified TL'!$E:$E,,0)</f>
        <v>#VALUE!</v>
      </c>
      <c r="R503" t="e">
        <f t="shared" si="59"/>
        <v>#VALUE!</v>
      </c>
      <c r="S503" t="e">
        <f>_xlfn.IFNA(IF(_xlfn.XLOOKUP($C503,OLs!$B:$B,OLs!$B:$B,,0),1,0),0)</f>
        <v>#VALUE!</v>
      </c>
      <c r="T503" t="e">
        <f t="shared" si="60"/>
        <v>#VALUE!</v>
      </c>
      <c r="U503" t="e">
        <f>_xlfn.IFNA(_xlfn.XLOOKUP($T503,'PBC TL'!$A:$A,'PBC TL'!$F:$F,,0),"NA")</f>
        <v>#VALUE!</v>
      </c>
      <c r="V503" t="e">
        <f t="shared" si="61"/>
        <v>#VALUE!</v>
      </c>
      <c r="W503" t="e">
        <f t="shared" si="62"/>
        <v>#VALUE!</v>
      </c>
      <c r="X503" t="e">
        <f t="shared" si="63"/>
        <v>#VALUE!</v>
      </c>
      <c r="Y503" t="e">
        <f t="shared" si="64"/>
        <v>#VALUE!</v>
      </c>
    </row>
    <row r="504" spans="1:25" hidden="1" x14ac:dyDescent="0.25">
      <c r="A504" t="e">
        <f>IFERROR(ODBC__dsn_Synapse[[#This Row],[wave_id]],"")*1</f>
        <v>#VALUE!</v>
      </c>
      <c r="B504" t="e">
        <f>IFERROR(ODBC__dsn_Synapse[[#This Row],[id]],"")*1</f>
        <v>#VALUE!</v>
      </c>
      <c r="C504" t="e">
        <f>IFERROR(ODBC__dsn_Synapse[[#This Row],[user_id]],"")*1</f>
        <v>#VALUE!</v>
      </c>
      <c r="D504" s="100" t="e">
        <f>IFERROR(ODBC__dsn_Synapse[[#This Row],[start_date]],"")*1</f>
        <v>#VALUE!</v>
      </c>
      <c r="E504" t="e">
        <f>IFERROR(ODBC__dsn_Synapse[[#This Row],[completed_date]],"")*1</f>
        <v>#VALUE!</v>
      </c>
      <c r="F504" s="100" t="e">
        <f>IFERROR(ODBC__dsn_Synapse[[#This Row],[convert_TZ(users_waves.completed_date,''UTC'',''America/New_York'')]],"")*1</f>
        <v>#VALUE!</v>
      </c>
      <c r="G504" t="e">
        <f>IFERROR(ODBC__dsn_Synapse[[#This Row],[npi]],"")*1</f>
        <v>#VALUE!</v>
      </c>
      <c r="H504" t="e">
        <f>IFERROR(ODBC__dsn_Synapse[[#This Row],[vendor_npi]],"")*1</f>
        <v>#VALUE!</v>
      </c>
      <c r="I504" t="e">
        <f>IFERROR(ODBC__dsn_Synapse[[#This Row],[status]],"")*1</f>
        <v>#VALUE!</v>
      </c>
      <c r="J504" t="str">
        <f>IFERROR(ODBC__dsn_Synapse[[#This Row],[responses-&gt;&gt;''$.\"4420595\"'']],"")</f>
        <v/>
      </c>
      <c r="K504" t="str">
        <f>IFERROR(ODBC__dsn_Synapse[[#This Row],[responses-&gt;&gt;''$.\"4420283\"'']],"")</f>
        <v/>
      </c>
      <c r="L504" t="str">
        <f>IFERROR(ODBC__dsn_Synapse[[#This Row],[responses-&gt;&gt;''$.\"4422124\"'']],"")</f>
        <v/>
      </c>
      <c r="M504" t="str">
        <f t="shared" si="57"/>
        <v/>
      </c>
      <c r="N504" t="e">
        <f>_xlfn.IFNA(_xlfn.XLOOKUP($G504,'HBV TL'!$C:$C,'HBV TL'!$E:$E,,0),"NA")</f>
        <v>#VALUE!</v>
      </c>
      <c r="O504" t="e">
        <f>_xlfn.IFNA(_xlfn.XLOOKUP($H504,'HBV TL'!$C:$C,'HBV TL'!$E:$E,,0),"NA")</f>
        <v>#VALUE!</v>
      </c>
      <c r="P504" t="e">
        <f t="shared" si="58"/>
        <v>#VALUE!</v>
      </c>
      <c r="Q504" t="e">
        <f>_xlfn.XLOOKUP($G504,'HBV_PBC Unified TL'!$A:$A,'HBV_PBC Unified TL'!$E:$E,,0)</f>
        <v>#VALUE!</v>
      </c>
      <c r="R504" t="e">
        <f t="shared" si="59"/>
        <v>#VALUE!</v>
      </c>
      <c r="S504" t="e">
        <f>_xlfn.IFNA(IF(_xlfn.XLOOKUP($C504,OLs!$B:$B,OLs!$B:$B,,0),1,0),0)</f>
        <v>#VALUE!</v>
      </c>
      <c r="T504" t="e">
        <f t="shared" si="60"/>
        <v>#VALUE!</v>
      </c>
      <c r="U504" t="e">
        <f>_xlfn.IFNA(_xlfn.XLOOKUP($T504,'PBC TL'!$A:$A,'PBC TL'!$F:$F,,0),"NA")</f>
        <v>#VALUE!</v>
      </c>
      <c r="V504" t="e">
        <f t="shared" si="61"/>
        <v>#VALUE!</v>
      </c>
      <c r="W504" t="e">
        <f t="shared" si="62"/>
        <v>#VALUE!</v>
      </c>
      <c r="X504" t="e">
        <f t="shared" si="63"/>
        <v>#VALUE!</v>
      </c>
      <c r="Y504" t="e">
        <f t="shared" si="64"/>
        <v>#VALUE!</v>
      </c>
    </row>
    <row r="505" spans="1:25" hidden="1" x14ac:dyDescent="0.25">
      <c r="A505" t="e">
        <f>IFERROR(ODBC__dsn_Synapse[[#This Row],[wave_id]],"")*1</f>
        <v>#VALUE!</v>
      </c>
      <c r="B505" t="e">
        <f>IFERROR(ODBC__dsn_Synapse[[#This Row],[id]],"")*1</f>
        <v>#VALUE!</v>
      </c>
      <c r="C505" t="e">
        <f>IFERROR(ODBC__dsn_Synapse[[#This Row],[user_id]],"")*1</f>
        <v>#VALUE!</v>
      </c>
      <c r="D505" s="100" t="e">
        <f>IFERROR(ODBC__dsn_Synapse[[#This Row],[start_date]],"")*1</f>
        <v>#VALUE!</v>
      </c>
      <c r="E505" t="e">
        <f>IFERROR(ODBC__dsn_Synapse[[#This Row],[completed_date]],"")*1</f>
        <v>#VALUE!</v>
      </c>
      <c r="F505" s="100" t="e">
        <f>IFERROR(ODBC__dsn_Synapse[[#This Row],[convert_TZ(users_waves.completed_date,''UTC'',''America/New_York'')]],"")*1</f>
        <v>#VALUE!</v>
      </c>
      <c r="G505" t="e">
        <f>IFERROR(ODBC__dsn_Synapse[[#This Row],[npi]],"")*1</f>
        <v>#VALUE!</v>
      </c>
      <c r="H505" t="e">
        <f>IFERROR(ODBC__dsn_Synapse[[#This Row],[vendor_npi]],"")*1</f>
        <v>#VALUE!</v>
      </c>
      <c r="I505" t="e">
        <f>IFERROR(ODBC__dsn_Synapse[[#This Row],[status]],"")*1</f>
        <v>#VALUE!</v>
      </c>
      <c r="J505" t="str">
        <f>IFERROR(ODBC__dsn_Synapse[[#This Row],[responses-&gt;&gt;''$.\"4420595\"'']],"")</f>
        <v/>
      </c>
      <c r="K505" t="str">
        <f>IFERROR(ODBC__dsn_Synapse[[#This Row],[responses-&gt;&gt;''$.\"4420283\"'']],"")</f>
        <v/>
      </c>
      <c r="L505" t="str">
        <f>IFERROR(ODBC__dsn_Synapse[[#This Row],[responses-&gt;&gt;''$.\"4422124\"'']],"")</f>
        <v/>
      </c>
      <c r="M505" t="str">
        <f t="shared" si="57"/>
        <v/>
      </c>
      <c r="N505" t="e">
        <f>_xlfn.IFNA(_xlfn.XLOOKUP($G505,'HBV TL'!$C:$C,'HBV TL'!$E:$E,,0),"NA")</f>
        <v>#VALUE!</v>
      </c>
      <c r="O505" t="e">
        <f>_xlfn.IFNA(_xlfn.XLOOKUP($H505,'HBV TL'!$C:$C,'HBV TL'!$E:$E,,0),"NA")</f>
        <v>#VALUE!</v>
      </c>
      <c r="P505" t="e">
        <f t="shared" si="58"/>
        <v>#VALUE!</v>
      </c>
      <c r="Q505" t="e">
        <f>_xlfn.XLOOKUP($G505,'HBV_PBC Unified TL'!$A:$A,'HBV_PBC Unified TL'!$E:$E,,0)</f>
        <v>#VALUE!</v>
      </c>
      <c r="R505" t="e">
        <f t="shared" si="59"/>
        <v>#VALUE!</v>
      </c>
      <c r="S505" t="e">
        <f>_xlfn.IFNA(IF(_xlfn.XLOOKUP($C505,OLs!$B:$B,OLs!$B:$B,,0),1,0),0)</f>
        <v>#VALUE!</v>
      </c>
      <c r="T505" t="e">
        <f t="shared" si="60"/>
        <v>#VALUE!</v>
      </c>
      <c r="U505" t="e">
        <f>_xlfn.IFNA(_xlfn.XLOOKUP($T505,'PBC TL'!$A:$A,'PBC TL'!$F:$F,,0),"NA")</f>
        <v>#VALUE!</v>
      </c>
      <c r="V505" t="e">
        <f t="shared" si="61"/>
        <v>#VALUE!</v>
      </c>
      <c r="W505" t="e">
        <f t="shared" si="62"/>
        <v>#VALUE!</v>
      </c>
      <c r="X505" t="e">
        <f t="shared" si="63"/>
        <v>#VALUE!</v>
      </c>
      <c r="Y505" t="e">
        <f t="shared" si="64"/>
        <v>#VALUE!</v>
      </c>
    </row>
    <row r="506" spans="1:25" hidden="1" x14ac:dyDescent="0.25">
      <c r="A506" t="e">
        <f>IFERROR(ODBC__dsn_Synapse[[#This Row],[wave_id]],"")*1</f>
        <v>#VALUE!</v>
      </c>
      <c r="B506" t="e">
        <f>IFERROR(ODBC__dsn_Synapse[[#This Row],[id]],"")*1</f>
        <v>#VALUE!</v>
      </c>
      <c r="C506" t="e">
        <f>IFERROR(ODBC__dsn_Synapse[[#This Row],[user_id]],"")*1</f>
        <v>#VALUE!</v>
      </c>
      <c r="D506" s="100" t="e">
        <f>IFERROR(ODBC__dsn_Synapse[[#This Row],[start_date]],"")*1</f>
        <v>#VALUE!</v>
      </c>
      <c r="E506" t="e">
        <f>IFERROR(ODBC__dsn_Synapse[[#This Row],[completed_date]],"")*1</f>
        <v>#VALUE!</v>
      </c>
      <c r="F506" s="100" t="e">
        <f>IFERROR(ODBC__dsn_Synapse[[#This Row],[convert_TZ(users_waves.completed_date,''UTC'',''America/New_York'')]],"")*1</f>
        <v>#VALUE!</v>
      </c>
      <c r="G506" t="e">
        <f>IFERROR(ODBC__dsn_Synapse[[#This Row],[npi]],"")*1</f>
        <v>#VALUE!</v>
      </c>
      <c r="H506" t="e">
        <f>IFERROR(ODBC__dsn_Synapse[[#This Row],[vendor_npi]],"")*1</f>
        <v>#VALUE!</v>
      </c>
      <c r="I506" t="e">
        <f>IFERROR(ODBC__dsn_Synapse[[#This Row],[status]],"")*1</f>
        <v>#VALUE!</v>
      </c>
      <c r="J506" t="str">
        <f>IFERROR(ODBC__dsn_Synapse[[#This Row],[responses-&gt;&gt;''$.\"4420595\"'']],"")</f>
        <v/>
      </c>
      <c r="K506" t="str">
        <f>IFERROR(ODBC__dsn_Synapse[[#This Row],[responses-&gt;&gt;''$.\"4420283\"'']],"")</f>
        <v/>
      </c>
      <c r="L506" t="str">
        <f>IFERROR(ODBC__dsn_Synapse[[#This Row],[responses-&gt;&gt;''$.\"4422124\"'']],"")</f>
        <v/>
      </c>
      <c r="M506" t="str">
        <f t="shared" si="57"/>
        <v/>
      </c>
      <c r="N506" t="e">
        <f>_xlfn.IFNA(_xlfn.XLOOKUP($G506,'HBV TL'!$C:$C,'HBV TL'!$E:$E,,0),"NA")</f>
        <v>#VALUE!</v>
      </c>
      <c r="O506" t="e">
        <f>_xlfn.IFNA(_xlfn.XLOOKUP($H506,'HBV TL'!$C:$C,'HBV TL'!$E:$E,,0),"NA")</f>
        <v>#VALUE!</v>
      </c>
      <c r="P506" t="e">
        <f t="shared" si="58"/>
        <v>#VALUE!</v>
      </c>
      <c r="Q506" t="e">
        <f>_xlfn.XLOOKUP($G506,'HBV_PBC Unified TL'!$A:$A,'HBV_PBC Unified TL'!$E:$E,,0)</f>
        <v>#VALUE!</v>
      </c>
      <c r="R506" t="e">
        <f t="shared" si="59"/>
        <v>#VALUE!</v>
      </c>
      <c r="S506" t="e">
        <f>_xlfn.IFNA(IF(_xlfn.XLOOKUP($C506,OLs!$B:$B,OLs!$B:$B,,0),1,0),0)</f>
        <v>#VALUE!</v>
      </c>
      <c r="T506" t="e">
        <f t="shared" si="60"/>
        <v>#VALUE!</v>
      </c>
      <c r="U506" t="e">
        <f>_xlfn.IFNA(_xlfn.XLOOKUP($T506,'PBC TL'!$A:$A,'PBC TL'!$F:$F,,0),"NA")</f>
        <v>#VALUE!</v>
      </c>
      <c r="V506" t="e">
        <f t="shared" si="61"/>
        <v>#VALUE!</v>
      </c>
      <c r="W506" t="e">
        <f t="shared" si="62"/>
        <v>#VALUE!</v>
      </c>
      <c r="X506" t="e">
        <f t="shared" si="63"/>
        <v>#VALUE!</v>
      </c>
      <c r="Y506" t="e">
        <f t="shared" si="64"/>
        <v>#VALUE!</v>
      </c>
    </row>
    <row r="507" spans="1:25" hidden="1" x14ac:dyDescent="0.25">
      <c r="A507" t="e">
        <f>IFERROR(ODBC__dsn_Synapse[[#This Row],[wave_id]],"")*1</f>
        <v>#VALUE!</v>
      </c>
      <c r="B507" t="e">
        <f>IFERROR(ODBC__dsn_Synapse[[#This Row],[id]],"")*1</f>
        <v>#VALUE!</v>
      </c>
      <c r="C507" t="e">
        <f>IFERROR(ODBC__dsn_Synapse[[#This Row],[user_id]],"")*1</f>
        <v>#VALUE!</v>
      </c>
      <c r="D507" s="100" t="e">
        <f>IFERROR(ODBC__dsn_Synapse[[#This Row],[start_date]],"")*1</f>
        <v>#VALUE!</v>
      </c>
      <c r="E507" t="e">
        <f>IFERROR(ODBC__dsn_Synapse[[#This Row],[completed_date]],"")*1</f>
        <v>#VALUE!</v>
      </c>
      <c r="F507" s="100" t="e">
        <f>IFERROR(ODBC__dsn_Synapse[[#This Row],[convert_TZ(users_waves.completed_date,''UTC'',''America/New_York'')]],"")*1</f>
        <v>#VALUE!</v>
      </c>
      <c r="G507" t="e">
        <f>IFERROR(ODBC__dsn_Synapse[[#This Row],[npi]],"")*1</f>
        <v>#VALUE!</v>
      </c>
      <c r="H507" t="e">
        <f>IFERROR(ODBC__dsn_Synapse[[#This Row],[vendor_npi]],"")*1</f>
        <v>#VALUE!</v>
      </c>
      <c r="I507" t="e">
        <f>IFERROR(ODBC__dsn_Synapse[[#This Row],[status]],"")*1</f>
        <v>#VALUE!</v>
      </c>
      <c r="J507" t="str">
        <f>IFERROR(ODBC__dsn_Synapse[[#This Row],[responses-&gt;&gt;''$.\"4420595\"'']],"")</f>
        <v/>
      </c>
      <c r="K507" t="str">
        <f>IFERROR(ODBC__dsn_Synapse[[#This Row],[responses-&gt;&gt;''$.\"4420283\"'']],"")</f>
        <v/>
      </c>
      <c r="L507" t="str">
        <f>IFERROR(ODBC__dsn_Synapse[[#This Row],[responses-&gt;&gt;''$.\"4422124\"'']],"")</f>
        <v/>
      </c>
      <c r="M507" t="str">
        <f t="shared" si="57"/>
        <v/>
      </c>
      <c r="N507" t="e">
        <f>_xlfn.IFNA(_xlfn.XLOOKUP($G507,'HBV TL'!$C:$C,'HBV TL'!$E:$E,,0),"NA")</f>
        <v>#VALUE!</v>
      </c>
      <c r="O507" t="e">
        <f>_xlfn.IFNA(_xlfn.XLOOKUP($H507,'HBV TL'!$C:$C,'HBV TL'!$E:$E,,0),"NA")</f>
        <v>#VALUE!</v>
      </c>
      <c r="P507" t="e">
        <f t="shared" si="58"/>
        <v>#VALUE!</v>
      </c>
      <c r="Q507" t="e">
        <f>_xlfn.XLOOKUP($G507,'HBV_PBC Unified TL'!$A:$A,'HBV_PBC Unified TL'!$E:$E,,0)</f>
        <v>#VALUE!</v>
      </c>
      <c r="R507" t="e">
        <f t="shared" si="59"/>
        <v>#VALUE!</v>
      </c>
      <c r="S507" t="e">
        <f>_xlfn.IFNA(IF(_xlfn.XLOOKUP($C507,OLs!$B:$B,OLs!$B:$B,,0),1,0),0)</f>
        <v>#VALUE!</v>
      </c>
      <c r="T507" t="e">
        <f t="shared" si="60"/>
        <v>#VALUE!</v>
      </c>
      <c r="U507" t="e">
        <f>_xlfn.IFNA(_xlfn.XLOOKUP($T507,'PBC TL'!$A:$A,'PBC TL'!$F:$F,,0),"NA")</f>
        <v>#VALUE!</v>
      </c>
      <c r="V507" t="e">
        <f t="shared" si="61"/>
        <v>#VALUE!</v>
      </c>
      <c r="W507" t="e">
        <f t="shared" si="62"/>
        <v>#VALUE!</v>
      </c>
      <c r="X507" t="e">
        <f t="shared" si="63"/>
        <v>#VALUE!</v>
      </c>
      <c r="Y507" t="e">
        <f t="shared" si="64"/>
        <v>#VALUE!</v>
      </c>
    </row>
    <row r="508" spans="1:25" hidden="1" x14ac:dyDescent="0.25">
      <c r="A508" t="e">
        <f>IFERROR(ODBC__dsn_Synapse[[#This Row],[wave_id]],"")*1</f>
        <v>#VALUE!</v>
      </c>
      <c r="B508" t="e">
        <f>IFERROR(ODBC__dsn_Synapse[[#This Row],[id]],"")*1</f>
        <v>#VALUE!</v>
      </c>
      <c r="C508" t="e">
        <f>IFERROR(ODBC__dsn_Synapse[[#This Row],[user_id]],"")*1</f>
        <v>#VALUE!</v>
      </c>
      <c r="D508" s="100" t="e">
        <f>IFERROR(ODBC__dsn_Synapse[[#This Row],[start_date]],"")*1</f>
        <v>#VALUE!</v>
      </c>
      <c r="E508" t="e">
        <f>IFERROR(ODBC__dsn_Synapse[[#This Row],[completed_date]],"")*1</f>
        <v>#VALUE!</v>
      </c>
      <c r="F508" s="100" t="e">
        <f>IFERROR(ODBC__dsn_Synapse[[#This Row],[convert_TZ(users_waves.completed_date,''UTC'',''America/New_York'')]],"")*1</f>
        <v>#VALUE!</v>
      </c>
      <c r="G508" t="e">
        <f>IFERROR(ODBC__dsn_Synapse[[#This Row],[npi]],"")*1</f>
        <v>#VALUE!</v>
      </c>
      <c r="H508" t="e">
        <f>IFERROR(ODBC__dsn_Synapse[[#This Row],[vendor_npi]],"")*1</f>
        <v>#VALUE!</v>
      </c>
      <c r="I508" t="e">
        <f>IFERROR(ODBC__dsn_Synapse[[#This Row],[status]],"")*1</f>
        <v>#VALUE!</v>
      </c>
      <c r="J508" t="str">
        <f>IFERROR(ODBC__dsn_Synapse[[#This Row],[responses-&gt;&gt;''$.\"4420595\"'']],"")</f>
        <v/>
      </c>
      <c r="K508" t="str">
        <f>IFERROR(ODBC__dsn_Synapse[[#This Row],[responses-&gt;&gt;''$.\"4420283\"'']],"")</f>
        <v/>
      </c>
      <c r="L508" t="str">
        <f>IFERROR(ODBC__dsn_Synapse[[#This Row],[responses-&gt;&gt;''$.\"4422124\"'']],"")</f>
        <v/>
      </c>
      <c r="M508" t="str">
        <f t="shared" si="57"/>
        <v/>
      </c>
      <c r="N508" t="e">
        <f>_xlfn.IFNA(_xlfn.XLOOKUP($G508,'HBV TL'!$C:$C,'HBV TL'!$E:$E,,0),"NA")</f>
        <v>#VALUE!</v>
      </c>
      <c r="O508" t="e">
        <f>_xlfn.IFNA(_xlfn.XLOOKUP($H508,'HBV TL'!$C:$C,'HBV TL'!$E:$E,,0),"NA")</f>
        <v>#VALUE!</v>
      </c>
      <c r="P508" t="e">
        <f t="shared" si="58"/>
        <v>#VALUE!</v>
      </c>
      <c r="Q508" t="e">
        <f>_xlfn.XLOOKUP($G508,'HBV_PBC Unified TL'!$A:$A,'HBV_PBC Unified TL'!$E:$E,,0)</f>
        <v>#VALUE!</v>
      </c>
      <c r="R508" t="e">
        <f t="shared" si="59"/>
        <v>#VALUE!</v>
      </c>
      <c r="S508" t="e">
        <f>_xlfn.IFNA(IF(_xlfn.XLOOKUP($C508,OLs!$B:$B,OLs!$B:$B,,0),1,0),0)</f>
        <v>#VALUE!</v>
      </c>
      <c r="T508" t="e">
        <f t="shared" si="60"/>
        <v>#VALUE!</v>
      </c>
      <c r="U508" t="e">
        <f>_xlfn.IFNA(_xlfn.XLOOKUP($T508,'PBC TL'!$A:$A,'PBC TL'!$F:$F,,0),"NA")</f>
        <v>#VALUE!</v>
      </c>
      <c r="V508" t="e">
        <f t="shared" si="61"/>
        <v>#VALUE!</v>
      </c>
      <c r="W508" t="e">
        <f t="shared" si="62"/>
        <v>#VALUE!</v>
      </c>
      <c r="X508" t="e">
        <f t="shared" si="63"/>
        <v>#VALUE!</v>
      </c>
      <c r="Y508" t="e">
        <f t="shared" si="64"/>
        <v>#VALUE!</v>
      </c>
    </row>
    <row r="509" spans="1:25" hidden="1" x14ac:dyDescent="0.25">
      <c r="A509" t="e">
        <f>IFERROR(ODBC__dsn_Synapse[[#This Row],[wave_id]],"")*1</f>
        <v>#VALUE!</v>
      </c>
      <c r="B509" t="e">
        <f>IFERROR(ODBC__dsn_Synapse[[#This Row],[id]],"")*1</f>
        <v>#VALUE!</v>
      </c>
      <c r="C509" t="e">
        <f>IFERROR(ODBC__dsn_Synapse[[#This Row],[user_id]],"")*1</f>
        <v>#VALUE!</v>
      </c>
      <c r="D509" s="100" t="e">
        <f>IFERROR(ODBC__dsn_Synapse[[#This Row],[start_date]],"")*1</f>
        <v>#VALUE!</v>
      </c>
      <c r="E509" t="e">
        <f>IFERROR(ODBC__dsn_Synapse[[#This Row],[completed_date]],"")*1</f>
        <v>#VALUE!</v>
      </c>
      <c r="F509" s="100" t="e">
        <f>IFERROR(ODBC__dsn_Synapse[[#This Row],[convert_TZ(users_waves.completed_date,''UTC'',''America/New_York'')]],"")*1</f>
        <v>#VALUE!</v>
      </c>
      <c r="G509" t="e">
        <f>IFERROR(ODBC__dsn_Synapse[[#This Row],[npi]],"")*1</f>
        <v>#VALUE!</v>
      </c>
      <c r="H509" t="e">
        <f>IFERROR(ODBC__dsn_Synapse[[#This Row],[vendor_npi]],"")*1</f>
        <v>#VALUE!</v>
      </c>
      <c r="I509" t="e">
        <f>IFERROR(ODBC__dsn_Synapse[[#This Row],[status]],"")*1</f>
        <v>#VALUE!</v>
      </c>
      <c r="J509" t="str">
        <f>IFERROR(ODBC__dsn_Synapse[[#This Row],[responses-&gt;&gt;''$.\"4420595\"'']],"")</f>
        <v/>
      </c>
      <c r="K509" t="str">
        <f>IFERROR(ODBC__dsn_Synapse[[#This Row],[responses-&gt;&gt;''$.\"4420283\"'']],"")</f>
        <v/>
      </c>
      <c r="L509" t="str">
        <f>IFERROR(ODBC__dsn_Synapse[[#This Row],[responses-&gt;&gt;''$.\"4422124\"'']],"")</f>
        <v/>
      </c>
      <c r="M509" t="str">
        <f t="shared" si="57"/>
        <v/>
      </c>
      <c r="N509" t="e">
        <f>_xlfn.IFNA(_xlfn.XLOOKUP($G509,'HBV TL'!$C:$C,'HBV TL'!$E:$E,,0),"NA")</f>
        <v>#VALUE!</v>
      </c>
      <c r="O509" t="e">
        <f>_xlfn.IFNA(_xlfn.XLOOKUP($H509,'HBV TL'!$C:$C,'HBV TL'!$E:$E,,0),"NA")</f>
        <v>#VALUE!</v>
      </c>
      <c r="P509" t="e">
        <f t="shared" si="58"/>
        <v>#VALUE!</v>
      </c>
      <c r="Q509" t="e">
        <f>_xlfn.XLOOKUP($G509,'HBV_PBC Unified TL'!$A:$A,'HBV_PBC Unified TL'!$E:$E,,0)</f>
        <v>#VALUE!</v>
      </c>
      <c r="R509" t="e">
        <f t="shared" si="59"/>
        <v>#VALUE!</v>
      </c>
      <c r="S509" t="e">
        <f>_xlfn.IFNA(IF(_xlfn.XLOOKUP($C509,OLs!$B:$B,OLs!$B:$B,,0),1,0),0)</f>
        <v>#VALUE!</v>
      </c>
      <c r="T509" t="e">
        <f t="shared" si="60"/>
        <v>#VALUE!</v>
      </c>
      <c r="U509" t="e">
        <f>_xlfn.IFNA(_xlfn.XLOOKUP($T509,'PBC TL'!$A:$A,'PBC TL'!$F:$F,,0),"NA")</f>
        <v>#VALUE!</v>
      </c>
      <c r="V509" t="e">
        <f t="shared" si="61"/>
        <v>#VALUE!</v>
      </c>
      <c r="W509" t="e">
        <f t="shared" si="62"/>
        <v>#VALUE!</v>
      </c>
      <c r="X509" t="e">
        <f t="shared" si="63"/>
        <v>#VALUE!</v>
      </c>
      <c r="Y509" t="e">
        <f t="shared" si="64"/>
        <v>#VALUE!</v>
      </c>
    </row>
    <row r="510" spans="1:25" hidden="1" x14ac:dyDescent="0.25">
      <c r="A510" t="e">
        <f>IFERROR(ODBC__dsn_Synapse[[#This Row],[wave_id]],"")*1</f>
        <v>#VALUE!</v>
      </c>
      <c r="B510" t="e">
        <f>IFERROR(ODBC__dsn_Synapse[[#This Row],[id]],"")*1</f>
        <v>#VALUE!</v>
      </c>
      <c r="C510" t="e">
        <f>IFERROR(ODBC__dsn_Synapse[[#This Row],[user_id]],"")*1</f>
        <v>#VALUE!</v>
      </c>
      <c r="D510" s="100" t="e">
        <f>IFERROR(ODBC__dsn_Synapse[[#This Row],[start_date]],"")*1</f>
        <v>#VALUE!</v>
      </c>
      <c r="E510" t="e">
        <f>IFERROR(ODBC__dsn_Synapse[[#This Row],[completed_date]],"")*1</f>
        <v>#VALUE!</v>
      </c>
      <c r="F510" s="100" t="e">
        <f>IFERROR(ODBC__dsn_Synapse[[#This Row],[convert_TZ(users_waves.completed_date,''UTC'',''America/New_York'')]],"")*1</f>
        <v>#VALUE!</v>
      </c>
      <c r="G510" t="e">
        <f>IFERROR(ODBC__dsn_Synapse[[#This Row],[npi]],"")*1</f>
        <v>#VALUE!</v>
      </c>
      <c r="H510" t="e">
        <f>IFERROR(ODBC__dsn_Synapse[[#This Row],[vendor_npi]],"")*1</f>
        <v>#VALUE!</v>
      </c>
      <c r="I510" t="e">
        <f>IFERROR(ODBC__dsn_Synapse[[#This Row],[status]],"")*1</f>
        <v>#VALUE!</v>
      </c>
      <c r="J510" t="str">
        <f>IFERROR(ODBC__dsn_Synapse[[#This Row],[responses-&gt;&gt;''$.\"4420595\"'']],"")</f>
        <v/>
      </c>
      <c r="K510" t="str">
        <f>IFERROR(ODBC__dsn_Synapse[[#This Row],[responses-&gt;&gt;''$.\"4420283\"'']],"")</f>
        <v/>
      </c>
      <c r="L510" t="str">
        <f>IFERROR(ODBC__dsn_Synapse[[#This Row],[responses-&gt;&gt;''$.\"4422124\"'']],"")</f>
        <v/>
      </c>
      <c r="M510" t="str">
        <f t="shared" si="57"/>
        <v/>
      </c>
      <c r="N510" t="e">
        <f>_xlfn.IFNA(_xlfn.XLOOKUP($G510,'HBV TL'!$C:$C,'HBV TL'!$E:$E,,0),"NA")</f>
        <v>#VALUE!</v>
      </c>
      <c r="O510" t="e">
        <f>_xlfn.IFNA(_xlfn.XLOOKUP($H510,'HBV TL'!$C:$C,'HBV TL'!$E:$E,,0),"NA")</f>
        <v>#VALUE!</v>
      </c>
      <c r="P510" t="e">
        <f t="shared" si="58"/>
        <v>#VALUE!</v>
      </c>
      <c r="Q510" t="e">
        <f>_xlfn.XLOOKUP($G510,'HBV_PBC Unified TL'!$A:$A,'HBV_PBC Unified TL'!$E:$E,,0)</f>
        <v>#VALUE!</v>
      </c>
      <c r="R510" t="e">
        <f t="shared" si="59"/>
        <v>#VALUE!</v>
      </c>
      <c r="S510" t="e">
        <f>_xlfn.IFNA(IF(_xlfn.XLOOKUP($C510,OLs!$B:$B,OLs!$B:$B,,0),1,0),0)</f>
        <v>#VALUE!</v>
      </c>
      <c r="T510" t="e">
        <f t="shared" si="60"/>
        <v>#VALUE!</v>
      </c>
      <c r="U510" t="e">
        <f>_xlfn.IFNA(_xlfn.XLOOKUP($T510,'PBC TL'!$A:$A,'PBC TL'!$F:$F,,0),"NA")</f>
        <v>#VALUE!</v>
      </c>
      <c r="V510" t="e">
        <f t="shared" si="61"/>
        <v>#VALUE!</v>
      </c>
      <c r="W510" t="e">
        <f t="shared" si="62"/>
        <v>#VALUE!</v>
      </c>
      <c r="X510" t="e">
        <f t="shared" si="63"/>
        <v>#VALUE!</v>
      </c>
      <c r="Y510" t="e">
        <f t="shared" si="64"/>
        <v>#VALUE!</v>
      </c>
    </row>
    <row r="511" spans="1:25" hidden="1" x14ac:dyDescent="0.25">
      <c r="A511" t="e">
        <f>IFERROR(ODBC__dsn_Synapse[[#This Row],[wave_id]],"")*1</f>
        <v>#VALUE!</v>
      </c>
      <c r="B511" t="e">
        <f>IFERROR(ODBC__dsn_Synapse[[#This Row],[id]],"")*1</f>
        <v>#VALUE!</v>
      </c>
      <c r="C511" t="e">
        <f>IFERROR(ODBC__dsn_Synapse[[#This Row],[user_id]],"")*1</f>
        <v>#VALUE!</v>
      </c>
      <c r="D511" s="100" t="e">
        <f>IFERROR(ODBC__dsn_Synapse[[#This Row],[start_date]],"")*1</f>
        <v>#VALUE!</v>
      </c>
      <c r="E511" t="e">
        <f>IFERROR(ODBC__dsn_Synapse[[#This Row],[completed_date]],"")*1</f>
        <v>#VALUE!</v>
      </c>
      <c r="F511" s="100" t="e">
        <f>IFERROR(ODBC__dsn_Synapse[[#This Row],[convert_TZ(users_waves.completed_date,''UTC'',''America/New_York'')]],"")*1</f>
        <v>#VALUE!</v>
      </c>
      <c r="G511" t="e">
        <f>IFERROR(ODBC__dsn_Synapse[[#This Row],[npi]],"")*1</f>
        <v>#VALUE!</v>
      </c>
      <c r="H511" t="e">
        <f>IFERROR(ODBC__dsn_Synapse[[#This Row],[vendor_npi]],"")*1</f>
        <v>#VALUE!</v>
      </c>
      <c r="I511" t="e">
        <f>IFERROR(ODBC__dsn_Synapse[[#This Row],[status]],"")*1</f>
        <v>#VALUE!</v>
      </c>
      <c r="J511" t="str">
        <f>IFERROR(ODBC__dsn_Synapse[[#This Row],[responses-&gt;&gt;''$.\"4420595\"'']],"")</f>
        <v/>
      </c>
      <c r="K511" t="str">
        <f>IFERROR(ODBC__dsn_Synapse[[#This Row],[responses-&gt;&gt;''$.\"4420283\"'']],"")</f>
        <v/>
      </c>
      <c r="L511" t="str">
        <f>IFERROR(ODBC__dsn_Synapse[[#This Row],[responses-&gt;&gt;''$.\"4422124\"'']],"")</f>
        <v/>
      </c>
      <c r="M511" t="str">
        <f t="shared" si="57"/>
        <v/>
      </c>
      <c r="N511" t="e">
        <f>_xlfn.IFNA(_xlfn.XLOOKUP($G511,'HBV TL'!$C:$C,'HBV TL'!$E:$E,,0),"NA")</f>
        <v>#VALUE!</v>
      </c>
      <c r="O511" t="e">
        <f>_xlfn.IFNA(_xlfn.XLOOKUP($H511,'HBV TL'!$C:$C,'HBV TL'!$E:$E,,0),"NA")</f>
        <v>#VALUE!</v>
      </c>
      <c r="P511" t="e">
        <f t="shared" si="58"/>
        <v>#VALUE!</v>
      </c>
      <c r="Q511" t="e">
        <f>_xlfn.XLOOKUP($G511,'HBV_PBC Unified TL'!$A:$A,'HBV_PBC Unified TL'!$E:$E,,0)</f>
        <v>#VALUE!</v>
      </c>
      <c r="R511" t="e">
        <f t="shared" si="59"/>
        <v>#VALUE!</v>
      </c>
      <c r="S511" t="e">
        <f>_xlfn.IFNA(IF(_xlfn.XLOOKUP($C511,OLs!$B:$B,OLs!$B:$B,,0),1,0),0)</f>
        <v>#VALUE!</v>
      </c>
      <c r="T511" t="e">
        <f t="shared" si="60"/>
        <v>#VALUE!</v>
      </c>
      <c r="U511" t="e">
        <f>_xlfn.IFNA(_xlfn.XLOOKUP($T511,'PBC TL'!$A:$A,'PBC TL'!$F:$F,,0),"NA")</f>
        <v>#VALUE!</v>
      </c>
      <c r="V511" t="e">
        <f t="shared" si="61"/>
        <v>#VALUE!</v>
      </c>
      <c r="W511" t="e">
        <f t="shared" si="62"/>
        <v>#VALUE!</v>
      </c>
      <c r="X511" t="e">
        <f t="shared" si="63"/>
        <v>#VALUE!</v>
      </c>
      <c r="Y511" t="e">
        <f t="shared" si="64"/>
        <v>#VALUE!</v>
      </c>
    </row>
    <row r="512" spans="1:25" hidden="1" x14ac:dyDescent="0.25">
      <c r="A512" t="e">
        <f>IFERROR(ODBC__dsn_Synapse[[#This Row],[wave_id]],"")*1</f>
        <v>#VALUE!</v>
      </c>
      <c r="B512" t="e">
        <f>IFERROR(ODBC__dsn_Synapse[[#This Row],[id]],"")*1</f>
        <v>#VALUE!</v>
      </c>
      <c r="C512" t="e">
        <f>IFERROR(ODBC__dsn_Synapse[[#This Row],[user_id]],"")*1</f>
        <v>#VALUE!</v>
      </c>
      <c r="D512" s="100" t="e">
        <f>IFERROR(ODBC__dsn_Synapse[[#This Row],[start_date]],"")*1</f>
        <v>#VALUE!</v>
      </c>
      <c r="E512" t="e">
        <f>IFERROR(ODBC__dsn_Synapse[[#This Row],[completed_date]],"")*1</f>
        <v>#VALUE!</v>
      </c>
      <c r="F512" s="100" t="e">
        <f>IFERROR(ODBC__dsn_Synapse[[#This Row],[convert_TZ(users_waves.completed_date,''UTC'',''America/New_York'')]],"")*1</f>
        <v>#VALUE!</v>
      </c>
      <c r="G512" t="e">
        <f>IFERROR(ODBC__dsn_Synapse[[#This Row],[npi]],"")*1</f>
        <v>#VALUE!</v>
      </c>
      <c r="H512" t="e">
        <f>IFERROR(ODBC__dsn_Synapse[[#This Row],[vendor_npi]],"")*1</f>
        <v>#VALUE!</v>
      </c>
      <c r="I512" t="e">
        <f>IFERROR(ODBC__dsn_Synapse[[#This Row],[status]],"")*1</f>
        <v>#VALUE!</v>
      </c>
      <c r="J512" t="str">
        <f>IFERROR(ODBC__dsn_Synapse[[#This Row],[responses-&gt;&gt;''$.\"4420595\"'']],"")</f>
        <v/>
      </c>
      <c r="K512" t="str">
        <f>IFERROR(ODBC__dsn_Synapse[[#This Row],[responses-&gt;&gt;''$.\"4420283\"'']],"")</f>
        <v/>
      </c>
      <c r="L512" t="str">
        <f>IFERROR(ODBC__dsn_Synapse[[#This Row],[responses-&gt;&gt;''$.\"4422124\"'']],"")</f>
        <v/>
      </c>
      <c r="M512" t="str">
        <f t="shared" si="57"/>
        <v/>
      </c>
      <c r="N512" t="e">
        <f>_xlfn.IFNA(_xlfn.XLOOKUP($G512,'HBV TL'!$C:$C,'HBV TL'!$E:$E,,0),"NA")</f>
        <v>#VALUE!</v>
      </c>
      <c r="O512" t="e">
        <f>_xlfn.IFNA(_xlfn.XLOOKUP($H512,'HBV TL'!$C:$C,'HBV TL'!$E:$E,,0),"NA")</f>
        <v>#VALUE!</v>
      </c>
      <c r="P512" t="e">
        <f t="shared" si="58"/>
        <v>#VALUE!</v>
      </c>
      <c r="Q512" t="e">
        <f>_xlfn.XLOOKUP($G512,'HBV_PBC Unified TL'!$A:$A,'HBV_PBC Unified TL'!$E:$E,,0)</f>
        <v>#VALUE!</v>
      </c>
      <c r="R512" t="e">
        <f t="shared" si="59"/>
        <v>#VALUE!</v>
      </c>
      <c r="S512" t="e">
        <f>_xlfn.IFNA(IF(_xlfn.XLOOKUP($C512,OLs!$B:$B,OLs!$B:$B,,0),1,0),0)</f>
        <v>#VALUE!</v>
      </c>
      <c r="T512" t="e">
        <f t="shared" si="60"/>
        <v>#VALUE!</v>
      </c>
      <c r="U512" t="e">
        <f>_xlfn.IFNA(_xlfn.XLOOKUP($T512,'PBC TL'!$A:$A,'PBC TL'!$F:$F,,0),"NA")</f>
        <v>#VALUE!</v>
      </c>
      <c r="V512" t="e">
        <f t="shared" si="61"/>
        <v>#VALUE!</v>
      </c>
      <c r="W512" t="e">
        <f t="shared" si="62"/>
        <v>#VALUE!</v>
      </c>
      <c r="X512" t="e">
        <f t="shared" si="63"/>
        <v>#VALUE!</v>
      </c>
      <c r="Y512" t="e">
        <f t="shared" si="64"/>
        <v>#VALUE!</v>
      </c>
    </row>
    <row r="513" spans="1:25" hidden="1" x14ac:dyDescent="0.25">
      <c r="A513" t="e">
        <f>IFERROR(ODBC__dsn_Synapse[[#This Row],[wave_id]],"")*1</f>
        <v>#VALUE!</v>
      </c>
      <c r="B513" t="e">
        <f>IFERROR(ODBC__dsn_Synapse[[#This Row],[id]],"")*1</f>
        <v>#VALUE!</v>
      </c>
      <c r="C513" t="e">
        <f>IFERROR(ODBC__dsn_Synapse[[#This Row],[user_id]],"")*1</f>
        <v>#VALUE!</v>
      </c>
      <c r="D513" s="100" t="e">
        <f>IFERROR(ODBC__dsn_Synapse[[#This Row],[start_date]],"")*1</f>
        <v>#VALUE!</v>
      </c>
      <c r="E513" t="e">
        <f>IFERROR(ODBC__dsn_Synapse[[#This Row],[completed_date]],"")*1</f>
        <v>#VALUE!</v>
      </c>
      <c r="F513" s="100" t="e">
        <f>IFERROR(ODBC__dsn_Synapse[[#This Row],[convert_TZ(users_waves.completed_date,''UTC'',''America/New_York'')]],"")*1</f>
        <v>#VALUE!</v>
      </c>
      <c r="G513" t="e">
        <f>IFERROR(ODBC__dsn_Synapse[[#This Row],[npi]],"")*1</f>
        <v>#VALUE!</v>
      </c>
      <c r="H513" t="e">
        <f>IFERROR(ODBC__dsn_Synapse[[#This Row],[vendor_npi]],"")*1</f>
        <v>#VALUE!</v>
      </c>
      <c r="I513" t="e">
        <f>IFERROR(ODBC__dsn_Synapse[[#This Row],[status]],"")*1</f>
        <v>#VALUE!</v>
      </c>
      <c r="J513" t="str">
        <f>IFERROR(ODBC__dsn_Synapse[[#This Row],[responses-&gt;&gt;''$.\"4420595\"'']],"")</f>
        <v/>
      </c>
      <c r="K513" t="str">
        <f>IFERROR(ODBC__dsn_Synapse[[#This Row],[responses-&gt;&gt;''$.\"4420283\"'']],"")</f>
        <v/>
      </c>
      <c r="L513" t="str">
        <f>IFERROR(ODBC__dsn_Synapse[[#This Row],[responses-&gt;&gt;''$.\"4422124\"'']],"")</f>
        <v/>
      </c>
      <c r="M513" t="str">
        <f t="shared" si="57"/>
        <v/>
      </c>
      <c r="N513" t="e">
        <f>_xlfn.IFNA(_xlfn.XLOOKUP($G513,'HBV TL'!$C:$C,'HBV TL'!$E:$E,,0),"NA")</f>
        <v>#VALUE!</v>
      </c>
      <c r="O513" t="e">
        <f>_xlfn.IFNA(_xlfn.XLOOKUP($H513,'HBV TL'!$C:$C,'HBV TL'!$E:$E,,0),"NA")</f>
        <v>#VALUE!</v>
      </c>
      <c r="P513" t="e">
        <f t="shared" si="58"/>
        <v>#VALUE!</v>
      </c>
      <c r="Q513" t="e">
        <f>_xlfn.XLOOKUP($G513,'HBV_PBC Unified TL'!$A:$A,'HBV_PBC Unified TL'!$E:$E,,0)</f>
        <v>#VALUE!</v>
      </c>
      <c r="R513" t="e">
        <f t="shared" si="59"/>
        <v>#VALUE!</v>
      </c>
      <c r="S513" t="e">
        <f>_xlfn.IFNA(IF(_xlfn.XLOOKUP($C513,OLs!$B:$B,OLs!$B:$B,,0),1,0),0)</f>
        <v>#VALUE!</v>
      </c>
      <c r="T513" t="e">
        <f t="shared" si="60"/>
        <v>#VALUE!</v>
      </c>
      <c r="U513" t="e">
        <f>_xlfn.IFNA(_xlfn.XLOOKUP($T513,'PBC TL'!$A:$A,'PBC TL'!$F:$F,,0),"NA")</f>
        <v>#VALUE!</v>
      </c>
      <c r="V513" t="e">
        <f t="shared" si="61"/>
        <v>#VALUE!</v>
      </c>
      <c r="W513" t="e">
        <f t="shared" si="62"/>
        <v>#VALUE!</v>
      </c>
      <c r="X513" t="e">
        <f t="shared" si="63"/>
        <v>#VALUE!</v>
      </c>
      <c r="Y513" t="e">
        <f t="shared" si="64"/>
        <v>#VALUE!</v>
      </c>
    </row>
    <row r="514" spans="1:25" hidden="1" x14ac:dyDescent="0.25">
      <c r="A514" t="e">
        <f>IFERROR(ODBC__dsn_Synapse[[#This Row],[wave_id]],"")*1</f>
        <v>#VALUE!</v>
      </c>
      <c r="B514" t="e">
        <f>IFERROR(ODBC__dsn_Synapse[[#This Row],[id]],"")*1</f>
        <v>#VALUE!</v>
      </c>
      <c r="C514" t="e">
        <f>IFERROR(ODBC__dsn_Synapse[[#This Row],[user_id]],"")*1</f>
        <v>#VALUE!</v>
      </c>
      <c r="D514" s="100" t="e">
        <f>IFERROR(ODBC__dsn_Synapse[[#This Row],[start_date]],"")*1</f>
        <v>#VALUE!</v>
      </c>
      <c r="E514" t="e">
        <f>IFERROR(ODBC__dsn_Synapse[[#This Row],[completed_date]],"")*1</f>
        <v>#VALUE!</v>
      </c>
      <c r="F514" s="100" t="e">
        <f>IFERROR(ODBC__dsn_Synapse[[#This Row],[convert_TZ(users_waves.completed_date,''UTC'',''America/New_York'')]],"")*1</f>
        <v>#VALUE!</v>
      </c>
      <c r="G514" t="e">
        <f>IFERROR(ODBC__dsn_Synapse[[#This Row],[npi]],"")*1</f>
        <v>#VALUE!</v>
      </c>
      <c r="H514" t="e">
        <f>IFERROR(ODBC__dsn_Synapse[[#This Row],[vendor_npi]],"")*1</f>
        <v>#VALUE!</v>
      </c>
      <c r="I514" t="e">
        <f>IFERROR(ODBC__dsn_Synapse[[#This Row],[status]],"")*1</f>
        <v>#VALUE!</v>
      </c>
      <c r="J514" t="str">
        <f>IFERROR(ODBC__dsn_Synapse[[#This Row],[responses-&gt;&gt;''$.\"4420595\"'']],"")</f>
        <v/>
      </c>
      <c r="K514" t="str">
        <f>IFERROR(ODBC__dsn_Synapse[[#This Row],[responses-&gt;&gt;''$.\"4420283\"'']],"")</f>
        <v/>
      </c>
      <c r="L514" t="str">
        <f>IFERROR(ODBC__dsn_Synapse[[#This Row],[responses-&gt;&gt;''$.\"4422124\"'']],"")</f>
        <v/>
      </c>
      <c r="M514" t="str">
        <f t="shared" si="57"/>
        <v/>
      </c>
      <c r="N514" t="e">
        <f>_xlfn.IFNA(_xlfn.XLOOKUP($G514,'HBV TL'!$C:$C,'HBV TL'!$E:$E,,0),"NA")</f>
        <v>#VALUE!</v>
      </c>
      <c r="O514" t="e">
        <f>_xlfn.IFNA(_xlfn.XLOOKUP($H514,'HBV TL'!$C:$C,'HBV TL'!$E:$E,,0),"NA")</f>
        <v>#VALUE!</v>
      </c>
      <c r="P514" t="e">
        <f t="shared" si="58"/>
        <v>#VALUE!</v>
      </c>
      <c r="Q514" t="e">
        <f>_xlfn.XLOOKUP($G514,'HBV_PBC Unified TL'!$A:$A,'HBV_PBC Unified TL'!$E:$E,,0)</f>
        <v>#VALUE!</v>
      </c>
      <c r="R514" t="e">
        <f t="shared" si="59"/>
        <v>#VALUE!</v>
      </c>
      <c r="S514" t="e">
        <f>_xlfn.IFNA(IF(_xlfn.XLOOKUP($C514,OLs!$B:$B,OLs!$B:$B,,0),1,0),0)</f>
        <v>#VALUE!</v>
      </c>
      <c r="T514" t="e">
        <f t="shared" si="60"/>
        <v>#VALUE!</v>
      </c>
      <c r="U514" t="e">
        <f>_xlfn.IFNA(_xlfn.XLOOKUP($T514,'PBC TL'!$A:$A,'PBC TL'!$F:$F,,0),"NA")</f>
        <v>#VALUE!</v>
      </c>
      <c r="V514" t="e">
        <f t="shared" si="61"/>
        <v>#VALUE!</v>
      </c>
      <c r="W514" t="e">
        <f t="shared" si="62"/>
        <v>#VALUE!</v>
      </c>
      <c r="X514" t="e">
        <f t="shared" si="63"/>
        <v>#VALUE!</v>
      </c>
      <c r="Y514" t="e">
        <f t="shared" si="64"/>
        <v>#VALUE!</v>
      </c>
    </row>
    <row r="515" spans="1:25" hidden="1" x14ac:dyDescent="0.25">
      <c r="A515" t="e">
        <f>IFERROR(ODBC__dsn_Synapse[[#This Row],[wave_id]],"")*1</f>
        <v>#VALUE!</v>
      </c>
      <c r="B515" t="e">
        <f>IFERROR(ODBC__dsn_Synapse[[#This Row],[id]],"")*1</f>
        <v>#VALUE!</v>
      </c>
      <c r="C515" t="e">
        <f>IFERROR(ODBC__dsn_Synapse[[#This Row],[user_id]],"")*1</f>
        <v>#VALUE!</v>
      </c>
      <c r="D515" s="100" t="e">
        <f>IFERROR(ODBC__dsn_Synapse[[#This Row],[start_date]],"")*1</f>
        <v>#VALUE!</v>
      </c>
      <c r="E515" t="e">
        <f>IFERROR(ODBC__dsn_Synapse[[#This Row],[completed_date]],"")*1</f>
        <v>#VALUE!</v>
      </c>
      <c r="F515" s="100" t="e">
        <f>IFERROR(ODBC__dsn_Synapse[[#This Row],[convert_TZ(users_waves.completed_date,''UTC'',''America/New_York'')]],"")*1</f>
        <v>#VALUE!</v>
      </c>
      <c r="G515" t="e">
        <f>IFERROR(ODBC__dsn_Synapse[[#This Row],[npi]],"")*1</f>
        <v>#VALUE!</v>
      </c>
      <c r="H515" t="e">
        <f>IFERROR(ODBC__dsn_Synapse[[#This Row],[vendor_npi]],"")*1</f>
        <v>#VALUE!</v>
      </c>
      <c r="I515" t="e">
        <f>IFERROR(ODBC__dsn_Synapse[[#This Row],[status]],"")*1</f>
        <v>#VALUE!</v>
      </c>
      <c r="J515" t="str">
        <f>IFERROR(ODBC__dsn_Synapse[[#This Row],[responses-&gt;&gt;''$.\"4420595\"'']],"")</f>
        <v/>
      </c>
      <c r="K515" t="str">
        <f>IFERROR(ODBC__dsn_Synapse[[#This Row],[responses-&gt;&gt;''$.\"4420283\"'']],"")</f>
        <v/>
      </c>
      <c r="L515" t="str">
        <f>IFERROR(ODBC__dsn_Synapse[[#This Row],[responses-&gt;&gt;''$.\"4422124\"'']],"")</f>
        <v/>
      </c>
      <c r="M515" t="str">
        <f t="shared" ref="M515:M578" si="65">IF(J515=0,K515,J515)</f>
        <v/>
      </c>
      <c r="N515" t="e">
        <f>_xlfn.IFNA(_xlfn.XLOOKUP($G515,'HBV TL'!$C:$C,'HBV TL'!$E:$E,,0),"NA")</f>
        <v>#VALUE!</v>
      </c>
      <c r="O515" t="e">
        <f>_xlfn.IFNA(_xlfn.XLOOKUP($H515,'HBV TL'!$C:$C,'HBV TL'!$E:$E,,0),"NA")</f>
        <v>#VALUE!</v>
      </c>
      <c r="P515" t="e">
        <f t="shared" ref="P515:P578" si="66">IF(N515="NA",O515,N515)</f>
        <v>#VALUE!</v>
      </c>
      <c r="Q515" t="e">
        <f>_xlfn.XLOOKUP($G515,'HBV_PBC Unified TL'!$A:$A,'HBV_PBC Unified TL'!$E:$E,,0)</f>
        <v>#VALUE!</v>
      </c>
      <c r="R515" t="e">
        <f t="shared" ref="R515:R578" si="67">IF(AND(P515&lt;11,P515&gt;3),"High/Medium",IF(AND(P515&lt;4,P515&gt;-1),"Low","No Decile"))</f>
        <v>#VALUE!</v>
      </c>
      <c r="S515" t="e">
        <f>_xlfn.IFNA(IF(_xlfn.XLOOKUP($C515,OLs!$B:$B,OLs!$B:$B,,0),1,0),0)</f>
        <v>#VALUE!</v>
      </c>
      <c r="T515" t="e">
        <f t="shared" ref="T515:T578" si="68">IF(G515=0,H515,G515)</f>
        <v>#VALUE!</v>
      </c>
      <c r="U515" t="e">
        <f>_xlfn.IFNA(_xlfn.XLOOKUP($T515,'PBC TL'!$A:$A,'PBC TL'!$F:$F,,0),"NA")</f>
        <v>#VALUE!</v>
      </c>
      <c r="V515" t="e">
        <f t="shared" ref="V515:V578" si="69">IF(P515&lt;&gt;"NA",1,0)</f>
        <v>#VALUE!</v>
      </c>
      <c r="W515" t="e">
        <f t="shared" ref="W515:W578" si="70">IF(U515&lt;&gt;"NA",1,0)</f>
        <v>#VALUE!</v>
      </c>
      <c r="X515" t="e">
        <f t="shared" ref="X515:X578" si="71">IF(AND(V515=1,W515=0),1,0)</f>
        <v>#VALUE!</v>
      </c>
      <c r="Y515" t="e">
        <f t="shared" ref="Y515:Y578" si="72">IF(AND(W515=1,V515=0),1,0)</f>
        <v>#VALUE!</v>
      </c>
    </row>
    <row r="516" spans="1:25" hidden="1" x14ac:dyDescent="0.25">
      <c r="A516" t="e">
        <f>IFERROR(ODBC__dsn_Synapse[[#This Row],[wave_id]],"")*1</f>
        <v>#VALUE!</v>
      </c>
      <c r="B516" t="e">
        <f>IFERROR(ODBC__dsn_Synapse[[#This Row],[id]],"")*1</f>
        <v>#VALUE!</v>
      </c>
      <c r="C516" t="e">
        <f>IFERROR(ODBC__dsn_Synapse[[#This Row],[user_id]],"")*1</f>
        <v>#VALUE!</v>
      </c>
      <c r="D516" s="100" t="e">
        <f>IFERROR(ODBC__dsn_Synapse[[#This Row],[start_date]],"")*1</f>
        <v>#VALUE!</v>
      </c>
      <c r="E516" t="e">
        <f>IFERROR(ODBC__dsn_Synapse[[#This Row],[completed_date]],"")*1</f>
        <v>#VALUE!</v>
      </c>
      <c r="F516" s="100" t="e">
        <f>IFERROR(ODBC__dsn_Synapse[[#This Row],[convert_TZ(users_waves.completed_date,''UTC'',''America/New_York'')]],"")*1</f>
        <v>#VALUE!</v>
      </c>
      <c r="G516" t="e">
        <f>IFERROR(ODBC__dsn_Synapse[[#This Row],[npi]],"")*1</f>
        <v>#VALUE!</v>
      </c>
      <c r="H516" t="e">
        <f>IFERROR(ODBC__dsn_Synapse[[#This Row],[vendor_npi]],"")*1</f>
        <v>#VALUE!</v>
      </c>
      <c r="I516" t="e">
        <f>IFERROR(ODBC__dsn_Synapse[[#This Row],[status]],"")*1</f>
        <v>#VALUE!</v>
      </c>
      <c r="J516" t="str">
        <f>IFERROR(ODBC__dsn_Synapse[[#This Row],[responses-&gt;&gt;''$.\"4420595\"'']],"")</f>
        <v/>
      </c>
      <c r="K516" t="str">
        <f>IFERROR(ODBC__dsn_Synapse[[#This Row],[responses-&gt;&gt;''$.\"4420283\"'']],"")</f>
        <v/>
      </c>
      <c r="L516" t="str">
        <f>IFERROR(ODBC__dsn_Synapse[[#This Row],[responses-&gt;&gt;''$.\"4422124\"'']],"")</f>
        <v/>
      </c>
      <c r="M516" t="str">
        <f t="shared" si="65"/>
        <v/>
      </c>
      <c r="N516" t="e">
        <f>_xlfn.IFNA(_xlfn.XLOOKUP($G516,'HBV TL'!$C:$C,'HBV TL'!$E:$E,,0),"NA")</f>
        <v>#VALUE!</v>
      </c>
      <c r="O516" t="e">
        <f>_xlfn.IFNA(_xlfn.XLOOKUP($H516,'HBV TL'!$C:$C,'HBV TL'!$E:$E,,0),"NA")</f>
        <v>#VALUE!</v>
      </c>
      <c r="P516" t="e">
        <f t="shared" si="66"/>
        <v>#VALUE!</v>
      </c>
      <c r="Q516" t="e">
        <f>_xlfn.XLOOKUP($G516,'HBV_PBC Unified TL'!$A:$A,'HBV_PBC Unified TL'!$E:$E,,0)</f>
        <v>#VALUE!</v>
      </c>
      <c r="R516" t="e">
        <f t="shared" si="67"/>
        <v>#VALUE!</v>
      </c>
      <c r="S516" t="e">
        <f>_xlfn.IFNA(IF(_xlfn.XLOOKUP($C516,OLs!$B:$B,OLs!$B:$B,,0),1,0),0)</f>
        <v>#VALUE!</v>
      </c>
      <c r="T516" t="e">
        <f t="shared" si="68"/>
        <v>#VALUE!</v>
      </c>
      <c r="U516" t="e">
        <f>_xlfn.IFNA(_xlfn.XLOOKUP($T516,'PBC TL'!$A:$A,'PBC TL'!$F:$F,,0),"NA")</f>
        <v>#VALUE!</v>
      </c>
      <c r="V516" t="e">
        <f t="shared" si="69"/>
        <v>#VALUE!</v>
      </c>
      <c r="W516" t="e">
        <f t="shared" si="70"/>
        <v>#VALUE!</v>
      </c>
      <c r="X516" t="e">
        <f t="shared" si="71"/>
        <v>#VALUE!</v>
      </c>
      <c r="Y516" t="e">
        <f t="shared" si="72"/>
        <v>#VALUE!</v>
      </c>
    </row>
    <row r="517" spans="1:25" hidden="1" x14ac:dyDescent="0.25">
      <c r="A517" t="e">
        <f>IFERROR(ODBC__dsn_Synapse[[#This Row],[wave_id]],"")*1</f>
        <v>#VALUE!</v>
      </c>
      <c r="B517" t="e">
        <f>IFERROR(ODBC__dsn_Synapse[[#This Row],[id]],"")*1</f>
        <v>#VALUE!</v>
      </c>
      <c r="C517" t="e">
        <f>IFERROR(ODBC__dsn_Synapse[[#This Row],[user_id]],"")*1</f>
        <v>#VALUE!</v>
      </c>
      <c r="D517" s="100" t="e">
        <f>IFERROR(ODBC__dsn_Synapse[[#This Row],[start_date]],"")*1</f>
        <v>#VALUE!</v>
      </c>
      <c r="E517" t="e">
        <f>IFERROR(ODBC__dsn_Synapse[[#This Row],[completed_date]],"")*1</f>
        <v>#VALUE!</v>
      </c>
      <c r="F517" s="100" t="e">
        <f>IFERROR(ODBC__dsn_Synapse[[#This Row],[convert_TZ(users_waves.completed_date,''UTC'',''America/New_York'')]],"")*1</f>
        <v>#VALUE!</v>
      </c>
      <c r="G517" t="e">
        <f>IFERROR(ODBC__dsn_Synapse[[#This Row],[npi]],"")*1</f>
        <v>#VALUE!</v>
      </c>
      <c r="H517" t="e">
        <f>IFERROR(ODBC__dsn_Synapse[[#This Row],[vendor_npi]],"")*1</f>
        <v>#VALUE!</v>
      </c>
      <c r="I517" t="e">
        <f>IFERROR(ODBC__dsn_Synapse[[#This Row],[status]],"")*1</f>
        <v>#VALUE!</v>
      </c>
      <c r="J517" t="str">
        <f>IFERROR(ODBC__dsn_Synapse[[#This Row],[responses-&gt;&gt;''$.\"4420595\"'']],"")</f>
        <v/>
      </c>
      <c r="K517" t="str">
        <f>IFERROR(ODBC__dsn_Synapse[[#This Row],[responses-&gt;&gt;''$.\"4420283\"'']],"")</f>
        <v/>
      </c>
      <c r="L517" t="str">
        <f>IFERROR(ODBC__dsn_Synapse[[#This Row],[responses-&gt;&gt;''$.\"4422124\"'']],"")</f>
        <v/>
      </c>
      <c r="M517" t="str">
        <f t="shared" si="65"/>
        <v/>
      </c>
      <c r="N517" t="e">
        <f>_xlfn.IFNA(_xlfn.XLOOKUP($G517,'HBV TL'!$C:$C,'HBV TL'!$E:$E,,0),"NA")</f>
        <v>#VALUE!</v>
      </c>
      <c r="O517" t="e">
        <f>_xlfn.IFNA(_xlfn.XLOOKUP($H517,'HBV TL'!$C:$C,'HBV TL'!$E:$E,,0),"NA")</f>
        <v>#VALUE!</v>
      </c>
      <c r="P517" t="e">
        <f t="shared" si="66"/>
        <v>#VALUE!</v>
      </c>
      <c r="Q517" t="e">
        <f>_xlfn.XLOOKUP($G517,'HBV_PBC Unified TL'!$A:$A,'HBV_PBC Unified TL'!$E:$E,,0)</f>
        <v>#VALUE!</v>
      </c>
      <c r="R517" t="e">
        <f t="shared" si="67"/>
        <v>#VALUE!</v>
      </c>
      <c r="S517" t="e">
        <f>_xlfn.IFNA(IF(_xlfn.XLOOKUP($C517,OLs!$B:$B,OLs!$B:$B,,0),1,0),0)</f>
        <v>#VALUE!</v>
      </c>
      <c r="T517" t="e">
        <f t="shared" si="68"/>
        <v>#VALUE!</v>
      </c>
      <c r="U517" t="e">
        <f>_xlfn.IFNA(_xlfn.XLOOKUP($T517,'PBC TL'!$A:$A,'PBC TL'!$F:$F,,0),"NA")</f>
        <v>#VALUE!</v>
      </c>
      <c r="V517" t="e">
        <f t="shared" si="69"/>
        <v>#VALUE!</v>
      </c>
      <c r="W517" t="e">
        <f t="shared" si="70"/>
        <v>#VALUE!</v>
      </c>
      <c r="X517" t="e">
        <f t="shared" si="71"/>
        <v>#VALUE!</v>
      </c>
      <c r="Y517" t="e">
        <f t="shared" si="72"/>
        <v>#VALUE!</v>
      </c>
    </row>
    <row r="518" spans="1:25" hidden="1" x14ac:dyDescent="0.25">
      <c r="A518" t="e">
        <f>IFERROR(ODBC__dsn_Synapse[[#This Row],[wave_id]],"")*1</f>
        <v>#VALUE!</v>
      </c>
      <c r="B518" t="e">
        <f>IFERROR(ODBC__dsn_Synapse[[#This Row],[id]],"")*1</f>
        <v>#VALUE!</v>
      </c>
      <c r="C518" t="e">
        <f>IFERROR(ODBC__dsn_Synapse[[#This Row],[user_id]],"")*1</f>
        <v>#VALUE!</v>
      </c>
      <c r="D518" s="100" t="e">
        <f>IFERROR(ODBC__dsn_Synapse[[#This Row],[start_date]],"")*1</f>
        <v>#VALUE!</v>
      </c>
      <c r="E518" t="e">
        <f>IFERROR(ODBC__dsn_Synapse[[#This Row],[completed_date]],"")*1</f>
        <v>#VALUE!</v>
      </c>
      <c r="F518" s="100" t="e">
        <f>IFERROR(ODBC__dsn_Synapse[[#This Row],[convert_TZ(users_waves.completed_date,''UTC'',''America/New_York'')]],"")*1</f>
        <v>#VALUE!</v>
      </c>
      <c r="G518" t="e">
        <f>IFERROR(ODBC__dsn_Synapse[[#This Row],[npi]],"")*1</f>
        <v>#VALUE!</v>
      </c>
      <c r="H518" t="e">
        <f>IFERROR(ODBC__dsn_Synapse[[#This Row],[vendor_npi]],"")*1</f>
        <v>#VALUE!</v>
      </c>
      <c r="I518" t="e">
        <f>IFERROR(ODBC__dsn_Synapse[[#This Row],[status]],"")*1</f>
        <v>#VALUE!</v>
      </c>
      <c r="J518" t="str">
        <f>IFERROR(ODBC__dsn_Synapse[[#This Row],[responses-&gt;&gt;''$.\"4420595\"'']],"")</f>
        <v/>
      </c>
      <c r="K518" t="str">
        <f>IFERROR(ODBC__dsn_Synapse[[#This Row],[responses-&gt;&gt;''$.\"4420283\"'']],"")</f>
        <v/>
      </c>
      <c r="L518" t="str">
        <f>IFERROR(ODBC__dsn_Synapse[[#This Row],[responses-&gt;&gt;''$.\"4422124\"'']],"")</f>
        <v/>
      </c>
      <c r="M518" t="str">
        <f t="shared" si="65"/>
        <v/>
      </c>
      <c r="N518" t="e">
        <f>_xlfn.IFNA(_xlfn.XLOOKUP($G518,'HBV TL'!$C:$C,'HBV TL'!$E:$E,,0),"NA")</f>
        <v>#VALUE!</v>
      </c>
      <c r="O518" t="e">
        <f>_xlfn.IFNA(_xlfn.XLOOKUP($H518,'HBV TL'!$C:$C,'HBV TL'!$E:$E,,0),"NA")</f>
        <v>#VALUE!</v>
      </c>
      <c r="P518" t="e">
        <f t="shared" si="66"/>
        <v>#VALUE!</v>
      </c>
      <c r="Q518" t="e">
        <f>_xlfn.XLOOKUP($G518,'HBV_PBC Unified TL'!$A:$A,'HBV_PBC Unified TL'!$E:$E,,0)</f>
        <v>#VALUE!</v>
      </c>
      <c r="R518" t="e">
        <f t="shared" si="67"/>
        <v>#VALUE!</v>
      </c>
      <c r="S518" t="e">
        <f>_xlfn.IFNA(IF(_xlfn.XLOOKUP($C518,OLs!$B:$B,OLs!$B:$B,,0),1,0),0)</f>
        <v>#VALUE!</v>
      </c>
      <c r="T518" t="e">
        <f t="shared" si="68"/>
        <v>#VALUE!</v>
      </c>
      <c r="U518" t="e">
        <f>_xlfn.IFNA(_xlfn.XLOOKUP($T518,'PBC TL'!$A:$A,'PBC TL'!$F:$F,,0),"NA")</f>
        <v>#VALUE!</v>
      </c>
      <c r="V518" t="e">
        <f t="shared" si="69"/>
        <v>#VALUE!</v>
      </c>
      <c r="W518" t="e">
        <f t="shared" si="70"/>
        <v>#VALUE!</v>
      </c>
      <c r="X518" t="e">
        <f t="shared" si="71"/>
        <v>#VALUE!</v>
      </c>
      <c r="Y518" t="e">
        <f t="shared" si="72"/>
        <v>#VALUE!</v>
      </c>
    </row>
    <row r="519" spans="1:25" hidden="1" x14ac:dyDescent="0.25">
      <c r="A519" t="e">
        <f>IFERROR(ODBC__dsn_Synapse[[#This Row],[wave_id]],"")*1</f>
        <v>#VALUE!</v>
      </c>
      <c r="B519" t="e">
        <f>IFERROR(ODBC__dsn_Synapse[[#This Row],[id]],"")*1</f>
        <v>#VALUE!</v>
      </c>
      <c r="C519" t="e">
        <f>IFERROR(ODBC__dsn_Synapse[[#This Row],[user_id]],"")*1</f>
        <v>#VALUE!</v>
      </c>
      <c r="D519" s="100" t="e">
        <f>IFERROR(ODBC__dsn_Synapse[[#This Row],[start_date]],"")*1</f>
        <v>#VALUE!</v>
      </c>
      <c r="E519" t="e">
        <f>IFERROR(ODBC__dsn_Synapse[[#This Row],[completed_date]],"")*1</f>
        <v>#VALUE!</v>
      </c>
      <c r="F519" s="100" t="e">
        <f>IFERROR(ODBC__dsn_Synapse[[#This Row],[convert_TZ(users_waves.completed_date,''UTC'',''America/New_York'')]],"")*1</f>
        <v>#VALUE!</v>
      </c>
      <c r="G519" t="e">
        <f>IFERROR(ODBC__dsn_Synapse[[#This Row],[npi]],"")*1</f>
        <v>#VALUE!</v>
      </c>
      <c r="H519" t="e">
        <f>IFERROR(ODBC__dsn_Synapse[[#This Row],[vendor_npi]],"")*1</f>
        <v>#VALUE!</v>
      </c>
      <c r="I519" t="e">
        <f>IFERROR(ODBC__dsn_Synapse[[#This Row],[status]],"")*1</f>
        <v>#VALUE!</v>
      </c>
      <c r="J519" t="str">
        <f>IFERROR(ODBC__dsn_Synapse[[#This Row],[responses-&gt;&gt;''$.\"4420595\"'']],"")</f>
        <v/>
      </c>
      <c r="K519" t="str">
        <f>IFERROR(ODBC__dsn_Synapse[[#This Row],[responses-&gt;&gt;''$.\"4420283\"'']],"")</f>
        <v/>
      </c>
      <c r="L519" t="str">
        <f>IFERROR(ODBC__dsn_Synapse[[#This Row],[responses-&gt;&gt;''$.\"4422124\"'']],"")</f>
        <v/>
      </c>
      <c r="M519" t="str">
        <f t="shared" si="65"/>
        <v/>
      </c>
      <c r="N519" t="e">
        <f>_xlfn.IFNA(_xlfn.XLOOKUP($G519,'HBV TL'!$C:$C,'HBV TL'!$E:$E,,0),"NA")</f>
        <v>#VALUE!</v>
      </c>
      <c r="O519" t="e">
        <f>_xlfn.IFNA(_xlfn.XLOOKUP($H519,'HBV TL'!$C:$C,'HBV TL'!$E:$E,,0),"NA")</f>
        <v>#VALUE!</v>
      </c>
      <c r="P519" t="e">
        <f t="shared" si="66"/>
        <v>#VALUE!</v>
      </c>
      <c r="Q519" t="e">
        <f>_xlfn.XLOOKUP($G519,'HBV_PBC Unified TL'!$A:$A,'HBV_PBC Unified TL'!$E:$E,,0)</f>
        <v>#VALUE!</v>
      </c>
      <c r="R519" t="e">
        <f t="shared" si="67"/>
        <v>#VALUE!</v>
      </c>
      <c r="S519" t="e">
        <f>_xlfn.IFNA(IF(_xlfn.XLOOKUP($C519,OLs!$B:$B,OLs!$B:$B,,0),1,0),0)</f>
        <v>#VALUE!</v>
      </c>
      <c r="T519" t="e">
        <f t="shared" si="68"/>
        <v>#VALUE!</v>
      </c>
      <c r="U519" t="e">
        <f>_xlfn.IFNA(_xlfn.XLOOKUP($T519,'PBC TL'!$A:$A,'PBC TL'!$F:$F,,0),"NA")</f>
        <v>#VALUE!</v>
      </c>
      <c r="V519" t="e">
        <f t="shared" si="69"/>
        <v>#VALUE!</v>
      </c>
      <c r="W519" t="e">
        <f t="shared" si="70"/>
        <v>#VALUE!</v>
      </c>
      <c r="X519" t="e">
        <f t="shared" si="71"/>
        <v>#VALUE!</v>
      </c>
      <c r="Y519" t="e">
        <f t="shared" si="72"/>
        <v>#VALUE!</v>
      </c>
    </row>
    <row r="520" spans="1:25" hidden="1" x14ac:dyDescent="0.25">
      <c r="A520" t="e">
        <f>IFERROR(ODBC__dsn_Synapse[[#This Row],[wave_id]],"")*1</f>
        <v>#VALUE!</v>
      </c>
      <c r="B520" t="e">
        <f>IFERROR(ODBC__dsn_Synapse[[#This Row],[id]],"")*1</f>
        <v>#VALUE!</v>
      </c>
      <c r="C520" t="e">
        <f>IFERROR(ODBC__dsn_Synapse[[#This Row],[user_id]],"")*1</f>
        <v>#VALUE!</v>
      </c>
      <c r="D520" s="100" t="e">
        <f>IFERROR(ODBC__dsn_Synapse[[#This Row],[start_date]],"")*1</f>
        <v>#VALUE!</v>
      </c>
      <c r="E520" t="e">
        <f>IFERROR(ODBC__dsn_Synapse[[#This Row],[completed_date]],"")*1</f>
        <v>#VALUE!</v>
      </c>
      <c r="F520" s="100" t="e">
        <f>IFERROR(ODBC__dsn_Synapse[[#This Row],[convert_TZ(users_waves.completed_date,''UTC'',''America/New_York'')]],"")*1</f>
        <v>#VALUE!</v>
      </c>
      <c r="G520" t="e">
        <f>IFERROR(ODBC__dsn_Synapse[[#This Row],[npi]],"")*1</f>
        <v>#VALUE!</v>
      </c>
      <c r="H520" t="e">
        <f>IFERROR(ODBC__dsn_Synapse[[#This Row],[vendor_npi]],"")*1</f>
        <v>#VALUE!</v>
      </c>
      <c r="I520" t="e">
        <f>IFERROR(ODBC__dsn_Synapse[[#This Row],[status]],"")*1</f>
        <v>#VALUE!</v>
      </c>
      <c r="J520" t="str">
        <f>IFERROR(ODBC__dsn_Synapse[[#This Row],[responses-&gt;&gt;''$.\"4420595\"'']],"")</f>
        <v/>
      </c>
      <c r="K520" t="str">
        <f>IFERROR(ODBC__dsn_Synapse[[#This Row],[responses-&gt;&gt;''$.\"4420283\"'']],"")</f>
        <v/>
      </c>
      <c r="L520" t="str">
        <f>IFERROR(ODBC__dsn_Synapse[[#This Row],[responses-&gt;&gt;''$.\"4422124\"'']],"")</f>
        <v/>
      </c>
      <c r="M520" t="str">
        <f t="shared" si="65"/>
        <v/>
      </c>
      <c r="N520" t="e">
        <f>_xlfn.IFNA(_xlfn.XLOOKUP($G520,'HBV TL'!$C:$C,'HBV TL'!$E:$E,,0),"NA")</f>
        <v>#VALUE!</v>
      </c>
      <c r="O520" t="e">
        <f>_xlfn.IFNA(_xlfn.XLOOKUP($H520,'HBV TL'!$C:$C,'HBV TL'!$E:$E,,0),"NA")</f>
        <v>#VALUE!</v>
      </c>
      <c r="P520" t="e">
        <f t="shared" si="66"/>
        <v>#VALUE!</v>
      </c>
      <c r="Q520" t="e">
        <f>_xlfn.XLOOKUP($G520,'HBV_PBC Unified TL'!$A:$A,'HBV_PBC Unified TL'!$E:$E,,0)</f>
        <v>#VALUE!</v>
      </c>
      <c r="R520" t="e">
        <f t="shared" si="67"/>
        <v>#VALUE!</v>
      </c>
      <c r="S520" t="e">
        <f>_xlfn.IFNA(IF(_xlfn.XLOOKUP($C520,OLs!$B:$B,OLs!$B:$B,,0),1,0),0)</f>
        <v>#VALUE!</v>
      </c>
      <c r="T520" t="e">
        <f t="shared" si="68"/>
        <v>#VALUE!</v>
      </c>
      <c r="U520" t="e">
        <f>_xlfn.IFNA(_xlfn.XLOOKUP($T520,'PBC TL'!$A:$A,'PBC TL'!$F:$F,,0),"NA")</f>
        <v>#VALUE!</v>
      </c>
      <c r="V520" t="e">
        <f t="shared" si="69"/>
        <v>#VALUE!</v>
      </c>
      <c r="W520" t="e">
        <f t="shared" si="70"/>
        <v>#VALUE!</v>
      </c>
      <c r="X520" t="e">
        <f t="shared" si="71"/>
        <v>#VALUE!</v>
      </c>
      <c r="Y520" t="e">
        <f t="shared" si="72"/>
        <v>#VALUE!</v>
      </c>
    </row>
    <row r="521" spans="1:25" hidden="1" x14ac:dyDescent="0.25">
      <c r="A521" t="e">
        <f>IFERROR(ODBC__dsn_Synapse[[#This Row],[wave_id]],"")*1</f>
        <v>#VALUE!</v>
      </c>
      <c r="B521" t="e">
        <f>IFERROR(ODBC__dsn_Synapse[[#This Row],[id]],"")*1</f>
        <v>#VALUE!</v>
      </c>
      <c r="C521" t="e">
        <f>IFERROR(ODBC__dsn_Synapse[[#This Row],[user_id]],"")*1</f>
        <v>#VALUE!</v>
      </c>
      <c r="D521" s="100" t="e">
        <f>IFERROR(ODBC__dsn_Synapse[[#This Row],[start_date]],"")*1</f>
        <v>#VALUE!</v>
      </c>
      <c r="E521" t="e">
        <f>IFERROR(ODBC__dsn_Synapse[[#This Row],[completed_date]],"")*1</f>
        <v>#VALUE!</v>
      </c>
      <c r="F521" s="100" t="e">
        <f>IFERROR(ODBC__dsn_Synapse[[#This Row],[convert_TZ(users_waves.completed_date,''UTC'',''America/New_York'')]],"")*1</f>
        <v>#VALUE!</v>
      </c>
      <c r="G521" t="e">
        <f>IFERROR(ODBC__dsn_Synapse[[#This Row],[npi]],"")*1</f>
        <v>#VALUE!</v>
      </c>
      <c r="H521" t="e">
        <f>IFERROR(ODBC__dsn_Synapse[[#This Row],[vendor_npi]],"")*1</f>
        <v>#VALUE!</v>
      </c>
      <c r="I521" t="e">
        <f>IFERROR(ODBC__dsn_Synapse[[#This Row],[status]],"")*1</f>
        <v>#VALUE!</v>
      </c>
      <c r="J521" t="str">
        <f>IFERROR(ODBC__dsn_Synapse[[#This Row],[responses-&gt;&gt;''$.\"4420595\"'']],"")</f>
        <v/>
      </c>
      <c r="K521" t="str">
        <f>IFERROR(ODBC__dsn_Synapse[[#This Row],[responses-&gt;&gt;''$.\"4420283\"'']],"")</f>
        <v/>
      </c>
      <c r="L521" t="str">
        <f>IFERROR(ODBC__dsn_Synapse[[#This Row],[responses-&gt;&gt;''$.\"4422124\"'']],"")</f>
        <v/>
      </c>
      <c r="M521" t="str">
        <f t="shared" si="65"/>
        <v/>
      </c>
      <c r="N521" t="e">
        <f>_xlfn.IFNA(_xlfn.XLOOKUP($G521,'HBV TL'!$C:$C,'HBV TL'!$E:$E,,0),"NA")</f>
        <v>#VALUE!</v>
      </c>
      <c r="O521" t="e">
        <f>_xlfn.IFNA(_xlfn.XLOOKUP($H521,'HBV TL'!$C:$C,'HBV TL'!$E:$E,,0),"NA")</f>
        <v>#VALUE!</v>
      </c>
      <c r="P521" t="e">
        <f t="shared" si="66"/>
        <v>#VALUE!</v>
      </c>
      <c r="Q521" t="e">
        <f>_xlfn.XLOOKUP($G521,'HBV_PBC Unified TL'!$A:$A,'HBV_PBC Unified TL'!$E:$E,,0)</f>
        <v>#VALUE!</v>
      </c>
      <c r="R521" t="e">
        <f t="shared" si="67"/>
        <v>#VALUE!</v>
      </c>
      <c r="S521" t="e">
        <f>_xlfn.IFNA(IF(_xlfn.XLOOKUP($C521,OLs!$B:$B,OLs!$B:$B,,0),1,0),0)</f>
        <v>#VALUE!</v>
      </c>
      <c r="T521" t="e">
        <f t="shared" si="68"/>
        <v>#VALUE!</v>
      </c>
      <c r="U521" t="e">
        <f>_xlfn.IFNA(_xlfn.XLOOKUP($T521,'PBC TL'!$A:$A,'PBC TL'!$F:$F,,0),"NA")</f>
        <v>#VALUE!</v>
      </c>
      <c r="V521" t="e">
        <f t="shared" si="69"/>
        <v>#VALUE!</v>
      </c>
      <c r="W521" t="e">
        <f t="shared" si="70"/>
        <v>#VALUE!</v>
      </c>
      <c r="X521" t="e">
        <f t="shared" si="71"/>
        <v>#VALUE!</v>
      </c>
      <c r="Y521" t="e">
        <f t="shared" si="72"/>
        <v>#VALUE!</v>
      </c>
    </row>
    <row r="522" spans="1:25" hidden="1" x14ac:dyDescent="0.25">
      <c r="A522" t="e">
        <f>IFERROR(ODBC__dsn_Synapse[[#This Row],[wave_id]],"")*1</f>
        <v>#VALUE!</v>
      </c>
      <c r="B522" t="e">
        <f>IFERROR(ODBC__dsn_Synapse[[#This Row],[id]],"")*1</f>
        <v>#VALUE!</v>
      </c>
      <c r="C522" t="e">
        <f>IFERROR(ODBC__dsn_Synapse[[#This Row],[user_id]],"")*1</f>
        <v>#VALUE!</v>
      </c>
      <c r="D522" s="100" t="e">
        <f>IFERROR(ODBC__dsn_Synapse[[#This Row],[start_date]],"")*1</f>
        <v>#VALUE!</v>
      </c>
      <c r="E522" t="e">
        <f>IFERROR(ODBC__dsn_Synapse[[#This Row],[completed_date]],"")*1</f>
        <v>#VALUE!</v>
      </c>
      <c r="F522" s="100" t="e">
        <f>IFERROR(ODBC__dsn_Synapse[[#This Row],[convert_TZ(users_waves.completed_date,''UTC'',''America/New_York'')]],"")*1</f>
        <v>#VALUE!</v>
      </c>
      <c r="G522" t="e">
        <f>IFERROR(ODBC__dsn_Synapse[[#This Row],[npi]],"")*1</f>
        <v>#VALUE!</v>
      </c>
      <c r="H522" t="e">
        <f>IFERROR(ODBC__dsn_Synapse[[#This Row],[vendor_npi]],"")*1</f>
        <v>#VALUE!</v>
      </c>
      <c r="I522" t="e">
        <f>IFERROR(ODBC__dsn_Synapse[[#This Row],[status]],"")*1</f>
        <v>#VALUE!</v>
      </c>
      <c r="J522" t="str">
        <f>IFERROR(ODBC__dsn_Synapse[[#This Row],[responses-&gt;&gt;''$.\"4420595\"'']],"")</f>
        <v/>
      </c>
      <c r="K522" t="str">
        <f>IFERROR(ODBC__dsn_Synapse[[#This Row],[responses-&gt;&gt;''$.\"4420283\"'']],"")</f>
        <v/>
      </c>
      <c r="L522" t="str">
        <f>IFERROR(ODBC__dsn_Synapse[[#This Row],[responses-&gt;&gt;''$.\"4422124\"'']],"")</f>
        <v/>
      </c>
      <c r="M522" t="str">
        <f t="shared" si="65"/>
        <v/>
      </c>
      <c r="N522" t="e">
        <f>_xlfn.IFNA(_xlfn.XLOOKUP($G522,'HBV TL'!$C:$C,'HBV TL'!$E:$E,,0),"NA")</f>
        <v>#VALUE!</v>
      </c>
      <c r="O522" t="e">
        <f>_xlfn.IFNA(_xlfn.XLOOKUP($H522,'HBV TL'!$C:$C,'HBV TL'!$E:$E,,0),"NA")</f>
        <v>#VALUE!</v>
      </c>
      <c r="P522" t="e">
        <f t="shared" si="66"/>
        <v>#VALUE!</v>
      </c>
      <c r="Q522" t="e">
        <f>_xlfn.XLOOKUP($G522,'HBV_PBC Unified TL'!$A:$A,'HBV_PBC Unified TL'!$E:$E,,0)</f>
        <v>#VALUE!</v>
      </c>
      <c r="R522" t="e">
        <f t="shared" si="67"/>
        <v>#VALUE!</v>
      </c>
      <c r="S522" t="e">
        <f>_xlfn.IFNA(IF(_xlfn.XLOOKUP($C522,OLs!$B:$B,OLs!$B:$B,,0),1,0),0)</f>
        <v>#VALUE!</v>
      </c>
      <c r="T522" t="e">
        <f t="shared" si="68"/>
        <v>#VALUE!</v>
      </c>
      <c r="U522" t="e">
        <f>_xlfn.IFNA(_xlfn.XLOOKUP($T522,'PBC TL'!$A:$A,'PBC TL'!$F:$F,,0),"NA")</f>
        <v>#VALUE!</v>
      </c>
      <c r="V522" t="e">
        <f t="shared" si="69"/>
        <v>#VALUE!</v>
      </c>
      <c r="W522" t="e">
        <f t="shared" si="70"/>
        <v>#VALUE!</v>
      </c>
      <c r="X522" t="e">
        <f t="shared" si="71"/>
        <v>#VALUE!</v>
      </c>
      <c r="Y522" t="e">
        <f t="shared" si="72"/>
        <v>#VALUE!</v>
      </c>
    </row>
    <row r="523" spans="1:25" hidden="1" x14ac:dyDescent="0.25">
      <c r="A523" t="e">
        <f>IFERROR(ODBC__dsn_Synapse[[#This Row],[wave_id]],"")*1</f>
        <v>#VALUE!</v>
      </c>
      <c r="B523" t="e">
        <f>IFERROR(ODBC__dsn_Synapse[[#This Row],[id]],"")*1</f>
        <v>#VALUE!</v>
      </c>
      <c r="C523" t="e">
        <f>IFERROR(ODBC__dsn_Synapse[[#This Row],[user_id]],"")*1</f>
        <v>#VALUE!</v>
      </c>
      <c r="D523" s="100" t="e">
        <f>IFERROR(ODBC__dsn_Synapse[[#This Row],[start_date]],"")*1</f>
        <v>#VALUE!</v>
      </c>
      <c r="E523" t="e">
        <f>IFERROR(ODBC__dsn_Synapse[[#This Row],[completed_date]],"")*1</f>
        <v>#VALUE!</v>
      </c>
      <c r="F523" s="100" t="e">
        <f>IFERROR(ODBC__dsn_Synapse[[#This Row],[convert_TZ(users_waves.completed_date,''UTC'',''America/New_York'')]],"")*1</f>
        <v>#VALUE!</v>
      </c>
      <c r="G523" t="e">
        <f>IFERROR(ODBC__dsn_Synapse[[#This Row],[npi]],"")*1</f>
        <v>#VALUE!</v>
      </c>
      <c r="H523" t="e">
        <f>IFERROR(ODBC__dsn_Synapse[[#This Row],[vendor_npi]],"")*1</f>
        <v>#VALUE!</v>
      </c>
      <c r="I523" t="e">
        <f>IFERROR(ODBC__dsn_Synapse[[#This Row],[status]],"")*1</f>
        <v>#VALUE!</v>
      </c>
      <c r="J523" t="str">
        <f>IFERROR(ODBC__dsn_Synapse[[#This Row],[responses-&gt;&gt;''$.\"4420595\"'']],"")</f>
        <v/>
      </c>
      <c r="K523" t="str">
        <f>IFERROR(ODBC__dsn_Synapse[[#This Row],[responses-&gt;&gt;''$.\"4420283\"'']],"")</f>
        <v/>
      </c>
      <c r="L523" t="str">
        <f>IFERROR(ODBC__dsn_Synapse[[#This Row],[responses-&gt;&gt;''$.\"4422124\"'']],"")</f>
        <v/>
      </c>
      <c r="M523" t="str">
        <f t="shared" si="65"/>
        <v/>
      </c>
      <c r="N523" t="e">
        <f>_xlfn.IFNA(_xlfn.XLOOKUP($G523,'HBV TL'!$C:$C,'HBV TL'!$E:$E,,0),"NA")</f>
        <v>#VALUE!</v>
      </c>
      <c r="O523" t="e">
        <f>_xlfn.IFNA(_xlfn.XLOOKUP($H523,'HBV TL'!$C:$C,'HBV TL'!$E:$E,,0),"NA")</f>
        <v>#VALUE!</v>
      </c>
      <c r="P523" t="e">
        <f t="shared" si="66"/>
        <v>#VALUE!</v>
      </c>
      <c r="Q523" t="e">
        <f>_xlfn.XLOOKUP($G523,'HBV_PBC Unified TL'!$A:$A,'HBV_PBC Unified TL'!$E:$E,,0)</f>
        <v>#VALUE!</v>
      </c>
      <c r="R523" t="e">
        <f t="shared" si="67"/>
        <v>#VALUE!</v>
      </c>
      <c r="S523" t="e">
        <f>_xlfn.IFNA(IF(_xlfn.XLOOKUP($C523,OLs!$B:$B,OLs!$B:$B,,0),1,0),0)</f>
        <v>#VALUE!</v>
      </c>
      <c r="T523" t="e">
        <f t="shared" si="68"/>
        <v>#VALUE!</v>
      </c>
      <c r="U523" t="e">
        <f>_xlfn.IFNA(_xlfn.XLOOKUP($T523,'PBC TL'!$A:$A,'PBC TL'!$F:$F,,0),"NA")</f>
        <v>#VALUE!</v>
      </c>
      <c r="V523" t="e">
        <f t="shared" si="69"/>
        <v>#VALUE!</v>
      </c>
      <c r="W523" t="e">
        <f t="shared" si="70"/>
        <v>#VALUE!</v>
      </c>
      <c r="X523" t="e">
        <f t="shared" si="71"/>
        <v>#VALUE!</v>
      </c>
      <c r="Y523" t="e">
        <f t="shared" si="72"/>
        <v>#VALUE!</v>
      </c>
    </row>
    <row r="524" spans="1:25" hidden="1" x14ac:dyDescent="0.25">
      <c r="A524" t="e">
        <f>IFERROR(ODBC__dsn_Synapse[[#This Row],[wave_id]],"")*1</f>
        <v>#VALUE!</v>
      </c>
      <c r="B524" t="e">
        <f>IFERROR(ODBC__dsn_Synapse[[#This Row],[id]],"")*1</f>
        <v>#VALUE!</v>
      </c>
      <c r="C524" t="e">
        <f>IFERROR(ODBC__dsn_Synapse[[#This Row],[user_id]],"")*1</f>
        <v>#VALUE!</v>
      </c>
      <c r="D524" s="100" t="e">
        <f>IFERROR(ODBC__dsn_Synapse[[#This Row],[start_date]],"")*1</f>
        <v>#VALUE!</v>
      </c>
      <c r="E524" t="e">
        <f>IFERROR(ODBC__dsn_Synapse[[#This Row],[completed_date]],"")*1</f>
        <v>#VALUE!</v>
      </c>
      <c r="F524" s="100" t="e">
        <f>IFERROR(ODBC__dsn_Synapse[[#This Row],[convert_TZ(users_waves.completed_date,''UTC'',''America/New_York'')]],"")*1</f>
        <v>#VALUE!</v>
      </c>
      <c r="G524" t="e">
        <f>IFERROR(ODBC__dsn_Synapse[[#This Row],[npi]],"")*1</f>
        <v>#VALUE!</v>
      </c>
      <c r="H524" t="e">
        <f>IFERROR(ODBC__dsn_Synapse[[#This Row],[vendor_npi]],"")*1</f>
        <v>#VALUE!</v>
      </c>
      <c r="I524" t="e">
        <f>IFERROR(ODBC__dsn_Synapse[[#This Row],[status]],"")*1</f>
        <v>#VALUE!</v>
      </c>
      <c r="J524" t="str">
        <f>IFERROR(ODBC__dsn_Synapse[[#This Row],[responses-&gt;&gt;''$.\"4420595\"'']],"")</f>
        <v/>
      </c>
      <c r="K524" t="str">
        <f>IFERROR(ODBC__dsn_Synapse[[#This Row],[responses-&gt;&gt;''$.\"4420283\"'']],"")</f>
        <v/>
      </c>
      <c r="L524" t="str">
        <f>IFERROR(ODBC__dsn_Synapse[[#This Row],[responses-&gt;&gt;''$.\"4422124\"'']],"")</f>
        <v/>
      </c>
      <c r="M524" t="str">
        <f t="shared" si="65"/>
        <v/>
      </c>
      <c r="N524" t="e">
        <f>_xlfn.IFNA(_xlfn.XLOOKUP($G524,'HBV TL'!$C:$C,'HBV TL'!$E:$E,,0),"NA")</f>
        <v>#VALUE!</v>
      </c>
      <c r="O524" t="e">
        <f>_xlfn.IFNA(_xlfn.XLOOKUP($H524,'HBV TL'!$C:$C,'HBV TL'!$E:$E,,0),"NA")</f>
        <v>#VALUE!</v>
      </c>
      <c r="P524" t="e">
        <f t="shared" si="66"/>
        <v>#VALUE!</v>
      </c>
      <c r="Q524" t="e">
        <f>_xlfn.XLOOKUP($G524,'HBV_PBC Unified TL'!$A:$A,'HBV_PBC Unified TL'!$E:$E,,0)</f>
        <v>#VALUE!</v>
      </c>
      <c r="R524" t="e">
        <f t="shared" si="67"/>
        <v>#VALUE!</v>
      </c>
      <c r="S524" t="e">
        <f>_xlfn.IFNA(IF(_xlfn.XLOOKUP($C524,OLs!$B:$B,OLs!$B:$B,,0),1,0),0)</f>
        <v>#VALUE!</v>
      </c>
      <c r="T524" t="e">
        <f t="shared" si="68"/>
        <v>#VALUE!</v>
      </c>
      <c r="U524" t="e">
        <f>_xlfn.IFNA(_xlfn.XLOOKUP($T524,'PBC TL'!$A:$A,'PBC TL'!$F:$F,,0),"NA")</f>
        <v>#VALUE!</v>
      </c>
      <c r="V524" t="e">
        <f t="shared" si="69"/>
        <v>#VALUE!</v>
      </c>
      <c r="W524" t="e">
        <f t="shared" si="70"/>
        <v>#VALUE!</v>
      </c>
      <c r="X524" t="e">
        <f t="shared" si="71"/>
        <v>#VALUE!</v>
      </c>
      <c r="Y524" t="e">
        <f t="shared" si="72"/>
        <v>#VALUE!</v>
      </c>
    </row>
    <row r="525" spans="1:25" hidden="1" x14ac:dyDescent="0.25">
      <c r="A525" t="e">
        <f>IFERROR(ODBC__dsn_Synapse[[#This Row],[wave_id]],"")*1</f>
        <v>#VALUE!</v>
      </c>
      <c r="B525" t="e">
        <f>IFERROR(ODBC__dsn_Synapse[[#This Row],[id]],"")*1</f>
        <v>#VALUE!</v>
      </c>
      <c r="C525" t="e">
        <f>IFERROR(ODBC__dsn_Synapse[[#This Row],[user_id]],"")*1</f>
        <v>#VALUE!</v>
      </c>
      <c r="D525" s="100" t="e">
        <f>IFERROR(ODBC__dsn_Synapse[[#This Row],[start_date]],"")*1</f>
        <v>#VALUE!</v>
      </c>
      <c r="E525" t="e">
        <f>IFERROR(ODBC__dsn_Synapse[[#This Row],[completed_date]],"")*1</f>
        <v>#VALUE!</v>
      </c>
      <c r="F525" s="100" t="e">
        <f>IFERROR(ODBC__dsn_Synapse[[#This Row],[convert_TZ(users_waves.completed_date,''UTC'',''America/New_York'')]],"")*1</f>
        <v>#VALUE!</v>
      </c>
      <c r="G525" t="e">
        <f>IFERROR(ODBC__dsn_Synapse[[#This Row],[npi]],"")*1</f>
        <v>#VALUE!</v>
      </c>
      <c r="H525" t="e">
        <f>IFERROR(ODBC__dsn_Synapse[[#This Row],[vendor_npi]],"")*1</f>
        <v>#VALUE!</v>
      </c>
      <c r="I525" t="e">
        <f>IFERROR(ODBC__dsn_Synapse[[#This Row],[status]],"")*1</f>
        <v>#VALUE!</v>
      </c>
      <c r="J525" t="str">
        <f>IFERROR(ODBC__dsn_Synapse[[#This Row],[responses-&gt;&gt;''$.\"4420595\"'']],"")</f>
        <v/>
      </c>
      <c r="K525" t="str">
        <f>IFERROR(ODBC__dsn_Synapse[[#This Row],[responses-&gt;&gt;''$.\"4420283\"'']],"")</f>
        <v/>
      </c>
      <c r="L525" t="str">
        <f>IFERROR(ODBC__dsn_Synapse[[#This Row],[responses-&gt;&gt;''$.\"4422124\"'']],"")</f>
        <v/>
      </c>
      <c r="M525" t="str">
        <f t="shared" si="65"/>
        <v/>
      </c>
      <c r="N525" t="e">
        <f>_xlfn.IFNA(_xlfn.XLOOKUP($G525,'HBV TL'!$C:$C,'HBV TL'!$E:$E,,0),"NA")</f>
        <v>#VALUE!</v>
      </c>
      <c r="O525" t="e">
        <f>_xlfn.IFNA(_xlfn.XLOOKUP($H525,'HBV TL'!$C:$C,'HBV TL'!$E:$E,,0),"NA")</f>
        <v>#VALUE!</v>
      </c>
      <c r="P525" t="e">
        <f t="shared" si="66"/>
        <v>#VALUE!</v>
      </c>
      <c r="Q525" t="e">
        <f>_xlfn.XLOOKUP($G525,'HBV_PBC Unified TL'!$A:$A,'HBV_PBC Unified TL'!$E:$E,,0)</f>
        <v>#VALUE!</v>
      </c>
      <c r="R525" t="e">
        <f t="shared" si="67"/>
        <v>#VALUE!</v>
      </c>
      <c r="S525" t="e">
        <f>_xlfn.IFNA(IF(_xlfn.XLOOKUP($C525,OLs!$B:$B,OLs!$B:$B,,0),1,0),0)</f>
        <v>#VALUE!</v>
      </c>
      <c r="T525" t="e">
        <f t="shared" si="68"/>
        <v>#VALUE!</v>
      </c>
      <c r="U525" t="e">
        <f>_xlfn.IFNA(_xlfn.XLOOKUP($T525,'PBC TL'!$A:$A,'PBC TL'!$F:$F,,0),"NA")</f>
        <v>#VALUE!</v>
      </c>
      <c r="V525" t="e">
        <f t="shared" si="69"/>
        <v>#VALUE!</v>
      </c>
      <c r="W525" t="e">
        <f t="shared" si="70"/>
        <v>#VALUE!</v>
      </c>
      <c r="X525" t="e">
        <f t="shared" si="71"/>
        <v>#VALUE!</v>
      </c>
      <c r="Y525" t="e">
        <f t="shared" si="72"/>
        <v>#VALUE!</v>
      </c>
    </row>
    <row r="526" spans="1:25" hidden="1" x14ac:dyDescent="0.25">
      <c r="A526" t="e">
        <f>IFERROR(ODBC__dsn_Synapse[[#This Row],[wave_id]],"")*1</f>
        <v>#VALUE!</v>
      </c>
      <c r="B526" t="e">
        <f>IFERROR(ODBC__dsn_Synapse[[#This Row],[id]],"")*1</f>
        <v>#VALUE!</v>
      </c>
      <c r="C526" t="e">
        <f>IFERROR(ODBC__dsn_Synapse[[#This Row],[user_id]],"")*1</f>
        <v>#VALUE!</v>
      </c>
      <c r="D526" s="100" t="e">
        <f>IFERROR(ODBC__dsn_Synapse[[#This Row],[start_date]],"")*1</f>
        <v>#VALUE!</v>
      </c>
      <c r="E526" t="e">
        <f>IFERROR(ODBC__dsn_Synapse[[#This Row],[completed_date]],"")*1</f>
        <v>#VALUE!</v>
      </c>
      <c r="F526" s="100" t="e">
        <f>IFERROR(ODBC__dsn_Synapse[[#This Row],[convert_TZ(users_waves.completed_date,''UTC'',''America/New_York'')]],"")*1</f>
        <v>#VALUE!</v>
      </c>
      <c r="G526" t="e">
        <f>IFERROR(ODBC__dsn_Synapse[[#This Row],[npi]],"")*1</f>
        <v>#VALUE!</v>
      </c>
      <c r="H526" t="e">
        <f>IFERROR(ODBC__dsn_Synapse[[#This Row],[vendor_npi]],"")*1</f>
        <v>#VALUE!</v>
      </c>
      <c r="I526" t="e">
        <f>IFERROR(ODBC__dsn_Synapse[[#This Row],[status]],"")*1</f>
        <v>#VALUE!</v>
      </c>
      <c r="J526" t="str">
        <f>IFERROR(ODBC__dsn_Synapse[[#This Row],[responses-&gt;&gt;''$.\"4420595\"'']],"")</f>
        <v/>
      </c>
      <c r="K526" t="str">
        <f>IFERROR(ODBC__dsn_Synapse[[#This Row],[responses-&gt;&gt;''$.\"4420283\"'']],"")</f>
        <v/>
      </c>
      <c r="L526" t="str">
        <f>IFERROR(ODBC__dsn_Synapse[[#This Row],[responses-&gt;&gt;''$.\"4422124\"'']],"")</f>
        <v/>
      </c>
      <c r="M526" t="str">
        <f t="shared" si="65"/>
        <v/>
      </c>
      <c r="N526" t="e">
        <f>_xlfn.IFNA(_xlfn.XLOOKUP($G526,'HBV TL'!$C:$C,'HBV TL'!$E:$E,,0),"NA")</f>
        <v>#VALUE!</v>
      </c>
      <c r="O526" t="e">
        <f>_xlfn.IFNA(_xlfn.XLOOKUP($H526,'HBV TL'!$C:$C,'HBV TL'!$E:$E,,0),"NA")</f>
        <v>#VALUE!</v>
      </c>
      <c r="P526" t="e">
        <f t="shared" si="66"/>
        <v>#VALUE!</v>
      </c>
      <c r="Q526" t="e">
        <f>_xlfn.XLOOKUP($G526,'HBV_PBC Unified TL'!$A:$A,'HBV_PBC Unified TL'!$E:$E,,0)</f>
        <v>#VALUE!</v>
      </c>
      <c r="R526" t="e">
        <f t="shared" si="67"/>
        <v>#VALUE!</v>
      </c>
      <c r="S526" t="e">
        <f>_xlfn.IFNA(IF(_xlfn.XLOOKUP($C526,OLs!$B:$B,OLs!$B:$B,,0),1,0),0)</f>
        <v>#VALUE!</v>
      </c>
      <c r="T526" t="e">
        <f t="shared" si="68"/>
        <v>#VALUE!</v>
      </c>
      <c r="U526" t="e">
        <f>_xlfn.IFNA(_xlfn.XLOOKUP($T526,'PBC TL'!$A:$A,'PBC TL'!$F:$F,,0),"NA")</f>
        <v>#VALUE!</v>
      </c>
      <c r="V526" t="e">
        <f t="shared" si="69"/>
        <v>#VALUE!</v>
      </c>
      <c r="W526" t="e">
        <f t="shared" si="70"/>
        <v>#VALUE!</v>
      </c>
      <c r="X526" t="e">
        <f t="shared" si="71"/>
        <v>#VALUE!</v>
      </c>
      <c r="Y526" t="e">
        <f t="shared" si="72"/>
        <v>#VALUE!</v>
      </c>
    </row>
    <row r="527" spans="1:25" hidden="1" x14ac:dyDescent="0.25">
      <c r="A527" t="e">
        <f>IFERROR(ODBC__dsn_Synapse[[#This Row],[wave_id]],"")*1</f>
        <v>#VALUE!</v>
      </c>
      <c r="B527" t="e">
        <f>IFERROR(ODBC__dsn_Synapse[[#This Row],[id]],"")*1</f>
        <v>#VALUE!</v>
      </c>
      <c r="C527" t="e">
        <f>IFERROR(ODBC__dsn_Synapse[[#This Row],[user_id]],"")*1</f>
        <v>#VALUE!</v>
      </c>
      <c r="D527" s="100" t="e">
        <f>IFERROR(ODBC__dsn_Synapse[[#This Row],[start_date]],"")*1</f>
        <v>#VALUE!</v>
      </c>
      <c r="E527" t="e">
        <f>IFERROR(ODBC__dsn_Synapse[[#This Row],[completed_date]],"")*1</f>
        <v>#VALUE!</v>
      </c>
      <c r="F527" s="100" t="e">
        <f>IFERROR(ODBC__dsn_Synapse[[#This Row],[convert_TZ(users_waves.completed_date,''UTC'',''America/New_York'')]],"")*1</f>
        <v>#VALUE!</v>
      </c>
      <c r="G527" t="e">
        <f>IFERROR(ODBC__dsn_Synapse[[#This Row],[npi]],"")*1</f>
        <v>#VALUE!</v>
      </c>
      <c r="H527" t="e">
        <f>IFERROR(ODBC__dsn_Synapse[[#This Row],[vendor_npi]],"")*1</f>
        <v>#VALUE!</v>
      </c>
      <c r="I527" t="e">
        <f>IFERROR(ODBC__dsn_Synapse[[#This Row],[status]],"")*1</f>
        <v>#VALUE!</v>
      </c>
      <c r="J527" t="str">
        <f>IFERROR(ODBC__dsn_Synapse[[#This Row],[responses-&gt;&gt;''$.\"4420595\"'']],"")</f>
        <v/>
      </c>
      <c r="K527" t="str">
        <f>IFERROR(ODBC__dsn_Synapse[[#This Row],[responses-&gt;&gt;''$.\"4420283\"'']],"")</f>
        <v/>
      </c>
      <c r="L527" t="str">
        <f>IFERROR(ODBC__dsn_Synapse[[#This Row],[responses-&gt;&gt;''$.\"4422124\"'']],"")</f>
        <v/>
      </c>
      <c r="M527" t="str">
        <f t="shared" si="65"/>
        <v/>
      </c>
      <c r="N527" t="e">
        <f>_xlfn.IFNA(_xlfn.XLOOKUP($G527,'HBV TL'!$C:$C,'HBV TL'!$E:$E,,0),"NA")</f>
        <v>#VALUE!</v>
      </c>
      <c r="O527" t="e">
        <f>_xlfn.IFNA(_xlfn.XLOOKUP($H527,'HBV TL'!$C:$C,'HBV TL'!$E:$E,,0),"NA")</f>
        <v>#VALUE!</v>
      </c>
      <c r="P527" t="e">
        <f t="shared" si="66"/>
        <v>#VALUE!</v>
      </c>
      <c r="Q527" t="e">
        <f>_xlfn.XLOOKUP($G527,'HBV_PBC Unified TL'!$A:$A,'HBV_PBC Unified TL'!$E:$E,,0)</f>
        <v>#VALUE!</v>
      </c>
      <c r="R527" t="e">
        <f t="shared" si="67"/>
        <v>#VALUE!</v>
      </c>
      <c r="S527" t="e">
        <f>_xlfn.IFNA(IF(_xlfn.XLOOKUP($C527,OLs!$B:$B,OLs!$B:$B,,0),1,0),0)</f>
        <v>#VALUE!</v>
      </c>
      <c r="T527" t="e">
        <f t="shared" si="68"/>
        <v>#VALUE!</v>
      </c>
      <c r="U527" t="e">
        <f>_xlfn.IFNA(_xlfn.XLOOKUP($T527,'PBC TL'!$A:$A,'PBC TL'!$F:$F,,0),"NA")</f>
        <v>#VALUE!</v>
      </c>
      <c r="V527" t="e">
        <f t="shared" si="69"/>
        <v>#VALUE!</v>
      </c>
      <c r="W527" t="e">
        <f t="shared" si="70"/>
        <v>#VALUE!</v>
      </c>
      <c r="X527" t="e">
        <f t="shared" si="71"/>
        <v>#VALUE!</v>
      </c>
      <c r="Y527" t="e">
        <f t="shared" si="72"/>
        <v>#VALUE!</v>
      </c>
    </row>
    <row r="528" spans="1:25" hidden="1" x14ac:dyDescent="0.25">
      <c r="A528" t="e">
        <f>IFERROR(ODBC__dsn_Synapse[[#This Row],[wave_id]],"")*1</f>
        <v>#VALUE!</v>
      </c>
      <c r="B528" t="e">
        <f>IFERROR(ODBC__dsn_Synapse[[#This Row],[id]],"")*1</f>
        <v>#VALUE!</v>
      </c>
      <c r="C528" t="e">
        <f>IFERROR(ODBC__dsn_Synapse[[#This Row],[user_id]],"")*1</f>
        <v>#VALUE!</v>
      </c>
      <c r="D528" s="100" t="e">
        <f>IFERROR(ODBC__dsn_Synapse[[#This Row],[start_date]],"")*1</f>
        <v>#VALUE!</v>
      </c>
      <c r="E528" t="e">
        <f>IFERROR(ODBC__dsn_Synapse[[#This Row],[completed_date]],"")*1</f>
        <v>#VALUE!</v>
      </c>
      <c r="F528" s="100" t="e">
        <f>IFERROR(ODBC__dsn_Synapse[[#This Row],[convert_TZ(users_waves.completed_date,''UTC'',''America/New_York'')]],"")*1</f>
        <v>#VALUE!</v>
      </c>
      <c r="G528" t="e">
        <f>IFERROR(ODBC__dsn_Synapse[[#This Row],[npi]],"")*1</f>
        <v>#VALUE!</v>
      </c>
      <c r="H528" t="e">
        <f>IFERROR(ODBC__dsn_Synapse[[#This Row],[vendor_npi]],"")*1</f>
        <v>#VALUE!</v>
      </c>
      <c r="I528" t="e">
        <f>IFERROR(ODBC__dsn_Synapse[[#This Row],[status]],"")*1</f>
        <v>#VALUE!</v>
      </c>
      <c r="J528" t="str">
        <f>IFERROR(ODBC__dsn_Synapse[[#This Row],[responses-&gt;&gt;''$.\"4420595\"'']],"")</f>
        <v/>
      </c>
      <c r="K528" t="str">
        <f>IFERROR(ODBC__dsn_Synapse[[#This Row],[responses-&gt;&gt;''$.\"4420283\"'']],"")</f>
        <v/>
      </c>
      <c r="L528" t="str">
        <f>IFERROR(ODBC__dsn_Synapse[[#This Row],[responses-&gt;&gt;''$.\"4422124\"'']],"")</f>
        <v/>
      </c>
      <c r="M528" t="str">
        <f t="shared" si="65"/>
        <v/>
      </c>
      <c r="N528" t="e">
        <f>_xlfn.IFNA(_xlfn.XLOOKUP($G528,'HBV TL'!$C:$C,'HBV TL'!$E:$E,,0),"NA")</f>
        <v>#VALUE!</v>
      </c>
      <c r="O528" t="e">
        <f>_xlfn.IFNA(_xlfn.XLOOKUP($H528,'HBV TL'!$C:$C,'HBV TL'!$E:$E,,0),"NA")</f>
        <v>#VALUE!</v>
      </c>
      <c r="P528" t="e">
        <f t="shared" si="66"/>
        <v>#VALUE!</v>
      </c>
      <c r="Q528" t="e">
        <f>_xlfn.XLOOKUP($G528,'HBV_PBC Unified TL'!$A:$A,'HBV_PBC Unified TL'!$E:$E,,0)</f>
        <v>#VALUE!</v>
      </c>
      <c r="R528" t="e">
        <f t="shared" si="67"/>
        <v>#VALUE!</v>
      </c>
      <c r="S528" t="e">
        <f>_xlfn.IFNA(IF(_xlfn.XLOOKUP($C528,OLs!$B:$B,OLs!$B:$B,,0),1,0),0)</f>
        <v>#VALUE!</v>
      </c>
      <c r="T528" t="e">
        <f t="shared" si="68"/>
        <v>#VALUE!</v>
      </c>
      <c r="U528" t="e">
        <f>_xlfn.IFNA(_xlfn.XLOOKUP($T528,'PBC TL'!$A:$A,'PBC TL'!$F:$F,,0),"NA")</f>
        <v>#VALUE!</v>
      </c>
      <c r="V528" t="e">
        <f t="shared" si="69"/>
        <v>#VALUE!</v>
      </c>
      <c r="W528" t="e">
        <f t="shared" si="70"/>
        <v>#VALUE!</v>
      </c>
      <c r="X528" t="e">
        <f t="shared" si="71"/>
        <v>#VALUE!</v>
      </c>
      <c r="Y528" t="e">
        <f t="shared" si="72"/>
        <v>#VALUE!</v>
      </c>
    </row>
    <row r="529" spans="1:25" hidden="1" x14ac:dyDescent="0.25">
      <c r="A529" t="e">
        <f>IFERROR(ODBC__dsn_Synapse[[#This Row],[wave_id]],"")*1</f>
        <v>#VALUE!</v>
      </c>
      <c r="B529" t="e">
        <f>IFERROR(ODBC__dsn_Synapse[[#This Row],[id]],"")*1</f>
        <v>#VALUE!</v>
      </c>
      <c r="C529" t="e">
        <f>IFERROR(ODBC__dsn_Synapse[[#This Row],[user_id]],"")*1</f>
        <v>#VALUE!</v>
      </c>
      <c r="D529" s="100" t="e">
        <f>IFERROR(ODBC__dsn_Synapse[[#This Row],[start_date]],"")*1</f>
        <v>#VALUE!</v>
      </c>
      <c r="E529" t="e">
        <f>IFERROR(ODBC__dsn_Synapse[[#This Row],[completed_date]],"")*1</f>
        <v>#VALUE!</v>
      </c>
      <c r="F529" s="100" t="e">
        <f>IFERROR(ODBC__dsn_Synapse[[#This Row],[convert_TZ(users_waves.completed_date,''UTC'',''America/New_York'')]],"")*1</f>
        <v>#VALUE!</v>
      </c>
      <c r="G529" t="e">
        <f>IFERROR(ODBC__dsn_Synapse[[#This Row],[npi]],"")*1</f>
        <v>#VALUE!</v>
      </c>
      <c r="H529" t="e">
        <f>IFERROR(ODBC__dsn_Synapse[[#This Row],[vendor_npi]],"")*1</f>
        <v>#VALUE!</v>
      </c>
      <c r="I529" t="e">
        <f>IFERROR(ODBC__dsn_Synapse[[#This Row],[status]],"")*1</f>
        <v>#VALUE!</v>
      </c>
      <c r="J529" t="str">
        <f>IFERROR(ODBC__dsn_Synapse[[#This Row],[responses-&gt;&gt;''$.\"4420595\"'']],"")</f>
        <v/>
      </c>
      <c r="K529" t="str">
        <f>IFERROR(ODBC__dsn_Synapse[[#This Row],[responses-&gt;&gt;''$.\"4420283\"'']],"")</f>
        <v/>
      </c>
      <c r="L529" t="str">
        <f>IFERROR(ODBC__dsn_Synapse[[#This Row],[responses-&gt;&gt;''$.\"4422124\"'']],"")</f>
        <v/>
      </c>
      <c r="M529" t="str">
        <f t="shared" si="65"/>
        <v/>
      </c>
      <c r="N529" t="e">
        <f>_xlfn.IFNA(_xlfn.XLOOKUP($G529,'HBV TL'!$C:$C,'HBV TL'!$E:$E,,0),"NA")</f>
        <v>#VALUE!</v>
      </c>
      <c r="O529" t="e">
        <f>_xlfn.IFNA(_xlfn.XLOOKUP($H529,'HBV TL'!$C:$C,'HBV TL'!$E:$E,,0),"NA")</f>
        <v>#VALUE!</v>
      </c>
      <c r="P529" t="e">
        <f t="shared" si="66"/>
        <v>#VALUE!</v>
      </c>
      <c r="Q529" t="e">
        <f>_xlfn.XLOOKUP($G529,'HBV_PBC Unified TL'!$A:$A,'HBV_PBC Unified TL'!$E:$E,,0)</f>
        <v>#VALUE!</v>
      </c>
      <c r="R529" t="e">
        <f t="shared" si="67"/>
        <v>#VALUE!</v>
      </c>
      <c r="S529" t="e">
        <f>_xlfn.IFNA(IF(_xlfn.XLOOKUP($C529,OLs!$B:$B,OLs!$B:$B,,0),1,0),0)</f>
        <v>#VALUE!</v>
      </c>
      <c r="T529" t="e">
        <f t="shared" si="68"/>
        <v>#VALUE!</v>
      </c>
      <c r="U529" t="e">
        <f>_xlfn.IFNA(_xlfn.XLOOKUP($T529,'PBC TL'!$A:$A,'PBC TL'!$F:$F,,0),"NA")</f>
        <v>#VALUE!</v>
      </c>
      <c r="V529" t="e">
        <f t="shared" si="69"/>
        <v>#VALUE!</v>
      </c>
      <c r="W529" t="e">
        <f t="shared" si="70"/>
        <v>#VALUE!</v>
      </c>
      <c r="X529" t="e">
        <f t="shared" si="71"/>
        <v>#VALUE!</v>
      </c>
      <c r="Y529" t="e">
        <f t="shared" si="72"/>
        <v>#VALUE!</v>
      </c>
    </row>
    <row r="530" spans="1:25" hidden="1" x14ac:dyDescent="0.25">
      <c r="A530" t="e">
        <f>IFERROR(ODBC__dsn_Synapse[[#This Row],[wave_id]],"")*1</f>
        <v>#VALUE!</v>
      </c>
      <c r="B530" t="e">
        <f>IFERROR(ODBC__dsn_Synapse[[#This Row],[id]],"")*1</f>
        <v>#VALUE!</v>
      </c>
      <c r="C530" t="e">
        <f>IFERROR(ODBC__dsn_Synapse[[#This Row],[user_id]],"")*1</f>
        <v>#VALUE!</v>
      </c>
      <c r="D530" s="100" t="e">
        <f>IFERROR(ODBC__dsn_Synapse[[#This Row],[start_date]],"")*1</f>
        <v>#VALUE!</v>
      </c>
      <c r="E530" t="e">
        <f>IFERROR(ODBC__dsn_Synapse[[#This Row],[completed_date]],"")*1</f>
        <v>#VALUE!</v>
      </c>
      <c r="F530" s="100" t="e">
        <f>IFERROR(ODBC__dsn_Synapse[[#This Row],[convert_TZ(users_waves.completed_date,''UTC'',''America/New_York'')]],"")*1</f>
        <v>#VALUE!</v>
      </c>
      <c r="G530" t="e">
        <f>IFERROR(ODBC__dsn_Synapse[[#This Row],[npi]],"")*1</f>
        <v>#VALUE!</v>
      </c>
      <c r="H530" t="e">
        <f>IFERROR(ODBC__dsn_Synapse[[#This Row],[vendor_npi]],"")*1</f>
        <v>#VALUE!</v>
      </c>
      <c r="I530" t="e">
        <f>IFERROR(ODBC__dsn_Synapse[[#This Row],[status]],"")*1</f>
        <v>#VALUE!</v>
      </c>
      <c r="J530" t="str">
        <f>IFERROR(ODBC__dsn_Synapse[[#This Row],[responses-&gt;&gt;''$.\"4420595\"'']],"")</f>
        <v/>
      </c>
      <c r="K530" t="str">
        <f>IFERROR(ODBC__dsn_Synapse[[#This Row],[responses-&gt;&gt;''$.\"4420283\"'']],"")</f>
        <v/>
      </c>
      <c r="L530" t="str">
        <f>IFERROR(ODBC__dsn_Synapse[[#This Row],[responses-&gt;&gt;''$.\"4422124\"'']],"")</f>
        <v/>
      </c>
      <c r="M530" t="str">
        <f t="shared" si="65"/>
        <v/>
      </c>
      <c r="N530" t="e">
        <f>_xlfn.IFNA(_xlfn.XLOOKUP($G530,'HBV TL'!$C:$C,'HBV TL'!$E:$E,,0),"NA")</f>
        <v>#VALUE!</v>
      </c>
      <c r="O530" t="e">
        <f>_xlfn.IFNA(_xlfn.XLOOKUP($H530,'HBV TL'!$C:$C,'HBV TL'!$E:$E,,0),"NA")</f>
        <v>#VALUE!</v>
      </c>
      <c r="P530" t="e">
        <f t="shared" si="66"/>
        <v>#VALUE!</v>
      </c>
      <c r="Q530" t="e">
        <f>_xlfn.XLOOKUP($G530,'HBV_PBC Unified TL'!$A:$A,'HBV_PBC Unified TL'!$E:$E,,0)</f>
        <v>#VALUE!</v>
      </c>
      <c r="R530" t="e">
        <f t="shared" si="67"/>
        <v>#VALUE!</v>
      </c>
      <c r="S530" t="e">
        <f>_xlfn.IFNA(IF(_xlfn.XLOOKUP($C530,OLs!$B:$B,OLs!$B:$B,,0),1,0),0)</f>
        <v>#VALUE!</v>
      </c>
      <c r="T530" t="e">
        <f t="shared" si="68"/>
        <v>#VALUE!</v>
      </c>
      <c r="U530" t="e">
        <f>_xlfn.IFNA(_xlfn.XLOOKUP($T530,'PBC TL'!$A:$A,'PBC TL'!$F:$F,,0),"NA")</f>
        <v>#VALUE!</v>
      </c>
      <c r="V530" t="e">
        <f t="shared" si="69"/>
        <v>#VALUE!</v>
      </c>
      <c r="W530" t="e">
        <f t="shared" si="70"/>
        <v>#VALUE!</v>
      </c>
      <c r="X530" t="e">
        <f t="shared" si="71"/>
        <v>#VALUE!</v>
      </c>
      <c r="Y530" t="e">
        <f t="shared" si="72"/>
        <v>#VALUE!</v>
      </c>
    </row>
    <row r="531" spans="1:25" hidden="1" x14ac:dyDescent="0.25">
      <c r="A531" t="e">
        <f>IFERROR(ODBC__dsn_Synapse[[#This Row],[wave_id]],"")*1</f>
        <v>#VALUE!</v>
      </c>
      <c r="B531" t="e">
        <f>IFERROR(ODBC__dsn_Synapse[[#This Row],[id]],"")*1</f>
        <v>#VALUE!</v>
      </c>
      <c r="C531" t="e">
        <f>IFERROR(ODBC__dsn_Synapse[[#This Row],[user_id]],"")*1</f>
        <v>#VALUE!</v>
      </c>
      <c r="D531" s="100" t="e">
        <f>IFERROR(ODBC__dsn_Synapse[[#This Row],[start_date]],"")*1</f>
        <v>#VALUE!</v>
      </c>
      <c r="E531" t="e">
        <f>IFERROR(ODBC__dsn_Synapse[[#This Row],[completed_date]],"")*1</f>
        <v>#VALUE!</v>
      </c>
      <c r="F531" s="100" t="e">
        <f>IFERROR(ODBC__dsn_Synapse[[#This Row],[convert_TZ(users_waves.completed_date,''UTC'',''America/New_York'')]],"")*1</f>
        <v>#VALUE!</v>
      </c>
      <c r="G531" t="e">
        <f>IFERROR(ODBC__dsn_Synapse[[#This Row],[npi]],"")*1</f>
        <v>#VALUE!</v>
      </c>
      <c r="H531" t="e">
        <f>IFERROR(ODBC__dsn_Synapse[[#This Row],[vendor_npi]],"")*1</f>
        <v>#VALUE!</v>
      </c>
      <c r="I531" t="e">
        <f>IFERROR(ODBC__dsn_Synapse[[#This Row],[status]],"")*1</f>
        <v>#VALUE!</v>
      </c>
      <c r="J531" t="str">
        <f>IFERROR(ODBC__dsn_Synapse[[#This Row],[responses-&gt;&gt;''$.\"4420595\"'']],"")</f>
        <v/>
      </c>
      <c r="K531" t="str">
        <f>IFERROR(ODBC__dsn_Synapse[[#This Row],[responses-&gt;&gt;''$.\"4420283\"'']],"")</f>
        <v/>
      </c>
      <c r="L531" t="str">
        <f>IFERROR(ODBC__dsn_Synapse[[#This Row],[responses-&gt;&gt;''$.\"4422124\"'']],"")</f>
        <v/>
      </c>
      <c r="M531" t="str">
        <f t="shared" si="65"/>
        <v/>
      </c>
      <c r="N531" t="e">
        <f>_xlfn.IFNA(_xlfn.XLOOKUP($G531,'HBV TL'!$C:$C,'HBV TL'!$E:$E,,0),"NA")</f>
        <v>#VALUE!</v>
      </c>
      <c r="O531" t="e">
        <f>_xlfn.IFNA(_xlfn.XLOOKUP($H531,'HBV TL'!$C:$C,'HBV TL'!$E:$E,,0),"NA")</f>
        <v>#VALUE!</v>
      </c>
      <c r="P531" t="e">
        <f t="shared" si="66"/>
        <v>#VALUE!</v>
      </c>
      <c r="Q531" t="e">
        <f>_xlfn.XLOOKUP($G531,'HBV_PBC Unified TL'!$A:$A,'HBV_PBC Unified TL'!$E:$E,,0)</f>
        <v>#VALUE!</v>
      </c>
      <c r="R531" t="e">
        <f t="shared" si="67"/>
        <v>#VALUE!</v>
      </c>
      <c r="S531" t="e">
        <f>_xlfn.IFNA(IF(_xlfn.XLOOKUP($C531,OLs!$B:$B,OLs!$B:$B,,0),1,0),0)</f>
        <v>#VALUE!</v>
      </c>
      <c r="T531" t="e">
        <f t="shared" si="68"/>
        <v>#VALUE!</v>
      </c>
      <c r="U531" t="e">
        <f>_xlfn.IFNA(_xlfn.XLOOKUP($T531,'PBC TL'!$A:$A,'PBC TL'!$F:$F,,0),"NA")</f>
        <v>#VALUE!</v>
      </c>
      <c r="V531" t="e">
        <f t="shared" si="69"/>
        <v>#VALUE!</v>
      </c>
      <c r="W531" t="e">
        <f t="shared" si="70"/>
        <v>#VALUE!</v>
      </c>
      <c r="X531" t="e">
        <f t="shared" si="71"/>
        <v>#VALUE!</v>
      </c>
      <c r="Y531" t="e">
        <f t="shared" si="72"/>
        <v>#VALUE!</v>
      </c>
    </row>
    <row r="532" spans="1:25" hidden="1" x14ac:dyDescent="0.25">
      <c r="A532" t="e">
        <f>IFERROR(ODBC__dsn_Synapse[[#This Row],[wave_id]],"")*1</f>
        <v>#VALUE!</v>
      </c>
      <c r="B532" t="e">
        <f>IFERROR(ODBC__dsn_Synapse[[#This Row],[id]],"")*1</f>
        <v>#VALUE!</v>
      </c>
      <c r="C532" t="e">
        <f>IFERROR(ODBC__dsn_Synapse[[#This Row],[user_id]],"")*1</f>
        <v>#VALUE!</v>
      </c>
      <c r="D532" s="100" t="e">
        <f>IFERROR(ODBC__dsn_Synapse[[#This Row],[start_date]],"")*1</f>
        <v>#VALUE!</v>
      </c>
      <c r="E532" t="e">
        <f>IFERROR(ODBC__dsn_Synapse[[#This Row],[completed_date]],"")*1</f>
        <v>#VALUE!</v>
      </c>
      <c r="F532" s="100" t="e">
        <f>IFERROR(ODBC__dsn_Synapse[[#This Row],[convert_TZ(users_waves.completed_date,''UTC'',''America/New_York'')]],"")*1</f>
        <v>#VALUE!</v>
      </c>
      <c r="G532" t="e">
        <f>IFERROR(ODBC__dsn_Synapse[[#This Row],[npi]],"")*1</f>
        <v>#VALUE!</v>
      </c>
      <c r="H532" t="e">
        <f>IFERROR(ODBC__dsn_Synapse[[#This Row],[vendor_npi]],"")*1</f>
        <v>#VALUE!</v>
      </c>
      <c r="I532" t="e">
        <f>IFERROR(ODBC__dsn_Synapse[[#This Row],[status]],"")*1</f>
        <v>#VALUE!</v>
      </c>
      <c r="J532" t="str">
        <f>IFERROR(ODBC__dsn_Synapse[[#This Row],[responses-&gt;&gt;''$.\"4420595\"'']],"")</f>
        <v/>
      </c>
      <c r="K532" t="str">
        <f>IFERROR(ODBC__dsn_Synapse[[#This Row],[responses-&gt;&gt;''$.\"4420283\"'']],"")</f>
        <v/>
      </c>
      <c r="L532" t="str">
        <f>IFERROR(ODBC__dsn_Synapse[[#This Row],[responses-&gt;&gt;''$.\"4422124\"'']],"")</f>
        <v/>
      </c>
      <c r="M532" t="str">
        <f t="shared" si="65"/>
        <v/>
      </c>
      <c r="N532" t="e">
        <f>_xlfn.IFNA(_xlfn.XLOOKUP($G532,'HBV TL'!$C:$C,'HBV TL'!$E:$E,,0),"NA")</f>
        <v>#VALUE!</v>
      </c>
      <c r="O532" t="e">
        <f>_xlfn.IFNA(_xlfn.XLOOKUP($H532,'HBV TL'!$C:$C,'HBV TL'!$E:$E,,0),"NA")</f>
        <v>#VALUE!</v>
      </c>
      <c r="P532" t="e">
        <f t="shared" si="66"/>
        <v>#VALUE!</v>
      </c>
      <c r="Q532" t="e">
        <f>_xlfn.XLOOKUP($G532,'HBV_PBC Unified TL'!$A:$A,'HBV_PBC Unified TL'!$E:$E,,0)</f>
        <v>#VALUE!</v>
      </c>
      <c r="R532" t="e">
        <f t="shared" si="67"/>
        <v>#VALUE!</v>
      </c>
      <c r="S532" t="e">
        <f>_xlfn.IFNA(IF(_xlfn.XLOOKUP($C532,OLs!$B:$B,OLs!$B:$B,,0),1,0),0)</f>
        <v>#VALUE!</v>
      </c>
      <c r="T532" t="e">
        <f t="shared" si="68"/>
        <v>#VALUE!</v>
      </c>
      <c r="U532" t="e">
        <f>_xlfn.IFNA(_xlfn.XLOOKUP($T532,'PBC TL'!$A:$A,'PBC TL'!$F:$F,,0),"NA")</f>
        <v>#VALUE!</v>
      </c>
      <c r="V532" t="e">
        <f t="shared" si="69"/>
        <v>#VALUE!</v>
      </c>
      <c r="W532" t="e">
        <f t="shared" si="70"/>
        <v>#VALUE!</v>
      </c>
      <c r="X532" t="e">
        <f t="shared" si="71"/>
        <v>#VALUE!</v>
      </c>
      <c r="Y532" t="e">
        <f t="shared" si="72"/>
        <v>#VALUE!</v>
      </c>
    </row>
    <row r="533" spans="1:25" hidden="1" x14ac:dyDescent="0.25">
      <c r="A533" t="e">
        <f>IFERROR(ODBC__dsn_Synapse[[#This Row],[wave_id]],"")*1</f>
        <v>#VALUE!</v>
      </c>
      <c r="B533" t="e">
        <f>IFERROR(ODBC__dsn_Synapse[[#This Row],[id]],"")*1</f>
        <v>#VALUE!</v>
      </c>
      <c r="C533" t="e">
        <f>IFERROR(ODBC__dsn_Synapse[[#This Row],[user_id]],"")*1</f>
        <v>#VALUE!</v>
      </c>
      <c r="D533" s="100" t="e">
        <f>IFERROR(ODBC__dsn_Synapse[[#This Row],[start_date]],"")*1</f>
        <v>#VALUE!</v>
      </c>
      <c r="E533" t="e">
        <f>IFERROR(ODBC__dsn_Synapse[[#This Row],[completed_date]],"")*1</f>
        <v>#VALUE!</v>
      </c>
      <c r="F533" s="100" t="e">
        <f>IFERROR(ODBC__dsn_Synapse[[#This Row],[convert_TZ(users_waves.completed_date,''UTC'',''America/New_York'')]],"")*1</f>
        <v>#VALUE!</v>
      </c>
      <c r="G533" t="e">
        <f>IFERROR(ODBC__dsn_Synapse[[#This Row],[npi]],"")*1</f>
        <v>#VALUE!</v>
      </c>
      <c r="H533" t="e">
        <f>IFERROR(ODBC__dsn_Synapse[[#This Row],[vendor_npi]],"")*1</f>
        <v>#VALUE!</v>
      </c>
      <c r="I533" t="e">
        <f>IFERROR(ODBC__dsn_Synapse[[#This Row],[status]],"")*1</f>
        <v>#VALUE!</v>
      </c>
      <c r="J533" t="str">
        <f>IFERROR(ODBC__dsn_Synapse[[#This Row],[responses-&gt;&gt;''$.\"4420595\"'']],"")</f>
        <v/>
      </c>
      <c r="K533" t="str">
        <f>IFERROR(ODBC__dsn_Synapse[[#This Row],[responses-&gt;&gt;''$.\"4420283\"'']],"")</f>
        <v/>
      </c>
      <c r="L533" t="str">
        <f>IFERROR(ODBC__dsn_Synapse[[#This Row],[responses-&gt;&gt;''$.\"4422124\"'']],"")</f>
        <v/>
      </c>
      <c r="M533" t="str">
        <f t="shared" si="65"/>
        <v/>
      </c>
      <c r="N533" t="e">
        <f>_xlfn.IFNA(_xlfn.XLOOKUP($G533,'HBV TL'!$C:$C,'HBV TL'!$E:$E,,0),"NA")</f>
        <v>#VALUE!</v>
      </c>
      <c r="O533" t="e">
        <f>_xlfn.IFNA(_xlfn.XLOOKUP($H533,'HBV TL'!$C:$C,'HBV TL'!$E:$E,,0),"NA")</f>
        <v>#VALUE!</v>
      </c>
      <c r="P533" t="e">
        <f t="shared" si="66"/>
        <v>#VALUE!</v>
      </c>
      <c r="Q533" t="e">
        <f>_xlfn.XLOOKUP($G533,'HBV_PBC Unified TL'!$A:$A,'HBV_PBC Unified TL'!$E:$E,,0)</f>
        <v>#VALUE!</v>
      </c>
      <c r="R533" t="e">
        <f t="shared" si="67"/>
        <v>#VALUE!</v>
      </c>
      <c r="S533" t="e">
        <f>_xlfn.IFNA(IF(_xlfn.XLOOKUP($C533,OLs!$B:$B,OLs!$B:$B,,0),1,0),0)</f>
        <v>#VALUE!</v>
      </c>
      <c r="T533" t="e">
        <f t="shared" si="68"/>
        <v>#VALUE!</v>
      </c>
      <c r="U533" t="e">
        <f>_xlfn.IFNA(_xlfn.XLOOKUP($T533,'PBC TL'!$A:$A,'PBC TL'!$F:$F,,0),"NA")</f>
        <v>#VALUE!</v>
      </c>
      <c r="V533" t="e">
        <f t="shared" si="69"/>
        <v>#VALUE!</v>
      </c>
      <c r="W533" t="e">
        <f t="shared" si="70"/>
        <v>#VALUE!</v>
      </c>
      <c r="X533" t="e">
        <f t="shared" si="71"/>
        <v>#VALUE!</v>
      </c>
      <c r="Y533" t="e">
        <f t="shared" si="72"/>
        <v>#VALUE!</v>
      </c>
    </row>
    <row r="534" spans="1:25" hidden="1" x14ac:dyDescent="0.25">
      <c r="A534" t="e">
        <f>IFERROR(ODBC__dsn_Synapse[[#This Row],[wave_id]],"")*1</f>
        <v>#VALUE!</v>
      </c>
      <c r="B534" t="e">
        <f>IFERROR(ODBC__dsn_Synapse[[#This Row],[id]],"")*1</f>
        <v>#VALUE!</v>
      </c>
      <c r="C534" t="e">
        <f>IFERROR(ODBC__dsn_Synapse[[#This Row],[user_id]],"")*1</f>
        <v>#VALUE!</v>
      </c>
      <c r="D534" s="100" t="e">
        <f>IFERROR(ODBC__dsn_Synapse[[#This Row],[start_date]],"")*1</f>
        <v>#VALUE!</v>
      </c>
      <c r="E534" t="e">
        <f>IFERROR(ODBC__dsn_Synapse[[#This Row],[completed_date]],"")*1</f>
        <v>#VALUE!</v>
      </c>
      <c r="F534" s="100" t="e">
        <f>IFERROR(ODBC__dsn_Synapse[[#This Row],[convert_TZ(users_waves.completed_date,''UTC'',''America/New_York'')]],"")*1</f>
        <v>#VALUE!</v>
      </c>
      <c r="G534" t="e">
        <f>IFERROR(ODBC__dsn_Synapse[[#This Row],[npi]],"")*1</f>
        <v>#VALUE!</v>
      </c>
      <c r="H534" t="e">
        <f>IFERROR(ODBC__dsn_Synapse[[#This Row],[vendor_npi]],"")*1</f>
        <v>#VALUE!</v>
      </c>
      <c r="I534" t="e">
        <f>IFERROR(ODBC__dsn_Synapse[[#This Row],[status]],"")*1</f>
        <v>#VALUE!</v>
      </c>
      <c r="J534" t="str">
        <f>IFERROR(ODBC__dsn_Synapse[[#This Row],[responses-&gt;&gt;''$.\"4420595\"'']],"")</f>
        <v/>
      </c>
      <c r="K534" t="str">
        <f>IFERROR(ODBC__dsn_Synapse[[#This Row],[responses-&gt;&gt;''$.\"4420283\"'']],"")</f>
        <v/>
      </c>
      <c r="L534" t="str">
        <f>IFERROR(ODBC__dsn_Synapse[[#This Row],[responses-&gt;&gt;''$.\"4422124\"'']],"")</f>
        <v/>
      </c>
      <c r="M534" t="str">
        <f t="shared" si="65"/>
        <v/>
      </c>
      <c r="N534" t="e">
        <f>_xlfn.IFNA(_xlfn.XLOOKUP($G534,'HBV TL'!$C:$C,'HBV TL'!$E:$E,,0),"NA")</f>
        <v>#VALUE!</v>
      </c>
      <c r="O534" t="e">
        <f>_xlfn.IFNA(_xlfn.XLOOKUP($H534,'HBV TL'!$C:$C,'HBV TL'!$E:$E,,0),"NA")</f>
        <v>#VALUE!</v>
      </c>
      <c r="P534" t="e">
        <f t="shared" si="66"/>
        <v>#VALUE!</v>
      </c>
      <c r="Q534" t="e">
        <f>_xlfn.XLOOKUP($G534,'HBV_PBC Unified TL'!$A:$A,'HBV_PBC Unified TL'!$E:$E,,0)</f>
        <v>#VALUE!</v>
      </c>
      <c r="R534" t="e">
        <f t="shared" si="67"/>
        <v>#VALUE!</v>
      </c>
      <c r="S534" t="e">
        <f>_xlfn.IFNA(IF(_xlfn.XLOOKUP($C534,OLs!$B:$B,OLs!$B:$B,,0),1,0),0)</f>
        <v>#VALUE!</v>
      </c>
      <c r="T534" t="e">
        <f t="shared" si="68"/>
        <v>#VALUE!</v>
      </c>
      <c r="U534" t="e">
        <f>_xlfn.IFNA(_xlfn.XLOOKUP($T534,'PBC TL'!$A:$A,'PBC TL'!$F:$F,,0),"NA")</f>
        <v>#VALUE!</v>
      </c>
      <c r="V534" t="e">
        <f t="shared" si="69"/>
        <v>#VALUE!</v>
      </c>
      <c r="W534" t="e">
        <f t="shared" si="70"/>
        <v>#VALUE!</v>
      </c>
      <c r="X534" t="e">
        <f t="shared" si="71"/>
        <v>#VALUE!</v>
      </c>
      <c r="Y534" t="e">
        <f t="shared" si="72"/>
        <v>#VALUE!</v>
      </c>
    </row>
    <row r="535" spans="1:25" hidden="1" x14ac:dyDescent="0.25">
      <c r="A535" t="e">
        <f>IFERROR(ODBC__dsn_Synapse[[#This Row],[wave_id]],"")*1</f>
        <v>#VALUE!</v>
      </c>
      <c r="B535" t="e">
        <f>IFERROR(ODBC__dsn_Synapse[[#This Row],[id]],"")*1</f>
        <v>#VALUE!</v>
      </c>
      <c r="C535" t="e">
        <f>IFERROR(ODBC__dsn_Synapse[[#This Row],[user_id]],"")*1</f>
        <v>#VALUE!</v>
      </c>
      <c r="D535" s="100" t="e">
        <f>IFERROR(ODBC__dsn_Synapse[[#This Row],[start_date]],"")*1</f>
        <v>#VALUE!</v>
      </c>
      <c r="E535" t="e">
        <f>IFERROR(ODBC__dsn_Synapse[[#This Row],[completed_date]],"")*1</f>
        <v>#VALUE!</v>
      </c>
      <c r="F535" s="100" t="e">
        <f>IFERROR(ODBC__dsn_Synapse[[#This Row],[convert_TZ(users_waves.completed_date,''UTC'',''America/New_York'')]],"")*1</f>
        <v>#VALUE!</v>
      </c>
      <c r="G535" t="e">
        <f>IFERROR(ODBC__dsn_Synapse[[#This Row],[npi]],"")*1</f>
        <v>#VALUE!</v>
      </c>
      <c r="H535" t="e">
        <f>IFERROR(ODBC__dsn_Synapse[[#This Row],[vendor_npi]],"")*1</f>
        <v>#VALUE!</v>
      </c>
      <c r="I535" t="e">
        <f>IFERROR(ODBC__dsn_Synapse[[#This Row],[status]],"")*1</f>
        <v>#VALUE!</v>
      </c>
      <c r="J535" t="str">
        <f>IFERROR(ODBC__dsn_Synapse[[#This Row],[responses-&gt;&gt;''$.\"4420595\"'']],"")</f>
        <v/>
      </c>
      <c r="K535" t="str">
        <f>IFERROR(ODBC__dsn_Synapse[[#This Row],[responses-&gt;&gt;''$.\"4420283\"'']],"")</f>
        <v/>
      </c>
      <c r="L535" t="str">
        <f>IFERROR(ODBC__dsn_Synapse[[#This Row],[responses-&gt;&gt;''$.\"4422124\"'']],"")</f>
        <v/>
      </c>
      <c r="M535" t="str">
        <f t="shared" si="65"/>
        <v/>
      </c>
      <c r="N535" t="e">
        <f>_xlfn.IFNA(_xlfn.XLOOKUP($G535,'HBV TL'!$C:$C,'HBV TL'!$E:$E,,0),"NA")</f>
        <v>#VALUE!</v>
      </c>
      <c r="O535" t="e">
        <f>_xlfn.IFNA(_xlfn.XLOOKUP($H535,'HBV TL'!$C:$C,'HBV TL'!$E:$E,,0),"NA")</f>
        <v>#VALUE!</v>
      </c>
      <c r="P535" t="e">
        <f t="shared" si="66"/>
        <v>#VALUE!</v>
      </c>
      <c r="Q535" t="e">
        <f>_xlfn.XLOOKUP($G535,'HBV_PBC Unified TL'!$A:$A,'HBV_PBC Unified TL'!$E:$E,,0)</f>
        <v>#VALUE!</v>
      </c>
      <c r="R535" t="e">
        <f t="shared" si="67"/>
        <v>#VALUE!</v>
      </c>
      <c r="S535" t="e">
        <f>_xlfn.IFNA(IF(_xlfn.XLOOKUP($C535,OLs!$B:$B,OLs!$B:$B,,0),1,0),0)</f>
        <v>#VALUE!</v>
      </c>
      <c r="T535" t="e">
        <f t="shared" si="68"/>
        <v>#VALUE!</v>
      </c>
      <c r="U535" t="e">
        <f>_xlfn.IFNA(_xlfn.XLOOKUP($T535,'PBC TL'!$A:$A,'PBC TL'!$F:$F,,0),"NA")</f>
        <v>#VALUE!</v>
      </c>
      <c r="V535" t="e">
        <f t="shared" si="69"/>
        <v>#VALUE!</v>
      </c>
      <c r="W535" t="e">
        <f t="shared" si="70"/>
        <v>#VALUE!</v>
      </c>
      <c r="X535" t="e">
        <f t="shared" si="71"/>
        <v>#VALUE!</v>
      </c>
      <c r="Y535" t="e">
        <f t="shared" si="72"/>
        <v>#VALUE!</v>
      </c>
    </row>
    <row r="536" spans="1:25" hidden="1" x14ac:dyDescent="0.25">
      <c r="A536" t="e">
        <f>IFERROR(ODBC__dsn_Synapse[[#This Row],[wave_id]],"")*1</f>
        <v>#VALUE!</v>
      </c>
      <c r="B536" t="e">
        <f>IFERROR(ODBC__dsn_Synapse[[#This Row],[id]],"")*1</f>
        <v>#VALUE!</v>
      </c>
      <c r="C536" t="e">
        <f>IFERROR(ODBC__dsn_Synapse[[#This Row],[user_id]],"")*1</f>
        <v>#VALUE!</v>
      </c>
      <c r="D536" s="100" t="e">
        <f>IFERROR(ODBC__dsn_Synapse[[#This Row],[start_date]],"")*1</f>
        <v>#VALUE!</v>
      </c>
      <c r="E536" t="e">
        <f>IFERROR(ODBC__dsn_Synapse[[#This Row],[completed_date]],"")*1</f>
        <v>#VALUE!</v>
      </c>
      <c r="F536" s="100" t="e">
        <f>IFERROR(ODBC__dsn_Synapse[[#This Row],[convert_TZ(users_waves.completed_date,''UTC'',''America/New_York'')]],"")*1</f>
        <v>#VALUE!</v>
      </c>
      <c r="G536" t="e">
        <f>IFERROR(ODBC__dsn_Synapse[[#This Row],[npi]],"")*1</f>
        <v>#VALUE!</v>
      </c>
      <c r="H536" t="e">
        <f>IFERROR(ODBC__dsn_Synapse[[#This Row],[vendor_npi]],"")*1</f>
        <v>#VALUE!</v>
      </c>
      <c r="I536" t="e">
        <f>IFERROR(ODBC__dsn_Synapse[[#This Row],[status]],"")*1</f>
        <v>#VALUE!</v>
      </c>
      <c r="J536" t="str">
        <f>IFERROR(ODBC__dsn_Synapse[[#This Row],[responses-&gt;&gt;''$.\"4420595\"'']],"")</f>
        <v/>
      </c>
      <c r="K536" t="str">
        <f>IFERROR(ODBC__dsn_Synapse[[#This Row],[responses-&gt;&gt;''$.\"4420283\"'']],"")</f>
        <v/>
      </c>
      <c r="L536" t="str">
        <f>IFERROR(ODBC__dsn_Synapse[[#This Row],[responses-&gt;&gt;''$.\"4422124\"'']],"")</f>
        <v/>
      </c>
      <c r="M536" t="str">
        <f t="shared" si="65"/>
        <v/>
      </c>
      <c r="N536" t="e">
        <f>_xlfn.IFNA(_xlfn.XLOOKUP($G536,'HBV TL'!$C:$C,'HBV TL'!$E:$E,,0),"NA")</f>
        <v>#VALUE!</v>
      </c>
      <c r="O536" t="e">
        <f>_xlfn.IFNA(_xlfn.XLOOKUP($H536,'HBV TL'!$C:$C,'HBV TL'!$E:$E,,0),"NA")</f>
        <v>#VALUE!</v>
      </c>
      <c r="P536" t="e">
        <f t="shared" si="66"/>
        <v>#VALUE!</v>
      </c>
      <c r="Q536" t="e">
        <f>_xlfn.XLOOKUP($G536,'HBV_PBC Unified TL'!$A:$A,'HBV_PBC Unified TL'!$E:$E,,0)</f>
        <v>#VALUE!</v>
      </c>
      <c r="R536" t="e">
        <f t="shared" si="67"/>
        <v>#VALUE!</v>
      </c>
      <c r="S536" t="e">
        <f>_xlfn.IFNA(IF(_xlfn.XLOOKUP($C536,OLs!$B:$B,OLs!$B:$B,,0),1,0),0)</f>
        <v>#VALUE!</v>
      </c>
      <c r="T536" t="e">
        <f t="shared" si="68"/>
        <v>#VALUE!</v>
      </c>
      <c r="U536" t="e">
        <f>_xlfn.IFNA(_xlfn.XLOOKUP($T536,'PBC TL'!$A:$A,'PBC TL'!$F:$F,,0),"NA")</f>
        <v>#VALUE!</v>
      </c>
      <c r="V536" t="e">
        <f t="shared" si="69"/>
        <v>#VALUE!</v>
      </c>
      <c r="W536" t="e">
        <f t="shared" si="70"/>
        <v>#VALUE!</v>
      </c>
      <c r="X536" t="e">
        <f t="shared" si="71"/>
        <v>#VALUE!</v>
      </c>
      <c r="Y536" t="e">
        <f t="shared" si="72"/>
        <v>#VALUE!</v>
      </c>
    </row>
    <row r="537" spans="1:25" hidden="1" x14ac:dyDescent="0.25">
      <c r="A537" t="e">
        <f>IFERROR(ODBC__dsn_Synapse[[#This Row],[wave_id]],"")*1</f>
        <v>#VALUE!</v>
      </c>
      <c r="B537" t="e">
        <f>IFERROR(ODBC__dsn_Synapse[[#This Row],[id]],"")*1</f>
        <v>#VALUE!</v>
      </c>
      <c r="C537" t="e">
        <f>IFERROR(ODBC__dsn_Synapse[[#This Row],[user_id]],"")*1</f>
        <v>#VALUE!</v>
      </c>
      <c r="D537" s="100" t="e">
        <f>IFERROR(ODBC__dsn_Synapse[[#This Row],[start_date]],"")*1</f>
        <v>#VALUE!</v>
      </c>
      <c r="E537" t="e">
        <f>IFERROR(ODBC__dsn_Synapse[[#This Row],[completed_date]],"")*1</f>
        <v>#VALUE!</v>
      </c>
      <c r="F537" s="100" t="e">
        <f>IFERROR(ODBC__dsn_Synapse[[#This Row],[convert_TZ(users_waves.completed_date,''UTC'',''America/New_York'')]],"")*1</f>
        <v>#VALUE!</v>
      </c>
      <c r="G537" t="e">
        <f>IFERROR(ODBC__dsn_Synapse[[#This Row],[npi]],"")*1</f>
        <v>#VALUE!</v>
      </c>
      <c r="H537" t="e">
        <f>IFERROR(ODBC__dsn_Synapse[[#This Row],[vendor_npi]],"")*1</f>
        <v>#VALUE!</v>
      </c>
      <c r="I537" t="e">
        <f>IFERROR(ODBC__dsn_Synapse[[#This Row],[status]],"")*1</f>
        <v>#VALUE!</v>
      </c>
      <c r="J537" t="str">
        <f>IFERROR(ODBC__dsn_Synapse[[#This Row],[responses-&gt;&gt;''$.\"4420595\"'']],"")</f>
        <v/>
      </c>
      <c r="K537" t="str">
        <f>IFERROR(ODBC__dsn_Synapse[[#This Row],[responses-&gt;&gt;''$.\"4420283\"'']],"")</f>
        <v/>
      </c>
      <c r="L537" t="str">
        <f>IFERROR(ODBC__dsn_Synapse[[#This Row],[responses-&gt;&gt;''$.\"4422124\"'']],"")</f>
        <v/>
      </c>
      <c r="M537" t="str">
        <f t="shared" si="65"/>
        <v/>
      </c>
      <c r="N537" t="e">
        <f>_xlfn.IFNA(_xlfn.XLOOKUP($G537,'HBV TL'!$C:$C,'HBV TL'!$E:$E,,0),"NA")</f>
        <v>#VALUE!</v>
      </c>
      <c r="O537" t="e">
        <f>_xlfn.IFNA(_xlfn.XLOOKUP($H537,'HBV TL'!$C:$C,'HBV TL'!$E:$E,,0),"NA")</f>
        <v>#VALUE!</v>
      </c>
      <c r="P537" t="e">
        <f t="shared" si="66"/>
        <v>#VALUE!</v>
      </c>
      <c r="Q537" t="e">
        <f>_xlfn.XLOOKUP($G537,'HBV_PBC Unified TL'!$A:$A,'HBV_PBC Unified TL'!$E:$E,,0)</f>
        <v>#VALUE!</v>
      </c>
      <c r="R537" t="e">
        <f t="shared" si="67"/>
        <v>#VALUE!</v>
      </c>
      <c r="S537" t="e">
        <f>_xlfn.IFNA(IF(_xlfn.XLOOKUP($C537,OLs!$B:$B,OLs!$B:$B,,0),1,0),0)</f>
        <v>#VALUE!</v>
      </c>
      <c r="T537" t="e">
        <f t="shared" si="68"/>
        <v>#VALUE!</v>
      </c>
      <c r="U537" t="e">
        <f>_xlfn.IFNA(_xlfn.XLOOKUP($T537,'PBC TL'!$A:$A,'PBC TL'!$F:$F,,0),"NA")</f>
        <v>#VALUE!</v>
      </c>
      <c r="V537" t="e">
        <f t="shared" si="69"/>
        <v>#VALUE!</v>
      </c>
      <c r="W537" t="e">
        <f t="shared" si="70"/>
        <v>#VALUE!</v>
      </c>
      <c r="X537" t="e">
        <f t="shared" si="71"/>
        <v>#VALUE!</v>
      </c>
      <c r="Y537" t="e">
        <f t="shared" si="72"/>
        <v>#VALUE!</v>
      </c>
    </row>
    <row r="538" spans="1:25" hidden="1" x14ac:dyDescent="0.25">
      <c r="A538" t="e">
        <f>IFERROR(ODBC__dsn_Synapse[[#This Row],[wave_id]],"")*1</f>
        <v>#VALUE!</v>
      </c>
      <c r="B538" t="e">
        <f>IFERROR(ODBC__dsn_Synapse[[#This Row],[id]],"")*1</f>
        <v>#VALUE!</v>
      </c>
      <c r="C538" t="e">
        <f>IFERROR(ODBC__dsn_Synapse[[#This Row],[user_id]],"")*1</f>
        <v>#VALUE!</v>
      </c>
      <c r="D538" s="100" t="e">
        <f>IFERROR(ODBC__dsn_Synapse[[#This Row],[start_date]],"")*1</f>
        <v>#VALUE!</v>
      </c>
      <c r="E538" t="e">
        <f>IFERROR(ODBC__dsn_Synapse[[#This Row],[completed_date]],"")*1</f>
        <v>#VALUE!</v>
      </c>
      <c r="F538" s="100" t="e">
        <f>IFERROR(ODBC__dsn_Synapse[[#This Row],[convert_TZ(users_waves.completed_date,''UTC'',''America/New_York'')]],"")*1</f>
        <v>#VALUE!</v>
      </c>
      <c r="G538" t="e">
        <f>IFERROR(ODBC__dsn_Synapse[[#This Row],[npi]],"")*1</f>
        <v>#VALUE!</v>
      </c>
      <c r="H538" t="e">
        <f>IFERROR(ODBC__dsn_Synapse[[#This Row],[vendor_npi]],"")*1</f>
        <v>#VALUE!</v>
      </c>
      <c r="I538" t="e">
        <f>IFERROR(ODBC__dsn_Synapse[[#This Row],[status]],"")*1</f>
        <v>#VALUE!</v>
      </c>
      <c r="J538" t="str">
        <f>IFERROR(ODBC__dsn_Synapse[[#This Row],[responses-&gt;&gt;''$.\"4420595\"'']],"")</f>
        <v/>
      </c>
      <c r="K538" t="str">
        <f>IFERROR(ODBC__dsn_Synapse[[#This Row],[responses-&gt;&gt;''$.\"4420283\"'']],"")</f>
        <v/>
      </c>
      <c r="L538" t="str">
        <f>IFERROR(ODBC__dsn_Synapse[[#This Row],[responses-&gt;&gt;''$.\"4422124\"'']],"")</f>
        <v/>
      </c>
      <c r="M538" t="str">
        <f t="shared" si="65"/>
        <v/>
      </c>
      <c r="N538" t="e">
        <f>_xlfn.IFNA(_xlfn.XLOOKUP($G538,'HBV TL'!$C:$C,'HBV TL'!$E:$E,,0),"NA")</f>
        <v>#VALUE!</v>
      </c>
      <c r="O538" t="e">
        <f>_xlfn.IFNA(_xlfn.XLOOKUP($H538,'HBV TL'!$C:$C,'HBV TL'!$E:$E,,0),"NA")</f>
        <v>#VALUE!</v>
      </c>
      <c r="P538" t="e">
        <f t="shared" si="66"/>
        <v>#VALUE!</v>
      </c>
      <c r="Q538" t="e">
        <f>_xlfn.XLOOKUP($G538,'HBV_PBC Unified TL'!$A:$A,'HBV_PBC Unified TL'!$E:$E,,0)</f>
        <v>#VALUE!</v>
      </c>
      <c r="R538" t="e">
        <f t="shared" si="67"/>
        <v>#VALUE!</v>
      </c>
      <c r="S538" t="e">
        <f>_xlfn.IFNA(IF(_xlfn.XLOOKUP($C538,OLs!$B:$B,OLs!$B:$B,,0),1,0),0)</f>
        <v>#VALUE!</v>
      </c>
      <c r="T538" t="e">
        <f t="shared" si="68"/>
        <v>#VALUE!</v>
      </c>
      <c r="U538" t="e">
        <f>_xlfn.IFNA(_xlfn.XLOOKUP($T538,'PBC TL'!$A:$A,'PBC TL'!$F:$F,,0),"NA")</f>
        <v>#VALUE!</v>
      </c>
      <c r="V538" t="e">
        <f t="shared" si="69"/>
        <v>#VALUE!</v>
      </c>
      <c r="W538" t="e">
        <f t="shared" si="70"/>
        <v>#VALUE!</v>
      </c>
      <c r="X538" t="e">
        <f t="shared" si="71"/>
        <v>#VALUE!</v>
      </c>
      <c r="Y538" t="e">
        <f t="shared" si="72"/>
        <v>#VALUE!</v>
      </c>
    </row>
    <row r="539" spans="1:25" hidden="1" x14ac:dyDescent="0.25">
      <c r="A539" t="e">
        <f>IFERROR(ODBC__dsn_Synapse[[#This Row],[wave_id]],"")*1</f>
        <v>#VALUE!</v>
      </c>
      <c r="B539" t="e">
        <f>IFERROR(ODBC__dsn_Synapse[[#This Row],[id]],"")*1</f>
        <v>#VALUE!</v>
      </c>
      <c r="C539" t="e">
        <f>IFERROR(ODBC__dsn_Synapse[[#This Row],[user_id]],"")*1</f>
        <v>#VALUE!</v>
      </c>
      <c r="D539" s="100" t="e">
        <f>IFERROR(ODBC__dsn_Synapse[[#This Row],[start_date]],"")*1</f>
        <v>#VALUE!</v>
      </c>
      <c r="E539" t="e">
        <f>IFERROR(ODBC__dsn_Synapse[[#This Row],[completed_date]],"")*1</f>
        <v>#VALUE!</v>
      </c>
      <c r="F539" s="100" t="e">
        <f>IFERROR(ODBC__dsn_Synapse[[#This Row],[convert_TZ(users_waves.completed_date,''UTC'',''America/New_York'')]],"")*1</f>
        <v>#VALUE!</v>
      </c>
      <c r="G539" t="e">
        <f>IFERROR(ODBC__dsn_Synapse[[#This Row],[npi]],"")*1</f>
        <v>#VALUE!</v>
      </c>
      <c r="H539" t="e">
        <f>IFERROR(ODBC__dsn_Synapse[[#This Row],[vendor_npi]],"")*1</f>
        <v>#VALUE!</v>
      </c>
      <c r="I539" t="e">
        <f>IFERROR(ODBC__dsn_Synapse[[#This Row],[status]],"")*1</f>
        <v>#VALUE!</v>
      </c>
      <c r="J539" t="str">
        <f>IFERROR(ODBC__dsn_Synapse[[#This Row],[responses-&gt;&gt;''$.\"4420595\"'']],"")</f>
        <v/>
      </c>
      <c r="K539" t="str">
        <f>IFERROR(ODBC__dsn_Synapse[[#This Row],[responses-&gt;&gt;''$.\"4420283\"'']],"")</f>
        <v/>
      </c>
      <c r="L539" t="str">
        <f>IFERROR(ODBC__dsn_Synapse[[#This Row],[responses-&gt;&gt;''$.\"4422124\"'']],"")</f>
        <v/>
      </c>
      <c r="M539" t="str">
        <f t="shared" si="65"/>
        <v/>
      </c>
      <c r="N539" t="e">
        <f>_xlfn.IFNA(_xlfn.XLOOKUP($G539,'HBV TL'!$C:$C,'HBV TL'!$E:$E,,0),"NA")</f>
        <v>#VALUE!</v>
      </c>
      <c r="O539" t="e">
        <f>_xlfn.IFNA(_xlfn.XLOOKUP($H539,'HBV TL'!$C:$C,'HBV TL'!$E:$E,,0),"NA")</f>
        <v>#VALUE!</v>
      </c>
      <c r="P539" t="e">
        <f t="shared" si="66"/>
        <v>#VALUE!</v>
      </c>
      <c r="Q539" t="e">
        <f>_xlfn.XLOOKUP($G539,'HBV_PBC Unified TL'!$A:$A,'HBV_PBC Unified TL'!$E:$E,,0)</f>
        <v>#VALUE!</v>
      </c>
      <c r="R539" t="e">
        <f t="shared" si="67"/>
        <v>#VALUE!</v>
      </c>
      <c r="S539" t="e">
        <f>_xlfn.IFNA(IF(_xlfn.XLOOKUP($C539,OLs!$B:$B,OLs!$B:$B,,0),1,0),0)</f>
        <v>#VALUE!</v>
      </c>
      <c r="T539" t="e">
        <f t="shared" si="68"/>
        <v>#VALUE!</v>
      </c>
      <c r="U539" t="e">
        <f>_xlfn.IFNA(_xlfn.XLOOKUP($T539,'PBC TL'!$A:$A,'PBC TL'!$F:$F,,0),"NA")</f>
        <v>#VALUE!</v>
      </c>
      <c r="V539" t="e">
        <f t="shared" si="69"/>
        <v>#VALUE!</v>
      </c>
      <c r="W539" t="e">
        <f t="shared" si="70"/>
        <v>#VALUE!</v>
      </c>
      <c r="X539" t="e">
        <f t="shared" si="71"/>
        <v>#VALUE!</v>
      </c>
      <c r="Y539" t="e">
        <f t="shared" si="72"/>
        <v>#VALUE!</v>
      </c>
    </row>
    <row r="540" spans="1:25" hidden="1" x14ac:dyDescent="0.25">
      <c r="A540" t="e">
        <f>IFERROR(ODBC__dsn_Synapse[[#This Row],[wave_id]],"")*1</f>
        <v>#VALUE!</v>
      </c>
      <c r="B540" t="e">
        <f>IFERROR(ODBC__dsn_Synapse[[#This Row],[id]],"")*1</f>
        <v>#VALUE!</v>
      </c>
      <c r="C540" t="e">
        <f>IFERROR(ODBC__dsn_Synapse[[#This Row],[user_id]],"")*1</f>
        <v>#VALUE!</v>
      </c>
      <c r="D540" s="100" t="e">
        <f>IFERROR(ODBC__dsn_Synapse[[#This Row],[start_date]],"")*1</f>
        <v>#VALUE!</v>
      </c>
      <c r="E540" t="e">
        <f>IFERROR(ODBC__dsn_Synapse[[#This Row],[completed_date]],"")*1</f>
        <v>#VALUE!</v>
      </c>
      <c r="F540" s="100" t="e">
        <f>IFERROR(ODBC__dsn_Synapse[[#This Row],[convert_TZ(users_waves.completed_date,''UTC'',''America/New_York'')]],"")*1</f>
        <v>#VALUE!</v>
      </c>
      <c r="G540" t="e">
        <f>IFERROR(ODBC__dsn_Synapse[[#This Row],[npi]],"")*1</f>
        <v>#VALUE!</v>
      </c>
      <c r="H540" t="e">
        <f>IFERROR(ODBC__dsn_Synapse[[#This Row],[vendor_npi]],"")*1</f>
        <v>#VALUE!</v>
      </c>
      <c r="I540" t="e">
        <f>IFERROR(ODBC__dsn_Synapse[[#This Row],[status]],"")*1</f>
        <v>#VALUE!</v>
      </c>
      <c r="J540" t="str">
        <f>IFERROR(ODBC__dsn_Synapse[[#This Row],[responses-&gt;&gt;''$.\"4420595\"'']],"")</f>
        <v/>
      </c>
      <c r="K540" t="str">
        <f>IFERROR(ODBC__dsn_Synapse[[#This Row],[responses-&gt;&gt;''$.\"4420283\"'']],"")</f>
        <v/>
      </c>
      <c r="L540" t="str">
        <f>IFERROR(ODBC__dsn_Synapse[[#This Row],[responses-&gt;&gt;''$.\"4422124\"'']],"")</f>
        <v/>
      </c>
      <c r="M540" t="str">
        <f t="shared" si="65"/>
        <v/>
      </c>
      <c r="N540" t="e">
        <f>_xlfn.IFNA(_xlfn.XLOOKUP($G540,'HBV TL'!$C:$C,'HBV TL'!$E:$E,,0),"NA")</f>
        <v>#VALUE!</v>
      </c>
      <c r="O540" t="e">
        <f>_xlfn.IFNA(_xlfn.XLOOKUP($H540,'HBV TL'!$C:$C,'HBV TL'!$E:$E,,0),"NA")</f>
        <v>#VALUE!</v>
      </c>
      <c r="P540" t="e">
        <f t="shared" si="66"/>
        <v>#VALUE!</v>
      </c>
      <c r="Q540" t="e">
        <f>_xlfn.XLOOKUP($G540,'HBV_PBC Unified TL'!$A:$A,'HBV_PBC Unified TL'!$E:$E,,0)</f>
        <v>#VALUE!</v>
      </c>
      <c r="R540" t="e">
        <f t="shared" si="67"/>
        <v>#VALUE!</v>
      </c>
      <c r="S540" t="e">
        <f>_xlfn.IFNA(IF(_xlfn.XLOOKUP($C540,OLs!$B:$B,OLs!$B:$B,,0),1,0),0)</f>
        <v>#VALUE!</v>
      </c>
      <c r="T540" t="e">
        <f t="shared" si="68"/>
        <v>#VALUE!</v>
      </c>
      <c r="U540" t="e">
        <f>_xlfn.IFNA(_xlfn.XLOOKUP($T540,'PBC TL'!$A:$A,'PBC TL'!$F:$F,,0),"NA")</f>
        <v>#VALUE!</v>
      </c>
      <c r="V540" t="e">
        <f t="shared" si="69"/>
        <v>#VALUE!</v>
      </c>
      <c r="W540" t="e">
        <f t="shared" si="70"/>
        <v>#VALUE!</v>
      </c>
      <c r="X540" t="e">
        <f t="shared" si="71"/>
        <v>#VALUE!</v>
      </c>
      <c r="Y540" t="e">
        <f t="shared" si="72"/>
        <v>#VALUE!</v>
      </c>
    </row>
    <row r="541" spans="1:25" hidden="1" x14ac:dyDescent="0.25">
      <c r="A541" t="e">
        <f>IFERROR(ODBC__dsn_Synapse[[#This Row],[wave_id]],"")*1</f>
        <v>#VALUE!</v>
      </c>
      <c r="B541" t="e">
        <f>IFERROR(ODBC__dsn_Synapse[[#This Row],[id]],"")*1</f>
        <v>#VALUE!</v>
      </c>
      <c r="C541" t="e">
        <f>IFERROR(ODBC__dsn_Synapse[[#This Row],[user_id]],"")*1</f>
        <v>#VALUE!</v>
      </c>
      <c r="D541" s="100" t="e">
        <f>IFERROR(ODBC__dsn_Synapse[[#This Row],[start_date]],"")*1</f>
        <v>#VALUE!</v>
      </c>
      <c r="E541" t="e">
        <f>IFERROR(ODBC__dsn_Synapse[[#This Row],[completed_date]],"")*1</f>
        <v>#VALUE!</v>
      </c>
      <c r="F541" s="100" t="e">
        <f>IFERROR(ODBC__dsn_Synapse[[#This Row],[convert_TZ(users_waves.completed_date,''UTC'',''America/New_York'')]],"")*1</f>
        <v>#VALUE!</v>
      </c>
      <c r="G541" t="e">
        <f>IFERROR(ODBC__dsn_Synapse[[#This Row],[npi]],"")*1</f>
        <v>#VALUE!</v>
      </c>
      <c r="H541" t="e">
        <f>IFERROR(ODBC__dsn_Synapse[[#This Row],[vendor_npi]],"")*1</f>
        <v>#VALUE!</v>
      </c>
      <c r="I541" t="e">
        <f>IFERROR(ODBC__dsn_Synapse[[#This Row],[status]],"")*1</f>
        <v>#VALUE!</v>
      </c>
      <c r="J541" t="str">
        <f>IFERROR(ODBC__dsn_Synapse[[#This Row],[responses-&gt;&gt;''$.\"4420595\"'']],"")</f>
        <v/>
      </c>
      <c r="K541" t="str">
        <f>IFERROR(ODBC__dsn_Synapse[[#This Row],[responses-&gt;&gt;''$.\"4420283\"'']],"")</f>
        <v/>
      </c>
      <c r="L541" t="str">
        <f>IFERROR(ODBC__dsn_Synapse[[#This Row],[responses-&gt;&gt;''$.\"4422124\"'']],"")</f>
        <v/>
      </c>
      <c r="M541" t="str">
        <f t="shared" si="65"/>
        <v/>
      </c>
      <c r="N541" t="e">
        <f>_xlfn.IFNA(_xlfn.XLOOKUP($G541,'HBV TL'!$C:$C,'HBV TL'!$E:$E,,0),"NA")</f>
        <v>#VALUE!</v>
      </c>
      <c r="O541" t="e">
        <f>_xlfn.IFNA(_xlfn.XLOOKUP($H541,'HBV TL'!$C:$C,'HBV TL'!$E:$E,,0),"NA")</f>
        <v>#VALUE!</v>
      </c>
      <c r="P541" t="e">
        <f t="shared" si="66"/>
        <v>#VALUE!</v>
      </c>
      <c r="Q541" t="e">
        <f>_xlfn.XLOOKUP($G541,'HBV_PBC Unified TL'!$A:$A,'HBV_PBC Unified TL'!$E:$E,,0)</f>
        <v>#VALUE!</v>
      </c>
      <c r="R541" t="e">
        <f t="shared" si="67"/>
        <v>#VALUE!</v>
      </c>
      <c r="S541" t="e">
        <f>_xlfn.IFNA(IF(_xlfn.XLOOKUP($C541,OLs!$B:$B,OLs!$B:$B,,0),1,0),0)</f>
        <v>#VALUE!</v>
      </c>
      <c r="T541" t="e">
        <f t="shared" si="68"/>
        <v>#VALUE!</v>
      </c>
      <c r="U541" t="e">
        <f>_xlfn.IFNA(_xlfn.XLOOKUP($T541,'PBC TL'!$A:$A,'PBC TL'!$F:$F,,0),"NA")</f>
        <v>#VALUE!</v>
      </c>
      <c r="V541" t="e">
        <f t="shared" si="69"/>
        <v>#VALUE!</v>
      </c>
      <c r="W541" t="e">
        <f t="shared" si="70"/>
        <v>#VALUE!</v>
      </c>
      <c r="X541" t="e">
        <f t="shared" si="71"/>
        <v>#VALUE!</v>
      </c>
      <c r="Y541" t="e">
        <f t="shared" si="72"/>
        <v>#VALUE!</v>
      </c>
    </row>
    <row r="542" spans="1:25" hidden="1" x14ac:dyDescent="0.25">
      <c r="A542" t="e">
        <f>IFERROR(ODBC__dsn_Synapse[[#This Row],[wave_id]],"")*1</f>
        <v>#VALUE!</v>
      </c>
      <c r="B542" t="e">
        <f>IFERROR(ODBC__dsn_Synapse[[#This Row],[id]],"")*1</f>
        <v>#VALUE!</v>
      </c>
      <c r="C542" t="e">
        <f>IFERROR(ODBC__dsn_Synapse[[#This Row],[user_id]],"")*1</f>
        <v>#VALUE!</v>
      </c>
      <c r="D542" s="100" t="e">
        <f>IFERROR(ODBC__dsn_Synapse[[#This Row],[start_date]],"")*1</f>
        <v>#VALUE!</v>
      </c>
      <c r="E542" t="e">
        <f>IFERROR(ODBC__dsn_Synapse[[#This Row],[completed_date]],"")*1</f>
        <v>#VALUE!</v>
      </c>
      <c r="F542" s="100" t="e">
        <f>IFERROR(ODBC__dsn_Synapse[[#This Row],[convert_TZ(users_waves.completed_date,''UTC'',''America/New_York'')]],"")*1</f>
        <v>#VALUE!</v>
      </c>
      <c r="G542" t="e">
        <f>IFERROR(ODBC__dsn_Synapse[[#This Row],[npi]],"")*1</f>
        <v>#VALUE!</v>
      </c>
      <c r="H542" t="e">
        <f>IFERROR(ODBC__dsn_Synapse[[#This Row],[vendor_npi]],"")*1</f>
        <v>#VALUE!</v>
      </c>
      <c r="I542" t="e">
        <f>IFERROR(ODBC__dsn_Synapse[[#This Row],[status]],"")*1</f>
        <v>#VALUE!</v>
      </c>
      <c r="J542" t="str">
        <f>IFERROR(ODBC__dsn_Synapse[[#This Row],[responses-&gt;&gt;''$.\"4420595\"'']],"")</f>
        <v/>
      </c>
      <c r="K542" t="str">
        <f>IFERROR(ODBC__dsn_Synapse[[#This Row],[responses-&gt;&gt;''$.\"4420283\"'']],"")</f>
        <v/>
      </c>
      <c r="L542" t="str">
        <f>IFERROR(ODBC__dsn_Synapse[[#This Row],[responses-&gt;&gt;''$.\"4422124\"'']],"")</f>
        <v/>
      </c>
      <c r="M542" t="str">
        <f t="shared" si="65"/>
        <v/>
      </c>
      <c r="N542" t="e">
        <f>_xlfn.IFNA(_xlfn.XLOOKUP($G542,'HBV TL'!$C:$C,'HBV TL'!$E:$E,,0),"NA")</f>
        <v>#VALUE!</v>
      </c>
      <c r="O542" t="e">
        <f>_xlfn.IFNA(_xlfn.XLOOKUP($H542,'HBV TL'!$C:$C,'HBV TL'!$E:$E,,0),"NA")</f>
        <v>#VALUE!</v>
      </c>
      <c r="P542" t="e">
        <f t="shared" si="66"/>
        <v>#VALUE!</v>
      </c>
      <c r="Q542" t="e">
        <f>_xlfn.XLOOKUP($G542,'HBV_PBC Unified TL'!$A:$A,'HBV_PBC Unified TL'!$E:$E,,0)</f>
        <v>#VALUE!</v>
      </c>
      <c r="R542" t="e">
        <f t="shared" si="67"/>
        <v>#VALUE!</v>
      </c>
      <c r="S542" t="e">
        <f>_xlfn.IFNA(IF(_xlfn.XLOOKUP($C542,OLs!$B:$B,OLs!$B:$B,,0),1,0),0)</f>
        <v>#VALUE!</v>
      </c>
      <c r="T542" t="e">
        <f t="shared" si="68"/>
        <v>#VALUE!</v>
      </c>
      <c r="U542" t="e">
        <f>_xlfn.IFNA(_xlfn.XLOOKUP($T542,'PBC TL'!$A:$A,'PBC TL'!$F:$F,,0),"NA")</f>
        <v>#VALUE!</v>
      </c>
      <c r="V542" t="e">
        <f t="shared" si="69"/>
        <v>#VALUE!</v>
      </c>
      <c r="W542" t="e">
        <f t="shared" si="70"/>
        <v>#VALUE!</v>
      </c>
      <c r="X542" t="e">
        <f t="shared" si="71"/>
        <v>#VALUE!</v>
      </c>
      <c r="Y542" t="e">
        <f t="shared" si="72"/>
        <v>#VALUE!</v>
      </c>
    </row>
    <row r="543" spans="1:25" hidden="1" x14ac:dyDescent="0.25">
      <c r="A543" t="e">
        <f>IFERROR(ODBC__dsn_Synapse[[#This Row],[wave_id]],"")*1</f>
        <v>#VALUE!</v>
      </c>
      <c r="B543" t="e">
        <f>IFERROR(ODBC__dsn_Synapse[[#This Row],[id]],"")*1</f>
        <v>#VALUE!</v>
      </c>
      <c r="C543" t="e">
        <f>IFERROR(ODBC__dsn_Synapse[[#This Row],[user_id]],"")*1</f>
        <v>#VALUE!</v>
      </c>
      <c r="D543" s="100" t="e">
        <f>IFERROR(ODBC__dsn_Synapse[[#This Row],[start_date]],"")*1</f>
        <v>#VALUE!</v>
      </c>
      <c r="E543" t="e">
        <f>IFERROR(ODBC__dsn_Synapse[[#This Row],[completed_date]],"")*1</f>
        <v>#VALUE!</v>
      </c>
      <c r="F543" s="100" t="e">
        <f>IFERROR(ODBC__dsn_Synapse[[#This Row],[convert_TZ(users_waves.completed_date,''UTC'',''America/New_York'')]],"")*1</f>
        <v>#VALUE!</v>
      </c>
      <c r="G543" t="e">
        <f>IFERROR(ODBC__dsn_Synapse[[#This Row],[npi]],"")*1</f>
        <v>#VALUE!</v>
      </c>
      <c r="H543" t="e">
        <f>IFERROR(ODBC__dsn_Synapse[[#This Row],[vendor_npi]],"")*1</f>
        <v>#VALUE!</v>
      </c>
      <c r="I543" t="e">
        <f>IFERROR(ODBC__dsn_Synapse[[#This Row],[status]],"")*1</f>
        <v>#VALUE!</v>
      </c>
      <c r="J543" t="str">
        <f>IFERROR(ODBC__dsn_Synapse[[#This Row],[responses-&gt;&gt;''$.\"4420595\"'']],"")</f>
        <v/>
      </c>
      <c r="K543" t="str">
        <f>IFERROR(ODBC__dsn_Synapse[[#This Row],[responses-&gt;&gt;''$.\"4420283\"'']],"")</f>
        <v/>
      </c>
      <c r="L543" t="str">
        <f>IFERROR(ODBC__dsn_Synapse[[#This Row],[responses-&gt;&gt;''$.\"4422124\"'']],"")</f>
        <v/>
      </c>
      <c r="M543" t="str">
        <f t="shared" si="65"/>
        <v/>
      </c>
      <c r="N543" t="e">
        <f>_xlfn.IFNA(_xlfn.XLOOKUP($G543,'HBV TL'!$C:$C,'HBV TL'!$E:$E,,0),"NA")</f>
        <v>#VALUE!</v>
      </c>
      <c r="O543" t="e">
        <f>_xlfn.IFNA(_xlfn.XLOOKUP($H543,'HBV TL'!$C:$C,'HBV TL'!$E:$E,,0),"NA")</f>
        <v>#VALUE!</v>
      </c>
      <c r="P543" t="e">
        <f t="shared" si="66"/>
        <v>#VALUE!</v>
      </c>
      <c r="Q543" t="e">
        <f>_xlfn.XLOOKUP($G543,'HBV_PBC Unified TL'!$A:$A,'HBV_PBC Unified TL'!$E:$E,,0)</f>
        <v>#VALUE!</v>
      </c>
      <c r="R543" t="e">
        <f t="shared" si="67"/>
        <v>#VALUE!</v>
      </c>
      <c r="S543" t="e">
        <f>_xlfn.IFNA(IF(_xlfn.XLOOKUP($C543,OLs!$B:$B,OLs!$B:$B,,0),1,0),0)</f>
        <v>#VALUE!</v>
      </c>
      <c r="T543" t="e">
        <f t="shared" si="68"/>
        <v>#VALUE!</v>
      </c>
      <c r="U543" t="e">
        <f>_xlfn.IFNA(_xlfn.XLOOKUP($T543,'PBC TL'!$A:$A,'PBC TL'!$F:$F,,0),"NA")</f>
        <v>#VALUE!</v>
      </c>
      <c r="V543" t="e">
        <f t="shared" si="69"/>
        <v>#VALUE!</v>
      </c>
      <c r="W543" t="e">
        <f t="shared" si="70"/>
        <v>#VALUE!</v>
      </c>
      <c r="X543" t="e">
        <f t="shared" si="71"/>
        <v>#VALUE!</v>
      </c>
      <c r="Y543" t="e">
        <f t="shared" si="72"/>
        <v>#VALUE!</v>
      </c>
    </row>
    <row r="544" spans="1:25" hidden="1" x14ac:dyDescent="0.25">
      <c r="A544" t="e">
        <f>IFERROR(ODBC__dsn_Synapse[[#This Row],[wave_id]],"")*1</f>
        <v>#VALUE!</v>
      </c>
      <c r="B544" t="e">
        <f>IFERROR(ODBC__dsn_Synapse[[#This Row],[id]],"")*1</f>
        <v>#VALUE!</v>
      </c>
      <c r="C544" t="e">
        <f>IFERROR(ODBC__dsn_Synapse[[#This Row],[user_id]],"")*1</f>
        <v>#VALUE!</v>
      </c>
      <c r="D544" s="100" t="e">
        <f>IFERROR(ODBC__dsn_Synapse[[#This Row],[start_date]],"")*1</f>
        <v>#VALUE!</v>
      </c>
      <c r="E544" t="e">
        <f>IFERROR(ODBC__dsn_Synapse[[#This Row],[completed_date]],"")*1</f>
        <v>#VALUE!</v>
      </c>
      <c r="F544" s="100" t="e">
        <f>IFERROR(ODBC__dsn_Synapse[[#This Row],[convert_TZ(users_waves.completed_date,''UTC'',''America/New_York'')]],"")*1</f>
        <v>#VALUE!</v>
      </c>
      <c r="G544" t="e">
        <f>IFERROR(ODBC__dsn_Synapse[[#This Row],[npi]],"")*1</f>
        <v>#VALUE!</v>
      </c>
      <c r="H544" t="e">
        <f>IFERROR(ODBC__dsn_Synapse[[#This Row],[vendor_npi]],"")*1</f>
        <v>#VALUE!</v>
      </c>
      <c r="I544" t="e">
        <f>IFERROR(ODBC__dsn_Synapse[[#This Row],[status]],"")*1</f>
        <v>#VALUE!</v>
      </c>
      <c r="J544" t="str">
        <f>IFERROR(ODBC__dsn_Synapse[[#This Row],[responses-&gt;&gt;''$.\"4420595\"'']],"")</f>
        <v/>
      </c>
      <c r="K544" t="str">
        <f>IFERROR(ODBC__dsn_Synapse[[#This Row],[responses-&gt;&gt;''$.\"4420283\"'']],"")</f>
        <v/>
      </c>
      <c r="L544" t="str">
        <f>IFERROR(ODBC__dsn_Synapse[[#This Row],[responses-&gt;&gt;''$.\"4422124\"'']],"")</f>
        <v/>
      </c>
      <c r="M544" t="str">
        <f t="shared" si="65"/>
        <v/>
      </c>
      <c r="N544" t="e">
        <f>_xlfn.IFNA(_xlfn.XLOOKUP($G544,'HBV TL'!$C:$C,'HBV TL'!$E:$E,,0),"NA")</f>
        <v>#VALUE!</v>
      </c>
      <c r="O544" t="e">
        <f>_xlfn.IFNA(_xlfn.XLOOKUP($H544,'HBV TL'!$C:$C,'HBV TL'!$E:$E,,0),"NA")</f>
        <v>#VALUE!</v>
      </c>
      <c r="P544" t="e">
        <f t="shared" si="66"/>
        <v>#VALUE!</v>
      </c>
      <c r="Q544" t="e">
        <f>_xlfn.XLOOKUP($G544,'HBV_PBC Unified TL'!$A:$A,'HBV_PBC Unified TL'!$E:$E,,0)</f>
        <v>#VALUE!</v>
      </c>
      <c r="R544" t="e">
        <f t="shared" si="67"/>
        <v>#VALUE!</v>
      </c>
      <c r="S544" t="e">
        <f>_xlfn.IFNA(IF(_xlfn.XLOOKUP($C544,OLs!$B:$B,OLs!$B:$B,,0),1,0),0)</f>
        <v>#VALUE!</v>
      </c>
      <c r="T544" t="e">
        <f t="shared" si="68"/>
        <v>#VALUE!</v>
      </c>
      <c r="U544" t="e">
        <f>_xlfn.IFNA(_xlfn.XLOOKUP($T544,'PBC TL'!$A:$A,'PBC TL'!$F:$F,,0),"NA")</f>
        <v>#VALUE!</v>
      </c>
      <c r="V544" t="e">
        <f t="shared" si="69"/>
        <v>#VALUE!</v>
      </c>
      <c r="W544" t="e">
        <f t="shared" si="70"/>
        <v>#VALUE!</v>
      </c>
      <c r="X544" t="e">
        <f t="shared" si="71"/>
        <v>#VALUE!</v>
      </c>
      <c r="Y544" t="e">
        <f t="shared" si="72"/>
        <v>#VALUE!</v>
      </c>
    </row>
    <row r="545" spans="1:25" hidden="1" x14ac:dyDescent="0.25">
      <c r="A545" t="e">
        <f>IFERROR(ODBC__dsn_Synapse[[#This Row],[wave_id]],"")*1</f>
        <v>#VALUE!</v>
      </c>
      <c r="B545" t="e">
        <f>IFERROR(ODBC__dsn_Synapse[[#This Row],[id]],"")*1</f>
        <v>#VALUE!</v>
      </c>
      <c r="C545" t="e">
        <f>IFERROR(ODBC__dsn_Synapse[[#This Row],[user_id]],"")*1</f>
        <v>#VALUE!</v>
      </c>
      <c r="D545" s="100" t="e">
        <f>IFERROR(ODBC__dsn_Synapse[[#This Row],[start_date]],"")*1</f>
        <v>#VALUE!</v>
      </c>
      <c r="E545" t="e">
        <f>IFERROR(ODBC__dsn_Synapse[[#This Row],[completed_date]],"")*1</f>
        <v>#VALUE!</v>
      </c>
      <c r="F545" s="100" t="e">
        <f>IFERROR(ODBC__dsn_Synapse[[#This Row],[convert_TZ(users_waves.completed_date,''UTC'',''America/New_York'')]],"")*1</f>
        <v>#VALUE!</v>
      </c>
      <c r="G545" t="e">
        <f>IFERROR(ODBC__dsn_Synapse[[#This Row],[npi]],"")*1</f>
        <v>#VALUE!</v>
      </c>
      <c r="H545" t="e">
        <f>IFERROR(ODBC__dsn_Synapse[[#This Row],[vendor_npi]],"")*1</f>
        <v>#VALUE!</v>
      </c>
      <c r="I545" t="e">
        <f>IFERROR(ODBC__dsn_Synapse[[#This Row],[status]],"")*1</f>
        <v>#VALUE!</v>
      </c>
      <c r="J545" t="str">
        <f>IFERROR(ODBC__dsn_Synapse[[#This Row],[responses-&gt;&gt;''$.\"4420595\"'']],"")</f>
        <v/>
      </c>
      <c r="K545" t="str">
        <f>IFERROR(ODBC__dsn_Synapse[[#This Row],[responses-&gt;&gt;''$.\"4420283\"'']],"")</f>
        <v/>
      </c>
      <c r="L545" t="str">
        <f>IFERROR(ODBC__dsn_Synapse[[#This Row],[responses-&gt;&gt;''$.\"4422124\"'']],"")</f>
        <v/>
      </c>
      <c r="M545" t="str">
        <f t="shared" si="65"/>
        <v/>
      </c>
      <c r="N545" t="e">
        <f>_xlfn.IFNA(_xlfn.XLOOKUP($G545,'HBV TL'!$C:$C,'HBV TL'!$E:$E,,0),"NA")</f>
        <v>#VALUE!</v>
      </c>
      <c r="O545" t="e">
        <f>_xlfn.IFNA(_xlfn.XLOOKUP($H545,'HBV TL'!$C:$C,'HBV TL'!$E:$E,,0),"NA")</f>
        <v>#VALUE!</v>
      </c>
      <c r="P545" t="e">
        <f t="shared" si="66"/>
        <v>#VALUE!</v>
      </c>
      <c r="Q545" t="e">
        <f>_xlfn.XLOOKUP($G545,'HBV_PBC Unified TL'!$A:$A,'HBV_PBC Unified TL'!$E:$E,,0)</f>
        <v>#VALUE!</v>
      </c>
      <c r="R545" t="e">
        <f t="shared" si="67"/>
        <v>#VALUE!</v>
      </c>
      <c r="S545" t="e">
        <f>_xlfn.IFNA(IF(_xlfn.XLOOKUP($C545,OLs!$B:$B,OLs!$B:$B,,0),1,0),0)</f>
        <v>#VALUE!</v>
      </c>
      <c r="T545" t="e">
        <f t="shared" si="68"/>
        <v>#VALUE!</v>
      </c>
      <c r="U545" t="e">
        <f>_xlfn.IFNA(_xlfn.XLOOKUP($T545,'PBC TL'!$A:$A,'PBC TL'!$F:$F,,0),"NA")</f>
        <v>#VALUE!</v>
      </c>
      <c r="V545" t="e">
        <f t="shared" si="69"/>
        <v>#VALUE!</v>
      </c>
      <c r="W545" t="e">
        <f t="shared" si="70"/>
        <v>#VALUE!</v>
      </c>
      <c r="X545" t="e">
        <f t="shared" si="71"/>
        <v>#VALUE!</v>
      </c>
      <c r="Y545" t="e">
        <f t="shared" si="72"/>
        <v>#VALUE!</v>
      </c>
    </row>
    <row r="546" spans="1:25" hidden="1" x14ac:dyDescent="0.25">
      <c r="A546" t="e">
        <f>IFERROR(ODBC__dsn_Synapse[[#This Row],[wave_id]],"")*1</f>
        <v>#VALUE!</v>
      </c>
      <c r="B546" t="e">
        <f>IFERROR(ODBC__dsn_Synapse[[#This Row],[id]],"")*1</f>
        <v>#VALUE!</v>
      </c>
      <c r="C546" t="e">
        <f>IFERROR(ODBC__dsn_Synapse[[#This Row],[user_id]],"")*1</f>
        <v>#VALUE!</v>
      </c>
      <c r="D546" s="100" t="e">
        <f>IFERROR(ODBC__dsn_Synapse[[#This Row],[start_date]],"")*1</f>
        <v>#VALUE!</v>
      </c>
      <c r="E546" t="e">
        <f>IFERROR(ODBC__dsn_Synapse[[#This Row],[completed_date]],"")*1</f>
        <v>#VALUE!</v>
      </c>
      <c r="F546" s="100" t="e">
        <f>IFERROR(ODBC__dsn_Synapse[[#This Row],[convert_TZ(users_waves.completed_date,''UTC'',''America/New_York'')]],"")*1</f>
        <v>#VALUE!</v>
      </c>
      <c r="G546" t="e">
        <f>IFERROR(ODBC__dsn_Synapse[[#This Row],[npi]],"")*1</f>
        <v>#VALUE!</v>
      </c>
      <c r="H546" t="e">
        <f>IFERROR(ODBC__dsn_Synapse[[#This Row],[vendor_npi]],"")*1</f>
        <v>#VALUE!</v>
      </c>
      <c r="I546" t="e">
        <f>IFERROR(ODBC__dsn_Synapse[[#This Row],[status]],"")*1</f>
        <v>#VALUE!</v>
      </c>
      <c r="J546" t="str">
        <f>IFERROR(ODBC__dsn_Synapse[[#This Row],[responses-&gt;&gt;''$.\"4420595\"'']],"")</f>
        <v/>
      </c>
      <c r="K546" t="str">
        <f>IFERROR(ODBC__dsn_Synapse[[#This Row],[responses-&gt;&gt;''$.\"4420283\"'']],"")</f>
        <v/>
      </c>
      <c r="L546" t="str">
        <f>IFERROR(ODBC__dsn_Synapse[[#This Row],[responses-&gt;&gt;''$.\"4422124\"'']],"")</f>
        <v/>
      </c>
      <c r="M546" t="str">
        <f t="shared" si="65"/>
        <v/>
      </c>
      <c r="N546" t="e">
        <f>_xlfn.IFNA(_xlfn.XLOOKUP($G546,'HBV TL'!$C:$C,'HBV TL'!$E:$E,,0),"NA")</f>
        <v>#VALUE!</v>
      </c>
      <c r="O546" t="e">
        <f>_xlfn.IFNA(_xlfn.XLOOKUP($H546,'HBV TL'!$C:$C,'HBV TL'!$E:$E,,0),"NA")</f>
        <v>#VALUE!</v>
      </c>
      <c r="P546" t="e">
        <f t="shared" si="66"/>
        <v>#VALUE!</v>
      </c>
      <c r="Q546" t="e">
        <f>_xlfn.XLOOKUP($G546,'HBV_PBC Unified TL'!$A:$A,'HBV_PBC Unified TL'!$E:$E,,0)</f>
        <v>#VALUE!</v>
      </c>
      <c r="R546" t="e">
        <f t="shared" si="67"/>
        <v>#VALUE!</v>
      </c>
      <c r="S546" t="e">
        <f>_xlfn.IFNA(IF(_xlfn.XLOOKUP($C546,OLs!$B:$B,OLs!$B:$B,,0),1,0),0)</f>
        <v>#VALUE!</v>
      </c>
      <c r="T546" t="e">
        <f t="shared" si="68"/>
        <v>#VALUE!</v>
      </c>
      <c r="U546" t="e">
        <f>_xlfn.IFNA(_xlfn.XLOOKUP($T546,'PBC TL'!$A:$A,'PBC TL'!$F:$F,,0),"NA")</f>
        <v>#VALUE!</v>
      </c>
      <c r="V546" t="e">
        <f t="shared" si="69"/>
        <v>#VALUE!</v>
      </c>
      <c r="W546" t="e">
        <f t="shared" si="70"/>
        <v>#VALUE!</v>
      </c>
      <c r="X546" t="e">
        <f t="shared" si="71"/>
        <v>#VALUE!</v>
      </c>
      <c r="Y546" t="e">
        <f t="shared" si="72"/>
        <v>#VALUE!</v>
      </c>
    </row>
    <row r="547" spans="1:25" hidden="1" x14ac:dyDescent="0.25">
      <c r="A547" t="e">
        <f>IFERROR(ODBC__dsn_Synapse[[#This Row],[wave_id]],"")*1</f>
        <v>#VALUE!</v>
      </c>
      <c r="B547" t="e">
        <f>IFERROR(ODBC__dsn_Synapse[[#This Row],[id]],"")*1</f>
        <v>#VALUE!</v>
      </c>
      <c r="C547" t="e">
        <f>IFERROR(ODBC__dsn_Synapse[[#This Row],[user_id]],"")*1</f>
        <v>#VALUE!</v>
      </c>
      <c r="D547" s="100" t="e">
        <f>IFERROR(ODBC__dsn_Synapse[[#This Row],[start_date]],"")*1</f>
        <v>#VALUE!</v>
      </c>
      <c r="E547" t="e">
        <f>IFERROR(ODBC__dsn_Synapse[[#This Row],[completed_date]],"")*1</f>
        <v>#VALUE!</v>
      </c>
      <c r="F547" s="100" t="e">
        <f>IFERROR(ODBC__dsn_Synapse[[#This Row],[convert_TZ(users_waves.completed_date,''UTC'',''America/New_York'')]],"")*1</f>
        <v>#VALUE!</v>
      </c>
      <c r="G547" t="e">
        <f>IFERROR(ODBC__dsn_Synapse[[#This Row],[npi]],"")*1</f>
        <v>#VALUE!</v>
      </c>
      <c r="H547" t="e">
        <f>IFERROR(ODBC__dsn_Synapse[[#This Row],[vendor_npi]],"")*1</f>
        <v>#VALUE!</v>
      </c>
      <c r="I547" t="e">
        <f>IFERROR(ODBC__dsn_Synapse[[#This Row],[status]],"")*1</f>
        <v>#VALUE!</v>
      </c>
      <c r="J547" t="str">
        <f>IFERROR(ODBC__dsn_Synapse[[#This Row],[responses-&gt;&gt;''$.\"4420595\"'']],"")</f>
        <v/>
      </c>
      <c r="K547" t="str">
        <f>IFERROR(ODBC__dsn_Synapse[[#This Row],[responses-&gt;&gt;''$.\"4420283\"'']],"")</f>
        <v/>
      </c>
      <c r="L547" t="str">
        <f>IFERROR(ODBC__dsn_Synapse[[#This Row],[responses-&gt;&gt;''$.\"4422124\"'']],"")</f>
        <v/>
      </c>
      <c r="M547" t="str">
        <f t="shared" si="65"/>
        <v/>
      </c>
      <c r="N547" t="e">
        <f>_xlfn.IFNA(_xlfn.XLOOKUP($G547,'HBV TL'!$C:$C,'HBV TL'!$E:$E,,0),"NA")</f>
        <v>#VALUE!</v>
      </c>
      <c r="O547" t="e">
        <f>_xlfn.IFNA(_xlfn.XLOOKUP($H547,'HBV TL'!$C:$C,'HBV TL'!$E:$E,,0),"NA")</f>
        <v>#VALUE!</v>
      </c>
      <c r="P547" t="e">
        <f t="shared" si="66"/>
        <v>#VALUE!</v>
      </c>
      <c r="Q547" t="e">
        <f>_xlfn.XLOOKUP($G547,'HBV_PBC Unified TL'!$A:$A,'HBV_PBC Unified TL'!$E:$E,,0)</f>
        <v>#VALUE!</v>
      </c>
      <c r="R547" t="e">
        <f t="shared" si="67"/>
        <v>#VALUE!</v>
      </c>
      <c r="S547" t="e">
        <f>_xlfn.IFNA(IF(_xlfn.XLOOKUP($C547,OLs!$B:$B,OLs!$B:$B,,0),1,0),0)</f>
        <v>#VALUE!</v>
      </c>
      <c r="T547" t="e">
        <f t="shared" si="68"/>
        <v>#VALUE!</v>
      </c>
      <c r="U547" t="e">
        <f>_xlfn.IFNA(_xlfn.XLOOKUP($T547,'PBC TL'!$A:$A,'PBC TL'!$F:$F,,0),"NA")</f>
        <v>#VALUE!</v>
      </c>
      <c r="V547" t="e">
        <f t="shared" si="69"/>
        <v>#VALUE!</v>
      </c>
      <c r="W547" t="e">
        <f t="shared" si="70"/>
        <v>#VALUE!</v>
      </c>
      <c r="X547" t="e">
        <f t="shared" si="71"/>
        <v>#VALUE!</v>
      </c>
      <c r="Y547" t="e">
        <f t="shared" si="72"/>
        <v>#VALUE!</v>
      </c>
    </row>
    <row r="548" spans="1:25" hidden="1" x14ac:dyDescent="0.25">
      <c r="A548" t="e">
        <f>IFERROR(ODBC__dsn_Synapse[[#This Row],[wave_id]],"")*1</f>
        <v>#VALUE!</v>
      </c>
      <c r="B548" t="e">
        <f>IFERROR(ODBC__dsn_Synapse[[#This Row],[id]],"")*1</f>
        <v>#VALUE!</v>
      </c>
      <c r="C548" t="e">
        <f>IFERROR(ODBC__dsn_Synapse[[#This Row],[user_id]],"")*1</f>
        <v>#VALUE!</v>
      </c>
      <c r="D548" s="100" t="e">
        <f>IFERROR(ODBC__dsn_Synapse[[#This Row],[start_date]],"")*1</f>
        <v>#VALUE!</v>
      </c>
      <c r="E548" t="e">
        <f>IFERROR(ODBC__dsn_Synapse[[#This Row],[completed_date]],"")*1</f>
        <v>#VALUE!</v>
      </c>
      <c r="F548" s="100" t="e">
        <f>IFERROR(ODBC__dsn_Synapse[[#This Row],[convert_TZ(users_waves.completed_date,''UTC'',''America/New_York'')]],"")*1</f>
        <v>#VALUE!</v>
      </c>
      <c r="G548" t="e">
        <f>IFERROR(ODBC__dsn_Synapse[[#This Row],[npi]],"")*1</f>
        <v>#VALUE!</v>
      </c>
      <c r="H548" t="e">
        <f>IFERROR(ODBC__dsn_Synapse[[#This Row],[vendor_npi]],"")*1</f>
        <v>#VALUE!</v>
      </c>
      <c r="I548" t="e">
        <f>IFERROR(ODBC__dsn_Synapse[[#This Row],[status]],"")*1</f>
        <v>#VALUE!</v>
      </c>
      <c r="J548" t="str">
        <f>IFERROR(ODBC__dsn_Synapse[[#This Row],[responses-&gt;&gt;''$.\"4420595\"'']],"")</f>
        <v/>
      </c>
      <c r="K548" t="str">
        <f>IFERROR(ODBC__dsn_Synapse[[#This Row],[responses-&gt;&gt;''$.\"4420283\"'']],"")</f>
        <v/>
      </c>
      <c r="L548" t="str">
        <f>IFERROR(ODBC__dsn_Synapse[[#This Row],[responses-&gt;&gt;''$.\"4422124\"'']],"")</f>
        <v/>
      </c>
      <c r="M548" t="str">
        <f t="shared" si="65"/>
        <v/>
      </c>
      <c r="N548" t="e">
        <f>_xlfn.IFNA(_xlfn.XLOOKUP($G548,'HBV TL'!$C:$C,'HBV TL'!$E:$E,,0),"NA")</f>
        <v>#VALUE!</v>
      </c>
      <c r="O548" t="e">
        <f>_xlfn.IFNA(_xlfn.XLOOKUP($H548,'HBV TL'!$C:$C,'HBV TL'!$E:$E,,0),"NA")</f>
        <v>#VALUE!</v>
      </c>
      <c r="P548" t="e">
        <f t="shared" si="66"/>
        <v>#VALUE!</v>
      </c>
      <c r="Q548" t="e">
        <f>_xlfn.XLOOKUP($G548,'HBV_PBC Unified TL'!$A:$A,'HBV_PBC Unified TL'!$E:$E,,0)</f>
        <v>#VALUE!</v>
      </c>
      <c r="R548" t="e">
        <f t="shared" si="67"/>
        <v>#VALUE!</v>
      </c>
      <c r="S548" t="e">
        <f>_xlfn.IFNA(IF(_xlfn.XLOOKUP($C548,OLs!$B:$B,OLs!$B:$B,,0),1,0),0)</f>
        <v>#VALUE!</v>
      </c>
      <c r="T548" t="e">
        <f t="shared" si="68"/>
        <v>#VALUE!</v>
      </c>
      <c r="U548" t="e">
        <f>_xlfn.IFNA(_xlfn.XLOOKUP($T548,'PBC TL'!$A:$A,'PBC TL'!$F:$F,,0),"NA")</f>
        <v>#VALUE!</v>
      </c>
      <c r="V548" t="e">
        <f t="shared" si="69"/>
        <v>#VALUE!</v>
      </c>
      <c r="W548" t="e">
        <f t="shared" si="70"/>
        <v>#VALUE!</v>
      </c>
      <c r="X548" t="e">
        <f t="shared" si="71"/>
        <v>#VALUE!</v>
      </c>
      <c r="Y548" t="e">
        <f t="shared" si="72"/>
        <v>#VALUE!</v>
      </c>
    </row>
    <row r="549" spans="1:25" hidden="1" x14ac:dyDescent="0.25">
      <c r="A549" t="e">
        <f>IFERROR(ODBC__dsn_Synapse[[#This Row],[wave_id]],"")*1</f>
        <v>#VALUE!</v>
      </c>
      <c r="B549" t="e">
        <f>IFERROR(ODBC__dsn_Synapse[[#This Row],[id]],"")*1</f>
        <v>#VALUE!</v>
      </c>
      <c r="C549" t="e">
        <f>IFERROR(ODBC__dsn_Synapse[[#This Row],[user_id]],"")*1</f>
        <v>#VALUE!</v>
      </c>
      <c r="D549" s="100" t="e">
        <f>IFERROR(ODBC__dsn_Synapse[[#This Row],[start_date]],"")*1</f>
        <v>#VALUE!</v>
      </c>
      <c r="E549" t="e">
        <f>IFERROR(ODBC__dsn_Synapse[[#This Row],[completed_date]],"")*1</f>
        <v>#VALUE!</v>
      </c>
      <c r="F549" s="100" t="e">
        <f>IFERROR(ODBC__dsn_Synapse[[#This Row],[convert_TZ(users_waves.completed_date,''UTC'',''America/New_York'')]],"")*1</f>
        <v>#VALUE!</v>
      </c>
      <c r="G549" t="e">
        <f>IFERROR(ODBC__dsn_Synapse[[#This Row],[npi]],"")*1</f>
        <v>#VALUE!</v>
      </c>
      <c r="H549" t="e">
        <f>IFERROR(ODBC__dsn_Synapse[[#This Row],[vendor_npi]],"")*1</f>
        <v>#VALUE!</v>
      </c>
      <c r="I549" t="e">
        <f>IFERROR(ODBC__dsn_Synapse[[#This Row],[status]],"")*1</f>
        <v>#VALUE!</v>
      </c>
      <c r="J549" t="str">
        <f>IFERROR(ODBC__dsn_Synapse[[#This Row],[responses-&gt;&gt;''$.\"4420595\"'']],"")</f>
        <v/>
      </c>
      <c r="K549" t="str">
        <f>IFERROR(ODBC__dsn_Synapse[[#This Row],[responses-&gt;&gt;''$.\"4420283\"'']],"")</f>
        <v/>
      </c>
      <c r="L549" t="str">
        <f>IFERROR(ODBC__dsn_Synapse[[#This Row],[responses-&gt;&gt;''$.\"4422124\"'']],"")</f>
        <v/>
      </c>
      <c r="M549" t="str">
        <f t="shared" si="65"/>
        <v/>
      </c>
      <c r="N549" t="e">
        <f>_xlfn.IFNA(_xlfn.XLOOKUP($G549,'HBV TL'!$C:$C,'HBV TL'!$E:$E,,0),"NA")</f>
        <v>#VALUE!</v>
      </c>
      <c r="O549" t="e">
        <f>_xlfn.IFNA(_xlfn.XLOOKUP($H549,'HBV TL'!$C:$C,'HBV TL'!$E:$E,,0),"NA")</f>
        <v>#VALUE!</v>
      </c>
      <c r="P549" t="e">
        <f t="shared" si="66"/>
        <v>#VALUE!</v>
      </c>
      <c r="Q549" t="e">
        <f>_xlfn.XLOOKUP($G549,'HBV_PBC Unified TL'!$A:$A,'HBV_PBC Unified TL'!$E:$E,,0)</f>
        <v>#VALUE!</v>
      </c>
      <c r="R549" t="e">
        <f t="shared" si="67"/>
        <v>#VALUE!</v>
      </c>
      <c r="S549" t="e">
        <f>_xlfn.IFNA(IF(_xlfn.XLOOKUP($C549,OLs!$B:$B,OLs!$B:$B,,0),1,0),0)</f>
        <v>#VALUE!</v>
      </c>
      <c r="T549" t="e">
        <f t="shared" si="68"/>
        <v>#VALUE!</v>
      </c>
      <c r="U549" t="e">
        <f>_xlfn.IFNA(_xlfn.XLOOKUP($T549,'PBC TL'!$A:$A,'PBC TL'!$F:$F,,0),"NA")</f>
        <v>#VALUE!</v>
      </c>
      <c r="V549" t="e">
        <f t="shared" si="69"/>
        <v>#VALUE!</v>
      </c>
      <c r="W549" t="e">
        <f t="shared" si="70"/>
        <v>#VALUE!</v>
      </c>
      <c r="X549" t="e">
        <f t="shared" si="71"/>
        <v>#VALUE!</v>
      </c>
      <c r="Y549" t="e">
        <f t="shared" si="72"/>
        <v>#VALUE!</v>
      </c>
    </row>
    <row r="550" spans="1:25" hidden="1" x14ac:dyDescent="0.25">
      <c r="A550" t="e">
        <f>IFERROR(ODBC__dsn_Synapse[[#This Row],[wave_id]],"")*1</f>
        <v>#VALUE!</v>
      </c>
      <c r="B550" t="e">
        <f>IFERROR(ODBC__dsn_Synapse[[#This Row],[id]],"")*1</f>
        <v>#VALUE!</v>
      </c>
      <c r="C550" t="e">
        <f>IFERROR(ODBC__dsn_Synapse[[#This Row],[user_id]],"")*1</f>
        <v>#VALUE!</v>
      </c>
      <c r="D550" s="100" t="e">
        <f>IFERROR(ODBC__dsn_Synapse[[#This Row],[start_date]],"")*1</f>
        <v>#VALUE!</v>
      </c>
      <c r="E550" t="e">
        <f>IFERROR(ODBC__dsn_Synapse[[#This Row],[completed_date]],"")*1</f>
        <v>#VALUE!</v>
      </c>
      <c r="F550" s="100" t="e">
        <f>IFERROR(ODBC__dsn_Synapse[[#This Row],[convert_TZ(users_waves.completed_date,''UTC'',''America/New_York'')]],"")*1</f>
        <v>#VALUE!</v>
      </c>
      <c r="G550" t="e">
        <f>IFERROR(ODBC__dsn_Synapse[[#This Row],[npi]],"")*1</f>
        <v>#VALUE!</v>
      </c>
      <c r="H550" t="e">
        <f>IFERROR(ODBC__dsn_Synapse[[#This Row],[vendor_npi]],"")*1</f>
        <v>#VALUE!</v>
      </c>
      <c r="I550" t="e">
        <f>IFERROR(ODBC__dsn_Synapse[[#This Row],[status]],"")*1</f>
        <v>#VALUE!</v>
      </c>
      <c r="J550" t="str">
        <f>IFERROR(ODBC__dsn_Synapse[[#This Row],[responses-&gt;&gt;''$.\"4420595\"'']],"")</f>
        <v/>
      </c>
      <c r="K550" t="str">
        <f>IFERROR(ODBC__dsn_Synapse[[#This Row],[responses-&gt;&gt;''$.\"4420283\"'']],"")</f>
        <v/>
      </c>
      <c r="L550" t="str">
        <f>IFERROR(ODBC__dsn_Synapse[[#This Row],[responses-&gt;&gt;''$.\"4422124\"'']],"")</f>
        <v/>
      </c>
      <c r="M550" t="str">
        <f t="shared" si="65"/>
        <v/>
      </c>
      <c r="N550" t="e">
        <f>_xlfn.IFNA(_xlfn.XLOOKUP($G550,'HBV TL'!$C:$C,'HBV TL'!$E:$E,,0),"NA")</f>
        <v>#VALUE!</v>
      </c>
      <c r="O550" t="e">
        <f>_xlfn.IFNA(_xlfn.XLOOKUP($H550,'HBV TL'!$C:$C,'HBV TL'!$E:$E,,0),"NA")</f>
        <v>#VALUE!</v>
      </c>
      <c r="P550" t="e">
        <f t="shared" si="66"/>
        <v>#VALUE!</v>
      </c>
      <c r="Q550" t="e">
        <f>_xlfn.XLOOKUP($G550,'HBV_PBC Unified TL'!$A:$A,'HBV_PBC Unified TL'!$E:$E,,0)</f>
        <v>#VALUE!</v>
      </c>
      <c r="R550" t="e">
        <f t="shared" si="67"/>
        <v>#VALUE!</v>
      </c>
      <c r="S550" t="e">
        <f>_xlfn.IFNA(IF(_xlfn.XLOOKUP($C550,OLs!$B:$B,OLs!$B:$B,,0),1,0),0)</f>
        <v>#VALUE!</v>
      </c>
      <c r="T550" t="e">
        <f t="shared" si="68"/>
        <v>#VALUE!</v>
      </c>
      <c r="U550" t="e">
        <f>_xlfn.IFNA(_xlfn.XLOOKUP($T550,'PBC TL'!$A:$A,'PBC TL'!$F:$F,,0),"NA")</f>
        <v>#VALUE!</v>
      </c>
      <c r="V550" t="e">
        <f t="shared" si="69"/>
        <v>#VALUE!</v>
      </c>
      <c r="W550" t="e">
        <f t="shared" si="70"/>
        <v>#VALUE!</v>
      </c>
      <c r="X550" t="e">
        <f t="shared" si="71"/>
        <v>#VALUE!</v>
      </c>
      <c r="Y550" t="e">
        <f t="shared" si="72"/>
        <v>#VALUE!</v>
      </c>
    </row>
    <row r="551" spans="1:25" hidden="1" x14ac:dyDescent="0.25">
      <c r="A551" t="e">
        <f>IFERROR(ODBC__dsn_Synapse[[#This Row],[wave_id]],"")*1</f>
        <v>#VALUE!</v>
      </c>
      <c r="B551" t="e">
        <f>IFERROR(ODBC__dsn_Synapse[[#This Row],[id]],"")*1</f>
        <v>#VALUE!</v>
      </c>
      <c r="C551" t="e">
        <f>IFERROR(ODBC__dsn_Synapse[[#This Row],[user_id]],"")*1</f>
        <v>#VALUE!</v>
      </c>
      <c r="D551" s="100" t="e">
        <f>IFERROR(ODBC__dsn_Synapse[[#This Row],[start_date]],"")*1</f>
        <v>#VALUE!</v>
      </c>
      <c r="E551" t="e">
        <f>IFERROR(ODBC__dsn_Synapse[[#This Row],[completed_date]],"")*1</f>
        <v>#VALUE!</v>
      </c>
      <c r="F551" s="100" t="e">
        <f>IFERROR(ODBC__dsn_Synapse[[#This Row],[convert_TZ(users_waves.completed_date,''UTC'',''America/New_York'')]],"")*1</f>
        <v>#VALUE!</v>
      </c>
      <c r="G551" t="e">
        <f>IFERROR(ODBC__dsn_Synapse[[#This Row],[npi]],"")*1</f>
        <v>#VALUE!</v>
      </c>
      <c r="H551" t="e">
        <f>IFERROR(ODBC__dsn_Synapse[[#This Row],[vendor_npi]],"")*1</f>
        <v>#VALUE!</v>
      </c>
      <c r="I551" t="e">
        <f>IFERROR(ODBC__dsn_Synapse[[#This Row],[status]],"")*1</f>
        <v>#VALUE!</v>
      </c>
      <c r="J551" t="str">
        <f>IFERROR(ODBC__dsn_Synapse[[#This Row],[responses-&gt;&gt;''$.\"4420595\"'']],"")</f>
        <v/>
      </c>
      <c r="K551" t="str">
        <f>IFERROR(ODBC__dsn_Synapse[[#This Row],[responses-&gt;&gt;''$.\"4420283\"'']],"")</f>
        <v/>
      </c>
      <c r="L551" t="str">
        <f>IFERROR(ODBC__dsn_Synapse[[#This Row],[responses-&gt;&gt;''$.\"4422124\"'']],"")</f>
        <v/>
      </c>
      <c r="M551" t="str">
        <f t="shared" si="65"/>
        <v/>
      </c>
      <c r="N551" t="e">
        <f>_xlfn.IFNA(_xlfn.XLOOKUP($G551,'HBV TL'!$C:$C,'HBV TL'!$E:$E,,0),"NA")</f>
        <v>#VALUE!</v>
      </c>
      <c r="O551" t="e">
        <f>_xlfn.IFNA(_xlfn.XLOOKUP($H551,'HBV TL'!$C:$C,'HBV TL'!$E:$E,,0),"NA")</f>
        <v>#VALUE!</v>
      </c>
      <c r="P551" t="e">
        <f t="shared" si="66"/>
        <v>#VALUE!</v>
      </c>
      <c r="Q551" t="e">
        <f>_xlfn.XLOOKUP($G551,'HBV_PBC Unified TL'!$A:$A,'HBV_PBC Unified TL'!$E:$E,,0)</f>
        <v>#VALUE!</v>
      </c>
      <c r="R551" t="e">
        <f t="shared" si="67"/>
        <v>#VALUE!</v>
      </c>
      <c r="S551" t="e">
        <f>_xlfn.IFNA(IF(_xlfn.XLOOKUP($C551,OLs!$B:$B,OLs!$B:$B,,0),1,0),0)</f>
        <v>#VALUE!</v>
      </c>
      <c r="T551" t="e">
        <f t="shared" si="68"/>
        <v>#VALUE!</v>
      </c>
      <c r="U551" t="e">
        <f>_xlfn.IFNA(_xlfn.XLOOKUP($T551,'PBC TL'!$A:$A,'PBC TL'!$F:$F,,0),"NA")</f>
        <v>#VALUE!</v>
      </c>
      <c r="V551" t="e">
        <f t="shared" si="69"/>
        <v>#VALUE!</v>
      </c>
      <c r="W551" t="e">
        <f t="shared" si="70"/>
        <v>#VALUE!</v>
      </c>
      <c r="X551" t="e">
        <f t="shared" si="71"/>
        <v>#VALUE!</v>
      </c>
      <c r="Y551" t="e">
        <f t="shared" si="72"/>
        <v>#VALUE!</v>
      </c>
    </row>
    <row r="552" spans="1:25" hidden="1" x14ac:dyDescent="0.25">
      <c r="A552" t="e">
        <f>IFERROR(ODBC__dsn_Synapse[[#This Row],[wave_id]],"")*1</f>
        <v>#VALUE!</v>
      </c>
      <c r="B552" t="e">
        <f>IFERROR(ODBC__dsn_Synapse[[#This Row],[id]],"")*1</f>
        <v>#VALUE!</v>
      </c>
      <c r="C552" t="e">
        <f>IFERROR(ODBC__dsn_Synapse[[#This Row],[user_id]],"")*1</f>
        <v>#VALUE!</v>
      </c>
      <c r="D552" s="100" t="e">
        <f>IFERROR(ODBC__dsn_Synapse[[#This Row],[start_date]],"")*1</f>
        <v>#VALUE!</v>
      </c>
      <c r="E552" t="e">
        <f>IFERROR(ODBC__dsn_Synapse[[#This Row],[completed_date]],"")*1</f>
        <v>#VALUE!</v>
      </c>
      <c r="F552" s="100" t="e">
        <f>IFERROR(ODBC__dsn_Synapse[[#This Row],[convert_TZ(users_waves.completed_date,''UTC'',''America/New_York'')]],"")*1</f>
        <v>#VALUE!</v>
      </c>
      <c r="G552" t="e">
        <f>IFERROR(ODBC__dsn_Synapse[[#This Row],[npi]],"")*1</f>
        <v>#VALUE!</v>
      </c>
      <c r="H552" t="e">
        <f>IFERROR(ODBC__dsn_Synapse[[#This Row],[vendor_npi]],"")*1</f>
        <v>#VALUE!</v>
      </c>
      <c r="I552" t="e">
        <f>IFERROR(ODBC__dsn_Synapse[[#This Row],[status]],"")*1</f>
        <v>#VALUE!</v>
      </c>
      <c r="J552" t="str">
        <f>IFERROR(ODBC__dsn_Synapse[[#This Row],[responses-&gt;&gt;''$.\"4420595\"'']],"")</f>
        <v/>
      </c>
      <c r="K552" t="str">
        <f>IFERROR(ODBC__dsn_Synapse[[#This Row],[responses-&gt;&gt;''$.\"4420283\"'']],"")</f>
        <v/>
      </c>
      <c r="L552" t="str">
        <f>IFERROR(ODBC__dsn_Synapse[[#This Row],[responses-&gt;&gt;''$.\"4422124\"'']],"")</f>
        <v/>
      </c>
      <c r="M552" t="str">
        <f t="shared" si="65"/>
        <v/>
      </c>
      <c r="N552" t="e">
        <f>_xlfn.IFNA(_xlfn.XLOOKUP($G552,'HBV TL'!$C:$C,'HBV TL'!$E:$E,,0),"NA")</f>
        <v>#VALUE!</v>
      </c>
      <c r="O552" t="e">
        <f>_xlfn.IFNA(_xlfn.XLOOKUP($H552,'HBV TL'!$C:$C,'HBV TL'!$E:$E,,0),"NA")</f>
        <v>#VALUE!</v>
      </c>
      <c r="P552" t="e">
        <f t="shared" si="66"/>
        <v>#VALUE!</v>
      </c>
      <c r="Q552" t="e">
        <f>_xlfn.XLOOKUP($G552,'HBV_PBC Unified TL'!$A:$A,'HBV_PBC Unified TL'!$E:$E,,0)</f>
        <v>#VALUE!</v>
      </c>
      <c r="R552" t="e">
        <f t="shared" si="67"/>
        <v>#VALUE!</v>
      </c>
      <c r="S552" t="e">
        <f>_xlfn.IFNA(IF(_xlfn.XLOOKUP($C552,OLs!$B:$B,OLs!$B:$B,,0),1,0),0)</f>
        <v>#VALUE!</v>
      </c>
      <c r="T552" t="e">
        <f t="shared" si="68"/>
        <v>#VALUE!</v>
      </c>
      <c r="U552" t="e">
        <f>_xlfn.IFNA(_xlfn.XLOOKUP($T552,'PBC TL'!$A:$A,'PBC TL'!$F:$F,,0),"NA")</f>
        <v>#VALUE!</v>
      </c>
      <c r="V552" t="e">
        <f t="shared" si="69"/>
        <v>#VALUE!</v>
      </c>
      <c r="W552" t="e">
        <f t="shared" si="70"/>
        <v>#VALUE!</v>
      </c>
      <c r="X552" t="e">
        <f t="shared" si="71"/>
        <v>#VALUE!</v>
      </c>
      <c r="Y552" t="e">
        <f t="shared" si="72"/>
        <v>#VALUE!</v>
      </c>
    </row>
    <row r="553" spans="1:25" hidden="1" x14ac:dyDescent="0.25">
      <c r="A553" t="e">
        <f>IFERROR(ODBC__dsn_Synapse[[#This Row],[wave_id]],"")*1</f>
        <v>#VALUE!</v>
      </c>
      <c r="B553" t="e">
        <f>IFERROR(ODBC__dsn_Synapse[[#This Row],[id]],"")*1</f>
        <v>#VALUE!</v>
      </c>
      <c r="C553" t="e">
        <f>IFERROR(ODBC__dsn_Synapse[[#This Row],[user_id]],"")*1</f>
        <v>#VALUE!</v>
      </c>
      <c r="D553" s="100" t="e">
        <f>IFERROR(ODBC__dsn_Synapse[[#This Row],[start_date]],"")*1</f>
        <v>#VALUE!</v>
      </c>
      <c r="E553" t="e">
        <f>IFERROR(ODBC__dsn_Synapse[[#This Row],[completed_date]],"")*1</f>
        <v>#VALUE!</v>
      </c>
      <c r="F553" s="100" t="e">
        <f>IFERROR(ODBC__dsn_Synapse[[#This Row],[convert_TZ(users_waves.completed_date,''UTC'',''America/New_York'')]],"")*1</f>
        <v>#VALUE!</v>
      </c>
      <c r="G553" t="e">
        <f>IFERROR(ODBC__dsn_Synapse[[#This Row],[npi]],"")*1</f>
        <v>#VALUE!</v>
      </c>
      <c r="H553" t="e">
        <f>IFERROR(ODBC__dsn_Synapse[[#This Row],[vendor_npi]],"")*1</f>
        <v>#VALUE!</v>
      </c>
      <c r="I553" t="e">
        <f>IFERROR(ODBC__dsn_Synapse[[#This Row],[status]],"")*1</f>
        <v>#VALUE!</v>
      </c>
      <c r="J553" t="str">
        <f>IFERROR(ODBC__dsn_Synapse[[#This Row],[responses-&gt;&gt;''$.\"4420595\"'']],"")</f>
        <v/>
      </c>
      <c r="K553" t="str">
        <f>IFERROR(ODBC__dsn_Synapse[[#This Row],[responses-&gt;&gt;''$.\"4420283\"'']],"")</f>
        <v/>
      </c>
      <c r="L553" t="str">
        <f>IFERROR(ODBC__dsn_Synapse[[#This Row],[responses-&gt;&gt;''$.\"4422124\"'']],"")</f>
        <v/>
      </c>
      <c r="M553" t="str">
        <f t="shared" si="65"/>
        <v/>
      </c>
      <c r="N553" t="e">
        <f>_xlfn.IFNA(_xlfn.XLOOKUP($G553,'HBV TL'!$C:$C,'HBV TL'!$E:$E,,0),"NA")</f>
        <v>#VALUE!</v>
      </c>
      <c r="O553" t="e">
        <f>_xlfn.IFNA(_xlfn.XLOOKUP($H553,'HBV TL'!$C:$C,'HBV TL'!$E:$E,,0),"NA")</f>
        <v>#VALUE!</v>
      </c>
      <c r="P553" t="e">
        <f t="shared" si="66"/>
        <v>#VALUE!</v>
      </c>
      <c r="Q553" t="e">
        <f>_xlfn.XLOOKUP($G553,'HBV_PBC Unified TL'!$A:$A,'HBV_PBC Unified TL'!$E:$E,,0)</f>
        <v>#VALUE!</v>
      </c>
      <c r="R553" t="e">
        <f t="shared" si="67"/>
        <v>#VALUE!</v>
      </c>
      <c r="S553" t="e">
        <f>_xlfn.IFNA(IF(_xlfn.XLOOKUP($C553,OLs!$B:$B,OLs!$B:$B,,0),1,0),0)</f>
        <v>#VALUE!</v>
      </c>
      <c r="T553" t="e">
        <f t="shared" si="68"/>
        <v>#VALUE!</v>
      </c>
      <c r="U553" t="e">
        <f>_xlfn.IFNA(_xlfn.XLOOKUP($T553,'PBC TL'!$A:$A,'PBC TL'!$F:$F,,0),"NA")</f>
        <v>#VALUE!</v>
      </c>
      <c r="V553" t="e">
        <f t="shared" si="69"/>
        <v>#VALUE!</v>
      </c>
      <c r="W553" t="e">
        <f t="shared" si="70"/>
        <v>#VALUE!</v>
      </c>
      <c r="X553" t="e">
        <f t="shared" si="71"/>
        <v>#VALUE!</v>
      </c>
      <c r="Y553" t="e">
        <f t="shared" si="72"/>
        <v>#VALUE!</v>
      </c>
    </row>
    <row r="554" spans="1:25" hidden="1" x14ac:dyDescent="0.25">
      <c r="A554" t="e">
        <f>IFERROR(ODBC__dsn_Synapse[[#This Row],[wave_id]],"")*1</f>
        <v>#VALUE!</v>
      </c>
      <c r="B554" t="e">
        <f>IFERROR(ODBC__dsn_Synapse[[#This Row],[id]],"")*1</f>
        <v>#VALUE!</v>
      </c>
      <c r="C554" t="e">
        <f>IFERROR(ODBC__dsn_Synapse[[#This Row],[user_id]],"")*1</f>
        <v>#VALUE!</v>
      </c>
      <c r="D554" s="100" t="e">
        <f>IFERROR(ODBC__dsn_Synapse[[#This Row],[start_date]],"")*1</f>
        <v>#VALUE!</v>
      </c>
      <c r="E554" t="e">
        <f>IFERROR(ODBC__dsn_Synapse[[#This Row],[completed_date]],"")*1</f>
        <v>#VALUE!</v>
      </c>
      <c r="F554" s="100" t="e">
        <f>IFERROR(ODBC__dsn_Synapse[[#This Row],[convert_TZ(users_waves.completed_date,''UTC'',''America/New_York'')]],"")*1</f>
        <v>#VALUE!</v>
      </c>
      <c r="G554" t="e">
        <f>IFERROR(ODBC__dsn_Synapse[[#This Row],[npi]],"")*1</f>
        <v>#VALUE!</v>
      </c>
      <c r="H554" t="e">
        <f>IFERROR(ODBC__dsn_Synapse[[#This Row],[vendor_npi]],"")*1</f>
        <v>#VALUE!</v>
      </c>
      <c r="I554" t="e">
        <f>IFERROR(ODBC__dsn_Synapse[[#This Row],[status]],"")*1</f>
        <v>#VALUE!</v>
      </c>
      <c r="J554" t="str">
        <f>IFERROR(ODBC__dsn_Synapse[[#This Row],[responses-&gt;&gt;''$.\"4420595\"'']],"")</f>
        <v/>
      </c>
      <c r="K554" t="str">
        <f>IFERROR(ODBC__dsn_Synapse[[#This Row],[responses-&gt;&gt;''$.\"4420283\"'']],"")</f>
        <v/>
      </c>
      <c r="L554" t="str">
        <f>IFERROR(ODBC__dsn_Synapse[[#This Row],[responses-&gt;&gt;''$.\"4422124\"'']],"")</f>
        <v/>
      </c>
      <c r="M554" t="str">
        <f t="shared" si="65"/>
        <v/>
      </c>
      <c r="N554" t="e">
        <f>_xlfn.IFNA(_xlfn.XLOOKUP($G554,'HBV TL'!$C:$C,'HBV TL'!$E:$E,,0),"NA")</f>
        <v>#VALUE!</v>
      </c>
      <c r="O554" t="e">
        <f>_xlfn.IFNA(_xlfn.XLOOKUP($H554,'HBV TL'!$C:$C,'HBV TL'!$E:$E,,0),"NA")</f>
        <v>#VALUE!</v>
      </c>
      <c r="P554" t="e">
        <f t="shared" si="66"/>
        <v>#VALUE!</v>
      </c>
      <c r="Q554" t="e">
        <f>_xlfn.XLOOKUP($G554,'HBV_PBC Unified TL'!$A:$A,'HBV_PBC Unified TL'!$E:$E,,0)</f>
        <v>#VALUE!</v>
      </c>
      <c r="R554" t="e">
        <f t="shared" si="67"/>
        <v>#VALUE!</v>
      </c>
      <c r="S554" t="e">
        <f>_xlfn.IFNA(IF(_xlfn.XLOOKUP($C554,OLs!$B:$B,OLs!$B:$B,,0),1,0),0)</f>
        <v>#VALUE!</v>
      </c>
      <c r="T554" t="e">
        <f t="shared" si="68"/>
        <v>#VALUE!</v>
      </c>
      <c r="U554" t="e">
        <f>_xlfn.IFNA(_xlfn.XLOOKUP($T554,'PBC TL'!$A:$A,'PBC TL'!$F:$F,,0),"NA")</f>
        <v>#VALUE!</v>
      </c>
      <c r="V554" t="e">
        <f t="shared" si="69"/>
        <v>#VALUE!</v>
      </c>
      <c r="W554" t="e">
        <f t="shared" si="70"/>
        <v>#VALUE!</v>
      </c>
      <c r="X554" t="e">
        <f t="shared" si="71"/>
        <v>#VALUE!</v>
      </c>
      <c r="Y554" t="e">
        <f t="shared" si="72"/>
        <v>#VALUE!</v>
      </c>
    </row>
    <row r="555" spans="1:25" hidden="1" x14ac:dyDescent="0.25">
      <c r="A555" t="e">
        <f>IFERROR(ODBC__dsn_Synapse[[#This Row],[wave_id]],"")*1</f>
        <v>#VALUE!</v>
      </c>
      <c r="B555" t="e">
        <f>IFERROR(ODBC__dsn_Synapse[[#This Row],[id]],"")*1</f>
        <v>#VALUE!</v>
      </c>
      <c r="C555" t="e">
        <f>IFERROR(ODBC__dsn_Synapse[[#This Row],[user_id]],"")*1</f>
        <v>#VALUE!</v>
      </c>
      <c r="D555" s="100" t="e">
        <f>IFERROR(ODBC__dsn_Synapse[[#This Row],[start_date]],"")*1</f>
        <v>#VALUE!</v>
      </c>
      <c r="E555" t="e">
        <f>IFERROR(ODBC__dsn_Synapse[[#This Row],[completed_date]],"")*1</f>
        <v>#VALUE!</v>
      </c>
      <c r="F555" s="100" t="e">
        <f>IFERROR(ODBC__dsn_Synapse[[#This Row],[convert_TZ(users_waves.completed_date,''UTC'',''America/New_York'')]],"")*1</f>
        <v>#VALUE!</v>
      </c>
      <c r="G555" t="e">
        <f>IFERROR(ODBC__dsn_Synapse[[#This Row],[npi]],"")*1</f>
        <v>#VALUE!</v>
      </c>
      <c r="H555" t="e">
        <f>IFERROR(ODBC__dsn_Synapse[[#This Row],[vendor_npi]],"")*1</f>
        <v>#VALUE!</v>
      </c>
      <c r="I555" t="e">
        <f>IFERROR(ODBC__dsn_Synapse[[#This Row],[status]],"")*1</f>
        <v>#VALUE!</v>
      </c>
      <c r="J555" t="str">
        <f>IFERROR(ODBC__dsn_Synapse[[#This Row],[responses-&gt;&gt;''$.\"4420595\"'']],"")</f>
        <v/>
      </c>
      <c r="K555" t="str">
        <f>IFERROR(ODBC__dsn_Synapse[[#This Row],[responses-&gt;&gt;''$.\"4420283\"'']],"")</f>
        <v/>
      </c>
      <c r="L555" t="str">
        <f>IFERROR(ODBC__dsn_Synapse[[#This Row],[responses-&gt;&gt;''$.\"4422124\"'']],"")</f>
        <v/>
      </c>
      <c r="M555" t="str">
        <f t="shared" si="65"/>
        <v/>
      </c>
      <c r="N555" t="e">
        <f>_xlfn.IFNA(_xlfn.XLOOKUP($G555,'HBV TL'!$C:$C,'HBV TL'!$E:$E,,0),"NA")</f>
        <v>#VALUE!</v>
      </c>
      <c r="O555" t="e">
        <f>_xlfn.IFNA(_xlfn.XLOOKUP($H555,'HBV TL'!$C:$C,'HBV TL'!$E:$E,,0),"NA")</f>
        <v>#VALUE!</v>
      </c>
      <c r="P555" t="e">
        <f t="shared" si="66"/>
        <v>#VALUE!</v>
      </c>
      <c r="Q555" t="e">
        <f>_xlfn.XLOOKUP($G555,'HBV_PBC Unified TL'!$A:$A,'HBV_PBC Unified TL'!$E:$E,,0)</f>
        <v>#VALUE!</v>
      </c>
      <c r="R555" t="e">
        <f t="shared" si="67"/>
        <v>#VALUE!</v>
      </c>
      <c r="S555" t="e">
        <f>_xlfn.IFNA(IF(_xlfn.XLOOKUP($C555,OLs!$B:$B,OLs!$B:$B,,0),1,0),0)</f>
        <v>#VALUE!</v>
      </c>
      <c r="T555" t="e">
        <f t="shared" si="68"/>
        <v>#VALUE!</v>
      </c>
      <c r="U555" t="e">
        <f>_xlfn.IFNA(_xlfn.XLOOKUP($T555,'PBC TL'!$A:$A,'PBC TL'!$F:$F,,0),"NA")</f>
        <v>#VALUE!</v>
      </c>
      <c r="V555" t="e">
        <f t="shared" si="69"/>
        <v>#VALUE!</v>
      </c>
      <c r="W555" t="e">
        <f t="shared" si="70"/>
        <v>#VALUE!</v>
      </c>
      <c r="X555" t="e">
        <f t="shared" si="71"/>
        <v>#VALUE!</v>
      </c>
      <c r="Y555" t="e">
        <f t="shared" si="72"/>
        <v>#VALUE!</v>
      </c>
    </row>
    <row r="556" spans="1:25" hidden="1" x14ac:dyDescent="0.25">
      <c r="A556" t="e">
        <f>IFERROR(ODBC__dsn_Synapse[[#This Row],[wave_id]],"")*1</f>
        <v>#VALUE!</v>
      </c>
      <c r="B556" t="e">
        <f>IFERROR(ODBC__dsn_Synapse[[#This Row],[id]],"")*1</f>
        <v>#VALUE!</v>
      </c>
      <c r="C556" t="e">
        <f>IFERROR(ODBC__dsn_Synapse[[#This Row],[user_id]],"")*1</f>
        <v>#VALUE!</v>
      </c>
      <c r="D556" s="100" t="e">
        <f>IFERROR(ODBC__dsn_Synapse[[#This Row],[start_date]],"")*1</f>
        <v>#VALUE!</v>
      </c>
      <c r="E556" t="e">
        <f>IFERROR(ODBC__dsn_Synapse[[#This Row],[completed_date]],"")*1</f>
        <v>#VALUE!</v>
      </c>
      <c r="F556" s="100" t="e">
        <f>IFERROR(ODBC__dsn_Synapse[[#This Row],[convert_TZ(users_waves.completed_date,''UTC'',''America/New_York'')]],"")*1</f>
        <v>#VALUE!</v>
      </c>
      <c r="G556" t="e">
        <f>IFERROR(ODBC__dsn_Synapse[[#This Row],[npi]],"")*1</f>
        <v>#VALUE!</v>
      </c>
      <c r="H556" t="e">
        <f>IFERROR(ODBC__dsn_Synapse[[#This Row],[vendor_npi]],"")*1</f>
        <v>#VALUE!</v>
      </c>
      <c r="I556" t="e">
        <f>IFERROR(ODBC__dsn_Synapse[[#This Row],[status]],"")*1</f>
        <v>#VALUE!</v>
      </c>
      <c r="J556" t="str">
        <f>IFERROR(ODBC__dsn_Synapse[[#This Row],[responses-&gt;&gt;''$.\"4420595\"'']],"")</f>
        <v/>
      </c>
      <c r="K556" t="str">
        <f>IFERROR(ODBC__dsn_Synapse[[#This Row],[responses-&gt;&gt;''$.\"4420283\"'']],"")</f>
        <v/>
      </c>
      <c r="L556" t="str">
        <f>IFERROR(ODBC__dsn_Synapse[[#This Row],[responses-&gt;&gt;''$.\"4422124\"'']],"")</f>
        <v/>
      </c>
      <c r="M556" t="str">
        <f t="shared" si="65"/>
        <v/>
      </c>
      <c r="N556" t="e">
        <f>_xlfn.IFNA(_xlfn.XLOOKUP($G556,'HBV TL'!$C:$C,'HBV TL'!$E:$E,,0),"NA")</f>
        <v>#VALUE!</v>
      </c>
      <c r="O556" t="e">
        <f>_xlfn.IFNA(_xlfn.XLOOKUP($H556,'HBV TL'!$C:$C,'HBV TL'!$E:$E,,0),"NA")</f>
        <v>#VALUE!</v>
      </c>
      <c r="P556" t="e">
        <f t="shared" si="66"/>
        <v>#VALUE!</v>
      </c>
      <c r="Q556" t="e">
        <f>_xlfn.XLOOKUP($G556,'HBV_PBC Unified TL'!$A:$A,'HBV_PBC Unified TL'!$E:$E,,0)</f>
        <v>#VALUE!</v>
      </c>
      <c r="R556" t="e">
        <f t="shared" si="67"/>
        <v>#VALUE!</v>
      </c>
      <c r="S556" t="e">
        <f>_xlfn.IFNA(IF(_xlfn.XLOOKUP($C556,OLs!$B:$B,OLs!$B:$B,,0),1,0),0)</f>
        <v>#VALUE!</v>
      </c>
      <c r="T556" t="e">
        <f t="shared" si="68"/>
        <v>#VALUE!</v>
      </c>
      <c r="U556" t="e">
        <f>_xlfn.IFNA(_xlfn.XLOOKUP($T556,'PBC TL'!$A:$A,'PBC TL'!$F:$F,,0),"NA")</f>
        <v>#VALUE!</v>
      </c>
      <c r="V556" t="e">
        <f t="shared" si="69"/>
        <v>#VALUE!</v>
      </c>
      <c r="W556" t="e">
        <f t="shared" si="70"/>
        <v>#VALUE!</v>
      </c>
      <c r="X556" t="e">
        <f t="shared" si="71"/>
        <v>#VALUE!</v>
      </c>
      <c r="Y556" t="e">
        <f t="shared" si="72"/>
        <v>#VALUE!</v>
      </c>
    </row>
    <row r="557" spans="1:25" hidden="1" x14ac:dyDescent="0.25">
      <c r="A557" t="e">
        <f>IFERROR(ODBC__dsn_Synapse[[#This Row],[wave_id]],"")*1</f>
        <v>#VALUE!</v>
      </c>
      <c r="B557" t="e">
        <f>IFERROR(ODBC__dsn_Synapse[[#This Row],[id]],"")*1</f>
        <v>#VALUE!</v>
      </c>
      <c r="C557" t="e">
        <f>IFERROR(ODBC__dsn_Synapse[[#This Row],[user_id]],"")*1</f>
        <v>#VALUE!</v>
      </c>
      <c r="D557" s="100" t="e">
        <f>IFERROR(ODBC__dsn_Synapse[[#This Row],[start_date]],"")*1</f>
        <v>#VALUE!</v>
      </c>
      <c r="E557" t="e">
        <f>IFERROR(ODBC__dsn_Synapse[[#This Row],[completed_date]],"")*1</f>
        <v>#VALUE!</v>
      </c>
      <c r="F557" s="100" t="e">
        <f>IFERROR(ODBC__dsn_Synapse[[#This Row],[convert_TZ(users_waves.completed_date,''UTC'',''America/New_York'')]],"")*1</f>
        <v>#VALUE!</v>
      </c>
      <c r="G557" t="e">
        <f>IFERROR(ODBC__dsn_Synapse[[#This Row],[npi]],"")*1</f>
        <v>#VALUE!</v>
      </c>
      <c r="H557" t="e">
        <f>IFERROR(ODBC__dsn_Synapse[[#This Row],[vendor_npi]],"")*1</f>
        <v>#VALUE!</v>
      </c>
      <c r="I557" t="e">
        <f>IFERROR(ODBC__dsn_Synapse[[#This Row],[status]],"")*1</f>
        <v>#VALUE!</v>
      </c>
      <c r="J557" t="str">
        <f>IFERROR(ODBC__dsn_Synapse[[#This Row],[responses-&gt;&gt;''$.\"4420595\"'']],"")</f>
        <v/>
      </c>
      <c r="K557" t="str">
        <f>IFERROR(ODBC__dsn_Synapse[[#This Row],[responses-&gt;&gt;''$.\"4420283\"'']],"")</f>
        <v/>
      </c>
      <c r="L557" t="str">
        <f>IFERROR(ODBC__dsn_Synapse[[#This Row],[responses-&gt;&gt;''$.\"4422124\"'']],"")</f>
        <v/>
      </c>
      <c r="M557" t="str">
        <f t="shared" si="65"/>
        <v/>
      </c>
      <c r="N557" t="e">
        <f>_xlfn.IFNA(_xlfn.XLOOKUP($G557,'HBV TL'!$C:$C,'HBV TL'!$E:$E,,0),"NA")</f>
        <v>#VALUE!</v>
      </c>
      <c r="O557" t="e">
        <f>_xlfn.IFNA(_xlfn.XLOOKUP($H557,'HBV TL'!$C:$C,'HBV TL'!$E:$E,,0),"NA")</f>
        <v>#VALUE!</v>
      </c>
      <c r="P557" t="e">
        <f t="shared" si="66"/>
        <v>#VALUE!</v>
      </c>
      <c r="Q557" t="e">
        <f>_xlfn.XLOOKUP($G557,'HBV_PBC Unified TL'!$A:$A,'HBV_PBC Unified TL'!$E:$E,,0)</f>
        <v>#VALUE!</v>
      </c>
      <c r="R557" t="e">
        <f t="shared" si="67"/>
        <v>#VALUE!</v>
      </c>
      <c r="S557" t="e">
        <f>_xlfn.IFNA(IF(_xlfn.XLOOKUP($C557,OLs!$B:$B,OLs!$B:$B,,0),1,0),0)</f>
        <v>#VALUE!</v>
      </c>
      <c r="T557" t="e">
        <f t="shared" si="68"/>
        <v>#VALUE!</v>
      </c>
      <c r="U557" t="e">
        <f>_xlfn.IFNA(_xlfn.XLOOKUP($T557,'PBC TL'!$A:$A,'PBC TL'!$F:$F,,0),"NA")</f>
        <v>#VALUE!</v>
      </c>
      <c r="V557" t="e">
        <f t="shared" si="69"/>
        <v>#VALUE!</v>
      </c>
      <c r="W557" t="e">
        <f t="shared" si="70"/>
        <v>#VALUE!</v>
      </c>
      <c r="X557" t="e">
        <f t="shared" si="71"/>
        <v>#VALUE!</v>
      </c>
      <c r="Y557" t="e">
        <f t="shared" si="72"/>
        <v>#VALUE!</v>
      </c>
    </row>
    <row r="558" spans="1:25" hidden="1" x14ac:dyDescent="0.25">
      <c r="A558" t="e">
        <f>IFERROR(ODBC__dsn_Synapse[[#This Row],[wave_id]],"")*1</f>
        <v>#VALUE!</v>
      </c>
      <c r="B558" t="e">
        <f>IFERROR(ODBC__dsn_Synapse[[#This Row],[id]],"")*1</f>
        <v>#VALUE!</v>
      </c>
      <c r="C558" t="e">
        <f>IFERROR(ODBC__dsn_Synapse[[#This Row],[user_id]],"")*1</f>
        <v>#VALUE!</v>
      </c>
      <c r="D558" s="100" t="e">
        <f>IFERROR(ODBC__dsn_Synapse[[#This Row],[start_date]],"")*1</f>
        <v>#VALUE!</v>
      </c>
      <c r="E558" t="e">
        <f>IFERROR(ODBC__dsn_Synapse[[#This Row],[completed_date]],"")*1</f>
        <v>#VALUE!</v>
      </c>
      <c r="F558" s="100" t="e">
        <f>IFERROR(ODBC__dsn_Synapse[[#This Row],[convert_TZ(users_waves.completed_date,''UTC'',''America/New_York'')]],"")*1</f>
        <v>#VALUE!</v>
      </c>
      <c r="G558" t="e">
        <f>IFERROR(ODBC__dsn_Synapse[[#This Row],[npi]],"")*1</f>
        <v>#VALUE!</v>
      </c>
      <c r="H558" t="e">
        <f>IFERROR(ODBC__dsn_Synapse[[#This Row],[vendor_npi]],"")*1</f>
        <v>#VALUE!</v>
      </c>
      <c r="I558" t="e">
        <f>IFERROR(ODBC__dsn_Synapse[[#This Row],[status]],"")*1</f>
        <v>#VALUE!</v>
      </c>
      <c r="J558" t="str">
        <f>IFERROR(ODBC__dsn_Synapse[[#This Row],[responses-&gt;&gt;''$.\"4420595\"'']],"")</f>
        <v/>
      </c>
      <c r="K558" t="str">
        <f>IFERROR(ODBC__dsn_Synapse[[#This Row],[responses-&gt;&gt;''$.\"4420283\"'']],"")</f>
        <v/>
      </c>
      <c r="L558" t="str">
        <f>IFERROR(ODBC__dsn_Synapse[[#This Row],[responses-&gt;&gt;''$.\"4422124\"'']],"")</f>
        <v/>
      </c>
      <c r="M558" t="str">
        <f t="shared" si="65"/>
        <v/>
      </c>
      <c r="N558" t="e">
        <f>_xlfn.IFNA(_xlfn.XLOOKUP($G558,'HBV TL'!$C:$C,'HBV TL'!$E:$E,,0),"NA")</f>
        <v>#VALUE!</v>
      </c>
      <c r="O558" t="e">
        <f>_xlfn.IFNA(_xlfn.XLOOKUP($H558,'HBV TL'!$C:$C,'HBV TL'!$E:$E,,0),"NA")</f>
        <v>#VALUE!</v>
      </c>
      <c r="P558" t="e">
        <f t="shared" si="66"/>
        <v>#VALUE!</v>
      </c>
      <c r="Q558" t="e">
        <f>_xlfn.XLOOKUP($G558,'HBV_PBC Unified TL'!$A:$A,'HBV_PBC Unified TL'!$E:$E,,0)</f>
        <v>#VALUE!</v>
      </c>
      <c r="R558" t="e">
        <f t="shared" si="67"/>
        <v>#VALUE!</v>
      </c>
      <c r="S558" t="e">
        <f>_xlfn.IFNA(IF(_xlfn.XLOOKUP($C558,OLs!$B:$B,OLs!$B:$B,,0),1,0),0)</f>
        <v>#VALUE!</v>
      </c>
      <c r="T558" t="e">
        <f t="shared" si="68"/>
        <v>#VALUE!</v>
      </c>
      <c r="U558" t="e">
        <f>_xlfn.IFNA(_xlfn.XLOOKUP($T558,'PBC TL'!$A:$A,'PBC TL'!$F:$F,,0),"NA")</f>
        <v>#VALUE!</v>
      </c>
      <c r="V558" t="e">
        <f t="shared" si="69"/>
        <v>#VALUE!</v>
      </c>
      <c r="W558" t="e">
        <f t="shared" si="70"/>
        <v>#VALUE!</v>
      </c>
      <c r="X558" t="e">
        <f t="shared" si="71"/>
        <v>#VALUE!</v>
      </c>
      <c r="Y558" t="e">
        <f t="shared" si="72"/>
        <v>#VALUE!</v>
      </c>
    </row>
    <row r="559" spans="1:25" hidden="1" x14ac:dyDescent="0.25">
      <c r="A559" t="e">
        <f>IFERROR(ODBC__dsn_Synapse[[#This Row],[wave_id]],"")*1</f>
        <v>#VALUE!</v>
      </c>
      <c r="B559" t="e">
        <f>IFERROR(ODBC__dsn_Synapse[[#This Row],[id]],"")*1</f>
        <v>#VALUE!</v>
      </c>
      <c r="C559" t="e">
        <f>IFERROR(ODBC__dsn_Synapse[[#This Row],[user_id]],"")*1</f>
        <v>#VALUE!</v>
      </c>
      <c r="D559" s="100" t="e">
        <f>IFERROR(ODBC__dsn_Synapse[[#This Row],[start_date]],"")*1</f>
        <v>#VALUE!</v>
      </c>
      <c r="E559" t="e">
        <f>IFERROR(ODBC__dsn_Synapse[[#This Row],[completed_date]],"")*1</f>
        <v>#VALUE!</v>
      </c>
      <c r="F559" s="100" t="e">
        <f>IFERROR(ODBC__dsn_Synapse[[#This Row],[convert_TZ(users_waves.completed_date,''UTC'',''America/New_York'')]],"")*1</f>
        <v>#VALUE!</v>
      </c>
      <c r="G559" t="e">
        <f>IFERROR(ODBC__dsn_Synapse[[#This Row],[npi]],"")*1</f>
        <v>#VALUE!</v>
      </c>
      <c r="H559" t="e">
        <f>IFERROR(ODBC__dsn_Synapse[[#This Row],[vendor_npi]],"")*1</f>
        <v>#VALUE!</v>
      </c>
      <c r="I559" t="e">
        <f>IFERROR(ODBC__dsn_Synapse[[#This Row],[status]],"")*1</f>
        <v>#VALUE!</v>
      </c>
      <c r="J559" t="str">
        <f>IFERROR(ODBC__dsn_Synapse[[#This Row],[responses-&gt;&gt;''$.\"4420595\"'']],"")</f>
        <v/>
      </c>
      <c r="K559" t="str">
        <f>IFERROR(ODBC__dsn_Synapse[[#This Row],[responses-&gt;&gt;''$.\"4420283\"'']],"")</f>
        <v/>
      </c>
      <c r="L559" t="str">
        <f>IFERROR(ODBC__dsn_Synapse[[#This Row],[responses-&gt;&gt;''$.\"4422124\"'']],"")</f>
        <v/>
      </c>
      <c r="M559" t="str">
        <f t="shared" si="65"/>
        <v/>
      </c>
      <c r="N559" t="e">
        <f>_xlfn.IFNA(_xlfn.XLOOKUP($G559,'HBV TL'!$C:$C,'HBV TL'!$E:$E,,0),"NA")</f>
        <v>#VALUE!</v>
      </c>
      <c r="O559" t="e">
        <f>_xlfn.IFNA(_xlfn.XLOOKUP($H559,'HBV TL'!$C:$C,'HBV TL'!$E:$E,,0),"NA")</f>
        <v>#VALUE!</v>
      </c>
      <c r="P559" t="e">
        <f t="shared" si="66"/>
        <v>#VALUE!</v>
      </c>
      <c r="Q559" t="e">
        <f>_xlfn.XLOOKUP($G559,'HBV_PBC Unified TL'!$A:$A,'HBV_PBC Unified TL'!$E:$E,,0)</f>
        <v>#VALUE!</v>
      </c>
      <c r="R559" t="e">
        <f t="shared" si="67"/>
        <v>#VALUE!</v>
      </c>
      <c r="S559" t="e">
        <f>_xlfn.IFNA(IF(_xlfn.XLOOKUP($C559,OLs!$B:$B,OLs!$B:$B,,0),1,0),0)</f>
        <v>#VALUE!</v>
      </c>
      <c r="T559" t="e">
        <f t="shared" si="68"/>
        <v>#VALUE!</v>
      </c>
      <c r="U559" t="e">
        <f>_xlfn.IFNA(_xlfn.XLOOKUP($T559,'PBC TL'!$A:$A,'PBC TL'!$F:$F,,0),"NA")</f>
        <v>#VALUE!</v>
      </c>
      <c r="V559" t="e">
        <f t="shared" si="69"/>
        <v>#VALUE!</v>
      </c>
      <c r="W559" t="e">
        <f t="shared" si="70"/>
        <v>#VALUE!</v>
      </c>
      <c r="X559" t="e">
        <f t="shared" si="71"/>
        <v>#VALUE!</v>
      </c>
      <c r="Y559" t="e">
        <f t="shared" si="72"/>
        <v>#VALUE!</v>
      </c>
    </row>
    <row r="560" spans="1:25" hidden="1" x14ac:dyDescent="0.25">
      <c r="A560" t="e">
        <f>IFERROR(ODBC__dsn_Synapse[[#This Row],[wave_id]],"")*1</f>
        <v>#VALUE!</v>
      </c>
      <c r="B560" t="e">
        <f>IFERROR(ODBC__dsn_Synapse[[#This Row],[id]],"")*1</f>
        <v>#VALUE!</v>
      </c>
      <c r="C560" t="e">
        <f>IFERROR(ODBC__dsn_Synapse[[#This Row],[user_id]],"")*1</f>
        <v>#VALUE!</v>
      </c>
      <c r="D560" s="100" t="e">
        <f>IFERROR(ODBC__dsn_Synapse[[#This Row],[start_date]],"")*1</f>
        <v>#VALUE!</v>
      </c>
      <c r="E560" t="e">
        <f>IFERROR(ODBC__dsn_Synapse[[#This Row],[completed_date]],"")*1</f>
        <v>#VALUE!</v>
      </c>
      <c r="F560" s="100" t="e">
        <f>IFERROR(ODBC__dsn_Synapse[[#This Row],[convert_TZ(users_waves.completed_date,''UTC'',''America/New_York'')]],"")*1</f>
        <v>#VALUE!</v>
      </c>
      <c r="G560" t="e">
        <f>IFERROR(ODBC__dsn_Synapse[[#This Row],[npi]],"")*1</f>
        <v>#VALUE!</v>
      </c>
      <c r="H560" t="e">
        <f>IFERROR(ODBC__dsn_Synapse[[#This Row],[vendor_npi]],"")*1</f>
        <v>#VALUE!</v>
      </c>
      <c r="I560" t="e">
        <f>IFERROR(ODBC__dsn_Synapse[[#This Row],[status]],"")*1</f>
        <v>#VALUE!</v>
      </c>
      <c r="J560" t="str">
        <f>IFERROR(ODBC__dsn_Synapse[[#This Row],[responses-&gt;&gt;''$.\"4420595\"'']],"")</f>
        <v/>
      </c>
      <c r="K560" t="str">
        <f>IFERROR(ODBC__dsn_Synapse[[#This Row],[responses-&gt;&gt;''$.\"4420283\"'']],"")</f>
        <v/>
      </c>
      <c r="L560" t="str">
        <f>IFERROR(ODBC__dsn_Synapse[[#This Row],[responses-&gt;&gt;''$.\"4422124\"'']],"")</f>
        <v/>
      </c>
      <c r="M560" t="str">
        <f t="shared" si="65"/>
        <v/>
      </c>
      <c r="N560" t="e">
        <f>_xlfn.IFNA(_xlfn.XLOOKUP($G560,'HBV TL'!$C:$C,'HBV TL'!$E:$E,,0),"NA")</f>
        <v>#VALUE!</v>
      </c>
      <c r="O560" t="e">
        <f>_xlfn.IFNA(_xlfn.XLOOKUP($H560,'HBV TL'!$C:$C,'HBV TL'!$E:$E,,0),"NA")</f>
        <v>#VALUE!</v>
      </c>
      <c r="P560" t="e">
        <f t="shared" si="66"/>
        <v>#VALUE!</v>
      </c>
      <c r="Q560" t="e">
        <f>_xlfn.XLOOKUP($G560,'HBV_PBC Unified TL'!$A:$A,'HBV_PBC Unified TL'!$E:$E,,0)</f>
        <v>#VALUE!</v>
      </c>
      <c r="R560" t="e">
        <f t="shared" si="67"/>
        <v>#VALUE!</v>
      </c>
      <c r="S560" t="e">
        <f>_xlfn.IFNA(IF(_xlfn.XLOOKUP($C560,OLs!$B:$B,OLs!$B:$B,,0),1,0),0)</f>
        <v>#VALUE!</v>
      </c>
      <c r="T560" t="e">
        <f t="shared" si="68"/>
        <v>#VALUE!</v>
      </c>
      <c r="U560" t="e">
        <f>_xlfn.IFNA(_xlfn.XLOOKUP($T560,'PBC TL'!$A:$A,'PBC TL'!$F:$F,,0),"NA")</f>
        <v>#VALUE!</v>
      </c>
      <c r="V560" t="e">
        <f t="shared" si="69"/>
        <v>#VALUE!</v>
      </c>
      <c r="W560" t="e">
        <f t="shared" si="70"/>
        <v>#VALUE!</v>
      </c>
      <c r="X560" t="e">
        <f t="shared" si="71"/>
        <v>#VALUE!</v>
      </c>
      <c r="Y560" t="e">
        <f t="shared" si="72"/>
        <v>#VALUE!</v>
      </c>
    </row>
    <row r="561" spans="1:25" hidden="1" x14ac:dyDescent="0.25">
      <c r="A561" t="e">
        <f>IFERROR(ODBC__dsn_Synapse[[#This Row],[wave_id]],"")*1</f>
        <v>#VALUE!</v>
      </c>
      <c r="B561" t="e">
        <f>IFERROR(ODBC__dsn_Synapse[[#This Row],[id]],"")*1</f>
        <v>#VALUE!</v>
      </c>
      <c r="C561" t="e">
        <f>IFERROR(ODBC__dsn_Synapse[[#This Row],[user_id]],"")*1</f>
        <v>#VALUE!</v>
      </c>
      <c r="D561" s="100" t="e">
        <f>IFERROR(ODBC__dsn_Synapse[[#This Row],[start_date]],"")*1</f>
        <v>#VALUE!</v>
      </c>
      <c r="E561" t="e">
        <f>IFERROR(ODBC__dsn_Synapse[[#This Row],[completed_date]],"")*1</f>
        <v>#VALUE!</v>
      </c>
      <c r="F561" s="100" t="e">
        <f>IFERROR(ODBC__dsn_Synapse[[#This Row],[convert_TZ(users_waves.completed_date,''UTC'',''America/New_York'')]],"")*1</f>
        <v>#VALUE!</v>
      </c>
      <c r="G561" t="e">
        <f>IFERROR(ODBC__dsn_Synapse[[#This Row],[npi]],"")*1</f>
        <v>#VALUE!</v>
      </c>
      <c r="H561" t="e">
        <f>IFERROR(ODBC__dsn_Synapse[[#This Row],[vendor_npi]],"")*1</f>
        <v>#VALUE!</v>
      </c>
      <c r="I561" t="e">
        <f>IFERROR(ODBC__dsn_Synapse[[#This Row],[status]],"")*1</f>
        <v>#VALUE!</v>
      </c>
      <c r="J561" t="str">
        <f>IFERROR(ODBC__dsn_Synapse[[#This Row],[responses-&gt;&gt;''$.\"4420595\"'']],"")</f>
        <v/>
      </c>
      <c r="K561" t="str">
        <f>IFERROR(ODBC__dsn_Synapse[[#This Row],[responses-&gt;&gt;''$.\"4420283\"'']],"")</f>
        <v/>
      </c>
      <c r="L561" t="str">
        <f>IFERROR(ODBC__dsn_Synapse[[#This Row],[responses-&gt;&gt;''$.\"4422124\"'']],"")</f>
        <v/>
      </c>
      <c r="M561" t="str">
        <f t="shared" si="65"/>
        <v/>
      </c>
      <c r="N561" t="e">
        <f>_xlfn.IFNA(_xlfn.XLOOKUP($G561,'HBV TL'!$C:$C,'HBV TL'!$E:$E,,0),"NA")</f>
        <v>#VALUE!</v>
      </c>
      <c r="O561" t="e">
        <f>_xlfn.IFNA(_xlfn.XLOOKUP($H561,'HBV TL'!$C:$C,'HBV TL'!$E:$E,,0),"NA")</f>
        <v>#VALUE!</v>
      </c>
      <c r="P561" t="e">
        <f t="shared" si="66"/>
        <v>#VALUE!</v>
      </c>
      <c r="Q561" t="e">
        <f>_xlfn.XLOOKUP($G561,'HBV_PBC Unified TL'!$A:$A,'HBV_PBC Unified TL'!$E:$E,,0)</f>
        <v>#VALUE!</v>
      </c>
      <c r="R561" t="e">
        <f t="shared" si="67"/>
        <v>#VALUE!</v>
      </c>
      <c r="S561" t="e">
        <f>_xlfn.IFNA(IF(_xlfn.XLOOKUP($C561,OLs!$B:$B,OLs!$B:$B,,0),1,0),0)</f>
        <v>#VALUE!</v>
      </c>
      <c r="T561" t="e">
        <f t="shared" si="68"/>
        <v>#VALUE!</v>
      </c>
      <c r="U561" t="e">
        <f>_xlfn.IFNA(_xlfn.XLOOKUP($T561,'PBC TL'!$A:$A,'PBC TL'!$F:$F,,0),"NA")</f>
        <v>#VALUE!</v>
      </c>
      <c r="V561" t="e">
        <f t="shared" si="69"/>
        <v>#VALUE!</v>
      </c>
      <c r="W561" t="e">
        <f t="shared" si="70"/>
        <v>#VALUE!</v>
      </c>
      <c r="X561" t="e">
        <f t="shared" si="71"/>
        <v>#VALUE!</v>
      </c>
      <c r="Y561" t="e">
        <f t="shared" si="72"/>
        <v>#VALUE!</v>
      </c>
    </row>
    <row r="562" spans="1:25" hidden="1" x14ac:dyDescent="0.25">
      <c r="A562" t="e">
        <f>IFERROR(ODBC__dsn_Synapse[[#This Row],[wave_id]],"")*1</f>
        <v>#VALUE!</v>
      </c>
      <c r="B562" t="e">
        <f>IFERROR(ODBC__dsn_Synapse[[#This Row],[id]],"")*1</f>
        <v>#VALUE!</v>
      </c>
      <c r="C562" t="e">
        <f>IFERROR(ODBC__dsn_Synapse[[#This Row],[user_id]],"")*1</f>
        <v>#VALUE!</v>
      </c>
      <c r="D562" s="100" t="e">
        <f>IFERROR(ODBC__dsn_Synapse[[#This Row],[start_date]],"")*1</f>
        <v>#VALUE!</v>
      </c>
      <c r="E562" t="e">
        <f>IFERROR(ODBC__dsn_Synapse[[#This Row],[completed_date]],"")*1</f>
        <v>#VALUE!</v>
      </c>
      <c r="F562" s="100" t="e">
        <f>IFERROR(ODBC__dsn_Synapse[[#This Row],[convert_TZ(users_waves.completed_date,''UTC'',''America/New_York'')]],"")*1</f>
        <v>#VALUE!</v>
      </c>
      <c r="G562" t="e">
        <f>IFERROR(ODBC__dsn_Synapse[[#This Row],[npi]],"")*1</f>
        <v>#VALUE!</v>
      </c>
      <c r="H562" t="e">
        <f>IFERROR(ODBC__dsn_Synapse[[#This Row],[vendor_npi]],"")*1</f>
        <v>#VALUE!</v>
      </c>
      <c r="I562" t="e">
        <f>IFERROR(ODBC__dsn_Synapse[[#This Row],[status]],"")*1</f>
        <v>#VALUE!</v>
      </c>
      <c r="J562" t="str">
        <f>IFERROR(ODBC__dsn_Synapse[[#This Row],[responses-&gt;&gt;''$.\"4420595\"'']],"")</f>
        <v/>
      </c>
      <c r="K562" t="str">
        <f>IFERROR(ODBC__dsn_Synapse[[#This Row],[responses-&gt;&gt;''$.\"4420283\"'']],"")</f>
        <v/>
      </c>
      <c r="L562" t="str">
        <f>IFERROR(ODBC__dsn_Synapse[[#This Row],[responses-&gt;&gt;''$.\"4422124\"'']],"")</f>
        <v/>
      </c>
      <c r="M562" t="str">
        <f t="shared" si="65"/>
        <v/>
      </c>
      <c r="N562" t="e">
        <f>_xlfn.IFNA(_xlfn.XLOOKUP($G562,'HBV TL'!$C:$C,'HBV TL'!$E:$E,,0),"NA")</f>
        <v>#VALUE!</v>
      </c>
      <c r="O562" t="e">
        <f>_xlfn.IFNA(_xlfn.XLOOKUP($H562,'HBV TL'!$C:$C,'HBV TL'!$E:$E,,0),"NA")</f>
        <v>#VALUE!</v>
      </c>
      <c r="P562" t="e">
        <f t="shared" si="66"/>
        <v>#VALUE!</v>
      </c>
      <c r="Q562" t="e">
        <f>_xlfn.XLOOKUP($G562,'HBV_PBC Unified TL'!$A:$A,'HBV_PBC Unified TL'!$E:$E,,0)</f>
        <v>#VALUE!</v>
      </c>
      <c r="R562" t="e">
        <f t="shared" si="67"/>
        <v>#VALUE!</v>
      </c>
      <c r="S562" t="e">
        <f>_xlfn.IFNA(IF(_xlfn.XLOOKUP($C562,OLs!$B:$B,OLs!$B:$B,,0),1,0),0)</f>
        <v>#VALUE!</v>
      </c>
      <c r="T562" t="e">
        <f t="shared" si="68"/>
        <v>#VALUE!</v>
      </c>
      <c r="U562" t="e">
        <f>_xlfn.IFNA(_xlfn.XLOOKUP($T562,'PBC TL'!$A:$A,'PBC TL'!$F:$F,,0),"NA")</f>
        <v>#VALUE!</v>
      </c>
      <c r="V562" t="e">
        <f t="shared" si="69"/>
        <v>#VALUE!</v>
      </c>
      <c r="W562" t="e">
        <f t="shared" si="70"/>
        <v>#VALUE!</v>
      </c>
      <c r="X562" t="e">
        <f t="shared" si="71"/>
        <v>#VALUE!</v>
      </c>
      <c r="Y562" t="e">
        <f t="shared" si="72"/>
        <v>#VALUE!</v>
      </c>
    </row>
    <row r="563" spans="1:25" hidden="1" x14ac:dyDescent="0.25">
      <c r="A563" t="e">
        <f>IFERROR(ODBC__dsn_Synapse[[#This Row],[wave_id]],"")*1</f>
        <v>#VALUE!</v>
      </c>
      <c r="B563" t="e">
        <f>IFERROR(ODBC__dsn_Synapse[[#This Row],[id]],"")*1</f>
        <v>#VALUE!</v>
      </c>
      <c r="C563" t="e">
        <f>IFERROR(ODBC__dsn_Synapse[[#This Row],[user_id]],"")*1</f>
        <v>#VALUE!</v>
      </c>
      <c r="D563" s="100" t="e">
        <f>IFERROR(ODBC__dsn_Synapse[[#This Row],[start_date]],"")*1</f>
        <v>#VALUE!</v>
      </c>
      <c r="E563" t="e">
        <f>IFERROR(ODBC__dsn_Synapse[[#This Row],[completed_date]],"")*1</f>
        <v>#VALUE!</v>
      </c>
      <c r="F563" s="100" t="e">
        <f>IFERROR(ODBC__dsn_Synapse[[#This Row],[convert_TZ(users_waves.completed_date,''UTC'',''America/New_York'')]],"")*1</f>
        <v>#VALUE!</v>
      </c>
      <c r="G563" t="e">
        <f>IFERROR(ODBC__dsn_Synapse[[#This Row],[npi]],"")*1</f>
        <v>#VALUE!</v>
      </c>
      <c r="H563" t="e">
        <f>IFERROR(ODBC__dsn_Synapse[[#This Row],[vendor_npi]],"")*1</f>
        <v>#VALUE!</v>
      </c>
      <c r="I563" t="e">
        <f>IFERROR(ODBC__dsn_Synapse[[#This Row],[status]],"")*1</f>
        <v>#VALUE!</v>
      </c>
      <c r="J563" t="str">
        <f>IFERROR(ODBC__dsn_Synapse[[#This Row],[responses-&gt;&gt;''$.\"4420595\"'']],"")</f>
        <v/>
      </c>
      <c r="K563" t="str">
        <f>IFERROR(ODBC__dsn_Synapse[[#This Row],[responses-&gt;&gt;''$.\"4420283\"'']],"")</f>
        <v/>
      </c>
      <c r="L563" t="str">
        <f>IFERROR(ODBC__dsn_Synapse[[#This Row],[responses-&gt;&gt;''$.\"4422124\"'']],"")</f>
        <v/>
      </c>
      <c r="M563" t="str">
        <f t="shared" si="65"/>
        <v/>
      </c>
      <c r="N563" t="e">
        <f>_xlfn.IFNA(_xlfn.XLOOKUP($G563,'HBV TL'!$C:$C,'HBV TL'!$E:$E,,0),"NA")</f>
        <v>#VALUE!</v>
      </c>
      <c r="O563" t="e">
        <f>_xlfn.IFNA(_xlfn.XLOOKUP($H563,'HBV TL'!$C:$C,'HBV TL'!$E:$E,,0),"NA")</f>
        <v>#VALUE!</v>
      </c>
      <c r="P563" t="e">
        <f t="shared" si="66"/>
        <v>#VALUE!</v>
      </c>
      <c r="Q563" t="e">
        <f>_xlfn.XLOOKUP($G563,'HBV_PBC Unified TL'!$A:$A,'HBV_PBC Unified TL'!$E:$E,,0)</f>
        <v>#VALUE!</v>
      </c>
      <c r="R563" t="e">
        <f t="shared" si="67"/>
        <v>#VALUE!</v>
      </c>
      <c r="S563" t="e">
        <f>_xlfn.IFNA(IF(_xlfn.XLOOKUP($C563,OLs!$B:$B,OLs!$B:$B,,0),1,0),0)</f>
        <v>#VALUE!</v>
      </c>
      <c r="T563" t="e">
        <f t="shared" si="68"/>
        <v>#VALUE!</v>
      </c>
      <c r="U563" t="e">
        <f>_xlfn.IFNA(_xlfn.XLOOKUP($T563,'PBC TL'!$A:$A,'PBC TL'!$F:$F,,0),"NA")</f>
        <v>#VALUE!</v>
      </c>
      <c r="V563" t="e">
        <f t="shared" si="69"/>
        <v>#VALUE!</v>
      </c>
      <c r="W563" t="e">
        <f t="shared" si="70"/>
        <v>#VALUE!</v>
      </c>
      <c r="X563" t="e">
        <f t="shared" si="71"/>
        <v>#VALUE!</v>
      </c>
      <c r="Y563" t="e">
        <f t="shared" si="72"/>
        <v>#VALUE!</v>
      </c>
    </row>
    <row r="564" spans="1:25" hidden="1" x14ac:dyDescent="0.25">
      <c r="A564" t="e">
        <f>IFERROR(ODBC__dsn_Synapse[[#This Row],[wave_id]],"")*1</f>
        <v>#VALUE!</v>
      </c>
      <c r="B564" t="e">
        <f>IFERROR(ODBC__dsn_Synapse[[#This Row],[id]],"")*1</f>
        <v>#VALUE!</v>
      </c>
      <c r="C564" t="e">
        <f>IFERROR(ODBC__dsn_Synapse[[#This Row],[user_id]],"")*1</f>
        <v>#VALUE!</v>
      </c>
      <c r="D564" s="100" t="e">
        <f>IFERROR(ODBC__dsn_Synapse[[#This Row],[start_date]],"")*1</f>
        <v>#VALUE!</v>
      </c>
      <c r="E564" t="e">
        <f>IFERROR(ODBC__dsn_Synapse[[#This Row],[completed_date]],"")*1</f>
        <v>#VALUE!</v>
      </c>
      <c r="F564" s="100" t="e">
        <f>IFERROR(ODBC__dsn_Synapse[[#This Row],[convert_TZ(users_waves.completed_date,''UTC'',''America/New_York'')]],"")*1</f>
        <v>#VALUE!</v>
      </c>
      <c r="G564" t="e">
        <f>IFERROR(ODBC__dsn_Synapse[[#This Row],[npi]],"")*1</f>
        <v>#VALUE!</v>
      </c>
      <c r="H564" t="e">
        <f>IFERROR(ODBC__dsn_Synapse[[#This Row],[vendor_npi]],"")*1</f>
        <v>#VALUE!</v>
      </c>
      <c r="I564" t="e">
        <f>IFERROR(ODBC__dsn_Synapse[[#This Row],[status]],"")*1</f>
        <v>#VALUE!</v>
      </c>
      <c r="J564" t="str">
        <f>IFERROR(ODBC__dsn_Synapse[[#This Row],[responses-&gt;&gt;''$.\"4420595\"'']],"")</f>
        <v/>
      </c>
      <c r="K564" t="str">
        <f>IFERROR(ODBC__dsn_Synapse[[#This Row],[responses-&gt;&gt;''$.\"4420283\"'']],"")</f>
        <v/>
      </c>
      <c r="L564" t="str">
        <f>IFERROR(ODBC__dsn_Synapse[[#This Row],[responses-&gt;&gt;''$.\"4422124\"'']],"")</f>
        <v/>
      </c>
      <c r="M564" t="str">
        <f t="shared" si="65"/>
        <v/>
      </c>
      <c r="N564" t="e">
        <f>_xlfn.IFNA(_xlfn.XLOOKUP($G564,'HBV TL'!$C:$C,'HBV TL'!$E:$E,,0),"NA")</f>
        <v>#VALUE!</v>
      </c>
      <c r="O564" t="e">
        <f>_xlfn.IFNA(_xlfn.XLOOKUP($H564,'HBV TL'!$C:$C,'HBV TL'!$E:$E,,0),"NA")</f>
        <v>#VALUE!</v>
      </c>
      <c r="P564" t="e">
        <f t="shared" si="66"/>
        <v>#VALUE!</v>
      </c>
      <c r="Q564" t="e">
        <f>_xlfn.XLOOKUP($G564,'HBV_PBC Unified TL'!$A:$A,'HBV_PBC Unified TL'!$E:$E,,0)</f>
        <v>#VALUE!</v>
      </c>
      <c r="R564" t="e">
        <f t="shared" si="67"/>
        <v>#VALUE!</v>
      </c>
      <c r="S564" t="e">
        <f>_xlfn.IFNA(IF(_xlfn.XLOOKUP($C564,OLs!$B:$B,OLs!$B:$B,,0),1,0),0)</f>
        <v>#VALUE!</v>
      </c>
      <c r="T564" t="e">
        <f t="shared" si="68"/>
        <v>#VALUE!</v>
      </c>
      <c r="U564" t="e">
        <f>_xlfn.IFNA(_xlfn.XLOOKUP($T564,'PBC TL'!$A:$A,'PBC TL'!$F:$F,,0),"NA")</f>
        <v>#VALUE!</v>
      </c>
      <c r="V564" t="e">
        <f t="shared" si="69"/>
        <v>#VALUE!</v>
      </c>
      <c r="W564" t="e">
        <f t="shared" si="70"/>
        <v>#VALUE!</v>
      </c>
      <c r="X564" t="e">
        <f t="shared" si="71"/>
        <v>#VALUE!</v>
      </c>
      <c r="Y564" t="e">
        <f t="shared" si="72"/>
        <v>#VALUE!</v>
      </c>
    </row>
    <row r="565" spans="1:25" hidden="1" x14ac:dyDescent="0.25">
      <c r="A565" t="e">
        <f>IFERROR(ODBC__dsn_Synapse[[#This Row],[wave_id]],"")*1</f>
        <v>#VALUE!</v>
      </c>
      <c r="B565" t="e">
        <f>IFERROR(ODBC__dsn_Synapse[[#This Row],[id]],"")*1</f>
        <v>#VALUE!</v>
      </c>
      <c r="C565" t="e">
        <f>IFERROR(ODBC__dsn_Synapse[[#This Row],[user_id]],"")*1</f>
        <v>#VALUE!</v>
      </c>
      <c r="D565" s="100" t="e">
        <f>IFERROR(ODBC__dsn_Synapse[[#This Row],[start_date]],"")*1</f>
        <v>#VALUE!</v>
      </c>
      <c r="E565" t="e">
        <f>IFERROR(ODBC__dsn_Synapse[[#This Row],[completed_date]],"")*1</f>
        <v>#VALUE!</v>
      </c>
      <c r="F565" s="100" t="e">
        <f>IFERROR(ODBC__dsn_Synapse[[#This Row],[convert_TZ(users_waves.completed_date,''UTC'',''America/New_York'')]],"")*1</f>
        <v>#VALUE!</v>
      </c>
      <c r="G565" t="e">
        <f>IFERROR(ODBC__dsn_Synapse[[#This Row],[npi]],"")*1</f>
        <v>#VALUE!</v>
      </c>
      <c r="H565" t="e">
        <f>IFERROR(ODBC__dsn_Synapse[[#This Row],[vendor_npi]],"")*1</f>
        <v>#VALUE!</v>
      </c>
      <c r="I565" t="e">
        <f>IFERROR(ODBC__dsn_Synapse[[#This Row],[status]],"")*1</f>
        <v>#VALUE!</v>
      </c>
      <c r="J565" t="str">
        <f>IFERROR(ODBC__dsn_Synapse[[#This Row],[responses-&gt;&gt;''$.\"4420595\"'']],"")</f>
        <v/>
      </c>
      <c r="K565" t="str">
        <f>IFERROR(ODBC__dsn_Synapse[[#This Row],[responses-&gt;&gt;''$.\"4420283\"'']],"")</f>
        <v/>
      </c>
      <c r="L565" t="str">
        <f>IFERROR(ODBC__dsn_Synapse[[#This Row],[responses-&gt;&gt;''$.\"4422124\"'']],"")</f>
        <v/>
      </c>
      <c r="M565" t="str">
        <f t="shared" si="65"/>
        <v/>
      </c>
      <c r="N565" t="e">
        <f>_xlfn.IFNA(_xlfn.XLOOKUP($G565,'HBV TL'!$C:$C,'HBV TL'!$E:$E,,0),"NA")</f>
        <v>#VALUE!</v>
      </c>
      <c r="O565" t="e">
        <f>_xlfn.IFNA(_xlfn.XLOOKUP($H565,'HBV TL'!$C:$C,'HBV TL'!$E:$E,,0),"NA")</f>
        <v>#VALUE!</v>
      </c>
      <c r="P565" t="e">
        <f t="shared" si="66"/>
        <v>#VALUE!</v>
      </c>
      <c r="Q565" t="e">
        <f>_xlfn.XLOOKUP($G565,'HBV_PBC Unified TL'!$A:$A,'HBV_PBC Unified TL'!$E:$E,,0)</f>
        <v>#VALUE!</v>
      </c>
      <c r="R565" t="e">
        <f t="shared" si="67"/>
        <v>#VALUE!</v>
      </c>
      <c r="S565" t="e">
        <f>_xlfn.IFNA(IF(_xlfn.XLOOKUP($C565,OLs!$B:$B,OLs!$B:$B,,0),1,0),0)</f>
        <v>#VALUE!</v>
      </c>
      <c r="T565" t="e">
        <f t="shared" si="68"/>
        <v>#VALUE!</v>
      </c>
      <c r="U565" t="e">
        <f>_xlfn.IFNA(_xlfn.XLOOKUP($T565,'PBC TL'!$A:$A,'PBC TL'!$F:$F,,0),"NA")</f>
        <v>#VALUE!</v>
      </c>
      <c r="V565" t="e">
        <f t="shared" si="69"/>
        <v>#VALUE!</v>
      </c>
      <c r="W565" t="e">
        <f t="shared" si="70"/>
        <v>#VALUE!</v>
      </c>
      <c r="X565" t="e">
        <f t="shared" si="71"/>
        <v>#VALUE!</v>
      </c>
      <c r="Y565" t="e">
        <f t="shared" si="72"/>
        <v>#VALUE!</v>
      </c>
    </row>
    <row r="566" spans="1:25" hidden="1" x14ac:dyDescent="0.25">
      <c r="A566" t="e">
        <f>IFERROR(ODBC__dsn_Synapse[[#This Row],[wave_id]],"")*1</f>
        <v>#VALUE!</v>
      </c>
      <c r="B566" t="e">
        <f>IFERROR(ODBC__dsn_Synapse[[#This Row],[id]],"")*1</f>
        <v>#VALUE!</v>
      </c>
      <c r="C566" t="e">
        <f>IFERROR(ODBC__dsn_Synapse[[#This Row],[user_id]],"")*1</f>
        <v>#VALUE!</v>
      </c>
      <c r="D566" s="100" t="e">
        <f>IFERROR(ODBC__dsn_Synapse[[#This Row],[start_date]],"")*1</f>
        <v>#VALUE!</v>
      </c>
      <c r="E566" t="e">
        <f>IFERROR(ODBC__dsn_Synapse[[#This Row],[completed_date]],"")*1</f>
        <v>#VALUE!</v>
      </c>
      <c r="F566" s="100" t="e">
        <f>IFERROR(ODBC__dsn_Synapse[[#This Row],[convert_TZ(users_waves.completed_date,''UTC'',''America/New_York'')]],"")*1</f>
        <v>#VALUE!</v>
      </c>
      <c r="G566" t="e">
        <f>IFERROR(ODBC__dsn_Synapse[[#This Row],[npi]],"")*1</f>
        <v>#VALUE!</v>
      </c>
      <c r="H566" t="e">
        <f>IFERROR(ODBC__dsn_Synapse[[#This Row],[vendor_npi]],"")*1</f>
        <v>#VALUE!</v>
      </c>
      <c r="I566" t="e">
        <f>IFERROR(ODBC__dsn_Synapse[[#This Row],[status]],"")*1</f>
        <v>#VALUE!</v>
      </c>
      <c r="J566" t="str">
        <f>IFERROR(ODBC__dsn_Synapse[[#This Row],[responses-&gt;&gt;''$.\"4420595\"'']],"")</f>
        <v/>
      </c>
      <c r="K566" t="str">
        <f>IFERROR(ODBC__dsn_Synapse[[#This Row],[responses-&gt;&gt;''$.\"4420283\"'']],"")</f>
        <v/>
      </c>
      <c r="L566" t="str">
        <f>IFERROR(ODBC__dsn_Synapse[[#This Row],[responses-&gt;&gt;''$.\"4422124\"'']],"")</f>
        <v/>
      </c>
      <c r="M566" t="str">
        <f t="shared" si="65"/>
        <v/>
      </c>
      <c r="N566" t="e">
        <f>_xlfn.IFNA(_xlfn.XLOOKUP($G566,'HBV TL'!$C:$C,'HBV TL'!$E:$E,,0),"NA")</f>
        <v>#VALUE!</v>
      </c>
      <c r="O566" t="e">
        <f>_xlfn.IFNA(_xlfn.XLOOKUP($H566,'HBV TL'!$C:$C,'HBV TL'!$E:$E,,0),"NA")</f>
        <v>#VALUE!</v>
      </c>
      <c r="P566" t="e">
        <f t="shared" si="66"/>
        <v>#VALUE!</v>
      </c>
      <c r="Q566" t="e">
        <f>_xlfn.XLOOKUP($G566,'HBV_PBC Unified TL'!$A:$A,'HBV_PBC Unified TL'!$E:$E,,0)</f>
        <v>#VALUE!</v>
      </c>
      <c r="R566" t="e">
        <f t="shared" si="67"/>
        <v>#VALUE!</v>
      </c>
      <c r="S566" t="e">
        <f>_xlfn.IFNA(IF(_xlfn.XLOOKUP($C566,OLs!$B:$B,OLs!$B:$B,,0),1,0),0)</f>
        <v>#VALUE!</v>
      </c>
      <c r="T566" t="e">
        <f t="shared" si="68"/>
        <v>#VALUE!</v>
      </c>
      <c r="U566" t="e">
        <f>_xlfn.IFNA(_xlfn.XLOOKUP($T566,'PBC TL'!$A:$A,'PBC TL'!$F:$F,,0),"NA")</f>
        <v>#VALUE!</v>
      </c>
      <c r="V566" t="e">
        <f t="shared" si="69"/>
        <v>#VALUE!</v>
      </c>
      <c r="W566" t="e">
        <f t="shared" si="70"/>
        <v>#VALUE!</v>
      </c>
      <c r="X566" t="e">
        <f t="shared" si="71"/>
        <v>#VALUE!</v>
      </c>
      <c r="Y566" t="e">
        <f t="shared" si="72"/>
        <v>#VALUE!</v>
      </c>
    </row>
    <row r="567" spans="1:25" hidden="1" x14ac:dyDescent="0.25">
      <c r="A567" t="e">
        <f>IFERROR(ODBC__dsn_Synapse[[#This Row],[wave_id]],"")*1</f>
        <v>#VALUE!</v>
      </c>
      <c r="B567" t="e">
        <f>IFERROR(ODBC__dsn_Synapse[[#This Row],[id]],"")*1</f>
        <v>#VALUE!</v>
      </c>
      <c r="C567" t="e">
        <f>IFERROR(ODBC__dsn_Synapse[[#This Row],[user_id]],"")*1</f>
        <v>#VALUE!</v>
      </c>
      <c r="D567" s="100" t="e">
        <f>IFERROR(ODBC__dsn_Synapse[[#This Row],[start_date]],"")*1</f>
        <v>#VALUE!</v>
      </c>
      <c r="E567" t="e">
        <f>IFERROR(ODBC__dsn_Synapse[[#This Row],[completed_date]],"")*1</f>
        <v>#VALUE!</v>
      </c>
      <c r="F567" s="100" t="e">
        <f>IFERROR(ODBC__dsn_Synapse[[#This Row],[convert_TZ(users_waves.completed_date,''UTC'',''America/New_York'')]],"")*1</f>
        <v>#VALUE!</v>
      </c>
      <c r="G567" t="e">
        <f>IFERROR(ODBC__dsn_Synapse[[#This Row],[npi]],"")*1</f>
        <v>#VALUE!</v>
      </c>
      <c r="H567" t="e">
        <f>IFERROR(ODBC__dsn_Synapse[[#This Row],[vendor_npi]],"")*1</f>
        <v>#VALUE!</v>
      </c>
      <c r="I567" t="e">
        <f>IFERROR(ODBC__dsn_Synapse[[#This Row],[status]],"")*1</f>
        <v>#VALUE!</v>
      </c>
      <c r="J567" t="str">
        <f>IFERROR(ODBC__dsn_Synapse[[#This Row],[responses-&gt;&gt;''$.\"4420595\"'']],"")</f>
        <v/>
      </c>
      <c r="K567" t="str">
        <f>IFERROR(ODBC__dsn_Synapse[[#This Row],[responses-&gt;&gt;''$.\"4420283\"'']],"")</f>
        <v/>
      </c>
      <c r="L567" t="str">
        <f>IFERROR(ODBC__dsn_Synapse[[#This Row],[responses-&gt;&gt;''$.\"4422124\"'']],"")</f>
        <v/>
      </c>
      <c r="M567" t="str">
        <f t="shared" si="65"/>
        <v/>
      </c>
      <c r="N567" t="e">
        <f>_xlfn.IFNA(_xlfn.XLOOKUP($G567,'HBV TL'!$C:$C,'HBV TL'!$E:$E,,0),"NA")</f>
        <v>#VALUE!</v>
      </c>
      <c r="O567" t="e">
        <f>_xlfn.IFNA(_xlfn.XLOOKUP($H567,'HBV TL'!$C:$C,'HBV TL'!$E:$E,,0),"NA")</f>
        <v>#VALUE!</v>
      </c>
      <c r="P567" t="e">
        <f t="shared" si="66"/>
        <v>#VALUE!</v>
      </c>
      <c r="Q567" t="e">
        <f>_xlfn.XLOOKUP($G567,'HBV_PBC Unified TL'!$A:$A,'HBV_PBC Unified TL'!$E:$E,,0)</f>
        <v>#VALUE!</v>
      </c>
      <c r="R567" t="e">
        <f t="shared" si="67"/>
        <v>#VALUE!</v>
      </c>
      <c r="S567" t="e">
        <f>_xlfn.IFNA(IF(_xlfn.XLOOKUP($C567,OLs!$B:$B,OLs!$B:$B,,0),1,0),0)</f>
        <v>#VALUE!</v>
      </c>
      <c r="T567" t="e">
        <f t="shared" si="68"/>
        <v>#VALUE!</v>
      </c>
      <c r="U567" t="e">
        <f>_xlfn.IFNA(_xlfn.XLOOKUP($T567,'PBC TL'!$A:$A,'PBC TL'!$F:$F,,0),"NA")</f>
        <v>#VALUE!</v>
      </c>
      <c r="V567" t="e">
        <f t="shared" si="69"/>
        <v>#VALUE!</v>
      </c>
      <c r="W567" t="e">
        <f t="shared" si="70"/>
        <v>#VALUE!</v>
      </c>
      <c r="X567" t="e">
        <f t="shared" si="71"/>
        <v>#VALUE!</v>
      </c>
      <c r="Y567" t="e">
        <f t="shared" si="72"/>
        <v>#VALUE!</v>
      </c>
    </row>
    <row r="568" spans="1:25" hidden="1" x14ac:dyDescent="0.25">
      <c r="A568" t="e">
        <f>IFERROR(ODBC__dsn_Synapse[[#This Row],[wave_id]],"")*1</f>
        <v>#VALUE!</v>
      </c>
      <c r="B568" t="e">
        <f>IFERROR(ODBC__dsn_Synapse[[#This Row],[id]],"")*1</f>
        <v>#VALUE!</v>
      </c>
      <c r="C568" t="e">
        <f>IFERROR(ODBC__dsn_Synapse[[#This Row],[user_id]],"")*1</f>
        <v>#VALUE!</v>
      </c>
      <c r="D568" s="100" t="e">
        <f>IFERROR(ODBC__dsn_Synapse[[#This Row],[start_date]],"")*1</f>
        <v>#VALUE!</v>
      </c>
      <c r="E568" t="e">
        <f>IFERROR(ODBC__dsn_Synapse[[#This Row],[completed_date]],"")*1</f>
        <v>#VALUE!</v>
      </c>
      <c r="F568" s="100" t="e">
        <f>IFERROR(ODBC__dsn_Synapse[[#This Row],[convert_TZ(users_waves.completed_date,''UTC'',''America/New_York'')]],"")*1</f>
        <v>#VALUE!</v>
      </c>
      <c r="G568" t="e">
        <f>IFERROR(ODBC__dsn_Synapse[[#This Row],[npi]],"")*1</f>
        <v>#VALUE!</v>
      </c>
      <c r="H568" t="e">
        <f>IFERROR(ODBC__dsn_Synapse[[#This Row],[vendor_npi]],"")*1</f>
        <v>#VALUE!</v>
      </c>
      <c r="I568" t="e">
        <f>IFERROR(ODBC__dsn_Synapse[[#This Row],[status]],"")*1</f>
        <v>#VALUE!</v>
      </c>
      <c r="J568" t="str">
        <f>IFERROR(ODBC__dsn_Synapse[[#This Row],[responses-&gt;&gt;''$.\"4420595\"'']],"")</f>
        <v/>
      </c>
      <c r="K568" t="str">
        <f>IFERROR(ODBC__dsn_Synapse[[#This Row],[responses-&gt;&gt;''$.\"4420283\"'']],"")</f>
        <v/>
      </c>
      <c r="L568" t="str">
        <f>IFERROR(ODBC__dsn_Synapse[[#This Row],[responses-&gt;&gt;''$.\"4422124\"'']],"")</f>
        <v/>
      </c>
      <c r="M568" t="str">
        <f t="shared" si="65"/>
        <v/>
      </c>
      <c r="N568" t="e">
        <f>_xlfn.IFNA(_xlfn.XLOOKUP($G568,'HBV TL'!$C:$C,'HBV TL'!$E:$E,,0),"NA")</f>
        <v>#VALUE!</v>
      </c>
      <c r="O568" t="e">
        <f>_xlfn.IFNA(_xlfn.XLOOKUP($H568,'HBV TL'!$C:$C,'HBV TL'!$E:$E,,0),"NA")</f>
        <v>#VALUE!</v>
      </c>
      <c r="P568" t="e">
        <f t="shared" si="66"/>
        <v>#VALUE!</v>
      </c>
      <c r="Q568" t="e">
        <f>_xlfn.XLOOKUP($G568,'HBV_PBC Unified TL'!$A:$A,'HBV_PBC Unified TL'!$E:$E,,0)</f>
        <v>#VALUE!</v>
      </c>
      <c r="R568" t="e">
        <f t="shared" si="67"/>
        <v>#VALUE!</v>
      </c>
      <c r="S568" t="e">
        <f>_xlfn.IFNA(IF(_xlfn.XLOOKUP($C568,OLs!$B:$B,OLs!$B:$B,,0),1,0),0)</f>
        <v>#VALUE!</v>
      </c>
      <c r="T568" t="e">
        <f t="shared" si="68"/>
        <v>#VALUE!</v>
      </c>
      <c r="U568" t="e">
        <f>_xlfn.IFNA(_xlfn.XLOOKUP($T568,'PBC TL'!$A:$A,'PBC TL'!$F:$F,,0),"NA")</f>
        <v>#VALUE!</v>
      </c>
      <c r="V568" t="e">
        <f t="shared" si="69"/>
        <v>#VALUE!</v>
      </c>
      <c r="W568" t="e">
        <f t="shared" si="70"/>
        <v>#VALUE!</v>
      </c>
      <c r="X568" t="e">
        <f t="shared" si="71"/>
        <v>#VALUE!</v>
      </c>
      <c r="Y568" t="e">
        <f t="shared" si="72"/>
        <v>#VALUE!</v>
      </c>
    </row>
    <row r="569" spans="1:25" hidden="1" x14ac:dyDescent="0.25">
      <c r="A569" t="e">
        <f>IFERROR(ODBC__dsn_Synapse[[#This Row],[wave_id]],"")*1</f>
        <v>#VALUE!</v>
      </c>
      <c r="B569" t="e">
        <f>IFERROR(ODBC__dsn_Synapse[[#This Row],[id]],"")*1</f>
        <v>#VALUE!</v>
      </c>
      <c r="C569" t="e">
        <f>IFERROR(ODBC__dsn_Synapse[[#This Row],[user_id]],"")*1</f>
        <v>#VALUE!</v>
      </c>
      <c r="D569" s="100" t="e">
        <f>IFERROR(ODBC__dsn_Synapse[[#This Row],[start_date]],"")*1</f>
        <v>#VALUE!</v>
      </c>
      <c r="E569" t="e">
        <f>IFERROR(ODBC__dsn_Synapse[[#This Row],[completed_date]],"")*1</f>
        <v>#VALUE!</v>
      </c>
      <c r="F569" s="100" t="e">
        <f>IFERROR(ODBC__dsn_Synapse[[#This Row],[convert_TZ(users_waves.completed_date,''UTC'',''America/New_York'')]],"")*1</f>
        <v>#VALUE!</v>
      </c>
      <c r="G569" t="e">
        <f>IFERROR(ODBC__dsn_Synapse[[#This Row],[npi]],"")*1</f>
        <v>#VALUE!</v>
      </c>
      <c r="H569" t="e">
        <f>IFERROR(ODBC__dsn_Synapse[[#This Row],[vendor_npi]],"")*1</f>
        <v>#VALUE!</v>
      </c>
      <c r="I569" t="e">
        <f>IFERROR(ODBC__dsn_Synapse[[#This Row],[status]],"")*1</f>
        <v>#VALUE!</v>
      </c>
      <c r="J569" t="str">
        <f>IFERROR(ODBC__dsn_Synapse[[#This Row],[responses-&gt;&gt;''$.\"4420595\"'']],"")</f>
        <v/>
      </c>
      <c r="K569" t="str">
        <f>IFERROR(ODBC__dsn_Synapse[[#This Row],[responses-&gt;&gt;''$.\"4420283\"'']],"")</f>
        <v/>
      </c>
      <c r="L569" t="str">
        <f>IFERROR(ODBC__dsn_Synapse[[#This Row],[responses-&gt;&gt;''$.\"4422124\"'']],"")</f>
        <v/>
      </c>
      <c r="M569" t="str">
        <f t="shared" si="65"/>
        <v/>
      </c>
      <c r="N569" t="e">
        <f>_xlfn.IFNA(_xlfn.XLOOKUP($G569,'HBV TL'!$C:$C,'HBV TL'!$E:$E,,0),"NA")</f>
        <v>#VALUE!</v>
      </c>
      <c r="O569" t="e">
        <f>_xlfn.IFNA(_xlfn.XLOOKUP($H569,'HBV TL'!$C:$C,'HBV TL'!$E:$E,,0),"NA")</f>
        <v>#VALUE!</v>
      </c>
      <c r="P569" t="e">
        <f t="shared" si="66"/>
        <v>#VALUE!</v>
      </c>
      <c r="Q569" t="e">
        <f>_xlfn.XLOOKUP($G569,'HBV_PBC Unified TL'!$A:$A,'HBV_PBC Unified TL'!$E:$E,,0)</f>
        <v>#VALUE!</v>
      </c>
      <c r="R569" t="e">
        <f t="shared" si="67"/>
        <v>#VALUE!</v>
      </c>
      <c r="S569" t="e">
        <f>_xlfn.IFNA(IF(_xlfn.XLOOKUP($C569,OLs!$B:$B,OLs!$B:$B,,0),1,0),0)</f>
        <v>#VALUE!</v>
      </c>
      <c r="T569" t="e">
        <f t="shared" si="68"/>
        <v>#VALUE!</v>
      </c>
      <c r="U569" t="e">
        <f>_xlfn.IFNA(_xlfn.XLOOKUP($T569,'PBC TL'!$A:$A,'PBC TL'!$F:$F,,0),"NA")</f>
        <v>#VALUE!</v>
      </c>
      <c r="V569" t="e">
        <f t="shared" si="69"/>
        <v>#VALUE!</v>
      </c>
      <c r="W569" t="e">
        <f t="shared" si="70"/>
        <v>#VALUE!</v>
      </c>
      <c r="X569" t="e">
        <f t="shared" si="71"/>
        <v>#VALUE!</v>
      </c>
      <c r="Y569" t="e">
        <f t="shared" si="72"/>
        <v>#VALUE!</v>
      </c>
    </row>
    <row r="570" spans="1:25" hidden="1" x14ac:dyDescent="0.25">
      <c r="A570" t="e">
        <f>IFERROR(ODBC__dsn_Synapse[[#This Row],[wave_id]],"")*1</f>
        <v>#VALUE!</v>
      </c>
      <c r="B570" t="e">
        <f>IFERROR(ODBC__dsn_Synapse[[#This Row],[id]],"")*1</f>
        <v>#VALUE!</v>
      </c>
      <c r="C570" t="e">
        <f>IFERROR(ODBC__dsn_Synapse[[#This Row],[user_id]],"")*1</f>
        <v>#VALUE!</v>
      </c>
      <c r="D570" s="100" t="e">
        <f>IFERROR(ODBC__dsn_Synapse[[#This Row],[start_date]],"")*1</f>
        <v>#VALUE!</v>
      </c>
      <c r="E570" t="e">
        <f>IFERROR(ODBC__dsn_Synapse[[#This Row],[completed_date]],"")*1</f>
        <v>#VALUE!</v>
      </c>
      <c r="F570" s="100" t="e">
        <f>IFERROR(ODBC__dsn_Synapse[[#This Row],[convert_TZ(users_waves.completed_date,''UTC'',''America/New_York'')]],"")*1</f>
        <v>#VALUE!</v>
      </c>
      <c r="G570" t="e">
        <f>IFERROR(ODBC__dsn_Synapse[[#This Row],[npi]],"")*1</f>
        <v>#VALUE!</v>
      </c>
      <c r="H570" t="e">
        <f>IFERROR(ODBC__dsn_Synapse[[#This Row],[vendor_npi]],"")*1</f>
        <v>#VALUE!</v>
      </c>
      <c r="I570" t="e">
        <f>IFERROR(ODBC__dsn_Synapse[[#This Row],[status]],"")*1</f>
        <v>#VALUE!</v>
      </c>
      <c r="J570" t="str">
        <f>IFERROR(ODBC__dsn_Synapse[[#This Row],[responses-&gt;&gt;''$.\"4420595\"'']],"")</f>
        <v/>
      </c>
      <c r="K570" t="str">
        <f>IFERROR(ODBC__dsn_Synapse[[#This Row],[responses-&gt;&gt;''$.\"4420283\"'']],"")</f>
        <v/>
      </c>
      <c r="L570" t="str">
        <f>IFERROR(ODBC__dsn_Synapse[[#This Row],[responses-&gt;&gt;''$.\"4422124\"'']],"")</f>
        <v/>
      </c>
      <c r="M570" t="str">
        <f t="shared" si="65"/>
        <v/>
      </c>
      <c r="N570" t="e">
        <f>_xlfn.IFNA(_xlfn.XLOOKUP($G570,'HBV TL'!$C:$C,'HBV TL'!$E:$E,,0),"NA")</f>
        <v>#VALUE!</v>
      </c>
      <c r="O570" t="e">
        <f>_xlfn.IFNA(_xlfn.XLOOKUP($H570,'HBV TL'!$C:$C,'HBV TL'!$E:$E,,0),"NA")</f>
        <v>#VALUE!</v>
      </c>
      <c r="P570" t="e">
        <f t="shared" si="66"/>
        <v>#VALUE!</v>
      </c>
      <c r="Q570" t="e">
        <f>_xlfn.XLOOKUP($G570,'HBV_PBC Unified TL'!$A:$A,'HBV_PBC Unified TL'!$E:$E,,0)</f>
        <v>#VALUE!</v>
      </c>
      <c r="R570" t="e">
        <f t="shared" si="67"/>
        <v>#VALUE!</v>
      </c>
      <c r="S570" t="e">
        <f>_xlfn.IFNA(IF(_xlfn.XLOOKUP($C570,OLs!$B:$B,OLs!$B:$B,,0),1,0),0)</f>
        <v>#VALUE!</v>
      </c>
      <c r="T570" t="e">
        <f t="shared" si="68"/>
        <v>#VALUE!</v>
      </c>
      <c r="U570" t="e">
        <f>_xlfn.IFNA(_xlfn.XLOOKUP($T570,'PBC TL'!$A:$A,'PBC TL'!$F:$F,,0),"NA")</f>
        <v>#VALUE!</v>
      </c>
      <c r="V570" t="e">
        <f t="shared" si="69"/>
        <v>#VALUE!</v>
      </c>
      <c r="W570" t="e">
        <f t="shared" si="70"/>
        <v>#VALUE!</v>
      </c>
      <c r="X570" t="e">
        <f t="shared" si="71"/>
        <v>#VALUE!</v>
      </c>
      <c r="Y570" t="e">
        <f t="shared" si="72"/>
        <v>#VALUE!</v>
      </c>
    </row>
    <row r="571" spans="1:25" hidden="1" x14ac:dyDescent="0.25">
      <c r="A571" t="e">
        <f>IFERROR(ODBC__dsn_Synapse[[#This Row],[wave_id]],"")*1</f>
        <v>#VALUE!</v>
      </c>
      <c r="B571" t="e">
        <f>IFERROR(ODBC__dsn_Synapse[[#This Row],[id]],"")*1</f>
        <v>#VALUE!</v>
      </c>
      <c r="C571" t="e">
        <f>IFERROR(ODBC__dsn_Synapse[[#This Row],[user_id]],"")*1</f>
        <v>#VALUE!</v>
      </c>
      <c r="D571" s="100" t="e">
        <f>IFERROR(ODBC__dsn_Synapse[[#This Row],[start_date]],"")*1</f>
        <v>#VALUE!</v>
      </c>
      <c r="E571" t="e">
        <f>IFERROR(ODBC__dsn_Synapse[[#This Row],[completed_date]],"")*1</f>
        <v>#VALUE!</v>
      </c>
      <c r="F571" s="100" t="e">
        <f>IFERROR(ODBC__dsn_Synapse[[#This Row],[convert_TZ(users_waves.completed_date,''UTC'',''America/New_York'')]],"")*1</f>
        <v>#VALUE!</v>
      </c>
      <c r="G571" t="e">
        <f>IFERROR(ODBC__dsn_Synapse[[#This Row],[npi]],"")*1</f>
        <v>#VALUE!</v>
      </c>
      <c r="H571" t="e">
        <f>IFERROR(ODBC__dsn_Synapse[[#This Row],[vendor_npi]],"")*1</f>
        <v>#VALUE!</v>
      </c>
      <c r="I571" t="e">
        <f>IFERROR(ODBC__dsn_Synapse[[#This Row],[status]],"")*1</f>
        <v>#VALUE!</v>
      </c>
      <c r="J571" t="str">
        <f>IFERROR(ODBC__dsn_Synapse[[#This Row],[responses-&gt;&gt;''$.\"4420595\"'']],"")</f>
        <v/>
      </c>
      <c r="K571" t="str">
        <f>IFERROR(ODBC__dsn_Synapse[[#This Row],[responses-&gt;&gt;''$.\"4420283\"'']],"")</f>
        <v/>
      </c>
      <c r="L571" t="str">
        <f>IFERROR(ODBC__dsn_Synapse[[#This Row],[responses-&gt;&gt;''$.\"4422124\"'']],"")</f>
        <v/>
      </c>
      <c r="M571" t="str">
        <f t="shared" si="65"/>
        <v/>
      </c>
      <c r="N571" t="e">
        <f>_xlfn.IFNA(_xlfn.XLOOKUP($G571,'HBV TL'!$C:$C,'HBV TL'!$E:$E,,0),"NA")</f>
        <v>#VALUE!</v>
      </c>
      <c r="O571" t="e">
        <f>_xlfn.IFNA(_xlfn.XLOOKUP($H571,'HBV TL'!$C:$C,'HBV TL'!$E:$E,,0),"NA")</f>
        <v>#VALUE!</v>
      </c>
      <c r="P571" t="e">
        <f t="shared" si="66"/>
        <v>#VALUE!</v>
      </c>
      <c r="Q571" t="e">
        <f>_xlfn.XLOOKUP($G571,'HBV_PBC Unified TL'!$A:$A,'HBV_PBC Unified TL'!$E:$E,,0)</f>
        <v>#VALUE!</v>
      </c>
      <c r="R571" t="e">
        <f t="shared" si="67"/>
        <v>#VALUE!</v>
      </c>
      <c r="S571" t="e">
        <f>_xlfn.IFNA(IF(_xlfn.XLOOKUP($C571,OLs!$B:$B,OLs!$B:$B,,0),1,0),0)</f>
        <v>#VALUE!</v>
      </c>
      <c r="T571" t="e">
        <f t="shared" si="68"/>
        <v>#VALUE!</v>
      </c>
      <c r="U571" t="e">
        <f>_xlfn.IFNA(_xlfn.XLOOKUP($T571,'PBC TL'!$A:$A,'PBC TL'!$F:$F,,0),"NA")</f>
        <v>#VALUE!</v>
      </c>
      <c r="V571" t="e">
        <f t="shared" si="69"/>
        <v>#VALUE!</v>
      </c>
      <c r="W571" t="e">
        <f t="shared" si="70"/>
        <v>#VALUE!</v>
      </c>
      <c r="X571" t="e">
        <f t="shared" si="71"/>
        <v>#VALUE!</v>
      </c>
      <c r="Y571" t="e">
        <f t="shared" si="72"/>
        <v>#VALUE!</v>
      </c>
    </row>
    <row r="572" spans="1:25" hidden="1" x14ac:dyDescent="0.25">
      <c r="A572" t="e">
        <f>IFERROR(ODBC__dsn_Synapse[[#This Row],[wave_id]],"")*1</f>
        <v>#VALUE!</v>
      </c>
      <c r="B572" t="e">
        <f>IFERROR(ODBC__dsn_Synapse[[#This Row],[id]],"")*1</f>
        <v>#VALUE!</v>
      </c>
      <c r="C572" t="e">
        <f>IFERROR(ODBC__dsn_Synapse[[#This Row],[user_id]],"")*1</f>
        <v>#VALUE!</v>
      </c>
      <c r="D572" s="100" t="e">
        <f>IFERROR(ODBC__dsn_Synapse[[#This Row],[start_date]],"")*1</f>
        <v>#VALUE!</v>
      </c>
      <c r="E572" t="e">
        <f>IFERROR(ODBC__dsn_Synapse[[#This Row],[completed_date]],"")*1</f>
        <v>#VALUE!</v>
      </c>
      <c r="F572" s="100" t="e">
        <f>IFERROR(ODBC__dsn_Synapse[[#This Row],[convert_TZ(users_waves.completed_date,''UTC'',''America/New_York'')]],"")*1</f>
        <v>#VALUE!</v>
      </c>
      <c r="G572" t="e">
        <f>IFERROR(ODBC__dsn_Synapse[[#This Row],[npi]],"")*1</f>
        <v>#VALUE!</v>
      </c>
      <c r="H572" t="e">
        <f>IFERROR(ODBC__dsn_Synapse[[#This Row],[vendor_npi]],"")*1</f>
        <v>#VALUE!</v>
      </c>
      <c r="I572" t="e">
        <f>IFERROR(ODBC__dsn_Synapse[[#This Row],[status]],"")*1</f>
        <v>#VALUE!</v>
      </c>
      <c r="J572" t="str">
        <f>IFERROR(ODBC__dsn_Synapse[[#This Row],[responses-&gt;&gt;''$.\"4420595\"'']],"")</f>
        <v/>
      </c>
      <c r="K572" t="str">
        <f>IFERROR(ODBC__dsn_Synapse[[#This Row],[responses-&gt;&gt;''$.\"4420283\"'']],"")</f>
        <v/>
      </c>
      <c r="L572" t="str">
        <f>IFERROR(ODBC__dsn_Synapse[[#This Row],[responses-&gt;&gt;''$.\"4422124\"'']],"")</f>
        <v/>
      </c>
      <c r="M572" t="str">
        <f t="shared" si="65"/>
        <v/>
      </c>
      <c r="N572" t="e">
        <f>_xlfn.IFNA(_xlfn.XLOOKUP($G572,'HBV TL'!$C:$C,'HBV TL'!$E:$E,,0),"NA")</f>
        <v>#VALUE!</v>
      </c>
      <c r="O572" t="e">
        <f>_xlfn.IFNA(_xlfn.XLOOKUP($H572,'HBV TL'!$C:$C,'HBV TL'!$E:$E,,0),"NA")</f>
        <v>#VALUE!</v>
      </c>
      <c r="P572" t="e">
        <f t="shared" si="66"/>
        <v>#VALUE!</v>
      </c>
      <c r="Q572" t="e">
        <f>_xlfn.XLOOKUP($G572,'HBV_PBC Unified TL'!$A:$A,'HBV_PBC Unified TL'!$E:$E,,0)</f>
        <v>#VALUE!</v>
      </c>
      <c r="R572" t="e">
        <f t="shared" si="67"/>
        <v>#VALUE!</v>
      </c>
      <c r="S572" t="e">
        <f>_xlfn.IFNA(IF(_xlfn.XLOOKUP($C572,OLs!$B:$B,OLs!$B:$B,,0),1,0),0)</f>
        <v>#VALUE!</v>
      </c>
      <c r="T572" t="e">
        <f t="shared" si="68"/>
        <v>#VALUE!</v>
      </c>
      <c r="U572" t="e">
        <f>_xlfn.IFNA(_xlfn.XLOOKUP($T572,'PBC TL'!$A:$A,'PBC TL'!$F:$F,,0),"NA")</f>
        <v>#VALUE!</v>
      </c>
      <c r="V572" t="e">
        <f t="shared" si="69"/>
        <v>#VALUE!</v>
      </c>
      <c r="W572" t="e">
        <f t="shared" si="70"/>
        <v>#VALUE!</v>
      </c>
      <c r="X572" t="e">
        <f t="shared" si="71"/>
        <v>#VALUE!</v>
      </c>
      <c r="Y572" t="e">
        <f t="shared" si="72"/>
        <v>#VALUE!</v>
      </c>
    </row>
    <row r="573" spans="1:25" hidden="1" x14ac:dyDescent="0.25">
      <c r="A573" t="e">
        <f>IFERROR(ODBC__dsn_Synapse[[#This Row],[wave_id]],"")*1</f>
        <v>#VALUE!</v>
      </c>
      <c r="B573" t="e">
        <f>IFERROR(ODBC__dsn_Synapse[[#This Row],[id]],"")*1</f>
        <v>#VALUE!</v>
      </c>
      <c r="C573" t="e">
        <f>IFERROR(ODBC__dsn_Synapse[[#This Row],[user_id]],"")*1</f>
        <v>#VALUE!</v>
      </c>
      <c r="D573" s="100" t="e">
        <f>IFERROR(ODBC__dsn_Synapse[[#This Row],[start_date]],"")*1</f>
        <v>#VALUE!</v>
      </c>
      <c r="E573" t="e">
        <f>IFERROR(ODBC__dsn_Synapse[[#This Row],[completed_date]],"")*1</f>
        <v>#VALUE!</v>
      </c>
      <c r="F573" s="100" t="e">
        <f>IFERROR(ODBC__dsn_Synapse[[#This Row],[convert_TZ(users_waves.completed_date,''UTC'',''America/New_York'')]],"")*1</f>
        <v>#VALUE!</v>
      </c>
      <c r="G573" t="e">
        <f>IFERROR(ODBC__dsn_Synapse[[#This Row],[npi]],"")*1</f>
        <v>#VALUE!</v>
      </c>
      <c r="H573" t="e">
        <f>IFERROR(ODBC__dsn_Synapse[[#This Row],[vendor_npi]],"")*1</f>
        <v>#VALUE!</v>
      </c>
      <c r="I573" t="e">
        <f>IFERROR(ODBC__dsn_Synapse[[#This Row],[status]],"")*1</f>
        <v>#VALUE!</v>
      </c>
      <c r="J573" t="str">
        <f>IFERROR(ODBC__dsn_Synapse[[#This Row],[responses-&gt;&gt;''$.\"4420595\"'']],"")</f>
        <v/>
      </c>
      <c r="K573" t="str">
        <f>IFERROR(ODBC__dsn_Synapse[[#This Row],[responses-&gt;&gt;''$.\"4420283\"'']],"")</f>
        <v/>
      </c>
      <c r="L573" t="str">
        <f>IFERROR(ODBC__dsn_Synapse[[#This Row],[responses-&gt;&gt;''$.\"4422124\"'']],"")</f>
        <v/>
      </c>
      <c r="M573" t="str">
        <f t="shared" si="65"/>
        <v/>
      </c>
      <c r="N573" t="e">
        <f>_xlfn.IFNA(_xlfn.XLOOKUP($G573,'HBV TL'!$C:$C,'HBV TL'!$E:$E,,0),"NA")</f>
        <v>#VALUE!</v>
      </c>
      <c r="O573" t="e">
        <f>_xlfn.IFNA(_xlfn.XLOOKUP($H573,'HBV TL'!$C:$C,'HBV TL'!$E:$E,,0),"NA")</f>
        <v>#VALUE!</v>
      </c>
      <c r="P573" t="e">
        <f t="shared" si="66"/>
        <v>#VALUE!</v>
      </c>
      <c r="Q573" t="e">
        <f>_xlfn.XLOOKUP($G573,'HBV_PBC Unified TL'!$A:$A,'HBV_PBC Unified TL'!$E:$E,,0)</f>
        <v>#VALUE!</v>
      </c>
      <c r="R573" t="e">
        <f t="shared" si="67"/>
        <v>#VALUE!</v>
      </c>
      <c r="S573" t="e">
        <f>_xlfn.IFNA(IF(_xlfn.XLOOKUP($C573,OLs!$B:$B,OLs!$B:$B,,0),1,0),0)</f>
        <v>#VALUE!</v>
      </c>
      <c r="T573" t="e">
        <f t="shared" si="68"/>
        <v>#VALUE!</v>
      </c>
      <c r="U573" t="e">
        <f>_xlfn.IFNA(_xlfn.XLOOKUP($T573,'PBC TL'!$A:$A,'PBC TL'!$F:$F,,0),"NA")</f>
        <v>#VALUE!</v>
      </c>
      <c r="V573" t="e">
        <f t="shared" si="69"/>
        <v>#VALUE!</v>
      </c>
      <c r="W573" t="e">
        <f t="shared" si="70"/>
        <v>#VALUE!</v>
      </c>
      <c r="X573" t="e">
        <f t="shared" si="71"/>
        <v>#VALUE!</v>
      </c>
      <c r="Y573" t="e">
        <f t="shared" si="72"/>
        <v>#VALUE!</v>
      </c>
    </row>
    <row r="574" spans="1:25" hidden="1" x14ac:dyDescent="0.25">
      <c r="A574" t="e">
        <f>IFERROR(ODBC__dsn_Synapse[[#This Row],[wave_id]],"")*1</f>
        <v>#VALUE!</v>
      </c>
      <c r="B574" t="e">
        <f>IFERROR(ODBC__dsn_Synapse[[#This Row],[id]],"")*1</f>
        <v>#VALUE!</v>
      </c>
      <c r="C574" t="e">
        <f>IFERROR(ODBC__dsn_Synapse[[#This Row],[user_id]],"")*1</f>
        <v>#VALUE!</v>
      </c>
      <c r="D574" s="100" t="e">
        <f>IFERROR(ODBC__dsn_Synapse[[#This Row],[start_date]],"")*1</f>
        <v>#VALUE!</v>
      </c>
      <c r="E574" t="e">
        <f>IFERROR(ODBC__dsn_Synapse[[#This Row],[completed_date]],"")*1</f>
        <v>#VALUE!</v>
      </c>
      <c r="F574" s="100" t="e">
        <f>IFERROR(ODBC__dsn_Synapse[[#This Row],[convert_TZ(users_waves.completed_date,''UTC'',''America/New_York'')]],"")*1</f>
        <v>#VALUE!</v>
      </c>
      <c r="G574" t="e">
        <f>IFERROR(ODBC__dsn_Synapse[[#This Row],[npi]],"")*1</f>
        <v>#VALUE!</v>
      </c>
      <c r="H574" t="e">
        <f>IFERROR(ODBC__dsn_Synapse[[#This Row],[vendor_npi]],"")*1</f>
        <v>#VALUE!</v>
      </c>
      <c r="I574" t="e">
        <f>IFERROR(ODBC__dsn_Synapse[[#This Row],[status]],"")*1</f>
        <v>#VALUE!</v>
      </c>
      <c r="J574" t="str">
        <f>IFERROR(ODBC__dsn_Synapse[[#This Row],[responses-&gt;&gt;''$.\"4420595\"'']],"")</f>
        <v/>
      </c>
      <c r="K574" t="str">
        <f>IFERROR(ODBC__dsn_Synapse[[#This Row],[responses-&gt;&gt;''$.\"4420283\"'']],"")</f>
        <v/>
      </c>
      <c r="L574" t="str">
        <f>IFERROR(ODBC__dsn_Synapse[[#This Row],[responses-&gt;&gt;''$.\"4422124\"'']],"")</f>
        <v/>
      </c>
      <c r="M574" t="str">
        <f t="shared" si="65"/>
        <v/>
      </c>
      <c r="N574" t="e">
        <f>_xlfn.IFNA(_xlfn.XLOOKUP($G574,'HBV TL'!$C:$C,'HBV TL'!$E:$E,,0),"NA")</f>
        <v>#VALUE!</v>
      </c>
      <c r="O574" t="e">
        <f>_xlfn.IFNA(_xlfn.XLOOKUP($H574,'HBV TL'!$C:$C,'HBV TL'!$E:$E,,0),"NA")</f>
        <v>#VALUE!</v>
      </c>
      <c r="P574" t="e">
        <f t="shared" si="66"/>
        <v>#VALUE!</v>
      </c>
      <c r="Q574" t="e">
        <f>_xlfn.XLOOKUP($G574,'HBV_PBC Unified TL'!$A:$A,'HBV_PBC Unified TL'!$E:$E,,0)</f>
        <v>#VALUE!</v>
      </c>
      <c r="R574" t="e">
        <f t="shared" si="67"/>
        <v>#VALUE!</v>
      </c>
      <c r="S574" t="e">
        <f>_xlfn.IFNA(IF(_xlfn.XLOOKUP($C574,OLs!$B:$B,OLs!$B:$B,,0),1,0),0)</f>
        <v>#VALUE!</v>
      </c>
      <c r="T574" t="e">
        <f t="shared" si="68"/>
        <v>#VALUE!</v>
      </c>
      <c r="U574" t="e">
        <f>_xlfn.IFNA(_xlfn.XLOOKUP($T574,'PBC TL'!$A:$A,'PBC TL'!$F:$F,,0),"NA")</f>
        <v>#VALUE!</v>
      </c>
      <c r="V574" t="e">
        <f t="shared" si="69"/>
        <v>#VALUE!</v>
      </c>
      <c r="W574" t="e">
        <f t="shared" si="70"/>
        <v>#VALUE!</v>
      </c>
      <c r="X574" t="e">
        <f t="shared" si="71"/>
        <v>#VALUE!</v>
      </c>
      <c r="Y574" t="e">
        <f t="shared" si="72"/>
        <v>#VALUE!</v>
      </c>
    </row>
    <row r="575" spans="1:25" hidden="1" x14ac:dyDescent="0.25">
      <c r="A575" t="e">
        <f>IFERROR(ODBC__dsn_Synapse[[#This Row],[wave_id]],"")*1</f>
        <v>#VALUE!</v>
      </c>
      <c r="B575" t="e">
        <f>IFERROR(ODBC__dsn_Synapse[[#This Row],[id]],"")*1</f>
        <v>#VALUE!</v>
      </c>
      <c r="C575" t="e">
        <f>IFERROR(ODBC__dsn_Synapse[[#This Row],[user_id]],"")*1</f>
        <v>#VALUE!</v>
      </c>
      <c r="D575" s="100" t="e">
        <f>IFERROR(ODBC__dsn_Synapse[[#This Row],[start_date]],"")*1</f>
        <v>#VALUE!</v>
      </c>
      <c r="E575" t="e">
        <f>IFERROR(ODBC__dsn_Synapse[[#This Row],[completed_date]],"")*1</f>
        <v>#VALUE!</v>
      </c>
      <c r="F575" s="100" t="e">
        <f>IFERROR(ODBC__dsn_Synapse[[#This Row],[convert_TZ(users_waves.completed_date,''UTC'',''America/New_York'')]],"")*1</f>
        <v>#VALUE!</v>
      </c>
      <c r="G575" t="e">
        <f>IFERROR(ODBC__dsn_Synapse[[#This Row],[npi]],"")*1</f>
        <v>#VALUE!</v>
      </c>
      <c r="H575" t="e">
        <f>IFERROR(ODBC__dsn_Synapse[[#This Row],[vendor_npi]],"")*1</f>
        <v>#VALUE!</v>
      </c>
      <c r="I575" t="e">
        <f>IFERROR(ODBC__dsn_Synapse[[#This Row],[status]],"")*1</f>
        <v>#VALUE!</v>
      </c>
      <c r="J575" t="str">
        <f>IFERROR(ODBC__dsn_Synapse[[#This Row],[responses-&gt;&gt;''$.\"4420595\"'']],"")</f>
        <v/>
      </c>
      <c r="K575" t="str">
        <f>IFERROR(ODBC__dsn_Synapse[[#This Row],[responses-&gt;&gt;''$.\"4420283\"'']],"")</f>
        <v/>
      </c>
      <c r="L575" t="str">
        <f>IFERROR(ODBC__dsn_Synapse[[#This Row],[responses-&gt;&gt;''$.\"4422124\"'']],"")</f>
        <v/>
      </c>
      <c r="M575" t="str">
        <f t="shared" si="65"/>
        <v/>
      </c>
      <c r="N575" t="e">
        <f>_xlfn.IFNA(_xlfn.XLOOKUP($G575,'HBV TL'!$C:$C,'HBV TL'!$E:$E,,0),"NA")</f>
        <v>#VALUE!</v>
      </c>
      <c r="O575" t="e">
        <f>_xlfn.IFNA(_xlfn.XLOOKUP($H575,'HBV TL'!$C:$C,'HBV TL'!$E:$E,,0),"NA")</f>
        <v>#VALUE!</v>
      </c>
      <c r="P575" t="e">
        <f t="shared" si="66"/>
        <v>#VALUE!</v>
      </c>
      <c r="Q575" t="e">
        <f>_xlfn.XLOOKUP($G575,'HBV_PBC Unified TL'!$A:$A,'HBV_PBC Unified TL'!$E:$E,,0)</f>
        <v>#VALUE!</v>
      </c>
      <c r="R575" t="e">
        <f t="shared" si="67"/>
        <v>#VALUE!</v>
      </c>
      <c r="S575" t="e">
        <f>_xlfn.IFNA(IF(_xlfn.XLOOKUP($C575,OLs!$B:$B,OLs!$B:$B,,0),1,0),0)</f>
        <v>#VALUE!</v>
      </c>
      <c r="T575" t="e">
        <f t="shared" si="68"/>
        <v>#VALUE!</v>
      </c>
      <c r="U575" t="e">
        <f>_xlfn.IFNA(_xlfn.XLOOKUP($T575,'PBC TL'!$A:$A,'PBC TL'!$F:$F,,0),"NA")</f>
        <v>#VALUE!</v>
      </c>
      <c r="V575" t="e">
        <f t="shared" si="69"/>
        <v>#VALUE!</v>
      </c>
      <c r="W575" t="e">
        <f t="shared" si="70"/>
        <v>#VALUE!</v>
      </c>
      <c r="X575" t="e">
        <f t="shared" si="71"/>
        <v>#VALUE!</v>
      </c>
      <c r="Y575" t="e">
        <f t="shared" si="72"/>
        <v>#VALUE!</v>
      </c>
    </row>
    <row r="576" spans="1:25" hidden="1" x14ac:dyDescent="0.25">
      <c r="A576" t="e">
        <f>IFERROR(ODBC__dsn_Synapse[[#This Row],[wave_id]],"")*1</f>
        <v>#VALUE!</v>
      </c>
      <c r="B576" t="e">
        <f>IFERROR(ODBC__dsn_Synapse[[#This Row],[id]],"")*1</f>
        <v>#VALUE!</v>
      </c>
      <c r="C576" t="e">
        <f>IFERROR(ODBC__dsn_Synapse[[#This Row],[user_id]],"")*1</f>
        <v>#VALUE!</v>
      </c>
      <c r="D576" s="100" t="e">
        <f>IFERROR(ODBC__dsn_Synapse[[#This Row],[start_date]],"")*1</f>
        <v>#VALUE!</v>
      </c>
      <c r="E576" t="e">
        <f>IFERROR(ODBC__dsn_Synapse[[#This Row],[completed_date]],"")*1</f>
        <v>#VALUE!</v>
      </c>
      <c r="F576" s="100" t="e">
        <f>IFERROR(ODBC__dsn_Synapse[[#This Row],[convert_TZ(users_waves.completed_date,''UTC'',''America/New_York'')]],"")*1</f>
        <v>#VALUE!</v>
      </c>
      <c r="G576" t="e">
        <f>IFERROR(ODBC__dsn_Synapse[[#This Row],[npi]],"")*1</f>
        <v>#VALUE!</v>
      </c>
      <c r="H576" t="e">
        <f>IFERROR(ODBC__dsn_Synapse[[#This Row],[vendor_npi]],"")*1</f>
        <v>#VALUE!</v>
      </c>
      <c r="I576" t="e">
        <f>IFERROR(ODBC__dsn_Synapse[[#This Row],[status]],"")*1</f>
        <v>#VALUE!</v>
      </c>
      <c r="J576" t="str">
        <f>IFERROR(ODBC__dsn_Synapse[[#This Row],[responses-&gt;&gt;''$.\"4420595\"'']],"")</f>
        <v/>
      </c>
      <c r="K576" t="str">
        <f>IFERROR(ODBC__dsn_Synapse[[#This Row],[responses-&gt;&gt;''$.\"4420283\"'']],"")</f>
        <v/>
      </c>
      <c r="L576" t="str">
        <f>IFERROR(ODBC__dsn_Synapse[[#This Row],[responses-&gt;&gt;''$.\"4422124\"'']],"")</f>
        <v/>
      </c>
      <c r="M576" t="str">
        <f t="shared" si="65"/>
        <v/>
      </c>
      <c r="N576" t="e">
        <f>_xlfn.IFNA(_xlfn.XLOOKUP($G576,'HBV TL'!$C:$C,'HBV TL'!$E:$E,,0),"NA")</f>
        <v>#VALUE!</v>
      </c>
      <c r="O576" t="e">
        <f>_xlfn.IFNA(_xlfn.XLOOKUP($H576,'HBV TL'!$C:$C,'HBV TL'!$E:$E,,0),"NA")</f>
        <v>#VALUE!</v>
      </c>
      <c r="P576" t="e">
        <f t="shared" si="66"/>
        <v>#VALUE!</v>
      </c>
      <c r="Q576" t="e">
        <f>_xlfn.XLOOKUP($G576,'HBV_PBC Unified TL'!$A:$A,'HBV_PBC Unified TL'!$E:$E,,0)</f>
        <v>#VALUE!</v>
      </c>
      <c r="R576" t="e">
        <f t="shared" si="67"/>
        <v>#VALUE!</v>
      </c>
      <c r="S576" t="e">
        <f>_xlfn.IFNA(IF(_xlfn.XLOOKUP($C576,OLs!$B:$B,OLs!$B:$B,,0),1,0),0)</f>
        <v>#VALUE!</v>
      </c>
      <c r="T576" t="e">
        <f t="shared" si="68"/>
        <v>#VALUE!</v>
      </c>
      <c r="U576" t="e">
        <f>_xlfn.IFNA(_xlfn.XLOOKUP($T576,'PBC TL'!$A:$A,'PBC TL'!$F:$F,,0),"NA")</f>
        <v>#VALUE!</v>
      </c>
      <c r="V576" t="e">
        <f t="shared" si="69"/>
        <v>#VALUE!</v>
      </c>
      <c r="W576" t="e">
        <f t="shared" si="70"/>
        <v>#VALUE!</v>
      </c>
      <c r="X576" t="e">
        <f t="shared" si="71"/>
        <v>#VALUE!</v>
      </c>
      <c r="Y576" t="e">
        <f t="shared" si="72"/>
        <v>#VALUE!</v>
      </c>
    </row>
    <row r="577" spans="1:25" hidden="1" x14ac:dyDescent="0.25">
      <c r="A577" t="e">
        <f>IFERROR(ODBC__dsn_Synapse[[#This Row],[wave_id]],"")*1</f>
        <v>#VALUE!</v>
      </c>
      <c r="B577" t="e">
        <f>IFERROR(ODBC__dsn_Synapse[[#This Row],[id]],"")*1</f>
        <v>#VALUE!</v>
      </c>
      <c r="C577" t="e">
        <f>IFERROR(ODBC__dsn_Synapse[[#This Row],[user_id]],"")*1</f>
        <v>#VALUE!</v>
      </c>
      <c r="D577" s="100" t="e">
        <f>IFERROR(ODBC__dsn_Synapse[[#This Row],[start_date]],"")*1</f>
        <v>#VALUE!</v>
      </c>
      <c r="E577" t="e">
        <f>IFERROR(ODBC__dsn_Synapse[[#This Row],[completed_date]],"")*1</f>
        <v>#VALUE!</v>
      </c>
      <c r="F577" s="100" t="e">
        <f>IFERROR(ODBC__dsn_Synapse[[#This Row],[convert_TZ(users_waves.completed_date,''UTC'',''America/New_York'')]],"")*1</f>
        <v>#VALUE!</v>
      </c>
      <c r="G577" t="e">
        <f>IFERROR(ODBC__dsn_Synapse[[#This Row],[npi]],"")*1</f>
        <v>#VALUE!</v>
      </c>
      <c r="H577" t="e">
        <f>IFERROR(ODBC__dsn_Synapse[[#This Row],[vendor_npi]],"")*1</f>
        <v>#VALUE!</v>
      </c>
      <c r="I577" t="e">
        <f>IFERROR(ODBC__dsn_Synapse[[#This Row],[status]],"")*1</f>
        <v>#VALUE!</v>
      </c>
      <c r="J577" t="str">
        <f>IFERROR(ODBC__dsn_Synapse[[#This Row],[responses-&gt;&gt;''$.\"4420595\"'']],"")</f>
        <v/>
      </c>
      <c r="K577" t="str">
        <f>IFERROR(ODBC__dsn_Synapse[[#This Row],[responses-&gt;&gt;''$.\"4420283\"'']],"")</f>
        <v/>
      </c>
      <c r="L577" t="str">
        <f>IFERROR(ODBC__dsn_Synapse[[#This Row],[responses-&gt;&gt;''$.\"4422124\"'']],"")</f>
        <v/>
      </c>
      <c r="M577" t="str">
        <f t="shared" si="65"/>
        <v/>
      </c>
      <c r="N577" t="e">
        <f>_xlfn.IFNA(_xlfn.XLOOKUP($G577,'HBV TL'!$C:$C,'HBV TL'!$E:$E,,0),"NA")</f>
        <v>#VALUE!</v>
      </c>
      <c r="O577" t="e">
        <f>_xlfn.IFNA(_xlfn.XLOOKUP($H577,'HBV TL'!$C:$C,'HBV TL'!$E:$E,,0),"NA")</f>
        <v>#VALUE!</v>
      </c>
      <c r="P577" t="e">
        <f t="shared" si="66"/>
        <v>#VALUE!</v>
      </c>
      <c r="Q577" t="e">
        <f>_xlfn.XLOOKUP($G577,'HBV_PBC Unified TL'!$A:$A,'HBV_PBC Unified TL'!$E:$E,,0)</f>
        <v>#VALUE!</v>
      </c>
      <c r="R577" t="e">
        <f t="shared" si="67"/>
        <v>#VALUE!</v>
      </c>
      <c r="S577" t="e">
        <f>_xlfn.IFNA(IF(_xlfn.XLOOKUP($C577,OLs!$B:$B,OLs!$B:$B,,0),1,0),0)</f>
        <v>#VALUE!</v>
      </c>
      <c r="T577" t="e">
        <f t="shared" si="68"/>
        <v>#VALUE!</v>
      </c>
      <c r="U577" t="e">
        <f>_xlfn.IFNA(_xlfn.XLOOKUP($T577,'PBC TL'!$A:$A,'PBC TL'!$F:$F,,0),"NA")</f>
        <v>#VALUE!</v>
      </c>
      <c r="V577" t="e">
        <f t="shared" si="69"/>
        <v>#VALUE!</v>
      </c>
      <c r="W577" t="e">
        <f t="shared" si="70"/>
        <v>#VALUE!</v>
      </c>
      <c r="X577" t="e">
        <f t="shared" si="71"/>
        <v>#VALUE!</v>
      </c>
      <c r="Y577" t="e">
        <f t="shared" si="72"/>
        <v>#VALUE!</v>
      </c>
    </row>
    <row r="578" spans="1:25" hidden="1" x14ac:dyDescent="0.25">
      <c r="A578" t="e">
        <f>IFERROR(ODBC__dsn_Synapse[[#This Row],[wave_id]],"")*1</f>
        <v>#VALUE!</v>
      </c>
      <c r="B578" t="e">
        <f>IFERROR(ODBC__dsn_Synapse[[#This Row],[id]],"")*1</f>
        <v>#VALUE!</v>
      </c>
      <c r="C578" t="e">
        <f>IFERROR(ODBC__dsn_Synapse[[#This Row],[user_id]],"")*1</f>
        <v>#VALUE!</v>
      </c>
      <c r="D578" s="100" t="e">
        <f>IFERROR(ODBC__dsn_Synapse[[#This Row],[start_date]],"")*1</f>
        <v>#VALUE!</v>
      </c>
      <c r="E578" t="e">
        <f>IFERROR(ODBC__dsn_Synapse[[#This Row],[completed_date]],"")*1</f>
        <v>#VALUE!</v>
      </c>
      <c r="F578" s="100" t="e">
        <f>IFERROR(ODBC__dsn_Synapse[[#This Row],[convert_TZ(users_waves.completed_date,''UTC'',''America/New_York'')]],"")*1</f>
        <v>#VALUE!</v>
      </c>
      <c r="G578" t="e">
        <f>IFERROR(ODBC__dsn_Synapse[[#This Row],[npi]],"")*1</f>
        <v>#VALUE!</v>
      </c>
      <c r="H578" t="e">
        <f>IFERROR(ODBC__dsn_Synapse[[#This Row],[vendor_npi]],"")*1</f>
        <v>#VALUE!</v>
      </c>
      <c r="I578" t="e">
        <f>IFERROR(ODBC__dsn_Synapse[[#This Row],[status]],"")*1</f>
        <v>#VALUE!</v>
      </c>
      <c r="J578" t="str">
        <f>IFERROR(ODBC__dsn_Synapse[[#This Row],[responses-&gt;&gt;''$.\"4420595\"'']],"")</f>
        <v/>
      </c>
      <c r="K578" t="str">
        <f>IFERROR(ODBC__dsn_Synapse[[#This Row],[responses-&gt;&gt;''$.\"4420283\"'']],"")</f>
        <v/>
      </c>
      <c r="L578" t="str">
        <f>IFERROR(ODBC__dsn_Synapse[[#This Row],[responses-&gt;&gt;''$.\"4422124\"'']],"")</f>
        <v/>
      </c>
      <c r="M578" t="str">
        <f t="shared" si="65"/>
        <v/>
      </c>
      <c r="N578" t="e">
        <f>_xlfn.IFNA(_xlfn.XLOOKUP($G578,'HBV TL'!$C:$C,'HBV TL'!$E:$E,,0),"NA")</f>
        <v>#VALUE!</v>
      </c>
      <c r="O578" t="e">
        <f>_xlfn.IFNA(_xlfn.XLOOKUP($H578,'HBV TL'!$C:$C,'HBV TL'!$E:$E,,0),"NA")</f>
        <v>#VALUE!</v>
      </c>
      <c r="P578" t="e">
        <f t="shared" si="66"/>
        <v>#VALUE!</v>
      </c>
      <c r="Q578" t="e">
        <f>_xlfn.XLOOKUP($G578,'HBV_PBC Unified TL'!$A:$A,'HBV_PBC Unified TL'!$E:$E,,0)</f>
        <v>#VALUE!</v>
      </c>
      <c r="R578" t="e">
        <f t="shared" si="67"/>
        <v>#VALUE!</v>
      </c>
      <c r="S578" t="e">
        <f>_xlfn.IFNA(IF(_xlfn.XLOOKUP($C578,OLs!$B:$B,OLs!$B:$B,,0),1,0),0)</f>
        <v>#VALUE!</v>
      </c>
      <c r="T578" t="e">
        <f t="shared" si="68"/>
        <v>#VALUE!</v>
      </c>
      <c r="U578" t="e">
        <f>_xlfn.IFNA(_xlfn.XLOOKUP($T578,'PBC TL'!$A:$A,'PBC TL'!$F:$F,,0),"NA")</f>
        <v>#VALUE!</v>
      </c>
      <c r="V578" t="e">
        <f t="shared" si="69"/>
        <v>#VALUE!</v>
      </c>
      <c r="W578" t="e">
        <f t="shared" si="70"/>
        <v>#VALUE!</v>
      </c>
      <c r="X578" t="e">
        <f t="shared" si="71"/>
        <v>#VALUE!</v>
      </c>
      <c r="Y578" t="e">
        <f t="shared" si="72"/>
        <v>#VALUE!</v>
      </c>
    </row>
    <row r="579" spans="1:25" hidden="1" x14ac:dyDescent="0.25">
      <c r="A579" t="e">
        <f>IFERROR(ODBC__dsn_Synapse[[#This Row],[wave_id]],"")*1</f>
        <v>#VALUE!</v>
      </c>
      <c r="B579" t="e">
        <f>IFERROR(ODBC__dsn_Synapse[[#This Row],[id]],"")*1</f>
        <v>#VALUE!</v>
      </c>
      <c r="C579" t="e">
        <f>IFERROR(ODBC__dsn_Synapse[[#This Row],[user_id]],"")*1</f>
        <v>#VALUE!</v>
      </c>
      <c r="D579" s="100" t="e">
        <f>IFERROR(ODBC__dsn_Synapse[[#This Row],[start_date]],"")*1</f>
        <v>#VALUE!</v>
      </c>
      <c r="E579" t="e">
        <f>IFERROR(ODBC__dsn_Synapse[[#This Row],[completed_date]],"")*1</f>
        <v>#VALUE!</v>
      </c>
      <c r="F579" s="100" t="e">
        <f>IFERROR(ODBC__dsn_Synapse[[#This Row],[convert_TZ(users_waves.completed_date,''UTC'',''America/New_York'')]],"")*1</f>
        <v>#VALUE!</v>
      </c>
      <c r="G579" t="e">
        <f>IFERROR(ODBC__dsn_Synapse[[#This Row],[npi]],"")*1</f>
        <v>#VALUE!</v>
      </c>
      <c r="H579" t="e">
        <f>IFERROR(ODBC__dsn_Synapse[[#This Row],[vendor_npi]],"")*1</f>
        <v>#VALUE!</v>
      </c>
      <c r="I579" t="e">
        <f>IFERROR(ODBC__dsn_Synapse[[#This Row],[status]],"")*1</f>
        <v>#VALUE!</v>
      </c>
      <c r="J579" t="str">
        <f>IFERROR(ODBC__dsn_Synapse[[#This Row],[responses-&gt;&gt;''$.\"4420595\"'']],"")</f>
        <v/>
      </c>
      <c r="K579" t="str">
        <f>IFERROR(ODBC__dsn_Synapse[[#This Row],[responses-&gt;&gt;''$.\"4420283\"'']],"")</f>
        <v/>
      </c>
      <c r="L579" t="str">
        <f>IFERROR(ODBC__dsn_Synapse[[#This Row],[responses-&gt;&gt;''$.\"4422124\"'']],"")</f>
        <v/>
      </c>
      <c r="M579" t="str">
        <f t="shared" ref="M579:M642" si="73">IF(J579=0,K579,J579)</f>
        <v/>
      </c>
      <c r="N579" t="e">
        <f>_xlfn.IFNA(_xlfn.XLOOKUP($G579,'HBV TL'!$C:$C,'HBV TL'!$E:$E,,0),"NA")</f>
        <v>#VALUE!</v>
      </c>
      <c r="O579" t="e">
        <f>_xlfn.IFNA(_xlfn.XLOOKUP($H579,'HBV TL'!$C:$C,'HBV TL'!$E:$E,,0),"NA")</f>
        <v>#VALUE!</v>
      </c>
      <c r="P579" t="e">
        <f t="shared" ref="P579:P642" si="74">IF(N579="NA",O579,N579)</f>
        <v>#VALUE!</v>
      </c>
      <c r="Q579" t="e">
        <f>_xlfn.XLOOKUP($G579,'HBV_PBC Unified TL'!$A:$A,'HBV_PBC Unified TL'!$E:$E,,0)</f>
        <v>#VALUE!</v>
      </c>
      <c r="R579" t="e">
        <f t="shared" ref="R579:R642" si="75">IF(AND(P579&lt;11,P579&gt;3),"High/Medium",IF(AND(P579&lt;4,P579&gt;-1),"Low","No Decile"))</f>
        <v>#VALUE!</v>
      </c>
      <c r="S579" t="e">
        <f>_xlfn.IFNA(IF(_xlfn.XLOOKUP($C579,OLs!$B:$B,OLs!$B:$B,,0),1,0),0)</f>
        <v>#VALUE!</v>
      </c>
      <c r="T579" t="e">
        <f t="shared" ref="T579:T642" si="76">IF(G579=0,H579,G579)</f>
        <v>#VALUE!</v>
      </c>
      <c r="U579" t="e">
        <f>_xlfn.IFNA(_xlfn.XLOOKUP($T579,'PBC TL'!$A:$A,'PBC TL'!$F:$F,,0),"NA")</f>
        <v>#VALUE!</v>
      </c>
      <c r="V579" t="e">
        <f t="shared" ref="V579:V642" si="77">IF(P579&lt;&gt;"NA",1,0)</f>
        <v>#VALUE!</v>
      </c>
      <c r="W579" t="e">
        <f t="shared" ref="W579:W642" si="78">IF(U579&lt;&gt;"NA",1,0)</f>
        <v>#VALUE!</v>
      </c>
      <c r="X579" t="e">
        <f t="shared" ref="X579:X642" si="79">IF(AND(V579=1,W579=0),1,0)</f>
        <v>#VALUE!</v>
      </c>
      <c r="Y579" t="e">
        <f t="shared" ref="Y579:Y642" si="80">IF(AND(W579=1,V579=0),1,0)</f>
        <v>#VALUE!</v>
      </c>
    </row>
    <row r="580" spans="1:25" hidden="1" x14ac:dyDescent="0.25">
      <c r="A580" t="e">
        <f>IFERROR(ODBC__dsn_Synapse[[#This Row],[wave_id]],"")*1</f>
        <v>#VALUE!</v>
      </c>
      <c r="B580" t="e">
        <f>IFERROR(ODBC__dsn_Synapse[[#This Row],[id]],"")*1</f>
        <v>#VALUE!</v>
      </c>
      <c r="C580" t="e">
        <f>IFERROR(ODBC__dsn_Synapse[[#This Row],[user_id]],"")*1</f>
        <v>#VALUE!</v>
      </c>
      <c r="D580" s="100" t="e">
        <f>IFERROR(ODBC__dsn_Synapse[[#This Row],[start_date]],"")*1</f>
        <v>#VALUE!</v>
      </c>
      <c r="E580" t="e">
        <f>IFERROR(ODBC__dsn_Synapse[[#This Row],[completed_date]],"")*1</f>
        <v>#VALUE!</v>
      </c>
      <c r="F580" s="100" t="e">
        <f>IFERROR(ODBC__dsn_Synapse[[#This Row],[convert_TZ(users_waves.completed_date,''UTC'',''America/New_York'')]],"")*1</f>
        <v>#VALUE!</v>
      </c>
      <c r="G580" t="e">
        <f>IFERROR(ODBC__dsn_Synapse[[#This Row],[npi]],"")*1</f>
        <v>#VALUE!</v>
      </c>
      <c r="H580" t="e">
        <f>IFERROR(ODBC__dsn_Synapse[[#This Row],[vendor_npi]],"")*1</f>
        <v>#VALUE!</v>
      </c>
      <c r="I580" t="e">
        <f>IFERROR(ODBC__dsn_Synapse[[#This Row],[status]],"")*1</f>
        <v>#VALUE!</v>
      </c>
      <c r="J580" t="str">
        <f>IFERROR(ODBC__dsn_Synapse[[#This Row],[responses-&gt;&gt;''$.\"4420595\"'']],"")</f>
        <v/>
      </c>
      <c r="K580" t="str">
        <f>IFERROR(ODBC__dsn_Synapse[[#This Row],[responses-&gt;&gt;''$.\"4420283\"'']],"")</f>
        <v/>
      </c>
      <c r="L580" t="str">
        <f>IFERROR(ODBC__dsn_Synapse[[#This Row],[responses-&gt;&gt;''$.\"4422124\"'']],"")</f>
        <v/>
      </c>
      <c r="M580" t="str">
        <f t="shared" si="73"/>
        <v/>
      </c>
      <c r="N580" t="e">
        <f>_xlfn.IFNA(_xlfn.XLOOKUP($G580,'HBV TL'!$C:$C,'HBV TL'!$E:$E,,0),"NA")</f>
        <v>#VALUE!</v>
      </c>
      <c r="O580" t="e">
        <f>_xlfn.IFNA(_xlfn.XLOOKUP($H580,'HBV TL'!$C:$C,'HBV TL'!$E:$E,,0),"NA")</f>
        <v>#VALUE!</v>
      </c>
      <c r="P580" t="e">
        <f t="shared" si="74"/>
        <v>#VALUE!</v>
      </c>
      <c r="Q580" t="e">
        <f>_xlfn.XLOOKUP($G580,'HBV_PBC Unified TL'!$A:$A,'HBV_PBC Unified TL'!$E:$E,,0)</f>
        <v>#VALUE!</v>
      </c>
      <c r="R580" t="e">
        <f t="shared" si="75"/>
        <v>#VALUE!</v>
      </c>
      <c r="S580" t="e">
        <f>_xlfn.IFNA(IF(_xlfn.XLOOKUP($C580,OLs!$B:$B,OLs!$B:$B,,0),1,0),0)</f>
        <v>#VALUE!</v>
      </c>
      <c r="T580" t="e">
        <f t="shared" si="76"/>
        <v>#VALUE!</v>
      </c>
      <c r="U580" t="e">
        <f>_xlfn.IFNA(_xlfn.XLOOKUP($T580,'PBC TL'!$A:$A,'PBC TL'!$F:$F,,0),"NA")</f>
        <v>#VALUE!</v>
      </c>
      <c r="V580" t="e">
        <f t="shared" si="77"/>
        <v>#VALUE!</v>
      </c>
      <c r="W580" t="e">
        <f t="shared" si="78"/>
        <v>#VALUE!</v>
      </c>
      <c r="X580" t="e">
        <f t="shared" si="79"/>
        <v>#VALUE!</v>
      </c>
      <c r="Y580" t="e">
        <f t="shared" si="80"/>
        <v>#VALUE!</v>
      </c>
    </row>
    <row r="581" spans="1:25" hidden="1" x14ac:dyDescent="0.25">
      <c r="A581" t="e">
        <f>IFERROR(ODBC__dsn_Synapse[[#This Row],[wave_id]],"")*1</f>
        <v>#VALUE!</v>
      </c>
      <c r="B581" t="e">
        <f>IFERROR(ODBC__dsn_Synapse[[#This Row],[id]],"")*1</f>
        <v>#VALUE!</v>
      </c>
      <c r="C581" t="e">
        <f>IFERROR(ODBC__dsn_Synapse[[#This Row],[user_id]],"")*1</f>
        <v>#VALUE!</v>
      </c>
      <c r="D581" s="100" t="e">
        <f>IFERROR(ODBC__dsn_Synapse[[#This Row],[start_date]],"")*1</f>
        <v>#VALUE!</v>
      </c>
      <c r="E581" t="e">
        <f>IFERROR(ODBC__dsn_Synapse[[#This Row],[completed_date]],"")*1</f>
        <v>#VALUE!</v>
      </c>
      <c r="F581" s="100" t="e">
        <f>IFERROR(ODBC__dsn_Synapse[[#This Row],[convert_TZ(users_waves.completed_date,''UTC'',''America/New_York'')]],"")*1</f>
        <v>#VALUE!</v>
      </c>
      <c r="G581" t="e">
        <f>IFERROR(ODBC__dsn_Synapse[[#This Row],[npi]],"")*1</f>
        <v>#VALUE!</v>
      </c>
      <c r="H581" t="e">
        <f>IFERROR(ODBC__dsn_Synapse[[#This Row],[vendor_npi]],"")*1</f>
        <v>#VALUE!</v>
      </c>
      <c r="I581" t="e">
        <f>IFERROR(ODBC__dsn_Synapse[[#This Row],[status]],"")*1</f>
        <v>#VALUE!</v>
      </c>
      <c r="J581" t="str">
        <f>IFERROR(ODBC__dsn_Synapse[[#This Row],[responses-&gt;&gt;''$.\"4420595\"'']],"")</f>
        <v/>
      </c>
      <c r="K581" t="str">
        <f>IFERROR(ODBC__dsn_Synapse[[#This Row],[responses-&gt;&gt;''$.\"4420283\"'']],"")</f>
        <v/>
      </c>
      <c r="L581" t="str">
        <f>IFERROR(ODBC__dsn_Synapse[[#This Row],[responses-&gt;&gt;''$.\"4422124\"'']],"")</f>
        <v/>
      </c>
      <c r="M581" t="str">
        <f t="shared" si="73"/>
        <v/>
      </c>
      <c r="N581" t="e">
        <f>_xlfn.IFNA(_xlfn.XLOOKUP($G581,'HBV TL'!$C:$C,'HBV TL'!$E:$E,,0),"NA")</f>
        <v>#VALUE!</v>
      </c>
      <c r="O581" t="e">
        <f>_xlfn.IFNA(_xlfn.XLOOKUP($H581,'HBV TL'!$C:$C,'HBV TL'!$E:$E,,0),"NA")</f>
        <v>#VALUE!</v>
      </c>
      <c r="P581" t="e">
        <f t="shared" si="74"/>
        <v>#VALUE!</v>
      </c>
      <c r="Q581" t="e">
        <f>_xlfn.XLOOKUP($G581,'HBV_PBC Unified TL'!$A:$A,'HBV_PBC Unified TL'!$E:$E,,0)</f>
        <v>#VALUE!</v>
      </c>
      <c r="R581" t="e">
        <f t="shared" si="75"/>
        <v>#VALUE!</v>
      </c>
      <c r="S581" t="e">
        <f>_xlfn.IFNA(IF(_xlfn.XLOOKUP($C581,OLs!$B:$B,OLs!$B:$B,,0),1,0),0)</f>
        <v>#VALUE!</v>
      </c>
      <c r="T581" t="e">
        <f t="shared" si="76"/>
        <v>#VALUE!</v>
      </c>
      <c r="U581" t="e">
        <f>_xlfn.IFNA(_xlfn.XLOOKUP($T581,'PBC TL'!$A:$A,'PBC TL'!$F:$F,,0),"NA")</f>
        <v>#VALUE!</v>
      </c>
      <c r="V581" t="e">
        <f t="shared" si="77"/>
        <v>#VALUE!</v>
      </c>
      <c r="W581" t="e">
        <f t="shared" si="78"/>
        <v>#VALUE!</v>
      </c>
      <c r="X581" t="e">
        <f t="shared" si="79"/>
        <v>#VALUE!</v>
      </c>
      <c r="Y581" t="e">
        <f t="shared" si="80"/>
        <v>#VALUE!</v>
      </c>
    </row>
    <row r="582" spans="1:25" hidden="1" x14ac:dyDescent="0.25">
      <c r="A582" t="e">
        <f>IFERROR(ODBC__dsn_Synapse[[#This Row],[wave_id]],"")*1</f>
        <v>#VALUE!</v>
      </c>
      <c r="B582" t="e">
        <f>IFERROR(ODBC__dsn_Synapse[[#This Row],[id]],"")*1</f>
        <v>#VALUE!</v>
      </c>
      <c r="C582" t="e">
        <f>IFERROR(ODBC__dsn_Synapse[[#This Row],[user_id]],"")*1</f>
        <v>#VALUE!</v>
      </c>
      <c r="D582" s="100" t="e">
        <f>IFERROR(ODBC__dsn_Synapse[[#This Row],[start_date]],"")*1</f>
        <v>#VALUE!</v>
      </c>
      <c r="E582" t="e">
        <f>IFERROR(ODBC__dsn_Synapse[[#This Row],[completed_date]],"")*1</f>
        <v>#VALUE!</v>
      </c>
      <c r="F582" s="100" t="e">
        <f>IFERROR(ODBC__dsn_Synapse[[#This Row],[convert_TZ(users_waves.completed_date,''UTC'',''America/New_York'')]],"")*1</f>
        <v>#VALUE!</v>
      </c>
      <c r="G582" t="e">
        <f>IFERROR(ODBC__dsn_Synapse[[#This Row],[npi]],"")*1</f>
        <v>#VALUE!</v>
      </c>
      <c r="H582" t="e">
        <f>IFERROR(ODBC__dsn_Synapse[[#This Row],[vendor_npi]],"")*1</f>
        <v>#VALUE!</v>
      </c>
      <c r="I582" t="e">
        <f>IFERROR(ODBC__dsn_Synapse[[#This Row],[status]],"")*1</f>
        <v>#VALUE!</v>
      </c>
      <c r="J582" t="str">
        <f>IFERROR(ODBC__dsn_Synapse[[#This Row],[responses-&gt;&gt;''$.\"4420595\"'']],"")</f>
        <v/>
      </c>
      <c r="K582" t="str">
        <f>IFERROR(ODBC__dsn_Synapse[[#This Row],[responses-&gt;&gt;''$.\"4420283\"'']],"")</f>
        <v/>
      </c>
      <c r="L582" t="str">
        <f>IFERROR(ODBC__dsn_Synapse[[#This Row],[responses-&gt;&gt;''$.\"4422124\"'']],"")</f>
        <v/>
      </c>
      <c r="M582" t="str">
        <f t="shared" si="73"/>
        <v/>
      </c>
      <c r="N582" t="e">
        <f>_xlfn.IFNA(_xlfn.XLOOKUP($G582,'HBV TL'!$C:$C,'HBV TL'!$E:$E,,0),"NA")</f>
        <v>#VALUE!</v>
      </c>
      <c r="O582" t="e">
        <f>_xlfn.IFNA(_xlfn.XLOOKUP($H582,'HBV TL'!$C:$C,'HBV TL'!$E:$E,,0),"NA")</f>
        <v>#VALUE!</v>
      </c>
      <c r="P582" t="e">
        <f t="shared" si="74"/>
        <v>#VALUE!</v>
      </c>
      <c r="Q582" t="e">
        <f>_xlfn.XLOOKUP($G582,'HBV_PBC Unified TL'!$A:$A,'HBV_PBC Unified TL'!$E:$E,,0)</f>
        <v>#VALUE!</v>
      </c>
      <c r="R582" t="e">
        <f t="shared" si="75"/>
        <v>#VALUE!</v>
      </c>
      <c r="S582" t="e">
        <f>_xlfn.IFNA(IF(_xlfn.XLOOKUP($C582,OLs!$B:$B,OLs!$B:$B,,0),1,0),0)</f>
        <v>#VALUE!</v>
      </c>
      <c r="T582" t="e">
        <f t="shared" si="76"/>
        <v>#VALUE!</v>
      </c>
      <c r="U582" t="e">
        <f>_xlfn.IFNA(_xlfn.XLOOKUP($T582,'PBC TL'!$A:$A,'PBC TL'!$F:$F,,0),"NA")</f>
        <v>#VALUE!</v>
      </c>
      <c r="V582" t="e">
        <f t="shared" si="77"/>
        <v>#VALUE!</v>
      </c>
      <c r="W582" t="e">
        <f t="shared" si="78"/>
        <v>#VALUE!</v>
      </c>
      <c r="X582" t="e">
        <f t="shared" si="79"/>
        <v>#VALUE!</v>
      </c>
      <c r="Y582" t="e">
        <f t="shared" si="80"/>
        <v>#VALUE!</v>
      </c>
    </row>
    <row r="583" spans="1:25" hidden="1" x14ac:dyDescent="0.25">
      <c r="A583" t="e">
        <f>IFERROR(ODBC__dsn_Synapse[[#This Row],[wave_id]],"")*1</f>
        <v>#VALUE!</v>
      </c>
      <c r="B583" t="e">
        <f>IFERROR(ODBC__dsn_Synapse[[#This Row],[id]],"")*1</f>
        <v>#VALUE!</v>
      </c>
      <c r="C583" t="e">
        <f>IFERROR(ODBC__dsn_Synapse[[#This Row],[user_id]],"")*1</f>
        <v>#VALUE!</v>
      </c>
      <c r="D583" s="100" t="e">
        <f>IFERROR(ODBC__dsn_Synapse[[#This Row],[start_date]],"")*1</f>
        <v>#VALUE!</v>
      </c>
      <c r="E583" t="e">
        <f>IFERROR(ODBC__dsn_Synapse[[#This Row],[completed_date]],"")*1</f>
        <v>#VALUE!</v>
      </c>
      <c r="F583" s="100" t="e">
        <f>IFERROR(ODBC__dsn_Synapse[[#This Row],[convert_TZ(users_waves.completed_date,''UTC'',''America/New_York'')]],"")*1</f>
        <v>#VALUE!</v>
      </c>
      <c r="G583" t="e">
        <f>IFERROR(ODBC__dsn_Synapse[[#This Row],[npi]],"")*1</f>
        <v>#VALUE!</v>
      </c>
      <c r="H583" t="e">
        <f>IFERROR(ODBC__dsn_Synapse[[#This Row],[vendor_npi]],"")*1</f>
        <v>#VALUE!</v>
      </c>
      <c r="I583" t="e">
        <f>IFERROR(ODBC__dsn_Synapse[[#This Row],[status]],"")*1</f>
        <v>#VALUE!</v>
      </c>
      <c r="J583" t="str">
        <f>IFERROR(ODBC__dsn_Synapse[[#This Row],[responses-&gt;&gt;''$.\"4420595\"'']],"")</f>
        <v/>
      </c>
      <c r="K583" t="str">
        <f>IFERROR(ODBC__dsn_Synapse[[#This Row],[responses-&gt;&gt;''$.\"4420283\"'']],"")</f>
        <v/>
      </c>
      <c r="L583" t="str">
        <f>IFERROR(ODBC__dsn_Synapse[[#This Row],[responses-&gt;&gt;''$.\"4422124\"'']],"")</f>
        <v/>
      </c>
      <c r="M583" t="str">
        <f t="shared" si="73"/>
        <v/>
      </c>
      <c r="N583" t="e">
        <f>_xlfn.IFNA(_xlfn.XLOOKUP($G583,'HBV TL'!$C:$C,'HBV TL'!$E:$E,,0),"NA")</f>
        <v>#VALUE!</v>
      </c>
      <c r="O583" t="e">
        <f>_xlfn.IFNA(_xlfn.XLOOKUP($H583,'HBV TL'!$C:$C,'HBV TL'!$E:$E,,0),"NA")</f>
        <v>#VALUE!</v>
      </c>
      <c r="P583" t="e">
        <f t="shared" si="74"/>
        <v>#VALUE!</v>
      </c>
      <c r="Q583" t="e">
        <f>_xlfn.XLOOKUP($G583,'HBV_PBC Unified TL'!$A:$A,'HBV_PBC Unified TL'!$E:$E,,0)</f>
        <v>#VALUE!</v>
      </c>
      <c r="R583" t="e">
        <f t="shared" si="75"/>
        <v>#VALUE!</v>
      </c>
      <c r="S583" t="e">
        <f>_xlfn.IFNA(IF(_xlfn.XLOOKUP($C583,OLs!$B:$B,OLs!$B:$B,,0),1,0),0)</f>
        <v>#VALUE!</v>
      </c>
      <c r="T583" t="e">
        <f t="shared" si="76"/>
        <v>#VALUE!</v>
      </c>
      <c r="U583" t="e">
        <f>_xlfn.IFNA(_xlfn.XLOOKUP($T583,'PBC TL'!$A:$A,'PBC TL'!$F:$F,,0),"NA")</f>
        <v>#VALUE!</v>
      </c>
      <c r="V583" t="e">
        <f t="shared" si="77"/>
        <v>#VALUE!</v>
      </c>
      <c r="W583" t="e">
        <f t="shared" si="78"/>
        <v>#VALUE!</v>
      </c>
      <c r="X583" t="e">
        <f t="shared" si="79"/>
        <v>#VALUE!</v>
      </c>
      <c r="Y583" t="e">
        <f t="shared" si="80"/>
        <v>#VALUE!</v>
      </c>
    </row>
    <row r="584" spans="1:25" hidden="1" x14ac:dyDescent="0.25">
      <c r="A584" t="e">
        <f>IFERROR(ODBC__dsn_Synapse[[#This Row],[wave_id]],"")*1</f>
        <v>#VALUE!</v>
      </c>
      <c r="B584" t="e">
        <f>IFERROR(ODBC__dsn_Synapse[[#This Row],[id]],"")*1</f>
        <v>#VALUE!</v>
      </c>
      <c r="C584" t="e">
        <f>IFERROR(ODBC__dsn_Synapse[[#This Row],[user_id]],"")*1</f>
        <v>#VALUE!</v>
      </c>
      <c r="D584" s="100" t="e">
        <f>IFERROR(ODBC__dsn_Synapse[[#This Row],[start_date]],"")*1</f>
        <v>#VALUE!</v>
      </c>
      <c r="E584" t="e">
        <f>IFERROR(ODBC__dsn_Synapse[[#This Row],[completed_date]],"")*1</f>
        <v>#VALUE!</v>
      </c>
      <c r="F584" s="100" t="e">
        <f>IFERROR(ODBC__dsn_Synapse[[#This Row],[convert_TZ(users_waves.completed_date,''UTC'',''America/New_York'')]],"")*1</f>
        <v>#VALUE!</v>
      </c>
      <c r="G584" t="e">
        <f>IFERROR(ODBC__dsn_Synapse[[#This Row],[npi]],"")*1</f>
        <v>#VALUE!</v>
      </c>
      <c r="H584" t="e">
        <f>IFERROR(ODBC__dsn_Synapse[[#This Row],[vendor_npi]],"")*1</f>
        <v>#VALUE!</v>
      </c>
      <c r="I584" t="e">
        <f>IFERROR(ODBC__dsn_Synapse[[#This Row],[status]],"")*1</f>
        <v>#VALUE!</v>
      </c>
      <c r="J584" t="str">
        <f>IFERROR(ODBC__dsn_Synapse[[#This Row],[responses-&gt;&gt;''$.\"4420595\"'']],"")</f>
        <v/>
      </c>
      <c r="K584" t="str">
        <f>IFERROR(ODBC__dsn_Synapse[[#This Row],[responses-&gt;&gt;''$.\"4420283\"'']],"")</f>
        <v/>
      </c>
      <c r="L584" t="str">
        <f>IFERROR(ODBC__dsn_Synapse[[#This Row],[responses-&gt;&gt;''$.\"4422124\"'']],"")</f>
        <v/>
      </c>
      <c r="M584" t="str">
        <f t="shared" si="73"/>
        <v/>
      </c>
      <c r="N584" t="e">
        <f>_xlfn.IFNA(_xlfn.XLOOKUP($G584,'HBV TL'!$C:$C,'HBV TL'!$E:$E,,0),"NA")</f>
        <v>#VALUE!</v>
      </c>
      <c r="O584" t="e">
        <f>_xlfn.IFNA(_xlfn.XLOOKUP($H584,'HBV TL'!$C:$C,'HBV TL'!$E:$E,,0),"NA")</f>
        <v>#VALUE!</v>
      </c>
      <c r="P584" t="e">
        <f t="shared" si="74"/>
        <v>#VALUE!</v>
      </c>
      <c r="Q584" t="e">
        <f>_xlfn.XLOOKUP($G584,'HBV_PBC Unified TL'!$A:$A,'HBV_PBC Unified TL'!$E:$E,,0)</f>
        <v>#VALUE!</v>
      </c>
      <c r="R584" t="e">
        <f t="shared" si="75"/>
        <v>#VALUE!</v>
      </c>
      <c r="S584" t="e">
        <f>_xlfn.IFNA(IF(_xlfn.XLOOKUP($C584,OLs!$B:$B,OLs!$B:$B,,0),1,0),0)</f>
        <v>#VALUE!</v>
      </c>
      <c r="T584" t="e">
        <f t="shared" si="76"/>
        <v>#VALUE!</v>
      </c>
      <c r="U584" t="e">
        <f>_xlfn.IFNA(_xlfn.XLOOKUP($T584,'PBC TL'!$A:$A,'PBC TL'!$F:$F,,0),"NA")</f>
        <v>#VALUE!</v>
      </c>
      <c r="V584" t="e">
        <f t="shared" si="77"/>
        <v>#VALUE!</v>
      </c>
      <c r="W584" t="e">
        <f t="shared" si="78"/>
        <v>#VALUE!</v>
      </c>
      <c r="X584" t="e">
        <f t="shared" si="79"/>
        <v>#VALUE!</v>
      </c>
      <c r="Y584" t="e">
        <f t="shared" si="80"/>
        <v>#VALUE!</v>
      </c>
    </row>
    <row r="585" spans="1:25" hidden="1" x14ac:dyDescent="0.25">
      <c r="A585" t="e">
        <f>IFERROR(ODBC__dsn_Synapse[[#This Row],[wave_id]],"")*1</f>
        <v>#VALUE!</v>
      </c>
      <c r="B585" t="e">
        <f>IFERROR(ODBC__dsn_Synapse[[#This Row],[id]],"")*1</f>
        <v>#VALUE!</v>
      </c>
      <c r="C585" t="e">
        <f>IFERROR(ODBC__dsn_Synapse[[#This Row],[user_id]],"")*1</f>
        <v>#VALUE!</v>
      </c>
      <c r="D585" s="100" t="e">
        <f>IFERROR(ODBC__dsn_Synapse[[#This Row],[start_date]],"")*1</f>
        <v>#VALUE!</v>
      </c>
      <c r="E585" t="e">
        <f>IFERROR(ODBC__dsn_Synapse[[#This Row],[completed_date]],"")*1</f>
        <v>#VALUE!</v>
      </c>
      <c r="F585" s="100" t="e">
        <f>IFERROR(ODBC__dsn_Synapse[[#This Row],[convert_TZ(users_waves.completed_date,''UTC'',''America/New_York'')]],"")*1</f>
        <v>#VALUE!</v>
      </c>
      <c r="G585" t="e">
        <f>IFERROR(ODBC__dsn_Synapse[[#This Row],[npi]],"")*1</f>
        <v>#VALUE!</v>
      </c>
      <c r="H585" t="e">
        <f>IFERROR(ODBC__dsn_Synapse[[#This Row],[vendor_npi]],"")*1</f>
        <v>#VALUE!</v>
      </c>
      <c r="I585" t="e">
        <f>IFERROR(ODBC__dsn_Synapse[[#This Row],[status]],"")*1</f>
        <v>#VALUE!</v>
      </c>
      <c r="J585" t="str">
        <f>IFERROR(ODBC__dsn_Synapse[[#This Row],[responses-&gt;&gt;''$.\"4420595\"'']],"")</f>
        <v/>
      </c>
      <c r="K585" t="str">
        <f>IFERROR(ODBC__dsn_Synapse[[#This Row],[responses-&gt;&gt;''$.\"4420283\"'']],"")</f>
        <v/>
      </c>
      <c r="L585" t="str">
        <f>IFERROR(ODBC__dsn_Synapse[[#This Row],[responses-&gt;&gt;''$.\"4422124\"'']],"")</f>
        <v/>
      </c>
      <c r="M585" t="str">
        <f t="shared" si="73"/>
        <v/>
      </c>
      <c r="N585" t="e">
        <f>_xlfn.IFNA(_xlfn.XLOOKUP($G585,'HBV TL'!$C:$C,'HBV TL'!$E:$E,,0),"NA")</f>
        <v>#VALUE!</v>
      </c>
      <c r="O585" t="e">
        <f>_xlfn.IFNA(_xlfn.XLOOKUP($H585,'HBV TL'!$C:$C,'HBV TL'!$E:$E,,0),"NA")</f>
        <v>#VALUE!</v>
      </c>
      <c r="P585" t="e">
        <f t="shared" si="74"/>
        <v>#VALUE!</v>
      </c>
      <c r="Q585" t="e">
        <f>_xlfn.XLOOKUP($G585,'HBV_PBC Unified TL'!$A:$A,'HBV_PBC Unified TL'!$E:$E,,0)</f>
        <v>#VALUE!</v>
      </c>
      <c r="R585" t="e">
        <f t="shared" si="75"/>
        <v>#VALUE!</v>
      </c>
      <c r="S585" t="e">
        <f>_xlfn.IFNA(IF(_xlfn.XLOOKUP($C585,OLs!$B:$B,OLs!$B:$B,,0),1,0),0)</f>
        <v>#VALUE!</v>
      </c>
      <c r="T585" t="e">
        <f t="shared" si="76"/>
        <v>#VALUE!</v>
      </c>
      <c r="U585" t="e">
        <f>_xlfn.IFNA(_xlfn.XLOOKUP($T585,'PBC TL'!$A:$A,'PBC TL'!$F:$F,,0),"NA")</f>
        <v>#VALUE!</v>
      </c>
      <c r="V585" t="e">
        <f t="shared" si="77"/>
        <v>#VALUE!</v>
      </c>
      <c r="W585" t="e">
        <f t="shared" si="78"/>
        <v>#VALUE!</v>
      </c>
      <c r="X585" t="e">
        <f t="shared" si="79"/>
        <v>#VALUE!</v>
      </c>
      <c r="Y585" t="e">
        <f t="shared" si="80"/>
        <v>#VALUE!</v>
      </c>
    </row>
    <row r="586" spans="1:25" hidden="1" x14ac:dyDescent="0.25">
      <c r="A586" t="e">
        <f>IFERROR(ODBC__dsn_Synapse[[#This Row],[wave_id]],"")*1</f>
        <v>#VALUE!</v>
      </c>
      <c r="B586" t="e">
        <f>IFERROR(ODBC__dsn_Synapse[[#This Row],[id]],"")*1</f>
        <v>#VALUE!</v>
      </c>
      <c r="C586" t="e">
        <f>IFERROR(ODBC__dsn_Synapse[[#This Row],[user_id]],"")*1</f>
        <v>#VALUE!</v>
      </c>
      <c r="D586" s="100" t="e">
        <f>IFERROR(ODBC__dsn_Synapse[[#This Row],[start_date]],"")*1</f>
        <v>#VALUE!</v>
      </c>
      <c r="E586" t="e">
        <f>IFERROR(ODBC__dsn_Synapse[[#This Row],[completed_date]],"")*1</f>
        <v>#VALUE!</v>
      </c>
      <c r="F586" s="100" t="e">
        <f>IFERROR(ODBC__dsn_Synapse[[#This Row],[convert_TZ(users_waves.completed_date,''UTC'',''America/New_York'')]],"")*1</f>
        <v>#VALUE!</v>
      </c>
      <c r="G586" t="e">
        <f>IFERROR(ODBC__dsn_Synapse[[#This Row],[npi]],"")*1</f>
        <v>#VALUE!</v>
      </c>
      <c r="H586" t="e">
        <f>IFERROR(ODBC__dsn_Synapse[[#This Row],[vendor_npi]],"")*1</f>
        <v>#VALUE!</v>
      </c>
      <c r="I586" t="e">
        <f>IFERROR(ODBC__dsn_Synapse[[#This Row],[status]],"")*1</f>
        <v>#VALUE!</v>
      </c>
      <c r="J586" t="str">
        <f>IFERROR(ODBC__dsn_Synapse[[#This Row],[responses-&gt;&gt;''$.\"4420595\"'']],"")</f>
        <v/>
      </c>
      <c r="K586" t="str">
        <f>IFERROR(ODBC__dsn_Synapse[[#This Row],[responses-&gt;&gt;''$.\"4420283\"'']],"")</f>
        <v/>
      </c>
      <c r="L586" t="str">
        <f>IFERROR(ODBC__dsn_Synapse[[#This Row],[responses-&gt;&gt;''$.\"4422124\"'']],"")</f>
        <v/>
      </c>
      <c r="M586" t="str">
        <f t="shared" si="73"/>
        <v/>
      </c>
      <c r="N586" t="e">
        <f>_xlfn.IFNA(_xlfn.XLOOKUP($G586,'HBV TL'!$C:$C,'HBV TL'!$E:$E,,0),"NA")</f>
        <v>#VALUE!</v>
      </c>
      <c r="O586" t="e">
        <f>_xlfn.IFNA(_xlfn.XLOOKUP($H586,'HBV TL'!$C:$C,'HBV TL'!$E:$E,,0),"NA")</f>
        <v>#VALUE!</v>
      </c>
      <c r="P586" t="e">
        <f t="shared" si="74"/>
        <v>#VALUE!</v>
      </c>
      <c r="Q586" t="e">
        <f>_xlfn.XLOOKUP($G586,'HBV_PBC Unified TL'!$A:$A,'HBV_PBC Unified TL'!$E:$E,,0)</f>
        <v>#VALUE!</v>
      </c>
      <c r="R586" t="e">
        <f t="shared" si="75"/>
        <v>#VALUE!</v>
      </c>
      <c r="S586" t="e">
        <f>_xlfn.IFNA(IF(_xlfn.XLOOKUP($C586,OLs!$B:$B,OLs!$B:$B,,0),1,0),0)</f>
        <v>#VALUE!</v>
      </c>
      <c r="T586" t="e">
        <f t="shared" si="76"/>
        <v>#VALUE!</v>
      </c>
      <c r="U586" t="e">
        <f>_xlfn.IFNA(_xlfn.XLOOKUP($T586,'PBC TL'!$A:$A,'PBC TL'!$F:$F,,0),"NA")</f>
        <v>#VALUE!</v>
      </c>
      <c r="V586" t="e">
        <f t="shared" si="77"/>
        <v>#VALUE!</v>
      </c>
      <c r="W586" t="e">
        <f t="shared" si="78"/>
        <v>#VALUE!</v>
      </c>
      <c r="X586" t="e">
        <f t="shared" si="79"/>
        <v>#VALUE!</v>
      </c>
      <c r="Y586" t="e">
        <f t="shared" si="80"/>
        <v>#VALUE!</v>
      </c>
    </row>
    <row r="587" spans="1:25" hidden="1" x14ac:dyDescent="0.25">
      <c r="A587" t="e">
        <f>IFERROR(ODBC__dsn_Synapse[[#This Row],[wave_id]],"")*1</f>
        <v>#VALUE!</v>
      </c>
      <c r="B587" t="e">
        <f>IFERROR(ODBC__dsn_Synapse[[#This Row],[id]],"")*1</f>
        <v>#VALUE!</v>
      </c>
      <c r="C587" t="e">
        <f>IFERROR(ODBC__dsn_Synapse[[#This Row],[user_id]],"")*1</f>
        <v>#VALUE!</v>
      </c>
      <c r="D587" s="100" t="e">
        <f>IFERROR(ODBC__dsn_Synapse[[#This Row],[start_date]],"")*1</f>
        <v>#VALUE!</v>
      </c>
      <c r="E587" t="e">
        <f>IFERROR(ODBC__dsn_Synapse[[#This Row],[completed_date]],"")*1</f>
        <v>#VALUE!</v>
      </c>
      <c r="F587" s="100" t="e">
        <f>IFERROR(ODBC__dsn_Synapse[[#This Row],[convert_TZ(users_waves.completed_date,''UTC'',''America/New_York'')]],"")*1</f>
        <v>#VALUE!</v>
      </c>
      <c r="G587" t="e">
        <f>IFERROR(ODBC__dsn_Synapse[[#This Row],[npi]],"")*1</f>
        <v>#VALUE!</v>
      </c>
      <c r="H587" t="e">
        <f>IFERROR(ODBC__dsn_Synapse[[#This Row],[vendor_npi]],"")*1</f>
        <v>#VALUE!</v>
      </c>
      <c r="I587" t="e">
        <f>IFERROR(ODBC__dsn_Synapse[[#This Row],[status]],"")*1</f>
        <v>#VALUE!</v>
      </c>
      <c r="J587" t="str">
        <f>IFERROR(ODBC__dsn_Synapse[[#This Row],[responses-&gt;&gt;''$.\"4420595\"'']],"")</f>
        <v/>
      </c>
      <c r="K587" t="str">
        <f>IFERROR(ODBC__dsn_Synapse[[#This Row],[responses-&gt;&gt;''$.\"4420283\"'']],"")</f>
        <v/>
      </c>
      <c r="L587" t="str">
        <f>IFERROR(ODBC__dsn_Synapse[[#This Row],[responses-&gt;&gt;''$.\"4422124\"'']],"")</f>
        <v/>
      </c>
      <c r="M587" t="str">
        <f t="shared" si="73"/>
        <v/>
      </c>
      <c r="N587" t="e">
        <f>_xlfn.IFNA(_xlfn.XLOOKUP($G587,'HBV TL'!$C:$C,'HBV TL'!$E:$E,,0),"NA")</f>
        <v>#VALUE!</v>
      </c>
      <c r="O587" t="e">
        <f>_xlfn.IFNA(_xlfn.XLOOKUP($H587,'HBV TL'!$C:$C,'HBV TL'!$E:$E,,0),"NA")</f>
        <v>#VALUE!</v>
      </c>
      <c r="P587" t="e">
        <f t="shared" si="74"/>
        <v>#VALUE!</v>
      </c>
      <c r="Q587" t="e">
        <f>_xlfn.XLOOKUP($G587,'HBV_PBC Unified TL'!$A:$A,'HBV_PBC Unified TL'!$E:$E,,0)</f>
        <v>#VALUE!</v>
      </c>
      <c r="R587" t="e">
        <f t="shared" si="75"/>
        <v>#VALUE!</v>
      </c>
      <c r="S587" t="e">
        <f>_xlfn.IFNA(IF(_xlfn.XLOOKUP($C587,OLs!$B:$B,OLs!$B:$B,,0),1,0),0)</f>
        <v>#VALUE!</v>
      </c>
      <c r="T587" t="e">
        <f t="shared" si="76"/>
        <v>#VALUE!</v>
      </c>
      <c r="U587" t="e">
        <f>_xlfn.IFNA(_xlfn.XLOOKUP($T587,'PBC TL'!$A:$A,'PBC TL'!$F:$F,,0),"NA")</f>
        <v>#VALUE!</v>
      </c>
      <c r="V587" t="e">
        <f t="shared" si="77"/>
        <v>#VALUE!</v>
      </c>
      <c r="W587" t="e">
        <f t="shared" si="78"/>
        <v>#VALUE!</v>
      </c>
      <c r="X587" t="e">
        <f t="shared" si="79"/>
        <v>#VALUE!</v>
      </c>
      <c r="Y587" t="e">
        <f t="shared" si="80"/>
        <v>#VALUE!</v>
      </c>
    </row>
    <row r="588" spans="1:25" hidden="1" x14ac:dyDescent="0.25">
      <c r="A588" t="e">
        <f>IFERROR(ODBC__dsn_Synapse[[#This Row],[wave_id]],"")*1</f>
        <v>#VALUE!</v>
      </c>
      <c r="B588" t="e">
        <f>IFERROR(ODBC__dsn_Synapse[[#This Row],[id]],"")*1</f>
        <v>#VALUE!</v>
      </c>
      <c r="C588" t="e">
        <f>IFERROR(ODBC__dsn_Synapse[[#This Row],[user_id]],"")*1</f>
        <v>#VALUE!</v>
      </c>
      <c r="D588" s="100" t="e">
        <f>IFERROR(ODBC__dsn_Synapse[[#This Row],[start_date]],"")*1</f>
        <v>#VALUE!</v>
      </c>
      <c r="E588" t="e">
        <f>IFERROR(ODBC__dsn_Synapse[[#This Row],[completed_date]],"")*1</f>
        <v>#VALUE!</v>
      </c>
      <c r="F588" s="100" t="e">
        <f>IFERROR(ODBC__dsn_Synapse[[#This Row],[convert_TZ(users_waves.completed_date,''UTC'',''America/New_York'')]],"")*1</f>
        <v>#VALUE!</v>
      </c>
      <c r="G588" t="e">
        <f>IFERROR(ODBC__dsn_Synapse[[#This Row],[npi]],"")*1</f>
        <v>#VALUE!</v>
      </c>
      <c r="H588" t="e">
        <f>IFERROR(ODBC__dsn_Synapse[[#This Row],[vendor_npi]],"")*1</f>
        <v>#VALUE!</v>
      </c>
      <c r="I588" t="e">
        <f>IFERROR(ODBC__dsn_Synapse[[#This Row],[status]],"")*1</f>
        <v>#VALUE!</v>
      </c>
      <c r="J588" t="str">
        <f>IFERROR(ODBC__dsn_Synapse[[#This Row],[responses-&gt;&gt;''$.\"4420595\"'']],"")</f>
        <v/>
      </c>
      <c r="K588" t="str">
        <f>IFERROR(ODBC__dsn_Synapse[[#This Row],[responses-&gt;&gt;''$.\"4420283\"'']],"")</f>
        <v/>
      </c>
      <c r="L588" t="str">
        <f>IFERROR(ODBC__dsn_Synapse[[#This Row],[responses-&gt;&gt;''$.\"4422124\"'']],"")</f>
        <v/>
      </c>
      <c r="M588" t="str">
        <f t="shared" si="73"/>
        <v/>
      </c>
      <c r="N588" t="e">
        <f>_xlfn.IFNA(_xlfn.XLOOKUP($G588,'HBV TL'!$C:$C,'HBV TL'!$E:$E,,0),"NA")</f>
        <v>#VALUE!</v>
      </c>
      <c r="O588" t="e">
        <f>_xlfn.IFNA(_xlfn.XLOOKUP($H588,'HBV TL'!$C:$C,'HBV TL'!$E:$E,,0),"NA")</f>
        <v>#VALUE!</v>
      </c>
      <c r="P588" t="e">
        <f t="shared" si="74"/>
        <v>#VALUE!</v>
      </c>
      <c r="Q588" t="e">
        <f>_xlfn.XLOOKUP($G588,'HBV_PBC Unified TL'!$A:$A,'HBV_PBC Unified TL'!$E:$E,,0)</f>
        <v>#VALUE!</v>
      </c>
      <c r="R588" t="e">
        <f t="shared" si="75"/>
        <v>#VALUE!</v>
      </c>
      <c r="S588" t="e">
        <f>_xlfn.IFNA(IF(_xlfn.XLOOKUP($C588,OLs!$B:$B,OLs!$B:$B,,0),1,0),0)</f>
        <v>#VALUE!</v>
      </c>
      <c r="T588" t="e">
        <f t="shared" si="76"/>
        <v>#VALUE!</v>
      </c>
      <c r="U588" t="e">
        <f>_xlfn.IFNA(_xlfn.XLOOKUP($T588,'PBC TL'!$A:$A,'PBC TL'!$F:$F,,0),"NA")</f>
        <v>#VALUE!</v>
      </c>
      <c r="V588" t="e">
        <f t="shared" si="77"/>
        <v>#VALUE!</v>
      </c>
      <c r="W588" t="e">
        <f t="shared" si="78"/>
        <v>#VALUE!</v>
      </c>
      <c r="X588" t="e">
        <f t="shared" si="79"/>
        <v>#VALUE!</v>
      </c>
      <c r="Y588" t="e">
        <f t="shared" si="80"/>
        <v>#VALUE!</v>
      </c>
    </row>
    <row r="589" spans="1:25" hidden="1" x14ac:dyDescent="0.25">
      <c r="A589" t="e">
        <f>IFERROR(ODBC__dsn_Synapse[[#This Row],[wave_id]],"")*1</f>
        <v>#VALUE!</v>
      </c>
      <c r="B589" t="e">
        <f>IFERROR(ODBC__dsn_Synapse[[#This Row],[id]],"")*1</f>
        <v>#VALUE!</v>
      </c>
      <c r="C589" t="e">
        <f>IFERROR(ODBC__dsn_Synapse[[#This Row],[user_id]],"")*1</f>
        <v>#VALUE!</v>
      </c>
      <c r="D589" s="100" t="e">
        <f>IFERROR(ODBC__dsn_Synapse[[#This Row],[start_date]],"")*1</f>
        <v>#VALUE!</v>
      </c>
      <c r="E589" t="e">
        <f>IFERROR(ODBC__dsn_Synapse[[#This Row],[completed_date]],"")*1</f>
        <v>#VALUE!</v>
      </c>
      <c r="F589" s="100" t="e">
        <f>IFERROR(ODBC__dsn_Synapse[[#This Row],[convert_TZ(users_waves.completed_date,''UTC'',''America/New_York'')]],"")*1</f>
        <v>#VALUE!</v>
      </c>
      <c r="G589" t="e">
        <f>IFERROR(ODBC__dsn_Synapse[[#This Row],[npi]],"")*1</f>
        <v>#VALUE!</v>
      </c>
      <c r="H589" t="e">
        <f>IFERROR(ODBC__dsn_Synapse[[#This Row],[vendor_npi]],"")*1</f>
        <v>#VALUE!</v>
      </c>
      <c r="I589" t="e">
        <f>IFERROR(ODBC__dsn_Synapse[[#This Row],[status]],"")*1</f>
        <v>#VALUE!</v>
      </c>
      <c r="J589" t="str">
        <f>IFERROR(ODBC__dsn_Synapse[[#This Row],[responses-&gt;&gt;''$.\"4420595\"'']],"")</f>
        <v/>
      </c>
      <c r="K589" t="str">
        <f>IFERROR(ODBC__dsn_Synapse[[#This Row],[responses-&gt;&gt;''$.\"4420283\"'']],"")</f>
        <v/>
      </c>
      <c r="L589" t="str">
        <f>IFERROR(ODBC__dsn_Synapse[[#This Row],[responses-&gt;&gt;''$.\"4422124\"'']],"")</f>
        <v/>
      </c>
      <c r="M589" t="str">
        <f t="shared" si="73"/>
        <v/>
      </c>
      <c r="N589" t="e">
        <f>_xlfn.IFNA(_xlfn.XLOOKUP($G589,'HBV TL'!$C:$C,'HBV TL'!$E:$E,,0),"NA")</f>
        <v>#VALUE!</v>
      </c>
      <c r="O589" t="e">
        <f>_xlfn.IFNA(_xlfn.XLOOKUP($H589,'HBV TL'!$C:$C,'HBV TL'!$E:$E,,0),"NA")</f>
        <v>#VALUE!</v>
      </c>
      <c r="P589" t="e">
        <f t="shared" si="74"/>
        <v>#VALUE!</v>
      </c>
      <c r="Q589" t="e">
        <f>_xlfn.XLOOKUP($G589,'HBV_PBC Unified TL'!$A:$A,'HBV_PBC Unified TL'!$E:$E,,0)</f>
        <v>#VALUE!</v>
      </c>
      <c r="R589" t="e">
        <f t="shared" si="75"/>
        <v>#VALUE!</v>
      </c>
      <c r="S589" t="e">
        <f>_xlfn.IFNA(IF(_xlfn.XLOOKUP($C589,OLs!$B:$B,OLs!$B:$B,,0),1,0),0)</f>
        <v>#VALUE!</v>
      </c>
      <c r="T589" t="e">
        <f t="shared" si="76"/>
        <v>#VALUE!</v>
      </c>
      <c r="U589" t="e">
        <f>_xlfn.IFNA(_xlfn.XLOOKUP($T589,'PBC TL'!$A:$A,'PBC TL'!$F:$F,,0),"NA")</f>
        <v>#VALUE!</v>
      </c>
      <c r="V589" t="e">
        <f t="shared" si="77"/>
        <v>#VALUE!</v>
      </c>
      <c r="W589" t="e">
        <f t="shared" si="78"/>
        <v>#VALUE!</v>
      </c>
      <c r="X589" t="e">
        <f t="shared" si="79"/>
        <v>#VALUE!</v>
      </c>
      <c r="Y589" t="e">
        <f t="shared" si="80"/>
        <v>#VALUE!</v>
      </c>
    </row>
    <row r="590" spans="1:25" hidden="1" x14ac:dyDescent="0.25">
      <c r="A590" t="e">
        <f>IFERROR(ODBC__dsn_Synapse[[#This Row],[wave_id]],"")*1</f>
        <v>#VALUE!</v>
      </c>
      <c r="B590" t="e">
        <f>IFERROR(ODBC__dsn_Synapse[[#This Row],[id]],"")*1</f>
        <v>#VALUE!</v>
      </c>
      <c r="C590" t="e">
        <f>IFERROR(ODBC__dsn_Synapse[[#This Row],[user_id]],"")*1</f>
        <v>#VALUE!</v>
      </c>
      <c r="D590" s="100" t="e">
        <f>IFERROR(ODBC__dsn_Synapse[[#This Row],[start_date]],"")*1</f>
        <v>#VALUE!</v>
      </c>
      <c r="E590" t="e">
        <f>IFERROR(ODBC__dsn_Synapse[[#This Row],[completed_date]],"")*1</f>
        <v>#VALUE!</v>
      </c>
      <c r="F590" s="100" t="e">
        <f>IFERROR(ODBC__dsn_Synapse[[#This Row],[convert_TZ(users_waves.completed_date,''UTC'',''America/New_York'')]],"")*1</f>
        <v>#VALUE!</v>
      </c>
      <c r="G590" t="e">
        <f>IFERROR(ODBC__dsn_Synapse[[#This Row],[npi]],"")*1</f>
        <v>#VALUE!</v>
      </c>
      <c r="H590" t="e">
        <f>IFERROR(ODBC__dsn_Synapse[[#This Row],[vendor_npi]],"")*1</f>
        <v>#VALUE!</v>
      </c>
      <c r="I590" t="e">
        <f>IFERROR(ODBC__dsn_Synapse[[#This Row],[status]],"")*1</f>
        <v>#VALUE!</v>
      </c>
      <c r="J590" t="str">
        <f>IFERROR(ODBC__dsn_Synapse[[#This Row],[responses-&gt;&gt;''$.\"4420595\"'']],"")</f>
        <v/>
      </c>
      <c r="K590" t="str">
        <f>IFERROR(ODBC__dsn_Synapse[[#This Row],[responses-&gt;&gt;''$.\"4420283\"'']],"")</f>
        <v/>
      </c>
      <c r="L590" t="str">
        <f>IFERROR(ODBC__dsn_Synapse[[#This Row],[responses-&gt;&gt;''$.\"4422124\"'']],"")</f>
        <v/>
      </c>
      <c r="M590" t="str">
        <f t="shared" si="73"/>
        <v/>
      </c>
      <c r="N590" t="e">
        <f>_xlfn.IFNA(_xlfn.XLOOKUP($G590,'HBV TL'!$C:$C,'HBV TL'!$E:$E,,0),"NA")</f>
        <v>#VALUE!</v>
      </c>
      <c r="O590" t="e">
        <f>_xlfn.IFNA(_xlfn.XLOOKUP($H590,'HBV TL'!$C:$C,'HBV TL'!$E:$E,,0),"NA")</f>
        <v>#VALUE!</v>
      </c>
      <c r="P590" t="e">
        <f t="shared" si="74"/>
        <v>#VALUE!</v>
      </c>
      <c r="Q590" t="e">
        <f>_xlfn.XLOOKUP($G590,'HBV_PBC Unified TL'!$A:$A,'HBV_PBC Unified TL'!$E:$E,,0)</f>
        <v>#VALUE!</v>
      </c>
      <c r="R590" t="e">
        <f t="shared" si="75"/>
        <v>#VALUE!</v>
      </c>
      <c r="S590" t="e">
        <f>_xlfn.IFNA(IF(_xlfn.XLOOKUP($C590,OLs!$B:$B,OLs!$B:$B,,0),1,0),0)</f>
        <v>#VALUE!</v>
      </c>
      <c r="T590" t="e">
        <f t="shared" si="76"/>
        <v>#VALUE!</v>
      </c>
      <c r="U590" t="e">
        <f>_xlfn.IFNA(_xlfn.XLOOKUP($T590,'PBC TL'!$A:$A,'PBC TL'!$F:$F,,0),"NA")</f>
        <v>#VALUE!</v>
      </c>
      <c r="V590" t="e">
        <f t="shared" si="77"/>
        <v>#VALUE!</v>
      </c>
      <c r="W590" t="e">
        <f t="shared" si="78"/>
        <v>#VALUE!</v>
      </c>
      <c r="X590" t="e">
        <f t="shared" si="79"/>
        <v>#VALUE!</v>
      </c>
      <c r="Y590" t="e">
        <f t="shared" si="80"/>
        <v>#VALUE!</v>
      </c>
    </row>
    <row r="591" spans="1:25" hidden="1" x14ac:dyDescent="0.25">
      <c r="A591" t="e">
        <f>IFERROR(ODBC__dsn_Synapse[[#This Row],[wave_id]],"")*1</f>
        <v>#VALUE!</v>
      </c>
      <c r="B591" t="e">
        <f>IFERROR(ODBC__dsn_Synapse[[#This Row],[id]],"")*1</f>
        <v>#VALUE!</v>
      </c>
      <c r="C591" t="e">
        <f>IFERROR(ODBC__dsn_Synapse[[#This Row],[user_id]],"")*1</f>
        <v>#VALUE!</v>
      </c>
      <c r="D591" s="100" t="e">
        <f>IFERROR(ODBC__dsn_Synapse[[#This Row],[start_date]],"")*1</f>
        <v>#VALUE!</v>
      </c>
      <c r="E591" t="e">
        <f>IFERROR(ODBC__dsn_Synapse[[#This Row],[completed_date]],"")*1</f>
        <v>#VALUE!</v>
      </c>
      <c r="F591" s="100" t="e">
        <f>IFERROR(ODBC__dsn_Synapse[[#This Row],[convert_TZ(users_waves.completed_date,''UTC'',''America/New_York'')]],"")*1</f>
        <v>#VALUE!</v>
      </c>
      <c r="G591" t="e">
        <f>IFERROR(ODBC__dsn_Synapse[[#This Row],[npi]],"")*1</f>
        <v>#VALUE!</v>
      </c>
      <c r="H591" t="e">
        <f>IFERROR(ODBC__dsn_Synapse[[#This Row],[vendor_npi]],"")*1</f>
        <v>#VALUE!</v>
      </c>
      <c r="I591" t="e">
        <f>IFERROR(ODBC__dsn_Synapse[[#This Row],[status]],"")*1</f>
        <v>#VALUE!</v>
      </c>
      <c r="J591" t="str">
        <f>IFERROR(ODBC__dsn_Synapse[[#This Row],[responses-&gt;&gt;''$.\"4420595\"'']],"")</f>
        <v/>
      </c>
      <c r="K591" t="str">
        <f>IFERROR(ODBC__dsn_Synapse[[#This Row],[responses-&gt;&gt;''$.\"4420283\"'']],"")</f>
        <v/>
      </c>
      <c r="L591" t="str">
        <f>IFERROR(ODBC__dsn_Synapse[[#This Row],[responses-&gt;&gt;''$.\"4422124\"'']],"")</f>
        <v/>
      </c>
      <c r="M591" t="str">
        <f t="shared" si="73"/>
        <v/>
      </c>
      <c r="N591" t="e">
        <f>_xlfn.IFNA(_xlfn.XLOOKUP($G591,'HBV TL'!$C:$C,'HBV TL'!$E:$E,,0),"NA")</f>
        <v>#VALUE!</v>
      </c>
      <c r="O591" t="e">
        <f>_xlfn.IFNA(_xlfn.XLOOKUP($H591,'HBV TL'!$C:$C,'HBV TL'!$E:$E,,0),"NA")</f>
        <v>#VALUE!</v>
      </c>
      <c r="P591" t="e">
        <f t="shared" si="74"/>
        <v>#VALUE!</v>
      </c>
      <c r="Q591" t="e">
        <f>_xlfn.XLOOKUP($G591,'HBV_PBC Unified TL'!$A:$A,'HBV_PBC Unified TL'!$E:$E,,0)</f>
        <v>#VALUE!</v>
      </c>
      <c r="R591" t="e">
        <f t="shared" si="75"/>
        <v>#VALUE!</v>
      </c>
      <c r="S591" t="e">
        <f>_xlfn.IFNA(IF(_xlfn.XLOOKUP($C591,OLs!$B:$B,OLs!$B:$B,,0),1,0),0)</f>
        <v>#VALUE!</v>
      </c>
      <c r="T591" t="e">
        <f t="shared" si="76"/>
        <v>#VALUE!</v>
      </c>
      <c r="U591" t="e">
        <f>_xlfn.IFNA(_xlfn.XLOOKUP($T591,'PBC TL'!$A:$A,'PBC TL'!$F:$F,,0),"NA")</f>
        <v>#VALUE!</v>
      </c>
      <c r="V591" t="e">
        <f t="shared" si="77"/>
        <v>#VALUE!</v>
      </c>
      <c r="W591" t="e">
        <f t="shared" si="78"/>
        <v>#VALUE!</v>
      </c>
      <c r="X591" t="e">
        <f t="shared" si="79"/>
        <v>#VALUE!</v>
      </c>
      <c r="Y591" t="e">
        <f t="shared" si="80"/>
        <v>#VALUE!</v>
      </c>
    </row>
    <row r="592" spans="1:25" hidden="1" x14ac:dyDescent="0.25">
      <c r="A592" t="e">
        <f>IFERROR(ODBC__dsn_Synapse[[#This Row],[wave_id]],"")*1</f>
        <v>#VALUE!</v>
      </c>
      <c r="B592" t="e">
        <f>IFERROR(ODBC__dsn_Synapse[[#This Row],[id]],"")*1</f>
        <v>#VALUE!</v>
      </c>
      <c r="C592" t="e">
        <f>IFERROR(ODBC__dsn_Synapse[[#This Row],[user_id]],"")*1</f>
        <v>#VALUE!</v>
      </c>
      <c r="D592" s="100" t="e">
        <f>IFERROR(ODBC__dsn_Synapse[[#This Row],[start_date]],"")*1</f>
        <v>#VALUE!</v>
      </c>
      <c r="E592" t="e">
        <f>IFERROR(ODBC__dsn_Synapse[[#This Row],[completed_date]],"")*1</f>
        <v>#VALUE!</v>
      </c>
      <c r="F592" s="100" t="e">
        <f>IFERROR(ODBC__dsn_Synapse[[#This Row],[convert_TZ(users_waves.completed_date,''UTC'',''America/New_York'')]],"")*1</f>
        <v>#VALUE!</v>
      </c>
      <c r="G592" t="e">
        <f>IFERROR(ODBC__dsn_Synapse[[#This Row],[npi]],"")*1</f>
        <v>#VALUE!</v>
      </c>
      <c r="H592" t="e">
        <f>IFERROR(ODBC__dsn_Synapse[[#This Row],[vendor_npi]],"")*1</f>
        <v>#VALUE!</v>
      </c>
      <c r="I592" t="e">
        <f>IFERROR(ODBC__dsn_Synapse[[#This Row],[status]],"")*1</f>
        <v>#VALUE!</v>
      </c>
      <c r="J592" t="str">
        <f>IFERROR(ODBC__dsn_Synapse[[#This Row],[responses-&gt;&gt;''$.\"4420595\"'']],"")</f>
        <v/>
      </c>
      <c r="K592" t="str">
        <f>IFERROR(ODBC__dsn_Synapse[[#This Row],[responses-&gt;&gt;''$.\"4420283\"'']],"")</f>
        <v/>
      </c>
      <c r="L592" t="str">
        <f>IFERROR(ODBC__dsn_Synapse[[#This Row],[responses-&gt;&gt;''$.\"4422124\"'']],"")</f>
        <v/>
      </c>
      <c r="M592" t="str">
        <f t="shared" si="73"/>
        <v/>
      </c>
      <c r="N592" t="e">
        <f>_xlfn.IFNA(_xlfn.XLOOKUP($G592,'HBV TL'!$C:$C,'HBV TL'!$E:$E,,0),"NA")</f>
        <v>#VALUE!</v>
      </c>
      <c r="O592" t="e">
        <f>_xlfn.IFNA(_xlfn.XLOOKUP($H592,'HBV TL'!$C:$C,'HBV TL'!$E:$E,,0),"NA")</f>
        <v>#VALUE!</v>
      </c>
      <c r="P592" t="e">
        <f t="shared" si="74"/>
        <v>#VALUE!</v>
      </c>
      <c r="Q592" t="e">
        <f>_xlfn.XLOOKUP($G592,'HBV_PBC Unified TL'!$A:$A,'HBV_PBC Unified TL'!$E:$E,,0)</f>
        <v>#VALUE!</v>
      </c>
      <c r="R592" t="e">
        <f t="shared" si="75"/>
        <v>#VALUE!</v>
      </c>
      <c r="S592" t="e">
        <f>_xlfn.IFNA(IF(_xlfn.XLOOKUP($C592,OLs!$B:$B,OLs!$B:$B,,0),1,0),0)</f>
        <v>#VALUE!</v>
      </c>
      <c r="T592" t="e">
        <f t="shared" si="76"/>
        <v>#VALUE!</v>
      </c>
      <c r="U592" t="e">
        <f>_xlfn.IFNA(_xlfn.XLOOKUP($T592,'PBC TL'!$A:$A,'PBC TL'!$F:$F,,0),"NA")</f>
        <v>#VALUE!</v>
      </c>
      <c r="V592" t="e">
        <f t="shared" si="77"/>
        <v>#VALUE!</v>
      </c>
      <c r="W592" t="e">
        <f t="shared" si="78"/>
        <v>#VALUE!</v>
      </c>
      <c r="X592" t="e">
        <f t="shared" si="79"/>
        <v>#VALUE!</v>
      </c>
      <c r="Y592" t="e">
        <f t="shared" si="80"/>
        <v>#VALUE!</v>
      </c>
    </row>
    <row r="593" spans="1:25" hidden="1" x14ac:dyDescent="0.25">
      <c r="A593" t="e">
        <f>IFERROR(ODBC__dsn_Synapse[[#This Row],[wave_id]],"")*1</f>
        <v>#VALUE!</v>
      </c>
      <c r="B593" t="e">
        <f>IFERROR(ODBC__dsn_Synapse[[#This Row],[id]],"")*1</f>
        <v>#VALUE!</v>
      </c>
      <c r="C593" t="e">
        <f>IFERROR(ODBC__dsn_Synapse[[#This Row],[user_id]],"")*1</f>
        <v>#VALUE!</v>
      </c>
      <c r="D593" s="100" t="e">
        <f>IFERROR(ODBC__dsn_Synapse[[#This Row],[start_date]],"")*1</f>
        <v>#VALUE!</v>
      </c>
      <c r="E593" t="e">
        <f>IFERROR(ODBC__dsn_Synapse[[#This Row],[completed_date]],"")*1</f>
        <v>#VALUE!</v>
      </c>
      <c r="F593" s="100" t="e">
        <f>IFERROR(ODBC__dsn_Synapse[[#This Row],[convert_TZ(users_waves.completed_date,''UTC'',''America/New_York'')]],"")*1</f>
        <v>#VALUE!</v>
      </c>
      <c r="G593" t="e">
        <f>IFERROR(ODBC__dsn_Synapse[[#This Row],[npi]],"")*1</f>
        <v>#VALUE!</v>
      </c>
      <c r="H593" t="e">
        <f>IFERROR(ODBC__dsn_Synapse[[#This Row],[vendor_npi]],"")*1</f>
        <v>#VALUE!</v>
      </c>
      <c r="I593" t="e">
        <f>IFERROR(ODBC__dsn_Synapse[[#This Row],[status]],"")*1</f>
        <v>#VALUE!</v>
      </c>
      <c r="J593" t="str">
        <f>IFERROR(ODBC__dsn_Synapse[[#This Row],[responses-&gt;&gt;''$.\"4420595\"'']],"")</f>
        <v/>
      </c>
      <c r="K593" t="str">
        <f>IFERROR(ODBC__dsn_Synapse[[#This Row],[responses-&gt;&gt;''$.\"4420283\"'']],"")</f>
        <v/>
      </c>
      <c r="L593" t="str">
        <f>IFERROR(ODBC__dsn_Synapse[[#This Row],[responses-&gt;&gt;''$.\"4422124\"'']],"")</f>
        <v/>
      </c>
      <c r="M593" t="str">
        <f t="shared" si="73"/>
        <v/>
      </c>
      <c r="N593" t="e">
        <f>_xlfn.IFNA(_xlfn.XLOOKUP($G593,'HBV TL'!$C:$C,'HBV TL'!$E:$E,,0),"NA")</f>
        <v>#VALUE!</v>
      </c>
      <c r="O593" t="e">
        <f>_xlfn.IFNA(_xlfn.XLOOKUP($H593,'HBV TL'!$C:$C,'HBV TL'!$E:$E,,0),"NA")</f>
        <v>#VALUE!</v>
      </c>
      <c r="P593" t="e">
        <f t="shared" si="74"/>
        <v>#VALUE!</v>
      </c>
      <c r="Q593" t="e">
        <f>_xlfn.XLOOKUP($G593,'HBV_PBC Unified TL'!$A:$A,'HBV_PBC Unified TL'!$E:$E,,0)</f>
        <v>#VALUE!</v>
      </c>
      <c r="R593" t="e">
        <f t="shared" si="75"/>
        <v>#VALUE!</v>
      </c>
      <c r="S593" t="e">
        <f>_xlfn.IFNA(IF(_xlfn.XLOOKUP($C593,OLs!$B:$B,OLs!$B:$B,,0),1,0),0)</f>
        <v>#VALUE!</v>
      </c>
      <c r="T593" t="e">
        <f t="shared" si="76"/>
        <v>#VALUE!</v>
      </c>
      <c r="U593" t="e">
        <f>_xlfn.IFNA(_xlfn.XLOOKUP($T593,'PBC TL'!$A:$A,'PBC TL'!$F:$F,,0),"NA")</f>
        <v>#VALUE!</v>
      </c>
      <c r="V593" t="e">
        <f t="shared" si="77"/>
        <v>#VALUE!</v>
      </c>
      <c r="W593" t="e">
        <f t="shared" si="78"/>
        <v>#VALUE!</v>
      </c>
      <c r="X593" t="e">
        <f t="shared" si="79"/>
        <v>#VALUE!</v>
      </c>
      <c r="Y593" t="e">
        <f t="shared" si="80"/>
        <v>#VALUE!</v>
      </c>
    </row>
    <row r="594" spans="1:25" hidden="1" x14ac:dyDescent="0.25">
      <c r="A594" t="e">
        <f>IFERROR(ODBC__dsn_Synapse[[#This Row],[wave_id]],"")*1</f>
        <v>#VALUE!</v>
      </c>
      <c r="B594" t="e">
        <f>IFERROR(ODBC__dsn_Synapse[[#This Row],[id]],"")*1</f>
        <v>#VALUE!</v>
      </c>
      <c r="C594" t="e">
        <f>IFERROR(ODBC__dsn_Synapse[[#This Row],[user_id]],"")*1</f>
        <v>#VALUE!</v>
      </c>
      <c r="D594" s="100" t="e">
        <f>IFERROR(ODBC__dsn_Synapse[[#This Row],[start_date]],"")*1</f>
        <v>#VALUE!</v>
      </c>
      <c r="E594" t="e">
        <f>IFERROR(ODBC__dsn_Synapse[[#This Row],[completed_date]],"")*1</f>
        <v>#VALUE!</v>
      </c>
      <c r="F594" s="100" t="e">
        <f>IFERROR(ODBC__dsn_Synapse[[#This Row],[convert_TZ(users_waves.completed_date,''UTC'',''America/New_York'')]],"")*1</f>
        <v>#VALUE!</v>
      </c>
      <c r="G594" t="e">
        <f>IFERROR(ODBC__dsn_Synapse[[#This Row],[npi]],"")*1</f>
        <v>#VALUE!</v>
      </c>
      <c r="H594" t="e">
        <f>IFERROR(ODBC__dsn_Synapse[[#This Row],[vendor_npi]],"")*1</f>
        <v>#VALUE!</v>
      </c>
      <c r="I594" t="e">
        <f>IFERROR(ODBC__dsn_Synapse[[#This Row],[status]],"")*1</f>
        <v>#VALUE!</v>
      </c>
      <c r="J594" t="str">
        <f>IFERROR(ODBC__dsn_Synapse[[#This Row],[responses-&gt;&gt;''$.\"4420595\"'']],"")</f>
        <v/>
      </c>
      <c r="K594" t="str">
        <f>IFERROR(ODBC__dsn_Synapse[[#This Row],[responses-&gt;&gt;''$.\"4420283\"'']],"")</f>
        <v/>
      </c>
      <c r="L594" t="str">
        <f>IFERROR(ODBC__dsn_Synapse[[#This Row],[responses-&gt;&gt;''$.\"4422124\"'']],"")</f>
        <v/>
      </c>
      <c r="M594" t="str">
        <f t="shared" si="73"/>
        <v/>
      </c>
      <c r="N594" t="e">
        <f>_xlfn.IFNA(_xlfn.XLOOKUP($G594,'HBV TL'!$C:$C,'HBV TL'!$E:$E,,0),"NA")</f>
        <v>#VALUE!</v>
      </c>
      <c r="O594" t="e">
        <f>_xlfn.IFNA(_xlfn.XLOOKUP($H594,'HBV TL'!$C:$C,'HBV TL'!$E:$E,,0),"NA")</f>
        <v>#VALUE!</v>
      </c>
      <c r="P594" t="e">
        <f t="shared" si="74"/>
        <v>#VALUE!</v>
      </c>
      <c r="Q594" t="e">
        <f>_xlfn.XLOOKUP($G594,'HBV_PBC Unified TL'!$A:$A,'HBV_PBC Unified TL'!$E:$E,,0)</f>
        <v>#VALUE!</v>
      </c>
      <c r="R594" t="e">
        <f t="shared" si="75"/>
        <v>#VALUE!</v>
      </c>
      <c r="S594" t="e">
        <f>_xlfn.IFNA(IF(_xlfn.XLOOKUP($C594,OLs!$B:$B,OLs!$B:$B,,0),1,0),0)</f>
        <v>#VALUE!</v>
      </c>
      <c r="T594" t="e">
        <f t="shared" si="76"/>
        <v>#VALUE!</v>
      </c>
      <c r="U594" t="e">
        <f>_xlfn.IFNA(_xlfn.XLOOKUP($T594,'PBC TL'!$A:$A,'PBC TL'!$F:$F,,0),"NA")</f>
        <v>#VALUE!</v>
      </c>
      <c r="V594" t="e">
        <f t="shared" si="77"/>
        <v>#VALUE!</v>
      </c>
      <c r="W594" t="e">
        <f t="shared" si="78"/>
        <v>#VALUE!</v>
      </c>
      <c r="X594" t="e">
        <f t="shared" si="79"/>
        <v>#VALUE!</v>
      </c>
      <c r="Y594" t="e">
        <f t="shared" si="80"/>
        <v>#VALUE!</v>
      </c>
    </row>
    <row r="595" spans="1:25" hidden="1" x14ac:dyDescent="0.25">
      <c r="A595" t="e">
        <f>IFERROR(ODBC__dsn_Synapse[[#This Row],[wave_id]],"")*1</f>
        <v>#VALUE!</v>
      </c>
      <c r="B595" t="e">
        <f>IFERROR(ODBC__dsn_Synapse[[#This Row],[id]],"")*1</f>
        <v>#VALUE!</v>
      </c>
      <c r="C595" t="e">
        <f>IFERROR(ODBC__dsn_Synapse[[#This Row],[user_id]],"")*1</f>
        <v>#VALUE!</v>
      </c>
      <c r="D595" s="100" t="e">
        <f>IFERROR(ODBC__dsn_Synapse[[#This Row],[start_date]],"")*1</f>
        <v>#VALUE!</v>
      </c>
      <c r="E595" t="e">
        <f>IFERROR(ODBC__dsn_Synapse[[#This Row],[completed_date]],"")*1</f>
        <v>#VALUE!</v>
      </c>
      <c r="F595" s="100" t="e">
        <f>IFERROR(ODBC__dsn_Synapse[[#This Row],[convert_TZ(users_waves.completed_date,''UTC'',''America/New_York'')]],"")*1</f>
        <v>#VALUE!</v>
      </c>
      <c r="G595" t="e">
        <f>IFERROR(ODBC__dsn_Synapse[[#This Row],[npi]],"")*1</f>
        <v>#VALUE!</v>
      </c>
      <c r="H595" t="e">
        <f>IFERROR(ODBC__dsn_Synapse[[#This Row],[vendor_npi]],"")*1</f>
        <v>#VALUE!</v>
      </c>
      <c r="I595" t="e">
        <f>IFERROR(ODBC__dsn_Synapse[[#This Row],[status]],"")*1</f>
        <v>#VALUE!</v>
      </c>
      <c r="J595" t="str">
        <f>IFERROR(ODBC__dsn_Synapse[[#This Row],[responses-&gt;&gt;''$.\"4420595\"'']],"")</f>
        <v/>
      </c>
      <c r="K595" t="str">
        <f>IFERROR(ODBC__dsn_Synapse[[#This Row],[responses-&gt;&gt;''$.\"4420283\"'']],"")</f>
        <v/>
      </c>
      <c r="L595" t="str">
        <f>IFERROR(ODBC__dsn_Synapse[[#This Row],[responses-&gt;&gt;''$.\"4422124\"'']],"")</f>
        <v/>
      </c>
      <c r="M595" t="str">
        <f t="shared" si="73"/>
        <v/>
      </c>
      <c r="N595" t="e">
        <f>_xlfn.IFNA(_xlfn.XLOOKUP($G595,'HBV TL'!$C:$C,'HBV TL'!$E:$E,,0),"NA")</f>
        <v>#VALUE!</v>
      </c>
      <c r="O595" t="e">
        <f>_xlfn.IFNA(_xlfn.XLOOKUP($H595,'HBV TL'!$C:$C,'HBV TL'!$E:$E,,0),"NA")</f>
        <v>#VALUE!</v>
      </c>
      <c r="P595" t="e">
        <f t="shared" si="74"/>
        <v>#VALUE!</v>
      </c>
      <c r="Q595" t="e">
        <f>_xlfn.XLOOKUP($G595,'HBV_PBC Unified TL'!$A:$A,'HBV_PBC Unified TL'!$E:$E,,0)</f>
        <v>#VALUE!</v>
      </c>
      <c r="R595" t="e">
        <f t="shared" si="75"/>
        <v>#VALUE!</v>
      </c>
      <c r="S595" t="e">
        <f>_xlfn.IFNA(IF(_xlfn.XLOOKUP($C595,OLs!$B:$B,OLs!$B:$B,,0),1,0),0)</f>
        <v>#VALUE!</v>
      </c>
      <c r="T595" t="e">
        <f t="shared" si="76"/>
        <v>#VALUE!</v>
      </c>
      <c r="U595" t="e">
        <f>_xlfn.IFNA(_xlfn.XLOOKUP($T595,'PBC TL'!$A:$A,'PBC TL'!$F:$F,,0),"NA")</f>
        <v>#VALUE!</v>
      </c>
      <c r="V595" t="e">
        <f t="shared" si="77"/>
        <v>#VALUE!</v>
      </c>
      <c r="W595" t="e">
        <f t="shared" si="78"/>
        <v>#VALUE!</v>
      </c>
      <c r="X595" t="e">
        <f t="shared" si="79"/>
        <v>#VALUE!</v>
      </c>
      <c r="Y595" t="e">
        <f t="shared" si="80"/>
        <v>#VALUE!</v>
      </c>
    </row>
    <row r="596" spans="1:25" hidden="1" x14ac:dyDescent="0.25">
      <c r="A596" t="e">
        <f>IFERROR(ODBC__dsn_Synapse[[#This Row],[wave_id]],"")*1</f>
        <v>#VALUE!</v>
      </c>
      <c r="B596" t="e">
        <f>IFERROR(ODBC__dsn_Synapse[[#This Row],[id]],"")*1</f>
        <v>#VALUE!</v>
      </c>
      <c r="C596" t="e">
        <f>IFERROR(ODBC__dsn_Synapse[[#This Row],[user_id]],"")*1</f>
        <v>#VALUE!</v>
      </c>
      <c r="D596" s="100" t="e">
        <f>IFERROR(ODBC__dsn_Synapse[[#This Row],[start_date]],"")*1</f>
        <v>#VALUE!</v>
      </c>
      <c r="E596" t="e">
        <f>IFERROR(ODBC__dsn_Synapse[[#This Row],[completed_date]],"")*1</f>
        <v>#VALUE!</v>
      </c>
      <c r="F596" s="100" t="e">
        <f>IFERROR(ODBC__dsn_Synapse[[#This Row],[convert_TZ(users_waves.completed_date,''UTC'',''America/New_York'')]],"")*1</f>
        <v>#VALUE!</v>
      </c>
      <c r="G596" t="e">
        <f>IFERROR(ODBC__dsn_Synapse[[#This Row],[npi]],"")*1</f>
        <v>#VALUE!</v>
      </c>
      <c r="H596" t="e">
        <f>IFERROR(ODBC__dsn_Synapse[[#This Row],[vendor_npi]],"")*1</f>
        <v>#VALUE!</v>
      </c>
      <c r="I596" t="e">
        <f>IFERROR(ODBC__dsn_Synapse[[#This Row],[status]],"")*1</f>
        <v>#VALUE!</v>
      </c>
      <c r="J596" t="str">
        <f>IFERROR(ODBC__dsn_Synapse[[#This Row],[responses-&gt;&gt;''$.\"4420595\"'']],"")</f>
        <v/>
      </c>
      <c r="K596" t="str">
        <f>IFERROR(ODBC__dsn_Synapse[[#This Row],[responses-&gt;&gt;''$.\"4420283\"'']],"")</f>
        <v/>
      </c>
      <c r="L596" t="str">
        <f>IFERROR(ODBC__dsn_Synapse[[#This Row],[responses-&gt;&gt;''$.\"4422124\"'']],"")</f>
        <v/>
      </c>
      <c r="M596" t="str">
        <f t="shared" si="73"/>
        <v/>
      </c>
      <c r="N596" t="e">
        <f>_xlfn.IFNA(_xlfn.XLOOKUP($G596,'HBV TL'!$C:$C,'HBV TL'!$E:$E,,0),"NA")</f>
        <v>#VALUE!</v>
      </c>
      <c r="O596" t="e">
        <f>_xlfn.IFNA(_xlfn.XLOOKUP($H596,'HBV TL'!$C:$C,'HBV TL'!$E:$E,,0),"NA")</f>
        <v>#VALUE!</v>
      </c>
      <c r="P596" t="e">
        <f t="shared" si="74"/>
        <v>#VALUE!</v>
      </c>
      <c r="Q596" t="e">
        <f>_xlfn.XLOOKUP($G596,'HBV_PBC Unified TL'!$A:$A,'HBV_PBC Unified TL'!$E:$E,,0)</f>
        <v>#VALUE!</v>
      </c>
      <c r="R596" t="e">
        <f t="shared" si="75"/>
        <v>#VALUE!</v>
      </c>
      <c r="S596" t="e">
        <f>_xlfn.IFNA(IF(_xlfn.XLOOKUP($C596,OLs!$B:$B,OLs!$B:$B,,0),1,0),0)</f>
        <v>#VALUE!</v>
      </c>
      <c r="T596" t="e">
        <f t="shared" si="76"/>
        <v>#VALUE!</v>
      </c>
      <c r="U596" t="e">
        <f>_xlfn.IFNA(_xlfn.XLOOKUP($T596,'PBC TL'!$A:$A,'PBC TL'!$F:$F,,0),"NA")</f>
        <v>#VALUE!</v>
      </c>
      <c r="V596" t="e">
        <f t="shared" si="77"/>
        <v>#VALUE!</v>
      </c>
      <c r="W596" t="e">
        <f t="shared" si="78"/>
        <v>#VALUE!</v>
      </c>
      <c r="X596" t="e">
        <f t="shared" si="79"/>
        <v>#VALUE!</v>
      </c>
      <c r="Y596" t="e">
        <f t="shared" si="80"/>
        <v>#VALUE!</v>
      </c>
    </row>
    <row r="597" spans="1:25" hidden="1" x14ac:dyDescent="0.25">
      <c r="A597" t="e">
        <f>IFERROR(ODBC__dsn_Synapse[[#This Row],[wave_id]],"")*1</f>
        <v>#VALUE!</v>
      </c>
      <c r="B597" t="e">
        <f>IFERROR(ODBC__dsn_Synapse[[#This Row],[id]],"")*1</f>
        <v>#VALUE!</v>
      </c>
      <c r="C597" t="e">
        <f>IFERROR(ODBC__dsn_Synapse[[#This Row],[user_id]],"")*1</f>
        <v>#VALUE!</v>
      </c>
      <c r="D597" s="100" t="e">
        <f>IFERROR(ODBC__dsn_Synapse[[#This Row],[start_date]],"")*1</f>
        <v>#VALUE!</v>
      </c>
      <c r="E597" t="e">
        <f>IFERROR(ODBC__dsn_Synapse[[#This Row],[completed_date]],"")*1</f>
        <v>#VALUE!</v>
      </c>
      <c r="F597" s="100" t="e">
        <f>IFERROR(ODBC__dsn_Synapse[[#This Row],[convert_TZ(users_waves.completed_date,''UTC'',''America/New_York'')]],"")*1</f>
        <v>#VALUE!</v>
      </c>
      <c r="G597" t="e">
        <f>IFERROR(ODBC__dsn_Synapse[[#This Row],[npi]],"")*1</f>
        <v>#VALUE!</v>
      </c>
      <c r="H597" t="e">
        <f>IFERROR(ODBC__dsn_Synapse[[#This Row],[vendor_npi]],"")*1</f>
        <v>#VALUE!</v>
      </c>
      <c r="I597" t="e">
        <f>IFERROR(ODBC__dsn_Synapse[[#This Row],[status]],"")*1</f>
        <v>#VALUE!</v>
      </c>
      <c r="J597" t="str">
        <f>IFERROR(ODBC__dsn_Synapse[[#This Row],[responses-&gt;&gt;''$.\"4420595\"'']],"")</f>
        <v/>
      </c>
      <c r="K597" t="str">
        <f>IFERROR(ODBC__dsn_Synapse[[#This Row],[responses-&gt;&gt;''$.\"4420283\"'']],"")</f>
        <v/>
      </c>
      <c r="L597" t="str">
        <f>IFERROR(ODBC__dsn_Synapse[[#This Row],[responses-&gt;&gt;''$.\"4422124\"'']],"")</f>
        <v/>
      </c>
      <c r="M597" t="str">
        <f t="shared" si="73"/>
        <v/>
      </c>
      <c r="N597" t="e">
        <f>_xlfn.IFNA(_xlfn.XLOOKUP($G597,'HBV TL'!$C:$C,'HBV TL'!$E:$E,,0),"NA")</f>
        <v>#VALUE!</v>
      </c>
      <c r="O597" t="e">
        <f>_xlfn.IFNA(_xlfn.XLOOKUP($H597,'HBV TL'!$C:$C,'HBV TL'!$E:$E,,0),"NA")</f>
        <v>#VALUE!</v>
      </c>
      <c r="P597" t="e">
        <f t="shared" si="74"/>
        <v>#VALUE!</v>
      </c>
      <c r="Q597" t="e">
        <f>_xlfn.XLOOKUP($G597,'HBV_PBC Unified TL'!$A:$A,'HBV_PBC Unified TL'!$E:$E,,0)</f>
        <v>#VALUE!</v>
      </c>
      <c r="R597" t="e">
        <f t="shared" si="75"/>
        <v>#VALUE!</v>
      </c>
      <c r="S597" t="e">
        <f>_xlfn.IFNA(IF(_xlfn.XLOOKUP($C597,OLs!$B:$B,OLs!$B:$B,,0),1,0),0)</f>
        <v>#VALUE!</v>
      </c>
      <c r="T597" t="e">
        <f t="shared" si="76"/>
        <v>#VALUE!</v>
      </c>
      <c r="U597" t="e">
        <f>_xlfn.IFNA(_xlfn.XLOOKUP($T597,'PBC TL'!$A:$A,'PBC TL'!$F:$F,,0),"NA")</f>
        <v>#VALUE!</v>
      </c>
      <c r="V597" t="e">
        <f t="shared" si="77"/>
        <v>#VALUE!</v>
      </c>
      <c r="W597" t="e">
        <f t="shared" si="78"/>
        <v>#VALUE!</v>
      </c>
      <c r="X597" t="e">
        <f t="shared" si="79"/>
        <v>#VALUE!</v>
      </c>
      <c r="Y597" t="e">
        <f t="shared" si="80"/>
        <v>#VALUE!</v>
      </c>
    </row>
    <row r="598" spans="1:25" hidden="1" x14ac:dyDescent="0.25">
      <c r="A598" t="e">
        <f>IFERROR(ODBC__dsn_Synapse[[#This Row],[wave_id]],"")*1</f>
        <v>#VALUE!</v>
      </c>
      <c r="B598" t="e">
        <f>IFERROR(ODBC__dsn_Synapse[[#This Row],[id]],"")*1</f>
        <v>#VALUE!</v>
      </c>
      <c r="C598" t="e">
        <f>IFERROR(ODBC__dsn_Synapse[[#This Row],[user_id]],"")*1</f>
        <v>#VALUE!</v>
      </c>
      <c r="D598" s="100" t="e">
        <f>IFERROR(ODBC__dsn_Synapse[[#This Row],[start_date]],"")*1</f>
        <v>#VALUE!</v>
      </c>
      <c r="E598" t="e">
        <f>IFERROR(ODBC__dsn_Synapse[[#This Row],[completed_date]],"")*1</f>
        <v>#VALUE!</v>
      </c>
      <c r="F598" s="100" t="e">
        <f>IFERROR(ODBC__dsn_Synapse[[#This Row],[convert_TZ(users_waves.completed_date,''UTC'',''America/New_York'')]],"")*1</f>
        <v>#VALUE!</v>
      </c>
      <c r="G598" t="e">
        <f>IFERROR(ODBC__dsn_Synapse[[#This Row],[npi]],"")*1</f>
        <v>#VALUE!</v>
      </c>
      <c r="H598" t="e">
        <f>IFERROR(ODBC__dsn_Synapse[[#This Row],[vendor_npi]],"")*1</f>
        <v>#VALUE!</v>
      </c>
      <c r="I598" t="e">
        <f>IFERROR(ODBC__dsn_Synapse[[#This Row],[status]],"")*1</f>
        <v>#VALUE!</v>
      </c>
      <c r="J598" t="str">
        <f>IFERROR(ODBC__dsn_Synapse[[#This Row],[responses-&gt;&gt;''$.\"4420595\"'']],"")</f>
        <v/>
      </c>
      <c r="K598" t="str">
        <f>IFERROR(ODBC__dsn_Synapse[[#This Row],[responses-&gt;&gt;''$.\"4420283\"'']],"")</f>
        <v/>
      </c>
      <c r="L598" t="str">
        <f>IFERROR(ODBC__dsn_Synapse[[#This Row],[responses-&gt;&gt;''$.\"4422124\"'']],"")</f>
        <v/>
      </c>
      <c r="M598" t="str">
        <f t="shared" si="73"/>
        <v/>
      </c>
      <c r="N598" t="e">
        <f>_xlfn.IFNA(_xlfn.XLOOKUP($G598,'HBV TL'!$C:$C,'HBV TL'!$E:$E,,0),"NA")</f>
        <v>#VALUE!</v>
      </c>
      <c r="O598" t="e">
        <f>_xlfn.IFNA(_xlfn.XLOOKUP($H598,'HBV TL'!$C:$C,'HBV TL'!$E:$E,,0),"NA")</f>
        <v>#VALUE!</v>
      </c>
      <c r="P598" t="e">
        <f t="shared" si="74"/>
        <v>#VALUE!</v>
      </c>
      <c r="Q598" t="e">
        <f>_xlfn.XLOOKUP($G598,'HBV_PBC Unified TL'!$A:$A,'HBV_PBC Unified TL'!$E:$E,,0)</f>
        <v>#VALUE!</v>
      </c>
      <c r="R598" t="e">
        <f t="shared" si="75"/>
        <v>#VALUE!</v>
      </c>
      <c r="S598" t="e">
        <f>_xlfn.IFNA(IF(_xlfn.XLOOKUP($C598,OLs!$B:$B,OLs!$B:$B,,0),1,0),0)</f>
        <v>#VALUE!</v>
      </c>
      <c r="T598" t="e">
        <f t="shared" si="76"/>
        <v>#VALUE!</v>
      </c>
      <c r="U598" t="e">
        <f>_xlfn.IFNA(_xlfn.XLOOKUP($T598,'PBC TL'!$A:$A,'PBC TL'!$F:$F,,0),"NA")</f>
        <v>#VALUE!</v>
      </c>
      <c r="V598" t="e">
        <f t="shared" si="77"/>
        <v>#VALUE!</v>
      </c>
      <c r="W598" t="e">
        <f t="shared" si="78"/>
        <v>#VALUE!</v>
      </c>
      <c r="X598" t="e">
        <f t="shared" si="79"/>
        <v>#VALUE!</v>
      </c>
      <c r="Y598" t="e">
        <f t="shared" si="80"/>
        <v>#VALUE!</v>
      </c>
    </row>
    <row r="599" spans="1:25" hidden="1" x14ac:dyDescent="0.25">
      <c r="A599" t="e">
        <f>IFERROR(ODBC__dsn_Synapse[[#This Row],[wave_id]],"")*1</f>
        <v>#VALUE!</v>
      </c>
      <c r="B599" t="e">
        <f>IFERROR(ODBC__dsn_Synapse[[#This Row],[id]],"")*1</f>
        <v>#VALUE!</v>
      </c>
      <c r="C599" t="e">
        <f>IFERROR(ODBC__dsn_Synapse[[#This Row],[user_id]],"")*1</f>
        <v>#VALUE!</v>
      </c>
      <c r="D599" s="100" t="e">
        <f>IFERROR(ODBC__dsn_Synapse[[#This Row],[start_date]],"")*1</f>
        <v>#VALUE!</v>
      </c>
      <c r="E599" t="e">
        <f>IFERROR(ODBC__dsn_Synapse[[#This Row],[completed_date]],"")*1</f>
        <v>#VALUE!</v>
      </c>
      <c r="F599" s="100" t="e">
        <f>IFERROR(ODBC__dsn_Synapse[[#This Row],[convert_TZ(users_waves.completed_date,''UTC'',''America/New_York'')]],"")*1</f>
        <v>#VALUE!</v>
      </c>
      <c r="G599" t="e">
        <f>IFERROR(ODBC__dsn_Synapse[[#This Row],[npi]],"")*1</f>
        <v>#VALUE!</v>
      </c>
      <c r="H599" t="e">
        <f>IFERROR(ODBC__dsn_Synapse[[#This Row],[vendor_npi]],"")*1</f>
        <v>#VALUE!</v>
      </c>
      <c r="I599" t="e">
        <f>IFERROR(ODBC__dsn_Synapse[[#This Row],[status]],"")*1</f>
        <v>#VALUE!</v>
      </c>
      <c r="J599" t="str">
        <f>IFERROR(ODBC__dsn_Synapse[[#This Row],[responses-&gt;&gt;''$.\"4420595\"'']],"")</f>
        <v/>
      </c>
      <c r="K599" t="str">
        <f>IFERROR(ODBC__dsn_Synapse[[#This Row],[responses-&gt;&gt;''$.\"4420283\"'']],"")</f>
        <v/>
      </c>
      <c r="L599" t="str">
        <f>IFERROR(ODBC__dsn_Synapse[[#This Row],[responses-&gt;&gt;''$.\"4422124\"'']],"")</f>
        <v/>
      </c>
      <c r="M599" t="str">
        <f t="shared" si="73"/>
        <v/>
      </c>
      <c r="N599" t="e">
        <f>_xlfn.IFNA(_xlfn.XLOOKUP($G599,'HBV TL'!$C:$C,'HBV TL'!$E:$E,,0),"NA")</f>
        <v>#VALUE!</v>
      </c>
      <c r="O599" t="e">
        <f>_xlfn.IFNA(_xlfn.XLOOKUP($H599,'HBV TL'!$C:$C,'HBV TL'!$E:$E,,0),"NA")</f>
        <v>#VALUE!</v>
      </c>
      <c r="P599" t="e">
        <f t="shared" si="74"/>
        <v>#VALUE!</v>
      </c>
      <c r="Q599" t="e">
        <f>_xlfn.XLOOKUP($G599,'HBV_PBC Unified TL'!$A:$A,'HBV_PBC Unified TL'!$E:$E,,0)</f>
        <v>#VALUE!</v>
      </c>
      <c r="R599" t="e">
        <f t="shared" si="75"/>
        <v>#VALUE!</v>
      </c>
      <c r="S599" t="e">
        <f>_xlfn.IFNA(IF(_xlfn.XLOOKUP($C599,OLs!$B:$B,OLs!$B:$B,,0),1,0),0)</f>
        <v>#VALUE!</v>
      </c>
      <c r="T599" t="e">
        <f t="shared" si="76"/>
        <v>#VALUE!</v>
      </c>
      <c r="U599" t="e">
        <f>_xlfn.IFNA(_xlfn.XLOOKUP($T599,'PBC TL'!$A:$A,'PBC TL'!$F:$F,,0),"NA")</f>
        <v>#VALUE!</v>
      </c>
      <c r="V599" t="e">
        <f t="shared" si="77"/>
        <v>#VALUE!</v>
      </c>
      <c r="W599" t="e">
        <f t="shared" si="78"/>
        <v>#VALUE!</v>
      </c>
      <c r="X599" t="e">
        <f t="shared" si="79"/>
        <v>#VALUE!</v>
      </c>
      <c r="Y599" t="e">
        <f t="shared" si="80"/>
        <v>#VALUE!</v>
      </c>
    </row>
    <row r="600" spans="1:25" hidden="1" x14ac:dyDescent="0.25">
      <c r="A600" t="e">
        <f>IFERROR(ODBC__dsn_Synapse[[#This Row],[wave_id]],"")*1</f>
        <v>#VALUE!</v>
      </c>
      <c r="B600" t="e">
        <f>IFERROR(ODBC__dsn_Synapse[[#This Row],[id]],"")*1</f>
        <v>#VALUE!</v>
      </c>
      <c r="C600" t="e">
        <f>IFERROR(ODBC__dsn_Synapse[[#This Row],[user_id]],"")*1</f>
        <v>#VALUE!</v>
      </c>
      <c r="D600" s="100" t="e">
        <f>IFERROR(ODBC__dsn_Synapse[[#This Row],[start_date]],"")*1</f>
        <v>#VALUE!</v>
      </c>
      <c r="E600" t="e">
        <f>IFERROR(ODBC__dsn_Synapse[[#This Row],[completed_date]],"")*1</f>
        <v>#VALUE!</v>
      </c>
      <c r="F600" s="100" t="e">
        <f>IFERROR(ODBC__dsn_Synapse[[#This Row],[convert_TZ(users_waves.completed_date,''UTC'',''America/New_York'')]],"")*1</f>
        <v>#VALUE!</v>
      </c>
      <c r="G600" t="e">
        <f>IFERROR(ODBC__dsn_Synapse[[#This Row],[npi]],"")*1</f>
        <v>#VALUE!</v>
      </c>
      <c r="H600" t="e">
        <f>IFERROR(ODBC__dsn_Synapse[[#This Row],[vendor_npi]],"")*1</f>
        <v>#VALUE!</v>
      </c>
      <c r="I600" t="e">
        <f>IFERROR(ODBC__dsn_Synapse[[#This Row],[status]],"")*1</f>
        <v>#VALUE!</v>
      </c>
      <c r="J600" t="str">
        <f>IFERROR(ODBC__dsn_Synapse[[#This Row],[responses-&gt;&gt;''$.\"4420595\"'']],"")</f>
        <v/>
      </c>
      <c r="K600" t="str">
        <f>IFERROR(ODBC__dsn_Synapse[[#This Row],[responses-&gt;&gt;''$.\"4420283\"'']],"")</f>
        <v/>
      </c>
      <c r="L600" t="str">
        <f>IFERROR(ODBC__dsn_Synapse[[#This Row],[responses-&gt;&gt;''$.\"4422124\"'']],"")</f>
        <v/>
      </c>
      <c r="M600" t="str">
        <f t="shared" si="73"/>
        <v/>
      </c>
      <c r="N600" t="e">
        <f>_xlfn.IFNA(_xlfn.XLOOKUP($G600,'HBV TL'!$C:$C,'HBV TL'!$E:$E,,0),"NA")</f>
        <v>#VALUE!</v>
      </c>
      <c r="O600" t="e">
        <f>_xlfn.IFNA(_xlfn.XLOOKUP($H600,'HBV TL'!$C:$C,'HBV TL'!$E:$E,,0),"NA")</f>
        <v>#VALUE!</v>
      </c>
      <c r="P600" t="e">
        <f t="shared" si="74"/>
        <v>#VALUE!</v>
      </c>
      <c r="Q600" t="e">
        <f>_xlfn.XLOOKUP($G600,'HBV_PBC Unified TL'!$A:$A,'HBV_PBC Unified TL'!$E:$E,,0)</f>
        <v>#VALUE!</v>
      </c>
      <c r="R600" t="e">
        <f t="shared" si="75"/>
        <v>#VALUE!</v>
      </c>
      <c r="S600" t="e">
        <f>_xlfn.IFNA(IF(_xlfn.XLOOKUP($C600,OLs!$B:$B,OLs!$B:$B,,0),1,0),0)</f>
        <v>#VALUE!</v>
      </c>
      <c r="T600" t="e">
        <f t="shared" si="76"/>
        <v>#VALUE!</v>
      </c>
      <c r="U600" t="e">
        <f>_xlfn.IFNA(_xlfn.XLOOKUP($T600,'PBC TL'!$A:$A,'PBC TL'!$F:$F,,0),"NA")</f>
        <v>#VALUE!</v>
      </c>
      <c r="V600" t="e">
        <f t="shared" si="77"/>
        <v>#VALUE!</v>
      </c>
      <c r="W600" t="e">
        <f t="shared" si="78"/>
        <v>#VALUE!</v>
      </c>
      <c r="X600" t="e">
        <f t="shared" si="79"/>
        <v>#VALUE!</v>
      </c>
      <c r="Y600" t="e">
        <f t="shared" si="80"/>
        <v>#VALUE!</v>
      </c>
    </row>
    <row r="601" spans="1:25" hidden="1" x14ac:dyDescent="0.25">
      <c r="A601" t="e">
        <f>IFERROR(ODBC__dsn_Synapse[[#This Row],[wave_id]],"")*1</f>
        <v>#VALUE!</v>
      </c>
      <c r="B601" t="e">
        <f>IFERROR(ODBC__dsn_Synapse[[#This Row],[id]],"")*1</f>
        <v>#VALUE!</v>
      </c>
      <c r="C601" t="e">
        <f>IFERROR(ODBC__dsn_Synapse[[#This Row],[user_id]],"")*1</f>
        <v>#VALUE!</v>
      </c>
      <c r="D601" s="100" t="e">
        <f>IFERROR(ODBC__dsn_Synapse[[#This Row],[start_date]],"")*1</f>
        <v>#VALUE!</v>
      </c>
      <c r="E601" t="e">
        <f>IFERROR(ODBC__dsn_Synapse[[#This Row],[completed_date]],"")*1</f>
        <v>#VALUE!</v>
      </c>
      <c r="F601" s="100" t="e">
        <f>IFERROR(ODBC__dsn_Synapse[[#This Row],[convert_TZ(users_waves.completed_date,''UTC'',''America/New_York'')]],"")*1</f>
        <v>#VALUE!</v>
      </c>
      <c r="G601" t="e">
        <f>IFERROR(ODBC__dsn_Synapse[[#This Row],[npi]],"")*1</f>
        <v>#VALUE!</v>
      </c>
      <c r="H601" t="e">
        <f>IFERROR(ODBC__dsn_Synapse[[#This Row],[vendor_npi]],"")*1</f>
        <v>#VALUE!</v>
      </c>
      <c r="I601" t="e">
        <f>IFERROR(ODBC__dsn_Synapse[[#This Row],[status]],"")*1</f>
        <v>#VALUE!</v>
      </c>
      <c r="J601" t="str">
        <f>IFERROR(ODBC__dsn_Synapse[[#This Row],[responses-&gt;&gt;''$.\"4420595\"'']],"")</f>
        <v/>
      </c>
      <c r="K601" t="str">
        <f>IFERROR(ODBC__dsn_Synapse[[#This Row],[responses-&gt;&gt;''$.\"4420283\"'']],"")</f>
        <v/>
      </c>
      <c r="L601" t="str">
        <f>IFERROR(ODBC__dsn_Synapse[[#This Row],[responses-&gt;&gt;''$.\"4422124\"'']],"")</f>
        <v/>
      </c>
      <c r="M601" t="str">
        <f t="shared" si="73"/>
        <v/>
      </c>
      <c r="N601" t="e">
        <f>_xlfn.IFNA(_xlfn.XLOOKUP($G601,'HBV TL'!$C:$C,'HBV TL'!$E:$E,,0),"NA")</f>
        <v>#VALUE!</v>
      </c>
      <c r="O601" t="e">
        <f>_xlfn.IFNA(_xlfn.XLOOKUP($H601,'HBV TL'!$C:$C,'HBV TL'!$E:$E,,0),"NA")</f>
        <v>#VALUE!</v>
      </c>
      <c r="P601" t="e">
        <f t="shared" si="74"/>
        <v>#VALUE!</v>
      </c>
      <c r="Q601" t="e">
        <f>_xlfn.XLOOKUP($G601,'HBV_PBC Unified TL'!$A:$A,'HBV_PBC Unified TL'!$E:$E,,0)</f>
        <v>#VALUE!</v>
      </c>
      <c r="R601" t="e">
        <f t="shared" si="75"/>
        <v>#VALUE!</v>
      </c>
      <c r="S601" t="e">
        <f>_xlfn.IFNA(IF(_xlfn.XLOOKUP($C601,OLs!$B:$B,OLs!$B:$B,,0),1,0),0)</f>
        <v>#VALUE!</v>
      </c>
      <c r="T601" t="e">
        <f t="shared" si="76"/>
        <v>#VALUE!</v>
      </c>
      <c r="U601" t="e">
        <f>_xlfn.IFNA(_xlfn.XLOOKUP($T601,'PBC TL'!$A:$A,'PBC TL'!$F:$F,,0),"NA")</f>
        <v>#VALUE!</v>
      </c>
      <c r="V601" t="e">
        <f t="shared" si="77"/>
        <v>#VALUE!</v>
      </c>
      <c r="W601" t="e">
        <f t="shared" si="78"/>
        <v>#VALUE!</v>
      </c>
      <c r="X601" t="e">
        <f t="shared" si="79"/>
        <v>#VALUE!</v>
      </c>
      <c r="Y601" t="e">
        <f t="shared" si="80"/>
        <v>#VALUE!</v>
      </c>
    </row>
    <row r="602" spans="1:25" hidden="1" x14ac:dyDescent="0.25">
      <c r="A602" t="e">
        <f>IFERROR(ODBC__dsn_Synapse[[#This Row],[wave_id]],"")*1</f>
        <v>#VALUE!</v>
      </c>
      <c r="B602" t="e">
        <f>IFERROR(ODBC__dsn_Synapse[[#This Row],[id]],"")*1</f>
        <v>#VALUE!</v>
      </c>
      <c r="C602" t="e">
        <f>IFERROR(ODBC__dsn_Synapse[[#This Row],[user_id]],"")*1</f>
        <v>#VALUE!</v>
      </c>
      <c r="D602" s="100" t="e">
        <f>IFERROR(ODBC__dsn_Synapse[[#This Row],[start_date]],"")*1</f>
        <v>#VALUE!</v>
      </c>
      <c r="E602" t="e">
        <f>IFERROR(ODBC__dsn_Synapse[[#This Row],[completed_date]],"")*1</f>
        <v>#VALUE!</v>
      </c>
      <c r="F602" s="100" t="e">
        <f>IFERROR(ODBC__dsn_Synapse[[#This Row],[convert_TZ(users_waves.completed_date,''UTC'',''America/New_York'')]],"")*1</f>
        <v>#VALUE!</v>
      </c>
      <c r="G602" t="e">
        <f>IFERROR(ODBC__dsn_Synapse[[#This Row],[npi]],"")*1</f>
        <v>#VALUE!</v>
      </c>
      <c r="H602" t="e">
        <f>IFERROR(ODBC__dsn_Synapse[[#This Row],[vendor_npi]],"")*1</f>
        <v>#VALUE!</v>
      </c>
      <c r="I602" t="e">
        <f>IFERROR(ODBC__dsn_Synapse[[#This Row],[status]],"")*1</f>
        <v>#VALUE!</v>
      </c>
      <c r="J602" t="str">
        <f>IFERROR(ODBC__dsn_Synapse[[#This Row],[responses-&gt;&gt;''$.\"4420595\"'']],"")</f>
        <v/>
      </c>
      <c r="K602" t="str">
        <f>IFERROR(ODBC__dsn_Synapse[[#This Row],[responses-&gt;&gt;''$.\"4420283\"'']],"")</f>
        <v/>
      </c>
      <c r="L602" t="str">
        <f>IFERROR(ODBC__dsn_Synapse[[#This Row],[responses-&gt;&gt;''$.\"4422124\"'']],"")</f>
        <v/>
      </c>
      <c r="M602" t="str">
        <f t="shared" si="73"/>
        <v/>
      </c>
      <c r="N602" t="e">
        <f>_xlfn.IFNA(_xlfn.XLOOKUP($G602,'HBV TL'!$C:$C,'HBV TL'!$E:$E,,0),"NA")</f>
        <v>#VALUE!</v>
      </c>
      <c r="O602" t="e">
        <f>_xlfn.IFNA(_xlfn.XLOOKUP($H602,'HBV TL'!$C:$C,'HBV TL'!$E:$E,,0),"NA")</f>
        <v>#VALUE!</v>
      </c>
      <c r="P602" t="e">
        <f t="shared" si="74"/>
        <v>#VALUE!</v>
      </c>
      <c r="Q602" t="e">
        <f>_xlfn.XLOOKUP($G602,'HBV_PBC Unified TL'!$A:$A,'HBV_PBC Unified TL'!$E:$E,,0)</f>
        <v>#VALUE!</v>
      </c>
      <c r="R602" t="e">
        <f t="shared" si="75"/>
        <v>#VALUE!</v>
      </c>
      <c r="S602" t="e">
        <f>_xlfn.IFNA(IF(_xlfn.XLOOKUP($C602,OLs!$B:$B,OLs!$B:$B,,0),1,0),0)</f>
        <v>#VALUE!</v>
      </c>
      <c r="T602" t="e">
        <f t="shared" si="76"/>
        <v>#VALUE!</v>
      </c>
      <c r="U602" t="e">
        <f>_xlfn.IFNA(_xlfn.XLOOKUP($T602,'PBC TL'!$A:$A,'PBC TL'!$F:$F,,0),"NA")</f>
        <v>#VALUE!</v>
      </c>
      <c r="V602" t="e">
        <f t="shared" si="77"/>
        <v>#VALUE!</v>
      </c>
      <c r="W602" t="e">
        <f t="shared" si="78"/>
        <v>#VALUE!</v>
      </c>
      <c r="X602" t="e">
        <f t="shared" si="79"/>
        <v>#VALUE!</v>
      </c>
      <c r="Y602" t="e">
        <f t="shared" si="80"/>
        <v>#VALUE!</v>
      </c>
    </row>
    <row r="603" spans="1:25" hidden="1" x14ac:dyDescent="0.25">
      <c r="A603" t="e">
        <f>IFERROR(ODBC__dsn_Synapse[[#This Row],[wave_id]],"")*1</f>
        <v>#VALUE!</v>
      </c>
      <c r="B603" t="e">
        <f>IFERROR(ODBC__dsn_Synapse[[#This Row],[id]],"")*1</f>
        <v>#VALUE!</v>
      </c>
      <c r="C603" t="e">
        <f>IFERROR(ODBC__dsn_Synapse[[#This Row],[user_id]],"")*1</f>
        <v>#VALUE!</v>
      </c>
      <c r="D603" s="100" t="e">
        <f>IFERROR(ODBC__dsn_Synapse[[#This Row],[start_date]],"")*1</f>
        <v>#VALUE!</v>
      </c>
      <c r="E603" t="e">
        <f>IFERROR(ODBC__dsn_Synapse[[#This Row],[completed_date]],"")*1</f>
        <v>#VALUE!</v>
      </c>
      <c r="F603" s="100" t="e">
        <f>IFERROR(ODBC__dsn_Synapse[[#This Row],[convert_TZ(users_waves.completed_date,''UTC'',''America/New_York'')]],"")*1</f>
        <v>#VALUE!</v>
      </c>
      <c r="G603" t="e">
        <f>IFERROR(ODBC__dsn_Synapse[[#This Row],[npi]],"")*1</f>
        <v>#VALUE!</v>
      </c>
      <c r="H603" t="e">
        <f>IFERROR(ODBC__dsn_Synapse[[#This Row],[vendor_npi]],"")*1</f>
        <v>#VALUE!</v>
      </c>
      <c r="I603" t="e">
        <f>IFERROR(ODBC__dsn_Synapse[[#This Row],[status]],"")*1</f>
        <v>#VALUE!</v>
      </c>
      <c r="J603" t="str">
        <f>IFERROR(ODBC__dsn_Synapse[[#This Row],[responses-&gt;&gt;''$.\"4420595\"'']],"")</f>
        <v/>
      </c>
      <c r="K603" t="str">
        <f>IFERROR(ODBC__dsn_Synapse[[#This Row],[responses-&gt;&gt;''$.\"4420283\"'']],"")</f>
        <v/>
      </c>
      <c r="L603" t="str">
        <f>IFERROR(ODBC__dsn_Synapse[[#This Row],[responses-&gt;&gt;''$.\"4422124\"'']],"")</f>
        <v/>
      </c>
      <c r="M603" t="str">
        <f t="shared" si="73"/>
        <v/>
      </c>
      <c r="N603" t="e">
        <f>_xlfn.IFNA(_xlfn.XLOOKUP($G603,'HBV TL'!$C:$C,'HBV TL'!$E:$E,,0),"NA")</f>
        <v>#VALUE!</v>
      </c>
      <c r="O603" t="e">
        <f>_xlfn.IFNA(_xlfn.XLOOKUP($H603,'HBV TL'!$C:$C,'HBV TL'!$E:$E,,0),"NA")</f>
        <v>#VALUE!</v>
      </c>
      <c r="P603" t="e">
        <f t="shared" si="74"/>
        <v>#VALUE!</v>
      </c>
      <c r="Q603" t="e">
        <f>_xlfn.XLOOKUP($G603,'HBV_PBC Unified TL'!$A:$A,'HBV_PBC Unified TL'!$E:$E,,0)</f>
        <v>#VALUE!</v>
      </c>
      <c r="R603" t="e">
        <f t="shared" si="75"/>
        <v>#VALUE!</v>
      </c>
      <c r="S603" t="e">
        <f>_xlfn.IFNA(IF(_xlfn.XLOOKUP($C603,OLs!$B:$B,OLs!$B:$B,,0),1,0),0)</f>
        <v>#VALUE!</v>
      </c>
      <c r="T603" t="e">
        <f t="shared" si="76"/>
        <v>#VALUE!</v>
      </c>
      <c r="U603" t="e">
        <f>_xlfn.IFNA(_xlfn.XLOOKUP($T603,'PBC TL'!$A:$A,'PBC TL'!$F:$F,,0),"NA")</f>
        <v>#VALUE!</v>
      </c>
      <c r="V603" t="e">
        <f t="shared" si="77"/>
        <v>#VALUE!</v>
      </c>
      <c r="W603" t="e">
        <f t="shared" si="78"/>
        <v>#VALUE!</v>
      </c>
      <c r="X603" t="e">
        <f t="shared" si="79"/>
        <v>#VALUE!</v>
      </c>
      <c r="Y603" t="e">
        <f t="shared" si="80"/>
        <v>#VALUE!</v>
      </c>
    </row>
    <row r="604" spans="1:25" hidden="1" x14ac:dyDescent="0.25">
      <c r="A604" t="e">
        <f>IFERROR(ODBC__dsn_Synapse[[#This Row],[wave_id]],"")*1</f>
        <v>#VALUE!</v>
      </c>
      <c r="B604" t="e">
        <f>IFERROR(ODBC__dsn_Synapse[[#This Row],[id]],"")*1</f>
        <v>#VALUE!</v>
      </c>
      <c r="C604" t="e">
        <f>IFERROR(ODBC__dsn_Synapse[[#This Row],[user_id]],"")*1</f>
        <v>#VALUE!</v>
      </c>
      <c r="D604" s="100" t="e">
        <f>IFERROR(ODBC__dsn_Synapse[[#This Row],[start_date]],"")*1</f>
        <v>#VALUE!</v>
      </c>
      <c r="E604" t="e">
        <f>IFERROR(ODBC__dsn_Synapse[[#This Row],[completed_date]],"")*1</f>
        <v>#VALUE!</v>
      </c>
      <c r="F604" s="100" t="e">
        <f>IFERROR(ODBC__dsn_Synapse[[#This Row],[convert_TZ(users_waves.completed_date,''UTC'',''America/New_York'')]],"")*1</f>
        <v>#VALUE!</v>
      </c>
      <c r="G604" t="e">
        <f>IFERROR(ODBC__dsn_Synapse[[#This Row],[npi]],"")*1</f>
        <v>#VALUE!</v>
      </c>
      <c r="H604" t="e">
        <f>IFERROR(ODBC__dsn_Synapse[[#This Row],[vendor_npi]],"")*1</f>
        <v>#VALUE!</v>
      </c>
      <c r="I604" t="e">
        <f>IFERROR(ODBC__dsn_Synapse[[#This Row],[status]],"")*1</f>
        <v>#VALUE!</v>
      </c>
      <c r="J604" t="str">
        <f>IFERROR(ODBC__dsn_Synapse[[#This Row],[responses-&gt;&gt;''$.\"4420595\"'']],"")</f>
        <v/>
      </c>
      <c r="K604" t="str">
        <f>IFERROR(ODBC__dsn_Synapse[[#This Row],[responses-&gt;&gt;''$.\"4420283\"'']],"")</f>
        <v/>
      </c>
      <c r="L604" t="str">
        <f>IFERROR(ODBC__dsn_Synapse[[#This Row],[responses-&gt;&gt;''$.\"4422124\"'']],"")</f>
        <v/>
      </c>
      <c r="M604" t="str">
        <f t="shared" si="73"/>
        <v/>
      </c>
      <c r="N604" t="e">
        <f>_xlfn.IFNA(_xlfn.XLOOKUP($G604,'HBV TL'!$C:$C,'HBV TL'!$E:$E,,0),"NA")</f>
        <v>#VALUE!</v>
      </c>
      <c r="O604" t="e">
        <f>_xlfn.IFNA(_xlfn.XLOOKUP($H604,'HBV TL'!$C:$C,'HBV TL'!$E:$E,,0),"NA")</f>
        <v>#VALUE!</v>
      </c>
      <c r="P604" t="e">
        <f t="shared" si="74"/>
        <v>#VALUE!</v>
      </c>
      <c r="Q604" t="e">
        <f>_xlfn.XLOOKUP($G604,'HBV_PBC Unified TL'!$A:$A,'HBV_PBC Unified TL'!$E:$E,,0)</f>
        <v>#VALUE!</v>
      </c>
      <c r="R604" t="e">
        <f t="shared" si="75"/>
        <v>#VALUE!</v>
      </c>
      <c r="S604" t="e">
        <f>_xlfn.IFNA(IF(_xlfn.XLOOKUP($C604,OLs!$B:$B,OLs!$B:$B,,0),1,0),0)</f>
        <v>#VALUE!</v>
      </c>
      <c r="T604" t="e">
        <f t="shared" si="76"/>
        <v>#VALUE!</v>
      </c>
      <c r="U604" t="e">
        <f>_xlfn.IFNA(_xlfn.XLOOKUP($T604,'PBC TL'!$A:$A,'PBC TL'!$F:$F,,0),"NA")</f>
        <v>#VALUE!</v>
      </c>
      <c r="V604" t="e">
        <f t="shared" si="77"/>
        <v>#VALUE!</v>
      </c>
      <c r="W604" t="e">
        <f t="shared" si="78"/>
        <v>#VALUE!</v>
      </c>
      <c r="X604" t="e">
        <f t="shared" si="79"/>
        <v>#VALUE!</v>
      </c>
      <c r="Y604" t="e">
        <f t="shared" si="80"/>
        <v>#VALUE!</v>
      </c>
    </row>
    <row r="605" spans="1:25" hidden="1" x14ac:dyDescent="0.25">
      <c r="A605" t="e">
        <f>IFERROR(ODBC__dsn_Synapse[[#This Row],[wave_id]],"")*1</f>
        <v>#VALUE!</v>
      </c>
      <c r="B605" t="e">
        <f>IFERROR(ODBC__dsn_Synapse[[#This Row],[id]],"")*1</f>
        <v>#VALUE!</v>
      </c>
      <c r="C605" t="e">
        <f>IFERROR(ODBC__dsn_Synapse[[#This Row],[user_id]],"")*1</f>
        <v>#VALUE!</v>
      </c>
      <c r="D605" s="100" t="e">
        <f>IFERROR(ODBC__dsn_Synapse[[#This Row],[start_date]],"")*1</f>
        <v>#VALUE!</v>
      </c>
      <c r="E605" t="e">
        <f>IFERROR(ODBC__dsn_Synapse[[#This Row],[completed_date]],"")*1</f>
        <v>#VALUE!</v>
      </c>
      <c r="F605" s="100" t="e">
        <f>IFERROR(ODBC__dsn_Synapse[[#This Row],[convert_TZ(users_waves.completed_date,''UTC'',''America/New_York'')]],"")*1</f>
        <v>#VALUE!</v>
      </c>
      <c r="G605" t="e">
        <f>IFERROR(ODBC__dsn_Synapse[[#This Row],[npi]],"")*1</f>
        <v>#VALUE!</v>
      </c>
      <c r="H605" t="e">
        <f>IFERROR(ODBC__dsn_Synapse[[#This Row],[vendor_npi]],"")*1</f>
        <v>#VALUE!</v>
      </c>
      <c r="I605" t="e">
        <f>IFERROR(ODBC__dsn_Synapse[[#This Row],[status]],"")*1</f>
        <v>#VALUE!</v>
      </c>
      <c r="J605" t="str">
        <f>IFERROR(ODBC__dsn_Synapse[[#This Row],[responses-&gt;&gt;''$.\"4420595\"'']],"")</f>
        <v/>
      </c>
      <c r="K605" t="str">
        <f>IFERROR(ODBC__dsn_Synapse[[#This Row],[responses-&gt;&gt;''$.\"4420283\"'']],"")</f>
        <v/>
      </c>
      <c r="L605" t="str">
        <f>IFERROR(ODBC__dsn_Synapse[[#This Row],[responses-&gt;&gt;''$.\"4422124\"'']],"")</f>
        <v/>
      </c>
      <c r="M605" t="str">
        <f t="shared" si="73"/>
        <v/>
      </c>
      <c r="N605" t="e">
        <f>_xlfn.IFNA(_xlfn.XLOOKUP($G605,'HBV TL'!$C:$C,'HBV TL'!$E:$E,,0),"NA")</f>
        <v>#VALUE!</v>
      </c>
      <c r="O605" t="e">
        <f>_xlfn.IFNA(_xlfn.XLOOKUP($H605,'HBV TL'!$C:$C,'HBV TL'!$E:$E,,0),"NA")</f>
        <v>#VALUE!</v>
      </c>
      <c r="P605" t="e">
        <f t="shared" si="74"/>
        <v>#VALUE!</v>
      </c>
      <c r="Q605" t="e">
        <f>_xlfn.XLOOKUP($G605,'HBV_PBC Unified TL'!$A:$A,'HBV_PBC Unified TL'!$E:$E,,0)</f>
        <v>#VALUE!</v>
      </c>
      <c r="R605" t="e">
        <f t="shared" si="75"/>
        <v>#VALUE!</v>
      </c>
      <c r="S605" t="e">
        <f>_xlfn.IFNA(IF(_xlfn.XLOOKUP($C605,OLs!$B:$B,OLs!$B:$B,,0),1,0),0)</f>
        <v>#VALUE!</v>
      </c>
      <c r="T605" t="e">
        <f t="shared" si="76"/>
        <v>#VALUE!</v>
      </c>
      <c r="U605" t="e">
        <f>_xlfn.IFNA(_xlfn.XLOOKUP($T605,'PBC TL'!$A:$A,'PBC TL'!$F:$F,,0),"NA")</f>
        <v>#VALUE!</v>
      </c>
      <c r="V605" t="e">
        <f t="shared" si="77"/>
        <v>#VALUE!</v>
      </c>
      <c r="W605" t="e">
        <f t="shared" si="78"/>
        <v>#VALUE!</v>
      </c>
      <c r="X605" t="e">
        <f t="shared" si="79"/>
        <v>#VALUE!</v>
      </c>
      <c r="Y605" t="e">
        <f t="shared" si="80"/>
        <v>#VALUE!</v>
      </c>
    </row>
    <row r="606" spans="1:25" hidden="1" x14ac:dyDescent="0.25">
      <c r="A606" t="e">
        <f>IFERROR(ODBC__dsn_Synapse[[#This Row],[wave_id]],"")*1</f>
        <v>#VALUE!</v>
      </c>
      <c r="B606" t="e">
        <f>IFERROR(ODBC__dsn_Synapse[[#This Row],[id]],"")*1</f>
        <v>#VALUE!</v>
      </c>
      <c r="C606" t="e">
        <f>IFERROR(ODBC__dsn_Synapse[[#This Row],[user_id]],"")*1</f>
        <v>#VALUE!</v>
      </c>
      <c r="D606" s="100" t="e">
        <f>IFERROR(ODBC__dsn_Synapse[[#This Row],[start_date]],"")*1</f>
        <v>#VALUE!</v>
      </c>
      <c r="E606" t="e">
        <f>IFERROR(ODBC__dsn_Synapse[[#This Row],[completed_date]],"")*1</f>
        <v>#VALUE!</v>
      </c>
      <c r="F606" s="100" t="e">
        <f>IFERROR(ODBC__dsn_Synapse[[#This Row],[convert_TZ(users_waves.completed_date,''UTC'',''America/New_York'')]],"")*1</f>
        <v>#VALUE!</v>
      </c>
      <c r="G606" t="e">
        <f>IFERROR(ODBC__dsn_Synapse[[#This Row],[npi]],"")*1</f>
        <v>#VALUE!</v>
      </c>
      <c r="H606" t="e">
        <f>IFERROR(ODBC__dsn_Synapse[[#This Row],[vendor_npi]],"")*1</f>
        <v>#VALUE!</v>
      </c>
      <c r="I606" t="e">
        <f>IFERROR(ODBC__dsn_Synapse[[#This Row],[status]],"")*1</f>
        <v>#VALUE!</v>
      </c>
      <c r="J606" t="str">
        <f>IFERROR(ODBC__dsn_Synapse[[#This Row],[responses-&gt;&gt;''$.\"4420595\"'']],"")</f>
        <v/>
      </c>
      <c r="K606" t="str">
        <f>IFERROR(ODBC__dsn_Synapse[[#This Row],[responses-&gt;&gt;''$.\"4420283\"'']],"")</f>
        <v/>
      </c>
      <c r="L606" t="str">
        <f>IFERROR(ODBC__dsn_Synapse[[#This Row],[responses-&gt;&gt;''$.\"4422124\"'']],"")</f>
        <v/>
      </c>
      <c r="M606" t="str">
        <f t="shared" si="73"/>
        <v/>
      </c>
      <c r="N606" t="e">
        <f>_xlfn.IFNA(_xlfn.XLOOKUP($G606,'HBV TL'!$C:$C,'HBV TL'!$E:$E,,0),"NA")</f>
        <v>#VALUE!</v>
      </c>
      <c r="O606" t="e">
        <f>_xlfn.IFNA(_xlfn.XLOOKUP($H606,'HBV TL'!$C:$C,'HBV TL'!$E:$E,,0),"NA")</f>
        <v>#VALUE!</v>
      </c>
      <c r="P606" t="e">
        <f t="shared" si="74"/>
        <v>#VALUE!</v>
      </c>
      <c r="Q606" t="e">
        <f>_xlfn.XLOOKUP($G606,'HBV_PBC Unified TL'!$A:$A,'HBV_PBC Unified TL'!$E:$E,,0)</f>
        <v>#VALUE!</v>
      </c>
      <c r="R606" t="e">
        <f t="shared" si="75"/>
        <v>#VALUE!</v>
      </c>
      <c r="S606" t="e">
        <f>_xlfn.IFNA(IF(_xlfn.XLOOKUP($C606,OLs!$B:$B,OLs!$B:$B,,0),1,0),0)</f>
        <v>#VALUE!</v>
      </c>
      <c r="T606" t="e">
        <f t="shared" si="76"/>
        <v>#VALUE!</v>
      </c>
      <c r="U606" t="e">
        <f>_xlfn.IFNA(_xlfn.XLOOKUP($T606,'PBC TL'!$A:$A,'PBC TL'!$F:$F,,0),"NA")</f>
        <v>#VALUE!</v>
      </c>
      <c r="V606" t="e">
        <f t="shared" si="77"/>
        <v>#VALUE!</v>
      </c>
      <c r="W606" t="e">
        <f t="shared" si="78"/>
        <v>#VALUE!</v>
      </c>
      <c r="X606" t="e">
        <f t="shared" si="79"/>
        <v>#VALUE!</v>
      </c>
      <c r="Y606" t="e">
        <f t="shared" si="80"/>
        <v>#VALUE!</v>
      </c>
    </row>
    <row r="607" spans="1:25" hidden="1" x14ac:dyDescent="0.25">
      <c r="A607" t="e">
        <f>IFERROR(ODBC__dsn_Synapse[[#This Row],[wave_id]],"")*1</f>
        <v>#VALUE!</v>
      </c>
      <c r="B607" t="e">
        <f>IFERROR(ODBC__dsn_Synapse[[#This Row],[id]],"")*1</f>
        <v>#VALUE!</v>
      </c>
      <c r="C607" t="e">
        <f>IFERROR(ODBC__dsn_Synapse[[#This Row],[user_id]],"")*1</f>
        <v>#VALUE!</v>
      </c>
      <c r="D607" s="100" t="e">
        <f>IFERROR(ODBC__dsn_Synapse[[#This Row],[start_date]],"")*1</f>
        <v>#VALUE!</v>
      </c>
      <c r="E607" t="e">
        <f>IFERROR(ODBC__dsn_Synapse[[#This Row],[completed_date]],"")*1</f>
        <v>#VALUE!</v>
      </c>
      <c r="F607" s="100" t="e">
        <f>IFERROR(ODBC__dsn_Synapse[[#This Row],[convert_TZ(users_waves.completed_date,''UTC'',''America/New_York'')]],"")*1</f>
        <v>#VALUE!</v>
      </c>
      <c r="G607" t="e">
        <f>IFERROR(ODBC__dsn_Synapse[[#This Row],[npi]],"")*1</f>
        <v>#VALUE!</v>
      </c>
      <c r="H607" t="e">
        <f>IFERROR(ODBC__dsn_Synapse[[#This Row],[vendor_npi]],"")*1</f>
        <v>#VALUE!</v>
      </c>
      <c r="I607" t="e">
        <f>IFERROR(ODBC__dsn_Synapse[[#This Row],[status]],"")*1</f>
        <v>#VALUE!</v>
      </c>
      <c r="J607" t="str">
        <f>IFERROR(ODBC__dsn_Synapse[[#This Row],[responses-&gt;&gt;''$.\"4420595\"'']],"")</f>
        <v/>
      </c>
      <c r="K607" t="str">
        <f>IFERROR(ODBC__dsn_Synapse[[#This Row],[responses-&gt;&gt;''$.\"4420283\"'']],"")</f>
        <v/>
      </c>
      <c r="L607" t="str">
        <f>IFERROR(ODBC__dsn_Synapse[[#This Row],[responses-&gt;&gt;''$.\"4422124\"'']],"")</f>
        <v/>
      </c>
      <c r="M607" t="str">
        <f t="shared" si="73"/>
        <v/>
      </c>
      <c r="N607" t="e">
        <f>_xlfn.IFNA(_xlfn.XLOOKUP($G607,'HBV TL'!$C:$C,'HBV TL'!$E:$E,,0),"NA")</f>
        <v>#VALUE!</v>
      </c>
      <c r="O607" t="e">
        <f>_xlfn.IFNA(_xlfn.XLOOKUP($H607,'HBV TL'!$C:$C,'HBV TL'!$E:$E,,0),"NA")</f>
        <v>#VALUE!</v>
      </c>
      <c r="P607" t="e">
        <f t="shared" si="74"/>
        <v>#VALUE!</v>
      </c>
      <c r="Q607" t="e">
        <f>_xlfn.XLOOKUP($G607,'HBV_PBC Unified TL'!$A:$A,'HBV_PBC Unified TL'!$E:$E,,0)</f>
        <v>#VALUE!</v>
      </c>
      <c r="R607" t="e">
        <f t="shared" si="75"/>
        <v>#VALUE!</v>
      </c>
      <c r="S607" t="e">
        <f>_xlfn.IFNA(IF(_xlfn.XLOOKUP($C607,OLs!$B:$B,OLs!$B:$B,,0),1,0),0)</f>
        <v>#VALUE!</v>
      </c>
      <c r="T607" t="e">
        <f t="shared" si="76"/>
        <v>#VALUE!</v>
      </c>
      <c r="U607" t="e">
        <f>_xlfn.IFNA(_xlfn.XLOOKUP($T607,'PBC TL'!$A:$A,'PBC TL'!$F:$F,,0),"NA")</f>
        <v>#VALUE!</v>
      </c>
      <c r="V607" t="e">
        <f t="shared" si="77"/>
        <v>#VALUE!</v>
      </c>
      <c r="W607" t="e">
        <f t="shared" si="78"/>
        <v>#VALUE!</v>
      </c>
      <c r="X607" t="e">
        <f t="shared" si="79"/>
        <v>#VALUE!</v>
      </c>
      <c r="Y607" t="e">
        <f t="shared" si="80"/>
        <v>#VALUE!</v>
      </c>
    </row>
    <row r="608" spans="1:25" hidden="1" x14ac:dyDescent="0.25">
      <c r="A608" t="e">
        <f>IFERROR(ODBC__dsn_Synapse[[#This Row],[wave_id]],"")*1</f>
        <v>#VALUE!</v>
      </c>
      <c r="B608" t="e">
        <f>IFERROR(ODBC__dsn_Synapse[[#This Row],[id]],"")*1</f>
        <v>#VALUE!</v>
      </c>
      <c r="C608" t="e">
        <f>IFERROR(ODBC__dsn_Synapse[[#This Row],[user_id]],"")*1</f>
        <v>#VALUE!</v>
      </c>
      <c r="D608" s="100" t="e">
        <f>IFERROR(ODBC__dsn_Synapse[[#This Row],[start_date]],"")*1</f>
        <v>#VALUE!</v>
      </c>
      <c r="E608" t="e">
        <f>IFERROR(ODBC__dsn_Synapse[[#This Row],[completed_date]],"")*1</f>
        <v>#VALUE!</v>
      </c>
      <c r="F608" s="100" t="e">
        <f>IFERROR(ODBC__dsn_Synapse[[#This Row],[convert_TZ(users_waves.completed_date,''UTC'',''America/New_York'')]],"")*1</f>
        <v>#VALUE!</v>
      </c>
      <c r="G608" t="e">
        <f>IFERROR(ODBC__dsn_Synapse[[#This Row],[npi]],"")*1</f>
        <v>#VALUE!</v>
      </c>
      <c r="H608" t="e">
        <f>IFERROR(ODBC__dsn_Synapse[[#This Row],[vendor_npi]],"")*1</f>
        <v>#VALUE!</v>
      </c>
      <c r="I608" t="e">
        <f>IFERROR(ODBC__dsn_Synapse[[#This Row],[status]],"")*1</f>
        <v>#VALUE!</v>
      </c>
      <c r="J608" t="str">
        <f>IFERROR(ODBC__dsn_Synapse[[#This Row],[responses-&gt;&gt;''$.\"4420595\"'']],"")</f>
        <v/>
      </c>
      <c r="K608" t="str">
        <f>IFERROR(ODBC__dsn_Synapse[[#This Row],[responses-&gt;&gt;''$.\"4420283\"'']],"")</f>
        <v/>
      </c>
      <c r="L608" t="str">
        <f>IFERROR(ODBC__dsn_Synapse[[#This Row],[responses-&gt;&gt;''$.\"4422124\"'']],"")</f>
        <v/>
      </c>
      <c r="M608" t="str">
        <f t="shared" si="73"/>
        <v/>
      </c>
      <c r="N608" t="e">
        <f>_xlfn.IFNA(_xlfn.XLOOKUP($G608,'HBV TL'!$C:$C,'HBV TL'!$E:$E,,0),"NA")</f>
        <v>#VALUE!</v>
      </c>
      <c r="O608" t="e">
        <f>_xlfn.IFNA(_xlfn.XLOOKUP($H608,'HBV TL'!$C:$C,'HBV TL'!$E:$E,,0),"NA")</f>
        <v>#VALUE!</v>
      </c>
      <c r="P608" t="e">
        <f t="shared" si="74"/>
        <v>#VALUE!</v>
      </c>
      <c r="Q608" t="e">
        <f>_xlfn.XLOOKUP($G608,'HBV_PBC Unified TL'!$A:$A,'HBV_PBC Unified TL'!$E:$E,,0)</f>
        <v>#VALUE!</v>
      </c>
      <c r="R608" t="e">
        <f t="shared" si="75"/>
        <v>#VALUE!</v>
      </c>
      <c r="S608" t="e">
        <f>_xlfn.IFNA(IF(_xlfn.XLOOKUP($C608,OLs!$B:$B,OLs!$B:$B,,0),1,0),0)</f>
        <v>#VALUE!</v>
      </c>
      <c r="T608" t="e">
        <f t="shared" si="76"/>
        <v>#VALUE!</v>
      </c>
      <c r="U608" t="e">
        <f>_xlfn.IFNA(_xlfn.XLOOKUP($T608,'PBC TL'!$A:$A,'PBC TL'!$F:$F,,0),"NA")</f>
        <v>#VALUE!</v>
      </c>
      <c r="V608" t="e">
        <f t="shared" si="77"/>
        <v>#VALUE!</v>
      </c>
      <c r="W608" t="e">
        <f t="shared" si="78"/>
        <v>#VALUE!</v>
      </c>
      <c r="X608" t="e">
        <f t="shared" si="79"/>
        <v>#VALUE!</v>
      </c>
      <c r="Y608" t="e">
        <f t="shared" si="80"/>
        <v>#VALUE!</v>
      </c>
    </row>
    <row r="609" spans="1:25" hidden="1" x14ac:dyDescent="0.25">
      <c r="A609" t="e">
        <f>IFERROR(ODBC__dsn_Synapse[[#This Row],[wave_id]],"")*1</f>
        <v>#VALUE!</v>
      </c>
      <c r="B609" t="e">
        <f>IFERROR(ODBC__dsn_Synapse[[#This Row],[id]],"")*1</f>
        <v>#VALUE!</v>
      </c>
      <c r="C609" t="e">
        <f>IFERROR(ODBC__dsn_Synapse[[#This Row],[user_id]],"")*1</f>
        <v>#VALUE!</v>
      </c>
      <c r="D609" s="100" t="e">
        <f>IFERROR(ODBC__dsn_Synapse[[#This Row],[start_date]],"")*1</f>
        <v>#VALUE!</v>
      </c>
      <c r="E609" t="e">
        <f>IFERROR(ODBC__dsn_Synapse[[#This Row],[completed_date]],"")*1</f>
        <v>#VALUE!</v>
      </c>
      <c r="F609" s="100" t="e">
        <f>IFERROR(ODBC__dsn_Synapse[[#This Row],[convert_TZ(users_waves.completed_date,''UTC'',''America/New_York'')]],"")*1</f>
        <v>#VALUE!</v>
      </c>
      <c r="G609" t="e">
        <f>IFERROR(ODBC__dsn_Synapse[[#This Row],[npi]],"")*1</f>
        <v>#VALUE!</v>
      </c>
      <c r="H609" t="e">
        <f>IFERROR(ODBC__dsn_Synapse[[#This Row],[vendor_npi]],"")*1</f>
        <v>#VALUE!</v>
      </c>
      <c r="I609" t="e">
        <f>IFERROR(ODBC__dsn_Synapse[[#This Row],[status]],"")*1</f>
        <v>#VALUE!</v>
      </c>
      <c r="J609" t="str">
        <f>IFERROR(ODBC__dsn_Synapse[[#This Row],[responses-&gt;&gt;''$.\"4420595\"'']],"")</f>
        <v/>
      </c>
      <c r="K609" t="str">
        <f>IFERROR(ODBC__dsn_Synapse[[#This Row],[responses-&gt;&gt;''$.\"4420283\"'']],"")</f>
        <v/>
      </c>
      <c r="L609" t="str">
        <f>IFERROR(ODBC__dsn_Synapse[[#This Row],[responses-&gt;&gt;''$.\"4422124\"'']],"")</f>
        <v/>
      </c>
      <c r="M609" t="str">
        <f t="shared" si="73"/>
        <v/>
      </c>
      <c r="N609" t="e">
        <f>_xlfn.IFNA(_xlfn.XLOOKUP($G609,'HBV TL'!$C:$C,'HBV TL'!$E:$E,,0),"NA")</f>
        <v>#VALUE!</v>
      </c>
      <c r="O609" t="e">
        <f>_xlfn.IFNA(_xlfn.XLOOKUP($H609,'HBV TL'!$C:$C,'HBV TL'!$E:$E,,0),"NA")</f>
        <v>#VALUE!</v>
      </c>
      <c r="P609" t="e">
        <f t="shared" si="74"/>
        <v>#VALUE!</v>
      </c>
      <c r="Q609" t="e">
        <f>_xlfn.XLOOKUP($G609,'HBV_PBC Unified TL'!$A:$A,'HBV_PBC Unified TL'!$E:$E,,0)</f>
        <v>#VALUE!</v>
      </c>
      <c r="R609" t="e">
        <f t="shared" si="75"/>
        <v>#VALUE!</v>
      </c>
      <c r="S609" t="e">
        <f>_xlfn.IFNA(IF(_xlfn.XLOOKUP($C609,OLs!$B:$B,OLs!$B:$B,,0),1,0),0)</f>
        <v>#VALUE!</v>
      </c>
      <c r="T609" t="e">
        <f t="shared" si="76"/>
        <v>#VALUE!</v>
      </c>
      <c r="U609" t="e">
        <f>_xlfn.IFNA(_xlfn.XLOOKUP($T609,'PBC TL'!$A:$A,'PBC TL'!$F:$F,,0),"NA")</f>
        <v>#VALUE!</v>
      </c>
      <c r="V609" t="e">
        <f t="shared" si="77"/>
        <v>#VALUE!</v>
      </c>
      <c r="W609" t="e">
        <f t="shared" si="78"/>
        <v>#VALUE!</v>
      </c>
      <c r="X609" t="e">
        <f t="shared" si="79"/>
        <v>#VALUE!</v>
      </c>
      <c r="Y609" t="e">
        <f t="shared" si="80"/>
        <v>#VALUE!</v>
      </c>
    </row>
    <row r="610" spans="1:25" hidden="1" x14ac:dyDescent="0.25">
      <c r="A610" t="e">
        <f>IFERROR(ODBC__dsn_Synapse[[#This Row],[wave_id]],"")*1</f>
        <v>#VALUE!</v>
      </c>
      <c r="B610" t="e">
        <f>IFERROR(ODBC__dsn_Synapse[[#This Row],[id]],"")*1</f>
        <v>#VALUE!</v>
      </c>
      <c r="C610" t="e">
        <f>IFERROR(ODBC__dsn_Synapse[[#This Row],[user_id]],"")*1</f>
        <v>#VALUE!</v>
      </c>
      <c r="D610" s="100" t="e">
        <f>IFERROR(ODBC__dsn_Synapse[[#This Row],[start_date]],"")*1</f>
        <v>#VALUE!</v>
      </c>
      <c r="E610" t="e">
        <f>IFERROR(ODBC__dsn_Synapse[[#This Row],[completed_date]],"")*1</f>
        <v>#VALUE!</v>
      </c>
      <c r="F610" s="100" t="e">
        <f>IFERROR(ODBC__dsn_Synapse[[#This Row],[convert_TZ(users_waves.completed_date,''UTC'',''America/New_York'')]],"")*1</f>
        <v>#VALUE!</v>
      </c>
      <c r="G610" t="e">
        <f>IFERROR(ODBC__dsn_Synapse[[#This Row],[npi]],"")*1</f>
        <v>#VALUE!</v>
      </c>
      <c r="H610" t="e">
        <f>IFERROR(ODBC__dsn_Synapse[[#This Row],[vendor_npi]],"")*1</f>
        <v>#VALUE!</v>
      </c>
      <c r="I610" t="e">
        <f>IFERROR(ODBC__dsn_Synapse[[#This Row],[status]],"")*1</f>
        <v>#VALUE!</v>
      </c>
      <c r="J610" t="str">
        <f>IFERROR(ODBC__dsn_Synapse[[#This Row],[responses-&gt;&gt;''$.\"4420595\"'']],"")</f>
        <v/>
      </c>
      <c r="K610" t="str">
        <f>IFERROR(ODBC__dsn_Synapse[[#This Row],[responses-&gt;&gt;''$.\"4420283\"'']],"")</f>
        <v/>
      </c>
      <c r="L610" t="str">
        <f>IFERROR(ODBC__dsn_Synapse[[#This Row],[responses-&gt;&gt;''$.\"4422124\"'']],"")</f>
        <v/>
      </c>
      <c r="M610" t="str">
        <f t="shared" si="73"/>
        <v/>
      </c>
      <c r="N610" t="e">
        <f>_xlfn.IFNA(_xlfn.XLOOKUP($G610,'HBV TL'!$C:$C,'HBV TL'!$E:$E,,0),"NA")</f>
        <v>#VALUE!</v>
      </c>
      <c r="O610" t="e">
        <f>_xlfn.IFNA(_xlfn.XLOOKUP($H610,'HBV TL'!$C:$C,'HBV TL'!$E:$E,,0),"NA")</f>
        <v>#VALUE!</v>
      </c>
      <c r="P610" t="e">
        <f t="shared" si="74"/>
        <v>#VALUE!</v>
      </c>
      <c r="Q610" t="e">
        <f>_xlfn.XLOOKUP($G610,'HBV_PBC Unified TL'!$A:$A,'HBV_PBC Unified TL'!$E:$E,,0)</f>
        <v>#VALUE!</v>
      </c>
      <c r="R610" t="e">
        <f t="shared" si="75"/>
        <v>#VALUE!</v>
      </c>
      <c r="S610" t="e">
        <f>_xlfn.IFNA(IF(_xlfn.XLOOKUP($C610,OLs!$B:$B,OLs!$B:$B,,0),1,0),0)</f>
        <v>#VALUE!</v>
      </c>
      <c r="T610" t="e">
        <f t="shared" si="76"/>
        <v>#VALUE!</v>
      </c>
      <c r="U610" t="e">
        <f>_xlfn.IFNA(_xlfn.XLOOKUP($T610,'PBC TL'!$A:$A,'PBC TL'!$F:$F,,0),"NA")</f>
        <v>#VALUE!</v>
      </c>
      <c r="V610" t="e">
        <f t="shared" si="77"/>
        <v>#VALUE!</v>
      </c>
      <c r="W610" t="e">
        <f t="shared" si="78"/>
        <v>#VALUE!</v>
      </c>
      <c r="X610" t="e">
        <f t="shared" si="79"/>
        <v>#VALUE!</v>
      </c>
      <c r="Y610" t="e">
        <f t="shared" si="80"/>
        <v>#VALUE!</v>
      </c>
    </row>
    <row r="611" spans="1:25" hidden="1" x14ac:dyDescent="0.25">
      <c r="A611" t="e">
        <f>IFERROR(ODBC__dsn_Synapse[[#This Row],[wave_id]],"")*1</f>
        <v>#VALUE!</v>
      </c>
      <c r="B611" t="e">
        <f>IFERROR(ODBC__dsn_Synapse[[#This Row],[id]],"")*1</f>
        <v>#VALUE!</v>
      </c>
      <c r="C611" t="e">
        <f>IFERROR(ODBC__dsn_Synapse[[#This Row],[user_id]],"")*1</f>
        <v>#VALUE!</v>
      </c>
      <c r="D611" s="100" t="e">
        <f>IFERROR(ODBC__dsn_Synapse[[#This Row],[start_date]],"")*1</f>
        <v>#VALUE!</v>
      </c>
      <c r="E611" t="e">
        <f>IFERROR(ODBC__dsn_Synapse[[#This Row],[completed_date]],"")*1</f>
        <v>#VALUE!</v>
      </c>
      <c r="F611" s="100" t="e">
        <f>IFERROR(ODBC__dsn_Synapse[[#This Row],[convert_TZ(users_waves.completed_date,''UTC'',''America/New_York'')]],"")*1</f>
        <v>#VALUE!</v>
      </c>
      <c r="G611" t="e">
        <f>IFERROR(ODBC__dsn_Synapse[[#This Row],[npi]],"")*1</f>
        <v>#VALUE!</v>
      </c>
      <c r="H611" t="e">
        <f>IFERROR(ODBC__dsn_Synapse[[#This Row],[vendor_npi]],"")*1</f>
        <v>#VALUE!</v>
      </c>
      <c r="I611" t="e">
        <f>IFERROR(ODBC__dsn_Synapse[[#This Row],[status]],"")*1</f>
        <v>#VALUE!</v>
      </c>
      <c r="J611" t="str">
        <f>IFERROR(ODBC__dsn_Synapse[[#This Row],[responses-&gt;&gt;''$.\"4420595\"'']],"")</f>
        <v/>
      </c>
      <c r="K611" t="str">
        <f>IFERROR(ODBC__dsn_Synapse[[#This Row],[responses-&gt;&gt;''$.\"4420283\"'']],"")</f>
        <v/>
      </c>
      <c r="L611" t="str">
        <f>IFERROR(ODBC__dsn_Synapse[[#This Row],[responses-&gt;&gt;''$.\"4422124\"'']],"")</f>
        <v/>
      </c>
      <c r="M611" t="str">
        <f t="shared" si="73"/>
        <v/>
      </c>
      <c r="N611" t="e">
        <f>_xlfn.IFNA(_xlfn.XLOOKUP($G611,'HBV TL'!$C:$C,'HBV TL'!$E:$E,,0),"NA")</f>
        <v>#VALUE!</v>
      </c>
      <c r="O611" t="e">
        <f>_xlfn.IFNA(_xlfn.XLOOKUP($H611,'HBV TL'!$C:$C,'HBV TL'!$E:$E,,0),"NA")</f>
        <v>#VALUE!</v>
      </c>
      <c r="P611" t="e">
        <f t="shared" si="74"/>
        <v>#VALUE!</v>
      </c>
      <c r="Q611" t="e">
        <f>_xlfn.XLOOKUP($G611,'HBV_PBC Unified TL'!$A:$A,'HBV_PBC Unified TL'!$E:$E,,0)</f>
        <v>#VALUE!</v>
      </c>
      <c r="R611" t="e">
        <f t="shared" si="75"/>
        <v>#VALUE!</v>
      </c>
      <c r="S611" t="e">
        <f>_xlfn.IFNA(IF(_xlfn.XLOOKUP($C611,OLs!$B:$B,OLs!$B:$B,,0),1,0),0)</f>
        <v>#VALUE!</v>
      </c>
      <c r="T611" t="e">
        <f t="shared" si="76"/>
        <v>#VALUE!</v>
      </c>
      <c r="U611" t="e">
        <f>_xlfn.IFNA(_xlfn.XLOOKUP($T611,'PBC TL'!$A:$A,'PBC TL'!$F:$F,,0),"NA")</f>
        <v>#VALUE!</v>
      </c>
      <c r="V611" t="e">
        <f t="shared" si="77"/>
        <v>#VALUE!</v>
      </c>
      <c r="W611" t="e">
        <f t="shared" si="78"/>
        <v>#VALUE!</v>
      </c>
      <c r="X611" t="e">
        <f t="shared" si="79"/>
        <v>#VALUE!</v>
      </c>
      <c r="Y611" t="e">
        <f t="shared" si="80"/>
        <v>#VALUE!</v>
      </c>
    </row>
    <row r="612" spans="1:25" hidden="1" x14ac:dyDescent="0.25">
      <c r="A612" t="e">
        <f>IFERROR(ODBC__dsn_Synapse[[#This Row],[wave_id]],"")*1</f>
        <v>#VALUE!</v>
      </c>
      <c r="B612" t="e">
        <f>IFERROR(ODBC__dsn_Synapse[[#This Row],[id]],"")*1</f>
        <v>#VALUE!</v>
      </c>
      <c r="C612" t="e">
        <f>IFERROR(ODBC__dsn_Synapse[[#This Row],[user_id]],"")*1</f>
        <v>#VALUE!</v>
      </c>
      <c r="D612" s="100" t="e">
        <f>IFERROR(ODBC__dsn_Synapse[[#This Row],[start_date]],"")*1</f>
        <v>#VALUE!</v>
      </c>
      <c r="E612" t="e">
        <f>IFERROR(ODBC__dsn_Synapse[[#This Row],[completed_date]],"")*1</f>
        <v>#VALUE!</v>
      </c>
      <c r="F612" s="100" t="e">
        <f>IFERROR(ODBC__dsn_Synapse[[#This Row],[convert_TZ(users_waves.completed_date,''UTC'',''America/New_York'')]],"")*1</f>
        <v>#VALUE!</v>
      </c>
      <c r="G612" t="e">
        <f>IFERROR(ODBC__dsn_Synapse[[#This Row],[npi]],"")*1</f>
        <v>#VALUE!</v>
      </c>
      <c r="H612" t="e">
        <f>IFERROR(ODBC__dsn_Synapse[[#This Row],[vendor_npi]],"")*1</f>
        <v>#VALUE!</v>
      </c>
      <c r="I612" t="e">
        <f>IFERROR(ODBC__dsn_Synapse[[#This Row],[status]],"")*1</f>
        <v>#VALUE!</v>
      </c>
      <c r="J612" t="str">
        <f>IFERROR(ODBC__dsn_Synapse[[#This Row],[responses-&gt;&gt;''$.\"4420595\"'']],"")</f>
        <v/>
      </c>
      <c r="K612" t="str">
        <f>IFERROR(ODBC__dsn_Synapse[[#This Row],[responses-&gt;&gt;''$.\"4420283\"'']],"")</f>
        <v/>
      </c>
      <c r="L612" t="str">
        <f>IFERROR(ODBC__dsn_Synapse[[#This Row],[responses-&gt;&gt;''$.\"4422124\"'']],"")</f>
        <v/>
      </c>
      <c r="M612" t="str">
        <f t="shared" si="73"/>
        <v/>
      </c>
      <c r="N612" t="e">
        <f>_xlfn.IFNA(_xlfn.XLOOKUP($G612,'HBV TL'!$C:$C,'HBV TL'!$E:$E,,0),"NA")</f>
        <v>#VALUE!</v>
      </c>
      <c r="O612" t="e">
        <f>_xlfn.IFNA(_xlfn.XLOOKUP($H612,'HBV TL'!$C:$C,'HBV TL'!$E:$E,,0),"NA")</f>
        <v>#VALUE!</v>
      </c>
      <c r="P612" t="e">
        <f t="shared" si="74"/>
        <v>#VALUE!</v>
      </c>
      <c r="Q612" t="e">
        <f>_xlfn.XLOOKUP($G612,'HBV_PBC Unified TL'!$A:$A,'HBV_PBC Unified TL'!$E:$E,,0)</f>
        <v>#VALUE!</v>
      </c>
      <c r="R612" t="e">
        <f t="shared" si="75"/>
        <v>#VALUE!</v>
      </c>
      <c r="S612" t="e">
        <f>_xlfn.IFNA(IF(_xlfn.XLOOKUP($C612,OLs!$B:$B,OLs!$B:$B,,0),1,0),0)</f>
        <v>#VALUE!</v>
      </c>
      <c r="T612" t="e">
        <f t="shared" si="76"/>
        <v>#VALUE!</v>
      </c>
      <c r="U612" t="e">
        <f>_xlfn.IFNA(_xlfn.XLOOKUP($T612,'PBC TL'!$A:$A,'PBC TL'!$F:$F,,0),"NA")</f>
        <v>#VALUE!</v>
      </c>
      <c r="V612" t="e">
        <f t="shared" si="77"/>
        <v>#VALUE!</v>
      </c>
      <c r="W612" t="e">
        <f t="shared" si="78"/>
        <v>#VALUE!</v>
      </c>
      <c r="X612" t="e">
        <f t="shared" si="79"/>
        <v>#VALUE!</v>
      </c>
      <c r="Y612" t="e">
        <f t="shared" si="80"/>
        <v>#VALUE!</v>
      </c>
    </row>
    <row r="613" spans="1:25" hidden="1" x14ac:dyDescent="0.25">
      <c r="A613" t="e">
        <f>IFERROR(ODBC__dsn_Synapse[[#This Row],[wave_id]],"")*1</f>
        <v>#VALUE!</v>
      </c>
      <c r="B613" t="e">
        <f>IFERROR(ODBC__dsn_Synapse[[#This Row],[id]],"")*1</f>
        <v>#VALUE!</v>
      </c>
      <c r="C613" t="e">
        <f>IFERROR(ODBC__dsn_Synapse[[#This Row],[user_id]],"")*1</f>
        <v>#VALUE!</v>
      </c>
      <c r="D613" s="100" t="e">
        <f>IFERROR(ODBC__dsn_Synapse[[#This Row],[start_date]],"")*1</f>
        <v>#VALUE!</v>
      </c>
      <c r="E613" t="e">
        <f>IFERROR(ODBC__dsn_Synapse[[#This Row],[completed_date]],"")*1</f>
        <v>#VALUE!</v>
      </c>
      <c r="F613" s="100" t="e">
        <f>IFERROR(ODBC__dsn_Synapse[[#This Row],[convert_TZ(users_waves.completed_date,''UTC'',''America/New_York'')]],"")*1</f>
        <v>#VALUE!</v>
      </c>
      <c r="G613" t="e">
        <f>IFERROR(ODBC__dsn_Synapse[[#This Row],[npi]],"")*1</f>
        <v>#VALUE!</v>
      </c>
      <c r="H613" t="e">
        <f>IFERROR(ODBC__dsn_Synapse[[#This Row],[vendor_npi]],"")*1</f>
        <v>#VALUE!</v>
      </c>
      <c r="I613" t="e">
        <f>IFERROR(ODBC__dsn_Synapse[[#This Row],[status]],"")*1</f>
        <v>#VALUE!</v>
      </c>
      <c r="J613" t="str">
        <f>IFERROR(ODBC__dsn_Synapse[[#This Row],[responses-&gt;&gt;''$.\"4420595\"'']],"")</f>
        <v/>
      </c>
      <c r="K613" t="str">
        <f>IFERROR(ODBC__dsn_Synapse[[#This Row],[responses-&gt;&gt;''$.\"4420283\"'']],"")</f>
        <v/>
      </c>
      <c r="L613" t="str">
        <f>IFERROR(ODBC__dsn_Synapse[[#This Row],[responses-&gt;&gt;''$.\"4422124\"'']],"")</f>
        <v/>
      </c>
      <c r="M613" t="str">
        <f t="shared" si="73"/>
        <v/>
      </c>
      <c r="N613" t="e">
        <f>_xlfn.IFNA(_xlfn.XLOOKUP($G613,'HBV TL'!$C:$C,'HBV TL'!$E:$E,,0),"NA")</f>
        <v>#VALUE!</v>
      </c>
      <c r="O613" t="e">
        <f>_xlfn.IFNA(_xlfn.XLOOKUP($H613,'HBV TL'!$C:$C,'HBV TL'!$E:$E,,0),"NA")</f>
        <v>#VALUE!</v>
      </c>
      <c r="P613" t="e">
        <f t="shared" si="74"/>
        <v>#VALUE!</v>
      </c>
      <c r="Q613" t="e">
        <f>_xlfn.XLOOKUP($G613,'HBV_PBC Unified TL'!$A:$A,'HBV_PBC Unified TL'!$E:$E,,0)</f>
        <v>#VALUE!</v>
      </c>
      <c r="R613" t="e">
        <f t="shared" si="75"/>
        <v>#VALUE!</v>
      </c>
      <c r="S613" t="e">
        <f>_xlfn.IFNA(IF(_xlfn.XLOOKUP($C613,OLs!$B:$B,OLs!$B:$B,,0),1,0),0)</f>
        <v>#VALUE!</v>
      </c>
      <c r="T613" t="e">
        <f t="shared" si="76"/>
        <v>#VALUE!</v>
      </c>
      <c r="U613" t="e">
        <f>_xlfn.IFNA(_xlfn.XLOOKUP($T613,'PBC TL'!$A:$A,'PBC TL'!$F:$F,,0),"NA")</f>
        <v>#VALUE!</v>
      </c>
      <c r="V613" t="e">
        <f t="shared" si="77"/>
        <v>#VALUE!</v>
      </c>
      <c r="W613" t="e">
        <f t="shared" si="78"/>
        <v>#VALUE!</v>
      </c>
      <c r="X613" t="e">
        <f t="shared" si="79"/>
        <v>#VALUE!</v>
      </c>
      <c r="Y613" t="e">
        <f t="shared" si="80"/>
        <v>#VALUE!</v>
      </c>
    </row>
    <row r="614" spans="1:25" hidden="1" x14ac:dyDescent="0.25">
      <c r="A614" t="e">
        <f>IFERROR(ODBC__dsn_Synapse[[#This Row],[wave_id]],"")*1</f>
        <v>#VALUE!</v>
      </c>
      <c r="B614" t="e">
        <f>IFERROR(ODBC__dsn_Synapse[[#This Row],[id]],"")*1</f>
        <v>#VALUE!</v>
      </c>
      <c r="C614" t="e">
        <f>IFERROR(ODBC__dsn_Synapse[[#This Row],[user_id]],"")*1</f>
        <v>#VALUE!</v>
      </c>
      <c r="D614" s="100" t="e">
        <f>IFERROR(ODBC__dsn_Synapse[[#This Row],[start_date]],"")*1</f>
        <v>#VALUE!</v>
      </c>
      <c r="E614" t="e">
        <f>IFERROR(ODBC__dsn_Synapse[[#This Row],[completed_date]],"")*1</f>
        <v>#VALUE!</v>
      </c>
      <c r="F614" s="100" t="e">
        <f>IFERROR(ODBC__dsn_Synapse[[#This Row],[convert_TZ(users_waves.completed_date,''UTC'',''America/New_York'')]],"")*1</f>
        <v>#VALUE!</v>
      </c>
      <c r="G614" t="e">
        <f>IFERROR(ODBC__dsn_Synapse[[#This Row],[npi]],"")*1</f>
        <v>#VALUE!</v>
      </c>
      <c r="H614" t="e">
        <f>IFERROR(ODBC__dsn_Synapse[[#This Row],[vendor_npi]],"")*1</f>
        <v>#VALUE!</v>
      </c>
      <c r="I614" t="e">
        <f>IFERROR(ODBC__dsn_Synapse[[#This Row],[status]],"")*1</f>
        <v>#VALUE!</v>
      </c>
      <c r="J614" t="str">
        <f>IFERROR(ODBC__dsn_Synapse[[#This Row],[responses-&gt;&gt;''$.\"4420595\"'']],"")</f>
        <v/>
      </c>
      <c r="K614" t="str">
        <f>IFERROR(ODBC__dsn_Synapse[[#This Row],[responses-&gt;&gt;''$.\"4420283\"'']],"")</f>
        <v/>
      </c>
      <c r="L614" t="str">
        <f>IFERROR(ODBC__dsn_Synapse[[#This Row],[responses-&gt;&gt;''$.\"4422124\"'']],"")</f>
        <v/>
      </c>
      <c r="M614" t="str">
        <f t="shared" si="73"/>
        <v/>
      </c>
      <c r="N614" t="e">
        <f>_xlfn.IFNA(_xlfn.XLOOKUP($G614,'HBV TL'!$C:$C,'HBV TL'!$E:$E,,0),"NA")</f>
        <v>#VALUE!</v>
      </c>
      <c r="O614" t="e">
        <f>_xlfn.IFNA(_xlfn.XLOOKUP($H614,'HBV TL'!$C:$C,'HBV TL'!$E:$E,,0),"NA")</f>
        <v>#VALUE!</v>
      </c>
      <c r="P614" t="e">
        <f t="shared" si="74"/>
        <v>#VALUE!</v>
      </c>
      <c r="Q614" t="e">
        <f>_xlfn.XLOOKUP($G614,'HBV_PBC Unified TL'!$A:$A,'HBV_PBC Unified TL'!$E:$E,,0)</f>
        <v>#VALUE!</v>
      </c>
      <c r="R614" t="e">
        <f t="shared" si="75"/>
        <v>#VALUE!</v>
      </c>
      <c r="S614" t="e">
        <f>_xlfn.IFNA(IF(_xlfn.XLOOKUP($C614,OLs!$B:$B,OLs!$B:$B,,0),1,0),0)</f>
        <v>#VALUE!</v>
      </c>
      <c r="T614" t="e">
        <f t="shared" si="76"/>
        <v>#VALUE!</v>
      </c>
      <c r="U614" t="e">
        <f>_xlfn.IFNA(_xlfn.XLOOKUP($T614,'PBC TL'!$A:$A,'PBC TL'!$F:$F,,0),"NA")</f>
        <v>#VALUE!</v>
      </c>
      <c r="V614" t="e">
        <f t="shared" si="77"/>
        <v>#VALUE!</v>
      </c>
      <c r="W614" t="e">
        <f t="shared" si="78"/>
        <v>#VALUE!</v>
      </c>
      <c r="X614" t="e">
        <f t="shared" si="79"/>
        <v>#VALUE!</v>
      </c>
      <c r="Y614" t="e">
        <f t="shared" si="80"/>
        <v>#VALUE!</v>
      </c>
    </row>
    <row r="615" spans="1:25" hidden="1" x14ac:dyDescent="0.25">
      <c r="A615" t="e">
        <f>IFERROR(ODBC__dsn_Synapse[[#This Row],[wave_id]],"")*1</f>
        <v>#VALUE!</v>
      </c>
      <c r="B615" t="e">
        <f>IFERROR(ODBC__dsn_Synapse[[#This Row],[id]],"")*1</f>
        <v>#VALUE!</v>
      </c>
      <c r="C615" t="e">
        <f>IFERROR(ODBC__dsn_Synapse[[#This Row],[user_id]],"")*1</f>
        <v>#VALUE!</v>
      </c>
      <c r="D615" s="100" t="e">
        <f>IFERROR(ODBC__dsn_Synapse[[#This Row],[start_date]],"")*1</f>
        <v>#VALUE!</v>
      </c>
      <c r="E615" t="e">
        <f>IFERROR(ODBC__dsn_Synapse[[#This Row],[completed_date]],"")*1</f>
        <v>#VALUE!</v>
      </c>
      <c r="F615" s="100" t="e">
        <f>IFERROR(ODBC__dsn_Synapse[[#This Row],[convert_TZ(users_waves.completed_date,''UTC'',''America/New_York'')]],"")*1</f>
        <v>#VALUE!</v>
      </c>
      <c r="G615" t="e">
        <f>IFERROR(ODBC__dsn_Synapse[[#This Row],[npi]],"")*1</f>
        <v>#VALUE!</v>
      </c>
      <c r="H615" t="e">
        <f>IFERROR(ODBC__dsn_Synapse[[#This Row],[vendor_npi]],"")*1</f>
        <v>#VALUE!</v>
      </c>
      <c r="I615" t="e">
        <f>IFERROR(ODBC__dsn_Synapse[[#This Row],[status]],"")*1</f>
        <v>#VALUE!</v>
      </c>
      <c r="J615" t="str">
        <f>IFERROR(ODBC__dsn_Synapse[[#This Row],[responses-&gt;&gt;''$.\"4420595\"'']],"")</f>
        <v/>
      </c>
      <c r="K615" t="str">
        <f>IFERROR(ODBC__dsn_Synapse[[#This Row],[responses-&gt;&gt;''$.\"4420283\"'']],"")</f>
        <v/>
      </c>
      <c r="L615" t="str">
        <f>IFERROR(ODBC__dsn_Synapse[[#This Row],[responses-&gt;&gt;''$.\"4422124\"'']],"")</f>
        <v/>
      </c>
      <c r="M615" t="str">
        <f t="shared" si="73"/>
        <v/>
      </c>
      <c r="N615" t="e">
        <f>_xlfn.IFNA(_xlfn.XLOOKUP($G615,'HBV TL'!$C:$C,'HBV TL'!$E:$E,,0),"NA")</f>
        <v>#VALUE!</v>
      </c>
      <c r="O615" t="e">
        <f>_xlfn.IFNA(_xlfn.XLOOKUP($H615,'HBV TL'!$C:$C,'HBV TL'!$E:$E,,0),"NA")</f>
        <v>#VALUE!</v>
      </c>
      <c r="P615" t="e">
        <f t="shared" si="74"/>
        <v>#VALUE!</v>
      </c>
      <c r="Q615" t="e">
        <f>_xlfn.XLOOKUP($G615,'HBV_PBC Unified TL'!$A:$A,'HBV_PBC Unified TL'!$E:$E,,0)</f>
        <v>#VALUE!</v>
      </c>
      <c r="R615" t="e">
        <f t="shared" si="75"/>
        <v>#VALUE!</v>
      </c>
      <c r="S615" t="e">
        <f>_xlfn.IFNA(IF(_xlfn.XLOOKUP($C615,OLs!$B:$B,OLs!$B:$B,,0),1,0),0)</f>
        <v>#VALUE!</v>
      </c>
      <c r="T615" t="e">
        <f t="shared" si="76"/>
        <v>#VALUE!</v>
      </c>
      <c r="U615" t="e">
        <f>_xlfn.IFNA(_xlfn.XLOOKUP($T615,'PBC TL'!$A:$A,'PBC TL'!$F:$F,,0),"NA")</f>
        <v>#VALUE!</v>
      </c>
      <c r="V615" t="e">
        <f t="shared" si="77"/>
        <v>#VALUE!</v>
      </c>
      <c r="W615" t="e">
        <f t="shared" si="78"/>
        <v>#VALUE!</v>
      </c>
      <c r="X615" t="e">
        <f t="shared" si="79"/>
        <v>#VALUE!</v>
      </c>
      <c r="Y615" t="e">
        <f t="shared" si="80"/>
        <v>#VALUE!</v>
      </c>
    </row>
    <row r="616" spans="1:25" hidden="1" x14ac:dyDescent="0.25">
      <c r="A616" t="e">
        <f>IFERROR(ODBC__dsn_Synapse[[#This Row],[wave_id]],"")*1</f>
        <v>#VALUE!</v>
      </c>
      <c r="B616" t="e">
        <f>IFERROR(ODBC__dsn_Synapse[[#This Row],[id]],"")*1</f>
        <v>#VALUE!</v>
      </c>
      <c r="C616" t="e">
        <f>IFERROR(ODBC__dsn_Synapse[[#This Row],[user_id]],"")*1</f>
        <v>#VALUE!</v>
      </c>
      <c r="D616" s="100" t="e">
        <f>IFERROR(ODBC__dsn_Synapse[[#This Row],[start_date]],"")*1</f>
        <v>#VALUE!</v>
      </c>
      <c r="E616" t="e">
        <f>IFERROR(ODBC__dsn_Synapse[[#This Row],[completed_date]],"")*1</f>
        <v>#VALUE!</v>
      </c>
      <c r="F616" s="100" t="e">
        <f>IFERROR(ODBC__dsn_Synapse[[#This Row],[convert_TZ(users_waves.completed_date,''UTC'',''America/New_York'')]],"")*1</f>
        <v>#VALUE!</v>
      </c>
      <c r="G616" t="e">
        <f>IFERROR(ODBC__dsn_Synapse[[#This Row],[npi]],"")*1</f>
        <v>#VALUE!</v>
      </c>
      <c r="H616" t="e">
        <f>IFERROR(ODBC__dsn_Synapse[[#This Row],[vendor_npi]],"")*1</f>
        <v>#VALUE!</v>
      </c>
      <c r="I616" t="e">
        <f>IFERROR(ODBC__dsn_Synapse[[#This Row],[status]],"")*1</f>
        <v>#VALUE!</v>
      </c>
      <c r="J616" t="str">
        <f>IFERROR(ODBC__dsn_Synapse[[#This Row],[responses-&gt;&gt;''$.\"4420595\"'']],"")</f>
        <v/>
      </c>
      <c r="K616" t="str">
        <f>IFERROR(ODBC__dsn_Synapse[[#This Row],[responses-&gt;&gt;''$.\"4420283\"'']],"")</f>
        <v/>
      </c>
      <c r="L616" t="str">
        <f>IFERROR(ODBC__dsn_Synapse[[#This Row],[responses-&gt;&gt;''$.\"4422124\"'']],"")</f>
        <v/>
      </c>
      <c r="M616" t="str">
        <f t="shared" si="73"/>
        <v/>
      </c>
      <c r="N616" t="e">
        <f>_xlfn.IFNA(_xlfn.XLOOKUP($G616,'HBV TL'!$C:$C,'HBV TL'!$E:$E,,0),"NA")</f>
        <v>#VALUE!</v>
      </c>
      <c r="O616" t="e">
        <f>_xlfn.IFNA(_xlfn.XLOOKUP($H616,'HBV TL'!$C:$C,'HBV TL'!$E:$E,,0),"NA")</f>
        <v>#VALUE!</v>
      </c>
      <c r="P616" t="e">
        <f t="shared" si="74"/>
        <v>#VALUE!</v>
      </c>
      <c r="Q616" t="e">
        <f>_xlfn.XLOOKUP($G616,'HBV_PBC Unified TL'!$A:$A,'HBV_PBC Unified TL'!$E:$E,,0)</f>
        <v>#VALUE!</v>
      </c>
      <c r="R616" t="e">
        <f t="shared" si="75"/>
        <v>#VALUE!</v>
      </c>
      <c r="S616" t="e">
        <f>_xlfn.IFNA(IF(_xlfn.XLOOKUP($C616,OLs!$B:$B,OLs!$B:$B,,0),1,0),0)</f>
        <v>#VALUE!</v>
      </c>
      <c r="T616" t="e">
        <f t="shared" si="76"/>
        <v>#VALUE!</v>
      </c>
      <c r="U616" t="e">
        <f>_xlfn.IFNA(_xlfn.XLOOKUP($T616,'PBC TL'!$A:$A,'PBC TL'!$F:$F,,0),"NA")</f>
        <v>#VALUE!</v>
      </c>
      <c r="V616" t="e">
        <f t="shared" si="77"/>
        <v>#VALUE!</v>
      </c>
      <c r="W616" t="e">
        <f t="shared" si="78"/>
        <v>#VALUE!</v>
      </c>
      <c r="X616" t="e">
        <f t="shared" si="79"/>
        <v>#VALUE!</v>
      </c>
      <c r="Y616" t="e">
        <f t="shared" si="80"/>
        <v>#VALUE!</v>
      </c>
    </row>
    <row r="617" spans="1:25" hidden="1" x14ac:dyDescent="0.25">
      <c r="A617" t="e">
        <f>IFERROR(ODBC__dsn_Synapse[[#This Row],[wave_id]],"")*1</f>
        <v>#VALUE!</v>
      </c>
      <c r="B617" t="e">
        <f>IFERROR(ODBC__dsn_Synapse[[#This Row],[id]],"")*1</f>
        <v>#VALUE!</v>
      </c>
      <c r="C617" t="e">
        <f>IFERROR(ODBC__dsn_Synapse[[#This Row],[user_id]],"")*1</f>
        <v>#VALUE!</v>
      </c>
      <c r="D617" s="100" t="e">
        <f>IFERROR(ODBC__dsn_Synapse[[#This Row],[start_date]],"")*1</f>
        <v>#VALUE!</v>
      </c>
      <c r="E617" t="e">
        <f>IFERROR(ODBC__dsn_Synapse[[#This Row],[completed_date]],"")*1</f>
        <v>#VALUE!</v>
      </c>
      <c r="F617" s="100" t="e">
        <f>IFERROR(ODBC__dsn_Synapse[[#This Row],[convert_TZ(users_waves.completed_date,''UTC'',''America/New_York'')]],"")*1</f>
        <v>#VALUE!</v>
      </c>
      <c r="G617" t="e">
        <f>IFERROR(ODBC__dsn_Synapse[[#This Row],[npi]],"")*1</f>
        <v>#VALUE!</v>
      </c>
      <c r="H617" t="e">
        <f>IFERROR(ODBC__dsn_Synapse[[#This Row],[vendor_npi]],"")*1</f>
        <v>#VALUE!</v>
      </c>
      <c r="I617" t="e">
        <f>IFERROR(ODBC__dsn_Synapse[[#This Row],[status]],"")*1</f>
        <v>#VALUE!</v>
      </c>
      <c r="J617" t="str">
        <f>IFERROR(ODBC__dsn_Synapse[[#This Row],[responses-&gt;&gt;''$.\"4420595\"'']],"")</f>
        <v/>
      </c>
      <c r="K617" t="str">
        <f>IFERROR(ODBC__dsn_Synapse[[#This Row],[responses-&gt;&gt;''$.\"4420283\"'']],"")</f>
        <v/>
      </c>
      <c r="L617" t="str">
        <f>IFERROR(ODBC__dsn_Synapse[[#This Row],[responses-&gt;&gt;''$.\"4422124\"'']],"")</f>
        <v/>
      </c>
      <c r="M617" t="str">
        <f t="shared" si="73"/>
        <v/>
      </c>
      <c r="N617" t="e">
        <f>_xlfn.IFNA(_xlfn.XLOOKUP($G617,'HBV TL'!$C:$C,'HBV TL'!$E:$E,,0),"NA")</f>
        <v>#VALUE!</v>
      </c>
      <c r="O617" t="e">
        <f>_xlfn.IFNA(_xlfn.XLOOKUP($H617,'HBV TL'!$C:$C,'HBV TL'!$E:$E,,0),"NA")</f>
        <v>#VALUE!</v>
      </c>
      <c r="P617" t="e">
        <f t="shared" si="74"/>
        <v>#VALUE!</v>
      </c>
      <c r="Q617" t="e">
        <f>_xlfn.XLOOKUP($G617,'HBV_PBC Unified TL'!$A:$A,'HBV_PBC Unified TL'!$E:$E,,0)</f>
        <v>#VALUE!</v>
      </c>
      <c r="R617" t="e">
        <f t="shared" si="75"/>
        <v>#VALUE!</v>
      </c>
      <c r="S617" t="e">
        <f>_xlfn.IFNA(IF(_xlfn.XLOOKUP($C617,OLs!$B:$B,OLs!$B:$B,,0),1,0),0)</f>
        <v>#VALUE!</v>
      </c>
      <c r="T617" t="e">
        <f t="shared" si="76"/>
        <v>#VALUE!</v>
      </c>
      <c r="U617" t="e">
        <f>_xlfn.IFNA(_xlfn.XLOOKUP($T617,'PBC TL'!$A:$A,'PBC TL'!$F:$F,,0),"NA")</f>
        <v>#VALUE!</v>
      </c>
      <c r="V617" t="e">
        <f t="shared" si="77"/>
        <v>#VALUE!</v>
      </c>
      <c r="W617" t="e">
        <f t="shared" si="78"/>
        <v>#VALUE!</v>
      </c>
      <c r="X617" t="e">
        <f t="shared" si="79"/>
        <v>#VALUE!</v>
      </c>
      <c r="Y617" t="e">
        <f t="shared" si="80"/>
        <v>#VALUE!</v>
      </c>
    </row>
    <row r="618" spans="1:25" hidden="1" x14ac:dyDescent="0.25">
      <c r="A618" t="e">
        <f>IFERROR(ODBC__dsn_Synapse[[#This Row],[wave_id]],"")*1</f>
        <v>#VALUE!</v>
      </c>
      <c r="B618" t="e">
        <f>IFERROR(ODBC__dsn_Synapse[[#This Row],[id]],"")*1</f>
        <v>#VALUE!</v>
      </c>
      <c r="C618" t="e">
        <f>IFERROR(ODBC__dsn_Synapse[[#This Row],[user_id]],"")*1</f>
        <v>#VALUE!</v>
      </c>
      <c r="D618" s="100" t="e">
        <f>IFERROR(ODBC__dsn_Synapse[[#This Row],[start_date]],"")*1</f>
        <v>#VALUE!</v>
      </c>
      <c r="E618" t="e">
        <f>IFERROR(ODBC__dsn_Synapse[[#This Row],[completed_date]],"")*1</f>
        <v>#VALUE!</v>
      </c>
      <c r="F618" s="100" t="e">
        <f>IFERROR(ODBC__dsn_Synapse[[#This Row],[convert_TZ(users_waves.completed_date,''UTC'',''America/New_York'')]],"")*1</f>
        <v>#VALUE!</v>
      </c>
      <c r="G618" t="e">
        <f>IFERROR(ODBC__dsn_Synapse[[#This Row],[npi]],"")*1</f>
        <v>#VALUE!</v>
      </c>
      <c r="H618" t="e">
        <f>IFERROR(ODBC__dsn_Synapse[[#This Row],[vendor_npi]],"")*1</f>
        <v>#VALUE!</v>
      </c>
      <c r="I618" t="e">
        <f>IFERROR(ODBC__dsn_Synapse[[#This Row],[status]],"")*1</f>
        <v>#VALUE!</v>
      </c>
      <c r="J618" t="str">
        <f>IFERROR(ODBC__dsn_Synapse[[#This Row],[responses-&gt;&gt;''$.\"4420595\"'']],"")</f>
        <v/>
      </c>
      <c r="K618" t="str">
        <f>IFERROR(ODBC__dsn_Synapse[[#This Row],[responses-&gt;&gt;''$.\"4420283\"'']],"")</f>
        <v/>
      </c>
      <c r="L618" t="str">
        <f>IFERROR(ODBC__dsn_Synapse[[#This Row],[responses-&gt;&gt;''$.\"4422124\"'']],"")</f>
        <v/>
      </c>
      <c r="M618" t="str">
        <f t="shared" si="73"/>
        <v/>
      </c>
      <c r="N618" t="e">
        <f>_xlfn.IFNA(_xlfn.XLOOKUP($G618,'HBV TL'!$C:$C,'HBV TL'!$E:$E,,0),"NA")</f>
        <v>#VALUE!</v>
      </c>
      <c r="O618" t="e">
        <f>_xlfn.IFNA(_xlfn.XLOOKUP($H618,'HBV TL'!$C:$C,'HBV TL'!$E:$E,,0),"NA")</f>
        <v>#VALUE!</v>
      </c>
      <c r="P618" t="e">
        <f t="shared" si="74"/>
        <v>#VALUE!</v>
      </c>
      <c r="Q618" t="e">
        <f>_xlfn.XLOOKUP($G618,'HBV_PBC Unified TL'!$A:$A,'HBV_PBC Unified TL'!$E:$E,,0)</f>
        <v>#VALUE!</v>
      </c>
      <c r="R618" t="e">
        <f t="shared" si="75"/>
        <v>#VALUE!</v>
      </c>
      <c r="S618" t="e">
        <f>_xlfn.IFNA(IF(_xlfn.XLOOKUP($C618,OLs!$B:$B,OLs!$B:$B,,0),1,0),0)</f>
        <v>#VALUE!</v>
      </c>
      <c r="T618" t="e">
        <f t="shared" si="76"/>
        <v>#VALUE!</v>
      </c>
      <c r="U618" t="e">
        <f>_xlfn.IFNA(_xlfn.XLOOKUP($T618,'PBC TL'!$A:$A,'PBC TL'!$F:$F,,0),"NA")</f>
        <v>#VALUE!</v>
      </c>
      <c r="V618" t="e">
        <f t="shared" si="77"/>
        <v>#VALUE!</v>
      </c>
      <c r="W618" t="e">
        <f t="shared" si="78"/>
        <v>#VALUE!</v>
      </c>
      <c r="X618" t="e">
        <f t="shared" si="79"/>
        <v>#VALUE!</v>
      </c>
      <c r="Y618" t="e">
        <f t="shared" si="80"/>
        <v>#VALUE!</v>
      </c>
    </row>
    <row r="619" spans="1:25" hidden="1" x14ac:dyDescent="0.25">
      <c r="A619" t="e">
        <f>IFERROR(ODBC__dsn_Synapse[[#This Row],[wave_id]],"")*1</f>
        <v>#VALUE!</v>
      </c>
      <c r="B619" t="e">
        <f>IFERROR(ODBC__dsn_Synapse[[#This Row],[id]],"")*1</f>
        <v>#VALUE!</v>
      </c>
      <c r="C619" t="e">
        <f>IFERROR(ODBC__dsn_Synapse[[#This Row],[user_id]],"")*1</f>
        <v>#VALUE!</v>
      </c>
      <c r="D619" s="100" t="e">
        <f>IFERROR(ODBC__dsn_Synapse[[#This Row],[start_date]],"")*1</f>
        <v>#VALUE!</v>
      </c>
      <c r="E619" t="e">
        <f>IFERROR(ODBC__dsn_Synapse[[#This Row],[completed_date]],"")*1</f>
        <v>#VALUE!</v>
      </c>
      <c r="F619" s="100" t="e">
        <f>IFERROR(ODBC__dsn_Synapse[[#This Row],[convert_TZ(users_waves.completed_date,''UTC'',''America/New_York'')]],"")*1</f>
        <v>#VALUE!</v>
      </c>
      <c r="G619" t="e">
        <f>IFERROR(ODBC__dsn_Synapse[[#This Row],[npi]],"")*1</f>
        <v>#VALUE!</v>
      </c>
      <c r="H619" t="e">
        <f>IFERROR(ODBC__dsn_Synapse[[#This Row],[vendor_npi]],"")*1</f>
        <v>#VALUE!</v>
      </c>
      <c r="I619" t="e">
        <f>IFERROR(ODBC__dsn_Synapse[[#This Row],[status]],"")*1</f>
        <v>#VALUE!</v>
      </c>
      <c r="J619" t="str">
        <f>IFERROR(ODBC__dsn_Synapse[[#This Row],[responses-&gt;&gt;''$.\"4420595\"'']],"")</f>
        <v/>
      </c>
      <c r="K619" t="str">
        <f>IFERROR(ODBC__dsn_Synapse[[#This Row],[responses-&gt;&gt;''$.\"4420283\"'']],"")</f>
        <v/>
      </c>
      <c r="L619" t="str">
        <f>IFERROR(ODBC__dsn_Synapse[[#This Row],[responses-&gt;&gt;''$.\"4422124\"'']],"")</f>
        <v/>
      </c>
      <c r="M619" t="str">
        <f t="shared" si="73"/>
        <v/>
      </c>
      <c r="N619" t="e">
        <f>_xlfn.IFNA(_xlfn.XLOOKUP($G619,'HBV TL'!$C:$C,'HBV TL'!$E:$E,,0),"NA")</f>
        <v>#VALUE!</v>
      </c>
      <c r="O619" t="e">
        <f>_xlfn.IFNA(_xlfn.XLOOKUP($H619,'HBV TL'!$C:$C,'HBV TL'!$E:$E,,0),"NA")</f>
        <v>#VALUE!</v>
      </c>
      <c r="P619" t="e">
        <f t="shared" si="74"/>
        <v>#VALUE!</v>
      </c>
      <c r="Q619" t="e">
        <f>_xlfn.XLOOKUP($G619,'HBV_PBC Unified TL'!$A:$A,'HBV_PBC Unified TL'!$E:$E,,0)</f>
        <v>#VALUE!</v>
      </c>
      <c r="R619" t="e">
        <f t="shared" si="75"/>
        <v>#VALUE!</v>
      </c>
      <c r="S619" t="e">
        <f>_xlfn.IFNA(IF(_xlfn.XLOOKUP($C619,OLs!$B:$B,OLs!$B:$B,,0),1,0),0)</f>
        <v>#VALUE!</v>
      </c>
      <c r="T619" t="e">
        <f t="shared" si="76"/>
        <v>#VALUE!</v>
      </c>
      <c r="U619" t="e">
        <f>_xlfn.IFNA(_xlfn.XLOOKUP($T619,'PBC TL'!$A:$A,'PBC TL'!$F:$F,,0),"NA")</f>
        <v>#VALUE!</v>
      </c>
      <c r="V619" t="e">
        <f t="shared" si="77"/>
        <v>#VALUE!</v>
      </c>
      <c r="W619" t="e">
        <f t="shared" si="78"/>
        <v>#VALUE!</v>
      </c>
      <c r="X619" t="e">
        <f t="shared" si="79"/>
        <v>#VALUE!</v>
      </c>
      <c r="Y619" t="e">
        <f t="shared" si="80"/>
        <v>#VALUE!</v>
      </c>
    </row>
    <row r="620" spans="1:25" hidden="1" x14ac:dyDescent="0.25">
      <c r="A620" t="e">
        <f>IFERROR(ODBC__dsn_Synapse[[#This Row],[wave_id]],"")*1</f>
        <v>#VALUE!</v>
      </c>
      <c r="B620" t="e">
        <f>IFERROR(ODBC__dsn_Synapse[[#This Row],[id]],"")*1</f>
        <v>#VALUE!</v>
      </c>
      <c r="C620" t="e">
        <f>IFERROR(ODBC__dsn_Synapse[[#This Row],[user_id]],"")*1</f>
        <v>#VALUE!</v>
      </c>
      <c r="D620" s="100" t="e">
        <f>IFERROR(ODBC__dsn_Synapse[[#This Row],[start_date]],"")*1</f>
        <v>#VALUE!</v>
      </c>
      <c r="E620" t="e">
        <f>IFERROR(ODBC__dsn_Synapse[[#This Row],[completed_date]],"")*1</f>
        <v>#VALUE!</v>
      </c>
      <c r="F620" s="100" t="e">
        <f>IFERROR(ODBC__dsn_Synapse[[#This Row],[convert_TZ(users_waves.completed_date,''UTC'',''America/New_York'')]],"")*1</f>
        <v>#VALUE!</v>
      </c>
      <c r="G620" t="e">
        <f>IFERROR(ODBC__dsn_Synapse[[#This Row],[npi]],"")*1</f>
        <v>#VALUE!</v>
      </c>
      <c r="H620" t="e">
        <f>IFERROR(ODBC__dsn_Synapse[[#This Row],[vendor_npi]],"")*1</f>
        <v>#VALUE!</v>
      </c>
      <c r="I620" t="e">
        <f>IFERROR(ODBC__dsn_Synapse[[#This Row],[status]],"")*1</f>
        <v>#VALUE!</v>
      </c>
      <c r="J620" t="str">
        <f>IFERROR(ODBC__dsn_Synapse[[#This Row],[responses-&gt;&gt;''$.\"4420595\"'']],"")</f>
        <v/>
      </c>
      <c r="K620" t="str">
        <f>IFERROR(ODBC__dsn_Synapse[[#This Row],[responses-&gt;&gt;''$.\"4420283\"'']],"")</f>
        <v/>
      </c>
      <c r="L620" t="str">
        <f>IFERROR(ODBC__dsn_Synapse[[#This Row],[responses-&gt;&gt;''$.\"4422124\"'']],"")</f>
        <v/>
      </c>
      <c r="M620" t="str">
        <f t="shared" si="73"/>
        <v/>
      </c>
      <c r="N620" t="e">
        <f>_xlfn.IFNA(_xlfn.XLOOKUP($G620,'HBV TL'!$C:$C,'HBV TL'!$E:$E,,0),"NA")</f>
        <v>#VALUE!</v>
      </c>
      <c r="O620" t="e">
        <f>_xlfn.IFNA(_xlfn.XLOOKUP($H620,'HBV TL'!$C:$C,'HBV TL'!$E:$E,,0),"NA")</f>
        <v>#VALUE!</v>
      </c>
      <c r="P620" t="e">
        <f t="shared" si="74"/>
        <v>#VALUE!</v>
      </c>
      <c r="Q620" t="e">
        <f>_xlfn.XLOOKUP($G620,'HBV_PBC Unified TL'!$A:$A,'HBV_PBC Unified TL'!$E:$E,,0)</f>
        <v>#VALUE!</v>
      </c>
      <c r="R620" t="e">
        <f t="shared" si="75"/>
        <v>#VALUE!</v>
      </c>
      <c r="S620" t="e">
        <f>_xlfn.IFNA(IF(_xlfn.XLOOKUP($C620,OLs!$B:$B,OLs!$B:$B,,0),1,0),0)</f>
        <v>#VALUE!</v>
      </c>
      <c r="T620" t="e">
        <f t="shared" si="76"/>
        <v>#VALUE!</v>
      </c>
      <c r="U620" t="e">
        <f>_xlfn.IFNA(_xlfn.XLOOKUP($T620,'PBC TL'!$A:$A,'PBC TL'!$F:$F,,0),"NA")</f>
        <v>#VALUE!</v>
      </c>
      <c r="V620" t="e">
        <f t="shared" si="77"/>
        <v>#VALUE!</v>
      </c>
      <c r="W620" t="e">
        <f t="shared" si="78"/>
        <v>#VALUE!</v>
      </c>
      <c r="X620" t="e">
        <f t="shared" si="79"/>
        <v>#VALUE!</v>
      </c>
      <c r="Y620" t="e">
        <f t="shared" si="80"/>
        <v>#VALUE!</v>
      </c>
    </row>
    <row r="621" spans="1:25" hidden="1" x14ac:dyDescent="0.25">
      <c r="A621" t="e">
        <f>IFERROR(ODBC__dsn_Synapse[[#This Row],[wave_id]],"")*1</f>
        <v>#VALUE!</v>
      </c>
      <c r="B621" t="e">
        <f>IFERROR(ODBC__dsn_Synapse[[#This Row],[id]],"")*1</f>
        <v>#VALUE!</v>
      </c>
      <c r="C621" t="e">
        <f>IFERROR(ODBC__dsn_Synapse[[#This Row],[user_id]],"")*1</f>
        <v>#VALUE!</v>
      </c>
      <c r="D621" s="100" t="e">
        <f>IFERROR(ODBC__dsn_Synapse[[#This Row],[start_date]],"")*1</f>
        <v>#VALUE!</v>
      </c>
      <c r="E621" t="e">
        <f>IFERROR(ODBC__dsn_Synapse[[#This Row],[completed_date]],"")*1</f>
        <v>#VALUE!</v>
      </c>
      <c r="F621" s="100" t="e">
        <f>IFERROR(ODBC__dsn_Synapse[[#This Row],[convert_TZ(users_waves.completed_date,''UTC'',''America/New_York'')]],"")*1</f>
        <v>#VALUE!</v>
      </c>
      <c r="G621" t="e">
        <f>IFERROR(ODBC__dsn_Synapse[[#This Row],[npi]],"")*1</f>
        <v>#VALUE!</v>
      </c>
      <c r="H621" t="e">
        <f>IFERROR(ODBC__dsn_Synapse[[#This Row],[vendor_npi]],"")*1</f>
        <v>#VALUE!</v>
      </c>
      <c r="I621" t="e">
        <f>IFERROR(ODBC__dsn_Synapse[[#This Row],[status]],"")*1</f>
        <v>#VALUE!</v>
      </c>
      <c r="J621" t="str">
        <f>IFERROR(ODBC__dsn_Synapse[[#This Row],[responses-&gt;&gt;''$.\"4420595\"'']],"")</f>
        <v/>
      </c>
      <c r="K621" t="str">
        <f>IFERROR(ODBC__dsn_Synapse[[#This Row],[responses-&gt;&gt;''$.\"4420283\"'']],"")</f>
        <v/>
      </c>
      <c r="L621" t="str">
        <f>IFERROR(ODBC__dsn_Synapse[[#This Row],[responses-&gt;&gt;''$.\"4422124\"'']],"")</f>
        <v/>
      </c>
      <c r="M621" t="str">
        <f t="shared" si="73"/>
        <v/>
      </c>
      <c r="N621" t="e">
        <f>_xlfn.IFNA(_xlfn.XLOOKUP($G621,'HBV TL'!$C:$C,'HBV TL'!$E:$E,,0),"NA")</f>
        <v>#VALUE!</v>
      </c>
      <c r="O621" t="e">
        <f>_xlfn.IFNA(_xlfn.XLOOKUP($H621,'HBV TL'!$C:$C,'HBV TL'!$E:$E,,0),"NA")</f>
        <v>#VALUE!</v>
      </c>
      <c r="P621" t="e">
        <f t="shared" si="74"/>
        <v>#VALUE!</v>
      </c>
      <c r="Q621" t="e">
        <f>_xlfn.XLOOKUP($G621,'HBV_PBC Unified TL'!$A:$A,'HBV_PBC Unified TL'!$E:$E,,0)</f>
        <v>#VALUE!</v>
      </c>
      <c r="R621" t="e">
        <f t="shared" si="75"/>
        <v>#VALUE!</v>
      </c>
      <c r="S621" t="e">
        <f>_xlfn.IFNA(IF(_xlfn.XLOOKUP($C621,OLs!$B:$B,OLs!$B:$B,,0),1,0),0)</f>
        <v>#VALUE!</v>
      </c>
      <c r="T621" t="e">
        <f t="shared" si="76"/>
        <v>#VALUE!</v>
      </c>
      <c r="U621" t="e">
        <f>_xlfn.IFNA(_xlfn.XLOOKUP($T621,'PBC TL'!$A:$A,'PBC TL'!$F:$F,,0),"NA")</f>
        <v>#VALUE!</v>
      </c>
      <c r="V621" t="e">
        <f t="shared" si="77"/>
        <v>#VALUE!</v>
      </c>
      <c r="W621" t="e">
        <f t="shared" si="78"/>
        <v>#VALUE!</v>
      </c>
      <c r="X621" t="e">
        <f t="shared" si="79"/>
        <v>#VALUE!</v>
      </c>
      <c r="Y621" t="e">
        <f t="shared" si="80"/>
        <v>#VALUE!</v>
      </c>
    </row>
    <row r="622" spans="1:25" hidden="1" x14ac:dyDescent="0.25">
      <c r="A622" t="e">
        <f>IFERROR(ODBC__dsn_Synapse[[#This Row],[wave_id]],"")*1</f>
        <v>#VALUE!</v>
      </c>
      <c r="B622" t="e">
        <f>IFERROR(ODBC__dsn_Synapse[[#This Row],[id]],"")*1</f>
        <v>#VALUE!</v>
      </c>
      <c r="C622" t="e">
        <f>IFERROR(ODBC__dsn_Synapse[[#This Row],[user_id]],"")*1</f>
        <v>#VALUE!</v>
      </c>
      <c r="D622" s="100" t="e">
        <f>IFERROR(ODBC__dsn_Synapse[[#This Row],[start_date]],"")*1</f>
        <v>#VALUE!</v>
      </c>
      <c r="E622" t="e">
        <f>IFERROR(ODBC__dsn_Synapse[[#This Row],[completed_date]],"")*1</f>
        <v>#VALUE!</v>
      </c>
      <c r="F622" s="100" t="e">
        <f>IFERROR(ODBC__dsn_Synapse[[#This Row],[convert_TZ(users_waves.completed_date,''UTC'',''America/New_York'')]],"")*1</f>
        <v>#VALUE!</v>
      </c>
      <c r="G622" t="e">
        <f>IFERROR(ODBC__dsn_Synapse[[#This Row],[npi]],"")*1</f>
        <v>#VALUE!</v>
      </c>
      <c r="H622" t="e">
        <f>IFERROR(ODBC__dsn_Synapse[[#This Row],[vendor_npi]],"")*1</f>
        <v>#VALUE!</v>
      </c>
      <c r="I622" t="e">
        <f>IFERROR(ODBC__dsn_Synapse[[#This Row],[status]],"")*1</f>
        <v>#VALUE!</v>
      </c>
      <c r="J622" t="str">
        <f>IFERROR(ODBC__dsn_Synapse[[#This Row],[responses-&gt;&gt;''$.\"4420595\"'']],"")</f>
        <v/>
      </c>
      <c r="K622" t="str">
        <f>IFERROR(ODBC__dsn_Synapse[[#This Row],[responses-&gt;&gt;''$.\"4420283\"'']],"")</f>
        <v/>
      </c>
      <c r="L622" t="str">
        <f>IFERROR(ODBC__dsn_Synapse[[#This Row],[responses-&gt;&gt;''$.\"4422124\"'']],"")</f>
        <v/>
      </c>
      <c r="M622" t="str">
        <f t="shared" si="73"/>
        <v/>
      </c>
      <c r="N622" t="e">
        <f>_xlfn.IFNA(_xlfn.XLOOKUP($G622,'HBV TL'!$C:$C,'HBV TL'!$E:$E,,0),"NA")</f>
        <v>#VALUE!</v>
      </c>
      <c r="O622" t="e">
        <f>_xlfn.IFNA(_xlfn.XLOOKUP($H622,'HBV TL'!$C:$C,'HBV TL'!$E:$E,,0),"NA")</f>
        <v>#VALUE!</v>
      </c>
      <c r="P622" t="e">
        <f t="shared" si="74"/>
        <v>#VALUE!</v>
      </c>
      <c r="Q622" t="e">
        <f>_xlfn.XLOOKUP($G622,'HBV_PBC Unified TL'!$A:$A,'HBV_PBC Unified TL'!$E:$E,,0)</f>
        <v>#VALUE!</v>
      </c>
      <c r="R622" t="e">
        <f t="shared" si="75"/>
        <v>#VALUE!</v>
      </c>
      <c r="S622" t="e">
        <f>_xlfn.IFNA(IF(_xlfn.XLOOKUP($C622,OLs!$B:$B,OLs!$B:$B,,0),1,0),0)</f>
        <v>#VALUE!</v>
      </c>
      <c r="T622" t="e">
        <f t="shared" si="76"/>
        <v>#VALUE!</v>
      </c>
      <c r="U622" t="e">
        <f>_xlfn.IFNA(_xlfn.XLOOKUP($T622,'PBC TL'!$A:$A,'PBC TL'!$F:$F,,0),"NA")</f>
        <v>#VALUE!</v>
      </c>
      <c r="V622" t="e">
        <f t="shared" si="77"/>
        <v>#VALUE!</v>
      </c>
      <c r="W622" t="e">
        <f t="shared" si="78"/>
        <v>#VALUE!</v>
      </c>
      <c r="X622" t="e">
        <f t="shared" si="79"/>
        <v>#VALUE!</v>
      </c>
      <c r="Y622" t="e">
        <f t="shared" si="80"/>
        <v>#VALUE!</v>
      </c>
    </row>
    <row r="623" spans="1:25" hidden="1" x14ac:dyDescent="0.25">
      <c r="A623" t="e">
        <f>IFERROR(ODBC__dsn_Synapse[[#This Row],[wave_id]],"")*1</f>
        <v>#VALUE!</v>
      </c>
      <c r="B623" t="e">
        <f>IFERROR(ODBC__dsn_Synapse[[#This Row],[id]],"")*1</f>
        <v>#VALUE!</v>
      </c>
      <c r="C623" t="e">
        <f>IFERROR(ODBC__dsn_Synapse[[#This Row],[user_id]],"")*1</f>
        <v>#VALUE!</v>
      </c>
      <c r="D623" s="100" t="e">
        <f>IFERROR(ODBC__dsn_Synapse[[#This Row],[start_date]],"")*1</f>
        <v>#VALUE!</v>
      </c>
      <c r="E623" t="e">
        <f>IFERROR(ODBC__dsn_Synapse[[#This Row],[completed_date]],"")*1</f>
        <v>#VALUE!</v>
      </c>
      <c r="F623" s="100" t="e">
        <f>IFERROR(ODBC__dsn_Synapse[[#This Row],[convert_TZ(users_waves.completed_date,''UTC'',''America/New_York'')]],"")*1</f>
        <v>#VALUE!</v>
      </c>
      <c r="G623" t="e">
        <f>IFERROR(ODBC__dsn_Synapse[[#This Row],[npi]],"")*1</f>
        <v>#VALUE!</v>
      </c>
      <c r="H623" t="e">
        <f>IFERROR(ODBC__dsn_Synapse[[#This Row],[vendor_npi]],"")*1</f>
        <v>#VALUE!</v>
      </c>
      <c r="I623" t="e">
        <f>IFERROR(ODBC__dsn_Synapse[[#This Row],[status]],"")*1</f>
        <v>#VALUE!</v>
      </c>
      <c r="J623" t="str">
        <f>IFERROR(ODBC__dsn_Synapse[[#This Row],[responses-&gt;&gt;''$.\"4420595\"'']],"")</f>
        <v/>
      </c>
      <c r="K623" t="str">
        <f>IFERROR(ODBC__dsn_Synapse[[#This Row],[responses-&gt;&gt;''$.\"4420283\"'']],"")</f>
        <v/>
      </c>
      <c r="L623" t="str">
        <f>IFERROR(ODBC__dsn_Synapse[[#This Row],[responses-&gt;&gt;''$.\"4422124\"'']],"")</f>
        <v/>
      </c>
      <c r="M623" t="str">
        <f t="shared" si="73"/>
        <v/>
      </c>
      <c r="N623" t="e">
        <f>_xlfn.IFNA(_xlfn.XLOOKUP($G623,'HBV TL'!$C:$C,'HBV TL'!$E:$E,,0),"NA")</f>
        <v>#VALUE!</v>
      </c>
      <c r="O623" t="e">
        <f>_xlfn.IFNA(_xlfn.XLOOKUP($H623,'HBV TL'!$C:$C,'HBV TL'!$E:$E,,0),"NA")</f>
        <v>#VALUE!</v>
      </c>
      <c r="P623" t="e">
        <f t="shared" si="74"/>
        <v>#VALUE!</v>
      </c>
      <c r="Q623" t="e">
        <f>_xlfn.XLOOKUP($G623,'HBV_PBC Unified TL'!$A:$A,'HBV_PBC Unified TL'!$E:$E,,0)</f>
        <v>#VALUE!</v>
      </c>
      <c r="R623" t="e">
        <f t="shared" si="75"/>
        <v>#VALUE!</v>
      </c>
      <c r="S623" t="e">
        <f>_xlfn.IFNA(IF(_xlfn.XLOOKUP($C623,OLs!$B:$B,OLs!$B:$B,,0),1,0),0)</f>
        <v>#VALUE!</v>
      </c>
      <c r="T623" t="e">
        <f t="shared" si="76"/>
        <v>#VALUE!</v>
      </c>
      <c r="U623" t="e">
        <f>_xlfn.IFNA(_xlfn.XLOOKUP($T623,'PBC TL'!$A:$A,'PBC TL'!$F:$F,,0),"NA")</f>
        <v>#VALUE!</v>
      </c>
      <c r="V623" t="e">
        <f t="shared" si="77"/>
        <v>#VALUE!</v>
      </c>
      <c r="W623" t="e">
        <f t="shared" si="78"/>
        <v>#VALUE!</v>
      </c>
      <c r="X623" t="e">
        <f t="shared" si="79"/>
        <v>#VALUE!</v>
      </c>
      <c r="Y623" t="e">
        <f t="shared" si="80"/>
        <v>#VALUE!</v>
      </c>
    </row>
    <row r="624" spans="1:25" hidden="1" x14ac:dyDescent="0.25">
      <c r="A624" t="e">
        <f>IFERROR(ODBC__dsn_Synapse[[#This Row],[wave_id]],"")*1</f>
        <v>#VALUE!</v>
      </c>
      <c r="B624" t="e">
        <f>IFERROR(ODBC__dsn_Synapse[[#This Row],[id]],"")*1</f>
        <v>#VALUE!</v>
      </c>
      <c r="C624" t="e">
        <f>IFERROR(ODBC__dsn_Synapse[[#This Row],[user_id]],"")*1</f>
        <v>#VALUE!</v>
      </c>
      <c r="D624" s="100" t="e">
        <f>IFERROR(ODBC__dsn_Synapse[[#This Row],[start_date]],"")*1</f>
        <v>#VALUE!</v>
      </c>
      <c r="E624" t="e">
        <f>IFERROR(ODBC__dsn_Synapse[[#This Row],[completed_date]],"")*1</f>
        <v>#VALUE!</v>
      </c>
      <c r="F624" s="100" t="e">
        <f>IFERROR(ODBC__dsn_Synapse[[#This Row],[convert_TZ(users_waves.completed_date,''UTC'',''America/New_York'')]],"")*1</f>
        <v>#VALUE!</v>
      </c>
      <c r="G624" t="e">
        <f>IFERROR(ODBC__dsn_Synapse[[#This Row],[npi]],"")*1</f>
        <v>#VALUE!</v>
      </c>
      <c r="H624" t="e">
        <f>IFERROR(ODBC__dsn_Synapse[[#This Row],[vendor_npi]],"")*1</f>
        <v>#VALUE!</v>
      </c>
      <c r="I624" t="e">
        <f>IFERROR(ODBC__dsn_Synapse[[#This Row],[status]],"")*1</f>
        <v>#VALUE!</v>
      </c>
      <c r="J624" t="str">
        <f>IFERROR(ODBC__dsn_Synapse[[#This Row],[responses-&gt;&gt;''$.\"4420595\"'']],"")</f>
        <v/>
      </c>
      <c r="K624" t="str">
        <f>IFERROR(ODBC__dsn_Synapse[[#This Row],[responses-&gt;&gt;''$.\"4420283\"'']],"")</f>
        <v/>
      </c>
      <c r="L624" t="str">
        <f>IFERROR(ODBC__dsn_Synapse[[#This Row],[responses-&gt;&gt;''$.\"4422124\"'']],"")</f>
        <v/>
      </c>
      <c r="M624" t="str">
        <f t="shared" si="73"/>
        <v/>
      </c>
      <c r="N624" t="e">
        <f>_xlfn.IFNA(_xlfn.XLOOKUP($G624,'HBV TL'!$C:$C,'HBV TL'!$E:$E,,0),"NA")</f>
        <v>#VALUE!</v>
      </c>
      <c r="O624" t="e">
        <f>_xlfn.IFNA(_xlfn.XLOOKUP($H624,'HBV TL'!$C:$C,'HBV TL'!$E:$E,,0),"NA")</f>
        <v>#VALUE!</v>
      </c>
      <c r="P624" t="e">
        <f t="shared" si="74"/>
        <v>#VALUE!</v>
      </c>
      <c r="Q624" t="e">
        <f>_xlfn.XLOOKUP($G624,'HBV_PBC Unified TL'!$A:$A,'HBV_PBC Unified TL'!$E:$E,,0)</f>
        <v>#VALUE!</v>
      </c>
      <c r="R624" t="e">
        <f t="shared" si="75"/>
        <v>#VALUE!</v>
      </c>
      <c r="S624" t="e">
        <f>_xlfn.IFNA(IF(_xlfn.XLOOKUP($C624,OLs!$B:$B,OLs!$B:$B,,0),1,0),0)</f>
        <v>#VALUE!</v>
      </c>
      <c r="T624" t="e">
        <f t="shared" si="76"/>
        <v>#VALUE!</v>
      </c>
      <c r="U624" t="e">
        <f>_xlfn.IFNA(_xlfn.XLOOKUP($T624,'PBC TL'!$A:$A,'PBC TL'!$F:$F,,0),"NA")</f>
        <v>#VALUE!</v>
      </c>
      <c r="V624" t="e">
        <f t="shared" si="77"/>
        <v>#VALUE!</v>
      </c>
      <c r="W624" t="e">
        <f t="shared" si="78"/>
        <v>#VALUE!</v>
      </c>
      <c r="X624" t="e">
        <f t="shared" si="79"/>
        <v>#VALUE!</v>
      </c>
      <c r="Y624" t="e">
        <f t="shared" si="80"/>
        <v>#VALUE!</v>
      </c>
    </row>
    <row r="625" spans="1:25" hidden="1" x14ac:dyDescent="0.25">
      <c r="A625" t="e">
        <f>IFERROR(ODBC__dsn_Synapse[[#This Row],[wave_id]],"")*1</f>
        <v>#VALUE!</v>
      </c>
      <c r="B625" t="e">
        <f>IFERROR(ODBC__dsn_Synapse[[#This Row],[id]],"")*1</f>
        <v>#VALUE!</v>
      </c>
      <c r="C625" t="e">
        <f>IFERROR(ODBC__dsn_Synapse[[#This Row],[user_id]],"")*1</f>
        <v>#VALUE!</v>
      </c>
      <c r="D625" s="100" t="e">
        <f>IFERROR(ODBC__dsn_Synapse[[#This Row],[start_date]],"")*1</f>
        <v>#VALUE!</v>
      </c>
      <c r="E625" t="e">
        <f>IFERROR(ODBC__dsn_Synapse[[#This Row],[completed_date]],"")*1</f>
        <v>#VALUE!</v>
      </c>
      <c r="F625" s="100" t="e">
        <f>IFERROR(ODBC__dsn_Synapse[[#This Row],[convert_TZ(users_waves.completed_date,''UTC'',''America/New_York'')]],"")*1</f>
        <v>#VALUE!</v>
      </c>
      <c r="G625" t="e">
        <f>IFERROR(ODBC__dsn_Synapse[[#This Row],[npi]],"")*1</f>
        <v>#VALUE!</v>
      </c>
      <c r="H625" t="e">
        <f>IFERROR(ODBC__dsn_Synapse[[#This Row],[vendor_npi]],"")*1</f>
        <v>#VALUE!</v>
      </c>
      <c r="I625" t="e">
        <f>IFERROR(ODBC__dsn_Synapse[[#This Row],[status]],"")*1</f>
        <v>#VALUE!</v>
      </c>
      <c r="J625" t="str">
        <f>IFERROR(ODBC__dsn_Synapse[[#This Row],[responses-&gt;&gt;''$.\"4420595\"'']],"")</f>
        <v/>
      </c>
      <c r="K625" t="str">
        <f>IFERROR(ODBC__dsn_Synapse[[#This Row],[responses-&gt;&gt;''$.\"4420283\"'']],"")</f>
        <v/>
      </c>
      <c r="L625" t="str">
        <f>IFERROR(ODBC__dsn_Synapse[[#This Row],[responses-&gt;&gt;''$.\"4422124\"'']],"")</f>
        <v/>
      </c>
      <c r="M625" t="str">
        <f t="shared" si="73"/>
        <v/>
      </c>
      <c r="N625" t="e">
        <f>_xlfn.IFNA(_xlfn.XLOOKUP($G625,'HBV TL'!$C:$C,'HBV TL'!$E:$E,,0),"NA")</f>
        <v>#VALUE!</v>
      </c>
      <c r="O625" t="e">
        <f>_xlfn.IFNA(_xlfn.XLOOKUP($H625,'HBV TL'!$C:$C,'HBV TL'!$E:$E,,0),"NA")</f>
        <v>#VALUE!</v>
      </c>
      <c r="P625" t="e">
        <f t="shared" si="74"/>
        <v>#VALUE!</v>
      </c>
      <c r="Q625" t="e">
        <f>_xlfn.XLOOKUP($G625,'HBV_PBC Unified TL'!$A:$A,'HBV_PBC Unified TL'!$E:$E,,0)</f>
        <v>#VALUE!</v>
      </c>
      <c r="R625" t="e">
        <f t="shared" si="75"/>
        <v>#VALUE!</v>
      </c>
      <c r="S625" t="e">
        <f>_xlfn.IFNA(IF(_xlfn.XLOOKUP($C625,OLs!$B:$B,OLs!$B:$B,,0),1,0),0)</f>
        <v>#VALUE!</v>
      </c>
      <c r="T625" t="e">
        <f t="shared" si="76"/>
        <v>#VALUE!</v>
      </c>
      <c r="U625" t="e">
        <f>_xlfn.IFNA(_xlfn.XLOOKUP($T625,'PBC TL'!$A:$A,'PBC TL'!$F:$F,,0),"NA")</f>
        <v>#VALUE!</v>
      </c>
      <c r="V625" t="e">
        <f t="shared" si="77"/>
        <v>#VALUE!</v>
      </c>
      <c r="W625" t="e">
        <f t="shared" si="78"/>
        <v>#VALUE!</v>
      </c>
      <c r="X625" t="e">
        <f t="shared" si="79"/>
        <v>#VALUE!</v>
      </c>
      <c r="Y625" t="e">
        <f t="shared" si="80"/>
        <v>#VALUE!</v>
      </c>
    </row>
    <row r="626" spans="1:25" hidden="1" x14ac:dyDescent="0.25">
      <c r="A626" t="e">
        <f>IFERROR(ODBC__dsn_Synapse[[#This Row],[wave_id]],"")*1</f>
        <v>#VALUE!</v>
      </c>
      <c r="B626" t="e">
        <f>IFERROR(ODBC__dsn_Synapse[[#This Row],[id]],"")*1</f>
        <v>#VALUE!</v>
      </c>
      <c r="C626" t="e">
        <f>IFERROR(ODBC__dsn_Synapse[[#This Row],[user_id]],"")*1</f>
        <v>#VALUE!</v>
      </c>
      <c r="D626" s="100" t="e">
        <f>IFERROR(ODBC__dsn_Synapse[[#This Row],[start_date]],"")*1</f>
        <v>#VALUE!</v>
      </c>
      <c r="E626" t="e">
        <f>IFERROR(ODBC__dsn_Synapse[[#This Row],[completed_date]],"")*1</f>
        <v>#VALUE!</v>
      </c>
      <c r="F626" s="100" t="e">
        <f>IFERROR(ODBC__dsn_Synapse[[#This Row],[convert_TZ(users_waves.completed_date,''UTC'',''America/New_York'')]],"")*1</f>
        <v>#VALUE!</v>
      </c>
      <c r="G626" t="e">
        <f>IFERROR(ODBC__dsn_Synapse[[#This Row],[npi]],"")*1</f>
        <v>#VALUE!</v>
      </c>
      <c r="H626" t="e">
        <f>IFERROR(ODBC__dsn_Synapse[[#This Row],[vendor_npi]],"")*1</f>
        <v>#VALUE!</v>
      </c>
      <c r="I626" t="e">
        <f>IFERROR(ODBC__dsn_Synapse[[#This Row],[status]],"")*1</f>
        <v>#VALUE!</v>
      </c>
      <c r="J626" t="str">
        <f>IFERROR(ODBC__dsn_Synapse[[#This Row],[responses-&gt;&gt;''$.\"4420595\"'']],"")</f>
        <v/>
      </c>
      <c r="K626" t="str">
        <f>IFERROR(ODBC__dsn_Synapse[[#This Row],[responses-&gt;&gt;''$.\"4420283\"'']],"")</f>
        <v/>
      </c>
      <c r="L626" t="str">
        <f>IFERROR(ODBC__dsn_Synapse[[#This Row],[responses-&gt;&gt;''$.\"4422124\"'']],"")</f>
        <v/>
      </c>
      <c r="M626" t="str">
        <f t="shared" si="73"/>
        <v/>
      </c>
      <c r="N626" t="e">
        <f>_xlfn.IFNA(_xlfn.XLOOKUP($G626,'HBV TL'!$C:$C,'HBV TL'!$E:$E,,0),"NA")</f>
        <v>#VALUE!</v>
      </c>
      <c r="O626" t="e">
        <f>_xlfn.IFNA(_xlfn.XLOOKUP($H626,'HBV TL'!$C:$C,'HBV TL'!$E:$E,,0),"NA")</f>
        <v>#VALUE!</v>
      </c>
      <c r="P626" t="e">
        <f t="shared" si="74"/>
        <v>#VALUE!</v>
      </c>
      <c r="Q626" t="e">
        <f>_xlfn.XLOOKUP($G626,'HBV_PBC Unified TL'!$A:$A,'HBV_PBC Unified TL'!$E:$E,,0)</f>
        <v>#VALUE!</v>
      </c>
      <c r="R626" t="e">
        <f t="shared" si="75"/>
        <v>#VALUE!</v>
      </c>
      <c r="S626" t="e">
        <f>_xlfn.IFNA(IF(_xlfn.XLOOKUP($C626,OLs!$B:$B,OLs!$B:$B,,0),1,0),0)</f>
        <v>#VALUE!</v>
      </c>
      <c r="T626" t="e">
        <f t="shared" si="76"/>
        <v>#VALUE!</v>
      </c>
      <c r="U626" t="e">
        <f>_xlfn.IFNA(_xlfn.XLOOKUP($T626,'PBC TL'!$A:$A,'PBC TL'!$F:$F,,0),"NA")</f>
        <v>#VALUE!</v>
      </c>
      <c r="V626" t="e">
        <f t="shared" si="77"/>
        <v>#VALUE!</v>
      </c>
      <c r="W626" t="e">
        <f t="shared" si="78"/>
        <v>#VALUE!</v>
      </c>
      <c r="X626" t="e">
        <f t="shared" si="79"/>
        <v>#VALUE!</v>
      </c>
      <c r="Y626" t="e">
        <f t="shared" si="80"/>
        <v>#VALUE!</v>
      </c>
    </row>
    <row r="627" spans="1:25" hidden="1" x14ac:dyDescent="0.25">
      <c r="A627" t="e">
        <f>IFERROR(ODBC__dsn_Synapse[[#This Row],[wave_id]],"")*1</f>
        <v>#VALUE!</v>
      </c>
      <c r="B627" t="e">
        <f>IFERROR(ODBC__dsn_Synapse[[#This Row],[id]],"")*1</f>
        <v>#VALUE!</v>
      </c>
      <c r="C627" t="e">
        <f>IFERROR(ODBC__dsn_Synapse[[#This Row],[user_id]],"")*1</f>
        <v>#VALUE!</v>
      </c>
      <c r="D627" s="100" t="e">
        <f>IFERROR(ODBC__dsn_Synapse[[#This Row],[start_date]],"")*1</f>
        <v>#VALUE!</v>
      </c>
      <c r="E627" t="e">
        <f>IFERROR(ODBC__dsn_Synapse[[#This Row],[completed_date]],"")*1</f>
        <v>#VALUE!</v>
      </c>
      <c r="F627" s="100" t="e">
        <f>IFERROR(ODBC__dsn_Synapse[[#This Row],[convert_TZ(users_waves.completed_date,''UTC'',''America/New_York'')]],"")*1</f>
        <v>#VALUE!</v>
      </c>
      <c r="G627" t="e">
        <f>IFERROR(ODBC__dsn_Synapse[[#This Row],[npi]],"")*1</f>
        <v>#VALUE!</v>
      </c>
      <c r="H627" t="e">
        <f>IFERROR(ODBC__dsn_Synapse[[#This Row],[vendor_npi]],"")*1</f>
        <v>#VALUE!</v>
      </c>
      <c r="I627" t="e">
        <f>IFERROR(ODBC__dsn_Synapse[[#This Row],[status]],"")*1</f>
        <v>#VALUE!</v>
      </c>
      <c r="J627" t="str">
        <f>IFERROR(ODBC__dsn_Synapse[[#This Row],[responses-&gt;&gt;''$.\"4420595\"'']],"")</f>
        <v/>
      </c>
      <c r="K627" t="str">
        <f>IFERROR(ODBC__dsn_Synapse[[#This Row],[responses-&gt;&gt;''$.\"4420283\"'']],"")</f>
        <v/>
      </c>
      <c r="L627" t="str">
        <f>IFERROR(ODBC__dsn_Synapse[[#This Row],[responses-&gt;&gt;''$.\"4422124\"'']],"")</f>
        <v/>
      </c>
      <c r="M627" t="str">
        <f t="shared" si="73"/>
        <v/>
      </c>
      <c r="N627" t="e">
        <f>_xlfn.IFNA(_xlfn.XLOOKUP($G627,'HBV TL'!$C:$C,'HBV TL'!$E:$E,,0),"NA")</f>
        <v>#VALUE!</v>
      </c>
      <c r="O627" t="e">
        <f>_xlfn.IFNA(_xlfn.XLOOKUP($H627,'HBV TL'!$C:$C,'HBV TL'!$E:$E,,0),"NA")</f>
        <v>#VALUE!</v>
      </c>
      <c r="P627" t="e">
        <f t="shared" si="74"/>
        <v>#VALUE!</v>
      </c>
      <c r="Q627" t="e">
        <f>_xlfn.XLOOKUP($G627,'HBV_PBC Unified TL'!$A:$A,'HBV_PBC Unified TL'!$E:$E,,0)</f>
        <v>#VALUE!</v>
      </c>
      <c r="R627" t="e">
        <f t="shared" si="75"/>
        <v>#VALUE!</v>
      </c>
      <c r="S627" t="e">
        <f>_xlfn.IFNA(IF(_xlfn.XLOOKUP($C627,OLs!$B:$B,OLs!$B:$B,,0),1,0),0)</f>
        <v>#VALUE!</v>
      </c>
      <c r="T627" t="e">
        <f t="shared" si="76"/>
        <v>#VALUE!</v>
      </c>
      <c r="U627" t="e">
        <f>_xlfn.IFNA(_xlfn.XLOOKUP($T627,'PBC TL'!$A:$A,'PBC TL'!$F:$F,,0),"NA")</f>
        <v>#VALUE!</v>
      </c>
      <c r="V627" t="e">
        <f t="shared" si="77"/>
        <v>#VALUE!</v>
      </c>
      <c r="W627" t="e">
        <f t="shared" si="78"/>
        <v>#VALUE!</v>
      </c>
      <c r="X627" t="e">
        <f t="shared" si="79"/>
        <v>#VALUE!</v>
      </c>
      <c r="Y627" t="e">
        <f t="shared" si="80"/>
        <v>#VALUE!</v>
      </c>
    </row>
    <row r="628" spans="1:25" hidden="1" x14ac:dyDescent="0.25">
      <c r="A628" t="e">
        <f>IFERROR(ODBC__dsn_Synapse[[#This Row],[wave_id]],"")*1</f>
        <v>#VALUE!</v>
      </c>
      <c r="B628" t="e">
        <f>IFERROR(ODBC__dsn_Synapse[[#This Row],[id]],"")*1</f>
        <v>#VALUE!</v>
      </c>
      <c r="C628" t="e">
        <f>IFERROR(ODBC__dsn_Synapse[[#This Row],[user_id]],"")*1</f>
        <v>#VALUE!</v>
      </c>
      <c r="D628" s="100" t="e">
        <f>IFERROR(ODBC__dsn_Synapse[[#This Row],[start_date]],"")*1</f>
        <v>#VALUE!</v>
      </c>
      <c r="E628" t="e">
        <f>IFERROR(ODBC__dsn_Synapse[[#This Row],[completed_date]],"")*1</f>
        <v>#VALUE!</v>
      </c>
      <c r="F628" s="100" t="e">
        <f>IFERROR(ODBC__dsn_Synapse[[#This Row],[convert_TZ(users_waves.completed_date,''UTC'',''America/New_York'')]],"")*1</f>
        <v>#VALUE!</v>
      </c>
      <c r="G628" t="e">
        <f>IFERROR(ODBC__dsn_Synapse[[#This Row],[npi]],"")*1</f>
        <v>#VALUE!</v>
      </c>
      <c r="H628" t="e">
        <f>IFERROR(ODBC__dsn_Synapse[[#This Row],[vendor_npi]],"")*1</f>
        <v>#VALUE!</v>
      </c>
      <c r="I628" t="e">
        <f>IFERROR(ODBC__dsn_Synapse[[#This Row],[status]],"")*1</f>
        <v>#VALUE!</v>
      </c>
      <c r="J628" t="str">
        <f>IFERROR(ODBC__dsn_Synapse[[#This Row],[responses-&gt;&gt;''$.\"4420595\"'']],"")</f>
        <v/>
      </c>
      <c r="K628" t="str">
        <f>IFERROR(ODBC__dsn_Synapse[[#This Row],[responses-&gt;&gt;''$.\"4420283\"'']],"")</f>
        <v/>
      </c>
      <c r="L628" t="str">
        <f>IFERROR(ODBC__dsn_Synapse[[#This Row],[responses-&gt;&gt;''$.\"4422124\"'']],"")</f>
        <v/>
      </c>
      <c r="M628" t="str">
        <f t="shared" si="73"/>
        <v/>
      </c>
      <c r="N628" t="e">
        <f>_xlfn.IFNA(_xlfn.XLOOKUP($G628,'HBV TL'!$C:$C,'HBV TL'!$E:$E,,0),"NA")</f>
        <v>#VALUE!</v>
      </c>
      <c r="O628" t="e">
        <f>_xlfn.IFNA(_xlfn.XLOOKUP($H628,'HBV TL'!$C:$C,'HBV TL'!$E:$E,,0),"NA")</f>
        <v>#VALUE!</v>
      </c>
      <c r="P628" t="e">
        <f t="shared" si="74"/>
        <v>#VALUE!</v>
      </c>
      <c r="Q628" t="e">
        <f>_xlfn.XLOOKUP($G628,'HBV_PBC Unified TL'!$A:$A,'HBV_PBC Unified TL'!$E:$E,,0)</f>
        <v>#VALUE!</v>
      </c>
      <c r="R628" t="e">
        <f t="shared" si="75"/>
        <v>#VALUE!</v>
      </c>
      <c r="S628" t="e">
        <f>_xlfn.IFNA(IF(_xlfn.XLOOKUP($C628,OLs!$B:$B,OLs!$B:$B,,0),1,0),0)</f>
        <v>#VALUE!</v>
      </c>
      <c r="T628" t="e">
        <f t="shared" si="76"/>
        <v>#VALUE!</v>
      </c>
      <c r="U628" t="e">
        <f>_xlfn.IFNA(_xlfn.XLOOKUP($T628,'PBC TL'!$A:$A,'PBC TL'!$F:$F,,0),"NA")</f>
        <v>#VALUE!</v>
      </c>
      <c r="V628" t="e">
        <f t="shared" si="77"/>
        <v>#VALUE!</v>
      </c>
      <c r="W628" t="e">
        <f t="shared" si="78"/>
        <v>#VALUE!</v>
      </c>
      <c r="X628" t="e">
        <f t="shared" si="79"/>
        <v>#VALUE!</v>
      </c>
      <c r="Y628" t="e">
        <f t="shared" si="80"/>
        <v>#VALUE!</v>
      </c>
    </row>
    <row r="629" spans="1:25" hidden="1" x14ac:dyDescent="0.25">
      <c r="A629" t="e">
        <f>IFERROR(ODBC__dsn_Synapse[[#This Row],[wave_id]],"")*1</f>
        <v>#VALUE!</v>
      </c>
      <c r="B629" t="e">
        <f>IFERROR(ODBC__dsn_Synapse[[#This Row],[id]],"")*1</f>
        <v>#VALUE!</v>
      </c>
      <c r="C629" t="e">
        <f>IFERROR(ODBC__dsn_Synapse[[#This Row],[user_id]],"")*1</f>
        <v>#VALUE!</v>
      </c>
      <c r="D629" s="100" t="e">
        <f>IFERROR(ODBC__dsn_Synapse[[#This Row],[start_date]],"")*1</f>
        <v>#VALUE!</v>
      </c>
      <c r="E629" t="e">
        <f>IFERROR(ODBC__dsn_Synapse[[#This Row],[completed_date]],"")*1</f>
        <v>#VALUE!</v>
      </c>
      <c r="F629" s="100" t="e">
        <f>IFERROR(ODBC__dsn_Synapse[[#This Row],[convert_TZ(users_waves.completed_date,''UTC'',''America/New_York'')]],"")*1</f>
        <v>#VALUE!</v>
      </c>
      <c r="G629" t="e">
        <f>IFERROR(ODBC__dsn_Synapse[[#This Row],[npi]],"")*1</f>
        <v>#VALUE!</v>
      </c>
      <c r="H629" t="e">
        <f>IFERROR(ODBC__dsn_Synapse[[#This Row],[vendor_npi]],"")*1</f>
        <v>#VALUE!</v>
      </c>
      <c r="I629" t="e">
        <f>IFERROR(ODBC__dsn_Synapse[[#This Row],[status]],"")*1</f>
        <v>#VALUE!</v>
      </c>
      <c r="J629" t="str">
        <f>IFERROR(ODBC__dsn_Synapse[[#This Row],[responses-&gt;&gt;''$.\"4420595\"'']],"")</f>
        <v/>
      </c>
      <c r="K629" t="str">
        <f>IFERROR(ODBC__dsn_Synapse[[#This Row],[responses-&gt;&gt;''$.\"4420283\"'']],"")</f>
        <v/>
      </c>
      <c r="L629" t="str">
        <f>IFERROR(ODBC__dsn_Synapse[[#This Row],[responses-&gt;&gt;''$.\"4422124\"'']],"")</f>
        <v/>
      </c>
      <c r="M629" t="str">
        <f t="shared" si="73"/>
        <v/>
      </c>
      <c r="N629" t="e">
        <f>_xlfn.IFNA(_xlfn.XLOOKUP($G629,'HBV TL'!$C:$C,'HBV TL'!$E:$E,,0),"NA")</f>
        <v>#VALUE!</v>
      </c>
      <c r="O629" t="e">
        <f>_xlfn.IFNA(_xlfn.XLOOKUP($H629,'HBV TL'!$C:$C,'HBV TL'!$E:$E,,0),"NA")</f>
        <v>#VALUE!</v>
      </c>
      <c r="P629" t="e">
        <f t="shared" si="74"/>
        <v>#VALUE!</v>
      </c>
      <c r="Q629" t="e">
        <f>_xlfn.XLOOKUP($G629,'HBV_PBC Unified TL'!$A:$A,'HBV_PBC Unified TL'!$E:$E,,0)</f>
        <v>#VALUE!</v>
      </c>
      <c r="R629" t="e">
        <f t="shared" si="75"/>
        <v>#VALUE!</v>
      </c>
      <c r="S629" t="e">
        <f>_xlfn.IFNA(IF(_xlfn.XLOOKUP($C629,OLs!$B:$B,OLs!$B:$B,,0),1,0),0)</f>
        <v>#VALUE!</v>
      </c>
      <c r="T629" t="e">
        <f t="shared" si="76"/>
        <v>#VALUE!</v>
      </c>
      <c r="U629" t="e">
        <f>_xlfn.IFNA(_xlfn.XLOOKUP($T629,'PBC TL'!$A:$A,'PBC TL'!$F:$F,,0),"NA")</f>
        <v>#VALUE!</v>
      </c>
      <c r="V629" t="e">
        <f t="shared" si="77"/>
        <v>#VALUE!</v>
      </c>
      <c r="W629" t="e">
        <f t="shared" si="78"/>
        <v>#VALUE!</v>
      </c>
      <c r="X629" t="e">
        <f t="shared" si="79"/>
        <v>#VALUE!</v>
      </c>
      <c r="Y629" t="e">
        <f t="shared" si="80"/>
        <v>#VALUE!</v>
      </c>
    </row>
    <row r="630" spans="1:25" hidden="1" x14ac:dyDescent="0.25">
      <c r="A630" t="e">
        <f>IFERROR(ODBC__dsn_Synapse[[#This Row],[wave_id]],"")*1</f>
        <v>#VALUE!</v>
      </c>
      <c r="B630" t="e">
        <f>IFERROR(ODBC__dsn_Synapse[[#This Row],[id]],"")*1</f>
        <v>#VALUE!</v>
      </c>
      <c r="C630" t="e">
        <f>IFERROR(ODBC__dsn_Synapse[[#This Row],[user_id]],"")*1</f>
        <v>#VALUE!</v>
      </c>
      <c r="D630" s="100" t="e">
        <f>IFERROR(ODBC__dsn_Synapse[[#This Row],[start_date]],"")*1</f>
        <v>#VALUE!</v>
      </c>
      <c r="E630" t="e">
        <f>IFERROR(ODBC__dsn_Synapse[[#This Row],[completed_date]],"")*1</f>
        <v>#VALUE!</v>
      </c>
      <c r="F630" s="100" t="e">
        <f>IFERROR(ODBC__dsn_Synapse[[#This Row],[convert_TZ(users_waves.completed_date,''UTC'',''America/New_York'')]],"")*1</f>
        <v>#VALUE!</v>
      </c>
      <c r="G630" t="e">
        <f>IFERROR(ODBC__dsn_Synapse[[#This Row],[npi]],"")*1</f>
        <v>#VALUE!</v>
      </c>
      <c r="H630" t="e">
        <f>IFERROR(ODBC__dsn_Synapse[[#This Row],[vendor_npi]],"")*1</f>
        <v>#VALUE!</v>
      </c>
      <c r="I630" t="e">
        <f>IFERROR(ODBC__dsn_Synapse[[#This Row],[status]],"")*1</f>
        <v>#VALUE!</v>
      </c>
      <c r="J630" t="str">
        <f>IFERROR(ODBC__dsn_Synapse[[#This Row],[responses-&gt;&gt;''$.\"4420595\"'']],"")</f>
        <v/>
      </c>
      <c r="K630" t="str">
        <f>IFERROR(ODBC__dsn_Synapse[[#This Row],[responses-&gt;&gt;''$.\"4420283\"'']],"")</f>
        <v/>
      </c>
      <c r="L630" t="str">
        <f>IFERROR(ODBC__dsn_Synapse[[#This Row],[responses-&gt;&gt;''$.\"4422124\"'']],"")</f>
        <v/>
      </c>
      <c r="M630" t="str">
        <f t="shared" si="73"/>
        <v/>
      </c>
      <c r="N630" t="e">
        <f>_xlfn.IFNA(_xlfn.XLOOKUP($G630,'HBV TL'!$C:$C,'HBV TL'!$E:$E,,0),"NA")</f>
        <v>#VALUE!</v>
      </c>
      <c r="O630" t="e">
        <f>_xlfn.IFNA(_xlfn.XLOOKUP($H630,'HBV TL'!$C:$C,'HBV TL'!$E:$E,,0),"NA")</f>
        <v>#VALUE!</v>
      </c>
      <c r="P630" t="e">
        <f t="shared" si="74"/>
        <v>#VALUE!</v>
      </c>
      <c r="Q630" t="e">
        <f>_xlfn.XLOOKUP($G630,'HBV_PBC Unified TL'!$A:$A,'HBV_PBC Unified TL'!$E:$E,,0)</f>
        <v>#VALUE!</v>
      </c>
      <c r="R630" t="e">
        <f t="shared" si="75"/>
        <v>#VALUE!</v>
      </c>
      <c r="S630" t="e">
        <f>_xlfn.IFNA(IF(_xlfn.XLOOKUP($C630,OLs!$B:$B,OLs!$B:$B,,0),1,0),0)</f>
        <v>#VALUE!</v>
      </c>
      <c r="T630" t="e">
        <f t="shared" si="76"/>
        <v>#VALUE!</v>
      </c>
      <c r="U630" t="e">
        <f>_xlfn.IFNA(_xlfn.XLOOKUP($T630,'PBC TL'!$A:$A,'PBC TL'!$F:$F,,0),"NA")</f>
        <v>#VALUE!</v>
      </c>
      <c r="V630" t="e">
        <f t="shared" si="77"/>
        <v>#VALUE!</v>
      </c>
      <c r="W630" t="e">
        <f t="shared" si="78"/>
        <v>#VALUE!</v>
      </c>
      <c r="X630" t="e">
        <f t="shared" si="79"/>
        <v>#VALUE!</v>
      </c>
      <c r="Y630" t="e">
        <f t="shared" si="80"/>
        <v>#VALUE!</v>
      </c>
    </row>
    <row r="631" spans="1:25" hidden="1" x14ac:dyDescent="0.25">
      <c r="A631" t="e">
        <f>IFERROR(ODBC__dsn_Synapse[[#This Row],[wave_id]],"")*1</f>
        <v>#VALUE!</v>
      </c>
      <c r="B631" t="e">
        <f>IFERROR(ODBC__dsn_Synapse[[#This Row],[id]],"")*1</f>
        <v>#VALUE!</v>
      </c>
      <c r="C631" t="e">
        <f>IFERROR(ODBC__dsn_Synapse[[#This Row],[user_id]],"")*1</f>
        <v>#VALUE!</v>
      </c>
      <c r="D631" s="100" t="e">
        <f>IFERROR(ODBC__dsn_Synapse[[#This Row],[start_date]],"")*1</f>
        <v>#VALUE!</v>
      </c>
      <c r="E631" t="e">
        <f>IFERROR(ODBC__dsn_Synapse[[#This Row],[completed_date]],"")*1</f>
        <v>#VALUE!</v>
      </c>
      <c r="F631" s="100" t="e">
        <f>IFERROR(ODBC__dsn_Synapse[[#This Row],[convert_TZ(users_waves.completed_date,''UTC'',''America/New_York'')]],"")*1</f>
        <v>#VALUE!</v>
      </c>
      <c r="G631" t="e">
        <f>IFERROR(ODBC__dsn_Synapse[[#This Row],[npi]],"")*1</f>
        <v>#VALUE!</v>
      </c>
      <c r="H631" t="e">
        <f>IFERROR(ODBC__dsn_Synapse[[#This Row],[vendor_npi]],"")*1</f>
        <v>#VALUE!</v>
      </c>
      <c r="I631" t="e">
        <f>IFERROR(ODBC__dsn_Synapse[[#This Row],[status]],"")*1</f>
        <v>#VALUE!</v>
      </c>
      <c r="J631" t="str">
        <f>IFERROR(ODBC__dsn_Synapse[[#This Row],[responses-&gt;&gt;''$.\"4420595\"'']],"")</f>
        <v/>
      </c>
      <c r="K631" t="str">
        <f>IFERROR(ODBC__dsn_Synapse[[#This Row],[responses-&gt;&gt;''$.\"4420283\"'']],"")</f>
        <v/>
      </c>
      <c r="L631" t="str">
        <f>IFERROR(ODBC__dsn_Synapse[[#This Row],[responses-&gt;&gt;''$.\"4422124\"'']],"")</f>
        <v/>
      </c>
      <c r="M631" t="str">
        <f t="shared" si="73"/>
        <v/>
      </c>
      <c r="N631" t="e">
        <f>_xlfn.IFNA(_xlfn.XLOOKUP($G631,'HBV TL'!$C:$C,'HBV TL'!$E:$E,,0),"NA")</f>
        <v>#VALUE!</v>
      </c>
      <c r="O631" t="e">
        <f>_xlfn.IFNA(_xlfn.XLOOKUP($H631,'HBV TL'!$C:$C,'HBV TL'!$E:$E,,0),"NA")</f>
        <v>#VALUE!</v>
      </c>
      <c r="P631" t="e">
        <f t="shared" si="74"/>
        <v>#VALUE!</v>
      </c>
      <c r="Q631" t="e">
        <f>_xlfn.XLOOKUP($G631,'HBV_PBC Unified TL'!$A:$A,'HBV_PBC Unified TL'!$E:$E,,0)</f>
        <v>#VALUE!</v>
      </c>
      <c r="R631" t="e">
        <f t="shared" si="75"/>
        <v>#VALUE!</v>
      </c>
      <c r="S631" t="e">
        <f>_xlfn.IFNA(IF(_xlfn.XLOOKUP($C631,OLs!$B:$B,OLs!$B:$B,,0),1,0),0)</f>
        <v>#VALUE!</v>
      </c>
      <c r="T631" t="e">
        <f t="shared" si="76"/>
        <v>#VALUE!</v>
      </c>
      <c r="U631" t="e">
        <f>_xlfn.IFNA(_xlfn.XLOOKUP($T631,'PBC TL'!$A:$A,'PBC TL'!$F:$F,,0),"NA")</f>
        <v>#VALUE!</v>
      </c>
      <c r="V631" t="e">
        <f t="shared" si="77"/>
        <v>#VALUE!</v>
      </c>
      <c r="W631" t="e">
        <f t="shared" si="78"/>
        <v>#VALUE!</v>
      </c>
      <c r="X631" t="e">
        <f t="shared" si="79"/>
        <v>#VALUE!</v>
      </c>
      <c r="Y631" t="e">
        <f t="shared" si="80"/>
        <v>#VALUE!</v>
      </c>
    </row>
    <row r="632" spans="1:25" hidden="1" x14ac:dyDescent="0.25">
      <c r="A632" t="e">
        <f>IFERROR(ODBC__dsn_Synapse[[#This Row],[wave_id]],"")*1</f>
        <v>#VALUE!</v>
      </c>
      <c r="B632" t="e">
        <f>IFERROR(ODBC__dsn_Synapse[[#This Row],[id]],"")*1</f>
        <v>#VALUE!</v>
      </c>
      <c r="C632" t="e">
        <f>IFERROR(ODBC__dsn_Synapse[[#This Row],[user_id]],"")*1</f>
        <v>#VALUE!</v>
      </c>
      <c r="D632" s="100" t="e">
        <f>IFERROR(ODBC__dsn_Synapse[[#This Row],[start_date]],"")*1</f>
        <v>#VALUE!</v>
      </c>
      <c r="E632" t="e">
        <f>IFERROR(ODBC__dsn_Synapse[[#This Row],[completed_date]],"")*1</f>
        <v>#VALUE!</v>
      </c>
      <c r="F632" s="100" t="e">
        <f>IFERROR(ODBC__dsn_Synapse[[#This Row],[convert_TZ(users_waves.completed_date,''UTC'',''America/New_York'')]],"")*1</f>
        <v>#VALUE!</v>
      </c>
      <c r="G632" t="e">
        <f>IFERROR(ODBC__dsn_Synapse[[#This Row],[npi]],"")*1</f>
        <v>#VALUE!</v>
      </c>
      <c r="H632" t="e">
        <f>IFERROR(ODBC__dsn_Synapse[[#This Row],[vendor_npi]],"")*1</f>
        <v>#VALUE!</v>
      </c>
      <c r="I632" t="e">
        <f>IFERROR(ODBC__dsn_Synapse[[#This Row],[status]],"")*1</f>
        <v>#VALUE!</v>
      </c>
      <c r="J632" t="str">
        <f>IFERROR(ODBC__dsn_Synapse[[#This Row],[responses-&gt;&gt;''$.\"4420595\"'']],"")</f>
        <v/>
      </c>
      <c r="K632" t="str">
        <f>IFERROR(ODBC__dsn_Synapse[[#This Row],[responses-&gt;&gt;''$.\"4420283\"'']],"")</f>
        <v/>
      </c>
      <c r="L632" t="str">
        <f>IFERROR(ODBC__dsn_Synapse[[#This Row],[responses-&gt;&gt;''$.\"4422124\"'']],"")</f>
        <v/>
      </c>
      <c r="M632" t="str">
        <f t="shared" si="73"/>
        <v/>
      </c>
      <c r="N632" t="e">
        <f>_xlfn.IFNA(_xlfn.XLOOKUP($G632,'HBV TL'!$C:$C,'HBV TL'!$E:$E,,0),"NA")</f>
        <v>#VALUE!</v>
      </c>
      <c r="O632" t="e">
        <f>_xlfn.IFNA(_xlfn.XLOOKUP($H632,'HBV TL'!$C:$C,'HBV TL'!$E:$E,,0),"NA")</f>
        <v>#VALUE!</v>
      </c>
      <c r="P632" t="e">
        <f t="shared" si="74"/>
        <v>#VALUE!</v>
      </c>
      <c r="Q632" t="e">
        <f>_xlfn.XLOOKUP($G632,'HBV_PBC Unified TL'!$A:$A,'HBV_PBC Unified TL'!$E:$E,,0)</f>
        <v>#VALUE!</v>
      </c>
      <c r="R632" t="e">
        <f t="shared" si="75"/>
        <v>#VALUE!</v>
      </c>
      <c r="S632" t="e">
        <f>_xlfn.IFNA(IF(_xlfn.XLOOKUP($C632,OLs!$B:$B,OLs!$B:$B,,0),1,0),0)</f>
        <v>#VALUE!</v>
      </c>
      <c r="T632" t="e">
        <f t="shared" si="76"/>
        <v>#VALUE!</v>
      </c>
      <c r="U632" t="e">
        <f>_xlfn.IFNA(_xlfn.XLOOKUP($T632,'PBC TL'!$A:$A,'PBC TL'!$F:$F,,0),"NA")</f>
        <v>#VALUE!</v>
      </c>
      <c r="V632" t="e">
        <f t="shared" si="77"/>
        <v>#VALUE!</v>
      </c>
      <c r="W632" t="e">
        <f t="shared" si="78"/>
        <v>#VALUE!</v>
      </c>
      <c r="X632" t="e">
        <f t="shared" si="79"/>
        <v>#VALUE!</v>
      </c>
      <c r="Y632" t="e">
        <f t="shared" si="80"/>
        <v>#VALUE!</v>
      </c>
    </row>
    <row r="633" spans="1:25" hidden="1" x14ac:dyDescent="0.25">
      <c r="A633" t="e">
        <f>IFERROR(ODBC__dsn_Synapse[[#This Row],[wave_id]],"")*1</f>
        <v>#VALUE!</v>
      </c>
      <c r="B633" t="e">
        <f>IFERROR(ODBC__dsn_Synapse[[#This Row],[id]],"")*1</f>
        <v>#VALUE!</v>
      </c>
      <c r="C633" t="e">
        <f>IFERROR(ODBC__dsn_Synapse[[#This Row],[user_id]],"")*1</f>
        <v>#VALUE!</v>
      </c>
      <c r="D633" s="100" t="e">
        <f>IFERROR(ODBC__dsn_Synapse[[#This Row],[start_date]],"")*1</f>
        <v>#VALUE!</v>
      </c>
      <c r="E633" t="e">
        <f>IFERROR(ODBC__dsn_Synapse[[#This Row],[completed_date]],"")*1</f>
        <v>#VALUE!</v>
      </c>
      <c r="F633" s="100" t="e">
        <f>IFERROR(ODBC__dsn_Synapse[[#This Row],[convert_TZ(users_waves.completed_date,''UTC'',''America/New_York'')]],"")*1</f>
        <v>#VALUE!</v>
      </c>
      <c r="G633" t="e">
        <f>IFERROR(ODBC__dsn_Synapse[[#This Row],[npi]],"")*1</f>
        <v>#VALUE!</v>
      </c>
      <c r="H633" t="e">
        <f>IFERROR(ODBC__dsn_Synapse[[#This Row],[vendor_npi]],"")*1</f>
        <v>#VALUE!</v>
      </c>
      <c r="I633" t="e">
        <f>IFERROR(ODBC__dsn_Synapse[[#This Row],[status]],"")*1</f>
        <v>#VALUE!</v>
      </c>
      <c r="J633" t="str">
        <f>IFERROR(ODBC__dsn_Synapse[[#This Row],[responses-&gt;&gt;''$.\"4420595\"'']],"")</f>
        <v/>
      </c>
      <c r="K633" t="str">
        <f>IFERROR(ODBC__dsn_Synapse[[#This Row],[responses-&gt;&gt;''$.\"4420283\"'']],"")</f>
        <v/>
      </c>
      <c r="L633" t="str">
        <f>IFERROR(ODBC__dsn_Synapse[[#This Row],[responses-&gt;&gt;''$.\"4422124\"'']],"")</f>
        <v/>
      </c>
      <c r="M633" t="str">
        <f t="shared" si="73"/>
        <v/>
      </c>
      <c r="N633" t="e">
        <f>_xlfn.IFNA(_xlfn.XLOOKUP($G633,'HBV TL'!$C:$C,'HBV TL'!$E:$E,,0),"NA")</f>
        <v>#VALUE!</v>
      </c>
      <c r="O633" t="e">
        <f>_xlfn.IFNA(_xlfn.XLOOKUP($H633,'HBV TL'!$C:$C,'HBV TL'!$E:$E,,0),"NA")</f>
        <v>#VALUE!</v>
      </c>
      <c r="P633" t="e">
        <f t="shared" si="74"/>
        <v>#VALUE!</v>
      </c>
      <c r="Q633" t="e">
        <f>_xlfn.XLOOKUP($G633,'HBV_PBC Unified TL'!$A:$A,'HBV_PBC Unified TL'!$E:$E,,0)</f>
        <v>#VALUE!</v>
      </c>
      <c r="R633" t="e">
        <f t="shared" si="75"/>
        <v>#VALUE!</v>
      </c>
      <c r="S633" t="e">
        <f>_xlfn.IFNA(IF(_xlfn.XLOOKUP($C633,OLs!$B:$B,OLs!$B:$B,,0),1,0),0)</f>
        <v>#VALUE!</v>
      </c>
      <c r="T633" t="e">
        <f t="shared" si="76"/>
        <v>#VALUE!</v>
      </c>
      <c r="U633" t="e">
        <f>_xlfn.IFNA(_xlfn.XLOOKUP($T633,'PBC TL'!$A:$A,'PBC TL'!$F:$F,,0),"NA")</f>
        <v>#VALUE!</v>
      </c>
      <c r="V633" t="e">
        <f t="shared" si="77"/>
        <v>#VALUE!</v>
      </c>
      <c r="W633" t="e">
        <f t="shared" si="78"/>
        <v>#VALUE!</v>
      </c>
      <c r="X633" t="e">
        <f t="shared" si="79"/>
        <v>#VALUE!</v>
      </c>
      <c r="Y633" t="e">
        <f t="shared" si="80"/>
        <v>#VALUE!</v>
      </c>
    </row>
    <row r="634" spans="1:25" hidden="1" x14ac:dyDescent="0.25">
      <c r="A634" t="e">
        <f>IFERROR(ODBC__dsn_Synapse[[#This Row],[wave_id]],"")*1</f>
        <v>#VALUE!</v>
      </c>
      <c r="B634" t="e">
        <f>IFERROR(ODBC__dsn_Synapse[[#This Row],[id]],"")*1</f>
        <v>#VALUE!</v>
      </c>
      <c r="C634" t="e">
        <f>IFERROR(ODBC__dsn_Synapse[[#This Row],[user_id]],"")*1</f>
        <v>#VALUE!</v>
      </c>
      <c r="D634" s="100" t="e">
        <f>IFERROR(ODBC__dsn_Synapse[[#This Row],[start_date]],"")*1</f>
        <v>#VALUE!</v>
      </c>
      <c r="E634" t="e">
        <f>IFERROR(ODBC__dsn_Synapse[[#This Row],[completed_date]],"")*1</f>
        <v>#VALUE!</v>
      </c>
      <c r="F634" s="100" t="e">
        <f>IFERROR(ODBC__dsn_Synapse[[#This Row],[convert_TZ(users_waves.completed_date,''UTC'',''America/New_York'')]],"")*1</f>
        <v>#VALUE!</v>
      </c>
      <c r="G634" t="e">
        <f>IFERROR(ODBC__dsn_Synapse[[#This Row],[npi]],"")*1</f>
        <v>#VALUE!</v>
      </c>
      <c r="H634" t="e">
        <f>IFERROR(ODBC__dsn_Synapse[[#This Row],[vendor_npi]],"")*1</f>
        <v>#VALUE!</v>
      </c>
      <c r="I634" t="e">
        <f>IFERROR(ODBC__dsn_Synapse[[#This Row],[status]],"")*1</f>
        <v>#VALUE!</v>
      </c>
      <c r="J634" t="str">
        <f>IFERROR(ODBC__dsn_Synapse[[#This Row],[responses-&gt;&gt;''$.\"4420595\"'']],"")</f>
        <v/>
      </c>
      <c r="K634" t="str">
        <f>IFERROR(ODBC__dsn_Synapse[[#This Row],[responses-&gt;&gt;''$.\"4420283\"'']],"")</f>
        <v/>
      </c>
      <c r="L634" t="str">
        <f>IFERROR(ODBC__dsn_Synapse[[#This Row],[responses-&gt;&gt;''$.\"4422124\"'']],"")</f>
        <v/>
      </c>
      <c r="M634" t="str">
        <f t="shared" si="73"/>
        <v/>
      </c>
      <c r="N634" t="e">
        <f>_xlfn.IFNA(_xlfn.XLOOKUP($G634,'HBV TL'!$C:$C,'HBV TL'!$E:$E,,0),"NA")</f>
        <v>#VALUE!</v>
      </c>
      <c r="O634" t="e">
        <f>_xlfn.IFNA(_xlfn.XLOOKUP($H634,'HBV TL'!$C:$C,'HBV TL'!$E:$E,,0),"NA")</f>
        <v>#VALUE!</v>
      </c>
      <c r="P634" t="e">
        <f t="shared" si="74"/>
        <v>#VALUE!</v>
      </c>
      <c r="Q634" t="e">
        <f>_xlfn.XLOOKUP($G634,'HBV_PBC Unified TL'!$A:$A,'HBV_PBC Unified TL'!$E:$E,,0)</f>
        <v>#VALUE!</v>
      </c>
      <c r="R634" t="e">
        <f t="shared" si="75"/>
        <v>#VALUE!</v>
      </c>
      <c r="S634" t="e">
        <f>_xlfn.IFNA(IF(_xlfn.XLOOKUP($C634,OLs!$B:$B,OLs!$B:$B,,0),1,0),0)</f>
        <v>#VALUE!</v>
      </c>
      <c r="T634" t="e">
        <f t="shared" si="76"/>
        <v>#VALUE!</v>
      </c>
      <c r="U634" t="e">
        <f>_xlfn.IFNA(_xlfn.XLOOKUP($T634,'PBC TL'!$A:$A,'PBC TL'!$F:$F,,0),"NA")</f>
        <v>#VALUE!</v>
      </c>
      <c r="V634" t="e">
        <f t="shared" si="77"/>
        <v>#VALUE!</v>
      </c>
      <c r="W634" t="e">
        <f t="shared" si="78"/>
        <v>#VALUE!</v>
      </c>
      <c r="X634" t="e">
        <f t="shared" si="79"/>
        <v>#VALUE!</v>
      </c>
      <c r="Y634" t="e">
        <f t="shared" si="80"/>
        <v>#VALUE!</v>
      </c>
    </row>
    <row r="635" spans="1:25" hidden="1" x14ac:dyDescent="0.25">
      <c r="A635" t="e">
        <f>IFERROR(ODBC__dsn_Synapse[[#This Row],[wave_id]],"")*1</f>
        <v>#VALUE!</v>
      </c>
      <c r="B635" t="e">
        <f>IFERROR(ODBC__dsn_Synapse[[#This Row],[id]],"")*1</f>
        <v>#VALUE!</v>
      </c>
      <c r="C635" t="e">
        <f>IFERROR(ODBC__dsn_Synapse[[#This Row],[user_id]],"")*1</f>
        <v>#VALUE!</v>
      </c>
      <c r="D635" s="100" t="e">
        <f>IFERROR(ODBC__dsn_Synapse[[#This Row],[start_date]],"")*1</f>
        <v>#VALUE!</v>
      </c>
      <c r="E635" t="e">
        <f>IFERROR(ODBC__dsn_Synapse[[#This Row],[completed_date]],"")*1</f>
        <v>#VALUE!</v>
      </c>
      <c r="F635" s="100" t="e">
        <f>IFERROR(ODBC__dsn_Synapse[[#This Row],[convert_TZ(users_waves.completed_date,''UTC'',''America/New_York'')]],"")*1</f>
        <v>#VALUE!</v>
      </c>
      <c r="G635" t="e">
        <f>IFERROR(ODBC__dsn_Synapse[[#This Row],[npi]],"")*1</f>
        <v>#VALUE!</v>
      </c>
      <c r="H635" t="e">
        <f>IFERROR(ODBC__dsn_Synapse[[#This Row],[vendor_npi]],"")*1</f>
        <v>#VALUE!</v>
      </c>
      <c r="I635" t="e">
        <f>IFERROR(ODBC__dsn_Synapse[[#This Row],[status]],"")*1</f>
        <v>#VALUE!</v>
      </c>
      <c r="J635" t="str">
        <f>IFERROR(ODBC__dsn_Synapse[[#This Row],[responses-&gt;&gt;''$.\"4420595\"'']],"")</f>
        <v/>
      </c>
      <c r="K635" t="str">
        <f>IFERROR(ODBC__dsn_Synapse[[#This Row],[responses-&gt;&gt;''$.\"4420283\"'']],"")</f>
        <v/>
      </c>
      <c r="L635" t="str">
        <f>IFERROR(ODBC__dsn_Synapse[[#This Row],[responses-&gt;&gt;''$.\"4422124\"'']],"")</f>
        <v/>
      </c>
      <c r="M635" t="str">
        <f t="shared" si="73"/>
        <v/>
      </c>
      <c r="N635" t="e">
        <f>_xlfn.IFNA(_xlfn.XLOOKUP($G635,'HBV TL'!$C:$C,'HBV TL'!$E:$E,,0),"NA")</f>
        <v>#VALUE!</v>
      </c>
      <c r="O635" t="e">
        <f>_xlfn.IFNA(_xlfn.XLOOKUP($H635,'HBV TL'!$C:$C,'HBV TL'!$E:$E,,0),"NA")</f>
        <v>#VALUE!</v>
      </c>
      <c r="P635" t="e">
        <f t="shared" si="74"/>
        <v>#VALUE!</v>
      </c>
      <c r="Q635" t="e">
        <f>_xlfn.XLOOKUP($G635,'HBV_PBC Unified TL'!$A:$A,'HBV_PBC Unified TL'!$E:$E,,0)</f>
        <v>#VALUE!</v>
      </c>
      <c r="R635" t="e">
        <f t="shared" si="75"/>
        <v>#VALUE!</v>
      </c>
      <c r="S635" t="e">
        <f>_xlfn.IFNA(IF(_xlfn.XLOOKUP($C635,OLs!$B:$B,OLs!$B:$B,,0),1,0),0)</f>
        <v>#VALUE!</v>
      </c>
      <c r="T635" t="e">
        <f t="shared" si="76"/>
        <v>#VALUE!</v>
      </c>
      <c r="U635" t="e">
        <f>_xlfn.IFNA(_xlfn.XLOOKUP($T635,'PBC TL'!$A:$A,'PBC TL'!$F:$F,,0),"NA")</f>
        <v>#VALUE!</v>
      </c>
      <c r="V635" t="e">
        <f t="shared" si="77"/>
        <v>#VALUE!</v>
      </c>
      <c r="W635" t="e">
        <f t="shared" si="78"/>
        <v>#VALUE!</v>
      </c>
      <c r="X635" t="e">
        <f t="shared" si="79"/>
        <v>#VALUE!</v>
      </c>
      <c r="Y635" t="e">
        <f t="shared" si="80"/>
        <v>#VALUE!</v>
      </c>
    </row>
    <row r="636" spans="1:25" hidden="1" x14ac:dyDescent="0.25">
      <c r="A636" t="e">
        <f>IFERROR(ODBC__dsn_Synapse[[#This Row],[wave_id]],"")*1</f>
        <v>#VALUE!</v>
      </c>
      <c r="B636" t="e">
        <f>IFERROR(ODBC__dsn_Synapse[[#This Row],[id]],"")*1</f>
        <v>#VALUE!</v>
      </c>
      <c r="C636" t="e">
        <f>IFERROR(ODBC__dsn_Synapse[[#This Row],[user_id]],"")*1</f>
        <v>#VALUE!</v>
      </c>
      <c r="D636" s="100" t="e">
        <f>IFERROR(ODBC__dsn_Synapse[[#This Row],[start_date]],"")*1</f>
        <v>#VALUE!</v>
      </c>
      <c r="E636" t="e">
        <f>IFERROR(ODBC__dsn_Synapse[[#This Row],[completed_date]],"")*1</f>
        <v>#VALUE!</v>
      </c>
      <c r="F636" s="100" t="e">
        <f>IFERROR(ODBC__dsn_Synapse[[#This Row],[convert_TZ(users_waves.completed_date,''UTC'',''America/New_York'')]],"")*1</f>
        <v>#VALUE!</v>
      </c>
      <c r="G636" t="e">
        <f>IFERROR(ODBC__dsn_Synapse[[#This Row],[npi]],"")*1</f>
        <v>#VALUE!</v>
      </c>
      <c r="H636" t="e">
        <f>IFERROR(ODBC__dsn_Synapse[[#This Row],[vendor_npi]],"")*1</f>
        <v>#VALUE!</v>
      </c>
      <c r="I636" t="e">
        <f>IFERROR(ODBC__dsn_Synapse[[#This Row],[status]],"")*1</f>
        <v>#VALUE!</v>
      </c>
      <c r="J636" t="str">
        <f>IFERROR(ODBC__dsn_Synapse[[#This Row],[responses-&gt;&gt;''$.\"4420595\"'']],"")</f>
        <v/>
      </c>
      <c r="K636" t="str">
        <f>IFERROR(ODBC__dsn_Synapse[[#This Row],[responses-&gt;&gt;''$.\"4420283\"'']],"")</f>
        <v/>
      </c>
      <c r="L636" t="str">
        <f>IFERROR(ODBC__dsn_Synapse[[#This Row],[responses-&gt;&gt;''$.\"4422124\"'']],"")</f>
        <v/>
      </c>
      <c r="M636" t="str">
        <f t="shared" si="73"/>
        <v/>
      </c>
      <c r="N636" t="e">
        <f>_xlfn.IFNA(_xlfn.XLOOKUP($G636,'HBV TL'!$C:$C,'HBV TL'!$E:$E,,0),"NA")</f>
        <v>#VALUE!</v>
      </c>
      <c r="O636" t="e">
        <f>_xlfn.IFNA(_xlfn.XLOOKUP($H636,'HBV TL'!$C:$C,'HBV TL'!$E:$E,,0),"NA")</f>
        <v>#VALUE!</v>
      </c>
      <c r="P636" t="e">
        <f t="shared" si="74"/>
        <v>#VALUE!</v>
      </c>
      <c r="Q636" t="e">
        <f>_xlfn.XLOOKUP($G636,'HBV_PBC Unified TL'!$A:$A,'HBV_PBC Unified TL'!$E:$E,,0)</f>
        <v>#VALUE!</v>
      </c>
      <c r="R636" t="e">
        <f t="shared" si="75"/>
        <v>#VALUE!</v>
      </c>
      <c r="S636" t="e">
        <f>_xlfn.IFNA(IF(_xlfn.XLOOKUP($C636,OLs!$B:$B,OLs!$B:$B,,0),1,0),0)</f>
        <v>#VALUE!</v>
      </c>
      <c r="T636" t="e">
        <f t="shared" si="76"/>
        <v>#VALUE!</v>
      </c>
      <c r="U636" t="e">
        <f>_xlfn.IFNA(_xlfn.XLOOKUP($T636,'PBC TL'!$A:$A,'PBC TL'!$F:$F,,0),"NA")</f>
        <v>#VALUE!</v>
      </c>
      <c r="V636" t="e">
        <f t="shared" si="77"/>
        <v>#VALUE!</v>
      </c>
      <c r="W636" t="e">
        <f t="shared" si="78"/>
        <v>#VALUE!</v>
      </c>
      <c r="X636" t="e">
        <f t="shared" si="79"/>
        <v>#VALUE!</v>
      </c>
      <c r="Y636" t="e">
        <f t="shared" si="80"/>
        <v>#VALUE!</v>
      </c>
    </row>
    <row r="637" spans="1:25" hidden="1" x14ac:dyDescent="0.25">
      <c r="A637" t="e">
        <f>IFERROR(ODBC__dsn_Synapse[[#This Row],[wave_id]],"")*1</f>
        <v>#VALUE!</v>
      </c>
      <c r="B637" t="e">
        <f>IFERROR(ODBC__dsn_Synapse[[#This Row],[id]],"")*1</f>
        <v>#VALUE!</v>
      </c>
      <c r="C637" t="e">
        <f>IFERROR(ODBC__dsn_Synapse[[#This Row],[user_id]],"")*1</f>
        <v>#VALUE!</v>
      </c>
      <c r="D637" s="100" t="e">
        <f>IFERROR(ODBC__dsn_Synapse[[#This Row],[start_date]],"")*1</f>
        <v>#VALUE!</v>
      </c>
      <c r="E637" t="e">
        <f>IFERROR(ODBC__dsn_Synapse[[#This Row],[completed_date]],"")*1</f>
        <v>#VALUE!</v>
      </c>
      <c r="F637" s="100" t="e">
        <f>IFERROR(ODBC__dsn_Synapse[[#This Row],[convert_TZ(users_waves.completed_date,''UTC'',''America/New_York'')]],"")*1</f>
        <v>#VALUE!</v>
      </c>
      <c r="G637" t="e">
        <f>IFERROR(ODBC__dsn_Synapse[[#This Row],[npi]],"")*1</f>
        <v>#VALUE!</v>
      </c>
      <c r="H637" t="e">
        <f>IFERROR(ODBC__dsn_Synapse[[#This Row],[vendor_npi]],"")*1</f>
        <v>#VALUE!</v>
      </c>
      <c r="I637" t="e">
        <f>IFERROR(ODBC__dsn_Synapse[[#This Row],[status]],"")*1</f>
        <v>#VALUE!</v>
      </c>
      <c r="J637" t="str">
        <f>IFERROR(ODBC__dsn_Synapse[[#This Row],[responses-&gt;&gt;''$.\"4420595\"'']],"")</f>
        <v/>
      </c>
      <c r="K637" t="str">
        <f>IFERROR(ODBC__dsn_Synapse[[#This Row],[responses-&gt;&gt;''$.\"4420283\"'']],"")</f>
        <v/>
      </c>
      <c r="L637" t="str">
        <f>IFERROR(ODBC__dsn_Synapse[[#This Row],[responses-&gt;&gt;''$.\"4422124\"'']],"")</f>
        <v/>
      </c>
      <c r="M637" t="str">
        <f t="shared" si="73"/>
        <v/>
      </c>
      <c r="N637" t="e">
        <f>_xlfn.IFNA(_xlfn.XLOOKUP($G637,'HBV TL'!$C:$C,'HBV TL'!$E:$E,,0),"NA")</f>
        <v>#VALUE!</v>
      </c>
      <c r="O637" t="e">
        <f>_xlfn.IFNA(_xlfn.XLOOKUP($H637,'HBV TL'!$C:$C,'HBV TL'!$E:$E,,0),"NA")</f>
        <v>#VALUE!</v>
      </c>
      <c r="P637" t="e">
        <f t="shared" si="74"/>
        <v>#VALUE!</v>
      </c>
      <c r="Q637" t="e">
        <f>_xlfn.XLOOKUP($G637,'HBV_PBC Unified TL'!$A:$A,'HBV_PBC Unified TL'!$E:$E,,0)</f>
        <v>#VALUE!</v>
      </c>
      <c r="R637" t="e">
        <f t="shared" si="75"/>
        <v>#VALUE!</v>
      </c>
      <c r="S637" t="e">
        <f>_xlfn.IFNA(IF(_xlfn.XLOOKUP($C637,OLs!$B:$B,OLs!$B:$B,,0),1,0),0)</f>
        <v>#VALUE!</v>
      </c>
      <c r="T637" t="e">
        <f t="shared" si="76"/>
        <v>#VALUE!</v>
      </c>
      <c r="U637" t="e">
        <f>_xlfn.IFNA(_xlfn.XLOOKUP($T637,'PBC TL'!$A:$A,'PBC TL'!$F:$F,,0),"NA")</f>
        <v>#VALUE!</v>
      </c>
      <c r="V637" t="e">
        <f t="shared" si="77"/>
        <v>#VALUE!</v>
      </c>
      <c r="W637" t="e">
        <f t="shared" si="78"/>
        <v>#VALUE!</v>
      </c>
      <c r="X637" t="e">
        <f t="shared" si="79"/>
        <v>#VALUE!</v>
      </c>
      <c r="Y637" t="e">
        <f t="shared" si="80"/>
        <v>#VALUE!</v>
      </c>
    </row>
    <row r="638" spans="1:25" hidden="1" x14ac:dyDescent="0.25">
      <c r="A638" t="e">
        <f>IFERROR(ODBC__dsn_Synapse[[#This Row],[wave_id]],"")*1</f>
        <v>#VALUE!</v>
      </c>
      <c r="B638" t="e">
        <f>IFERROR(ODBC__dsn_Synapse[[#This Row],[id]],"")*1</f>
        <v>#VALUE!</v>
      </c>
      <c r="C638" t="e">
        <f>IFERROR(ODBC__dsn_Synapse[[#This Row],[user_id]],"")*1</f>
        <v>#VALUE!</v>
      </c>
      <c r="D638" s="100" t="e">
        <f>IFERROR(ODBC__dsn_Synapse[[#This Row],[start_date]],"")*1</f>
        <v>#VALUE!</v>
      </c>
      <c r="E638" t="e">
        <f>IFERROR(ODBC__dsn_Synapse[[#This Row],[completed_date]],"")*1</f>
        <v>#VALUE!</v>
      </c>
      <c r="F638" s="100" t="e">
        <f>IFERROR(ODBC__dsn_Synapse[[#This Row],[convert_TZ(users_waves.completed_date,''UTC'',''America/New_York'')]],"")*1</f>
        <v>#VALUE!</v>
      </c>
      <c r="G638" t="e">
        <f>IFERROR(ODBC__dsn_Synapse[[#This Row],[npi]],"")*1</f>
        <v>#VALUE!</v>
      </c>
      <c r="H638" t="e">
        <f>IFERROR(ODBC__dsn_Synapse[[#This Row],[vendor_npi]],"")*1</f>
        <v>#VALUE!</v>
      </c>
      <c r="I638" t="e">
        <f>IFERROR(ODBC__dsn_Synapse[[#This Row],[status]],"")*1</f>
        <v>#VALUE!</v>
      </c>
      <c r="J638" t="str">
        <f>IFERROR(ODBC__dsn_Synapse[[#This Row],[responses-&gt;&gt;''$.\"4420595\"'']],"")</f>
        <v/>
      </c>
      <c r="K638" t="str">
        <f>IFERROR(ODBC__dsn_Synapse[[#This Row],[responses-&gt;&gt;''$.\"4420283\"'']],"")</f>
        <v/>
      </c>
      <c r="L638" t="str">
        <f>IFERROR(ODBC__dsn_Synapse[[#This Row],[responses-&gt;&gt;''$.\"4422124\"'']],"")</f>
        <v/>
      </c>
      <c r="M638" t="str">
        <f t="shared" si="73"/>
        <v/>
      </c>
      <c r="N638" t="e">
        <f>_xlfn.IFNA(_xlfn.XLOOKUP($G638,'HBV TL'!$C:$C,'HBV TL'!$E:$E,,0),"NA")</f>
        <v>#VALUE!</v>
      </c>
      <c r="O638" t="e">
        <f>_xlfn.IFNA(_xlfn.XLOOKUP($H638,'HBV TL'!$C:$C,'HBV TL'!$E:$E,,0),"NA")</f>
        <v>#VALUE!</v>
      </c>
      <c r="P638" t="e">
        <f t="shared" si="74"/>
        <v>#VALUE!</v>
      </c>
      <c r="Q638" t="e">
        <f>_xlfn.XLOOKUP($G638,'HBV_PBC Unified TL'!$A:$A,'HBV_PBC Unified TL'!$E:$E,,0)</f>
        <v>#VALUE!</v>
      </c>
      <c r="R638" t="e">
        <f t="shared" si="75"/>
        <v>#VALUE!</v>
      </c>
      <c r="S638" t="e">
        <f>_xlfn.IFNA(IF(_xlfn.XLOOKUP($C638,OLs!$B:$B,OLs!$B:$B,,0),1,0),0)</f>
        <v>#VALUE!</v>
      </c>
      <c r="T638" t="e">
        <f t="shared" si="76"/>
        <v>#VALUE!</v>
      </c>
      <c r="U638" t="e">
        <f>_xlfn.IFNA(_xlfn.XLOOKUP($T638,'PBC TL'!$A:$A,'PBC TL'!$F:$F,,0),"NA")</f>
        <v>#VALUE!</v>
      </c>
      <c r="V638" t="e">
        <f t="shared" si="77"/>
        <v>#VALUE!</v>
      </c>
      <c r="W638" t="e">
        <f t="shared" si="78"/>
        <v>#VALUE!</v>
      </c>
      <c r="X638" t="e">
        <f t="shared" si="79"/>
        <v>#VALUE!</v>
      </c>
      <c r="Y638" t="e">
        <f t="shared" si="80"/>
        <v>#VALUE!</v>
      </c>
    </row>
    <row r="639" spans="1:25" hidden="1" x14ac:dyDescent="0.25">
      <c r="A639" t="e">
        <f>IFERROR(ODBC__dsn_Synapse[[#This Row],[wave_id]],"")*1</f>
        <v>#VALUE!</v>
      </c>
      <c r="B639" t="e">
        <f>IFERROR(ODBC__dsn_Synapse[[#This Row],[id]],"")*1</f>
        <v>#VALUE!</v>
      </c>
      <c r="C639" t="e">
        <f>IFERROR(ODBC__dsn_Synapse[[#This Row],[user_id]],"")*1</f>
        <v>#VALUE!</v>
      </c>
      <c r="D639" s="100" t="e">
        <f>IFERROR(ODBC__dsn_Synapse[[#This Row],[start_date]],"")*1</f>
        <v>#VALUE!</v>
      </c>
      <c r="E639" t="e">
        <f>IFERROR(ODBC__dsn_Synapse[[#This Row],[completed_date]],"")*1</f>
        <v>#VALUE!</v>
      </c>
      <c r="F639" s="100" t="e">
        <f>IFERROR(ODBC__dsn_Synapse[[#This Row],[convert_TZ(users_waves.completed_date,''UTC'',''America/New_York'')]],"")*1</f>
        <v>#VALUE!</v>
      </c>
      <c r="G639" t="e">
        <f>IFERROR(ODBC__dsn_Synapse[[#This Row],[npi]],"")*1</f>
        <v>#VALUE!</v>
      </c>
      <c r="H639" t="e">
        <f>IFERROR(ODBC__dsn_Synapse[[#This Row],[vendor_npi]],"")*1</f>
        <v>#VALUE!</v>
      </c>
      <c r="I639" t="e">
        <f>IFERROR(ODBC__dsn_Synapse[[#This Row],[status]],"")*1</f>
        <v>#VALUE!</v>
      </c>
      <c r="J639" t="str">
        <f>IFERROR(ODBC__dsn_Synapse[[#This Row],[responses-&gt;&gt;''$.\"4420595\"'']],"")</f>
        <v/>
      </c>
      <c r="K639" t="str">
        <f>IFERROR(ODBC__dsn_Synapse[[#This Row],[responses-&gt;&gt;''$.\"4420283\"'']],"")</f>
        <v/>
      </c>
      <c r="L639" t="str">
        <f>IFERROR(ODBC__dsn_Synapse[[#This Row],[responses-&gt;&gt;''$.\"4422124\"'']],"")</f>
        <v/>
      </c>
      <c r="M639" t="str">
        <f t="shared" si="73"/>
        <v/>
      </c>
      <c r="N639" t="e">
        <f>_xlfn.IFNA(_xlfn.XLOOKUP($G639,'HBV TL'!$C:$C,'HBV TL'!$E:$E,,0),"NA")</f>
        <v>#VALUE!</v>
      </c>
      <c r="O639" t="e">
        <f>_xlfn.IFNA(_xlfn.XLOOKUP($H639,'HBV TL'!$C:$C,'HBV TL'!$E:$E,,0),"NA")</f>
        <v>#VALUE!</v>
      </c>
      <c r="P639" t="e">
        <f t="shared" si="74"/>
        <v>#VALUE!</v>
      </c>
      <c r="Q639" t="e">
        <f>_xlfn.XLOOKUP($G639,'HBV_PBC Unified TL'!$A:$A,'HBV_PBC Unified TL'!$E:$E,,0)</f>
        <v>#VALUE!</v>
      </c>
      <c r="R639" t="e">
        <f t="shared" si="75"/>
        <v>#VALUE!</v>
      </c>
      <c r="S639" t="e">
        <f>_xlfn.IFNA(IF(_xlfn.XLOOKUP($C639,OLs!$B:$B,OLs!$B:$B,,0),1,0),0)</f>
        <v>#VALUE!</v>
      </c>
      <c r="T639" t="e">
        <f t="shared" si="76"/>
        <v>#VALUE!</v>
      </c>
      <c r="U639" t="e">
        <f>_xlfn.IFNA(_xlfn.XLOOKUP($T639,'PBC TL'!$A:$A,'PBC TL'!$F:$F,,0),"NA")</f>
        <v>#VALUE!</v>
      </c>
      <c r="V639" t="e">
        <f t="shared" si="77"/>
        <v>#VALUE!</v>
      </c>
      <c r="W639" t="e">
        <f t="shared" si="78"/>
        <v>#VALUE!</v>
      </c>
      <c r="X639" t="e">
        <f t="shared" si="79"/>
        <v>#VALUE!</v>
      </c>
      <c r="Y639" t="e">
        <f t="shared" si="80"/>
        <v>#VALUE!</v>
      </c>
    </row>
    <row r="640" spans="1:25" hidden="1" x14ac:dyDescent="0.25">
      <c r="A640" t="e">
        <f>IFERROR(ODBC__dsn_Synapse[[#This Row],[wave_id]],"")*1</f>
        <v>#VALUE!</v>
      </c>
      <c r="B640" t="e">
        <f>IFERROR(ODBC__dsn_Synapse[[#This Row],[id]],"")*1</f>
        <v>#VALUE!</v>
      </c>
      <c r="C640" t="e">
        <f>IFERROR(ODBC__dsn_Synapse[[#This Row],[user_id]],"")*1</f>
        <v>#VALUE!</v>
      </c>
      <c r="D640" s="100" t="e">
        <f>IFERROR(ODBC__dsn_Synapse[[#This Row],[start_date]],"")*1</f>
        <v>#VALUE!</v>
      </c>
      <c r="E640" t="e">
        <f>IFERROR(ODBC__dsn_Synapse[[#This Row],[completed_date]],"")*1</f>
        <v>#VALUE!</v>
      </c>
      <c r="F640" s="100" t="e">
        <f>IFERROR(ODBC__dsn_Synapse[[#This Row],[convert_TZ(users_waves.completed_date,''UTC'',''America/New_York'')]],"")*1</f>
        <v>#VALUE!</v>
      </c>
      <c r="G640" t="e">
        <f>IFERROR(ODBC__dsn_Synapse[[#This Row],[npi]],"")*1</f>
        <v>#VALUE!</v>
      </c>
      <c r="H640" t="e">
        <f>IFERROR(ODBC__dsn_Synapse[[#This Row],[vendor_npi]],"")*1</f>
        <v>#VALUE!</v>
      </c>
      <c r="I640" t="e">
        <f>IFERROR(ODBC__dsn_Synapse[[#This Row],[status]],"")*1</f>
        <v>#VALUE!</v>
      </c>
      <c r="J640" t="str">
        <f>IFERROR(ODBC__dsn_Synapse[[#This Row],[responses-&gt;&gt;''$.\"4420595\"'']],"")</f>
        <v/>
      </c>
      <c r="K640" t="str">
        <f>IFERROR(ODBC__dsn_Synapse[[#This Row],[responses-&gt;&gt;''$.\"4420283\"'']],"")</f>
        <v/>
      </c>
      <c r="L640" t="str">
        <f>IFERROR(ODBC__dsn_Synapse[[#This Row],[responses-&gt;&gt;''$.\"4422124\"'']],"")</f>
        <v/>
      </c>
      <c r="M640" t="str">
        <f t="shared" si="73"/>
        <v/>
      </c>
      <c r="N640" t="e">
        <f>_xlfn.IFNA(_xlfn.XLOOKUP($G640,'HBV TL'!$C:$C,'HBV TL'!$E:$E,,0),"NA")</f>
        <v>#VALUE!</v>
      </c>
      <c r="O640" t="e">
        <f>_xlfn.IFNA(_xlfn.XLOOKUP($H640,'HBV TL'!$C:$C,'HBV TL'!$E:$E,,0),"NA")</f>
        <v>#VALUE!</v>
      </c>
      <c r="P640" t="e">
        <f t="shared" si="74"/>
        <v>#VALUE!</v>
      </c>
      <c r="Q640" t="e">
        <f>_xlfn.XLOOKUP($G640,'HBV_PBC Unified TL'!$A:$A,'HBV_PBC Unified TL'!$E:$E,,0)</f>
        <v>#VALUE!</v>
      </c>
      <c r="R640" t="e">
        <f t="shared" si="75"/>
        <v>#VALUE!</v>
      </c>
      <c r="S640" t="e">
        <f>_xlfn.IFNA(IF(_xlfn.XLOOKUP($C640,OLs!$B:$B,OLs!$B:$B,,0),1,0),0)</f>
        <v>#VALUE!</v>
      </c>
      <c r="T640" t="e">
        <f t="shared" si="76"/>
        <v>#VALUE!</v>
      </c>
      <c r="U640" t="e">
        <f>_xlfn.IFNA(_xlfn.XLOOKUP($T640,'PBC TL'!$A:$A,'PBC TL'!$F:$F,,0),"NA")</f>
        <v>#VALUE!</v>
      </c>
      <c r="V640" t="e">
        <f t="shared" si="77"/>
        <v>#VALUE!</v>
      </c>
      <c r="W640" t="e">
        <f t="shared" si="78"/>
        <v>#VALUE!</v>
      </c>
      <c r="X640" t="e">
        <f t="shared" si="79"/>
        <v>#VALUE!</v>
      </c>
      <c r="Y640" t="e">
        <f t="shared" si="80"/>
        <v>#VALUE!</v>
      </c>
    </row>
    <row r="641" spans="1:25" hidden="1" x14ac:dyDescent="0.25">
      <c r="A641" t="e">
        <f>IFERROR(ODBC__dsn_Synapse[[#This Row],[wave_id]],"")*1</f>
        <v>#VALUE!</v>
      </c>
      <c r="B641" t="e">
        <f>IFERROR(ODBC__dsn_Synapse[[#This Row],[id]],"")*1</f>
        <v>#VALUE!</v>
      </c>
      <c r="C641" t="e">
        <f>IFERROR(ODBC__dsn_Synapse[[#This Row],[user_id]],"")*1</f>
        <v>#VALUE!</v>
      </c>
      <c r="D641" s="100" t="e">
        <f>IFERROR(ODBC__dsn_Synapse[[#This Row],[start_date]],"")*1</f>
        <v>#VALUE!</v>
      </c>
      <c r="E641" t="e">
        <f>IFERROR(ODBC__dsn_Synapse[[#This Row],[completed_date]],"")*1</f>
        <v>#VALUE!</v>
      </c>
      <c r="F641" s="100" t="e">
        <f>IFERROR(ODBC__dsn_Synapse[[#This Row],[convert_TZ(users_waves.completed_date,''UTC'',''America/New_York'')]],"")*1</f>
        <v>#VALUE!</v>
      </c>
      <c r="G641" t="e">
        <f>IFERROR(ODBC__dsn_Synapse[[#This Row],[npi]],"")*1</f>
        <v>#VALUE!</v>
      </c>
      <c r="H641" t="e">
        <f>IFERROR(ODBC__dsn_Synapse[[#This Row],[vendor_npi]],"")*1</f>
        <v>#VALUE!</v>
      </c>
      <c r="I641" t="e">
        <f>IFERROR(ODBC__dsn_Synapse[[#This Row],[status]],"")*1</f>
        <v>#VALUE!</v>
      </c>
      <c r="J641" t="str">
        <f>IFERROR(ODBC__dsn_Synapse[[#This Row],[responses-&gt;&gt;''$.\"4420595\"'']],"")</f>
        <v/>
      </c>
      <c r="K641" t="str">
        <f>IFERROR(ODBC__dsn_Synapse[[#This Row],[responses-&gt;&gt;''$.\"4420283\"'']],"")</f>
        <v/>
      </c>
      <c r="L641" t="str">
        <f>IFERROR(ODBC__dsn_Synapse[[#This Row],[responses-&gt;&gt;''$.\"4422124\"'']],"")</f>
        <v/>
      </c>
      <c r="M641" t="str">
        <f t="shared" si="73"/>
        <v/>
      </c>
      <c r="N641" t="e">
        <f>_xlfn.IFNA(_xlfn.XLOOKUP($G641,'HBV TL'!$C:$C,'HBV TL'!$E:$E,,0),"NA")</f>
        <v>#VALUE!</v>
      </c>
      <c r="O641" t="e">
        <f>_xlfn.IFNA(_xlfn.XLOOKUP($H641,'HBV TL'!$C:$C,'HBV TL'!$E:$E,,0),"NA")</f>
        <v>#VALUE!</v>
      </c>
      <c r="P641" t="e">
        <f t="shared" si="74"/>
        <v>#VALUE!</v>
      </c>
      <c r="Q641" t="e">
        <f>_xlfn.XLOOKUP($G641,'HBV_PBC Unified TL'!$A:$A,'HBV_PBC Unified TL'!$E:$E,,0)</f>
        <v>#VALUE!</v>
      </c>
      <c r="R641" t="e">
        <f t="shared" si="75"/>
        <v>#VALUE!</v>
      </c>
      <c r="S641" t="e">
        <f>_xlfn.IFNA(IF(_xlfn.XLOOKUP($C641,OLs!$B:$B,OLs!$B:$B,,0),1,0),0)</f>
        <v>#VALUE!</v>
      </c>
      <c r="T641" t="e">
        <f t="shared" si="76"/>
        <v>#VALUE!</v>
      </c>
      <c r="U641" t="e">
        <f>_xlfn.IFNA(_xlfn.XLOOKUP($T641,'PBC TL'!$A:$A,'PBC TL'!$F:$F,,0),"NA")</f>
        <v>#VALUE!</v>
      </c>
      <c r="V641" t="e">
        <f t="shared" si="77"/>
        <v>#VALUE!</v>
      </c>
      <c r="W641" t="e">
        <f t="shared" si="78"/>
        <v>#VALUE!</v>
      </c>
      <c r="X641" t="e">
        <f t="shared" si="79"/>
        <v>#VALUE!</v>
      </c>
      <c r="Y641" t="e">
        <f t="shared" si="80"/>
        <v>#VALUE!</v>
      </c>
    </row>
    <row r="642" spans="1:25" hidden="1" x14ac:dyDescent="0.25">
      <c r="A642" t="e">
        <f>IFERROR(ODBC__dsn_Synapse[[#This Row],[wave_id]],"")*1</f>
        <v>#VALUE!</v>
      </c>
      <c r="B642" t="e">
        <f>IFERROR(ODBC__dsn_Synapse[[#This Row],[id]],"")*1</f>
        <v>#VALUE!</v>
      </c>
      <c r="C642" t="e">
        <f>IFERROR(ODBC__dsn_Synapse[[#This Row],[user_id]],"")*1</f>
        <v>#VALUE!</v>
      </c>
      <c r="D642" s="100" t="e">
        <f>IFERROR(ODBC__dsn_Synapse[[#This Row],[start_date]],"")*1</f>
        <v>#VALUE!</v>
      </c>
      <c r="E642" t="e">
        <f>IFERROR(ODBC__dsn_Synapse[[#This Row],[completed_date]],"")*1</f>
        <v>#VALUE!</v>
      </c>
      <c r="F642" s="100" t="e">
        <f>IFERROR(ODBC__dsn_Synapse[[#This Row],[convert_TZ(users_waves.completed_date,''UTC'',''America/New_York'')]],"")*1</f>
        <v>#VALUE!</v>
      </c>
      <c r="G642" t="e">
        <f>IFERROR(ODBC__dsn_Synapse[[#This Row],[npi]],"")*1</f>
        <v>#VALUE!</v>
      </c>
      <c r="H642" t="e">
        <f>IFERROR(ODBC__dsn_Synapse[[#This Row],[vendor_npi]],"")*1</f>
        <v>#VALUE!</v>
      </c>
      <c r="I642" t="e">
        <f>IFERROR(ODBC__dsn_Synapse[[#This Row],[status]],"")*1</f>
        <v>#VALUE!</v>
      </c>
      <c r="J642" t="str">
        <f>IFERROR(ODBC__dsn_Synapse[[#This Row],[responses-&gt;&gt;''$.\"4420595\"'']],"")</f>
        <v/>
      </c>
      <c r="K642" t="str">
        <f>IFERROR(ODBC__dsn_Synapse[[#This Row],[responses-&gt;&gt;''$.\"4420283\"'']],"")</f>
        <v/>
      </c>
      <c r="L642" t="str">
        <f>IFERROR(ODBC__dsn_Synapse[[#This Row],[responses-&gt;&gt;''$.\"4422124\"'']],"")</f>
        <v/>
      </c>
      <c r="M642" t="str">
        <f t="shared" si="73"/>
        <v/>
      </c>
      <c r="N642" t="e">
        <f>_xlfn.IFNA(_xlfn.XLOOKUP($G642,'HBV TL'!$C:$C,'HBV TL'!$E:$E,,0),"NA")</f>
        <v>#VALUE!</v>
      </c>
      <c r="O642" t="e">
        <f>_xlfn.IFNA(_xlfn.XLOOKUP($H642,'HBV TL'!$C:$C,'HBV TL'!$E:$E,,0),"NA")</f>
        <v>#VALUE!</v>
      </c>
      <c r="P642" t="e">
        <f t="shared" si="74"/>
        <v>#VALUE!</v>
      </c>
      <c r="Q642" t="e">
        <f>_xlfn.XLOOKUP($G642,'HBV_PBC Unified TL'!$A:$A,'HBV_PBC Unified TL'!$E:$E,,0)</f>
        <v>#VALUE!</v>
      </c>
      <c r="R642" t="e">
        <f t="shared" si="75"/>
        <v>#VALUE!</v>
      </c>
      <c r="S642" t="e">
        <f>_xlfn.IFNA(IF(_xlfn.XLOOKUP($C642,OLs!$B:$B,OLs!$B:$B,,0),1,0),0)</f>
        <v>#VALUE!</v>
      </c>
      <c r="T642" t="e">
        <f t="shared" si="76"/>
        <v>#VALUE!</v>
      </c>
      <c r="U642" t="e">
        <f>_xlfn.IFNA(_xlfn.XLOOKUP($T642,'PBC TL'!$A:$A,'PBC TL'!$F:$F,,0),"NA")</f>
        <v>#VALUE!</v>
      </c>
      <c r="V642" t="e">
        <f t="shared" si="77"/>
        <v>#VALUE!</v>
      </c>
      <c r="W642" t="e">
        <f t="shared" si="78"/>
        <v>#VALUE!</v>
      </c>
      <c r="X642" t="e">
        <f t="shared" si="79"/>
        <v>#VALUE!</v>
      </c>
      <c r="Y642" t="e">
        <f t="shared" si="80"/>
        <v>#VALUE!</v>
      </c>
    </row>
    <row r="643" spans="1:25" hidden="1" x14ac:dyDescent="0.25">
      <c r="A643" t="e">
        <f>IFERROR(ODBC__dsn_Synapse[[#This Row],[wave_id]],"")*1</f>
        <v>#VALUE!</v>
      </c>
      <c r="B643" t="e">
        <f>IFERROR(ODBC__dsn_Synapse[[#This Row],[id]],"")*1</f>
        <v>#VALUE!</v>
      </c>
      <c r="C643" t="e">
        <f>IFERROR(ODBC__dsn_Synapse[[#This Row],[user_id]],"")*1</f>
        <v>#VALUE!</v>
      </c>
      <c r="D643" s="100" t="e">
        <f>IFERROR(ODBC__dsn_Synapse[[#This Row],[start_date]],"")*1</f>
        <v>#VALUE!</v>
      </c>
      <c r="E643" t="e">
        <f>IFERROR(ODBC__dsn_Synapse[[#This Row],[completed_date]],"")*1</f>
        <v>#VALUE!</v>
      </c>
      <c r="F643" s="100" t="e">
        <f>IFERROR(ODBC__dsn_Synapse[[#This Row],[convert_TZ(users_waves.completed_date,''UTC'',''America/New_York'')]],"")*1</f>
        <v>#VALUE!</v>
      </c>
      <c r="G643" t="e">
        <f>IFERROR(ODBC__dsn_Synapse[[#This Row],[npi]],"")*1</f>
        <v>#VALUE!</v>
      </c>
      <c r="H643" t="e">
        <f>IFERROR(ODBC__dsn_Synapse[[#This Row],[vendor_npi]],"")*1</f>
        <v>#VALUE!</v>
      </c>
      <c r="I643" t="e">
        <f>IFERROR(ODBC__dsn_Synapse[[#This Row],[status]],"")*1</f>
        <v>#VALUE!</v>
      </c>
      <c r="J643" t="str">
        <f>IFERROR(ODBC__dsn_Synapse[[#This Row],[responses-&gt;&gt;''$.\"4420595\"'']],"")</f>
        <v/>
      </c>
      <c r="K643" t="str">
        <f>IFERROR(ODBC__dsn_Synapse[[#This Row],[responses-&gt;&gt;''$.\"4420283\"'']],"")</f>
        <v/>
      </c>
      <c r="L643" t="str">
        <f>IFERROR(ODBC__dsn_Synapse[[#This Row],[responses-&gt;&gt;''$.\"4422124\"'']],"")</f>
        <v/>
      </c>
      <c r="M643" t="str">
        <f t="shared" ref="M643:M703" si="81">IF(J643=0,K643,J643)</f>
        <v/>
      </c>
      <c r="N643" t="e">
        <f>_xlfn.IFNA(_xlfn.XLOOKUP($G643,'HBV TL'!$C:$C,'HBV TL'!$E:$E,,0),"NA")</f>
        <v>#VALUE!</v>
      </c>
      <c r="O643" t="e">
        <f>_xlfn.IFNA(_xlfn.XLOOKUP($H643,'HBV TL'!$C:$C,'HBV TL'!$E:$E,,0),"NA")</f>
        <v>#VALUE!</v>
      </c>
      <c r="P643" t="e">
        <f t="shared" ref="P643:P703" si="82">IF(N643="NA",O643,N643)</f>
        <v>#VALUE!</v>
      </c>
      <c r="Q643" t="e">
        <f>_xlfn.XLOOKUP($G643,'HBV_PBC Unified TL'!$A:$A,'HBV_PBC Unified TL'!$E:$E,,0)</f>
        <v>#VALUE!</v>
      </c>
      <c r="R643" t="e">
        <f t="shared" ref="R643:R703" si="83">IF(AND(P643&lt;11,P643&gt;3),"High/Medium",IF(AND(P643&lt;4,P643&gt;-1),"Low","No Decile"))</f>
        <v>#VALUE!</v>
      </c>
      <c r="S643" t="e">
        <f>_xlfn.IFNA(IF(_xlfn.XLOOKUP($C643,OLs!$B:$B,OLs!$B:$B,,0),1,0),0)</f>
        <v>#VALUE!</v>
      </c>
      <c r="T643" t="e">
        <f t="shared" ref="T643:T703" si="84">IF(G643=0,H643,G643)</f>
        <v>#VALUE!</v>
      </c>
      <c r="U643" t="e">
        <f>_xlfn.IFNA(_xlfn.XLOOKUP($T643,'PBC TL'!$A:$A,'PBC TL'!$F:$F,,0),"NA")</f>
        <v>#VALUE!</v>
      </c>
      <c r="V643" t="e">
        <f t="shared" ref="V643:V703" si="85">IF(P643&lt;&gt;"NA",1,0)</f>
        <v>#VALUE!</v>
      </c>
      <c r="W643" t="e">
        <f t="shared" ref="W643:W703" si="86">IF(U643&lt;&gt;"NA",1,0)</f>
        <v>#VALUE!</v>
      </c>
      <c r="X643" t="e">
        <f t="shared" ref="X643:X703" si="87">IF(AND(V643=1,W643=0),1,0)</f>
        <v>#VALUE!</v>
      </c>
      <c r="Y643" t="e">
        <f t="shared" ref="Y643:Y703" si="88">IF(AND(W643=1,V643=0),1,0)</f>
        <v>#VALUE!</v>
      </c>
    </row>
    <row r="644" spans="1:25" hidden="1" x14ac:dyDescent="0.25">
      <c r="A644" t="e">
        <f>IFERROR(ODBC__dsn_Synapse[[#This Row],[wave_id]],"")*1</f>
        <v>#VALUE!</v>
      </c>
      <c r="B644" t="e">
        <f>IFERROR(ODBC__dsn_Synapse[[#This Row],[id]],"")*1</f>
        <v>#VALUE!</v>
      </c>
      <c r="C644" t="e">
        <f>IFERROR(ODBC__dsn_Synapse[[#This Row],[user_id]],"")*1</f>
        <v>#VALUE!</v>
      </c>
      <c r="D644" s="100" t="e">
        <f>IFERROR(ODBC__dsn_Synapse[[#This Row],[start_date]],"")*1</f>
        <v>#VALUE!</v>
      </c>
      <c r="E644" t="e">
        <f>IFERROR(ODBC__dsn_Synapse[[#This Row],[completed_date]],"")*1</f>
        <v>#VALUE!</v>
      </c>
      <c r="F644" s="100" t="e">
        <f>IFERROR(ODBC__dsn_Synapse[[#This Row],[convert_TZ(users_waves.completed_date,''UTC'',''America/New_York'')]],"")*1</f>
        <v>#VALUE!</v>
      </c>
      <c r="G644" t="e">
        <f>IFERROR(ODBC__dsn_Synapse[[#This Row],[npi]],"")*1</f>
        <v>#VALUE!</v>
      </c>
      <c r="H644" t="e">
        <f>IFERROR(ODBC__dsn_Synapse[[#This Row],[vendor_npi]],"")*1</f>
        <v>#VALUE!</v>
      </c>
      <c r="I644" t="e">
        <f>IFERROR(ODBC__dsn_Synapse[[#This Row],[status]],"")*1</f>
        <v>#VALUE!</v>
      </c>
      <c r="J644" t="str">
        <f>IFERROR(ODBC__dsn_Synapse[[#This Row],[responses-&gt;&gt;''$.\"4420595\"'']],"")</f>
        <v/>
      </c>
      <c r="K644" t="str">
        <f>IFERROR(ODBC__dsn_Synapse[[#This Row],[responses-&gt;&gt;''$.\"4420283\"'']],"")</f>
        <v/>
      </c>
      <c r="L644" t="str">
        <f>IFERROR(ODBC__dsn_Synapse[[#This Row],[responses-&gt;&gt;''$.\"4422124\"'']],"")</f>
        <v/>
      </c>
      <c r="M644" t="str">
        <f t="shared" si="81"/>
        <v/>
      </c>
      <c r="N644" t="e">
        <f>_xlfn.IFNA(_xlfn.XLOOKUP($G644,'HBV TL'!$C:$C,'HBV TL'!$E:$E,,0),"NA")</f>
        <v>#VALUE!</v>
      </c>
      <c r="O644" t="e">
        <f>_xlfn.IFNA(_xlfn.XLOOKUP($H644,'HBV TL'!$C:$C,'HBV TL'!$E:$E,,0),"NA")</f>
        <v>#VALUE!</v>
      </c>
      <c r="P644" t="e">
        <f t="shared" si="82"/>
        <v>#VALUE!</v>
      </c>
      <c r="Q644" t="e">
        <f>_xlfn.XLOOKUP($G644,'HBV_PBC Unified TL'!$A:$A,'HBV_PBC Unified TL'!$E:$E,,0)</f>
        <v>#VALUE!</v>
      </c>
      <c r="R644" t="e">
        <f t="shared" si="83"/>
        <v>#VALUE!</v>
      </c>
      <c r="S644" t="e">
        <f>_xlfn.IFNA(IF(_xlfn.XLOOKUP($C644,OLs!$B:$B,OLs!$B:$B,,0),1,0),0)</f>
        <v>#VALUE!</v>
      </c>
      <c r="T644" t="e">
        <f t="shared" si="84"/>
        <v>#VALUE!</v>
      </c>
      <c r="U644" t="e">
        <f>_xlfn.IFNA(_xlfn.XLOOKUP($T644,'PBC TL'!$A:$A,'PBC TL'!$F:$F,,0),"NA")</f>
        <v>#VALUE!</v>
      </c>
      <c r="V644" t="e">
        <f t="shared" si="85"/>
        <v>#VALUE!</v>
      </c>
      <c r="W644" t="e">
        <f t="shared" si="86"/>
        <v>#VALUE!</v>
      </c>
      <c r="X644" t="e">
        <f t="shared" si="87"/>
        <v>#VALUE!</v>
      </c>
      <c r="Y644" t="e">
        <f t="shared" si="88"/>
        <v>#VALUE!</v>
      </c>
    </row>
    <row r="645" spans="1:25" hidden="1" x14ac:dyDescent="0.25">
      <c r="A645" t="e">
        <f>IFERROR(ODBC__dsn_Synapse[[#This Row],[wave_id]],"")*1</f>
        <v>#VALUE!</v>
      </c>
      <c r="B645" t="e">
        <f>IFERROR(ODBC__dsn_Synapse[[#This Row],[id]],"")*1</f>
        <v>#VALUE!</v>
      </c>
      <c r="C645" t="e">
        <f>IFERROR(ODBC__dsn_Synapse[[#This Row],[user_id]],"")*1</f>
        <v>#VALUE!</v>
      </c>
      <c r="D645" s="100" t="e">
        <f>IFERROR(ODBC__dsn_Synapse[[#This Row],[start_date]],"")*1</f>
        <v>#VALUE!</v>
      </c>
      <c r="E645" t="e">
        <f>IFERROR(ODBC__dsn_Synapse[[#This Row],[completed_date]],"")*1</f>
        <v>#VALUE!</v>
      </c>
      <c r="F645" s="100" t="e">
        <f>IFERROR(ODBC__dsn_Synapse[[#This Row],[convert_TZ(users_waves.completed_date,''UTC'',''America/New_York'')]],"")*1</f>
        <v>#VALUE!</v>
      </c>
      <c r="G645" t="e">
        <f>IFERROR(ODBC__dsn_Synapse[[#This Row],[npi]],"")*1</f>
        <v>#VALUE!</v>
      </c>
      <c r="H645" t="e">
        <f>IFERROR(ODBC__dsn_Synapse[[#This Row],[vendor_npi]],"")*1</f>
        <v>#VALUE!</v>
      </c>
      <c r="I645" t="e">
        <f>IFERROR(ODBC__dsn_Synapse[[#This Row],[status]],"")*1</f>
        <v>#VALUE!</v>
      </c>
      <c r="J645" t="str">
        <f>IFERROR(ODBC__dsn_Synapse[[#This Row],[responses-&gt;&gt;''$.\"4420595\"'']],"")</f>
        <v/>
      </c>
      <c r="K645" t="str">
        <f>IFERROR(ODBC__dsn_Synapse[[#This Row],[responses-&gt;&gt;''$.\"4420283\"'']],"")</f>
        <v/>
      </c>
      <c r="L645" t="str">
        <f>IFERROR(ODBC__dsn_Synapse[[#This Row],[responses-&gt;&gt;''$.\"4422124\"'']],"")</f>
        <v/>
      </c>
      <c r="M645" t="str">
        <f t="shared" si="81"/>
        <v/>
      </c>
      <c r="N645" t="e">
        <f>_xlfn.IFNA(_xlfn.XLOOKUP($G645,'HBV TL'!$C:$C,'HBV TL'!$E:$E,,0),"NA")</f>
        <v>#VALUE!</v>
      </c>
      <c r="O645" t="e">
        <f>_xlfn.IFNA(_xlfn.XLOOKUP($H645,'HBV TL'!$C:$C,'HBV TL'!$E:$E,,0),"NA")</f>
        <v>#VALUE!</v>
      </c>
      <c r="P645" t="e">
        <f t="shared" si="82"/>
        <v>#VALUE!</v>
      </c>
      <c r="Q645" t="e">
        <f>_xlfn.XLOOKUP($G645,'HBV_PBC Unified TL'!$A:$A,'HBV_PBC Unified TL'!$E:$E,,0)</f>
        <v>#VALUE!</v>
      </c>
      <c r="R645" t="e">
        <f t="shared" si="83"/>
        <v>#VALUE!</v>
      </c>
      <c r="S645" t="e">
        <f>_xlfn.IFNA(IF(_xlfn.XLOOKUP($C645,OLs!$B:$B,OLs!$B:$B,,0),1,0),0)</f>
        <v>#VALUE!</v>
      </c>
      <c r="T645" t="e">
        <f t="shared" si="84"/>
        <v>#VALUE!</v>
      </c>
      <c r="U645" t="e">
        <f>_xlfn.IFNA(_xlfn.XLOOKUP($T645,'PBC TL'!$A:$A,'PBC TL'!$F:$F,,0),"NA")</f>
        <v>#VALUE!</v>
      </c>
      <c r="V645" t="e">
        <f t="shared" si="85"/>
        <v>#VALUE!</v>
      </c>
      <c r="W645" t="e">
        <f t="shared" si="86"/>
        <v>#VALUE!</v>
      </c>
      <c r="X645" t="e">
        <f t="shared" si="87"/>
        <v>#VALUE!</v>
      </c>
      <c r="Y645" t="e">
        <f t="shared" si="88"/>
        <v>#VALUE!</v>
      </c>
    </row>
    <row r="646" spans="1:25" hidden="1" x14ac:dyDescent="0.25">
      <c r="A646" t="e">
        <f>IFERROR(ODBC__dsn_Synapse[[#This Row],[wave_id]],"")*1</f>
        <v>#VALUE!</v>
      </c>
      <c r="B646" t="e">
        <f>IFERROR(ODBC__dsn_Synapse[[#This Row],[id]],"")*1</f>
        <v>#VALUE!</v>
      </c>
      <c r="C646" t="e">
        <f>IFERROR(ODBC__dsn_Synapse[[#This Row],[user_id]],"")*1</f>
        <v>#VALUE!</v>
      </c>
      <c r="D646" s="100" t="e">
        <f>IFERROR(ODBC__dsn_Synapse[[#This Row],[start_date]],"")*1</f>
        <v>#VALUE!</v>
      </c>
      <c r="E646" t="e">
        <f>IFERROR(ODBC__dsn_Synapse[[#This Row],[completed_date]],"")*1</f>
        <v>#VALUE!</v>
      </c>
      <c r="F646" s="100" t="e">
        <f>IFERROR(ODBC__dsn_Synapse[[#This Row],[convert_TZ(users_waves.completed_date,''UTC'',''America/New_York'')]],"")*1</f>
        <v>#VALUE!</v>
      </c>
      <c r="G646" t="e">
        <f>IFERROR(ODBC__dsn_Synapse[[#This Row],[npi]],"")*1</f>
        <v>#VALUE!</v>
      </c>
      <c r="H646" t="e">
        <f>IFERROR(ODBC__dsn_Synapse[[#This Row],[vendor_npi]],"")*1</f>
        <v>#VALUE!</v>
      </c>
      <c r="I646" t="e">
        <f>IFERROR(ODBC__dsn_Synapse[[#This Row],[status]],"")*1</f>
        <v>#VALUE!</v>
      </c>
      <c r="J646" t="str">
        <f>IFERROR(ODBC__dsn_Synapse[[#This Row],[responses-&gt;&gt;''$.\"4420595\"'']],"")</f>
        <v/>
      </c>
      <c r="K646" t="str">
        <f>IFERROR(ODBC__dsn_Synapse[[#This Row],[responses-&gt;&gt;''$.\"4420283\"'']],"")</f>
        <v/>
      </c>
      <c r="L646" t="str">
        <f>IFERROR(ODBC__dsn_Synapse[[#This Row],[responses-&gt;&gt;''$.\"4422124\"'']],"")</f>
        <v/>
      </c>
      <c r="M646" t="str">
        <f t="shared" si="81"/>
        <v/>
      </c>
      <c r="N646" t="e">
        <f>_xlfn.IFNA(_xlfn.XLOOKUP($G646,'HBV TL'!$C:$C,'HBV TL'!$E:$E,,0),"NA")</f>
        <v>#VALUE!</v>
      </c>
      <c r="O646" t="e">
        <f>_xlfn.IFNA(_xlfn.XLOOKUP($H646,'HBV TL'!$C:$C,'HBV TL'!$E:$E,,0),"NA")</f>
        <v>#VALUE!</v>
      </c>
      <c r="P646" t="e">
        <f t="shared" si="82"/>
        <v>#VALUE!</v>
      </c>
      <c r="Q646" t="e">
        <f>_xlfn.XLOOKUP($G646,'HBV_PBC Unified TL'!$A:$A,'HBV_PBC Unified TL'!$E:$E,,0)</f>
        <v>#VALUE!</v>
      </c>
      <c r="R646" t="e">
        <f t="shared" si="83"/>
        <v>#VALUE!</v>
      </c>
      <c r="S646" t="e">
        <f>_xlfn.IFNA(IF(_xlfn.XLOOKUP($C646,OLs!$B:$B,OLs!$B:$B,,0),1,0),0)</f>
        <v>#VALUE!</v>
      </c>
      <c r="T646" t="e">
        <f t="shared" si="84"/>
        <v>#VALUE!</v>
      </c>
      <c r="U646" t="e">
        <f>_xlfn.IFNA(_xlfn.XLOOKUP($T646,'PBC TL'!$A:$A,'PBC TL'!$F:$F,,0),"NA")</f>
        <v>#VALUE!</v>
      </c>
      <c r="V646" t="e">
        <f t="shared" si="85"/>
        <v>#VALUE!</v>
      </c>
      <c r="W646" t="e">
        <f t="shared" si="86"/>
        <v>#VALUE!</v>
      </c>
      <c r="X646" t="e">
        <f t="shared" si="87"/>
        <v>#VALUE!</v>
      </c>
      <c r="Y646" t="e">
        <f t="shared" si="88"/>
        <v>#VALUE!</v>
      </c>
    </row>
    <row r="647" spans="1:25" hidden="1" x14ac:dyDescent="0.25">
      <c r="A647" t="e">
        <f>IFERROR(ODBC__dsn_Synapse[[#This Row],[wave_id]],"")*1</f>
        <v>#VALUE!</v>
      </c>
      <c r="B647" t="e">
        <f>IFERROR(ODBC__dsn_Synapse[[#This Row],[id]],"")*1</f>
        <v>#VALUE!</v>
      </c>
      <c r="C647" t="e">
        <f>IFERROR(ODBC__dsn_Synapse[[#This Row],[user_id]],"")*1</f>
        <v>#VALUE!</v>
      </c>
      <c r="D647" s="100" t="e">
        <f>IFERROR(ODBC__dsn_Synapse[[#This Row],[start_date]],"")*1</f>
        <v>#VALUE!</v>
      </c>
      <c r="E647" t="e">
        <f>IFERROR(ODBC__dsn_Synapse[[#This Row],[completed_date]],"")*1</f>
        <v>#VALUE!</v>
      </c>
      <c r="F647" s="100" t="e">
        <f>IFERROR(ODBC__dsn_Synapse[[#This Row],[convert_TZ(users_waves.completed_date,''UTC'',''America/New_York'')]],"")*1</f>
        <v>#VALUE!</v>
      </c>
      <c r="G647" t="e">
        <f>IFERROR(ODBC__dsn_Synapse[[#This Row],[npi]],"")*1</f>
        <v>#VALUE!</v>
      </c>
      <c r="H647" t="e">
        <f>IFERROR(ODBC__dsn_Synapse[[#This Row],[vendor_npi]],"")*1</f>
        <v>#VALUE!</v>
      </c>
      <c r="I647" t="e">
        <f>IFERROR(ODBC__dsn_Synapse[[#This Row],[status]],"")*1</f>
        <v>#VALUE!</v>
      </c>
      <c r="J647" t="str">
        <f>IFERROR(ODBC__dsn_Synapse[[#This Row],[responses-&gt;&gt;''$.\"4420595\"'']],"")</f>
        <v/>
      </c>
      <c r="K647" t="str">
        <f>IFERROR(ODBC__dsn_Synapse[[#This Row],[responses-&gt;&gt;''$.\"4420283\"'']],"")</f>
        <v/>
      </c>
      <c r="L647" t="str">
        <f>IFERROR(ODBC__dsn_Synapse[[#This Row],[responses-&gt;&gt;''$.\"4422124\"'']],"")</f>
        <v/>
      </c>
      <c r="M647" t="str">
        <f t="shared" si="81"/>
        <v/>
      </c>
      <c r="N647" t="e">
        <f>_xlfn.IFNA(_xlfn.XLOOKUP($G647,'HBV TL'!$C:$C,'HBV TL'!$E:$E,,0),"NA")</f>
        <v>#VALUE!</v>
      </c>
      <c r="O647" t="e">
        <f>_xlfn.IFNA(_xlfn.XLOOKUP($H647,'HBV TL'!$C:$C,'HBV TL'!$E:$E,,0),"NA")</f>
        <v>#VALUE!</v>
      </c>
      <c r="P647" t="e">
        <f t="shared" si="82"/>
        <v>#VALUE!</v>
      </c>
      <c r="Q647" t="e">
        <f>_xlfn.XLOOKUP($G647,'HBV_PBC Unified TL'!$A:$A,'HBV_PBC Unified TL'!$E:$E,,0)</f>
        <v>#VALUE!</v>
      </c>
      <c r="R647" t="e">
        <f t="shared" si="83"/>
        <v>#VALUE!</v>
      </c>
      <c r="S647" t="e">
        <f>_xlfn.IFNA(IF(_xlfn.XLOOKUP($C647,OLs!$B:$B,OLs!$B:$B,,0),1,0),0)</f>
        <v>#VALUE!</v>
      </c>
      <c r="T647" t="e">
        <f t="shared" si="84"/>
        <v>#VALUE!</v>
      </c>
      <c r="U647" t="e">
        <f>_xlfn.IFNA(_xlfn.XLOOKUP($T647,'PBC TL'!$A:$A,'PBC TL'!$F:$F,,0),"NA")</f>
        <v>#VALUE!</v>
      </c>
      <c r="V647" t="e">
        <f t="shared" si="85"/>
        <v>#VALUE!</v>
      </c>
      <c r="W647" t="e">
        <f t="shared" si="86"/>
        <v>#VALUE!</v>
      </c>
      <c r="X647" t="e">
        <f t="shared" si="87"/>
        <v>#VALUE!</v>
      </c>
      <c r="Y647" t="e">
        <f t="shared" si="88"/>
        <v>#VALUE!</v>
      </c>
    </row>
    <row r="648" spans="1:25" hidden="1" x14ac:dyDescent="0.25">
      <c r="A648" t="e">
        <f>IFERROR(ODBC__dsn_Synapse[[#This Row],[wave_id]],"")*1</f>
        <v>#VALUE!</v>
      </c>
      <c r="B648" t="e">
        <f>IFERROR(ODBC__dsn_Synapse[[#This Row],[id]],"")*1</f>
        <v>#VALUE!</v>
      </c>
      <c r="C648" t="e">
        <f>IFERROR(ODBC__dsn_Synapse[[#This Row],[user_id]],"")*1</f>
        <v>#VALUE!</v>
      </c>
      <c r="D648" s="100" t="e">
        <f>IFERROR(ODBC__dsn_Synapse[[#This Row],[start_date]],"")*1</f>
        <v>#VALUE!</v>
      </c>
      <c r="E648" t="e">
        <f>IFERROR(ODBC__dsn_Synapse[[#This Row],[completed_date]],"")*1</f>
        <v>#VALUE!</v>
      </c>
      <c r="F648" s="100" t="e">
        <f>IFERROR(ODBC__dsn_Synapse[[#This Row],[convert_TZ(users_waves.completed_date,''UTC'',''America/New_York'')]],"")*1</f>
        <v>#VALUE!</v>
      </c>
      <c r="G648" t="e">
        <f>IFERROR(ODBC__dsn_Synapse[[#This Row],[npi]],"")*1</f>
        <v>#VALUE!</v>
      </c>
      <c r="H648" t="e">
        <f>IFERROR(ODBC__dsn_Synapse[[#This Row],[vendor_npi]],"")*1</f>
        <v>#VALUE!</v>
      </c>
      <c r="I648" t="e">
        <f>IFERROR(ODBC__dsn_Synapse[[#This Row],[status]],"")*1</f>
        <v>#VALUE!</v>
      </c>
      <c r="J648" t="str">
        <f>IFERROR(ODBC__dsn_Synapse[[#This Row],[responses-&gt;&gt;''$.\"4420595\"'']],"")</f>
        <v/>
      </c>
      <c r="K648" t="str">
        <f>IFERROR(ODBC__dsn_Synapse[[#This Row],[responses-&gt;&gt;''$.\"4420283\"'']],"")</f>
        <v/>
      </c>
      <c r="L648" t="str">
        <f>IFERROR(ODBC__dsn_Synapse[[#This Row],[responses-&gt;&gt;''$.\"4422124\"'']],"")</f>
        <v/>
      </c>
      <c r="M648" t="str">
        <f t="shared" si="81"/>
        <v/>
      </c>
      <c r="N648" t="e">
        <f>_xlfn.IFNA(_xlfn.XLOOKUP($G648,'HBV TL'!$C:$C,'HBV TL'!$E:$E,,0),"NA")</f>
        <v>#VALUE!</v>
      </c>
      <c r="O648" t="e">
        <f>_xlfn.IFNA(_xlfn.XLOOKUP($H648,'HBV TL'!$C:$C,'HBV TL'!$E:$E,,0),"NA")</f>
        <v>#VALUE!</v>
      </c>
      <c r="P648" t="e">
        <f t="shared" si="82"/>
        <v>#VALUE!</v>
      </c>
      <c r="Q648" t="e">
        <f>_xlfn.XLOOKUP($G648,'HBV_PBC Unified TL'!$A:$A,'HBV_PBC Unified TL'!$E:$E,,0)</f>
        <v>#VALUE!</v>
      </c>
      <c r="R648" t="e">
        <f t="shared" si="83"/>
        <v>#VALUE!</v>
      </c>
      <c r="S648" t="e">
        <f>_xlfn.IFNA(IF(_xlfn.XLOOKUP($C648,OLs!$B:$B,OLs!$B:$B,,0),1,0),0)</f>
        <v>#VALUE!</v>
      </c>
      <c r="T648" t="e">
        <f t="shared" si="84"/>
        <v>#VALUE!</v>
      </c>
      <c r="U648" t="e">
        <f>_xlfn.IFNA(_xlfn.XLOOKUP($T648,'PBC TL'!$A:$A,'PBC TL'!$F:$F,,0),"NA")</f>
        <v>#VALUE!</v>
      </c>
      <c r="V648" t="e">
        <f t="shared" si="85"/>
        <v>#VALUE!</v>
      </c>
      <c r="W648" t="e">
        <f t="shared" si="86"/>
        <v>#VALUE!</v>
      </c>
      <c r="X648" t="e">
        <f t="shared" si="87"/>
        <v>#VALUE!</v>
      </c>
      <c r="Y648" t="e">
        <f t="shared" si="88"/>
        <v>#VALUE!</v>
      </c>
    </row>
    <row r="649" spans="1:25" hidden="1" x14ac:dyDescent="0.25">
      <c r="A649" t="e">
        <f>IFERROR(ODBC__dsn_Synapse[[#This Row],[wave_id]],"")*1</f>
        <v>#VALUE!</v>
      </c>
      <c r="B649" t="e">
        <f>IFERROR(ODBC__dsn_Synapse[[#This Row],[id]],"")*1</f>
        <v>#VALUE!</v>
      </c>
      <c r="C649" t="e">
        <f>IFERROR(ODBC__dsn_Synapse[[#This Row],[user_id]],"")*1</f>
        <v>#VALUE!</v>
      </c>
      <c r="D649" s="100" t="e">
        <f>IFERROR(ODBC__dsn_Synapse[[#This Row],[start_date]],"")*1</f>
        <v>#VALUE!</v>
      </c>
      <c r="E649" t="e">
        <f>IFERROR(ODBC__dsn_Synapse[[#This Row],[completed_date]],"")*1</f>
        <v>#VALUE!</v>
      </c>
      <c r="F649" s="100" t="e">
        <f>IFERROR(ODBC__dsn_Synapse[[#This Row],[convert_TZ(users_waves.completed_date,''UTC'',''America/New_York'')]],"")*1</f>
        <v>#VALUE!</v>
      </c>
      <c r="G649" t="e">
        <f>IFERROR(ODBC__dsn_Synapse[[#This Row],[npi]],"")*1</f>
        <v>#VALUE!</v>
      </c>
      <c r="H649" t="e">
        <f>IFERROR(ODBC__dsn_Synapse[[#This Row],[vendor_npi]],"")*1</f>
        <v>#VALUE!</v>
      </c>
      <c r="I649" t="e">
        <f>IFERROR(ODBC__dsn_Synapse[[#This Row],[status]],"")*1</f>
        <v>#VALUE!</v>
      </c>
      <c r="J649" t="str">
        <f>IFERROR(ODBC__dsn_Synapse[[#This Row],[responses-&gt;&gt;''$.\"4420595\"'']],"")</f>
        <v/>
      </c>
      <c r="K649" t="str">
        <f>IFERROR(ODBC__dsn_Synapse[[#This Row],[responses-&gt;&gt;''$.\"4420283\"'']],"")</f>
        <v/>
      </c>
      <c r="L649" t="str">
        <f>IFERROR(ODBC__dsn_Synapse[[#This Row],[responses-&gt;&gt;''$.\"4422124\"'']],"")</f>
        <v/>
      </c>
      <c r="M649" t="str">
        <f t="shared" si="81"/>
        <v/>
      </c>
      <c r="N649" t="e">
        <f>_xlfn.IFNA(_xlfn.XLOOKUP($G649,'HBV TL'!$C:$C,'HBV TL'!$E:$E,,0),"NA")</f>
        <v>#VALUE!</v>
      </c>
      <c r="O649" t="e">
        <f>_xlfn.IFNA(_xlfn.XLOOKUP($H649,'HBV TL'!$C:$C,'HBV TL'!$E:$E,,0),"NA")</f>
        <v>#VALUE!</v>
      </c>
      <c r="P649" t="e">
        <f t="shared" si="82"/>
        <v>#VALUE!</v>
      </c>
      <c r="Q649" t="e">
        <f>_xlfn.XLOOKUP($G649,'HBV_PBC Unified TL'!$A:$A,'HBV_PBC Unified TL'!$E:$E,,0)</f>
        <v>#VALUE!</v>
      </c>
      <c r="R649" t="e">
        <f t="shared" si="83"/>
        <v>#VALUE!</v>
      </c>
      <c r="S649" t="e">
        <f>_xlfn.IFNA(IF(_xlfn.XLOOKUP($C649,OLs!$B:$B,OLs!$B:$B,,0),1,0),0)</f>
        <v>#VALUE!</v>
      </c>
      <c r="T649" t="e">
        <f t="shared" si="84"/>
        <v>#VALUE!</v>
      </c>
      <c r="U649" t="e">
        <f>_xlfn.IFNA(_xlfn.XLOOKUP($T649,'PBC TL'!$A:$A,'PBC TL'!$F:$F,,0),"NA")</f>
        <v>#VALUE!</v>
      </c>
      <c r="V649" t="e">
        <f t="shared" si="85"/>
        <v>#VALUE!</v>
      </c>
      <c r="W649" t="e">
        <f t="shared" si="86"/>
        <v>#VALUE!</v>
      </c>
      <c r="X649" t="e">
        <f t="shared" si="87"/>
        <v>#VALUE!</v>
      </c>
      <c r="Y649" t="e">
        <f t="shared" si="88"/>
        <v>#VALUE!</v>
      </c>
    </row>
    <row r="650" spans="1:25" hidden="1" x14ac:dyDescent="0.25">
      <c r="A650" t="e">
        <f>IFERROR(ODBC__dsn_Synapse[[#This Row],[wave_id]],"")*1</f>
        <v>#VALUE!</v>
      </c>
      <c r="B650" t="e">
        <f>IFERROR(ODBC__dsn_Synapse[[#This Row],[id]],"")*1</f>
        <v>#VALUE!</v>
      </c>
      <c r="C650" t="e">
        <f>IFERROR(ODBC__dsn_Synapse[[#This Row],[user_id]],"")*1</f>
        <v>#VALUE!</v>
      </c>
      <c r="D650" s="100" t="e">
        <f>IFERROR(ODBC__dsn_Synapse[[#This Row],[start_date]],"")*1</f>
        <v>#VALUE!</v>
      </c>
      <c r="E650" t="e">
        <f>IFERROR(ODBC__dsn_Synapse[[#This Row],[completed_date]],"")*1</f>
        <v>#VALUE!</v>
      </c>
      <c r="F650" s="100" t="e">
        <f>IFERROR(ODBC__dsn_Synapse[[#This Row],[convert_TZ(users_waves.completed_date,''UTC'',''America/New_York'')]],"")*1</f>
        <v>#VALUE!</v>
      </c>
      <c r="G650" t="e">
        <f>IFERROR(ODBC__dsn_Synapse[[#This Row],[npi]],"")*1</f>
        <v>#VALUE!</v>
      </c>
      <c r="H650" t="e">
        <f>IFERROR(ODBC__dsn_Synapse[[#This Row],[vendor_npi]],"")*1</f>
        <v>#VALUE!</v>
      </c>
      <c r="I650" t="e">
        <f>IFERROR(ODBC__dsn_Synapse[[#This Row],[status]],"")*1</f>
        <v>#VALUE!</v>
      </c>
      <c r="J650" t="str">
        <f>IFERROR(ODBC__dsn_Synapse[[#This Row],[responses-&gt;&gt;''$.\"4420595\"'']],"")</f>
        <v/>
      </c>
      <c r="K650" t="str">
        <f>IFERROR(ODBC__dsn_Synapse[[#This Row],[responses-&gt;&gt;''$.\"4420283\"'']],"")</f>
        <v/>
      </c>
      <c r="L650" t="str">
        <f>IFERROR(ODBC__dsn_Synapse[[#This Row],[responses-&gt;&gt;''$.\"4422124\"'']],"")</f>
        <v/>
      </c>
      <c r="M650" t="str">
        <f t="shared" si="81"/>
        <v/>
      </c>
      <c r="N650" t="e">
        <f>_xlfn.IFNA(_xlfn.XLOOKUP($G650,'HBV TL'!$C:$C,'HBV TL'!$E:$E,,0),"NA")</f>
        <v>#VALUE!</v>
      </c>
      <c r="O650" t="e">
        <f>_xlfn.IFNA(_xlfn.XLOOKUP($H650,'HBV TL'!$C:$C,'HBV TL'!$E:$E,,0),"NA")</f>
        <v>#VALUE!</v>
      </c>
      <c r="P650" t="e">
        <f t="shared" si="82"/>
        <v>#VALUE!</v>
      </c>
      <c r="Q650" t="e">
        <f>_xlfn.XLOOKUP($G650,'HBV_PBC Unified TL'!$A:$A,'HBV_PBC Unified TL'!$E:$E,,0)</f>
        <v>#VALUE!</v>
      </c>
      <c r="R650" t="e">
        <f t="shared" si="83"/>
        <v>#VALUE!</v>
      </c>
      <c r="S650" t="e">
        <f>_xlfn.IFNA(IF(_xlfn.XLOOKUP($C650,OLs!$B:$B,OLs!$B:$B,,0),1,0),0)</f>
        <v>#VALUE!</v>
      </c>
      <c r="T650" t="e">
        <f t="shared" si="84"/>
        <v>#VALUE!</v>
      </c>
      <c r="U650" t="e">
        <f>_xlfn.IFNA(_xlfn.XLOOKUP($T650,'PBC TL'!$A:$A,'PBC TL'!$F:$F,,0),"NA")</f>
        <v>#VALUE!</v>
      </c>
      <c r="V650" t="e">
        <f t="shared" si="85"/>
        <v>#VALUE!</v>
      </c>
      <c r="W650" t="e">
        <f t="shared" si="86"/>
        <v>#VALUE!</v>
      </c>
      <c r="X650" t="e">
        <f t="shared" si="87"/>
        <v>#VALUE!</v>
      </c>
      <c r="Y650" t="e">
        <f t="shared" si="88"/>
        <v>#VALUE!</v>
      </c>
    </row>
    <row r="651" spans="1:25" hidden="1" x14ac:dyDescent="0.25">
      <c r="A651" t="e">
        <f>IFERROR(ODBC__dsn_Synapse[[#This Row],[wave_id]],"")*1</f>
        <v>#VALUE!</v>
      </c>
      <c r="B651" t="e">
        <f>IFERROR(ODBC__dsn_Synapse[[#This Row],[id]],"")*1</f>
        <v>#VALUE!</v>
      </c>
      <c r="C651" t="e">
        <f>IFERROR(ODBC__dsn_Synapse[[#This Row],[user_id]],"")*1</f>
        <v>#VALUE!</v>
      </c>
      <c r="D651" s="100" t="e">
        <f>IFERROR(ODBC__dsn_Synapse[[#This Row],[start_date]],"")*1</f>
        <v>#VALUE!</v>
      </c>
      <c r="E651" t="e">
        <f>IFERROR(ODBC__dsn_Synapse[[#This Row],[completed_date]],"")*1</f>
        <v>#VALUE!</v>
      </c>
      <c r="F651" s="100" t="e">
        <f>IFERROR(ODBC__dsn_Synapse[[#This Row],[convert_TZ(users_waves.completed_date,''UTC'',''America/New_York'')]],"")*1</f>
        <v>#VALUE!</v>
      </c>
      <c r="G651" t="e">
        <f>IFERROR(ODBC__dsn_Synapse[[#This Row],[npi]],"")*1</f>
        <v>#VALUE!</v>
      </c>
      <c r="H651" t="e">
        <f>IFERROR(ODBC__dsn_Synapse[[#This Row],[vendor_npi]],"")*1</f>
        <v>#VALUE!</v>
      </c>
      <c r="I651" t="e">
        <f>IFERROR(ODBC__dsn_Synapse[[#This Row],[status]],"")*1</f>
        <v>#VALUE!</v>
      </c>
      <c r="J651" t="str">
        <f>IFERROR(ODBC__dsn_Synapse[[#This Row],[responses-&gt;&gt;''$.\"4420595\"'']],"")</f>
        <v/>
      </c>
      <c r="K651" t="str">
        <f>IFERROR(ODBC__dsn_Synapse[[#This Row],[responses-&gt;&gt;''$.\"4420283\"'']],"")</f>
        <v/>
      </c>
      <c r="L651" t="str">
        <f>IFERROR(ODBC__dsn_Synapse[[#This Row],[responses-&gt;&gt;''$.\"4422124\"'']],"")</f>
        <v/>
      </c>
      <c r="M651" t="str">
        <f t="shared" si="81"/>
        <v/>
      </c>
      <c r="N651" t="e">
        <f>_xlfn.IFNA(_xlfn.XLOOKUP($G651,'HBV TL'!$C:$C,'HBV TL'!$E:$E,,0),"NA")</f>
        <v>#VALUE!</v>
      </c>
      <c r="O651" t="e">
        <f>_xlfn.IFNA(_xlfn.XLOOKUP($H651,'HBV TL'!$C:$C,'HBV TL'!$E:$E,,0),"NA")</f>
        <v>#VALUE!</v>
      </c>
      <c r="P651" t="e">
        <f t="shared" si="82"/>
        <v>#VALUE!</v>
      </c>
      <c r="Q651" t="e">
        <f>_xlfn.XLOOKUP($G651,'HBV_PBC Unified TL'!$A:$A,'HBV_PBC Unified TL'!$E:$E,,0)</f>
        <v>#VALUE!</v>
      </c>
      <c r="R651" t="e">
        <f t="shared" si="83"/>
        <v>#VALUE!</v>
      </c>
      <c r="S651" t="e">
        <f>_xlfn.IFNA(IF(_xlfn.XLOOKUP($C651,OLs!$B:$B,OLs!$B:$B,,0),1,0),0)</f>
        <v>#VALUE!</v>
      </c>
      <c r="T651" t="e">
        <f t="shared" si="84"/>
        <v>#VALUE!</v>
      </c>
      <c r="U651" t="e">
        <f>_xlfn.IFNA(_xlfn.XLOOKUP($T651,'PBC TL'!$A:$A,'PBC TL'!$F:$F,,0),"NA")</f>
        <v>#VALUE!</v>
      </c>
      <c r="V651" t="e">
        <f t="shared" si="85"/>
        <v>#VALUE!</v>
      </c>
      <c r="W651" t="e">
        <f t="shared" si="86"/>
        <v>#VALUE!</v>
      </c>
      <c r="X651" t="e">
        <f t="shared" si="87"/>
        <v>#VALUE!</v>
      </c>
      <c r="Y651" t="e">
        <f t="shared" si="88"/>
        <v>#VALUE!</v>
      </c>
    </row>
    <row r="652" spans="1:25" hidden="1" x14ac:dyDescent="0.25">
      <c r="A652" t="e">
        <f>IFERROR(ODBC__dsn_Synapse[[#This Row],[wave_id]],"")*1</f>
        <v>#VALUE!</v>
      </c>
      <c r="B652" t="e">
        <f>IFERROR(ODBC__dsn_Synapse[[#This Row],[id]],"")*1</f>
        <v>#VALUE!</v>
      </c>
      <c r="C652" t="e">
        <f>IFERROR(ODBC__dsn_Synapse[[#This Row],[user_id]],"")*1</f>
        <v>#VALUE!</v>
      </c>
      <c r="D652" s="100" t="e">
        <f>IFERROR(ODBC__dsn_Synapse[[#This Row],[start_date]],"")*1</f>
        <v>#VALUE!</v>
      </c>
      <c r="E652" t="e">
        <f>IFERROR(ODBC__dsn_Synapse[[#This Row],[completed_date]],"")*1</f>
        <v>#VALUE!</v>
      </c>
      <c r="F652" s="100" t="e">
        <f>IFERROR(ODBC__dsn_Synapse[[#This Row],[convert_TZ(users_waves.completed_date,''UTC'',''America/New_York'')]],"")*1</f>
        <v>#VALUE!</v>
      </c>
      <c r="G652" t="e">
        <f>IFERROR(ODBC__dsn_Synapse[[#This Row],[npi]],"")*1</f>
        <v>#VALUE!</v>
      </c>
      <c r="H652" t="e">
        <f>IFERROR(ODBC__dsn_Synapse[[#This Row],[vendor_npi]],"")*1</f>
        <v>#VALUE!</v>
      </c>
      <c r="I652" t="e">
        <f>IFERROR(ODBC__dsn_Synapse[[#This Row],[status]],"")*1</f>
        <v>#VALUE!</v>
      </c>
      <c r="J652" t="str">
        <f>IFERROR(ODBC__dsn_Synapse[[#This Row],[responses-&gt;&gt;''$.\"4420595\"'']],"")</f>
        <v/>
      </c>
      <c r="K652" t="str">
        <f>IFERROR(ODBC__dsn_Synapse[[#This Row],[responses-&gt;&gt;''$.\"4420283\"'']],"")</f>
        <v/>
      </c>
      <c r="L652" t="str">
        <f>IFERROR(ODBC__dsn_Synapse[[#This Row],[responses-&gt;&gt;''$.\"4422124\"'']],"")</f>
        <v/>
      </c>
      <c r="M652" t="str">
        <f t="shared" si="81"/>
        <v/>
      </c>
      <c r="N652" t="e">
        <f>_xlfn.IFNA(_xlfn.XLOOKUP($G652,'HBV TL'!$C:$C,'HBV TL'!$E:$E,,0),"NA")</f>
        <v>#VALUE!</v>
      </c>
      <c r="O652" t="e">
        <f>_xlfn.IFNA(_xlfn.XLOOKUP($H652,'HBV TL'!$C:$C,'HBV TL'!$E:$E,,0),"NA")</f>
        <v>#VALUE!</v>
      </c>
      <c r="P652" t="e">
        <f t="shared" si="82"/>
        <v>#VALUE!</v>
      </c>
      <c r="Q652" t="e">
        <f>_xlfn.XLOOKUP($G652,'HBV_PBC Unified TL'!$A:$A,'HBV_PBC Unified TL'!$E:$E,,0)</f>
        <v>#VALUE!</v>
      </c>
      <c r="R652" t="e">
        <f t="shared" si="83"/>
        <v>#VALUE!</v>
      </c>
      <c r="S652" t="e">
        <f>_xlfn.IFNA(IF(_xlfn.XLOOKUP($C652,OLs!$B:$B,OLs!$B:$B,,0),1,0),0)</f>
        <v>#VALUE!</v>
      </c>
      <c r="T652" t="e">
        <f t="shared" si="84"/>
        <v>#VALUE!</v>
      </c>
      <c r="U652" t="e">
        <f>_xlfn.IFNA(_xlfn.XLOOKUP($T652,'PBC TL'!$A:$A,'PBC TL'!$F:$F,,0),"NA")</f>
        <v>#VALUE!</v>
      </c>
      <c r="V652" t="e">
        <f t="shared" si="85"/>
        <v>#VALUE!</v>
      </c>
      <c r="W652" t="e">
        <f t="shared" si="86"/>
        <v>#VALUE!</v>
      </c>
      <c r="X652" t="e">
        <f t="shared" si="87"/>
        <v>#VALUE!</v>
      </c>
      <c r="Y652" t="e">
        <f t="shared" si="88"/>
        <v>#VALUE!</v>
      </c>
    </row>
    <row r="653" spans="1:25" hidden="1" x14ac:dyDescent="0.25">
      <c r="A653" t="e">
        <f>IFERROR(ODBC__dsn_Synapse[[#This Row],[wave_id]],"")*1</f>
        <v>#VALUE!</v>
      </c>
      <c r="B653" t="e">
        <f>IFERROR(ODBC__dsn_Synapse[[#This Row],[id]],"")*1</f>
        <v>#VALUE!</v>
      </c>
      <c r="C653" t="e">
        <f>IFERROR(ODBC__dsn_Synapse[[#This Row],[user_id]],"")*1</f>
        <v>#VALUE!</v>
      </c>
      <c r="D653" s="100" t="e">
        <f>IFERROR(ODBC__dsn_Synapse[[#This Row],[start_date]],"")*1</f>
        <v>#VALUE!</v>
      </c>
      <c r="E653" t="e">
        <f>IFERROR(ODBC__dsn_Synapse[[#This Row],[completed_date]],"")*1</f>
        <v>#VALUE!</v>
      </c>
      <c r="F653" s="100" t="e">
        <f>IFERROR(ODBC__dsn_Synapse[[#This Row],[convert_TZ(users_waves.completed_date,''UTC'',''America/New_York'')]],"")*1</f>
        <v>#VALUE!</v>
      </c>
      <c r="G653" t="e">
        <f>IFERROR(ODBC__dsn_Synapse[[#This Row],[npi]],"")*1</f>
        <v>#VALUE!</v>
      </c>
      <c r="H653" t="e">
        <f>IFERROR(ODBC__dsn_Synapse[[#This Row],[vendor_npi]],"")*1</f>
        <v>#VALUE!</v>
      </c>
      <c r="I653" t="e">
        <f>IFERROR(ODBC__dsn_Synapse[[#This Row],[status]],"")*1</f>
        <v>#VALUE!</v>
      </c>
      <c r="J653" t="str">
        <f>IFERROR(ODBC__dsn_Synapse[[#This Row],[responses-&gt;&gt;''$.\"4420595\"'']],"")</f>
        <v/>
      </c>
      <c r="K653" t="str">
        <f>IFERROR(ODBC__dsn_Synapse[[#This Row],[responses-&gt;&gt;''$.\"4420283\"'']],"")</f>
        <v/>
      </c>
      <c r="L653" t="str">
        <f>IFERROR(ODBC__dsn_Synapse[[#This Row],[responses-&gt;&gt;''$.\"4422124\"'']],"")</f>
        <v/>
      </c>
      <c r="M653" t="str">
        <f t="shared" si="81"/>
        <v/>
      </c>
      <c r="N653" t="e">
        <f>_xlfn.IFNA(_xlfn.XLOOKUP($G653,'HBV TL'!$C:$C,'HBV TL'!$E:$E,,0),"NA")</f>
        <v>#VALUE!</v>
      </c>
      <c r="O653" t="e">
        <f>_xlfn.IFNA(_xlfn.XLOOKUP($H653,'HBV TL'!$C:$C,'HBV TL'!$E:$E,,0),"NA")</f>
        <v>#VALUE!</v>
      </c>
      <c r="P653" t="e">
        <f t="shared" si="82"/>
        <v>#VALUE!</v>
      </c>
      <c r="Q653" t="e">
        <f>_xlfn.XLOOKUP($G653,'HBV_PBC Unified TL'!$A:$A,'HBV_PBC Unified TL'!$E:$E,,0)</f>
        <v>#VALUE!</v>
      </c>
      <c r="R653" t="e">
        <f t="shared" si="83"/>
        <v>#VALUE!</v>
      </c>
      <c r="S653" t="e">
        <f>_xlfn.IFNA(IF(_xlfn.XLOOKUP($C653,OLs!$B:$B,OLs!$B:$B,,0),1,0),0)</f>
        <v>#VALUE!</v>
      </c>
      <c r="T653" t="e">
        <f t="shared" si="84"/>
        <v>#VALUE!</v>
      </c>
      <c r="U653" t="e">
        <f>_xlfn.IFNA(_xlfn.XLOOKUP($T653,'PBC TL'!$A:$A,'PBC TL'!$F:$F,,0),"NA")</f>
        <v>#VALUE!</v>
      </c>
      <c r="V653" t="e">
        <f t="shared" si="85"/>
        <v>#VALUE!</v>
      </c>
      <c r="W653" t="e">
        <f t="shared" si="86"/>
        <v>#VALUE!</v>
      </c>
      <c r="X653" t="e">
        <f t="shared" si="87"/>
        <v>#VALUE!</v>
      </c>
      <c r="Y653" t="e">
        <f t="shared" si="88"/>
        <v>#VALUE!</v>
      </c>
    </row>
    <row r="654" spans="1:25" hidden="1" x14ac:dyDescent="0.25">
      <c r="A654" t="e">
        <f>IFERROR(ODBC__dsn_Synapse[[#This Row],[wave_id]],"")*1</f>
        <v>#VALUE!</v>
      </c>
      <c r="B654" t="e">
        <f>IFERROR(ODBC__dsn_Synapse[[#This Row],[id]],"")*1</f>
        <v>#VALUE!</v>
      </c>
      <c r="C654" t="e">
        <f>IFERROR(ODBC__dsn_Synapse[[#This Row],[user_id]],"")*1</f>
        <v>#VALUE!</v>
      </c>
      <c r="D654" s="100" t="e">
        <f>IFERROR(ODBC__dsn_Synapse[[#This Row],[start_date]],"")*1</f>
        <v>#VALUE!</v>
      </c>
      <c r="E654" t="e">
        <f>IFERROR(ODBC__dsn_Synapse[[#This Row],[completed_date]],"")*1</f>
        <v>#VALUE!</v>
      </c>
      <c r="F654" s="100" t="e">
        <f>IFERROR(ODBC__dsn_Synapse[[#This Row],[convert_TZ(users_waves.completed_date,''UTC'',''America/New_York'')]],"")*1</f>
        <v>#VALUE!</v>
      </c>
      <c r="G654" t="e">
        <f>IFERROR(ODBC__dsn_Synapse[[#This Row],[npi]],"")*1</f>
        <v>#VALUE!</v>
      </c>
      <c r="H654" t="e">
        <f>IFERROR(ODBC__dsn_Synapse[[#This Row],[vendor_npi]],"")*1</f>
        <v>#VALUE!</v>
      </c>
      <c r="I654" t="e">
        <f>IFERROR(ODBC__dsn_Synapse[[#This Row],[status]],"")*1</f>
        <v>#VALUE!</v>
      </c>
      <c r="J654" t="str">
        <f>IFERROR(ODBC__dsn_Synapse[[#This Row],[responses-&gt;&gt;''$.\"4420595\"'']],"")</f>
        <v/>
      </c>
      <c r="K654" t="str">
        <f>IFERROR(ODBC__dsn_Synapse[[#This Row],[responses-&gt;&gt;''$.\"4420283\"'']],"")</f>
        <v/>
      </c>
      <c r="L654" t="str">
        <f>IFERROR(ODBC__dsn_Synapse[[#This Row],[responses-&gt;&gt;''$.\"4422124\"'']],"")</f>
        <v/>
      </c>
      <c r="M654" t="str">
        <f t="shared" si="81"/>
        <v/>
      </c>
      <c r="N654" t="e">
        <f>_xlfn.IFNA(_xlfn.XLOOKUP($G654,'HBV TL'!$C:$C,'HBV TL'!$E:$E,,0),"NA")</f>
        <v>#VALUE!</v>
      </c>
      <c r="O654" t="e">
        <f>_xlfn.IFNA(_xlfn.XLOOKUP($H654,'HBV TL'!$C:$C,'HBV TL'!$E:$E,,0),"NA")</f>
        <v>#VALUE!</v>
      </c>
      <c r="P654" t="e">
        <f t="shared" si="82"/>
        <v>#VALUE!</v>
      </c>
      <c r="Q654" t="e">
        <f>_xlfn.XLOOKUP($G654,'HBV_PBC Unified TL'!$A:$A,'HBV_PBC Unified TL'!$E:$E,,0)</f>
        <v>#VALUE!</v>
      </c>
      <c r="R654" t="e">
        <f t="shared" si="83"/>
        <v>#VALUE!</v>
      </c>
      <c r="S654" t="e">
        <f>_xlfn.IFNA(IF(_xlfn.XLOOKUP($C654,OLs!$B:$B,OLs!$B:$B,,0),1,0),0)</f>
        <v>#VALUE!</v>
      </c>
      <c r="T654" t="e">
        <f t="shared" si="84"/>
        <v>#VALUE!</v>
      </c>
      <c r="U654" t="e">
        <f>_xlfn.IFNA(_xlfn.XLOOKUP($T654,'PBC TL'!$A:$A,'PBC TL'!$F:$F,,0),"NA")</f>
        <v>#VALUE!</v>
      </c>
      <c r="V654" t="e">
        <f t="shared" si="85"/>
        <v>#VALUE!</v>
      </c>
      <c r="W654" t="e">
        <f t="shared" si="86"/>
        <v>#VALUE!</v>
      </c>
      <c r="X654" t="e">
        <f t="shared" si="87"/>
        <v>#VALUE!</v>
      </c>
      <c r="Y654" t="e">
        <f t="shared" si="88"/>
        <v>#VALUE!</v>
      </c>
    </row>
    <row r="655" spans="1:25" hidden="1" x14ac:dyDescent="0.25">
      <c r="A655" t="e">
        <f>IFERROR(ODBC__dsn_Synapse[[#This Row],[wave_id]],"")*1</f>
        <v>#VALUE!</v>
      </c>
      <c r="B655" t="e">
        <f>IFERROR(ODBC__dsn_Synapse[[#This Row],[id]],"")*1</f>
        <v>#VALUE!</v>
      </c>
      <c r="C655" t="e">
        <f>IFERROR(ODBC__dsn_Synapse[[#This Row],[user_id]],"")*1</f>
        <v>#VALUE!</v>
      </c>
      <c r="D655" s="100" t="e">
        <f>IFERROR(ODBC__dsn_Synapse[[#This Row],[start_date]],"")*1</f>
        <v>#VALUE!</v>
      </c>
      <c r="E655" t="e">
        <f>IFERROR(ODBC__dsn_Synapse[[#This Row],[completed_date]],"")*1</f>
        <v>#VALUE!</v>
      </c>
      <c r="F655" s="100" t="e">
        <f>IFERROR(ODBC__dsn_Synapse[[#This Row],[convert_TZ(users_waves.completed_date,''UTC'',''America/New_York'')]],"")*1</f>
        <v>#VALUE!</v>
      </c>
      <c r="G655" t="e">
        <f>IFERROR(ODBC__dsn_Synapse[[#This Row],[npi]],"")*1</f>
        <v>#VALUE!</v>
      </c>
      <c r="H655" t="e">
        <f>IFERROR(ODBC__dsn_Synapse[[#This Row],[vendor_npi]],"")*1</f>
        <v>#VALUE!</v>
      </c>
      <c r="I655" t="e">
        <f>IFERROR(ODBC__dsn_Synapse[[#This Row],[status]],"")*1</f>
        <v>#VALUE!</v>
      </c>
      <c r="J655" t="str">
        <f>IFERROR(ODBC__dsn_Synapse[[#This Row],[responses-&gt;&gt;''$.\"4420595\"'']],"")</f>
        <v/>
      </c>
      <c r="K655" t="str">
        <f>IFERROR(ODBC__dsn_Synapse[[#This Row],[responses-&gt;&gt;''$.\"4420283\"'']],"")</f>
        <v/>
      </c>
      <c r="L655" t="str">
        <f>IFERROR(ODBC__dsn_Synapse[[#This Row],[responses-&gt;&gt;''$.\"4422124\"'']],"")</f>
        <v/>
      </c>
      <c r="M655" t="str">
        <f t="shared" si="81"/>
        <v/>
      </c>
      <c r="N655" t="e">
        <f>_xlfn.IFNA(_xlfn.XLOOKUP($G655,'HBV TL'!$C:$C,'HBV TL'!$E:$E,,0),"NA")</f>
        <v>#VALUE!</v>
      </c>
      <c r="O655" t="e">
        <f>_xlfn.IFNA(_xlfn.XLOOKUP($H655,'HBV TL'!$C:$C,'HBV TL'!$E:$E,,0),"NA")</f>
        <v>#VALUE!</v>
      </c>
      <c r="P655" t="e">
        <f t="shared" si="82"/>
        <v>#VALUE!</v>
      </c>
      <c r="Q655" t="e">
        <f>_xlfn.XLOOKUP($G655,'HBV_PBC Unified TL'!$A:$A,'HBV_PBC Unified TL'!$E:$E,,0)</f>
        <v>#VALUE!</v>
      </c>
      <c r="R655" t="e">
        <f t="shared" si="83"/>
        <v>#VALUE!</v>
      </c>
      <c r="S655" t="e">
        <f>_xlfn.IFNA(IF(_xlfn.XLOOKUP($C655,OLs!$B:$B,OLs!$B:$B,,0),1,0),0)</f>
        <v>#VALUE!</v>
      </c>
      <c r="T655" t="e">
        <f t="shared" si="84"/>
        <v>#VALUE!</v>
      </c>
      <c r="U655" t="e">
        <f>_xlfn.IFNA(_xlfn.XLOOKUP($T655,'PBC TL'!$A:$A,'PBC TL'!$F:$F,,0),"NA")</f>
        <v>#VALUE!</v>
      </c>
      <c r="V655" t="e">
        <f t="shared" si="85"/>
        <v>#VALUE!</v>
      </c>
      <c r="W655" t="e">
        <f t="shared" si="86"/>
        <v>#VALUE!</v>
      </c>
      <c r="X655" t="e">
        <f t="shared" si="87"/>
        <v>#VALUE!</v>
      </c>
      <c r="Y655" t="e">
        <f t="shared" si="88"/>
        <v>#VALUE!</v>
      </c>
    </row>
    <row r="656" spans="1:25" hidden="1" x14ac:dyDescent="0.25">
      <c r="A656" t="e">
        <f>IFERROR(ODBC__dsn_Synapse[[#This Row],[wave_id]],"")*1</f>
        <v>#VALUE!</v>
      </c>
      <c r="B656" t="e">
        <f>IFERROR(ODBC__dsn_Synapse[[#This Row],[id]],"")*1</f>
        <v>#VALUE!</v>
      </c>
      <c r="C656" t="e">
        <f>IFERROR(ODBC__dsn_Synapse[[#This Row],[user_id]],"")*1</f>
        <v>#VALUE!</v>
      </c>
      <c r="D656" s="100" t="e">
        <f>IFERROR(ODBC__dsn_Synapse[[#This Row],[start_date]],"")*1</f>
        <v>#VALUE!</v>
      </c>
      <c r="E656" t="e">
        <f>IFERROR(ODBC__dsn_Synapse[[#This Row],[completed_date]],"")*1</f>
        <v>#VALUE!</v>
      </c>
      <c r="F656" s="100" t="e">
        <f>IFERROR(ODBC__dsn_Synapse[[#This Row],[convert_TZ(users_waves.completed_date,''UTC'',''America/New_York'')]],"")*1</f>
        <v>#VALUE!</v>
      </c>
      <c r="G656" t="e">
        <f>IFERROR(ODBC__dsn_Synapse[[#This Row],[npi]],"")*1</f>
        <v>#VALUE!</v>
      </c>
      <c r="H656" t="e">
        <f>IFERROR(ODBC__dsn_Synapse[[#This Row],[vendor_npi]],"")*1</f>
        <v>#VALUE!</v>
      </c>
      <c r="I656" t="e">
        <f>IFERROR(ODBC__dsn_Synapse[[#This Row],[status]],"")*1</f>
        <v>#VALUE!</v>
      </c>
      <c r="J656" t="str">
        <f>IFERROR(ODBC__dsn_Synapse[[#This Row],[responses-&gt;&gt;''$.\"4420595\"'']],"")</f>
        <v/>
      </c>
      <c r="K656" t="str">
        <f>IFERROR(ODBC__dsn_Synapse[[#This Row],[responses-&gt;&gt;''$.\"4420283\"'']],"")</f>
        <v/>
      </c>
      <c r="L656" t="str">
        <f>IFERROR(ODBC__dsn_Synapse[[#This Row],[responses-&gt;&gt;''$.\"4422124\"'']],"")</f>
        <v/>
      </c>
      <c r="M656" t="str">
        <f t="shared" si="81"/>
        <v/>
      </c>
      <c r="N656" t="e">
        <f>_xlfn.IFNA(_xlfn.XLOOKUP($G656,'HBV TL'!$C:$C,'HBV TL'!$E:$E,,0),"NA")</f>
        <v>#VALUE!</v>
      </c>
      <c r="O656" t="e">
        <f>_xlfn.IFNA(_xlfn.XLOOKUP($H656,'HBV TL'!$C:$C,'HBV TL'!$E:$E,,0),"NA")</f>
        <v>#VALUE!</v>
      </c>
      <c r="P656" t="e">
        <f t="shared" si="82"/>
        <v>#VALUE!</v>
      </c>
      <c r="Q656" t="e">
        <f>_xlfn.XLOOKUP($G656,'HBV_PBC Unified TL'!$A:$A,'HBV_PBC Unified TL'!$E:$E,,0)</f>
        <v>#VALUE!</v>
      </c>
      <c r="R656" t="e">
        <f t="shared" si="83"/>
        <v>#VALUE!</v>
      </c>
      <c r="S656" t="e">
        <f>_xlfn.IFNA(IF(_xlfn.XLOOKUP($C656,OLs!$B:$B,OLs!$B:$B,,0),1,0),0)</f>
        <v>#VALUE!</v>
      </c>
      <c r="T656" t="e">
        <f t="shared" si="84"/>
        <v>#VALUE!</v>
      </c>
      <c r="U656" t="e">
        <f>_xlfn.IFNA(_xlfn.XLOOKUP($T656,'PBC TL'!$A:$A,'PBC TL'!$F:$F,,0),"NA")</f>
        <v>#VALUE!</v>
      </c>
      <c r="V656" t="e">
        <f t="shared" si="85"/>
        <v>#VALUE!</v>
      </c>
      <c r="W656" t="e">
        <f t="shared" si="86"/>
        <v>#VALUE!</v>
      </c>
      <c r="X656" t="e">
        <f t="shared" si="87"/>
        <v>#VALUE!</v>
      </c>
      <c r="Y656" t="e">
        <f t="shared" si="88"/>
        <v>#VALUE!</v>
      </c>
    </row>
    <row r="657" spans="1:25" hidden="1" x14ac:dyDescent="0.25">
      <c r="A657" t="e">
        <f>IFERROR(ODBC__dsn_Synapse[[#This Row],[wave_id]],"")*1</f>
        <v>#VALUE!</v>
      </c>
      <c r="B657" t="e">
        <f>IFERROR(ODBC__dsn_Synapse[[#This Row],[id]],"")*1</f>
        <v>#VALUE!</v>
      </c>
      <c r="C657" t="e">
        <f>IFERROR(ODBC__dsn_Synapse[[#This Row],[user_id]],"")*1</f>
        <v>#VALUE!</v>
      </c>
      <c r="D657" s="100" t="e">
        <f>IFERROR(ODBC__dsn_Synapse[[#This Row],[start_date]],"")*1</f>
        <v>#VALUE!</v>
      </c>
      <c r="E657" t="e">
        <f>IFERROR(ODBC__dsn_Synapse[[#This Row],[completed_date]],"")*1</f>
        <v>#VALUE!</v>
      </c>
      <c r="F657" s="100" t="e">
        <f>IFERROR(ODBC__dsn_Synapse[[#This Row],[convert_TZ(users_waves.completed_date,''UTC'',''America/New_York'')]],"")*1</f>
        <v>#VALUE!</v>
      </c>
      <c r="G657" t="e">
        <f>IFERROR(ODBC__dsn_Synapse[[#This Row],[npi]],"")*1</f>
        <v>#VALUE!</v>
      </c>
      <c r="H657" t="e">
        <f>IFERROR(ODBC__dsn_Synapse[[#This Row],[vendor_npi]],"")*1</f>
        <v>#VALUE!</v>
      </c>
      <c r="I657" t="e">
        <f>IFERROR(ODBC__dsn_Synapse[[#This Row],[status]],"")*1</f>
        <v>#VALUE!</v>
      </c>
      <c r="J657" t="str">
        <f>IFERROR(ODBC__dsn_Synapse[[#This Row],[responses-&gt;&gt;''$.\"4420595\"'']],"")</f>
        <v/>
      </c>
      <c r="K657" t="str">
        <f>IFERROR(ODBC__dsn_Synapse[[#This Row],[responses-&gt;&gt;''$.\"4420283\"'']],"")</f>
        <v/>
      </c>
      <c r="L657" t="str">
        <f>IFERROR(ODBC__dsn_Synapse[[#This Row],[responses-&gt;&gt;''$.\"4422124\"'']],"")</f>
        <v/>
      </c>
      <c r="M657" t="str">
        <f t="shared" si="81"/>
        <v/>
      </c>
      <c r="N657" t="e">
        <f>_xlfn.IFNA(_xlfn.XLOOKUP($G657,'HBV TL'!$C:$C,'HBV TL'!$E:$E,,0),"NA")</f>
        <v>#VALUE!</v>
      </c>
      <c r="O657" t="e">
        <f>_xlfn.IFNA(_xlfn.XLOOKUP($H657,'HBV TL'!$C:$C,'HBV TL'!$E:$E,,0),"NA")</f>
        <v>#VALUE!</v>
      </c>
      <c r="P657" t="e">
        <f t="shared" si="82"/>
        <v>#VALUE!</v>
      </c>
      <c r="Q657" t="e">
        <f>_xlfn.XLOOKUP($G657,'HBV_PBC Unified TL'!$A:$A,'HBV_PBC Unified TL'!$E:$E,,0)</f>
        <v>#VALUE!</v>
      </c>
      <c r="R657" t="e">
        <f t="shared" si="83"/>
        <v>#VALUE!</v>
      </c>
      <c r="S657" t="e">
        <f>_xlfn.IFNA(IF(_xlfn.XLOOKUP($C657,OLs!$B:$B,OLs!$B:$B,,0),1,0),0)</f>
        <v>#VALUE!</v>
      </c>
      <c r="T657" t="e">
        <f t="shared" si="84"/>
        <v>#VALUE!</v>
      </c>
      <c r="U657" t="e">
        <f>_xlfn.IFNA(_xlfn.XLOOKUP($T657,'PBC TL'!$A:$A,'PBC TL'!$F:$F,,0),"NA")</f>
        <v>#VALUE!</v>
      </c>
      <c r="V657" t="e">
        <f t="shared" si="85"/>
        <v>#VALUE!</v>
      </c>
      <c r="W657" t="e">
        <f t="shared" si="86"/>
        <v>#VALUE!</v>
      </c>
      <c r="X657" t="e">
        <f t="shared" si="87"/>
        <v>#VALUE!</v>
      </c>
      <c r="Y657" t="e">
        <f t="shared" si="88"/>
        <v>#VALUE!</v>
      </c>
    </row>
    <row r="658" spans="1:25" hidden="1" x14ac:dyDescent="0.25">
      <c r="A658" t="e">
        <f>IFERROR(ODBC__dsn_Synapse[[#This Row],[wave_id]],"")*1</f>
        <v>#VALUE!</v>
      </c>
      <c r="B658" t="e">
        <f>IFERROR(ODBC__dsn_Synapse[[#This Row],[id]],"")*1</f>
        <v>#VALUE!</v>
      </c>
      <c r="C658" t="e">
        <f>IFERROR(ODBC__dsn_Synapse[[#This Row],[user_id]],"")*1</f>
        <v>#VALUE!</v>
      </c>
      <c r="D658" s="100" t="e">
        <f>IFERROR(ODBC__dsn_Synapse[[#This Row],[start_date]],"")*1</f>
        <v>#VALUE!</v>
      </c>
      <c r="E658" t="e">
        <f>IFERROR(ODBC__dsn_Synapse[[#This Row],[completed_date]],"")*1</f>
        <v>#VALUE!</v>
      </c>
      <c r="F658" s="100" t="e">
        <f>IFERROR(ODBC__dsn_Synapse[[#This Row],[convert_TZ(users_waves.completed_date,''UTC'',''America/New_York'')]],"")*1</f>
        <v>#VALUE!</v>
      </c>
      <c r="G658" t="e">
        <f>IFERROR(ODBC__dsn_Synapse[[#This Row],[npi]],"")*1</f>
        <v>#VALUE!</v>
      </c>
      <c r="H658" t="e">
        <f>IFERROR(ODBC__dsn_Synapse[[#This Row],[vendor_npi]],"")*1</f>
        <v>#VALUE!</v>
      </c>
      <c r="I658" t="e">
        <f>IFERROR(ODBC__dsn_Synapse[[#This Row],[status]],"")*1</f>
        <v>#VALUE!</v>
      </c>
      <c r="J658" t="str">
        <f>IFERROR(ODBC__dsn_Synapse[[#This Row],[responses-&gt;&gt;''$.\"4420595\"'']],"")</f>
        <v/>
      </c>
      <c r="K658" t="str">
        <f>IFERROR(ODBC__dsn_Synapse[[#This Row],[responses-&gt;&gt;''$.\"4420283\"'']],"")</f>
        <v/>
      </c>
      <c r="L658" t="str">
        <f>IFERROR(ODBC__dsn_Synapse[[#This Row],[responses-&gt;&gt;''$.\"4422124\"'']],"")</f>
        <v/>
      </c>
      <c r="M658" t="str">
        <f t="shared" si="81"/>
        <v/>
      </c>
      <c r="N658" t="e">
        <f>_xlfn.IFNA(_xlfn.XLOOKUP($G658,'HBV TL'!$C:$C,'HBV TL'!$E:$E,,0),"NA")</f>
        <v>#VALUE!</v>
      </c>
      <c r="O658" t="e">
        <f>_xlfn.IFNA(_xlfn.XLOOKUP($H658,'HBV TL'!$C:$C,'HBV TL'!$E:$E,,0),"NA")</f>
        <v>#VALUE!</v>
      </c>
      <c r="P658" t="e">
        <f t="shared" si="82"/>
        <v>#VALUE!</v>
      </c>
      <c r="Q658" t="e">
        <f>_xlfn.XLOOKUP($G658,'HBV_PBC Unified TL'!$A:$A,'HBV_PBC Unified TL'!$E:$E,,0)</f>
        <v>#VALUE!</v>
      </c>
      <c r="R658" t="e">
        <f t="shared" si="83"/>
        <v>#VALUE!</v>
      </c>
      <c r="S658" t="e">
        <f>_xlfn.IFNA(IF(_xlfn.XLOOKUP($C658,OLs!$B:$B,OLs!$B:$B,,0),1,0),0)</f>
        <v>#VALUE!</v>
      </c>
      <c r="T658" t="e">
        <f t="shared" si="84"/>
        <v>#VALUE!</v>
      </c>
      <c r="U658" t="e">
        <f>_xlfn.IFNA(_xlfn.XLOOKUP($T658,'PBC TL'!$A:$A,'PBC TL'!$F:$F,,0),"NA")</f>
        <v>#VALUE!</v>
      </c>
      <c r="V658" t="e">
        <f t="shared" si="85"/>
        <v>#VALUE!</v>
      </c>
      <c r="W658" t="e">
        <f t="shared" si="86"/>
        <v>#VALUE!</v>
      </c>
      <c r="X658" t="e">
        <f t="shared" si="87"/>
        <v>#VALUE!</v>
      </c>
      <c r="Y658" t="e">
        <f t="shared" si="88"/>
        <v>#VALUE!</v>
      </c>
    </row>
    <row r="659" spans="1:25" hidden="1" x14ac:dyDescent="0.25">
      <c r="A659" t="e">
        <f>IFERROR(ODBC__dsn_Synapse[[#This Row],[wave_id]],"")*1</f>
        <v>#VALUE!</v>
      </c>
      <c r="B659" t="e">
        <f>IFERROR(ODBC__dsn_Synapse[[#This Row],[id]],"")*1</f>
        <v>#VALUE!</v>
      </c>
      <c r="C659" t="e">
        <f>IFERROR(ODBC__dsn_Synapse[[#This Row],[user_id]],"")*1</f>
        <v>#VALUE!</v>
      </c>
      <c r="D659" s="100" t="e">
        <f>IFERROR(ODBC__dsn_Synapse[[#This Row],[start_date]],"")*1</f>
        <v>#VALUE!</v>
      </c>
      <c r="E659" t="e">
        <f>IFERROR(ODBC__dsn_Synapse[[#This Row],[completed_date]],"")*1</f>
        <v>#VALUE!</v>
      </c>
      <c r="F659" s="100" t="e">
        <f>IFERROR(ODBC__dsn_Synapse[[#This Row],[convert_TZ(users_waves.completed_date,''UTC'',''America/New_York'')]],"")*1</f>
        <v>#VALUE!</v>
      </c>
      <c r="G659" t="e">
        <f>IFERROR(ODBC__dsn_Synapse[[#This Row],[npi]],"")*1</f>
        <v>#VALUE!</v>
      </c>
      <c r="H659" t="e">
        <f>IFERROR(ODBC__dsn_Synapse[[#This Row],[vendor_npi]],"")*1</f>
        <v>#VALUE!</v>
      </c>
      <c r="I659" t="e">
        <f>IFERROR(ODBC__dsn_Synapse[[#This Row],[status]],"")*1</f>
        <v>#VALUE!</v>
      </c>
      <c r="J659" t="str">
        <f>IFERROR(ODBC__dsn_Synapse[[#This Row],[responses-&gt;&gt;''$.\"4420595\"'']],"")</f>
        <v/>
      </c>
      <c r="K659" t="str">
        <f>IFERROR(ODBC__dsn_Synapse[[#This Row],[responses-&gt;&gt;''$.\"4420283\"'']],"")</f>
        <v/>
      </c>
      <c r="L659" t="str">
        <f>IFERROR(ODBC__dsn_Synapse[[#This Row],[responses-&gt;&gt;''$.\"4422124\"'']],"")</f>
        <v/>
      </c>
      <c r="M659" t="str">
        <f t="shared" si="81"/>
        <v/>
      </c>
      <c r="N659" t="e">
        <f>_xlfn.IFNA(_xlfn.XLOOKUP($G659,'HBV TL'!$C:$C,'HBV TL'!$E:$E,,0),"NA")</f>
        <v>#VALUE!</v>
      </c>
      <c r="O659" t="e">
        <f>_xlfn.IFNA(_xlfn.XLOOKUP($H659,'HBV TL'!$C:$C,'HBV TL'!$E:$E,,0),"NA")</f>
        <v>#VALUE!</v>
      </c>
      <c r="P659" t="e">
        <f t="shared" si="82"/>
        <v>#VALUE!</v>
      </c>
      <c r="Q659" t="e">
        <f>_xlfn.XLOOKUP($G659,'HBV_PBC Unified TL'!$A:$A,'HBV_PBC Unified TL'!$E:$E,,0)</f>
        <v>#VALUE!</v>
      </c>
      <c r="R659" t="e">
        <f t="shared" si="83"/>
        <v>#VALUE!</v>
      </c>
      <c r="S659" t="e">
        <f>_xlfn.IFNA(IF(_xlfn.XLOOKUP($C659,OLs!$B:$B,OLs!$B:$B,,0),1,0),0)</f>
        <v>#VALUE!</v>
      </c>
      <c r="T659" t="e">
        <f t="shared" si="84"/>
        <v>#VALUE!</v>
      </c>
      <c r="U659" t="e">
        <f>_xlfn.IFNA(_xlfn.XLOOKUP($T659,'PBC TL'!$A:$A,'PBC TL'!$F:$F,,0),"NA")</f>
        <v>#VALUE!</v>
      </c>
      <c r="V659" t="e">
        <f t="shared" si="85"/>
        <v>#VALUE!</v>
      </c>
      <c r="W659" t="e">
        <f t="shared" si="86"/>
        <v>#VALUE!</v>
      </c>
      <c r="X659" t="e">
        <f t="shared" si="87"/>
        <v>#VALUE!</v>
      </c>
      <c r="Y659" t="e">
        <f t="shared" si="88"/>
        <v>#VALUE!</v>
      </c>
    </row>
    <row r="660" spans="1:25" hidden="1" x14ac:dyDescent="0.25">
      <c r="A660" t="e">
        <f>IFERROR(ODBC__dsn_Synapse[[#This Row],[wave_id]],"")*1</f>
        <v>#VALUE!</v>
      </c>
      <c r="B660" t="e">
        <f>IFERROR(ODBC__dsn_Synapse[[#This Row],[id]],"")*1</f>
        <v>#VALUE!</v>
      </c>
      <c r="C660" t="e">
        <f>IFERROR(ODBC__dsn_Synapse[[#This Row],[user_id]],"")*1</f>
        <v>#VALUE!</v>
      </c>
      <c r="D660" s="100" t="e">
        <f>IFERROR(ODBC__dsn_Synapse[[#This Row],[start_date]],"")*1</f>
        <v>#VALUE!</v>
      </c>
      <c r="E660" t="e">
        <f>IFERROR(ODBC__dsn_Synapse[[#This Row],[completed_date]],"")*1</f>
        <v>#VALUE!</v>
      </c>
      <c r="F660" s="100" t="e">
        <f>IFERROR(ODBC__dsn_Synapse[[#This Row],[convert_TZ(users_waves.completed_date,''UTC'',''America/New_York'')]],"")*1</f>
        <v>#VALUE!</v>
      </c>
      <c r="G660" t="e">
        <f>IFERROR(ODBC__dsn_Synapse[[#This Row],[npi]],"")*1</f>
        <v>#VALUE!</v>
      </c>
      <c r="H660" t="e">
        <f>IFERROR(ODBC__dsn_Synapse[[#This Row],[vendor_npi]],"")*1</f>
        <v>#VALUE!</v>
      </c>
      <c r="I660" t="e">
        <f>IFERROR(ODBC__dsn_Synapse[[#This Row],[status]],"")*1</f>
        <v>#VALUE!</v>
      </c>
      <c r="J660" t="str">
        <f>IFERROR(ODBC__dsn_Synapse[[#This Row],[responses-&gt;&gt;''$.\"4420595\"'']],"")</f>
        <v/>
      </c>
      <c r="K660" t="str">
        <f>IFERROR(ODBC__dsn_Synapse[[#This Row],[responses-&gt;&gt;''$.\"4420283\"'']],"")</f>
        <v/>
      </c>
      <c r="L660" t="str">
        <f>IFERROR(ODBC__dsn_Synapse[[#This Row],[responses-&gt;&gt;''$.\"4422124\"'']],"")</f>
        <v/>
      </c>
      <c r="M660" t="str">
        <f t="shared" si="81"/>
        <v/>
      </c>
      <c r="N660" t="e">
        <f>_xlfn.IFNA(_xlfn.XLOOKUP($G660,'HBV TL'!$C:$C,'HBV TL'!$E:$E,,0),"NA")</f>
        <v>#VALUE!</v>
      </c>
      <c r="O660" t="e">
        <f>_xlfn.IFNA(_xlfn.XLOOKUP($H660,'HBV TL'!$C:$C,'HBV TL'!$E:$E,,0),"NA")</f>
        <v>#VALUE!</v>
      </c>
      <c r="P660" t="e">
        <f t="shared" si="82"/>
        <v>#VALUE!</v>
      </c>
      <c r="Q660" t="e">
        <f>_xlfn.XLOOKUP($G660,'HBV_PBC Unified TL'!$A:$A,'HBV_PBC Unified TL'!$E:$E,,0)</f>
        <v>#VALUE!</v>
      </c>
      <c r="R660" t="e">
        <f t="shared" si="83"/>
        <v>#VALUE!</v>
      </c>
      <c r="S660" t="e">
        <f>_xlfn.IFNA(IF(_xlfn.XLOOKUP($C660,OLs!$B:$B,OLs!$B:$B,,0),1,0),0)</f>
        <v>#VALUE!</v>
      </c>
      <c r="T660" t="e">
        <f t="shared" si="84"/>
        <v>#VALUE!</v>
      </c>
      <c r="U660" t="e">
        <f>_xlfn.IFNA(_xlfn.XLOOKUP($T660,'PBC TL'!$A:$A,'PBC TL'!$F:$F,,0),"NA")</f>
        <v>#VALUE!</v>
      </c>
      <c r="V660" t="e">
        <f t="shared" si="85"/>
        <v>#VALUE!</v>
      </c>
      <c r="W660" t="e">
        <f t="shared" si="86"/>
        <v>#VALUE!</v>
      </c>
      <c r="X660" t="e">
        <f t="shared" si="87"/>
        <v>#VALUE!</v>
      </c>
      <c r="Y660" t="e">
        <f t="shared" si="88"/>
        <v>#VALUE!</v>
      </c>
    </row>
    <row r="661" spans="1:25" hidden="1" x14ac:dyDescent="0.25">
      <c r="A661" t="e">
        <f>IFERROR(ODBC__dsn_Synapse[[#This Row],[wave_id]],"")*1</f>
        <v>#VALUE!</v>
      </c>
      <c r="B661" t="e">
        <f>IFERROR(ODBC__dsn_Synapse[[#This Row],[id]],"")*1</f>
        <v>#VALUE!</v>
      </c>
      <c r="C661" t="e">
        <f>IFERROR(ODBC__dsn_Synapse[[#This Row],[user_id]],"")*1</f>
        <v>#VALUE!</v>
      </c>
      <c r="D661" s="100" t="e">
        <f>IFERROR(ODBC__dsn_Synapse[[#This Row],[start_date]],"")*1</f>
        <v>#VALUE!</v>
      </c>
      <c r="E661" t="e">
        <f>IFERROR(ODBC__dsn_Synapse[[#This Row],[completed_date]],"")*1</f>
        <v>#VALUE!</v>
      </c>
      <c r="F661" s="100" t="e">
        <f>IFERROR(ODBC__dsn_Synapse[[#This Row],[convert_TZ(users_waves.completed_date,''UTC'',''America/New_York'')]],"")*1</f>
        <v>#VALUE!</v>
      </c>
      <c r="G661" t="e">
        <f>IFERROR(ODBC__dsn_Synapse[[#This Row],[npi]],"")*1</f>
        <v>#VALUE!</v>
      </c>
      <c r="H661" t="e">
        <f>IFERROR(ODBC__dsn_Synapse[[#This Row],[vendor_npi]],"")*1</f>
        <v>#VALUE!</v>
      </c>
      <c r="I661" t="e">
        <f>IFERROR(ODBC__dsn_Synapse[[#This Row],[status]],"")*1</f>
        <v>#VALUE!</v>
      </c>
      <c r="J661" t="str">
        <f>IFERROR(ODBC__dsn_Synapse[[#This Row],[responses-&gt;&gt;''$.\"4420595\"'']],"")</f>
        <v/>
      </c>
      <c r="K661" t="str">
        <f>IFERROR(ODBC__dsn_Synapse[[#This Row],[responses-&gt;&gt;''$.\"4420283\"'']],"")</f>
        <v/>
      </c>
      <c r="L661" t="str">
        <f>IFERROR(ODBC__dsn_Synapse[[#This Row],[responses-&gt;&gt;''$.\"4422124\"'']],"")</f>
        <v/>
      </c>
      <c r="M661" t="str">
        <f t="shared" si="81"/>
        <v/>
      </c>
      <c r="N661" t="e">
        <f>_xlfn.IFNA(_xlfn.XLOOKUP($G661,'HBV TL'!$C:$C,'HBV TL'!$E:$E,,0),"NA")</f>
        <v>#VALUE!</v>
      </c>
      <c r="O661" t="e">
        <f>_xlfn.IFNA(_xlfn.XLOOKUP($H661,'HBV TL'!$C:$C,'HBV TL'!$E:$E,,0),"NA")</f>
        <v>#VALUE!</v>
      </c>
      <c r="P661" t="e">
        <f t="shared" si="82"/>
        <v>#VALUE!</v>
      </c>
      <c r="Q661" t="e">
        <f>_xlfn.XLOOKUP($G661,'HBV_PBC Unified TL'!$A:$A,'HBV_PBC Unified TL'!$E:$E,,0)</f>
        <v>#VALUE!</v>
      </c>
      <c r="R661" t="e">
        <f t="shared" si="83"/>
        <v>#VALUE!</v>
      </c>
      <c r="S661" t="e">
        <f>_xlfn.IFNA(IF(_xlfn.XLOOKUP($C661,OLs!$B:$B,OLs!$B:$B,,0),1,0),0)</f>
        <v>#VALUE!</v>
      </c>
      <c r="T661" t="e">
        <f t="shared" si="84"/>
        <v>#VALUE!</v>
      </c>
      <c r="U661" t="e">
        <f>_xlfn.IFNA(_xlfn.XLOOKUP($T661,'PBC TL'!$A:$A,'PBC TL'!$F:$F,,0),"NA")</f>
        <v>#VALUE!</v>
      </c>
      <c r="V661" t="e">
        <f t="shared" si="85"/>
        <v>#VALUE!</v>
      </c>
      <c r="W661" t="e">
        <f t="shared" si="86"/>
        <v>#VALUE!</v>
      </c>
      <c r="X661" t="e">
        <f t="shared" si="87"/>
        <v>#VALUE!</v>
      </c>
      <c r="Y661" t="e">
        <f t="shared" si="88"/>
        <v>#VALUE!</v>
      </c>
    </row>
    <row r="662" spans="1:25" hidden="1" x14ac:dyDescent="0.25">
      <c r="A662" t="e">
        <f>IFERROR(ODBC__dsn_Synapse[[#This Row],[wave_id]],"")*1</f>
        <v>#VALUE!</v>
      </c>
      <c r="B662" t="e">
        <f>IFERROR(ODBC__dsn_Synapse[[#This Row],[id]],"")*1</f>
        <v>#VALUE!</v>
      </c>
      <c r="C662" t="e">
        <f>IFERROR(ODBC__dsn_Synapse[[#This Row],[user_id]],"")*1</f>
        <v>#VALUE!</v>
      </c>
      <c r="D662" s="100" t="e">
        <f>IFERROR(ODBC__dsn_Synapse[[#This Row],[start_date]],"")*1</f>
        <v>#VALUE!</v>
      </c>
      <c r="E662" t="e">
        <f>IFERROR(ODBC__dsn_Synapse[[#This Row],[completed_date]],"")*1</f>
        <v>#VALUE!</v>
      </c>
      <c r="F662" s="100" t="e">
        <f>IFERROR(ODBC__dsn_Synapse[[#This Row],[convert_TZ(users_waves.completed_date,''UTC'',''America/New_York'')]],"")*1</f>
        <v>#VALUE!</v>
      </c>
      <c r="G662" t="e">
        <f>IFERROR(ODBC__dsn_Synapse[[#This Row],[npi]],"")*1</f>
        <v>#VALUE!</v>
      </c>
      <c r="H662" t="e">
        <f>IFERROR(ODBC__dsn_Synapse[[#This Row],[vendor_npi]],"")*1</f>
        <v>#VALUE!</v>
      </c>
      <c r="I662" t="e">
        <f>IFERROR(ODBC__dsn_Synapse[[#This Row],[status]],"")*1</f>
        <v>#VALUE!</v>
      </c>
      <c r="J662" t="str">
        <f>IFERROR(ODBC__dsn_Synapse[[#This Row],[responses-&gt;&gt;''$.\"4420595\"'']],"")</f>
        <v/>
      </c>
      <c r="K662" t="str">
        <f>IFERROR(ODBC__dsn_Synapse[[#This Row],[responses-&gt;&gt;''$.\"4420283\"'']],"")</f>
        <v/>
      </c>
      <c r="L662" t="str">
        <f>IFERROR(ODBC__dsn_Synapse[[#This Row],[responses-&gt;&gt;''$.\"4422124\"'']],"")</f>
        <v/>
      </c>
      <c r="M662" t="str">
        <f t="shared" si="81"/>
        <v/>
      </c>
      <c r="N662" t="e">
        <f>_xlfn.IFNA(_xlfn.XLOOKUP($G662,'HBV TL'!$C:$C,'HBV TL'!$E:$E,,0),"NA")</f>
        <v>#VALUE!</v>
      </c>
      <c r="O662" t="e">
        <f>_xlfn.IFNA(_xlfn.XLOOKUP($H662,'HBV TL'!$C:$C,'HBV TL'!$E:$E,,0),"NA")</f>
        <v>#VALUE!</v>
      </c>
      <c r="P662" t="e">
        <f t="shared" si="82"/>
        <v>#VALUE!</v>
      </c>
      <c r="Q662" t="e">
        <f>_xlfn.XLOOKUP($G662,'HBV_PBC Unified TL'!$A:$A,'HBV_PBC Unified TL'!$E:$E,,0)</f>
        <v>#VALUE!</v>
      </c>
      <c r="R662" t="e">
        <f t="shared" si="83"/>
        <v>#VALUE!</v>
      </c>
      <c r="S662" t="e">
        <f>_xlfn.IFNA(IF(_xlfn.XLOOKUP($C662,OLs!$B:$B,OLs!$B:$B,,0),1,0),0)</f>
        <v>#VALUE!</v>
      </c>
      <c r="T662" t="e">
        <f t="shared" si="84"/>
        <v>#VALUE!</v>
      </c>
      <c r="U662" t="e">
        <f>_xlfn.IFNA(_xlfn.XLOOKUP($T662,'PBC TL'!$A:$A,'PBC TL'!$F:$F,,0),"NA")</f>
        <v>#VALUE!</v>
      </c>
      <c r="V662" t="e">
        <f t="shared" si="85"/>
        <v>#VALUE!</v>
      </c>
      <c r="W662" t="e">
        <f t="shared" si="86"/>
        <v>#VALUE!</v>
      </c>
      <c r="X662" t="e">
        <f t="shared" si="87"/>
        <v>#VALUE!</v>
      </c>
      <c r="Y662" t="e">
        <f t="shared" si="88"/>
        <v>#VALUE!</v>
      </c>
    </row>
    <row r="663" spans="1:25" hidden="1" x14ac:dyDescent="0.25">
      <c r="A663" t="e">
        <f>IFERROR(ODBC__dsn_Synapse[[#This Row],[wave_id]],"")*1</f>
        <v>#VALUE!</v>
      </c>
      <c r="B663" t="e">
        <f>IFERROR(ODBC__dsn_Synapse[[#This Row],[id]],"")*1</f>
        <v>#VALUE!</v>
      </c>
      <c r="C663" t="e">
        <f>IFERROR(ODBC__dsn_Synapse[[#This Row],[user_id]],"")*1</f>
        <v>#VALUE!</v>
      </c>
      <c r="D663" s="100" t="e">
        <f>IFERROR(ODBC__dsn_Synapse[[#This Row],[start_date]],"")*1</f>
        <v>#VALUE!</v>
      </c>
      <c r="E663" t="e">
        <f>IFERROR(ODBC__dsn_Synapse[[#This Row],[completed_date]],"")*1</f>
        <v>#VALUE!</v>
      </c>
      <c r="F663" s="100" t="e">
        <f>IFERROR(ODBC__dsn_Synapse[[#This Row],[convert_TZ(users_waves.completed_date,''UTC'',''America/New_York'')]],"")*1</f>
        <v>#VALUE!</v>
      </c>
      <c r="G663" t="e">
        <f>IFERROR(ODBC__dsn_Synapse[[#This Row],[npi]],"")*1</f>
        <v>#VALUE!</v>
      </c>
      <c r="H663" t="e">
        <f>IFERROR(ODBC__dsn_Synapse[[#This Row],[vendor_npi]],"")*1</f>
        <v>#VALUE!</v>
      </c>
      <c r="I663" t="e">
        <f>IFERROR(ODBC__dsn_Synapse[[#This Row],[status]],"")*1</f>
        <v>#VALUE!</v>
      </c>
      <c r="J663" t="str">
        <f>IFERROR(ODBC__dsn_Synapse[[#This Row],[responses-&gt;&gt;''$.\"4420595\"'']],"")</f>
        <v/>
      </c>
      <c r="K663" t="str">
        <f>IFERROR(ODBC__dsn_Synapse[[#This Row],[responses-&gt;&gt;''$.\"4420283\"'']],"")</f>
        <v/>
      </c>
      <c r="L663" t="str">
        <f>IFERROR(ODBC__dsn_Synapse[[#This Row],[responses-&gt;&gt;''$.\"4422124\"'']],"")</f>
        <v/>
      </c>
      <c r="M663" t="str">
        <f t="shared" si="81"/>
        <v/>
      </c>
      <c r="N663" t="e">
        <f>_xlfn.IFNA(_xlfn.XLOOKUP($G663,'HBV TL'!$C:$C,'HBV TL'!$E:$E,,0),"NA")</f>
        <v>#VALUE!</v>
      </c>
      <c r="O663" t="e">
        <f>_xlfn.IFNA(_xlfn.XLOOKUP($H663,'HBV TL'!$C:$C,'HBV TL'!$E:$E,,0),"NA")</f>
        <v>#VALUE!</v>
      </c>
      <c r="P663" t="e">
        <f t="shared" si="82"/>
        <v>#VALUE!</v>
      </c>
      <c r="Q663" t="e">
        <f>_xlfn.XLOOKUP($G663,'HBV_PBC Unified TL'!$A:$A,'HBV_PBC Unified TL'!$E:$E,,0)</f>
        <v>#VALUE!</v>
      </c>
      <c r="R663" t="e">
        <f t="shared" si="83"/>
        <v>#VALUE!</v>
      </c>
      <c r="S663" t="e">
        <f>_xlfn.IFNA(IF(_xlfn.XLOOKUP($C663,OLs!$B:$B,OLs!$B:$B,,0),1,0),0)</f>
        <v>#VALUE!</v>
      </c>
      <c r="T663" t="e">
        <f t="shared" si="84"/>
        <v>#VALUE!</v>
      </c>
      <c r="U663" t="e">
        <f>_xlfn.IFNA(_xlfn.XLOOKUP($T663,'PBC TL'!$A:$A,'PBC TL'!$F:$F,,0),"NA")</f>
        <v>#VALUE!</v>
      </c>
      <c r="V663" t="e">
        <f t="shared" si="85"/>
        <v>#VALUE!</v>
      </c>
      <c r="W663" t="e">
        <f t="shared" si="86"/>
        <v>#VALUE!</v>
      </c>
      <c r="X663" t="e">
        <f t="shared" si="87"/>
        <v>#VALUE!</v>
      </c>
      <c r="Y663" t="e">
        <f t="shared" si="88"/>
        <v>#VALUE!</v>
      </c>
    </row>
    <row r="664" spans="1:25" hidden="1" x14ac:dyDescent="0.25">
      <c r="A664" t="e">
        <f>IFERROR(ODBC__dsn_Synapse[[#This Row],[wave_id]],"")*1</f>
        <v>#VALUE!</v>
      </c>
      <c r="B664" t="e">
        <f>IFERROR(ODBC__dsn_Synapse[[#This Row],[id]],"")*1</f>
        <v>#VALUE!</v>
      </c>
      <c r="C664" t="e">
        <f>IFERROR(ODBC__dsn_Synapse[[#This Row],[user_id]],"")*1</f>
        <v>#VALUE!</v>
      </c>
      <c r="D664" s="100" t="e">
        <f>IFERROR(ODBC__dsn_Synapse[[#This Row],[start_date]],"")*1</f>
        <v>#VALUE!</v>
      </c>
      <c r="E664" t="e">
        <f>IFERROR(ODBC__dsn_Synapse[[#This Row],[completed_date]],"")*1</f>
        <v>#VALUE!</v>
      </c>
      <c r="F664" s="100" t="e">
        <f>IFERROR(ODBC__dsn_Synapse[[#This Row],[convert_TZ(users_waves.completed_date,''UTC'',''America/New_York'')]],"")*1</f>
        <v>#VALUE!</v>
      </c>
      <c r="G664" t="e">
        <f>IFERROR(ODBC__dsn_Synapse[[#This Row],[npi]],"")*1</f>
        <v>#VALUE!</v>
      </c>
      <c r="H664" t="e">
        <f>IFERROR(ODBC__dsn_Synapse[[#This Row],[vendor_npi]],"")*1</f>
        <v>#VALUE!</v>
      </c>
      <c r="I664" t="e">
        <f>IFERROR(ODBC__dsn_Synapse[[#This Row],[status]],"")*1</f>
        <v>#VALUE!</v>
      </c>
      <c r="J664" t="str">
        <f>IFERROR(ODBC__dsn_Synapse[[#This Row],[responses-&gt;&gt;''$.\"4420595\"'']],"")</f>
        <v/>
      </c>
      <c r="K664" t="str">
        <f>IFERROR(ODBC__dsn_Synapse[[#This Row],[responses-&gt;&gt;''$.\"4420283\"'']],"")</f>
        <v/>
      </c>
      <c r="L664" t="str">
        <f>IFERROR(ODBC__dsn_Synapse[[#This Row],[responses-&gt;&gt;''$.\"4422124\"'']],"")</f>
        <v/>
      </c>
      <c r="M664" t="str">
        <f t="shared" si="81"/>
        <v/>
      </c>
      <c r="N664" t="e">
        <f>_xlfn.IFNA(_xlfn.XLOOKUP($G664,'HBV TL'!$C:$C,'HBV TL'!$E:$E,,0),"NA")</f>
        <v>#VALUE!</v>
      </c>
      <c r="O664" t="e">
        <f>_xlfn.IFNA(_xlfn.XLOOKUP($H664,'HBV TL'!$C:$C,'HBV TL'!$E:$E,,0),"NA")</f>
        <v>#VALUE!</v>
      </c>
      <c r="P664" t="e">
        <f t="shared" si="82"/>
        <v>#VALUE!</v>
      </c>
      <c r="Q664" t="e">
        <f>_xlfn.XLOOKUP($G664,'HBV_PBC Unified TL'!$A:$A,'HBV_PBC Unified TL'!$E:$E,,0)</f>
        <v>#VALUE!</v>
      </c>
      <c r="R664" t="e">
        <f t="shared" si="83"/>
        <v>#VALUE!</v>
      </c>
      <c r="S664" t="e">
        <f>_xlfn.IFNA(IF(_xlfn.XLOOKUP($C664,OLs!$B:$B,OLs!$B:$B,,0),1,0),0)</f>
        <v>#VALUE!</v>
      </c>
      <c r="T664" t="e">
        <f t="shared" si="84"/>
        <v>#VALUE!</v>
      </c>
      <c r="U664" t="e">
        <f>_xlfn.IFNA(_xlfn.XLOOKUP($T664,'PBC TL'!$A:$A,'PBC TL'!$F:$F,,0),"NA")</f>
        <v>#VALUE!</v>
      </c>
      <c r="V664" t="e">
        <f t="shared" si="85"/>
        <v>#VALUE!</v>
      </c>
      <c r="W664" t="e">
        <f t="shared" si="86"/>
        <v>#VALUE!</v>
      </c>
      <c r="X664" t="e">
        <f t="shared" si="87"/>
        <v>#VALUE!</v>
      </c>
      <c r="Y664" t="e">
        <f t="shared" si="88"/>
        <v>#VALUE!</v>
      </c>
    </row>
    <row r="665" spans="1:25" hidden="1" x14ac:dyDescent="0.25">
      <c r="A665" t="e">
        <f>IFERROR(ODBC__dsn_Synapse[[#This Row],[wave_id]],"")*1</f>
        <v>#VALUE!</v>
      </c>
      <c r="B665" t="e">
        <f>IFERROR(ODBC__dsn_Synapse[[#This Row],[id]],"")*1</f>
        <v>#VALUE!</v>
      </c>
      <c r="C665" t="e">
        <f>IFERROR(ODBC__dsn_Synapse[[#This Row],[user_id]],"")*1</f>
        <v>#VALUE!</v>
      </c>
      <c r="D665" s="100" t="e">
        <f>IFERROR(ODBC__dsn_Synapse[[#This Row],[start_date]],"")*1</f>
        <v>#VALUE!</v>
      </c>
      <c r="E665" t="e">
        <f>IFERROR(ODBC__dsn_Synapse[[#This Row],[completed_date]],"")*1</f>
        <v>#VALUE!</v>
      </c>
      <c r="F665" s="100" t="e">
        <f>IFERROR(ODBC__dsn_Synapse[[#This Row],[convert_TZ(users_waves.completed_date,''UTC'',''America/New_York'')]],"")*1</f>
        <v>#VALUE!</v>
      </c>
      <c r="G665" t="e">
        <f>IFERROR(ODBC__dsn_Synapse[[#This Row],[npi]],"")*1</f>
        <v>#VALUE!</v>
      </c>
      <c r="H665" t="e">
        <f>IFERROR(ODBC__dsn_Synapse[[#This Row],[vendor_npi]],"")*1</f>
        <v>#VALUE!</v>
      </c>
      <c r="I665" t="e">
        <f>IFERROR(ODBC__dsn_Synapse[[#This Row],[status]],"")*1</f>
        <v>#VALUE!</v>
      </c>
      <c r="J665" t="str">
        <f>IFERROR(ODBC__dsn_Synapse[[#This Row],[responses-&gt;&gt;''$.\"4420595\"'']],"")</f>
        <v/>
      </c>
      <c r="K665" t="str">
        <f>IFERROR(ODBC__dsn_Synapse[[#This Row],[responses-&gt;&gt;''$.\"4420283\"'']],"")</f>
        <v/>
      </c>
      <c r="L665" t="str">
        <f>IFERROR(ODBC__dsn_Synapse[[#This Row],[responses-&gt;&gt;''$.\"4422124\"'']],"")</f>
        <v/>
      </c>
      <c r="M665" t="str">
        <f t="shared" si="81"/>
        <v/>
      </c>
      <c r="N665" t="e">
        <f>_xlfn.IFNA(_xlfn.XLOOKUP($G665,'HBV TL'!$C:$C,'HBV TL'!$E:$E,,0),"NA")</f>
        <v>#VALUE!</v>
      </c>
      <c r="O665" t="e">
        <f>_xlfn.IFNA(_xlfn.XLOOKUP($H665,'HBV TL'!$C:$C,'HBV TL'!$E:$E,,0),"NA")</f>
        <v>#VALUE!</v>
      </c>
      <c r="P665" t="e">
        <f t="shared" si="82"/>
        <v>#VALUE!</v>
      </c>
      <c r="Q665" t="e">
        <f>_xlfn.XLOOKUP($G665,'HBV_PBC Unified TL'!$A:$A,'HBV_PBC Unified TL'!$E:$E,,0)</f>
        <v>#VALUE!</v>
      </c>
      <c r="R665" t="e">
        <f t="shared" si="83"/>
        <v>#VALUE!</v>
      </c>
      <c r="S665" t="e">
        <f>_xlfn.IFNA(IF(_xlfn.XLOOKUP($C665,OLs!$B:$B,OLs!$B:$B,,0),1,0),0)</f>
        <v>#VALUE!</v>
      </c>
      <c r="T665" t="e">
        <f t="shared" si="84"/>
        <v>#VALUE!</v>
      </c>
      <c r="U665" t="e">
        <f>_xlfn.IFNA(_xlfn.XLOOKUP($T665,'PBC TL'!$A:$A,'PBC TL'!$F:$F,,0),"NA")</f>
        <v>#VALUE!</v>
      </c>
      <c r="V665" t="e">
        <f t="shared" si="85"/>
        <v>#VALUE!</v>
      </c>
      <c r="W665" t="e">
        <f t="shared" si="86"/>
        <v>#VALUE!</v>
      </c>
      <c r="X665" t="e">
        <f t="shared" si="87"/>
        <v>#VALUE!</v>
      </c>
      <c r="Y665" t="e">
        <f t="shared" si="88"/>
        <v>#VALUE!</v>
      </c>
    </row>
    <row r="666" spans="1:25" hidden="1" x14ac:dyDescent="0.25">
      <c r="A666" t="e">
        <f>IFERROR(ODBC__dsn_Synapse[[#This Row],[wave_id]],"")*1</f>
        <v>#VALUE!</v>
      </c>
      <c r="B666" t="e">
        <f>IFERROR(ODBC__dsn_Synapse[[#This Row],[id]],"")*1</f>
        <v>#VALUE!</v>
      </c>
      <c r="C666" t="e">
        <f>IFERROR(ODBC__dsn_Synapse[[#This Row],[user_id]],"")*1</f>
        <v>#VALUE!</v>
      </c>
      <c r="D666" s="100" t="e">
        <f>IFERROR(ODBC__dsn_Synapse[[#This Row],[start_date]],"")*1</f>
        <v>#VALUE!</v>
      </c>
      <c r="E666" t="e">
        <f>IFERROR(ODBC__dsn_Synapse[[#This Row],[completed_date]],"")*1</f>
        <v>#VALUE!</v>
      </c>
      <c r="F666" s="100" t="e">
        <f>IFERROR(ODBC__dsn_Synapse[[#This Row],[convert_TZ(users_waves.completed_date,''UTC'',''America/New_York'')]],"")*1</f>
        <v>#VALUE!</v>
      </c>
      <c r="G666" t="e">
        <f>IFERROR(ODBC__dsn_Synapse[[#This Row],[npi]],"")*1</f>
        <v>#VALUE!</v>
      </c>
      <c r="H666" t="e">
        <f>IFERROR(ODBC__dsn_Synapse[[#This Row],[vendor_npi]],"")*1</f>
        <v>#VALUE!</v>
      </c>
      <c r="I666" t="e">
        <f>IFERROR(ODBC__dsn_Synapse[[#This Row],[status]],"")*1</f>
        <v>#VALUE!</v>
      </c>
      <c r="J666" t="str">
        <f>IFERROR(ODBC__dsn_Synapse[[#This Row],[responses-&gt;&gt;''$.\"4420595\"'']],"")</f>
        <v/>
      </c>
      <c r="K666" t="str">
        <f>IFERROR(ODBC__dsn_Synapse[[#This Row],[responses-&gt;&gt;''$.\"4420283\"'']],"")</f>
        <v/>
      </c>
      <c r="L666" t="str">
        <f>IFERROR(ODBC__dsn_Synapse[[#This Row],[responses-&gt;&gt;''$.\"4422124\"'']],"")</f>
        <v/>
      </c>
      <c r="M666" t="str">
        <f t="shared" si="81"/>
        <v/>
      </c>
      <c r="N666" t="e">
        <f>_xlfn.IFNA(_xlfn.XLOOKUP($G666,'HBV TL'!$C:$C,'HBV TL'!$E:$E,,0),"NA")</f>
        <v>#VALUE!</v>
      </c>
      <c r="O666" t="e">
        <f>_xlfn.IFNA(_xlfn.XLOOKUP($H666,'HBV TL'!$C:$C,'HBV TL'!$E:$E,,0),"NA")</f>
        <v>#VALUE!</v>
      </c>
      <c r="P666" t="e">
        <f t="shared" si="82"/>
        <v>#VALUE!</v>
      </c>
      <c r="Q666" t="e">
        <f>_xlfn.XLOOKUP($G666,'HBV_PBC Unified TL'!$A:$A,'HBV_PBC Unified TL'!$E:$E,,0)</f>
        <v>#VALUE!</v>
      </c>
      <c r="R666" t="e">
        <f t="shared" si="83"/>
        <v>#VALUE!</v>
      </c>
      <c r="S666" t="e">
        <f>_xlfn.IFNA(IF(_xlfn.XLOOKUP($C666,OLs!$B:$B,OLs!$B:$B,,0),1,0),0)</f>
        <v>#VALUE!</v>
      </c>
      <c r="T666" t="e">
        <f t="shared" si="84"/>
        <v>#VALUE!</v>
      </c>
      <c r="U666" t="e">
        <f>_xlfn.IFNA(_xlfn.XLOOKUP($T666,'PBC TL'!$A:$A,'PBC TL'!$F:$F,,0),"NA")</f>
        <v>#VALUE!</v>
      </c>
      <c r="V666" t="e">
        <f t="shared" si="85"/>
        <v>#VALUE!</v>
      </c>
      <c r="W666" t="e">
        <f t="shared" si="86"/>
        <v>#VALUE!</v>
      </c>
      <c r="X666" t="e">
        <f t="shared" si="87"/>
        <v>#VALUE!</v>
      </c>
      <c r="Y666" t="e">
        <f t="shared" si="88"/>
        <v>#VALUE!</v>
      </c>
    </row>
    <row r="667" spans="1:25" hidden="1" x14ac:dyDescent="0.25">
      <c r="A667" t="e">
        <f>IFERROR(ODBC__dsn_Synapse[[#This Row],[wave_id]],"")*1</f>
        <v>#VALUE!</v>
      </c>
      <c r="B667" t="e">
        <f>IFERROR(ODBC__dsn_Synapse[[#This Row],[id]],"")*1</f>
        <v>#VALUE!</v>
      </c>
      <c r="C667" t="e">
        <f>IFERROR(ODBC__dsn_Synapse[[#This Row],[user_id]],"")*1</f>
        <v>#VALUE!</v>
      </c>
      <c r="D667" s="100" t="e">
        <f>IFERROR(ODBC__dsn_Synapse[[#This Row],[start_date]],"")*1</f>
        <v>#VALUE!</v>
      </c>
      <c r="E667" t="e">
        <f>IFERROR(ODBC__dsn_Synapse[[#This Row],[completed_date]],"")*1</f>
        <v>#VALUE!</v>
      </c>
      <c r="F667" s="100" t="e">
        <f>IFERROR(ODBC__dsn_Synapse[[#This Row],[convert_TZ(users_waves.completed_date,''UTC'',''America/New_York'')]],"")*1</f>
        <v>#VALUE!</v>
      </c>
      <c r="G667" t="e">
        <f>IFERROR(ODBC__dsn_Synapse[[#This Row],[npi]],"")*1</f>
        <v>#VALUE!</v>
      </c>
      <c r="H667" t="e">
        <f>IFERROR(ODBC__dsn_Synapse[[#This Row],[vendor_npi]],"")*1</f>
        <v>#VALUE!</v>
      </c>
      <c r="I667" t="e">
        <f>IFERROR(ODBC__dsn_Synapse[[#This Row],[status]],"")*1</f>
        <v>#VALUE!</v>
      </c>
      <c r="J667" t="str">
        <f>IFERROR(ODBC__dsn_Synapse[[#This Row],[responses-&gt;&gt;''$.\"4420595\"'']],"")</f>
        <v/>
      </c>
      <c r="K667" t="str">
        <f>IFERROR(ODBC__dsn_Synapse[[#This Row],[responses-&gt;&gt;''$.\"4420283\"'']],"")</f>
        <v/>
      </c>
      <c r="L667" t="str">
        <f>IFERROR(ODBC__dsn_Synapse[[#This Row],[responses-&gt;&gt;''$.\"4422124\"'']],"")</f>
        <v/>
      </c>
      <c r="M667" t="str">
        <f t="shared" si="81"/>
        <v/>
      </c>
      <c r="N667" t="e">
        <f>_xlfn.IFNA(_xlfn.XLOOKUP($G667,'HBV TL'!$C:$C,'HBV TL'!$E:$E,,0),"NA")</f>
        <v>#VALUE!</v>
      </c>
      <c r="O667" t="e">
        <f>_xlfn.IFNA(_xlfn.XLOOKUP($H667,'HBV TL'!$C:$C,'HBV TL'!$E:$E,,0),"NA")</f>
        <v>#VALUE!</v>
      </c>
      <c r="P667" t="e">
        <f t="shared" si="82"/>
        <v>#VALUE!</v>
      </c>
      <c r="Q667" t="e">
        <f>_xlfn.XLOOKUP($G667,'HBV_PBC Unified TL'!$A:$A,'HBV_PBC Unified TL'!$E:$E,,0)</f>
        <v>#VALUE!</v>
      </c>
      <c r="R667" t="e">
        <f t="shared" si="83"/>
        <v>#VALUE!</v>
      </c>
      <c r="S667" t="e">
        <f>_xlfn.IFNA(IF(_xlfn.XLOOKUP($C667,OLs!$B:$B,OLs!$B:$B,,0),1,0),0)</f>
        <v>#VALUE!</v>
      </c>
      <c r="T667" t="e">
        <f t="shared" si="84"/>
        <v>#VALUE!</v>
      </c>
      <c r="U667" t="e">
        <f>_xlfn.IFNA(_xlfn.XLOOKUP($T667,'PBC TL'!$A:$A,'PBC TL'!$F:$F,,0),"NA")</f>
        <v>#VALUE!</v>
      </c>
      <c r="V667" t="e">
        <f t="shared" si="85"/>
        <v>#VALUE!</v>
      </c>
      <c r="W667" t="e">
        <f t="shared" si="86"/>
        <v>#VALUE!</v>
      </c>
      <c r="X667" t="e">
        <f t="shared" si="87"/>
        <v>#VALUE!</v>
      </c>
      <c r="Y667" t="e">
        <f t="shared" si="88"/>
        <v>#VALUE!</v>
      </c>
    </row>
    <row r="668" spans="1:25" hidden="1" x14ac:dyDescent="0.25">
      <c r="A668" t="e">
        <f>IFERROR(ODBC__dsn_Synapse[[#This Row],[wave_id]],"")*1</f>
        <v>#VALUE!</v>
      </c>
      <c r="B668" t="e">
        <f>IFERROR(ODBC__dsn_Synapse[[#This Row],[id]],"")*1</f>
        <v>#VALUE!</v>
      </c>
      <c r="C668" t="e">
        <f>IFERROR(ODBC__dsn_Synapse[[#This Row],[user_id]],"")*1</f>
        <v>#VALUE!</v>
      </c>
      <c r="D668" s="100" t="e">
        <f>IFERROR(ODBC__dsn_Synapse[[#This Row],[start_date]],"")*1</f>
        <v>#VALUE!</v>
      </c>
      <c r="E668" t="e">
        <f>IFERROR(ODBC__dsn_Synapse[[#This Row],[completed_date]],"")*1</f>
        <v>#VALUE!</v>
      </c>
      <c r="F668" s="100" t="e">
        <f>IFERROR(ODBC__dsn_Synapse[[#This Row],[convert_TZ(users_waves.completed_date,''UTC'',''America/New_York'')]],"")*1</f>
        <v>#VALUE!</v>
      </c>
      <c r="G668" t="e">
        <f>IFERROR(ODBC__dsn_Synapse[[#This Row],[npi]],"")*1</f>
        <v>#VALUE!</v>
      </c>
      <c r="H668" t="e">
        <f>IFERROR(ODBC__dsn_Synapse[[#This Row],[vendor_npi]],"")*1</f>
        <v>#VALUE!</v>
      </c>
      <c r="I668" t="e">
        <f>IFERROR(ODBC__dsn_Synapse[[#This Row],[status]],"")*1</f>
        <v>#VALUE!</v>
      </c>
      <c r="J668" t="str">
        <f>IFERROR(ODBC__dsn_Synapse[[#This Row],[responses-&gt;&gt;''$.\"4420595\"'']],"")</f>
        <v/>
      </c>
      <c r="K668" t="str">
        <f>IFERROR(ODBC__dsn_Synapse[[#This Row],[responses-&gt;&gt;''$.\"4420283\"'']],"")</f>
        <v/>
      </c>
      <c r="L668" t="str">
        <f>IFERROR(ODBC__dsn_Synapse[[#This Row],[responses-&gt;&gt;''$.\"4422124\"'']],"")</f>
        <v/>
      </c>
      <c r="M668" t="str">
        <f t="shared" si="81"/>
        <v/>
      </c>
      <c r="N668" t="e">
        <f>_xlfn.IFNA(_xlfn.XLOOKUP($G668,'HBV TL'!$C:$C,'HBV TL'!$E:$E,,0),"NA")</f>
        <v>#VALUE!</v>
      </c>
      <c r="O668" t="e">
        <f>_xlfn.IFNA(_xlfn.XLOOKUP($H668,'HBV TL'!$C:$C,'HBV TL'!$E:$E,,0),"NA")</f>
        <v>#VALUE!</v>
      </c>
      <c r="P668" t="e">
        <f t="shared" si="82"/>
        <v>#VALUE!</v>
      </c>
      <c r="Q668" t="e">
        <f>_xlfn.XLOOKUP($G668,'HBV_PBC Unified TL'!$A:$A,'HBV_PBC Unified TL'!$E:$E,,0)</f>
        <v>#VALUE!</v>
      </c>
      <c r="R668" t="e">
        <f t="shared" si="83"/>
        <v>#VALUE!</v>
      </c>
      <c r="S668" t="e">
        <f>_xlfn.IFNA(IF(_xlfn.XLOOKUP($C668,OLs!$B:$B,OLs!$B:$B,,0),1,0),0)</f>
        <v>#VALUE!</v>
      </c>
      <c r="T668" t="e">
        <f t="shared" si="84"/>
        <v>#VALUE!</v>
      </c>
      <c r="U668" t="e">
        <f>_xlfn.IFNA(_xlfn.XLOOKUP($T668,'PBC TL'!$A:$A,'PBC TL'!$F:$F,,0),"NA")</f>
        <v>#VALUE!</v>
      </c>
      <c r="V668" t="e">
        <f t="shared" si="85"/>
        <v>#VALUE!</v>
      </c>
      <c r="W668" t="e">
        <f t="shared" si="86"/>
        <v>#VALUE!</v>
      </c>
      <c r="X668" t="e">
        <f t="shared" si="87"/>
        <v>#VALUE!</v>
      </c>
      <c r="Y668" t="e">
        <f t="shared" si="88"/>
        <v>#VALUE!</v>
      </c>
    </row>
    <row r="669" spans="1:25" hidden="1" x14ac:dyDescent="0.25">
      <c r="A669" t="e">
        <f>IFERROR(ODBC__dsn_Synapse[[#This Row],[wave_id]],"")*1</f>
        <v>#VALUE!</v>
      </c>
      <c r="B669" t="e">
        <f>IFERROR(ODBC__dsn_Synapse[[#This Row],[id]],"")*1</f>
        <v>#VALUE!</v>
      </c>
      <c r="C669" t="e">
        <f>IFERROR(ODBC__dsn_Synapse[[#This Row],[user_id]],"")*1</f>
        <v>#VALUE!</v>
      </c>
      <c r="D669" s="100" t="e">
        <f>IFERROR(ODBC__dsn_Synapse[[#This Row],[start_date]],"")*1</f>
        <v>#VALUE!</v>
      </c>
      <c r="E669" t="e">
        <f>IFERROR(ODBC__dsn_Synapse[[#This Row],[completed_date]],"")*1</f>
        <v>#VALUE!</v>
      </c>
      <c r="F669" s="100" t="e">
        <f>IFERROR(ODBC__dsn_Synapse[[#This Row],[convert_TZ(users_waves.completed_date,''UTC'',''America/New_York'')]],"")*1</f>
        <v>#VALUE!</v>
      </c>
      <c r="G669" t="e">
        <f>IFERROR(ODBC__dsn_Synapse[[#This Row],[npi]],"")*1</f>
        <v>#VALUE!</v>
      </c>
      <c r="H669" t="e">
        <f>IFERROR(ODBC__dsn_Synapse[[#This Row],[vendor_npi]],"")*1</f>
        <v>#VALUE!</v>
      </c>
      <c r="I669" t="e">
        <f>IFERROR(ODBC__dsn_Synapse[[#This Row],[status]],"")*1</f>
        <v>#VALUE!</v>
      </c>
      <c r="J669" t="str">
        <f>IFERROR(ODBC__dsn_Synapse[[#This Row],[responses-&gt;&gt;''$.\"4420595\"'']],"")</f>
        <v/>
      </c>
      <c r="K669" t="str">
        <f>IFERROR(ODBC__dsn_Synapse[[#This Row],[responses-&gt;&gt;''$.\"4420283\"'']],"")</f>
        <v/>
      </c>
      <c r="L669" t="str">
        <f>IFERROR(ODBC__dsn_Synapse[[#This Row],[responses-&gt;&gt;''$.\"4422124\"'']],"")</f>
        <v/>
      </c>
      <c r="M669" t="str">
        <f t="shared" si="81"/>
        <v/>
      </c>
      <c r="N669" t="e">
        <f>_xlfn.IFNA(_xlfn.XLOOKUP($G669,'HBV TL'!$C:$C,'HBV TL'!$E:$E,,0),"NA")</f>
        <v>#VALUE!</v>
      </c>
      <c r="O669" t="e">
        <f>_xlfn.IFNA(_xlfn.XLOOKUP($H669,'HBV TL'!$C:$C,'HBV TL'!$E:$E,,0),"NA")</f>
        <v>#VALUE!</v>
      </c>
      <c r="P669" t="e">
        <f t="shared" si="82"/>
        <v>#VALUE!</v>
      </c>
      <c r="Q669" t="e">
        <f>_xlfn.XLOOKUP($G669,'HBV_PBC Unified TL'!$A:$A,'HBV_PBC Unified TL'!$E:$E,,0)</f>
        <v>#VALUE!</v>
      </c>
      <c r="R669" t="e">
        <f t="shared" si="83"/>
        <v>#VALUE!</v>
      </c>
      <c r="S669" t="e">
        <f>_xlfn.IFNA(IF(_xlfn.XLOOKUP($C669,OLs!$B:$B,OLs!$B:$B,,0),1,0),0)</f>
        <v>#VALUE!</v>
      </c>
      <c r="T669" t="e">
        <f t="shared" si="84"/>
        <v>#VALUE!</v>
      </c>
      <c r="U669" t="e">
        <f>_xlfn.IFNA(_xlfn.XLOOKUP($T669,'PBC TL'!$A:$A,'PBC TL'!$F:$F,,0),"NA")</f>
        <v>#VALUE!</v>
      </c>
      <c r="V669" t="e">
        <f t="shared" si="85"/>
        <v>#VALUE!</v>
      </c>
      <c r="W669" t="e">
        <f t="shared" si="86"/>
        <v>#VALUE!</v>
      </c>
      <c r="X669" t="e">
        <f t="shared" si="87"/>
        <v>#VALUE!</v>
      </c>
      <c r="Y669" t="e">
        <f t="shared" si="88"/>
        <v>#VALUE!</v>
      </c>
    </row>
    <row r="670" spans="1:25" hidden="1" x14ac:dyDescent="0.25">
      <c r="A670" t="e">
        <f>IFERROR(ODBC__dsn_Synapse[[#This Row],[wave_id]],"")*1</f>
        <v>#VALUE!</v>
      </c>
      <c r="B670" t="e">
        <f>IFERROR(ODBC__dsn_Synapse[[#This Row],[id]],"")*1</f>
        <v>#VALUE!</v>
      </c>
      <c r="C670" t="e">
        <f>IFERROR(ODBC__dsn_Synapse[[#This Row],[user_id]],"")*1</f>
        <v>#VALUE!</v>
      </c>
      <c r="D670" s="100" t="e">
        <f>IFERROR(ODBC__dsn_Synapse[[#This Row],[start_date]],"")*1</f>
        <v>#VALUE!</v>
      </c>
      <c r="E670" t="e">
        <f>IFERROR(ODBC__dsn_Synapse[[#This Row],[completed_date]],"")*1</f>
        <v>#VALUE!</v>
      </c>
      <c r="F670" s="100" t="e">
        <f>IFERROR(ODBC__dsn_Synapse[[#This Row],[convert_TZ(users_waves.completed_date,''UTC'',''America/New_York'')]],"")*1</f>
        <v>#VALUE!</v>
      </c>
      <c r="G670" t="e">
        <f>IFERROR(ODBC__dsn_Synapse[[#This Row],[npi]],"")*1</f>
        <v>#VALUE!</v>
      </c>
      <c r="H670" t="e">
        <f>IFERROR(ODBC__dsn_Synapse[[#This Row],[vendor_npi]],"")*1</f>
        <v>#VALUE!</v>
      </c>
      <c r="I670" t="e">
        <f>IFERROR(ODBC__dsn_Synapse[[#This Row],[status]],"")*1</f>
        <v>#VALUE!</v>
      </c>
      <c r="J670" t="str">
        <f>IFERROR(ODBC__dsn_Synapse[[#This Row],[responses-&gt;&gt;''$.\"4420595\"'']],"")</f>
        <v/>
      </c>
      <c r="K670" t="str">
        <f>IFERROR(ODBC__dsn_Synapse[[#This Row],[responses-&gt;&gt;''$.\"4420283\"'']],"")</f>
        <v/>
      </c>
      <c r="L670" t="str">
        <f>IFERROR(ODBC__dsn_Synapse[[#This Row],[responses-&gt;&gt;''$.\"4422124\"'']],"")</f>
        <v/>
      </c>
      <c r="M670" t="str">
        <f t="shared" si="81"/>
        <v/>
      </c>
      <c r="N670" t="e">
        <f>_xlfn.IFNA(_xlfn.XLOOKUP($G670,'HBV TL'!$C:$C,'HBV TL'!$E:$E,,0),"NA")</f>
        <v>#VALUE!</v>
      </c>
      <c r="O670" t="e">
        <f>_xlfn.IFNA(_xlfn.XLOOKUP($H670,'HBV TL'!$C:$C,'HBV TL'!$E:$E,,0),"NA")</f>
        <v>#VALUE!</v>
      </c>
      <c r="P670" t="e">
        <f t="shared" si="82"/>
        <v>#VALUE!</v>
      </c>
      <c r="Q670" t="e">
        <f>_xlfn.XLOOKUP($G670,'HBV_PBC Unified TL'!$A:$A,'HBV_PBC Unified TL'!$E:$E,,0)</f>
        <v>#VALUE!</v>
      </c>
      <c r="R670" t="e">
        <f t="shared" si="83"/>
        <v>#VALUE!</v>
      </c>
      <c r="S670" t="e">
        <f>_xlfn.IFNA(IF(_xlfn.XLOOKUP($C670,OLs!$B:$B,OLs!$B:$B,,0),1,0),0)</f>
        <v>#VALUE!</v>
      </c>
      <c r="T670" t="e">
        <f t="shared" si="84"/>
        <v>#VALUE!</v>
      </c>
      <c r="U670" t="e">
        <f>_xlfn.IFNA(_xlfn.XLOOKUP($T670,'PBC TL'!$A:$A,'PBC TL'!$F:$F,,0),"NA")</f>
        <v>#VALUE!</v>
      </c>
      <c r="V670" t="e">
        <f t="shared" si="85"/>
        <v>#VALUE!</v>
      </c>
      <c r="W670" t="e">
        <f t="shared" si="86"/>
        <v>#VALUE!</v>
      </c>
      <c r="X670" t="e">
        <f t="shared" si="87"/>
        <v>#VALUE!</v>
      </c>
      <c r="Y670" t="e">
        <f t="shared" si="88"/>
        <v>#VALUE!</v>
      </c>
    </row>
    <row r="671" spans="1:25" hidden="1" x14ac:dyDescent="0.25">
      <c r="A671" t="e">
        <f>IFERROR(ODBC__dsn_Synapse[[#This Row],[wave_id]],"")*1</f>
        <v>#VALUE!</v>
      </c>
      <c r="B671" t="e">
        <f>IFERROR(ODBC__dsn_Synapse[[#This Row],[id]],"")*1</f>
        <v>#VALUE!</v>
      </c>
      <c r="C671" t="e">
        <f>IFERROR(ODBC__dsn_Synapse[[#This Row],[user_id]],"")*1</f>
        <v>#VALUE!</v>
      </c>
      <c r="D671" s="100" t="e">
        <f>IFERROR(ODBC__dsn_Synapse[[#This Row],[start_date]],"")*1</f>
        <v>#VALUE!</v>
      </c>
      <c r="E671" t="e">
        <f>IFERROR(ODBC__dsn_Synapse[[#This Row],[completed_date]],"")*1</f>
        <v>#VALUE!</v>
      </c>
      <c r="F671" s="100" t="e">
        <f>IFERROR(ODBC__dsn_Synapse[[#This Row],[convert_TZ(users_waves.completed_date,''UTC'',''America/New_York'')]],"")*1</f>
        <v>#VALUE!</v>
      </c>
      <c r="G671" t="e">
        <f>IFERROR(ODBC__dsn_Synapse[[#This Row],[npi]],"")*1</f>
        <v>#VALUE!</v>
      </c>
      <c r="H671" t="e">
        <f>IFERROR(ODBC__dsn_Synapse[[#This Row],[vendor_npi]],"")*1</f>
        <v>#VALUE!</v>
      </c>
      <c r="I671" t="e">
        <f>IFERROR(ODBC__dsn_Synapse[[#This Row],[status]],"")*1</f>
        <v>#VALUE!</v>
      </c>
      <c r="J671" t="str">
        <f>IFERROR(ODBC__dsn_Synapse[[#This Row],[responses-&gt;&gt;''$.\"4420595\"'']],"")</f>
        <v/>
      </c>
      <c r="K671" t="str">
        <f>IFERROR(ODBC__dsn_Synapse[[#This Row],[responses-&gt;&gt;''$.\"4420283\"'']],"")</f>
        <v/>
      </c>
      <c r="L671" t="str">
        <f>IFERROR(ODBC__dsn_Synapse[[#This Row],[responses-&gt;&gt;''$.\"4422124\"'']],"")</f>
        <v/>
      </c>
      <c r="M671" t="str">
        <f t="shared" si="81"/>
        <v/>
      </c>
      <c r="N671" t="e">
        <f>_xlfn.IFNA(_xlfn.XLOOKUP($G671,'HBV TL'!$C:$C,'HBV TL'!$E:$E,,0),"NA")</f>
        <v>#VALUE!</v>
      </c>
      <c r="O671" t="e">
        <f>_xlfn.IFNA(_xlfn.XLOOKUP($H671,'HBV TL'!$C:$C,'HBV TL'!$E:$E,,0),"NA")</f>
        <v>#VALUE!</v>
      </c>
      <c r="P671" t="e">
        <f t="shared" si="82"/>
        <v>#VALUE!</v>
      </c>
      <c r="Q671" t="e">
        <f>_xlfn.XLOOKUP($G671,'HBV_PBC Unified TL'!$A:$A,'HBV_PBC Unified TL'!$E:$E,,0)</f>
        <v>#VALUE!</v>
      </c>
      <c r="R671" t="e">
        <f t="shared" si="83"/>
        <v>#VALUE!</v>
      </c>
      <c r="S671" t="e">
        <f>_xlfn.IFNA(IF(_xlfn.XLOOKUP($C671,OLs!$B:$B,OLs!$B:$B,,0),1,0),0)</f>
        <v>#VALUE!</v>
      </c>
      <c r="T671" t="e">
        <f t="shared" si="84"/>
        <v>#VALUE!</v>
      </c>
      <c r="U671" t="e">
        <f>_xlfn.IFNA(_xlfn.XLOOKUP($T671,'PBC TL'!$A:$A,'PBC TL'!$F:$F,,0),"NA")</f>
        <v>#VALUE!</v>
      </c>
      <c r="V671" t="e">
        <f t="shared" si="85"/>
        <v>#VALUE!</v>
      </c>
      <c r="W671" t="e">
        <f t="shared" si="86"/>
        <v>#VALUE!</v>
      </c>
      <c r="X671" t="e">
        <f t="shared" si="87"/>
        <v>#VALUE!</v>
      </c>
      <c r="Y671" t="e">
        <f t="shared" si="88"/>
        <v>#VALUE!</v>
      </c>
    </row>
    <row r="672" spans="1:25" hidden="1" x14ac:dyDescent="0.25">
      <c r="A672" t="e">
        <f>IFERROR(ODBC__dsn_Synapse[[#This Row],[wave_id]],"")*1</f>
        <v>#VALUE!</v>
      </c>
      <c r="B672" t="e">
        <f>IFERROR(ODBC__dsn_Synapse[[#This Row],[id]],"")*1</f>
        <v>#VALUE!</v>
      </c>
      <c r="C672" t="e">
        <f>IFERROR(ODBC__dsn_Synapse[[#This Row],[user_id]],"")*1</f>
        <v>#VALUE!</v>
      </c>
      <c r="D672" s="100" t="e">
        <f>IFERROR(ODBC__dsn_Synapse[[#This Row],[start_date]],"")*1</f>
        <v>#VALUE!</v>
      </c>
      <c r="E672" t="e">
        <f>IFERROR(ODBC__dsn_Synapse[[#This Row],[completed_date]],"")*1</f>
        <v>#VALUE!</v>
      </c>
      <c r="F672" s="100" t="e">
        <f>IFERROR(ODBC__dsn_Synapse[[#This Row],[convert_TZ(users_waves.completed_date,''UTC'',''America/New_York'')]],"")*1</f>
        <v>#VALUE!</v>
      </c>
      <c r="G672" t="e">
        <f>IFERROR(ODBC__dsn_Synapse[[#This Row],[npi]],"")*1</f>
        <v>#VALUE!</v>
      </c>
      <c r="H672" t="e">
        <f>IFERROR(ODBC__dsn_Synapse[[#This Row],[vendor_npi]],"")*1</f>
        <v>#VALUE!</v>
      </c>
      <c r="I672" t="e">
        <f>IFERROR(ODBC__dsn_Synapse[[#This Row],[status]],"")*1</f>
        <v>#VALUE!</v>
      </c>
      <c r="J672" t="str">
        <f>IFERROR(ODBC__dsn_Synapse[[#This Row],[responses-&gt;&gt;''$.\"4420595\"'']],"")</f>
        <v/>
      </c>
      <c r="K672" t="str">
        <f>IFERROR(ODBC__dsn_Synapse[[#This Row],[responses-&gt;&gt;''$.\"4420283\"'']],"")</f>
        <v/>
      </c>
      <c r="L672" t="str">
        <f>IFERROR(ODBC__dsn_Synapse[[#This Row],[responses-&gt;&gt;''$.\"4422124\"'']],"")</f>
        <v/>
      </c>
      <c r="M672" t="str">
        <f t="shared" si="81"/>
        <v/>
      </c>
      <c r="N672" t="e">
        <f>_xlfn.IFNA(_xlfn.XLOOKUP($G672,'HBV TL'!$C:$C,'HBV TL'!$E:$E,,0),"NA")</f>
        <v>#VALUE!</v>
      </c>
      <c r="O672" t="e">
        <f>_xlfn.IFNA(_xlfn.XLOOKUP($H672,'HBV TL'!$C:$C,'HBV TL'!$E:$E,,0),"NA")</f>
        <v>#VALUE!</v>
      </c>
      <c r="P672" t="e">
        <f t="shared" si="82"/>
        <v>#VALUE!</v>
      </c>
      <c r="Q672" t="e">
        <f>_xlfn.XLOOKUP($G672,'HBV_PBC Unified TL'!$A:$A,'HBV_PBC Unified TL'!$E:$E,,0)</f>
        <v>#VALUE!</v>
      </c>
      <c r="R672" t="e">
        <f t="shared" si="83"/>
        <v>#VALUE!</v>
      </c>
      <c r="S672" t="e">
        <f>_xlfn.IFNA(IF(_xlfn.XLOOKUP($C672,OLs!$B:$B,OLs!$B:$B,,0),1,0),0)</f>
        <v>#VALUE!</v>
      </c>
      <c r="T672" t="e">
        <f t="shared" si="84"/>
        <v>#VALUE!</v>
      </c>
      <c r="U672" t="e">
        <f>_xlfn.IFNA(_xlfn.XLOOKUP($T672,'PBC TL'!$A:$A,'PBC TL'!$F:$F,,0),"NA")</f>
        <v>#VALUE!</v>
      </c>
      <c r="V672" t="e">
        <f t="shared" si="85"/>
        <v>#VALUE!</v>
      </c>
      <c r="W672" t="e">
        <f t="shared" si="86"/>
        <v>#VALUE!</v>
      </c>
      <c r="X672" t="e">
        <f t="shared" si="87"/>
        <v>#VALUE!</v>
      </c>
      <c r="Y672" t="e">
        <f t="shared" si="88"/>
        <v>#VALUE!</v>
      </c>
    </row>
    <row r="673" spans="1:25" hidden="1" x14ac:dyDescent="0.25">
      <c r="A673" t="e">
        <f>IFERROR(ODBC__dsn_Synapse[[#This Row],[wave_id]],"")*1</f>
        <v>#VALUE!</v>
      </c>
      <c r="B673" t="e">
        <f>IFERROR(ODBC__dsn_Synapse[[#This Row],[id]],"")*1</f>
        <v>#VALUE!</v>
      </c>
      <c r="C673" t="e">
        <f>IFERROR(ODBC__dsn_Synapse[[#This Row],[user_id]],"")*1</f>
        <v>#VALUE!</v>
      </c>
      <c r="D673" s="100" t="e">
        <f>IFERROR(ODBC__dsn_Synapse[[#This Row],[start_date]],"")*1</f>
        <v>#VALUE!</v>
      </c>
      <c r="E673" t="e">
        <f>IFERROR(ODBC__dsn_Synapse[[#This Row],[completed_date]],"")*1</f>
        <v>#VALUE!</v>
      </c>
      <c r="F673" s="100" t="e">
        <f>IFERROR(ODBC__dsn_Synapse[[#This Row],[convert_TZ(users_waves.completed_date,''UTC'',''America/New_York'')]],"")*1</f>
        <v>#VALUE!</v>
      </c>
      <c r="G673" t="e">
        <f>IFERROR(ODBC__dsn_Synapse[[#This Row],[npi]],"")*1</f>
        <v>#VALUE!</v>
      </c>
      <c r="H673" t="e">
        <f>IFERROR(ODBC__dsn_Synapse[[#This Row],[vendor_npi]],"")*1</f>
        <v>#VALUE!</v>
      </c>
      <c r="I673" t="e">
        <f>IFERROR(ODBC__dsn_Synapse[[#This Row],[status]],"")*1</f>
        <v>#VALUE!</v>
      </c>
      <c r="J673" t="str">
        <f>IFERROR(ODBC__dsn_Synapse[[#This Row],[responses-&gt;&gt;''$.\"4420595\"'']],"")</f>
        <v/>
      </c>
      <c r="K673" t="str">
        <f>IFERROR(ODBC__dsn_Synapse[[#This Row],[responses-&gt;&gt;''$.\"4420283\"'']],"")</f>
        <v/>
      </c>
      <c r="L673" t="str">
        <f>IFERROR(ODBC__dsn_Synapse[[#This Row],[responses-&gt;&gt;''$.\"4422124\"'']],"")</f>
        <v/>
      </c>
      <c r="M673" t="str">
        <f t="shared" si="81"/>
        <v/>
      </c>
      <c r="N673" t="e">
        <f>_xlfn.IFNA(_xlfn.XLOOKUP($G673,'HBV TL'!$C:$C,'HBV TL'!$E:$E,,0),"NA")</f>
        <v>#VALUE!</v>
      </c>
      <c r="O673" t="e">
        <f>_xlfn.IFNA(_xlfn.XLOOKUP($H673,'HBV TL'!$C:$C,'HBV TL'!$E:$E,,0),"NA")</f>
        <v>#VALUE!</v>
      </c>
      <c r="P673" t="e">
        <f t="shared" si="82"/>
        <v>#VALUE!</v>
      </c>
      <c r="Q673" t="e">
        <f>_xlfn.XLOOKUP($G673,'HBV_PBC Unified TL'!$A:$A,'HBV_PBC Unified TL'!$E:$E,,0)</f>
        <v>#VALUE!</v>
      </c>
      <c r="R673" t="e">
        <f t="shared" si="83"/>
        <v>#VALUE!</v>
      </c>
      <c r="S673" t="e">
        <f>_xlfn.IFNA(IF(_xlfn.XLOOKUP($C673,OLs!$B:$B,OLs!$B:$B,,0),1,0),0)</f>
        <v>#VALUE!</v>
      </c>
      <c r="T673" t="e">
        <f t="shared" si="84"/>
        <v>#VALUE!</v>
      </c>
      <c r="U673" t="e">
        <f>_xlfn.IFNA(_xlfn.XLOOKUP($T673,'PBC TL'!$A:$A,'PBC TL'!$F:$F,,0),"NA")</f>
        <v>#VALUE!</v>
      </c>
      <c r="V673" t="e">
        <f t="shared" si="85"/>
        <v>#VALUE!</v>
      </c>
      <c r="W673" t="e">
        <f t="shared" si="86"/>
        <v>#VALUE!</v>
      </c>
      <c r="X673" t="e">
        <f t="shared" si="87"/>
        <v>#VALUE!</v>
      </c>
      <c r="Y673" t="e">
        <f t="shared" si="88"/>
        <v>#VALUE!</v>
      </c>
    </row>
    <row r="674" spans="1:25" hidden="1" x14ac:dyDescent="0.25">
      <c r="A674" t="e">
        <f>IFERROR(ODBC__dsn_Synapse[[#This Row],[wave_id]],"")*1</f>
        <v>#VALUE!</v>
      </c>
      <c r="B674" t="e">
        <f>IFERROR(ODBC__dsn_Synapse[[#This Row],[id]],"")*1</f>
        <v>#VALUE!</v>
      </c>
      <c r="C674" t="e">
        <f>IFERROR(ODBC__dsn_Synapse[[#This Row],[user_id]],"")*1</f>
        <v>#VALUE!</v>
      </c>
      <c r="D674" s="100" t="e">
        <f>IFERROR(ODBC__dsn_Synapse[[#This Row],[start_date]],"")*1</f>
        <v>#VALUE!</v>
      </c>
      <c r="E674" t="e">
        <f>IFERROR(ODBC__dsn_Synapse[[#This Row],[completed_date]],"")*1</f>
        <v>#VALUE!</v>
      </c>
      <c r="F674" s="100" t="e">
        <f>IFERROR(ODBC__dsn_Synapse[[#This Row],[convert_TZ(users_waves.completed_date,''UTC'',''America/New_York'')]],"")*1</f>
        <v>#VALUE!</v>
      </c>
      <c r="G674" t="e">
        <f>IFERROR(ODBC__dsn_Synapse[[#This Row],[npi]],"")*1</f>
        <v>#VALUE!</v>
      </c>
      <c r="H674" t="e">
        <f>IFERROR(ODBC__dsn_Synapse[[#This Row],[vendor_npi]],"")*1</f>
        <v>#VALUE!</v>
      </c>
      <c r="I674" t="e">
        <f>IFERROR(ODBC__dsn_Synapse[[#This Row],[status]],"")*1</f>
        <v>#VALUE!</v>
      </c>
      <c r="J674" t="str">
        <f>IFERROR(ODBC__dsn_Synapse[[#This Row],[responses-&gt;&gt;''$.\"4420595\"'']],"")</f>
        <v/>
      </c>
      <c r="K674" t="str">
        <f>IFERROR(ODBC__dsn_Synapse[[#This Row],[responses-&gt;&gt;''$.\"4420283\"'']],"")</f>
        <v/>
      </c>
      <c r="L674" t="str">
        <f>IFERROR(ODBC__dsn_Synapse[[#This Row],[responses-&gt;&gt;''$.\"4422124\"'']],"")</f>
        <v/>
      </c>
      <c r="M674" t="str">
        <f t="shared" si="81"/>
        <v/>
      </c>
      <c r="N674" t="e">
        <f>_xlfn.IFNA(_xlfn.XLOOKUP($G674,'HBV TL'!$C:$C,'HBV TL'!$E:$E,,0),"NA")</f>
        <v>#VALUE!</v>
      </c>
      <c r="O674" t="e">
        <f>_xlfn.IFNA(_xlfn.XLOOKUP($H674,'HBV TL'!$C:$C,'HBV TL'!$E:$E,,0),"NA")</f>
        <v>#VALUE!</v>
      </c>
      <c r="P674" t="e">
        <f t="shared" si="82"/>
        <v>#VALUE!</v>
      </c>
      <c r="Q674" t="e">
        <f>_xlfn.XLOOKUP($G674,'HBV_PBC Unified TL'!$A:$A,'HBV_PBC Unified TL'!$E:$E,,0)</f>
        <v>#VALUE!</v>
      </c>
      <c r="R674" t="e">
        <f t="shared" si="83"/>
        <v>#VALUE!</v>
      </c>
      <c r="S674" t="e">
        <f>_xlfn.IFNA(IF(_xlfn.XLOOKUP($C674,OLs!$B:$B,OLs!$B:$B,,0),1,0),0)</f>
        <v>#VALUE!</v>
      </c>
      <c r="T674" t="e">
        <f t="shared" si="84"/>
        <v>#VALUE!</v>
      </c>
      <c r="U674" t="e">
        <f>_xlfn.IFNA(_xlfn.XLOOKUP($T674,'PBC TL'!$A:$A,'PBC TL'!$F:$F,,0),"NA")</f>
        <v>#VALUE!</v>
      </c>
      <c r="V674" t="e">
        <f t="shared" si="85"/>
        <v>#VALUE!</v>
      </c>
      <c r="W674" t="e">
        <f t="shared" si="86"/>
        <v>#VALUE!</v>
      </c>
      <c r="X674" t="e">
        <f t="shared" si="87"/>
        <v>#VALUE!</v>
      </c>
      <c r="Y674" t="e">
        <f t="shared" si="88"/>
        <v>#VALUE!</v>
      </c>
    </row>
    <row r="675" spans="1:25" hidden="1" x14ac:dyDescent="0.25">
      <c r="A675" t="e">
        <f>IFERROR(ODBC__dsn_Synapse[[#This Row],[wave_id]],"")*1</f>
        <v>#VALUE!</v>
      </c>
      <c r="B675" t="e">
        <f>IFERROR(ODBC__dsn_Synapse[[#This Row],[id]],"")*1</f>
        <v>#VALUE!</v>
      </c>
      <c r="C675" t="e">
        <f>IFERROR(ODBC__dsn_Synapse[[#This Row],[user_id]],"")*1</f>
        <v>#VALUE!</v>
      </c>
      <c r="D675" s="100" t="e">
        <f>IFERROR(ODBC__dsn_Synapse[[#This Row],[start_date]],"")*1</f>
        <v>#VALUE!</v>
      </c>
      <c r="E675" t="e">
        <f>IFERROR(ODBC__dsn_Synapse[[#This Row],[completed_date]],"")*1</f>
        <v>#VALUE!</v>
      </c>
      <c r="F675" s="100" t="e">
        <f>IFERROR(ODBC__dsn_Synapse[[#This Row],[convert_TZ(users_waves.completed_date,''UTC'',''America/New_York'')]],"")*1</f>
        <v>#VALUE!</v>
      </c>
      <c r="G675" t="e">
        <f>IFERROR(ODBC__dsn_Synapse[[#This Row],[npi]],"")*1</f>
        <v>#VALUE!</v>
      </c>
      <c r="H675" t="e">
        <f>IFERROR(ODBC__dsn_Synapse[[#This Row],[vendor_npi]],"")*1</f>
        <v>#VALUE!</v>
      </c>
      <c r="I675" t="e">
        <f>IFERROR(ODBC__dsn_Synapse[[#This Row],[status]],"")*1</f>
        <v>#VALUE!</v>
      </c>
      <c r="J675" t="str">
        <f>IFERROR(ODBC__dsn_Synapse[[#This Row],[responses-&gt;&gt;''$.\"4420595\"'']],"")</f>
        <v/>
      </c>
      <c r="K675" t="str">
        <f>IFERROR(ODBC__dsn_Synapse[[#This Row],[responses-&gt;&gt;''$.\"4420283\"'']],"")</f>
        <v/>
      </c>
      <c r="L675" t="str">
        <f>IFERROR(ODBC__dsn_Synapse[[#This Row],[responses-&gt;&gt;''$.\"4422124\"'']],"")</f>
        <v/>
      </c>
      <c r="M675" t="str">
        <f t="shared" si="81"/>
        <v/>
      </c>
      <c r="N675" t="e">
        <f>_xlfn.IFNA(_xlfn.XLOOKUP($G675,'HBV TL'!$C:$C,'HBV TL'!$E:$E,,0),"NA")</f>
        <v>#VALUE!</v>
      </c>
      <c r="O675" t="e">
        <f>_xlfn.IFNA(_xlfn.XLOOKUP($H675,'HBV TL'!$C:$C,'HBV TL'!$E:$E,,0),"NA")</f>
        <v>#VALUE!</v>
      </c>
      <c r="P675" t="e">
        <f t="shared" si="82"/>
        <v>#VALUE!</v>
      </c>
      <c r="Q675" t="e">
        <f>_xlfn.XLOOKUP($G675,'HBV_PBC Unified TL'!$A:$A,'HBV_PBC Unified TL'!$E:$E,,0)</f>
        <v>#VALUE!</v>
      </c>
      <c r="R675" t="e">
        <f t="shared" si="83"/>
        <v>#VALUE!</v>
      </c>
      <c r="S675" t="e">
        <f>_xlfn.IFNA(IF(_xlfn.XLOOKUP($C675,OLs!$B:$B,OLs!$B:$B,,0),1,0),0)</f>
        <v>#VALUE!</v>
      </c>
      <c r="T675" t="e">
        <f t="shared" si="84"/>
        <v>#VALUE!</v>
      </c>
      <c r="U675" t="e">
        <f>_xlfn.IFNA(_xlfn.XLOOKUP($T675,'PBC TL'!$A:$A,'PBC TL'!$F:$F,,0),"NA")</f>
        <v>#VALUE!</v>
      </c>
      <c r="V675" t="e">
        <f t="shared" si="85"/>
        <v>#VALUE!</v>
      </c>
      <c r="W675" t="e">
        <f t="shared" si="86"/>
        <v>#VALUE!</v>
      </c>
      <c r="X675" t="e">
        <f t="shared" si="87"/>
        <v>#VALUE!</v>
      </c>
      <c r="Y675" t="e">
        <f t="shared" si="88"/>
        <v>#VALUE!</v>
      </c>
    </row>
    <row r="676" spans="1:25" hidden="1" x14ac:dyDescent="0.25">
      <c r="A676" t="e">
        <f>IFERROR(ODBC__dsn_Synapse[[#This Row],[wave_id]],"")*1</f>
        <v>#VALUE!</v>
      </c>
      <c r="B676" t="e">
        <f>IFERROR(ODBC__dsn_Synapse[[#This Row],[id]],"")*1</f>
        <v>#VALUE!</v>
      </c>
      <c r="C676" t="e">
        <f>IFERROR(ODBC__dsn_Synapse[[#This Row],[user_id]],"")*1</f>
        <v>#VALUE!</v>
      </c>
      <c r="D676" s="100" t="e">
        <f>IFERROR(ODBC__dsn_Synapse[[#This Row],[start_date]],"")*1</f>
        <v>#VALUE!</v>
      </c>
      <c r="E676" t="e">
        <f>IFERROR(ODBC__dsn_Synapse[[#This Row],[completed_date]],"")*1</f>
        <v>#VALUE!</v>
      </c>
      <c r="F676" s="100" t="e">
        <f>IFERROR(ODBC__dsn_Synapse[[#This Row],[convert_TZ(users_waves.completed_date,''UTC'',''America/New_York'')]],"")*1</f>
        <v>#VALUE!</v>
      </c>
      <c r="G676" t="e">
        <f>IFERROR(ODBC__dsn_Synapse[[#This Row],[npi]],"")*1</f>
        <v>#VALUE!</v>
      </c>
      <c r="H676" t="e">
        <f>IFERROR(ODBC__dsn_Synapse[[#This Row],[vendor_npi]],"")*1</f>
        <v>#VALUE!</v>
      </c>
      <c r="I676" t="e">
        <f>IFERROR(ODBC__dsn_Synapse[[#This Row],[status]],"")*1</f>
        <v>#VALUE!</v>
      </c>
      <c r="J676" t="str">
        <f>IFERROR(ODBC__dsn_Synapse[[#This Row],[responses-&gt;&gt;''$.\"4420595\"'']],"")</f>
        <v/>
      </c>
      <c r="K676" t="str">
        <f>IFERROR(ODBC__dsn_Synapse[[#This Row],[responses-&gt;&gt;''$.\"4420283\"'']],"")</f>
        <v/>
      </c>
      <c r="L676" t="str">
        <f>IFERROR(ODBC__dsn_Synapse[[#This Row],[responses-&gt;&gt;''$.\"4422124\"'']],"")</f>
        <v/>
      </c>
      <c r="M676" t="str">
        <f t="shared" si="81"/>
        <v/>
      </c>
      <c r="N676" t="e">
        <f>_xlfn.IFNA(_xlfn.XLOOKUP($G676,'HBV TL'!$C:$C,'HBV TL'!$E:$E,,0),"NA")</f>
        <v>#VALUE!</v>
      </c>
      <c r="O676" t="e">
        <f>_xlfn.IFNA(_xlfn.XLOOKUP($H676,'HBV TL'!$C:$C,'HBV TL'!$E:$E,,0),"NA")</f>
        <v>#VALUE!</v>
      </c>
      <c r="P676" t="e">
        <f t="shared" si="82"/>
        <v>#VALUE!</v>
      </c>
      <c r="Q676" t="e">
        <f>_xlfn.XLOOKUP($G676,'HBV_PBC Unified TL'!$A:$A,'HBV_PBC Unified TL'!$E:$E,,0)</f>
        <v>#VALUE!</v>
      </c>
      <c r="R676" t="e">
        <f t="shared" si="83"/>
        <v>#VALUE!</v>
      </c>
      <c r="S676" t="e">
        <f>_xlfn.IFNA(IF(_xlfn.XLOOKUP($C676,OLs!$B:$B,OLs!$B:$B,,0),1,0),0)</f>
        <v>#VALUE!</v>
      </c>
      <c r="T676" t="e">
        <f t="shared" si="84"/>
        <v>#VALUE!</v>
      </c>
      <c r="U676" t="e">
        <f>_xlfn.IFNA(_xlfn.XLOOKUP($T676,'PBC TL'!$A:$A,'PBC TL'!$F:$F,,0),"NA")</f>
        <v>#VALUE!</v>
      </c>
      <c r="V676" t="e">
        <f t="shared" si="85"/>
        <v>#VALUE!</v>
      </c>
      <c r="W676" t="e">
        <f t="shared" si="86"/>
        <v>#VALUE!</v>
      </c>
      <c r="X676" t="e">
        <f t="shared" si="87"/>
        <v>#VALUE!</v>
      </c>
      <c r="Y676" t="e">
        <f t="shared" si="88"/>
        <v>#VALUE!</v>
      </c>
    </row>
    <row r="677" spans="1:25" hidden="1" x14ac:dyDescent="0.25">
      <c r="A677" t="e">
        <f>IFERROR(ODBC__dsn_Synapse[[#This Row],[wave_id]],"")*1</f>
        <v>#VALUE!</v>
      </c>
      <c r="B677" t="e">
        <f>IFERROR(ODBC__dsn_Synapse[[#This Row],[id]],"")*1</f>
        <v>#VALUE!</v>
      </c>
      <c r="C677" t="e">
        <f>IFERROR(ODBC__dsn_Synapse[[#This Row],[user_id]],"")*1</f>
        <v>#VALUE!</v>
      </c>
      <c r="D677" s="100" t="e">
        <f>IFERROR(ODBC__dsn_Synapse[[#This Row],[start_date]],"")*1</f>
        <v>#VALUE!</v>
      </c>
      <c r="E677" t="e">
        <f>IFERROR(ODBC__dsn_Synapse[[#This Row],[completed_date]],"")*1</f>
        <v>#VALUE!</v>
      </c>
      <c r="F677" s="100" t="e">
        <f>IFERROR(ODBC__dsn_Synapse[[#This Row],[convert_TZ(users_waves.completed_date,''UTC'',''America/New_York'')]],"")*1</f>
        <v>#VALUE!</v>
      </c>
      <c r="G677" t="e">
        <f>IFERROR(ODBC__dsn_Synapse[[#This Row],[npi]],"")*1</f>
        <v>#VALUE!</v>
      </c>
      <c r="H677" t="e">
        <f>IFERROR(ODBC__dsn_Synapse[[#This Row],[vendor_npi]],"")*1</f>
        <v>#VALUE!</v>
      </c>
      <c r="I677" t="e">
        <f>IFERROR(ODBC__dsn_Synapse[[#This Row],[status]],"")*1</f>
        <v>#VALUE!</v>
      </c>
      <c r="J677" t="str">
        <f>IFERROR(ODBC__dsn_Synapse[[#This Row],[responses-&gt;&gt;''$.\"4420595\"'']],"")</f>
        <v/>
      </c>
      <c r="K677" t="str">
        <f>IFERROR(ODBC__dsn_Synapse[[#This Row],[responses-&gt;&gt;''$.\"4420283\"'']],"")</f>
        <v/>
      </c>
      <c r="L677" t="str">
        <f>IFERROR(ODBC__dsn_Synapse[[#This Row],[responses-&gt;&gt;''$.\"4422124\"'']],"")</f>
        <v/>
      </c>
      <c r="M677" t="str">
        <f t="shared" si="81"/>
        <v/>
      </c>
      <c r="N677" t="e">
        <f>_xlfn.IFNA(_xlfn.XLOOKUP($G677,'HBV TL'!$C:$C,'HBV TL'!$E:$E,,0),"NA")</f>
        <v>#VALUE!</v>
      </c>
      <c r="O677" t="e">
        <f>_xlfn.IFNA(_xlfn.XLOOKUP($H677,'HBV TL'!$C:$C,'HBV TL'!$E:$E,,0),"NA")</f>
        <v>#VALUE!</v>
      </c>
      <c r="P677" t="e">
        <f t="shared" si="82"/>
        <v>#VALUE!</v>
      </c>
      <c r="Q677" t="e">
        <f>_xlfn.XLOOKUP($G677,'HBV_PBC Unified TL'!$A:$A,'HBV_PBC Unified TL'!$E:$E,,0)</f>
        <v>#VALUE!</v>
      </c>
      <c r="R677" t="e">
        <f t="shared" si="83"/>
        <v>#VALUE!</v>
      </c>
      <c r="S677" t="e">
        <f>_xlfn.IFNA(IF(_xlfn.XLOOKUP($C677,OLs!$B:$B,OLs!$B:$B,,0),1,0),0)</f>
        <v>#VALUE!</v>
      </c>
      <c r="T677" t="e">
        <f t="shared" si="84"/>
        <v>#VALUE!</v>
      </c>
      <c r="U677" t="e">
        <f>_xlfn.IFNA(_xlfn.XLOOKUP($T677,'PBC TL'!$A:$A,'PBC TL'!$F:$F,,0),"NA")</f>
        <v>#VALUE!</v>
      </c>
      <c r="V677" t="e">
        <f t="shared" si="85"/>
        <v>#VALUE!</v>
      </c>
      <c r="W677" t="e">
        <f t="shared" si="86"/>
        <v>#VALUE!</v>
      </c>
      <c r="X677" t="e">
        <f t="shared" si="87"/>
        <v>#VALUE!</v>
      </c>
      <c r="Y677" t="e">
        <f t="shared" si="88"/>
        <v>#VALUE!</v>
      </c>
    </row>
    <row r="678" spans="1:25" hidden="1" x14ac:dyDescent="0.25">
      <c r="A678" t="e">
        <f>IFERROR(ODBC__dsn_Synapse[[#This Row],[wave_id]],"")*1</f>
        <v>#VALUE!</v>
      </c>
      <c r="B678" t="e">
        <f>IFERROR(ODBC__dsn_Synapse[[#This Row],[id]],"")*1</f>
        <v>#VALUE!</v>
      </c>
      <c r="C678" t="e">
        <f>IFERROR(ODBC__dsn_Synapse[[#This Row],[user_id]],"")*1</f>
        <v>#VALUE!</v>
      </c>
      <c r="D678" s="100" t="e">
        <f>IFERROR(ODBC__dsn_Synapse[[#This Row],[start_date]],"")*1</f>
        <v>#VALUE!</v>
      </c>
      <c r="E678" t="e">
        <f>IFERROR(ODBC__dsn_Synapse[[#This Row],[completed_date]],"")*1</f>
        <v>#VALUE!</v>
      </c>
      <c r="F678" s="100" t="e">
        <f>IFERROR(ODBC__dsn_Synapse[[#This Row],[convert_TZ(users_waves.completed_date,''UTC'',''America/New_York'')]],"")*1</f>
        <v>#VALUE!</v>
      </c>
      <c r="G678" t="e">
        <f>IFERROR(ODBC__dsn_Synapse[[#This Row],[npi]],"")*1</f>
        <v>#VALUE!</v>
      </c>
      <c r="H678" t="e">
        <f>IFERROR(ODBC__dsn_Synapse[[#This Row],[vendor_npi]],"")*1</f>
        <v>#VALUE!</v>
      </c>
      <c r="I678" t="e">
        <f>IFERROR(ODBC__dsn_Synapse[[#This Row],[status]],"")*1</f>
        <v>#VALUE!</v>
      </c>
      <c r="J678" t="str">
        <f>IFERROR(ODBC__dsn_Synapse[[#This Row],[responses-&gt;&gt;''$.\"4420595\"'']],"")</f>
        <v/>
      </c>
      <c r="K678" t="str">
        <f>IFERROR(ODBC__dsn_Synapse[[#This Row],[responses-&gt;&gt;''$.\"4420283\"'']],"")</f>
        <v/>
      </c>
      <c r="L678" t="str">
        <f>IFERROR(ODBC__dsn_Synapse[[#This Row],[responses-&gt;&gt;''$.\"4422124\"'']],"")</f>
        <v/>
      </c>
      <c r="M678" t="str">
        <f t="shared" si="81"/>
        <v/>
      </c>
      <c r="N678" t="e">
        <f>_xlfn.IFNA(_xlfn.XLOOKUP($G678,'HBV TL'!$C:$C,'HBV TL'!$E:$E,,0),"NA")</f>
        <v>#VALUE!</v>
      </c>
      <c r="O678" t="e">
        <f>_xlfn.IFNA(_xlfn.XLOOKUP($H678,'HBV TL'!$C:$C,'HBV TL'!$E:$E,,0),"NA")</f>
        <v>#VALUE!</v>
      </c>
      <c r="P678" t="e">
        <f t="shared" si="82"/>
        <v>#VALUE!</v>
      </c>
      <c r="Q678" t="e">
        <f>_xlfn.XLOOKUP($G678,'HBV_PBC Unified TL'!$A:$A,'HBV_PBC Unified TL'!$E:$E,,0)</f>
        <v>#VALUE!</v>
      </c>
      <c r="R678" t="e">
        <f t="shared" si="83"/>
        <v>#VALUE!</v>
      </c>
      <c r="S678" t="e">
        <f>_xlfn.IFNA(IF(_xlfn.XLOOKUP($C678,OLs!$B:$B,OLs!$B:$B,,0),1,0),0)</f>
        <v>#VALUE!</v>
      </c>
      <c r="T678" t="e">
        <f t="shared" si="84"/>
        <v>#VALUE!</v>
      </c>
      <c r="U678" t="e">
        <f>_xlfn.IFNA(_xlfn.XLOOKUP($T678,'PBC TL'!$A:$A,'PBC TL'!$F:$F,,0),"NA")</f>
        <v>#VALUE!</v>
      </c>
      <c r="V678" t="e">
        <f t="shared" si="85"/>
        <v>#VALUE!</v>
      </c>
      <c r="W678" t="e">
        <f t="shared" si="86"/>
        <v>#VALUE!</v>
      </c>
      <c r="X678" t="e">
        <f t="shared" si="87"/>
        <v>#VALUE!</v>
      </c>
      <c r="Y678" t="e">
        <f t="shared" si="88"/>
        <v>#VALUE!</v>
      </c>
    </row>
    <row r="679" spans="1:25" hidden="1" x14ac:dyDescent="0.25">
      <c r="A679" t="e">
        <f>IFERROR(ODBC__dsn_Synapse[[#This Row],[wave_id]],"")*1</f>
        <v>#VALUE!</v>
      </c>
      <c r="B679" t="e">
        <f>IFERROR(ODBC__dsn_Synapse[[#This Row],[id]],"")*1</f>
        <v>#VALUE!</v>
      </c>
      <c r="C679" t="e">
        <f>IFERROR(ODBC__dsn_Synapse[[#This Row],[user_id]],"")*1</f>
        <v>#VALUE!</v>
      </c>
      <c r="D679" s="100" t="e">
        <f>IFERROR(ODBC__dsn_Synapse[[#This Row],[start_date]],"")*1</f>
        <v>#VALUE!</v>
      </c>
      <c r="E679" t="e">
        <f>IFERROR(ODBC__dsn_Synapse[[#This Row],[completed_date]],"")*1</f>
        <v>#VALUE!</v>
      </c>
      <c r="F679" s="100" t="e">
        <f>IFERROR(ODBC__dsn_Synapse[[#This Row],[convert_TZ(users_waves.completed_date,''UTC'',''America/New_York'')]],"")*1</f>
        <v>#VALUE!</v>
      </c>
      <c r="G679" t="e">
        <f>IFERROR(ODBC__dsn_Synapse[[#This Row],[npi]],"")*1</f>
        <v>#VALUE!</v>
      </c>
      <c r="H679" t="e">
        <f>IFERROR(ODBC__dsn_Synapse[[#This Row],[vendor_npi]],"")*1</f>
        <v>#VALUE!</v>
      </c>
      <c r="I679" t="e">
        <f>IFERROR(ODBC__dsn_Synapse[[#This Row],[status]],"")*1</f>
        <v>#VALUE!</v>
      </c>
      <c r="J679" t="str">
        <f>IFERROR(ODBC__dsn_Synapse[[#This Row],[responses-&gt;&gt;''$.\"4420595\"'']],"")</f>
        <v/>
      </c>
      <c r="K679" t="str">
        <f>IFERROR(ODBC__dsn_Synapse[[#This Row],[responses-&gt;&gt;''$.\"4420283\"'']],"")</f>
        <v/>
      </c>
      <c r="L679" t="str">
        <f>IFERROR(ODBC__dsn_Synapse[[#This Row],[responses-&gt;&gt;''$.\"4422124\"'']],"")</f>
        <v/>
      </c>
      <c r="M679" t="str">
        <f t="shared" si="81"/>
        <v/>
      </c>
      <c r="N679" t="e">
        <f>_xlfn.IFNA(_xlfn.XLOOKUP($G679,'HBV TL'!$C:$C,'HBV TL'!$E:$E,,0),"NA")</f>
        <v>#VALUE!</v>
      </c>
      <c r="O679" t="e">
        <f>_xlfn.IFNA(_xlfn.XLOOKUP($H679,'HBV TL'!$C:$C,'HBV TL'!$E:$E,,0),"NA")</f>
        <v>#VALUE!</v>
      </c>
      <c r="P679" t="e">
        <f t="shared" si="82"/>
        <v>#VALUE!</v>
      </c>
      <c r="Q679" t="e">
        <f>_xlfn.XLOOKUP($G679,'HBV_PBC Unified TL'!$A:$A,'HBV_PBC Unified TL'!$E:$E,,0)</f>
        <v>#VALUE!</v>
      </c>
      <c r="R679" t="e">
        <f t="shared" si="83"/>
        <v>#VALUE!</v>
      </c>
      <c r="S679" t="e">
        <f>_xlfn.IFNA(IF(_xlfn.XLOOKUP($C679,OLs!$B:$B,OLs!$B:$B,,0),1,0),0)</f>
        <v>#VALUE!</v>
      </c>
      <c r="T679" t="e">
        <f t="shared" si="84"/>
        <v>#VALUE!</v>
      </c>
      <c r="U679" t="e">
        <f>_xlfn.IFNA(_xlfn.XLOOKUP($T679,'PBC TL'!$A:$A,'PBC TL'!$F:$F,,0),"NA")</f>
        <v>#VALUE!</v>
      </c>
      <c r="V679" t="e">
        <f t="shared" si="85"/>
        <v>#VALUE!</v>
      </c>
      <c r="W679" t="e">
        <f t="shared" si="86"/>
        <v>#VALUE!</v>
      </c>
      <c r="X679" t="e">
        <f t="shared" si="87"/>
        <v>#VALUE!</v>
      </c>
      <c r="Y679" t="e">
        <f t="shared" si="88"/>
        <v>#VALUE!</v>
      </c>
    </row>
    <row r="680" spans="1:25" hidden="1" x14ac:dyDescent="0.25">
      <c r="A680" t="e">
        <f>IFERROR(ODBC__dsn_Synapse[[#This Row],[wave_id]],"")*1</f>
        <v>#VALUE!</v>
      </c>
      <c r="B680" t="e">
        <f>IFERROR(ODBC__dsn_Synapse[[#This Row],[id]],"")*1</f>
        <v>#VALUE!</v>
      </c>
      <c r="C680" t="e">
        <f>IFERROR(ODBC__dsn_Synapse[[#This Row],[user_id]],"")*1</f>
        <v>#VALUE!</v>
      </c>
      <c r="D680" s="100" t="e">
        <f>IFERROR(ODBC__dsn_Synapse[[#This Row],[start_date]],"")*1</f>
        <v>#VALUE!</v>
      </c>
      <c r="E680" t="e">
        <f>IFERROR(ODBC__dsn_Synapse[[#This Row],[completed_date]],"")*1</f>
        <v>#VALUE!</v>
      </c>
      <c r="F680" s="100" t="e">
        <f>IFERROR(ODBC__dsn_Synapse[[#This Row],[convert_TZ(users_waves.completed_date,''UTC'',''America/New_York'')]],"")*1</f>
        <v>#VALUE!</v>
      </c>
      <c r="G680" t="e">
        <f>IFERROR(ODBC__dsn_Synapse[[#This Row],[npi]],"")*1</f>
        <v>#VALUE!</v>
      </c>
      <c r="H680" t="e">
        <f>IFERROR(ODBC__dsn_Synapse[[#This Row],[vendor_npi]],"")*1</f>
        <v>#VALUE!</v>
      </c>
      <c r="I680" t="e">
        <f>IFERROR(ODBC__dsn_Synapse[[#This Row],[status]],"")*1</f>
        <v>#VALUE!</v>
      </c>
      <c r="J680" t="str">
        <f>IFERROR(ODBC__dsn_Synapse[[#This Row],[responses-&gt;&gt;''$.\"4420595\"'']],"")</f>
        <v/>
      </c>
      <c r="K680" t="str">
        <f>IFERROR(ODBC__dsn_Synapse[[#This Row],[responses-&gt;&gt;''$.\"4420283\"'']],"")</f>
        <v/>
      </c>
      <c r="L680" t="str">
        <f>IFERROR(ODBC__dsn_Synapse[[#This Row],[responses-&gt;&gt;''$.\"4422124\"'']],"")</f>
        <v/>
      </c>
      <c r="M680" t="str">
        <f t="shared" si="81"/>
        <v/>
      </c>
      <c r="N680" t="e">
        <f>_xlfn.IFNA(_xlfn.XLOOKUP($G680,'HBV TL'!$C:$C,'HBV TL'!$E:$E,,0),"NA")</f>
        <v>#VALUE!</v>
      </c>
      <c r="O680" t="e">
        <f>_xlfn.IFNA(_xlfn.XLOOKUP($H680,'HBV TL'!$C:$C,'HBV TL'!$E:$E,,0),"NA")</f>
        <v>#VALUE!</v>
      </c>
      <c r="P680" t="e">
        <f t="shared" si="82"/>
        <v>#VALUE!</v>
      </c>
      <c r="Q680" t="e">
        <f>_xlfn.XLOOKUP($G680,'HBV_PBC Unified TL'!$A:$A,'HBV_PBC Unified TL'!$E:$E,,0)</f>
        <v>#VALUE!</v>
      </c>
      <c r="R680" t="e">
        <f t="shared" si="83"/>
        <v>#VALUE!</v>
      </c>
      <c r="S680" t="e">
        <f>_xlfn.IFNA(IF(_xlfn.XLOOKUP($C680,OLs!$B:$B,OLs!$B:$B,,0),1,0),0)</f>
        <v>#VALUE!</v>
      </c>
      <c r="T680" t="e">
        <f t="shared" si="84"/>
        <v>#VALUE!</v>
      </c>
      <c r="U680" t="e">
        <f>_xlfn.IFNA(_xlfn.XLOOKUP($T680,'PBC TL'!$A:$A,'PBC TL'!$F:$F,,0),"NA")</f>
        <v>#VALUE!</v>
      </c>
      <c r="V680" t="e">
        <f t="shared" si="85"/>
        <v>#VALUE!</v>
      </c>
      <c r="W680" t="e">
        <f t="shared" si="86"/>
        <v>#VALUE!</v>
      </c>
      <c r="X680" t="e">
        <f t="shared" si="87"/>
        <v>#VALUE!</v>
      </c>
      <c r="Y680" t="e">
        <f t="shared" si="88"/>
        <v>#VALUE!</v>
      </c>
    </row>
    <row r="681" spans="1:25" hidden="1" x14ac:dyDescent="0.25">
      <c r="A681" t="e">
        <f>IFERROR(ODBC__dsn_Synapse[[#This Row],[wave_id]],"")*1</f>
        <v>#VALUE!</v>
      </c>
      <c r="B681" t="e">
        <f>IFERROR(ODBC__dsn_Synapse[[#This Row],[id]],"")*1</f>
        <v>#VALUE!</v>
      </c>
      <c r="C681" t="e">
        <f>IFERROR(ODBC__dsn_Synapse[[#This Row],[user_id]],"")*1</f>
        <v>#VALUE!</v>
      </c>
      <c r="D681" s="100" t="e">
        <f>IFERROR(ODBC__dsn_Synapse[[#This Row],[start_date]],"")*1</f>
        <v>#VALUE!</v>
      </c>
      <c r="E681" t="e">
        <f>IFERROR(ODBC__dsn_Synapse[[#This Row],[completed_date]],"")*1</f>
        <v>#VALUE!</v>
      </c>
      <c r="F681" s="100" t="e">
        <f>IFERROR(ODBC__dsn_Synapse[[#This Row],[convert_TZ(users_waves.completed_date,''UTC'',''America/New_York'')]],"")*1</f>
        <v>#VALUE!</v>
      </c>
      <c r="G681" t="e">
        <f>IFERROR(ODBC__dsn_Synapse[[#This Row],[npi]],"")*1</f>
        <v>#VALUE!</v>
      </c>
      <c r="H681" t="e">
        <f>IFERROR(ODBC__dsn_Synapse[[#This Row],[vendor_npi]],"")*1</f>
        <v>#VALUE!</v>
      </c>
      <c r="I681" t="e">
        <f>IFERROR(ODBC__dsn_Synapse[[#This Row],[status]],"")*1</f>
        <v>#VALUE!</v>
      </c>
      <c r="J681" t="str">
        <f>IFERROR(ODBC__dsn_Synapse[[#This Row],[responses-&gt;&gt;''$.\"4420595\"'']],"")</f>
        <v/>
      </c>
      <c r="K681" t="str">
        <f>IFERROR(ODBC__dsn_Synapse[[#This Row],[responses-&gt;&gt;''$.\"4420283\"'']],"")</f>
        <v/>
      </c>
      <c r="L681" t="str">
        <f>IFERROR(ODBC__dsn_Synapse[[#This Row],[responses-&gt;&gt;''$.\"4422124\"'']],"")</f>
        <v/>
      </c>
      <c r="M681" t="str">
        <f t="shared" si="81"/>
        <v/>
      </c>
      <c r="N681" t="e">
        <f>_xlfn.IFNA(_xlfn.XLOOKUP($G681,'HBV TL'!$C:$C,'HBV TL'!$E:$E,,0),"NA")</f>
        <v>#VALUE!</v>
      </c>
      <c r="O681" t="e">
        <f>_xlfn.IFNA(_xlfn.XLOOKUP($H681,'HBV TL'!$C:$C,'HBV TL'!$E:$E,,0),"NA")</f>
        <v>#VALUE!</v>
      </c>
      <c r="P681" t="e">
        <f t="shared" si="82"/>
        <v>#VALUE!</v>
      </c>
      <c r="Q681" t="e">
        <f>_xlfn.XLOOKUP($G681,'HBV_PBC Unified TL'!$A:$A,'HBV_PBC Unified TL'!$E:$E,,0)</f>
        <v>#VALUE!</v>
      </c>
      <c r="R681" t="e">
        <f t="shared" si="83"/>
        <v>#VALUE!</v>
      </c>
      <c r="S681" t="e">
        <f>_xlfn.IFNA(IF(_xlfn.XLOOKUP($C681,OLs!$B:$B,OLs!$B:$B,,0),1,0),0)</f>
        <v>#VALUE!</v>
      </c>
      <c r="T681" t="e">
        <f t="shared" si="84"/>
        <v>#VALUE!</v>
      </c>
      <c r="U681" t="e">
        <f>_xlfn.IFNA(_xlfn.XLOOKUP($T681,'PBC TL'!$A:$A,'PBC TL'!$F:$F,,0),"NA")</f>
        <v>#VALUE!</v>
      </c>
      <c r="V681" t="e">
        <f t="shared" si="85"/>
        <v>#VALUE!</v>
      </c>
      <c r="W681" t="e">
        <f t="shared" si="86"/>
        <v>#VALUE!</v>
      </c>
      <c r="X681" t="e">
        <f t="shared" si="87"/>
        <v>#VALUE!</v>
      </c>
      <c r="Y681" t="e">
        <f t="shared" si="88"/>
        <v>#VALUE!</v>
      </c>
    </row>
    <row r="682" spans="1:25" hidden="1" x14ac:dyDescent="0.25">
      <c r="A682" t="e">
        <f>IFERROR(ODBC__dsn_Synapse[[#This Row],[wave_id]],"")*1</f>
        <v>#VALUE!</v>
      </c>
      <c r="B682" t="e">
        <f>IFERROR(ODBC__dsn_Synapse[[#This Row],[id]],"")*1</f>
        <v>#VALUE!</v>
      </c>
      <c r="C682" t="e">
        <f>IFERROR(ODBC__dsn_Synapse[[#This Row],[user_id]],"")*1</f>
        <v>#VALUE!</v>
      </c>
      <c r="D682" s="100" t="e">
        <f>IFERROR(ODBC__dsn_Synapse[[#This Row],[start_date]],"")*1</f>
        <v>#VALUE!</v>
      </c>
      <c r="E682" t="e">
        <f>IFERROR(ODBC__dsn_Synapse[[#This Row],[completed_date]],"")*1</f>
        <v>#VALUE!</v>
      </c>
      <c r="F682" s="100" t="e">
        <f>IFERROR(ODBC__dsn_Synapse[[#This Row],[convert_TZ(users_waves.completed_date,''UTC'',''America/New_York'')]],"")*1</f>
        <v>#VALUE!</v>
      </c>
      <c r="G682" t="e">
        <f>IFERROR(ODBC__dsn_Synapse[[#This Row],[npi]],"")*1</f>
        <v>#VALUE!</v>
      </c>
      <c r="H682" t="e">
        <f>IFERROR(ODBC__dsn_Synapse[[#This Row],[vendor_npi]],"")*1</f>
        <v>#VALUE!</v>
      </c>
      <c r="I682" t="e">
        <f>IFERROR(ODBC__dsn_Synapse[[#This Row],[status]],"")*1</f>
        <v>#VALUE!</v>
      </c>
      <c r="J682" t="str">
        <f>IFERROR(ODBC__dsn_Synapse[[#This Row],[responses-&gt;&gt;''$.\"4420595\"'']],"")</f>
        <v/>
      </c>
      <c r="K682" t="str">
        <f>IFERROR(ODBC__dsn_Synapse[[#This Row],[responses-&gt;&gt;''$.\"4420283\"'']],"")</f>
        <v/>
      </c>
      <c r="L682" t="str">
        <f>IFERROR(ODBC__dsn_Synapse[[#This Row],[responses-&gt;&gt;''$.\"4422124\"'']],"")</f>
        <v/>
      </c>
      <c r="M682" t="str">
        <f t="shared" si="81"/>
        <v/>
      </c>
      <c r="N682" t="e">
        <f>_xlfn.IFNA(_xlfn.XLOOKUP($G682,'HBV TL'!$C:$C,'HBV TL'!$E:$E,,0),"NA")</f>
        <v>#VALUE!</v>
      </c>
      <c r="O682" t="e">
        <f>_xlfn.IFNA(_xlfn.XLOOKUP($H682,'HBV TL'!$C:$C,'HBV TL'!$E:$E,,0),"NA")</f>
        <v>#VALUE!</v>
      </c>
      <c r="P682" t="e">
        <f t="shared" si="82"/>
        <v>#VALUE!</v>
      </c>
      <c r="Q682" t="e">
        <f>_xlfn.XLOOKUP($G682,'HBV_PBC Unified TL'!$A:$A,'HBV_PBC Unified TL'!$E:$E,,0)</f>
        <v>#VALUE!</v>
      </c>
      <c r="R682" t="e">
        <f t="shared" si="83"/>
        <v>#VALUE!</v>
      </c>
      <c r="S682" t="e">
        <f>_xlfn.IFNA(IF(_xlfn.XLOOKUP($C682,OLs!$B:$B,OLs!$B:$B,,0),1,0),0)</f>
        <v>#VALUE!</v>
      </c>
      <c r="T682" t="e">
        <f t="shared" si="84"/>
        <v>#VALUE!</v>
      </c>
      <c r="U682" t="e">
        <f>_xlfn.IFNA(_xlfn.XLOOKUP($T682,'PBC TL'!$A:$A,'PBC TL'!$F:$F,,0),"NA")</f>
        <v>#VALUE!</v>
      </c>
      <c r="V682" t="e">
        <f t="shared" si="85"/>
        <v>#VALUE!</v>
      </c>
      <c r="W682" t="e">
        <f t="shared" si="86"/>
        <v>#VALUE!</v>
      </c>
      <c r="X682" t="e">
        <f t="shared" si="87"/>
        <v>#VALUE!</v>
      </c>
      <c r="Y682" t="e">
        <f t="shared" si="88"/>
        <v>#VALUE!</v>
      </c>
    </row>
    <row r="683" spans="1:25" hidden="1" x14ac:dyDescent="0.25">
      <c r="A683" t="e">
        <f>IFERROR(ODBC__dsn_Synapse[[#This Row],[wave_id]],"")*1</f>
        <v>#VALUE!</v>
      </c>
      <c r="B683" t="e">
        <f>IFERROR(ODBC__dsn_Synapse[[#This Row],[id]],"")*1</f>
        <v>#VALUE!</v>
      </c>
      <c r="C683" t="e">
        <f>IFERROR(ODBC__dsn_Synapse[[#This Row],[user_id]],"")*1</f>
        <v>#VALUE!</v>
      </c>
      <c r="D683" s="100" t="e">
        <f>IFERROR(ODBC__dsn_Synapse[[#This Row],[start_date]],"")*1</f>
        <v>#VALUE!</v>
      </c>
      <c r="E683" t="e">
        <f>IFERROR(ODBC__dsn_Synapse[[#This Row],[completed_date]],"")*1</f>
        <v>#VALUE!</v>
      </c>
      <c r="F683" s="100" t="e">
        <f>IFERROR(ODBC__dsn_Synapse[[#This Row],[convert_TZ(users_waves.completed_date,''UTC'',''America/New_York'')]],"")*1</f>
        <v>#VALUE!</v>
      </c>
      <c r="G683" t="e">
        <f>IFERROR(ODBC__dsn_Synapse[[#This Row],[npi]],"")*1</f>
        <v>#VALUE!</v>
      </c>
      <c r="H683" t="e">
        <f>IFERROR(ODBC__dsn_Synapse[[#This Row],[vendor_npi]],"")*1</f>
        <v>#VALUE!</v>
      </c>
      <c r="I683" t="e">
        <f>IFERROR(ODBC__dsn_Synapse[[#This Row],[status]],"")*1</f>
        <v>#VALUE!</v>
      </c>
      <c r="J683" t="str">
        <f>IFERROR(ODBC__dsn_Synapse[[#This Row],[responses-&gt;&gt;''$.\"4420595\"'']],"")</f>
        <v/>
      </c>
      <c r="K683" t="str">
        <f>IFERROR(ODBC__dsn_Synapse[[#This Row],[responses-&gt;&gt;''$.\"4420283\"'']],"")</f>
        <v/>
      </c>
      <c r="L683" t="str">
        <f>IFERROR(ODBC__dsn_Synapse[[#This Row],[responses-&gt;&gt;''$.\"4422124\"'']],"")</f>
        <v/>
      </c>
      <c r="M683" t="str">
        <f t="shared" si="81"/>
        <v/>
      </c>
      <c r="N683" t="e">
        <f>_xlfn.IFNA(_xlfn.XLOOKUP($G683,'HBV TL'!$C:$C,'HBV TL'!$E:$E,,0),"NA")</f>
        <v>#VALUE!</v>
      </c>
      <c r="O683" t="e">
        <f>_xlfn.IFNA(_xlfn.XLOOKUP($H683,'HBV TL'!$C:$C,'HBV TL'!$E:$E,,0),"NA")</f>
        <v>#VALUE!</v>
      </c>
      <c r="P683" t="e">
        <f t="shared" si="82"/>
        <v>#VALUE!</v>
      </c>
      <c r="Q683" t="e">
        <f>_xlfn.XLOOKUP($G683,'HBV_PBC Unified TL'!$A:$A,'HBV_PBC Unified TL'!$E:$E,,0)</f>
        <v>#VALUE!</v>
      </c>
      <c r="R683" t="e">
        <f t="shared" si="83"/>
        <v>#VALUE!</v>
      </c>
      <c r="S683" t="e">
        <f>_xlfn.IFNA(IF(_xlfn.XLOOKUP($C683,OLs!$B:$B,OLs!$B:$B,,0),1,0),0)</f>
        <v>#VALUE!</v>
      </c>
      <c r="T683" t="e">
        <f t="shared" si="84"/>
        <v>#VALUE!</v>
      </c>
      <c r="U683" t="e">
        <f>_xlfn.IFNA(_xlfn.XLOOKUP($T683,'PBC TL'!$A:$A,'PBC TL'!$F:$F,,0),"NA")</f>
        <v>#VALUE!</v>
      </c>
      <c r="V683" t="e">
        <f t="shared" si="85"/>
        <v>#VALUE!</v>
      </c>
      <c r="W683" t="e">
        <f t="shared" si="86"/>
        <v>#VALUE!</v>
      </c>
      <c r="X683" t="e">
        <f t="shared" si="87"/>
        <v>#VALUE!</v>
      </c>
      <c r="Y683" t="e">
        <f t="shared" si="88"/>
        <v>#VALUE!</v>
      </c>
    </row>
    <row r="684" spans="1:25" hidden="1" x14ac:dyDescent="0.25">
      <c r="A684" t="e">
        <f>IFERROR(ODBC__dsn_Synapse[[#This Row],[wave_id]],"")*1</f>
        <v>#VALUE!</v>
      </c>
      <c r="B684" t="e">
        <f>IFERROR(ODBC__dsn_Synapse[[#This Row],[id]],"")*1</f>
        <v>#VALUE!</v>
      </c>
      <c r="C684" t="e">
        <f>IFERROR(ODBC__dsn_Synapse[[#This Row],[user_id]],"")*1</f>
        <v>#VALUE!</v>
      </c>
      <c r="D684" s="100" t="e">
        <f>IFERROR(ODBC__dsn_Synapse[[#This Row],[start_date]],"")*1</f>
        <v>#VALUE!</v>
      </c>
      <c r="E684" t="e">
        <f>IFERROR(ODBC__dsn_Synapse[[#This Row],[completed_date]],"")*1</f>
        <v>#VALUE!</v>
      </c>
      <c r="F684" s="100" t="e">
        <f>IFERROR(ODBC__dsn_Synapse[[#This Row],[convert_TZ(users_waves.completed_date,''UTC'',''America/New_York'')]],"")*1</f>
        <v>#VALUE!</v>
      </c>
      <c r="G684" t="e">
        <f>IFERROR(ODBC__dsn_Synapse[[#This Row],[npi]],"")*1</f>
        <v>#VALUE!</v>
      </c>
      <c r="H684" t="e">
        <f>IFERROR(ODBC__dsn_Synapse[[#This Row],[vendor_npi]],"")*1</f>
        <v>#VALUE!</v>
      </c>
      <c r="I684" t="e">
        <f>IFERROR(ODBC__dsn_Synapse[[#This Row],[status]],"")*1</f>
        <v>#VALUE!</v>
      </c>
      <c r="J684" t="str">
        <f>IFERROR(ODBC__dsn_Synapse[[#This Row],[responses-&gt;&gt;''$.\"4420595\"'']],"")</f>
        <v/>
      </c>
      <c r="K684" t="str">
        <f>IFERROR(ODBC__dsn_Synapse[[#This Row],[responses-&gt;&gt;''$.\"4420283\"'']],"")</f>
        <v/>
      </c>
      <c r="L684" t="str">
        <f>IFERROR(ODBC__dsn_Synapse[[#This Row],[responses-&gt;&gt;''$.\"4422124\"'']],"")</f>
        <v/>
      </c>
      <c r="M684" t="str">
        <f t="shared" si="81"/>
        <v/>
      </c>
      <c r="N684" t="e">
        <f>_xlfn.IFNA(_xlfn.XLOOKUP($G684,'HBV TL'!$C:$C,'HBV TL'!$E:$E,,0),"NA")</f>
        <v>#VALUE!</v>
      </c>
      <c r="O684" t="e">
        <f>_xlfn.IFNA(_xlfn.XLOOKUP($H684,'HBV TL'!$C:$C,'HBV TL'!$E:$E,,0),"NA")</f>
        <v>#VALUE!</v>
      </c>
      <c r="P684" t="e">
        <f t="shared" si="82"/>
        <v>#VALUE!</v>
      </c>
      <c r="Q684" t="e">
        <f>_xlfn.XLOOKUP($G684,'HBV_PBC Unified TL'!$A:$A,'HBV_PBC Unified TL'!$E:$E,,0)</f>
        <v>#VALUE!</v>
      </c>
      <c r="R684" t="e">
        <f t="shared" si="83"/>
        <v>#VALUE!</v>
      </c>
      <c r="S684" t="e">
        <f>_xlfn.IFNA(IF(_xlfn.XLOOKUP($C684,OLs!$B:$B,OLs!$B:$B,,0),1,0),0)</f>
        <v>#VALUE!</v>
      </c>
      <c r="T684" t="e">
        <f t="shared" si="84"/>
        <v>#VALUE!</v>
      </c>
      <c r="U684" t="e">
        <f>_xlfn.IFNA(_xlfn.XLOOKUP($T684,'PBC TL'!$A:$A,'PBC TL'!$F:$F,,0),"NA")</f>
        <v>#VALUE!</v>
      </c>
      <c r="V684" t="e">
        <f t="shared" si="85"/>
        <v>#VALUE!</v>
      </c>
      <c r="W684" t="e">
        <f t="shared" si="86"/>
        <v>#VALUE!</v>
      </c>
      <c r="X684" t="e">
        <f t="shared" si="87"/>
        <v>#VALUE!</v>
      </c>
      <c r="Y684" t="e">
        <f t="shared" si="88"/>
        <v>#VALUE!</v>
      </c>
    </row>
    <row r="685" spans="1:25" hidden="1" x14ac:dyDescent="0.25">
      <c r="A685" t="e">
        <f>IFERROR(ODBC__dsn_Synapse[[#This Row],[wave_id]],"")*1</f>
        <v>#VALUE!</v>
      </c>
      <c r="B685" t="e">
        <f>IFERROR(ODBC__dsn_Synapse[[#This Row],[id]],"")*1</f>
        <v>#VALUE!</v>
      </c>
      <c r="C685" t="e">
        <f>IFERROR(ODBC__dsn_Synapse[[#This Row],[user_id]],"")*1</f>
        <v>#VALUE!</v>
      </c>
      <c r="D685" s="100" t="e">
        <f>IFERROR(ODBC__dsn_Synapse[[#This Row],[start_date]],"")*1</f>
        <v>#VALUE!</v>
      </c>
      <c r="E685" t="e">
        <f>IFERROR(ODBC__dsn_Synapse[[#This Row],[completed_date]],"")*1</f>
        <v>#VALUE!</v>
      </c>
      <c r="F685" s="100" t="e">
        <f>IFERROR(ODBC__dsn_Synapse[[#This Row],[convert_TZ(users_waves.completed_date,''UTC'',''America/New_York'')]],"")*1</f>
        <v>#VALUE!</v>
      </c>
      <c r="G685" t="e">
        <f>IFERROR(ODBC__dsn_Synapse[[#This Row],[npi]],"")*1</f>
        <v>#VALUE!</v>
      </c>
      <c r="H685" t="e">
        <f>IFERROR(ODBC__dsn_Synapse[[#This Row],[vendor_npi]],"")*1</f>
        <v>#VALUE!</v>
      </c>
      <c r="I685" t="e">
        <f>IFERROR(ODBC__dsn_Synapse[[#This Row],[status]],"")*1</f>
        <v>#VALUE!</v>
      </c>
      <c r="J685" t="str">
        <f>IFERROR(ODBC__dsn_Synapse[[#This Row],[responses-&gt;&gt;''$.\"4420595\"'']],"")</f>
        <v/>
      </c>
      <c r="K685" t="str">
        <f>IFERROR(ODBC__dsn_Synapse[[#This Row],[responses-&gt;&gt;''$.\"4420283\"'']],"")</f>
        <v/>
      </c>
      <c r="L685" t="str">
        <f>IFERROR(ODBC__dsn_Synapse[[#This Row],[responses-&gt;&gt;''$.\"4422124\"'']],"")</f>
        <v/>
      </c>
      <c r="M685" t="str">
        <f t="shared" si="81"/>
        <v/>
      </c>
      <c r="N685" t="e">
        <f>_xlfn.IFNA(_xlfn.XLOOKUP($G685,'HBV TL'!$C:$C,'HBV TL'!$E:$E,,0),"NA")</f>
        <v>#VALUE!</v>
      </c>
      <c r="O685" t="e">
        <f>_xlfn.IFNA(_xlfn.XLOOKUP($H685,'HBV TL'!$C:$C,'HBV TL'!$E:$E,,0),"NA")</f>
        <v>#VALUE!</v>
      </c>
      <c r="P685" t="e">
        <f t="shared" si="82"/>
        <v>#VALUE!</v>
      </c>
      <c r="Q685" t="e">
        <f>_xlfn.XLOOKUP($G685,'HBV_PBC Unified TL'!$A:$A,'HBV_PBC Unified TL'!$E:$E,,0)</f>
        <v>#VALUE!</v>
      </c>
      <c r="R685" t="e">
        <f t="shared" si="83"/>
        <v>#VALUE!</v>
      </c>
      <c r="S685" t="e">
        <f>_xlfn.IFNA(IF(_xlfn.XLOOKUP($C685,OLs!$B:$B,OLs!$B:$B,,0),1,0),0)</f>
        <v>#VALUE!</v>
      </c>
      <c r="T685" t="e">
        <f t="shared" si="84"/>
        <v>#VALUE!</v>
      </c>
      <c r="U685" t="e">
        <f>_xlfn.IFNA(_xlfn.XLOOKUP($T685,'PBC TL'!$A:$A,'PBC TL'!$F:$F,,0),"NA")</f>
        <v>#VALUE!</v>
      </c>
      <c r="V685" t="e">
        <f t="shared" si="85"/>
        <v>#VALUE!</v>
      </c>
      <c r="W685" t="e">
        <f t="shared" si="86"/>
        <v>#VALUE!</v>
      </c>
      <c r="X685" t="e">
        <f t="shared" si="87"/>
        <v>#VALUE!</v>
      </c>
      <c r="Y685" t="e">
        <f t="shared" si="88"/>
        <v>#VALUE!</v>
      </c>
    </row>
    <row r="686" spans="1:25" hidden="1" x14ac:dyDescent="0.25">
      <c r="A686" t="e">
        <f>IFERROR(ODBC__dsn_Synapse[[#This Row],[wave_id]],"")*1</f>
        <v>#VALUE!</v>
      </c>
      <c r="B686" t="e">
        <f>IFERROR(ODBC__dsn_Synapse[[#This Row],[id]],"")*1</f>
        <v>#VALUE!</v>
      </c>
      <c r="C686" t="e">
        <f>IFERROR(ODBC__dsn_Synapse[[#This Row],[user_id]],"")*1</f>
        <v>#VALUE!</v>
      </c>
      <c r="D686" s="100" t="e">
        <f>IFERROR(ODBC__dsn_Synapse[[#This Row],[start_date]],"")*1</f>
        <v>#VALUE!</v>
      </c>
      <c r="E686" t="e">
        <f>IFERROR(ODBC__dsn_Synapse[[#This Row],[completed_date]],"")*1</f>
        <v>#VALUE!</v>
      </c>
      <c r="F686" s="100" t="e">
        <f>IFERROR(ODBC__dsn_Synapse[[#This Row],[convert_TZ(users_waves.completed_date,''UTC'',''America/New_York'')]],"")*1</f>
        <v>#VALUE!</v>
      </c>
      <c r="G686" t="e">
        <f>IFERROR(ODBC__dsn_Synapse[[#This Row],[npi]],"")*1</f>
        <v>#VALUE!</v>
      </c>
      <c r="H686" t="e">
        <f>IFERROR(ODBC__dsn_Synapse[[#This Row],[vendor_npi]],"")*1</f>
        <v>#VALUE!</v>
      </c>
      <c r="I686" t="e">
        <f>IFERROR(ODBC__dsn_Synapse[[#This Row],[status]],"")*1</f>
        <v>#VALUE!</v>
      </c>
      <c r="J686" t="str">
        <f>IFERROR(ODBC__dsn_Synapse[[#This Row],[responses-&gt;&gt;''$.\"4420595\"'']],"")</f>
        <v/>
      </c>
      <c r="K686" t="str">
        <f>IFERROR(ODBC__dsn_Synapse[[#This Row],[responses-&gt;&gt;''$.\"4420283\"'']],"")</f>
        <v/>
      </c>
      <c r="L686" t="str">
        <f>IFERROR(ODBC__dsn_Synapse[[#This Row],[responses-&gt;&gt;''$.\"4422124\"'']],"")</f>
        <v/>
      </c>
      <c r="M686" t="str">
        <f t="shared" si="81"/>
        <v/>
      </c>
      <c r="N686" t="e">
        <f>_xlfn.IFNA(_xlfn.XLOOKUP($G686,'HBV TL'!$C:$C,'HBV TL'!$E:$E,,0),"NA")</f>
        <v>#VALUE!</v>
      </c>
      <c r="O686" t="e">
        <f>_xlfn.IFNA(_xlfn.XLOOKUP($H686,'HBV TL'!$C:$C,'HBV TL'!$E:$E,,0),"NA")</f>
        <v>#VALUE!</v>
      </c>
      <c r="P686" t="e">
        <f t="shared" si="82"/>
        <v>#VALUE!</v>
      </c>
      <c r="Q686" t="e">
        <f>_xlfn.XLOOKUP($G686,'HBV_PBC Unified TL'!$A:$A,'HBV_PBC Unified TL'!$E:$E,,0)</f>
        <v>#VALUE!</v>
      </c>
      <c r="R686" t="e">
        <f t="shared" si="83"/>
        <v>#VALUE!</v>
      </c>
      <c r="S686" t="e">
        <f>_xlfn.IFNA(IF(_xlfn.XLOOKUP($C686,OLs!$B:$B,OLs!$B:$B,,0),1,0),0)</f>
        <v>#VALUE!</v>
      </c>
      <c r="T686" t="e">
        <f t="shared" si="84"/>
        <v>#VALUE!</v>
      </c>
      <c r="U686" t="e">
        <f>_xlfn.IFNA(_xlfn.XLOOKUP($T686,'PBC TL'!$A:$A,'PBC TL'!$F:$F,,0),"NA")</f>
        <v>#VALUE!</v>
      </c>
      <c r="V686" t="e">
        <f t="shared" si="85"/>
        <v>#VALUE!</v>
      </c>
      <c r="W686" t="e">
        <f t="shared" si="86"/>
        <v>#VALUE!</v>
      </c>
      <c r="X686" t="e">
        <f t="shared" si="87"/>
        <v>#VALUE!</v>
      </c>
      <c r="Y686" t="e">
        <f t="shared" si="88"/>
        <v>#VALUE!</v>
      </c>
    </row>
    <row r="687" spans="1:25" hidden="1" x14ac:dyDescent="0.25">
      <c r="A687" t="e">
        <f>IFERROR(ODBC__dsn_Synapse[[#This Row],[wave_id]],"")*1</f>
        <v>#VALUE!</v>
      </c>
      <c r="B687" t="e">
        <f>IFERROR(ODBC__dsn_Synapse[[#This Row],[id]],"")*1</f>
        <v>#VALUE!</v>
      </c>
      <c r="C687" t="e">
        <f>IFERROR(ODBC__dsn_Synapse[[#This Row],[user_id]],"")*1</f>
        <v>#VALUE!</v>
      </c>
      <c r="D687" s="100" t="e">
        <f>IFERROR(ODBC__dsn_Synapse[[#This Row],[start_date]],"")*1</f>
        <v>#VALUE!</v>
      </c>
      <c r="E687" t="e">
        <f>IFERROR(ODBC__dsn_Synapse[[#This Row],[completed_date]],"")*1</f>
        <v>#VALUE!</v>
      </c>
      <c r="F687" s="100" t="e">
        <f>IFERROR(ODBC__dsn_Synapse[[#This Row],[convert_TZ(users_waves.completed_date,''UTC'',''America/New_York'')]],"")*1</f>
        <v>#VALUE!</v>
      </c>
      <c r="G687" t="e">
        <f>IFERROR(ODBC__dsn_Synapse[[#This Row],[npi]],"")*1</f>
        <v>#VALUE!</v>
      </c>
      <c r="H687" t="e">
        <f>IFERROR(ODBC__dsn_Synapse[[#This Row],[vendor_npi]],"")*1</f>
        <v>#VALUE!</v>
      </c>
      <c r="I687" t="e">
        <f>IFERROR(ODBC__dsn_Synapse[[#This Row],[status]],"")*1</f>
        <v>#VALUE!</v>
      </c>
      <c r="J687" t="str">
        <f>IFERROR(ODBC__dsn_Synapse[[#This Row],[responses-&gt;&gt;''$.\"4420595\"'']],"")</f>
        <v/>
      </c>
      <c r="K687" t="str">
        <f>IFERROR(ODBC__dsn_Synapse[[#This Row],[responses-&gt;&gt;''$.\"4420283\"'']],"")</f>
        <v/>
      </c>
      <c r="L687" t="str">
        <f>IFERROR(ODBC__dsn_Synapse[[#This Row],[responses-&gt;&gt;''$.\"4422124\"'']],"")</f>
        <v/>
      </c>
      <c r="M687" t="str">
        <f t="shared" si="81"/>
        <v/>
      </c>
      <c r="N687" t="e">
        <f>_xlfn.IFNA(_xlfn.XLOOKUP($G687,'HBV TL'!$C:$C,'HBV TL'!$E:$E,,0),"NA")</f>
        <v>#VALUE!</v>
      </c>
      <c r="O687" t="e">
        <f>_xlfn.IFNA(_xlfn.XLOOKUP($H687,'HBV TL'!$C:$C,'HBV TL'!$E:$E,,0),"NA")</f>
        <v>#VALUE!</v>
      </c>
      <c r="P687" t="e">
        <f t="shared" si="82"/>
        <v>#VALUE!</v>
      </c>
      <c r="Q687" t="e">
        <f>_xlfn.XLOOKUP($G687,'HBV_PBC Unified TL'!$A:$A,'HBV_PBC Unified TL'!$E:$E,,0)</f>
        <v>#VALUE!</v>
      </c>
      <c r="R687" t="e">
        <f t="shared" si="83"/>
        <v>#VALUE!</v>
      </c>
      <c r="S687" t="e">
        <f>_xlfn.IFNA(IF(_xlfn.XLOOKUP($C687,OLs!$B:$B,OLs!$B:$B,,0),1,0),0)</f>
        <v>#VALUE!</v>
      </c>
      <c r="T687" t="e">
        <f t="shared" si="84"/>
        <v>#VALUE!</v>
      </c>
      <c r="U687" t="e">
        <f>_xlfn.IFNA(_xlfn.XLOOKUP($T687,'PBC TL'!$A:$A,'PBC TL'!$F:$F,,0),"NA")</f>
        <v>#VALUE!</v>
      </c>
      <c r="V687" t="e">
        <f t="shared" si="85"/>
        <v>#VALUE!</v>
      </c>
      <c r="W687" t="e">
        <f t="shared" si="86"/>
        <v>#VALUE!</v>
      </c>
      <c r="X687" t="e">
        <f t="shared" si="87"/>
        <v>#VALUE!</v>
      </c>
      <c r="Y687" t="e">
        <f t="shared" si="88"/>
        <v>#VALUE!</v>
      </c>
    </row>
    <row r="688" spans="1:25" hidden="1" x14ac:dyDescent="0.25">
      <c r="A688" t="e">
        <f>IFERROR(ODBC__dsn_Synapse[[#This Row],[wave_id]],"")*1</f>
        <v>#VALUE!</v>
      </c>
      <c r="B688" t="e">
        <f>IFERROR(ODBC__dsn_Synapse[[#This Row],[id]],"")*1</f>
        <v>#VALUE!</v>
      </c>
      <c r="C688" t="e">
        <f>IFERROR(ODBC__dsn_Synapse[[#This Row],[user_id]],"")*1</f>
        <v>#VALUE!</v>
      </c>
      <c r="D688" s="100" t="e">
        <f>IFERROR(ODBC__dsn_Synapse[[#This Row],[start_date]],"")*1</f>
        <v>#VALUE!</v>
      </c>
      <c r="E688" t="e">
        <f>IFERROR(ODBC__dsn_Synapse[[#This Row],[completed_date]],"")*1</f>
        <v>#VALUE!</v>
      </c>
      <c r="F688" s="100" t="e">
        <f>IFERROR(ODBC__dsn_Synapse[[#This Row],[convert_TZ(users_waves.completed_date,''UTC'',''America/New_York'')]],"")*1</f>
        <v>#VALUE!</v>
      </c>
      <c r="G688" t="e">
        <f>IFERROR(ODBC__dsn_Synapse[[#This Row],[npi]],"")*1</f>
        <v>#VALUE!</v>
      </c>
      <c r="H688" t="e">
        <f>IFERROR(ODBC__dsn_Synapse[[#This Row],[vendor_npi]],"")*1</f>
        <v>#VALUE!</v>
      </c>
      <c r="I688" t="e">
        <f>IFERROR(ODBC__dsn_Synapse[[#This Row],[status]],"")*1</f>
        <v>#VALUE!</v>
      </c>
      <c r="J688" t="str">
        <f>IFERROR(ODBC__dsn_Synapse[[#This Row],[responses-&gt;&gt;''$.\"4420595\"'']],"")</f>
        <v/>
      </c>
      <c r="K688" t="str">
        <f>IFERROR(ODBC__dsn_Synapse[[#This Row],[responses-&gt;&gt;''$.\"4420283\"'']],"")</f>
        <v/>
      </c>
      <c r="L688" t="str">
        <f>IFERROR(ODBC__dsn_Synapse[[#This Row],[responses-&gt;&gt;''$.\"4422124\"'']],"")</f>
        <v/>
      </c>
      <c r="M688" t="str">
        <f t="shared" si="81"/>
        <v/>
      </c>
      <c r="N688" t="e">
        <f>_xlfn.IFNA(_xlfn.XLOOKUP($G688,'HBV TL'!$C:$C,'HBV TL'!$E:$E,,0),"NA")</f>
        <v>#VALUE!</v>
      </c>
      <c r="O688" t="e">
        <f>_xlfn.IFNA(_xlfn.XLOOKUP($H688,'HBV TL'!$C:$C,'HBV TL'!$E:$E,,0),"NA")</f>
        <v>#VALUE!</v>
      </c>
      <c r="P688" t="e">
        <f t="shared" si="82"/>
        <v>#VALUE!</v>
      </c>
      <c r="Q688" t="e">
        <f>_xlfn.XLOOKUP($G688,'HBV_PBC Unified TL'!$A:$A,'HBV_PBC Unified TL'!$E:$E,,0)</f>
        <v>#VALUE!</v>
      </c>
      <c r="R688" t="e">
        <f t="shared" si="83"/>
        <v>#VALUE!</v>
      </c>
      <c r="S688" t="e">
        <f>_xlfn.IFNA(IF(_xlfn.XLOOKUP($C688,OLs!$B:$B,OLs!$B:$B,,0),1,0),0)</f>
        <v>#VALUE!</v>
      </c>
      <c r="T688" t="e">
        <f t="shared" si="84"/>
        <v>#VALUE!</v>
      </c>
      <c r="U688" t="e">
        <f>_xlfn.IFNA(_xlfn.XLOOKUP($T688,'PBC TL'!$A:$A,'PBC TL'!$F:$F,,0),"NA")</f>
        <v>#VALUE!</v>
      </c>
      <c r="V688" t="e">
        <f t="shared" si="85"/>
        <v>#VALUE!</v>
      </c>
      <c r="W688" t="e">
        <f t="shared" si="86"/>
        <v>#VALUE!</v>
      </c>
      <c r="X688" t="e">
        <f t="shared" si="87"/>
        <v>#VALUE!</v>
      </c>
      <c r="Y688" t="e">
        <f t="shared" si="88"/>
        <v>#VALUE!</v>
      </c>
    </row>
    <row r="689" spans="1:25" hidden="1" x14ac:dyDescent="0.25">
      <c r="A689" t="e">
        <f>IFERROR(ODBC__dsn_Synapse[[#This Row],[wave_id]],"")*1</f>
        <v>#VALUE!</v>
      </c>
      <c r="B689" t="e">
        <f>IFERROR(ODBC__dsn_Synapse[[#This Row],[id]],"")*1</f>
        <v>#VALUE!</v>
      </c>
      <c r="C689" t="e">
        <f>IFERROR(ODBC__dsn_Synapse[[#This Row],[user_id]],"")*1</f>
        <v>#VALUE!</v>
      </c>
      <c r="D689" s="100" t="e">
        <f>IFERROR(ODBC__dsn_Synapse[[#This Row],[start_date]],"")*1</f>
        <v>#VALUE!</v>
      </c>
      <c r="E689" t="e">
        <f>IFERROR(ODBC__dsn_Synapse[[#This Row],[completed_date]],"")*1</f>
        <v>#VALUE!</v>
      </c>
      <c r="F689" s="100" t="e">
        <f>IFERROR(ODBC__dsn_Synapse[[#This Row],[convert_TZ(users_waves.completed_date,''UTC'',''America/New_York'')]],"")*1</f>
        <v>#VALUE!</v>
      </c>
      <c r="G689" t="e">
        <f>IFERROR(ODBC__dsn_Synapse[[#This Row],[npi]],"")*1</f>
        <v>#VALUE!</v>
      </c>
      <c r="H689" t="e">
        <f>IFERROR(ODBC__dsn_Synapse[[#This Row],[vendor_npi]],"")*1</f>
        <v>#VALUE!</v>
      </c>
      <c r="I689" t="e">
        <f>IFERROR(ODBC__dsn_Synapse[[#This Row],[status]],"")*1</f>
        <v>#VALUE!</v>
      </c>
      <c r="J689" t="str">
        <f>IFERROR(ODBC__dsn_Synapse[[#This Row],[responses-&gt;&gt;''$.\"4420595\"'']],"")</f>
        <v/>
      </c>
      <c r="K689" t="str">
        <f>IFERROR(ODBC__dsn_Synapse[[#This Row],[responses-&gt;&gt;''$.\"4420283\"'']],"")</f>
        <v/>
      </c>
      <c r="L689" t="str">
        <f>IFERROR(ODBC__dsn_Synapse[[#This Row],[responses-&gt;&gt;''$.\"4422124\"'']],"")</f>
        <v/>
      </c>
      <c r="M689" t="str">
        <f t="shared" si="81"/>
        <v/>
      </c>
      <c r="N689" t="e">
        <f>_xlfn.IFNA(_xlfn.XLOOKUP($G689,'HBV TL'!$C:$C,'HBV TL'!$E:$E,,0),"NA")</f>
        <v>#VALUE!</v>
      </c>
      <c r="O689" t="e">
        <f>_xlfn.IFNA(_xlfn.XLOOKUP($H689,'HBV TL'!$C:$C,'HBV TL'!$E:$E,,0),"NA")</f>
        <v>#VALUE!</v>
      </c>
      <c r="P689" t="e">
        <f t="shared" si="82"/>
        <v>#VALUE!</v>
      </c>
      <c r="Q689" t="e">
        <f>_xlfn.XLOOKUP($G689,'HBV_PBC Unified TL'!$A:$A,'HBV_PBC Unified TL'!$E:$E,,0)</f>
        <v>#VALUE!</v>
      </c>
      <c r="R689" t="e">
        <f t="shared" si="83"/>
        <v>#VALUE!</v>
      </c>
      <c r="S689" t="e">
        <f>_xlfn.IFNA(IF(_xlfn.XLOOKUP($C689,OLs!$B:$B,OLs!$B:$B,,0),1,0),0)</f>
        <v>#VALUE!</v>
      </c>
      <c r="T689" t="e">
        <f t="shared" si="84"/>
        <v>#VALUE!</v>
      </c>
      <c r="U689" t="e">
        <f>_xlfn.IFNA(_xlfn.XLOOKUP($T689,'PBC TL'!$A:$A,'PBC TL'!$F:$F,,0),"NA")</f>
        <v>#VALUE!</v>
      </c>
      <c r="V689" t="e">
        <f t="shared" si="85"/>
        <v>#VALUE!</v>
      </c>
      <c r="W689" t="e">
        <f t="shared" si="86"/>
        <v>#VALUE!</v>
      </c>
      <c r="X689" t="e">
        <f t="shared" si="87"/>
        <v>#VALUE!</v>
      </c>
      <c r="Y689" t="e">
        <f t="shared" si="88"/>
        <v>#VALUE!</v>
      </c>
    </row>
    <row r="690" spans="1:25" hidden="1" x14ac:dyDescent="0.25">
      <c r="A690" t="e">
        <f>IFERROR(ODBC__dsn_Synapse[[#This Row],[wave_id]],"")*1</f>
        <v>#VALUE!</v>
      </c>
      <c r="B690" t="e">
        <f>IFERROR(ODBC__dsn_Synapse[[#This Row],[id]],"")*1</f>
        <v>#VALUE!</v>
      </c>
      <c r="C690" t="e">
        <f>IFERROR(ODBC__dsn_Synapse[[#This Row],[user_id]],"")*1</f>
        <v>#VALUE!</v>
      </c>
      <c r="D690" s="100" t="e">
        <f>IFERROR(ODBC__dsn_Synapse[[#This Row],[start_date]],"")*1</f>
        <v>#VALUE!</v>
      </c>
      <c r="E690" t="e">
        <f>IFERROR(ODBC__dsn_Synapse[[#This Row],[completed_date]],"")*1</f>
        <v>#VALUE!</v>
      </c>
      <c r="F690" s="100" t="e">
        <f>IFERROR(ODBC__dsn_Synapse[[#This Row],[convert_TZ(users_waves.completed_date,''UTC'',''America/New_York'')]],"")*1</f>
        <v>#VALUE!</v>
      </c>
      <c r="G690" t="e">
        <f>IFERROR(ODBC__dsn_Synapse[[#This Row],[npi]],"")*1</f>
        <v>#VALUE!</v>
      </c>
      <c r="H690" t="e">
        <f>IFERROR(ODBC__dsn_Synapse[[#This Row],[vendor_npi]],"")*1</f>
        <v>#VALUE!</v>
      </c>
      <c r="I690" t="e">
        <f>IFERROR(ODBC__dsn_Synapse[[#This Row],[status]],"")*1</f>
        <v>#VALUE!</v>
      </c>
      <c r="J690" t="str">
        <f>IFERROR(ODBC__dsn_Synapse[[#This Row],[responses-&gt;&gt;''$.\"4420595\"'']],"")</f>
        <v/>
      </c>
      <c r="K690" t="str">
        <f>IFERROR(ODBC__dsn_Synapse[[#This Row],[responses-&gt;&gt;''$.\"4420283\"'']],"")</f>
        <v/>
      </c>
      <c r="L690" t="str">
        <f>IFERROR(ODBC__dsn_Synapse[[#This Row],[responses-&gt;&gt;''$.\"4422124\"'']],"")</f>
        <v/>
      </c>
      <c r="M690" t="str">
        <f t="shared" si="81"/>
        <v/>
      </c>
      <c r="N690" t="e">
        <f>_xlfn.IFNA(_xlfn.XLOOKUP($G690,'HBV TL'!$C:$C,'HBV TL'!$E:$E,,0),"NA")</f>
        <v>#VALUE!</v>
      </c>
      <c r="O690" t="e">
        <f>_xlfn.IFNA(_xlfn.XLOOKUP($H690,'HBV TL'!$C:$C,'HBV TL'!$E:$E,,0),"NA")</f>
        <v>#VALUE!</v>
      </c>
      <c r="P690" t="e">
        <f t="shared" si="82"/>
        <v>#VALUE!</v>
      </c>
      <c r="Q690" t="e">
        <f>_xlfn.XLOOKUP($G690,'HBV_PBC Unified TL'!$A:$A,'HBV_PBC Unified TL'!$E:$E,,0)</f>
        <v>#VALUE!</v>
      </c>
      <c r="R690" t="e">
        <f t="shared" si="83"/>
        <v>#VALUE!</v>
      </c>
      <c r="S690" t="e">
        <f>_xlfn.IFNA(IF(_xlfn.XLOOKUP($C690,OLs!$B:$B,OLs!$B:$B,,0),1,0),0)</f>
        <v>#VALUE!</v>
      </c>
      <c r="T690" t="e">
        <f t="shared" si="84"/>
        <v>#VALUE!</v>
      </c>
      <c r="U690" t="e">
        <f>_xlfn.IFNA(_xlfn.XLOOKUP($T690,'PBC TL'!$A:$A,'PBC TL'!$F:$F,,0),"NA")</f>
        <v>#VALUE!</v>
      </c>
      <c r="V690" t="e">
        <f t="shared" si="85"/>
        <v>#VALUE!</v>
      </c>
      <c r="W690" t="e">
        <f t="shared" si="86"/>
        <v>#VALUE!</v>
      </c>
      <c r="X690" t="e">
        <f t="shared" si="87"/>
        <v>#VALUE!</v>
      </c>
      <c r="Y690" t="e">
        <f t="shared" si="88"/>
        <v>#VALUE!</v>
      </c>
    </row>
    <row r="691" spans="1:25" hidden="1" x14ac:dyDescent="0.25">
      <c r="A691" t="e">
        <f>IFERROR(ODBC__dsn_Synapse[[#This Row],[wave_id]],"")*1</f>
        <v>#VALUE!</v>
      </c>
      <c r="B691" t="e">
        <f>IFERROR(ODBC__dsn_Synapse[[#This Row],[id]],"")*1</f>
        <v>#VALUE!</v>
      </c>
      <c r="C691" t="e">
        <f>IFERROR(ODBC__dsn_Synapse[[#This Row],[user_id]],"")*1</f>
        <v>#VALUE!</v>
      </c>
      <c r="D691" s="100" t="e">
        <f>IFERROR(ODBC__dsn_Synapse[[#This Row],[start_date]],"")*1</f>
        <v>#VALUE!</v>
      </c>
      <c r="E691" t="e">
        <f>IFERROR(ODBC__dsn_Synapse[[#This Row],[completed_date]],"")*1</f>
        <v>#VALUE!</v>
      </c>
      <c r="F691" s="100" t="e">
        <f>IFERROR(ODBC__dsn_Synapse[[#This Row],[convert_TZ(users_waves.completed_date,''UTC'',''America/New_York'')]],"")*1</f>
        <v>#VALUE!</v>
      </c>
      <c r="G691" t="e">
        <f>IFERROR(ODBC__dsn_Synapse[[#This Row],[npi]],"")*1</f>
        <v>#VALUE!</v>
      </c>
      <c r="H691" t="e">
        <f>IFERROR(ODBC__dsn_Synapse[[#This Row],[vendor_npi]],"")*1</f>
        <v>#VALUE!</v>
      </c>
      <c r="I691" t="e">
        <f>IFERROR(ODBC__dsn_Synapse[[#This Row],[status]],"")*1</f>
        <v>#VALUE!</v>
      </c>
      <c r="J691" t="str">
        <f>IFERROR(ODBC__dsn_Synapse[[#This Row],[responses-&gt;&gt;''$.\"4420595\"'']],"")</f>
        <v/>
      </c>
      <c r="K691" t="str">
        <f>IFERROR(ODBC__dsn_Synapse[[#This Row],[responses-&gt;&gt;''$.\"4420283\"'']],"")</f>
        <v/>
      </c>
      <c r="L691" t="str">
        <f>IFERROR(ODBC__dsn_Synapse[[#This Row],[responses-&gt;&gt;''$.\"4422124\"'']],"")</f>
        <v/>
      </c>
      <c r="M691" t="str">
        <f t="shared" si="81"/>
        <v/>
      </c>
      <c r="N691" t="e">
        <f>_xlfn.IFNA(_xlfn.XLOOKUP($G691,'HBV TL'!$C:$C,'HBV TL'!$E:$E,,0),"NA")</f>
        <v>#VALUE!</v>
      </c>
      <c r="O691" t="e">
        <f>_xlfn.IFNA(_xlfn.XLOOKUP($H691,'HBV TL'!$C:$C,'HBV TL'!$E:$E,,0),"NA")</f>
        <v>#VALUE!</v>
      </c>
      <c r="P691" t="e">
        <f t="shared" si="82"/>
        <v>#VALUE!</v>
      </c>
      <c r="Q691" t="e">
        <f>_xlfn.XLOOKUP($G691,'HBV_PBC Unified TL'!$A:$A,'HBV_PBC Unified TL'!$E:$E,,0)</f>
        <v>#VALUE!</v>
      </c>
      <c r="R691" t="e">
        <f t="shared" si="83"/>
        <v>#VALUE!</v>
      </c>
      <c r="S691" t="e">
        <f>_xlfn.IFNA(IF(_xlfn.XLOOKUP($C691,OLs!$B:$B,OLs!$B:$B,,0),1,0),0)</f>
        <v>#VALUE!</v>
      </c>
      <c r="T691" t="e">
        <f t="shared" si="84"/>
        <v>#VALUE!</v>
      </c>
      <c r="U691" t="e">
        <f>_xlfn.IFNA(_xlfn.XLOOKUP($T691,'PBC TL'!$A:$A,'PBC TL'!$F:$F,,0),"NA")</f>
        <v>#VALUE!</v>
      </c>
      <c r="V691" t="e">
        <f t="shared" si="85"/>
        <v>#VALUE!</v>
      </c>
      <c r="W691" t="e">
        <f t="shared" si="86"/>
        <v>#VALUE!</v>
      </c>
      <c r="X691" t="e">
        <f t="shared" si="87"/>
        <v>#VALUE!</v>
      </c>
      <c r="Y691" t="e">
        <f t="shared" si="88"/>
        <v>#VALUE!</v>
      </c>
    </row>
    <row r="692" spans="1:25" hidden="1" x14ac:dyDescent="0.25">
      <c r="A692" t="e">
        <f>IFERROR(ODBC__dsn_Synapse[[#This Row],[wave_id]],"")*1</f>
        <v>#VALUE!</v>
      </c>
      <c r="B692" t="e">
        <f>IFERROR(ODBC__dsn_Synapse[[#This Row],[id]],"")*1</f>
        <v>#VALUE!</v>
      </c>
      <c r="C692" t="e">
        <f>IFERROR(ODBC__dsn_Synapse[[#This Row],[user_id]],"")*1</f>
        <v>#VALUE!</v>
      </c>
      <c r="D692" s="100" t="e">
        <f>IFERROR(ODBC__dsn_Synapse[[#This Row],[start_date]],"")*1</f>
        <v>#VALUE!</v>
      </c>
      <c r="E692" t="e">
        <f>IFERROR(ODBC__dsn_Synapse[[#This Row],[completed_date]],"")*1</f>
        <v>#VALUE!</v>
      </c>
      <c r="F692" s="100" t="e">
        <f>IFERROR(ODBC__dsn_Synapse[[#This Row],[convert_TZ(users_waves.completed_date,''UTC'',''America/New_York'')]],"")*1</f>
        <v>#VALUE!</v>
      </c>
      <c r="G692" t="e">
        <f>IFERROR(ODBC__dsn_Synapse[[#This Row],[npi]],"")*1</f>
        <v>#VALUE!</v>
      </c>
      <c r="H692" t="e">
        <f>IFERROR(ODBC__dsn_Synapse[[#This Row],[vendor_npi]],"")*1</f>
        <v>#VALUE!</v>
      </c>
      <c r="I692" t="e">
        <f>IFERROR(ODBC__dsn_Synapse[[#This Row],[status]],"")*1</f>
        <v>#VALUE!</v>
      </c>
      <c r="J692" t="str">
        <f>IFERROR(ODBC__dsn_Synapse[[#This Row],[responses-&gt;&gt;''$.\"4420595\"'']],"")</f>
        <v/>
      </c>
      <c r="K692" t="str">
        <f>IFERROR(ODBC__dsn_Synapse[[#This Row],[responses-&gt;&gt;''$.\"4420283\"'']],"")</f>
        <v/>
      </c>
      <c r="L692" t="str">
        <f>IFERROR(ODBC__dsn_Synapse[[#This Row],[responses-&gt;&gt;''$.\"4422124\"'']],"")</f>
        <v/>
      </c>
      <c r="M692" t="str">
        <f t="shared" si="81"/>
        <v/>
      </c>
      <c r="N692" t="e">
        <f>_xlfn.IFNA(_xlfn.XLOOKUP($G692,'HBV TL'!$C:$C,'HBV TL'!$E:$E,,0),"NA")</f>
        <v>#VALUE!</v>
      </c>
      <c r="O692" t="e">
        <f>_xlfn.IFNA(_xlfn.XLOOKUP($H692,'HBV TL'!$C:$C,'HBV TL'!$E:$E,,0),"NA")</f>
        <v>#VALUE!</v>
      </c>
      <c r="P692" t="e">
        <f t="shared" si="82"/>
        <v>#VALUE!</v>
      </c>
      <c r="Q692" t="e">
        <f>_xlfn.XLOOKUP($G692,'HBV_PBC Unified TL'!$A:$A,'HBV_PBC Unified TL'!$E:$E,,0)</f>
        <v>#VALUE!</v>
      </c>
      <c r="R692" t="e">
        <f t="shared" si="83"/>
        <v>#VALUE!</v>
      </c>
      <c r="S692" t="e">
        <f>_xlfn.IFNA(IF(_xlfn.XLOOKUP($C692,OLs!$B:$B,OLs!$B:$B,,0),1,0),0)</f>
        <v>#VALUE!</v>
      </c>
      <c r="T692" t="e">
        <f t="shared" si="84"/>
        <v>#VALUE!</v>
      </c>
      <c r="U692" t="e">
        <f>_xlfn.IFNA(_xlfn.XLOOKUP($T692,'PBC TL'!$A:$A,'PBC TL'!$F:$F,,0),"NA")</f>
        <v>#VALUE!</v>
      </c>
      <c r="V692" t="e">
        <f t="shared" si="85"/>
        <v>#VALUE!</v>
      </c>
      <c r="W692" t="e">
        <f t="shared" si="86"/>
        <v>#VALUE!</v>
      </c>
      <c r="X692" t="e">
        <f t="shared" si="87"/>
        <v>#VALUE!</v>
      </c>
      <c r="Y692" t="e">
        <f t="shared" si="88"/>
        <v>#VALUE!</v>
      </c>
    </row>
    <row r="693" spans="1:25" hidden="1" x14ac:dyDescent="0.25">
      <c r="A693" t="e">
        <f>IFERROR(ODBC__dsn_Synapse[[#This Row],[wave_id]],"")*1</f>
        <v>#VALUE!</v>
      </c>
      <c r="B693" t="e">
        <f>IFERROR(ODBC__dsn_Synapse[[#This Row],[id]],"")*1</f>
        <v>#VALUE!</v>
      </c>
      <c r="C693" t="e">
        <f>IFERROR(ODBC__dsn_Synapse[[#This Row],[user_id]],"")*1</f>
        <v>#VALUE!</v>
      </c>
      <c r="D693" s="100" t="e">
        <f>IFERROR(ODBC__dsn_Synapse[[#This Row],[start_date]],"")*1</f>
        <v>#VALUE!</v>
      </c>
      <c r="E693" t="e">
        <f>IFERROR(ODBC__dsn_Synapse[[#This Row],[completed_date]],"")*1</f>
        <v>#VALUE!</v>
      </c>
      <c r="F693" s="100" t="e">
        <f>IFERROR(ODBC__dsn_Synapse[[#This Row],[convert_TZ(users_waves.completed_date,''UTC'',''America/New_York'')]],"")*1</f>
        <v>#VALUE!</v>
      </c>
      <c r="G693" t="e">
        <f>IFERROR(ODBC__dsn_Synapse[[#This Row],[npi]],"")*1</f>
        <v>#VALUE!</v>
      </c>
      <c r="H693" t="e">
        <f>IFERROR(ODBC__dsn_Synapse[[#This Row],[vendor_npi]],"")*1</f>
        <v>#VALUE!</v>
      </c>
      <c r="I693" t="e">
        <f>IFERROR(ODBC__dsn_Synapse[[#This Row],[status]],"")*1</f>
        <v>#VALUE!</v>
      </c>
      <c r="J693" t="str">
        <f>IFERROR(ODBC__dsn_Synapse[[#This Row],[responses-&gt;&gt;''$.\"4420595\"'']],"")</f>
        <v/>
      </c>
      <c r="K693" t="str">
        <f>IFERROR(ODBC__dsn_Synapse[[#This Row],[responses-&gt;&gt;''$.\"4420283\"'']],"")</f>
        <v/>
      </c>
      <c r="L693" t="str">
        <f>IFERROR(ODBC__dsn_Synapse[[#This Row],[responses-&gt;&gt;''$.\"4422124\"'']],"")</f>
        <v/>
      </c>
      <c r="M693" t="str">
        <f t="shared" si="81"/>
        <v/>
      </c>
      <c r="N693" t="e">
        <f>_xlfn.IFNA(_xlfn.XLOOKUP($G693,'HBV TL'!$C:$C,'HBV TL'!$E:$E,,0),"NA")</f>
        <v>#VALUE!</v>
      </c>
      <c r="O693" t="e">
        <f>_xlfn.IFNA(_xlfn.XLOOKUP($H693,'HBV TL'!$C:$C,'HBV TL'!$E:$E,,0),"NA")</f>
        <v>#VALUE!</v>
      </c>
      <c r="P693" t="e">
        <f t="shared" si="82"/>
        <v>#VALUE!</v>
      </c>
      <c r="Q693" t="e">
        <f>_xlfn.XLOOKUP($G693,'HBV_PBC Unified TL'!$A:$A,'HBV_PBC Unified TL'!$E:$E,,0)</f>
        <v>#VALUE!</v>
      </c>
      <c r="R693" t="e">
        <f t="shared" si="83"/>
        <v>#VALUE!</v>
      </c>
      <c r="S693" t="e">
        <f>_xlfn.IFNA(IF(_xlfn.XLOOKUP($C693,OLs!$B:$B,OLs!$B:$B,,0),1,0),0)</f>
        <v>#VALUE!</v>
      </c>
      <c r="T693" t="e">
        <f t="shared" si="84"/>
        <v>#VALUE!</v>
      </c>
      <c r="U693" t="e">
        <f>_xlfn.IFNA(_xlfn.XLOOKUP($T693,'PBC TL'!$A:$A,'PBC TL'!$F:$F,,0),"NA")</f>
        <v>#VALUE!</v>
      </c>
      <c r="V693" t="e">
        <f t="shared" si="85"/>
        <v>#VALUE!</v>
      </c>
      <c r="W693" t="e">
        <f t="shared" si="86"/>
        <v>#VALUE!</v>
      </c>
      <c r="X693" t="e">
        <f t="shared" si="87"/>
        <v>#VALUE!</v>
      </c>
      <c r="Y693" t="e">
        <f t="shared" si="88"/>
        <v>#VALUE!</v>
      </c>
    </row>
    <row r="694" spans="1:25" hidden="1" x14ac:dyDescent="0.25">
      <c r="A694" t="e">
        <f>IFERROR(ODBC__dsn_Synapse[[#This Row],[wave_id]],"")*1</f>
        <v>#VALUE!</v>
      </c>
      <c r="B694" t="e">
        <f>IFERROR(ODBC__dsn_Synapse[[#This Row],[id]],"")*1</f>
        <v>#VALUE!</v>
      </c>
      <c r="C694" t="e">
        <f>IFERROR(ODBC__dsn_Synapse[[#This Row],[user_id]],"")*1</f>
        <v>#VALUE!</v>
      </c>
      <c r="D694" s="100" t="e">
        <f>IFERROR(ODBC__dsn_Synapse[[#This Row],[start_date]],"")*1</f>
        <v>#VALUE!</v>
      </c>
      <c r="E694" t="e">
        <f>IFERROR(ODBC__dsn_Synapse[[#This Row],[completed_date]],"")*1</f>
        <v>#VALUE!</v>
      </c>
      <c r="F694" s="100" t="e">
        <f>IFERROR(ODBC__dsn_Synapse[[#This Row],[convert_TZ(users_waves.completed_date,''UTC'',''America/New_York'')]],"")*1</f>
        <v>#VALUE!</v>
      </c>
      <c r="G694" t="e">
        <f>IFERROR(ODBC__dsn_Synapse[[#This Row],[npi]],"")*1</f>
        <v>#VALUE!</v>
      </c>
      <c r="H694" t="e">
        <f>IFERROR(ODBC__dsn_Synapse[[#This Row],[vendor_npi]],"")*1</f>
        <v>#VALUE!</v>
      </c>
      <c r="I694" t="e">
        <f>IFERROR(ODBC__dsn_Synapse[[#This Row],[status]],"")*1</f>
        <v>#VALUE!</v>
      </c>
      <c r="J694" t="str">
        <f>IFERROR(ODBC__dsn_Synapse[[#This Row],[responses-&gt;&gt;''$.\"4420595\"'']],"")</f>
        <v/>
      </c>
      <c r="K694" t="str">
        <f>IFERROR(ODBC__dsn_Synapse[[#This Row],[responses-&gt;&gt;''$.\"4420283\"'']],"")</f>
        <v/>
      </c>
      <c r="L694" t="str">
        <f>IFERROR(ODBC__dsn_Synapse[[#This Row],[responses-&gt;&gt;''$.\"4422124\"'']],"")</f>
        <v/>
      </c>
      <c r="M694" t="str">
        <f t="shared" si="81"/>
        <v/>
      </c>
      <c r="N694" t="e">
        <f>_xlfn.IFNA(_xlfn.XLOOKUP($G694,'HBV TL'!$C:$C,'HBV TL'!$E:$E,,0),"NA")</f>
        <v>#VALUE!</v>
      </c>
      <c r="O694" t="e">
        <f>_xlfn.IFNA(_xlfn.XLOOKUP($H694,'HBV TL'!$C:$C,'HBV TL'!$E:$E,,0),"NA")</f>
        <v>#VALUE!</v>
      </c>
      <c r="P694" t="e">
        <f t="shared" si="82"/>
        <v>#VALUE!</v>
      </c>
      <c r="Q694" t="e">
        <f>_xlfn.XLOOKUP($G694,'HBV_PBC Unified TL'!$A:$A,'HBV_PBC Unified TL'!$E:$E,,0)</f>
        <v>#VALUE!</v>
      </c>
      <c r="R694" t="e">
        <f t="shared" si="83"/>
        <v>#VALUE!</v>
      </c>
      <c r="S694" t="e">
        <f>_xlfn.IFNA(IF(_xlfn.XLOOKUP($C694,OLs!$B:$B,OLs!$B:$B,,0),1,0),0)</f>
        <v>#VALUE!</v>
      </c>
      <c r="T694" t="e">
        <f t="shared" si="84"/>
        <v>#VALUE!</v>
      </c>
      <c r="U694" t="e">
        <f>_xlfn.IFNA(_xlfn.XLOOKUP($T694,'PBC TL'!$A:$A,'PBC TL'!$F:$F,,0),"NA")</f>
        <v>#VALUE!</v>
      </c>
      <c r="V694" t="e">
        <f t="shared" si="85"/>
        <v>#VALUE!</v>
      </c>
      <c r="W694" t="e">
        <f t="shared" si="86"/>
        <v>#VALUE!</v>
      </c>
      <c r="X694" t="e">
        <f t="shared" si="87"/>
        <v>#VALUE!</v>
      </c>
      <c r="Y694" t="e">
        <f t="shared" si="88"/>
        <v>#VALUE!</v>
      </c>
    </row>
    <row r="695" spans="1:25" hidden="1" x14ac:dyDescent="0.25">
      <c r="A695" t="e">
        <f>IFERROR(ODBC__dsn_Synapse[[#This Row],[wave_id]],"")*1</f>
        <v>#VALUE!</v>
      </c>
      <c r="B695" t="e">
        <f>IFERROR(ODBC__dsn_Synapse[[#This Row],[id]],"")*1</f>
        <v>#VALUE!</v>
      </c>
      <c r="C695" t="e">
        <f>IFERROR(ODBC__dsn_Synapse[[#This Row],[user_id]],"")*1</f>
        <v>#VALUE!</v>
      </c>
      <c r="D695" s="100" t="e">
        <f>IFERROR(ODBC__dsn_Synapse[[#This Row],[start_date]],"")*1</f>
        <v>#VALUE!</v>
      </c>
      <c r="E695" t="e">
        <f>IFERROR(ODBC__dsn_Synapse[[#This Row],[completed_date]],"")*1</f>
        <v>#VALUE!</v>
      </c>
      <c r="F695" s="100" t="e">
        <f>IFERROR(ODBC__dsn_Synapse[[#This Row],[convert_TZ(users_waves.completed_date,''UTC'',''America/New_York'')]],"")*1</f>
        <v>#VALUE!</v>
      </c>
      <c r="G695" t="e">
        <f>IFERROR(ODBC__dsn_Synapse[[#This Row],[npi]],"")*1</f>
        <v>#VALUE!</v>
      </c>
      <c r="H695" t="e">
        <f>IFERROR(ODBC__dsn_Synapse[[#This Row],[vendor_npi]],"")*1</f>
        <v>#VALUE!</v>
      </c>
      <c r="I695" t="e">
        <f>IFERROR(ODBC__dsn_Synapse[[#This Row],[status]],"")*1</f>
        <v>#VALUE!</v>
      </c>
      <c r="J695" t="str">
        <f>IFERROR(ODBC__dsn_Synapse[[#This Row],[responses-&gt;&gt;''$.\"4420595\"'']],"")</f>
        <v/>
      </c>
      <c r="K695" t="str">
        <f>IFERROR(ODBC__dsn_Synapse[[#This Row],[responses-&gt;&gt;''$.\"4420283\"'']],"")</f>
        <v/>
      </c>
      <c r="L695" t="str">
        <f>IFERROR(ODBC__dsn_Synapse[[#This Row],[responses-&gt;&gt;''$.\"4422124\"'']],"")</f>
        <v/>
      </c>
      <c r="M695" t="str">
        <f t="shared" si="81"/>
        <v/>
      </c>
      <c r="N695" t="e">
        <f>_xlfn.IFNA(_xlfn.XLOOKUP($G695,'HBV TL'!$C:$C,'HBV TL'!$E:$E,,0),"NA")</f>
        <v>#VALUE!</v>
      </c>
      <c r="O695" t="e">
        <f>_xlfn.IFNA(_xlfn.XLOOKUP($H695,'HBV TL'!$C:$C,'HBV TL'!$E:$E,,0),"NA")</f>
        <v>#VALUE!</v>
      </c>
      <c r="P695" t="e">
        <f t="shared" si="82"/>
        <v>#VALUE!</v>
      </c>
      <c r="Q695" t="e">
        <f>_xlfn.XLOOKUP($G695,'HBV_PBC Unified TL'!$A:$A,'HBV_PBC Unified TL'!$E:$E,,0)</f>
        <v>#VALUE!</v>
      </c>
      <c r="R695" t="e">
        <f t="shared" si="83"/>
        <v>#VALUE!</v>
      </c>
      <c r="S695" t="e">
        <f>_xlfn.IFNA(IF(_xlfn.XLOOKUP($C695,OLs!$B:$B,OLs!$B:$B,,0),1,0),0)</f>
        <v>#VALUE!</v>
      </c>
      <c r="T695" t="e">
        <f t="shared" si="84"/>
        <v>#VALUE!</v>
      </c>
      <c r="U695" t="e">
        <f>_xlfn.IFNA(_xlfn.XLOOKUP($T695,'PBC TL'!$A:$A,'PBC TL'!$F:$F,,0),"NA")</f>
        <v>#VALUE!</v>
      </c>
      <c r="V695" t="e">
        <f t="shared" si="85"/>
        <v>#VALUE!</v>
      </c>
      <c r="W695" t="e">
        <f t="shared" si="86"/>
        <v>#VALUE!</v>
      </c>
      <c r="X695" t="e">
        <f t="shared" si="87"/>
        <v>#VALUE!</v>
      </c>
      <c r="Y695" t="e">
        <f t="shared" si="88"/>
        <v>#VALUE!</v>
      </c>
    </row>
    <row r="696" spans="1:25" hidden="1" x14ac:dyDescent="0.25">
      <c r="A696" t="e">
        <f>IFERROR(ODBC__dsn_Synapse[[#This Row],[wave_id]],"")*1</f>
        <v>#VALUE!</v>
      </c>
      <c r="B696" t="e">
        <f>IFERROR(ODBC__dsn_Synapse[[#This Row],[id]],"")*1</f>
        <v>#VALUE!</v>
      </c>
      <c r="C696" t="e">
        <f>IFERROR(ODBC__dsn_Synapse[[#This Row],[user_id]],"")*1</f>
        <v>#VALUE!</v>
      </c>
      <c r="D696" s="100" t="e">
        <f>IFERROR(ODBC__dsn_Synapse[[#This Row],[start_date]],"")*1</f>
        <v>#VALUE!</v>
      </c>
      <c r="E696" t="e">
        <f>IFERROR(ODBC__dsn_Synapse[[#This Row],[completed_date]],"")*1</f>
        <v>#VALUE!</v>
      </c>
      <c r="F696" s="100" t="e">
        <f>IFERROR(ODBC__dsn_Synapse[[#This Row],[convert_TZ(users_waves.completed_date,''UTC'',''America/New_York'')]],"")*1</f>
        <v>#VALUE!</v>
      </c>
      <c r="G696" t="e">
        <f>IFERROR(ODBC__dsn_Synapse[[#This Row],[npi]],"")*1</f>
        <v>#VALUE!</v>
      </c>
      <c r="H696" t="e">
        <f>IFERROR(ODBC__dsn_Synapse[[#This Row],[vendor_npi]],"")*1</f>
        <v>#VALUE!</v>
      </c>
      <c r="I696" t="e">
        <f>IFERROR(ODBC__dsn_Synapse[[#This Row],[status]],"")*1</f>
        <v>#VALUE!</v>
      </c>
      <c r="J696" t="str">
        <f>IFERROR(ODBC__dsn_Synapse[[#This Row],[responses-&gt;&gt;''$.\"4420595\"'']],"")</f>
        <v/>
      </c>
      <c r="K696" t="str">
        <f>IFERROR(ODBC__dsn_Synapse[[#This Row],[responses-&gt;&gt;''$.\"4420283\"'']],"")</f>
        <v/>
      </c>
      <c r="L696" t="str">
        <f>IFERROR(ODBC__dsn_Synapse[[#This Row],[responses-&gt;&gt;''$.\"4422124\"'']],"")</f>
        <v/>
      </c>
      <c r="M696" t="str">
        <f t="shared" si="81"/>
        <v/>
      </c>
      <c r="N696" t="e">
        <f>_xlfn.IFNA(_xlfn.XLOOKUP($G696,'HBV TL'!$C:$C,'HBV TL'!$E:$E,,0),"NA")</f>
        <v>#VALUE!</v>
      </c>
      <c r="O696" t="e">
        <f>_xlfn.IFNA(_xlfn.XLOOKUP($H696,'HBV TL'!$C:$C,'HBV TL'!$E:$E,,0),"NA")</f>
        <v>#VALUE!</v>
      </c>
      <c r="P696" t="e">
        <f t="shared" si="82"/>
        <v>#VALUE!</v>
      </c>
      <c r="Q696" t="e">
        <f>_xlfn.XLOOKUP($G696,'HBV_PBC Unified TL'!$A:$A,'HBV_PBC Unified TL'!$E:$E,,0)</f>
        <v>#VALUE!</v>
      </c>
      <c r="R696" t="e">
        <f t="shared" si="83"/>
        <v>#VALUE!</v>
      </c>
      <c r="S696" t="e">
        <f>_xlfn.IFNA(IF(_xlfn.XLOOKUP($C696,OLs!$B:$B,OLs!$B:$B,,0),1,0),0)</f>
        <v>#VALUE!</v>
      </c>
      <c r="T696" t="e">
        <f t="shared" si="84"/>
        <v>#VALUE!</v>
      </c>
      <c r="U696" t="e">
        <f>_xlfn.IFNA(_xlfn.XLOOKUP($T696,'PBC TL'!$A:$A,'PBC TL'!$F:$F,,0),"NA")</f>
        <v>#VALUE!</v>
      </c>
      <c r="V696" t="e">
        <f t="shared" si="85"/>
        <v>#VALUE!</v>
      </c>
      <c r="W696" t="e">
        <f t="shared" si="86"/>
        <v>#VALUE!</v>
      </c>
      <c r="X696" t="e">
        <f t="shared" si="87"/>
        <v>#VALUE!</v>
      </c>
      <c r="Y696" t="e">
        <f t="shared" si="88"/>
        <v>#VALUE!</v>
      </c>
    </row>
    <row r="697" spans="1:25" hidden="1" x14ac:dyDescent="0.25">
      <c r="A697" t="e">
        <f>IFERROR(ODBC__dsn_Synapse[[#This Row],[wave_id]],"")*1</f>
        <v>#VALUE!</v>
      </c>
      <c r="B697" t="e">
        <f>IFERROR(ODBC__dsn_Synapse[[#This Row],[id]],"")*1</f>
        <v>#VALUE!</v>
      </c>
      <c r="C697" t="e">
        <f>IFERROR(ODBC__dsn_Synapse[[#This Row],[user_id]],"")*1</f>
        <v>#VALUE!</v>
      </c>
      <c r="D697" s="100" t="e">
        <f>IFERROR(ODBC__dsn_Synapse[[#This Row],[start_date]],"")*1</f>
        <v>#VALUE!</v>
      </c>
      <c r="E697" t="e">
        <f>IFERROR(ODBC__dsn_Synapse[[#This Row],[completed_date]],"")*1</f>
        <v>#VALUE!</v>
      </c>
      <c r="F697" s="100" t="e">
        <f>IFERROR(ODBC__dsn_Synapse[[#This Row],[convert_TZ(users_waves.completed_date,''UTC'',''America/New_York'')]],"")*1</f>
        <v>#VALUE!</v>
      </c>
      <c r="G697" t="e">
        <f>IFERROR(ODBC__dsn_Synapse[[#This Row],[npi]],"")*1</f>
        <v>#VALUE!</v>
      </c>
      <c r="H697" t="e">
        <f>IFERROR(ODBC__dsn_Synapse[[#This Row],[vendor_npi]],"")*1</f>
        <v>#VALUE!</v>
      </c>
      <c r="I697" t="e">
        <f>IFERROR(ODBC__dsn_Synapse[[#This Row],[status]],"")*1</f>
        <v>#VALUE!</v>
      </c>
      <c r="J697" t="str">
        <f>IFERROR(ODBC__dsn_Synapse[[#This Row],[responses-&gt;&gt;''$.\"4420595\"'']],"")</f>
        <v/>
      </c>
      <c r="K697" t="str">
        <f>IFERROR(ODBC__dsn_Synapse[[#This Row],[responses-&gt;&gt;''$.\"4420283\"'']],"")</f>
        <v/>
      </c>
      <c r="L697" t="str">
        <f>IFERROR(ODBC__dsn_Synapse[[#This Row],[responses-&gt;&gt;''$.\"4422124\"'']],"")</f>
        <v/>
      </c>
      <c r="M697" t="str">
        <f t="shared" si="81"/>
        <v/>
      </c>
      <c r="N697" t="e">
        <f>_xlfn.IFNA(_xlfn.XLOOKUP($G697,'HBV TL'!$C:$C,'HBV TL'!$E:$E,,0),"NA")</f>
        <v>#VALUE!</v>
      </c>
      <c r="O697" t="e">
        <f>_xlfn.IFNA(_xlfn.XLOOKUP($H697,'HBV TL'!$C:$C,'HBV TL'!$E:$E,,0),"NA")</f>
        <v>#VALUE!</v>
      </c>
      <c r="P697" t="e">
        <f t="shared" si="82"/>
        <v>#VALUE!</v>
      </c>
      <c r="Q697" t="e">
        <f>_xlfn.XLOOKUP($G697,'HBV_PBC Unified TL'!$A:$A,'HBV_PBC Unified TL'!$E:$E,,0)</f>
        <v>#VALUE!</v>
      </c>
      <c r="R697" t="e">
        <f t="shared" si="83"/>
        <v>#VALUE!</v>
      </c>
      <c r="S697" t="e">
        <f>_xlfn.IFNA(IF(_xlfn.XLOOKUP($C697,OLs!$B:$B,OLs!$B:$B,,0),1,0),0)</f>
        <v>#VALUE!</v>
      </c>
      <c r="T697" t="e">
        <f t="shared" si="84"/>
        <v>#VALUE!</v>
      </c>
      <c r="U697" t="e">
        <f>_xlfn.IFNA(_xlfn.XLOOKUP($T697,'PBC TL'!$A:$A,'PBC TL'!$F:$F,,0),"NA")</f>
        <v>#VALUE!</v>
      </c>
      <c r="V697" t="e">
        <f t="shared" si="85"/>
        <v>#VALUE!</v>
      </c>
      <c r="W697" t="e">
        <f t="shared" si="86"/>
        <v>#VALUE!</v>
      </c>
      <c r="X697" t="e">
        <f t="shared" si="87"/>
        <v>#VALUE!</v>
      </c>
      <c r="Y697" t="e">
        <f t="shared" si="88"/>
        <v>#VALUE!</v>
      </c>
    </row>
    <row r="698" spans="1:25" hidden="1" x14ac:dyDescent="0.25">
      <c r="A698" t="e">
        <f>IFERROR(ODBC__dsn_Synapse[[#This Row],[wave_id]],"")*1</f>
        <v>#VALUE!</v>
      </c>
      <c r="B698" t="e">
        <f>IFERROR(ODBC__dsn_Synapse[[#This Row],[id]],"")*1</f>
        <v>#VALUE!</v>
      </c>
      <c r="C698" t="e">
        <f>IFERROR(ODBC__dsn_Synapse[[#This Row],[user_id]],"")*1</f>
        <v>#VALUE!</v>
      </c>
      <c r="D698" s="100" t="e">
        <f>IFERROR(ODBC__dsn_Synapse[[#This Row],[start_date]],"")*1</f>
        <v>#VALUE!</v>
      </c>
      <c r="E698" t="e">
        <f>IFERROR(ODBC__dsn_Synapse[[#This Row],[completed_date]],"")*1</f>
        <v>#VALUE!</v>
      </c>
      <c r="F698" s="100" t="e">
        <f>IFERROR(ODBC__dsn_Synapse[[#This Row],[convert_TZ(users_waves.completed_date,''UTC'',''America/New_York'')]],"")*1</f>
        <v>#VALUE!</v>
      </c>
      <c r="G698" t="e">
        <f>IFERROR(ODBC__dsn_Synapse[[#This Row],[npi]],"")*1</f>
        <v>#VALUE!</v>
      </c>
      <c r="H698" t="e">
        <f>IFERROR(ODBC__dsn_Synapse[[#This Row],[vendor_npi]],"")*1</f>
        <v>#VALUE!</v>
      </c>
      <c r="I698" t="e">
        <f>IFERROR(ODBC__dsn_Synapse[[#This Row],[status]],"")*1</f>
        <v>#VALUE!</v>
      </c>
      <c r="J698" t="str">
        <f>IFERROR(ODBC__dsn_Synapse[[#This Row],[responses-&gt;&gt;''$.\"4420595\"'']],"")</f>
        <v/>
      </c>
      <c r="K698" t="str">
        <f>IFERROR(ODBC__dsn_Synapse[[#This Row],[responses-&gt;&gt;''$.\"4420283\"'']],"")</f>
        <v/>
      </c>
      <c r="L698" t="str">
        <f>IFERROR(ODBC__dsn_Synapse[[#This Row],[responses-&gt;&gt;''$.\"4422124\"'']],"")</f>
        <v/>
      </c>
      <c r="M698" t="str">
        <f t="shared" si="81"/>
        <v/>
      </c>
      <c r="N698" t="e">
        <f>_xlfn.IFNA(_xlfn.XLOOKUP($G698,'HBV TL'!$C:$C,'HBV TL'!$E:$E,,0),"NA")</f>
        <v>#VALUE!</v>
      </c>
      <c r="O698" t="e">
        <f>_xlfn.IFNA(_xlfn.XLOOKUP($H698,'HBV TL'!$C:$C,'HBV TL'!$E:$E,,0),"NA")</f>
        <v>#VALUE!</v>
      </c>
      <c r="P698" t="e">
        <f t="shared" si="82"/>
        <v>#VALUE!</v>
      </c>
      <c r="Q698" t="e">
        <f>_xlfn.XLOOKUP($G698,'HBV_PBC Unified TL'!$A:$A,'HBV_PBC Unified TL'!$E:$E,,0)</f>
        <v>#VALUE!</v>
      </c>
      <c r="R698" t="e">
        <f t="shared" si="83"/>
        <v>#VALUE!</v>
      </c>
      <c r="S698" t="e">
        <f>_xlfn.IFNA(IF(_xlfn.XLOOKUP($C698,OLs!$B:$B,OLs!$B:$B,,0),1,0),0)</f>
        <v>#VALUE!</v>
      </c>
      <c r="T698" t="e">
        <f t="shared" si="84"/>
        <v>#VALUE!</v>
      </c>
      <c r="U698" t="e">
        <f>_xlfn.IFNA(_xlfn.XLOOKUP($T698,'PBC TL'!$A:$A,'PBC TL'!$F:$F,,0),"NA")</f>
        <v>#VALUE!</v>
      </c>
      <c r="V698" t="e">
        <f t="shared" si="85"/>
        <v>#VALUE!</v>
      </c>
      <c r="W698" t="e">
        <f t="shared" si="86"/>
        <v>#VALUE!</v>
      </c>
      <c r="X698" t="e">
        <f t="shared" si="87"/>
        <v>#VALUE!</v>
      </c>
      <c r="Y698" t="e">
        <f t="shared" si="88"/>
        <v>#VALUE!</v>
      </c>
    </row>
    <row r="699" spans="1:25" hidden="1" x14ac:dyDescent="0.25">
      <c r="A699" t="e">
        <f>IFERROR(ODBC__dsn_Synapse[[#This Row],[wave_id]],"")*1</f>
        <v>#VALUE!</v>
      </c>
      <c r="B699" t="e">
        <f>IFERROR(ODBC__dsn_Synapse[[#This Row],[id]],"")*1</f>
        <v>#VALUE!</v>
      </c>
      <c r="C699" t="e">
        <f>IFERROR(ODBC__dsn_Synapse[[#This Row],[user_id]],"")*1</f>
        <v>#VALUE!</v>
      </c>
      <c r="D699" s="100" t="e">
        <f>IFERROR(ODBC__dsn_Synapse[[#This Row],[start_date]],"")*1</f>
        <v>#VALUE!</v>
      </c>
      <c r="E699" t="e">
        <f>IFERROR(ODBC__dsn_Synapse[[#This Row],[completed_date]],"")*1</f>
        <v>#VALUE!</v>
      </c>
      <c r="F699" s="100" t="e">
        <f>IFERROR(ODBC__dsn_Synapse[[#This Row],[convert_TZ(users_waves.completed_date,''UTC'',''America/New_York'')]],"")*1</f>
        <v>#VALUE!</v>
      </c>
      <c r="G699" t="e">
        <f>IFERROR(ODBC__dsn_Synapse[[#This Row],[npi]],"")*1</f>
        <v>#VALUE!</v>
      </c>
      <c r="H699" t="e">
        <f>IFERROR(ODBC__dsn_Synapse[[#This Row],[vendor_npi]],"")*1</f>
        <v>#VALUE!</v>
      </c>
      <c r="I699" t="e">
        <f>IFERROR(ODBC__dsn_Synapse[[#This Row],[status]],"")*1</f>
        <v>#VALUE!</v>
      </c>
      <c r="J699" t="str">
        <f>IFERROR(ODBC__dsn_Synapse[[#This Row],[responses-&gt;&gt;''$.\"4420595\"'']],"")</f>
        <v/>
      </c>
      <c r="K699" t="str">
        <f>IFERROR(ODBC__dsn_Synapse[[#This Row],[responses-&gt;&gt;''$.\"4420283\"'']],"")</f>
        <v/>
      </c>
      <c r="L699" t="str">
        <f>IFERROR(ODBC__dsn_Synapse[[#This Row],[responses-&gt;&gt;''$.\"4422124\"'']],"")</f>
        <v/>
      </c>
      <c r="M699" t="str">
        <f t="shared" si="81"/>
        <v/>
      </c>
      <c r="N699" t="e">
        <f>_xlfn.IFNA(_xlfn.XLOOKUP($G699,'HBV TL'!$C:$C,'HBV TL'!$E:$E,,0),"NA")</f>
        <v>#VALUE!</v>
      </c>
      <c r="O699" t="e">
        <f>_xlfn.IFNA(_xlfn.XLOOKUP($H699,'HBV TL'!$C:$C,'HBV TL'!$E:$E,,0),"NA")</f>
        <v>#VALUE!</v>
      </c>
      <c r="P699" t="e">
        <f t="shared" si="82"/>
        <v>#VALUE!</v>
      </c>
      <c r="Q699" t="e">
        <f>_xlfn.XLOOKUP($G699,'HBV_PBC Unified TL'!$A:$A,'HBV_PBC Unified TL'!$E:$E,,0)</f>
        <v>#VALUE!</v>
      </c>
      <c r="R699" t="e">
        <f t="shared" si="83"/>
        <v>#VALUE!</v>
      </c>
      <c r="S699" t="e">
        <f>_xlfn.IFNA(IF(_xlfn.XLOOKUP($C699,OLs!$B:$B,OLs!$B:$B,,0),1,0),0)</f>
        <v>#VALUE!</v>
      </c>
      <c r="T699" t="e">
        <f t="shared" si="84"/>
        <v>#VALUE!</v>
      </c>
      <c r="U699" t="e">
        <f>_xlfn.IFNA(_xlfn.XLOOKUP($T699,'PBC TL'!$A:$A,'PBC TL'!$F:$F,,0),"NA")</f>
        <v>#VALUE!</v>
      </c>
      <c r="V699" t="e">
        <f t="shared" si="85"/>
        <v>#VALUE!</v>
      </c>
      <c r="W699" t="e">
        <f t="shared" si="86"/>
        <v>#VALUE!</v>
      </c>
      <c r="X699" t="e">
        <f t="shared" si="87"/>
        <v>#VALUE!</v>
      </c>
      <c r="Y699" t="e">
        <f t="shared" si="88"/>
        <v>#VALUE!</v>
      </c>
    </row>
    <row r="700" spans="1:25" hidden="1" x14ac:dyDescent="0.25">
      <c r="A700" t="e">
        <f>IFERROR(ODBC__dsn_Synapse[[#This Row],[wave_id]],"")*1</f>
        <v>#VALUE!</v>
      </c>
      <c r="B700" t="e">
        <f>IFERROR(ODBC__dsn_Synapse[[#This Row],[id]],"")*1</f>
        <v>#VALUE!</v>
      </c>
      <c r="C700" t="e">
        <f>IFERROR(ODBC__dsn_Synapse[[#This Row],[user_id]],"")*1</f>
        <v>#VALUE!</v>
      </c>
      <c r="D700" s="100" t="e">
        <f>IFERROR(ODBC__dsn_Synapse[[#This Row],[start_date]],"")*1</f>
        <v>#VALUE!</v>
      </c>
      <c r="E700" t="e">
        <f>IFERROR(ODBC__dsn_Synapse[[#This Row],[completed_date]],"")*1</f>
        <v>#VALUE!</v>
      </c>
      <c r="F700" s="100" t="e">
        <f>IFERROR(ODBC__dsn_Synapse[[#This Row],[convert_TZ(users_waves.completed_date,''UTC'',''America/New_York'')]],"")*1</f>
        <v>#VALUE!</v>
      </c>
      <c r="G700" t="e">
        <f>IFERROR(ODBC__dsn_Synapse[[#This Row],[npi]],"")*1</f>
        <v>#VALUE!</v>
      </c>
      <c r="H700" t="e">
        <f>IFERROR(ODBC__dsn_Synapse[[#This Row],[vendor_npi]],"")*1</f>
        <v>#VALUE!</v>
      </c>
      <c r="I700" t="e">
        <f>IFERROR(ODBC__dsn_Synapse[[#This Row],[status]],"")*1</f>
        <v>#VALUE!</v>
      </c>
      <c r="J700" t="str">
        <f>IFERROR(ODBC__dsn_Synapse[[#This Row],[responses-&gt;&gt;''$.\"4420595\"'']],"")</f>
        <v/>
      </c>
      <c r="K700" t="str">
        <f>IFERROR(ODBC__dsn_Synapse[[#This Row],[responses-&gt;&gt;''$.\"4420283\"'']],"")</f>
        <v/>
      </c>
      <c r="L700" t="str">
        <f>IFERROR(ODBC__dsn_Synapse[[#This Row],[responses-&gt;&gt;''$.\"4422124\"'']],"")</f>
        <v/>
      </c>
      <c r="M700" t="str">
        <f t="shared" si="81"/>
        <v/>
      </c>
      <c r="N700" t="e">
        <f>_xlfn.IFNA(_xlfn.XLOOKUP($G700,'HBV TL'!$C:$C,'HBV TL'!$E:$E,,0),"NA")</f>
        <v>#VALUE!</v>
      </c>
      <c r="O700" t="e">
        <f>_xlfn.IFNA(_xlfn.XLOOKUP($H700,'HBV TL'!$C:$C,'HBV TL'!$E:$E,,0),"NA")</f>
        <v>#VALUE!</v>
      </c>
      <c r="P700" t="e">
        <f t="shared" si="82"/>
        <v>#VALUE!</v>
      </c>
      <c r="Q700" t="e">
        <f>_xlfn.XLOOKUP($G700,'HBV_PBC Unified TL'!$A:$A,'HBV_PBC Unified TL'!$E:$E,,0)</f>
        <v>#VALUE!</v>
      </c>
      <c r="R700" t="e">
        <f t="shared" si="83"/>
        <v>#VALUE!</v>
      </c>
      <c r="S700" t="e">
        <f>_xlfn.IFNA(IF(_xlfn.XLOOKUP($C700,OLs!$B:$B,OLs!$B:$B,,0),1,0),0)</f>
        <v>#VALUE!</v>
      </c>
      <c r="T700" t="e">
        <f t="shared" si="84"/>
        <v>#VALUE!</v>
      </c>
      <c r="U700" t="e">
        <f>_xlfn.IFNA(_xlfn.XLOOKUP($T700,'PBC TL'!$A:$A,'PBC TL'!$F:$F,,0),"NA")</f>
        <v>#VALUE!</v>
      </c>
      <c r="V700" t="e">
        <f t="shared" si="85"/>
        <v>#VALUE!</v>
      </c>
      <c r="W700" t="e">
        <f t="shared" si="86"/>
        <v>#VALUE!</v>
      </c>
      <c r="X700" t="e">
        <f t="shared" si="87"/>
        <v>#VALUE!</v>
      </c>
      <c r="Y700" t="e">
        <f t="shared" si="88"/>
        <v>#VALUE!</v>
      </c>
    </row>
    <row r="701" spans="1:25" hidden="1" x14ac:dyDescent="0.25">
      <c r="A701" t="e">
        <f>IFERROR(ODBC__dsn_Synapse[[#This Row],[wave_id]],"")*1</f>
        <v>#VALUE!</v>
      </c>
      <c r="B701" t="e">
        <f>IFERROR(ODBC__dsn_Synapse[[#This Row],[id]],"")*1</f>
        <v>#VALUE!</v>
      </c>
      <c r="C701" t="e">
        <f>IFERROR(ODBC__dsn_Synapse[[#This Row],[user_id]],"")*1</f>
        <v>#VALUE!</v>
      </c>
      <c r="D701" s="100" t="e">
        <f>IFERROR(ODBC__dsn_Synapse[[#This Row],[start_date]],"")*1</f>
        <v>#VALUE!</v>
      </c>
      <c r="E701" t="e">
        <f>IFERROR(ODBC__dsn_Synapse[[#This Row],[completed_date]],"")*1</f>
        <v>#VALUE!</v>
      </c>
      <c r="F701" s="100" t="e">
        <f>IFERROR(ODBC__dsn_Synapse[[#This Row],[convert_TZ(users_waves.completed_date,''UTC'',''America/New_York'')]],"")*1</f>
        <v>#VALUE!</v>
      </c>
      <c r="G701" t="e">
        <f>IFERROR(ODBC__dsn_Synapse[[#This Row],[npi]],"")*1</f>
        <v>#VALUE!</v>
      </c>
      <c r="H701" t="e">
        <f>IFERROR(ODBC__dsn_Synapse[[#This Row],[vendor_npi]],"")*1</f>
        <v>#VALUE!</v>
      </c>
      <c r="I701" t="e">
        <f>IFERROR(ODBC__dsn_Synapse[[#This Row],[status]],"")*1</f>
        <v>#VALUE!</v>
      </c>
      <c r="J701" t="str">
        <f>IFERROR(ODBC__dsn_Synapse[[#This Row],[responses-&gt;&gt;''$.\"4420595\"'']],"")</f>
        <v/>
      </c>
      <c r="K701" t="str">
        <f>IFERROR(ODBC__dsn_Synapse[[#This Row],[responses-&gt;&gt;''$.\"4420283\"'']],"")</f>
        <v/>
      </c>
      <c r="L701" t="str">
        <f>IFERROR(ODBC__dsn_Synapse[[#This Row],[responses-&gt;&gt;''$.\"4422124\"'']],"")</f>
        <v/>
      </c>
      <c r="M701" t="str">
        <f t="shared" si="81"/>
        <v/>
      </c>
      <c r="N701" t="e">
        <f>_xlfn.IFNA(_xlfn.XLOOKUP($G701,'HBV TL'!$C:$C,'HBV TL'!$E:$E,,0),"NA")</f>
        <v>#VALUE!</v>
      </c>
      <c r="O701" t="e">
        <f>_xlfn.IFNA(_xlfn.XLOOKUP($H701,'HBV TL'!$C:$C,'HBV TL'!$E:$E,,0),"NA")</f>
        <v>#VALUE!</v>
      </c>
      <c r="P701" t="e">
        <f t="shared" si="82"/>
        <v>#VALUE!</v>
      </c>
      <c r="Q701" t="e">
        <f>_xlfn.XLOOKUP($G701,'HBV_PBC Unified TL'!$A:$A,'HBV_PBC Unified TL'!$E:$E,,0)</f>
        <v>#VALUE!</v>
      </c>
      <c r="R701" t="e">
        <f t="shared" si="83"/>
        <v>#VALUE!</v>
      </c>
      <c r="S701" t="e">
        <f>_xlfn.IFNA(IF(_xlfn.XLOOKUP($C701,OLs!$B:$B,OLs!$B:$B,,0),1,0),0)</f>
        <v>#VALUE!</v>
      </c>
      <c r="T701" t="e">
        <f t="shared" si="84"/>
        <v>#VALUE!</v>
      </c>
      <c r="U701" t="e">
        <f>_xlfn.IFNA(_xlfn.XLOOKUP($T701,'PBC TL'!$A:$A,'PBC TL'!$F:$F,,0),"NA")</f>
        <v>#VALUE!</v>
      </c>
      <c r="V701" t="e">
        <f t="shared" si="85"/>
        <v>#VALUE!</v>
      </c>
      <c r="W701" t="e">
        <f t="shared" si="86"/>
        <v>#VALUE!</v>
      </c>
      <c r="X701" t="e">
        <f t="shared" si="87"/>
        <v>#VALUE!</v>
      </c>
      <c r="Y701" t="e">
        <f t="shared" si="88"/>
        <v>#VALUE!</v>
      </c>
    </row>
    <row r="702" spans="1:25" hidden="1" x14ac:dyDescent="0.25">
      <c r="A702" t="e">
        <f>IFERROR(ODBC__dsn_Synapse[[#This Row],[wave_id]],"")*1</f>
        <v>#VALUE!</v>
      </c>
      <c r="B702" t="e">
        <f>IFERROR(ODBC__dsn_Synapse[[#This Row],[id]],"")*1</f>
        <v>#VALUE!</v>
      </c>
      <c r="C702" t="e">
        <f>IFERROR(ODBC__dsn_Synapse[[#This Row],[user_id]],"")*1</f>
        <v>#VALUE!</v>
      </c>
      <c r="D702" s="100" t="e">
        <f>IFERROR(ODBC__dsn_Synapse[[#This Row],[start_date]],"")*1</f>
        <v>#VALUE!</v>
      </c>
      <c r="E702" t="e">
        <f>IFERROR(ODBC__dsn_Synapse[[#This Row],[completed_date]],"")*1</f>
        <v>#VALUE!</v>
      </c>
      <c r="F702" s="100" t="e">
        <f>IFERROR(ODBC__dsn_Synapse[[#This Row],[convert_TZ(users_waves.completed_date,''UTC'',''America/New_York'')]],"")*1</f>
        <v>#VALUE!</v>
      </c>
      <c r="G702" t="e">
        <f>IFERROR(ODBC__dsn_Synapse[[#This Row],[npi]],"")*1</f>
        <v>#VALUE!</v>
      </c>
      <c r="H702" t="e">
        <f>IFERROR(ODBC__dsn_Synapse[[#This Row],[vendor_npi]],"")*1</f>
        <v>#VALUE!</v>
      </c>
      <c r="I702" t="e">
        <f>IFERROR(ODBC__dsn_Synapse[[#This Row],[status]],"")*1</f>
        <v>#VALUE!</v>
      </c>
      <c r="J702" t="str">
        <f>IFERROR(ODBC__dsn_Synapse[[#This Row],[responses-&gt;&gt;''$.\"4420595\"'']],"")</f>
        <v/>
      </c>
      <c r="K702" t="str">
        <f>IFERROR(ODBC__dsn_Synapse[[#This Row],[responses-&gt;&gt;''$.\"4420283\"'']],"")</f>
        <v/>
      </c>
      <c r="L702" t="str">
        <f>IFERROR(ODBC__dsn_Synapse[[#This Row],[responses-&gt;&gt;''$.\"4422124\"'']],"")</f>
        <v/>
      </c>
      <c r="M702" t="str">
        <f t="shared" si="81"/>
        <v/>
      </c>
      <c r="N702" t="e">
        <f>_xlfn.IFNA(_xlfn.XLOOKUP($G702,'HBV TL'!$C:$C,'HBV TL'!$E:$E,,0),"NA")</f>
        <v>#VALUE!</v>
      </c>
      <c r="O702" t="e">
        <f>_xlfn.IFNA(_xlfn.XLOOKUP($H702,'HBV TL'!$C:$C,'HBV TL'!$E:$E,,0),"NA")</f>
        <v>#VALUE!</v>
      </c>
      <c r="P702" t="e">
        <f t="shared" si="82"/>
        <v>#VALUE!</v>
      </c>
      <c r="Q702" t="e">
        <f>_xlfn.XLOOKUP($G702,'HBV_PBC Unified TL'!$A:$A,'HBV_PBC Unified TL'!$E:$E,,0)</f>
        <v>#VALUE!</v>
      </c>
      <c r="R702" t="e">
        <f t="shared" si="83"/>
        <v>#VALUE!</v>
      </c>
      <c r="S702" t="e">
        <f>_xlfn.IFNA(IF(_xlfn.XLOOKUP($C702,OLs!$B:$B,OLs!$B:$B,,0),1,0),0)</f>
        <v>#VALUE!</v>
      </c>
      <c r="T702" t="e">
        <f t="shared" si="84"/>
        <v>#VALUE!</v>
      </c>
      <c r="U702" t="e">
        <f>_xlfn.IFNA(_xlfn.XLOOKUP($T702,'PBC TL'!$A:$A,'PBC TL'!$F:$F,,0),"NA")</f>
        <v>#VALUE!</v>
      </c>
      <c r="V702" t="e">
        <f t="shared" si="85"/>
        <v>#VALUE!</v>
      </c>
      <c r="W702" t="e">
        <f t="shared" si="86"/>
        <v>#VALUE!</v>
      </c>
      <c r="X702" t="e">
        <f t="shared" si="87"/>
        <v>#VALUE!</v>
      </c>
      <c r="Y702" t="e">
        <f t="shared" si="88"/>
        <v>#VALUE!</v>
      </c>
    </row>
    <row r="703" spans="1:25" hidden="1" x14ac:dyDescent="0.25">
      <c r="A703" t="e">
        <f>IFERROR(ODBC__dsn_Synapse[[#This Row],[wave_id]],"")*1</f>
        <v>#VALUE!</v>
      </c>
      <c r="B703" t="e">
        <f>IFERROR(ODBC__dsn_Synapse[[#This Row],[id]],"")*1</f>
        <v>#VALUE!</v>
      </c>
      <c r="C703" t="e">
        <f>IFERROR(ODBC__dsn_Synapse[[#This Row],[user_id]],"")*1</f>
        <v>#VALUE!</v>
      </c>
      <c r="D703" s="100" t="e">
        <f>IFERROR(ODBC__dsn_Synapse[[#This Row],[start_date]],"")*1</f>
        <v>#VALUE!</v>
      </c>
      <c r="E703" t="e">
        <f>IFERROR(ODBC__dsn_Synapse[[#This Row],[completed_date]],"")*1</f>
        <v>#VALUE!</v>
      </c>
      <c r="F703" s="100" t="e">
        <f>IFERROR(ODBC__dsn_Synapse[[#This Row],[convert_TZ(users_waves.completed_date,''UTC'',''America/New_York'')]],"")*1</f>
        <v>#VALUE!</v>
      </c>
      <c r="G703" t="e">
        <f>IFERROR(ODBC__dsn_Synapse[[#This Row],[npi]],"")*1</f>
        <v>#VALUE!</v>
      </c>
      <c r="H703" t="e">
        <f>IFERROR(ODBC__dsn_Synapse[[#This Row],[vendor_npi]],"")*1</f>
        <v>#VALUE!</v>
      </c>
      <c r="I703" t="e">
        <f>IFERROR(ODBC__dsn_Synapse[[#This Row],[status]],"")*1</f>
        <v>#VALUE!</v>
      </c>
      <c r="J703" t="str">
        <f>IFERROR(ODBC__dsn_Synapse[[#This Row],[responses-&gt;&gt;''$.\"4420595\"'']],"")</f>
        <v/>
      </c>
      <c r="K703" t="str">
        <f>IFERROR(ODBC__dsn_Synapse[[#This Row],[responses-&gt;&gt;''$.\"4420283\"'']],"")</f>
        <v/>
      </c>
      <c r="L703" t="str">
        <f>IFERROR(ODBC__dsn_Synapse[[#This Row],[responses-&gt;&gt;''$.\"4422124\"'']],"")</f>
        <v/>
      </c>
      <c r="M703" t="str">
        <f t="shared" si="81"/>
        <v/>
      </c>
      <c r="N703" t="e">
        <f>_xlfn.IFNA(_xlfn.XLOOKUP($G703,'HBV TL'!$C:$C,'HBV TL'!$E:$E,,0),"NA")</f>
        <v>#VALUE!</v>
      </c>
      <c r="O703" t="e">
        <f>_xlfn.IFNA(_xlfn.XLOOKUP($H703,'HBV TL'!$C:$C,'HBV TL'!$E:$E,,0),"NA")</f>
        <v>#VALUE!</v>
      </c>
      <c r="P703" t="e">
        <f t="shared" si="82"/>
        <v>#VALUE!</v>
      </c>
      <c r="Q703" t="e">
        <f>_xlfn.XLOOKUP($G703,'HBV_PBC Unified TL'!$A:$A,'HBV_PBC Unified TL'!$E:$E,,0)</f>
        <v>#VALUE!</v>
      </c>
      <c r="R703" t="e">
        <f t="shared" si="83"/>
        <v>#VALUE!</v>
      </c>
      <c r="S703" t="e">
        <f>_xlfn.IFNA(IF(_xlfn.XLOOKUP($C703,OLs!$B:$B,OLs!$B:$B,,0),1,0),0)</f>
        <v>#VALUE!</v>
      </c>
      <c r="T703" t="e">
        <f t="shared" si="84"/>
        <v>#VALUE!</v>
      </c>
      <c r="U703" t="e">
        <f>_xlfn.IFNA(_xlfn.XLOOKUP($T703,'PBC TL'!$A:$A,'PBC TL'!$F:$F,,0),"NA")</f>
        <v>#VALUE!</v>
      </c>
      <c r="V703" t="e">
        <f t="shared" si="85"/>
        <v>#VALUE!</v>
      </c>
      <c r="W703" t="e">
        <f t="shared" si="86"/>
        <v>#VALUE!</v>
      </c>
      <c r="X703" t="e">
        <f t="shared" si="87"/>
        <v>#VALUE!</v>
      </c>
      <c r="Y703" t="e">
        <f t="shared" si="88"/>
        <v>#VALUE!</v>
      </c>
    </row>
  </sheetData>
  <autoFilter ref="A1:AB703" xr:uid="{605A62A6-93F3-49C7-9146-1C6F1FE578EB}">
    <filterColumn colId="18">
      <filters>
        <filter val="0"/>
      </filters>
    </filterColumn>
    <filterColumn colId="20">
      <filters>
        <filter val="Tier 4"/>
        <filter val="Tier 5"/>
      </filters>
    </filterColumn>
    <filterColumn colId="24">
      <filters>
        <filter val="1"/>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BF4D2-7064-46AD-A607-EE4F0D77F940}">
  <dimension ref="A1:N9245"/>
  <sheetViews>
    <sheetView workbookViewId="0">
      <selection sqref="A1:A1048576"/>
    </sheetView>
  </sheetViews>
  <sheetFormatPr defaultRowHeight="15" x14ac:dyDescent="0.25"/>
  <cols>
    <col min="1" max="1" width="12" bestFit="1" customWidth="1"/>
    <col min="2" max="2" width="11" customWidth="1"/>
    <col min="3" max="4" width="10.42578125" bestFit="1" customWidth="1"/>
    <col min="5" max="5" width="12.85546875" bestFit="1" customWidth="1"/>
    <col min="6" max="6" width="10.140625" bestFit="1" customWidth="1"/>
    <col min="7" max="7" width="16.85546875" hidden="1" customWidth="1"/>
    <col min="11" max="11" width="26.7109375" bestFit="1" customWidth="1"/>
    <col min="12" max="12" width="23.140625" bestFit="1" customWidth="1"/>
  </cols>
  <sheetData>
    <row r="1" spans="1:14" x14ac:dyDescent="0.25">
      <c r="A1" s="48" t="s">
        <v>51</v>
      </c>
      <c r="B1" s="48"/>
      <c r="C1" s="48" t="s">
        <v>52</v>
      </c>
      <c r="D1" s="48" t="s">
        <v>53</v>
      </c>
      <c r="E1" s="48" t="s">
        <v>54</v>
      </c>
      <c r="F1" s="48" t="s">
        <v>55</v>
      </c>
      <c r="G1" s="48" t="s">
        <v>56</v>
      </c>
      <c r="H1" s="48" t="s">
        <v>57</v>
      </c>
      <c r="I1" s="48" t="s">
        <v>58</v>
      </c>
      <c r="J1" s="48" t="s">
        <v>59</v>
      </c>
      <c r="K1" s="48" t="s">
        <v>60</v>
      </c>
      <c r="L1" s="48" t="s">
        <v>61</v>
      </c>
      <c r="N1" s="48"/>
    </row>
    <row r="2" spans="1:14" x14ac:dyDescent="0.25">
      <c r="A2" s="84">
        <v>1164605903</v>
      </c>
      <c r="C2" s="84">
        <v>1</v>
      </c>
      <c r="D2" s="84">
        <v>1</v>
      </c>
      <c r="E2" s="84" t="s">
        <v>62</v>
      </c>
      <c r="F2" s="84" t="s">
        <v>63</v>
      </c>
    </row>
    <row r="3" spans="1:14" x14ac:dyDescent="0.25">
      <c r="A3" s="84">
        <v>1093963134</v>
      </c>
      <c r="C3" s="84">
        <v>1</v>
      </c>
      <c r="D3" s="84">
        <v>0</v>
      </c>
      <c r="E3" s="84" t="s">
        <v>64</v>
      </c>
      <c r="F3" s="84" t="s">
        <v>65</v>
      </c>
    </row>
    <row r="4" spans="1:14" x14ac:dyDescent="0.25">
      <c r="A4" s="84">
        <v>1215170816</v>
      </c>
      <c r="C4" s="84">
        <v>1</v>
      </c>
      <c r="D4" s="84">
        <v>1</v>
      </c>
      <c r="E4" s="84" t="s">
        <v>62</v>
      </c>
      <c r="F4" s="84" t="s">
        <v>66</v>
      </c>
    </row>
    <row r="5" spans="1:14" x14ac:dyDescent="0.25">
      <c r="A5" s="84">
        <v>1134335946</v>
      </c>
      <c r="C5" s="84">
        <v>1</v>
      </c>
      <c r="D5" s="84">
        <v>1</v>
      </c>
      <c r="E5" s="84" t="s">
        <v>62</v>
      </c>
      <c r="F5" s="84" t="s">
        <v>63</v>
      </c>
    </row>
    <row r="6" spans="1:14" x14ac:dyDescent="0.25">
      <c r="A6" s="84">
        <v>1154697472</v>
      </c>
      <c r="C6" s="84">
        <v>1</v>
      </c>
      <c r="D6" s="84">
        <v>1</v>
      </c>
      <c r="E6" s="84" t="s">
        <v>20</v>
      </c>
      <c r="F6" s="84" t="s">
        <v>67</v>
      </c>
    </row>
    <row r="7" spans="1:14" x14ac:dyDescent="0.25">
      <c r="A7" s="84">
        <v>1164735072</v>
      </c>
      <c r="C7" s="84">
        <v>1</v>
      </c>
      <c r="D7" s="84">
        <v>1</v>
      </c>
      <c r="E7" s="84" t="s">
        <v>62</v>
      </c>
      <c r="F7" s="84" t="s">
        <v>66</v>
      </c>
    </row>
    <row r="8" spans="1:14" x14ac:dyDescent="0.25">
      <c r="A8" s="84">
        <v>1235474131</v>
      </c>
      <c r="C8" s="84">
        <v>1</v>
      </c>
      <c r="D8" s="84">
        <v>0</v>
      </c>
      <c r="E8" s="84" t="s">
        <v>64</v>
      </c>
      <c r="F8" s="84" t="s">
        <v>65</v>
      </c>
    </row>
    <row r="9" spans="1:14" x14ac:dyDescent="0.25">
      <c r="A9" s="84">
        <v>1407194855</v>
      </c>
      <c r="C9" s="84">
        <v>1</v>
      </c>
      <c r="D9" s="84">
        <v>1</v>
      </c>
      <c r="E9" s="84" t="s">
        <v>20</v>
      </c>
      <c r="F9" s="84" t="s">
        <v>66</v>
      </c>
    </row>
    <row r="10" spans="1:14" x14ac:dyDescent="0.25">
      <c r="A10" s="84">
        <v>1871874453</v>
      </c>
      <c r="C10" s="84">
        <v>1</v>
      </c>
      <c r="D10" s="84">
        <v>0</v>
      </c>
      <c r="E10" s="84" t="s">
        <v>64</v>
      </c>
      <c r="F10" s="84" t="s">
        <v>65</v>
      </c>
    </row>
    <row r="11" spans="1:14" x14ac:dyDescent="0.25">
      <c r="A11" s="84">
        <v>1891010732</v>
      </c>
      <c r="C11" s="84">
        <v>1</v>
      </c>
      <c r="D11" s="84">
        <v>1</v>
      </c>
      <c r="E11" s="84" t="s">
        <v>62</v>
      </c>
      <c r="F11" s="84" t="s">
        <v>63</v>
      </c>
    </row>
    <row r="12" spans="1:14" x14ac:dyDescent="0.25">
      <c r="A12" s="84">
        <v>1083928428</v>
      </c>
      <c r="C12" s="84">
        <v>1</v>
      </c>
      <c r="D12" s="84">
        <v>0</v>
      </c>
      <c r="E12" s="84" t="s">
        <v>64</v>
      </c>
      <c r="F12" s="84" t="s">
        <v>65</v>
      </c>
    </row>
    <row r="13" spans="1:14" x14ac:dyDescent="0.25">
      <c r="A13" s="84">
        <v>1841793643</v>
      </c>
      <c r="C13" s="84">
        <v>1</v>
      </c>
      <c r="D13" s="84">
        <v>0</v>
      </c>
      <c r="E13" s="84" t="s">
        <v>20</v>
      </c>
      <c r="F13" s="84" t="s">
        <v>65</v>
      </c>
    </row>
    <row r="14" spans="1:14" x14ac:dyDescent="0.25">
      <c r="A14" s="84">
        <v>1639165293</v>
      </c>
      <c r="C14" s="84">
        <v>1</v>
      </c>
      <c r="D14" s="84">
        <v>1</v>
      </c>
      <c r="E14" s="84" t="s">
        <v>64</v>
      </c>
      <c r="F14" s="84" t="s">
        <v>68</v>
      </c>
    </row>
    <row r="15" spans="1:14" x14ac:dyDescent="0.25">
      <c r="A15" s="84">
        <v>1063742534</v>
      </c>
      <c r="C15" s="84">
        <v>1</v>
      </c>
      <c r="D15" s="84">
        <v>1</v>
      </c>
      <c r="E15" s="84" t="s">
        <v>20</v>
      </c>
      <c r="F15" s="84" t="s">
        <v>63</v>
      </c>
    </row>
    <row r="16" spans="1:14" x14ac:dyDescent="0.25">
      <c r="A16" s="84">
        <v>1093765174</v>
      </c>
      <c r="C16" s="84">
        <v>1</v>
      </c>
      <c r="D16" s="84">
        <v>0</v>
      </c>
      <c r="E16" s="84" t="s">
        <v>20</v>
      </c>
      <c r="F16" s="84" t="s">
        <v>65</v>
      </c>
    </row>
    <row r="17" spans="1:6" x14ac:dyDescent="0.25">
      <c r="A17" s="84">
        <v>1508147398</v>
      </c>
      <c r="C17" s="84">
        <v>1</v>
      </c>
      <c r="D17" s="84">
        <v>1</v>
      </c>
      <c r="E17" s="84" t="s">
        <v>62</v>
      </c>
      <c r="F17" s="84" t="s">
        <v>68</v>
      </c>
    </row>
    <row r="18" spans="1:6" x14ac:dyDescent="0.25">
      <c r="A18" s="84">
        <v>1134212558</v>
      </c>
      <c r="C18" s="84">
        <v>1</v>
      </c>
      <c r="D18" s="84">
        <v>1</v>
      </c>
      <c r="E18" s="84" t="s">
        <v>62</v>
      </c>
      <c r="F18" s="84" t="s">
        <v>63</v>
      </c>
    </row>
    <row r="19" spans="1:6" x14ac:dyDescent="0.25">
      <c r="A19" s="84">
        <v>1669431029</v>
      </c>
      <c r="C19" s="84">
        <v>1</v>
      </c>
      <c r="D19" s="84">
        <v>0</v>
      </c>
      <c r="E19" s="84" t="s">
        <v>62</v>
      </c>
      <c r="F19" s="84" t="s">
        <v>65</v>
      </c>
    </row>
    <row r="20" spans="1:6" x14ac:dyDescent="0.25">
      <c r="A20" s="84">
        <v>1700185089</v>
      </c>
      <c r="C20" s="84">
        <v>1</v>
      </c>
      <c r="D20" s="84">
        <v>1</v>
      </c>
      <c r="E20" s="84" t="s">
        <v>62</v>
      </c>
      <c r="F20" s="84" t="s">
        <v>68</v>
      </c>
    </row>
    <row r="21" spans="1:6" x14ac:dyDescent="0.25">
      <c r="A21" s="84">
        <v>1093235103</v>
      </c>
      <c r="C21" s="84">
        <v>1</v>
      </c>
      <c r="D21" s="84">
        <v>1</v>
      </c>
      <c r="E21" s="84" t="s">
        <v>20</v>
      </c>
      <c r="F21" s="84" t="s">
        <v>67</v>
      </c>
    </row>
    <row r="22" spans="1:6" x14ac:dyDescent="0.25">
      <c r="A22" s="84">
        <v>1730609637</v>
      </c>
      <c r="C22" s="84">
        <v>1</v>
      </c>
      <c r="D22" s="84">
        <v>1</v>
      </c>
      <c r="E22" s="84" t="s">
        <v>62</v>
      </c>
      <c r="F22" s="84" t="s">
        <v>63</v>
      </c>
    </row>
    <row r="23" spans="1:6" x14ac:dyDescent="0.25">
      <c r="A23" s="84">
        <v>1003313057</v>
      </c>
      <c r="C23" s="84">
        <v>1</v>
      </c>
      <c r="D23" s="84">
        <v>0</v>
      </c>
      <c r="E23" s="84" t="s">
        <v>20</v>
      </c>
      <c r="F23" s="84" t="s">
        <v>65</v>
      </c>
    </row>
    <row r="24" spans="1:6" x14ac:dyDescent="0.25">
      <c r="A24" s="84">
        <v>1477014363</v>
      </c>
      <c r="C24" s="84">
        <v>1</v>
      </c>
      <c r="D24" s="84">
        <v>1</v>
      </c>
      <c r="E24" s="84" t="s">
        <v>20</v>
      </c>
      <c r="F24" s="84" t="s">
        <v>67</v>
      </c>
    </row>
    <row r="25" spans="1:6" x14ac:dyDescent="0.25">
      <c r="A25" s="84">
        <v>1487175451</v>
      </c>
      <c r="C25" s="84">
        <v>1</v>
      </c>
      <c r="D25" s="84">
        <v>0</v>
      </c>
      <c r="E25" s="84" t="s">
        <v>64</v>
      </c>
      <c r="F25" s="84" t="s">
        <v>65</v>
      </c>
    </row>
    <row r="26" spans="1:6" x14ac:dyDescent="0.25">
      <c r="A26" s="84">
        <v>1457523615</v>
      </c>
      <c r="C26" s="84">
        <v>1</v>
      </c>
      <c r="D26" s="84">
        <v>1</v>
      </c>
      <c r="E26" s="84" t="s">
        <v>20</v>
      </c>
      <c r="F26" s="84" t="s">
        <v>63</v>
      </c>
    </row>
    <row r="27" spans="1:6" x14ac:dyDescent="0.25">
      <c r="A27" s="84">
        <v>1598711459</v>
      </c>
      <c r="C27" s="84">
        <v>1</v>
      </c>
      <c r="D27" s="84">
        <v>1</v>
      </c>
      <c r="E27" s="84" t="s">
        <v>20</v>
      </c>
      <c r="F27" s="84" t="s">
        <v>63</v>
      </c>
    </row>
    <row r="28" spans="1:6" x14ac:dyDescent="0.25">
      <c r="A28" s="84">
        <v>1932121456</v>
      </c>
      <c r="C28" s="84">
        <v>1</v>
      </c>
      <c r="D28" s="84">
        <v>1</v>
      </c>
      <c r="E28" s="84" t="s">
        <v>62</v>
      </c>
      <c r="F28" s="84" t="s">
        <v>66</v>
      </c>
    </row>
    <row r="29" spans="1:6" x14ac:dyDescent="0.25">
      <c r="A29" s="84">
        <v>1134133218</v>
      </c>
      <c r="C29" s="84">
        <v>1</v>
      </c>
      <c r="D29" s="84">
        <v>1</v>
      </c>
      <c r="E29" s="84" t="s">
        <v>20</v>
      </c>
      <c r="F29" s="84" t="s">
        <v>63</v>
      </c>
    </row>
    <row r="30" spans="1:6" x14ac:dyDescent="0.25">
      <c r="A30" s="84">
        <v>1679543888</v>
      </c>
      <c r="C30" s="84">
        <v>1</v>
      </c>
      <c r="D30" s="84">
        <v>1</v>
      </c>
      <c r="E30" s="84" t="s">
        <v>20</v>
      </c>
      <c r="F30" s="84" t="s">
        <v>63</v>
      </c>
    </row>
    <row r="31" spans="1:6" x14ac:dyDescent="0.25">
      <c r="A31" s="84">
        <v>1144212853</v>
      </c>
      <c r="C31" s="84">
        <v>1</v>
      </c>
      <c r="D31" s="84">
        <v>1</v>
      </c>
      <c r="E31" s="84" t="s">
        <v>20</v>
      </c>
      <c r="F31" s="84" t="s">
        <v>66</v>
      </c>
    </row>
    <row r="32" spans="1:6" x14ac:dyDescent="0.25">
      <c r="A32" s="84">
        <v>1295736817</v>
      </c>
      <c r="C32" s="84">
        <v>1</v>
      </c>
      <c r="D32" s="84">
        <v>1</v>
      </c>
      <c r="E32" s="84" t="s">
        <v>62</v>
      </c>
      <c r="F32" s="84" t="s">
        <v>66</v>
      </c>
    </row>
    <row r="33" spans="1:6" x14ac:dyDescent="0.25">
      <c r="A33" s="84">
        <v>1043281280</v>
      </c>
      <c r="C33" s="84">
        <v>1</v>
      </c>
      <c r="D33" s="84">
        <v>1</v>
      </c>
      <c r="E33" s="84" t="s">
        <v>62</v>
      </c>
      <c r="F33" s="84" t="s">
        <v>63</v>
      </c>
    </row>
    <row r="34" spans="1:6" x14ac:dyDescent="0.25">
      <c r="A34" s="84">
        <v>1851377394</v>
      </c>
      <c r="C34" s="84">
        <v>1</v>
      </c>
      <c r="D34" s="84">
        <v>1</v>
      </c>
      <c r="E34" s="84" t="s">
        <v>62</v>
      </c>
      <c r="F34" s="84" t="s">
        <v>63</v>
      </c>
    </row>
    <row r="35" spans="1:6" x14ac:dyDescent="0.25">
      <c r="A35" s="84">
        <v>1689803736</v>
      </c>
      <c r="C35" s="84">
        <v>1</v>
      </c>
      <c r="D35" s="84">
        <v>0</v>
      </c>
      <c r="E35" s="84" t="s">
        <v>20</v>
      </c>
      <c r="F35" s="84" t="s">
        <v>65</v>
      </c>
    </row>
    <row r="36" spans="1:6" x14ac:dyDescent="0.25">
      <c r="A36" s="84">
        <v>1396739553</v>
      </c>
      <c r="C36" s="84">
        <v>1</v>
      </c>
      <c r="D36" s="84">
        <v>1</v>
      </c>
      <c r="E36" s="84" t="s">
        <v>20</v>
      </c>
      <c r="F36" s="84" t="s">
        <v>66</v>
      </c>
    </row>
    <row r="37" spans="1:6" x14ac:dyDescent="0.25">
      <c r="A37" s="84">
        <v>1538183678</v>
      </c>
      <c r="C37" s="84">
        <v>1</v>
      </c>
      <c r="D37" s="84">
        <v>1</v>
      </c>
      <c r="E37" s="84" t="s">
        <v>20</v>
      </c>
      <c r="F37" s="84" t="s">
        <v>67</v>
      </c>
    </row>
    <row r="38" spans="1:6" x14ac:dyDescent="0.25">
      <c r="A38" s="84">
        <v>1295700375</v>
      </c>
      <c r="C38" s="84">
        <v>1</v>
      </c>
      <c r="D38" s="84">
        <v>0</v>
      </c>
      <c r="E38" s="84" t="s">
        <v>62</v>
      </c>
      <c r="F38" s="84" t="s">
        <v>65</v>
      </c>
    </row>
    <row r="39" spans="1:6" x14ac:dyDescent="0.25">
      <c r="A39" s="84">
        <v>1497847420</v>
      </c>
      <c r="C39" s="84">
        <v>1</v>
      </c>
      <c r="D39" s="84">
        <v>0</v>
      </c>
      <c r="E39" s="84" t="s">
        <v>20</v>
      </c>
      <c r="F39" s="84" t="s">
        <v>65</v>
      </c>
    </row>
    <row r="40" spans="1:6" x14ac:dyDescent="0.25">
      <c r="A40" s="84">
        <v>1033133541</v>
      </c>
      <c r="C40" s="84">
        <v>1</v>
      </c>
      <c r="D40" s="84">
        <v>1</v>
      </c>
      <c r="E40" s="84" t="s">
        <v>62</v>
      </c>
      <c r="F40" s="84" t="s">
        <v>63</v>
      </c>
    </row>
    <row r="41" spans="1:6" x14ac:dyDescent="0.25">
      <c r="A41" s="84">
        <v>1891893558</v>
      </c>
      <c r="C41" s="84">
        <v>1</v>
      </c>
      <c r="D41" s="84">
        <v>1</v>
      </c>
      <c r="E41" s="84" t="s">
        <v>20</v>
      </c>
      <c r="F41" s="84" t="s">
        <v>69</v>
      </c>
    </row>
    <row r="42" spans="1:6" x14ac:dyDescent="0.25">
      <c r="A42" s="84">
        <v>1073570081</v>
      </c>
      <c r="C42" s="84">
        <v>1</v>
      </c>
      <c r="D42" s="84">
        <v>0</v>
      </c>
      <c r="E42" s="84" t="s">
        <v>62</v>
      </c>
      <c r="F42" s="84" t="s">
        <v>65</v>
      </c>
    </row>
    <row r="43" spans="1:6" x14ac:dyDescent="0.25">
      <c r="A43" s="84">
        <v>1326085168</v>
      </c>
      <c r="C43" s="84">
        <v>1</v>
      </c>
      <c r="D43" s="84">
        <v>1</v>
      </c>
      <c r="E43" s="84" t="s">
        <v>64</v>
      </c>
      <c r="F43" s="84" t="s">
        <v>66</v>
      </c>
    </row>
    <row r="44" spans="1:6" x14ac:dyDescent="0.25">
      <c r="A44" s="84">
        <v>1821040734</v>
      </c>
      <c r="C44" s="84">
        <v>1</v>
      </c>
      <c r="D44" s="84">
        <v>1</v>
      </c>
      <c r="E44" s="84" t="s">
        <v>62</v>
      </c>
      <c r="F44" s="84" t="s">
        <v>63</v>
      </c>
    </row>
    <row r="45" spans="1:6" x14ac:dyDescent="0.25">
      <c r="A45" s="84">
        <v>1942271010</v>
      </c>
      <c r="C45" s="84">
        <v>1</v>
      </c>
      <c r="D45" s="84">
        <v>0</v>
      </c>
      <c r="E45" s="84" t="s">
        <v>20</v>
      </c>
      <c r="F45" s="84" t="s">
        <v>65</v>
      </c>
    </row>
    <row r="46" spans="1:6" x14ac:dyDescent="0.25">
      <c r="A46" s="84">
        <v>1659345049</v>
      </c>
      <c r="C46" s="84">
        <v>1</v>
      </c>
      <c r="D46" s="84">
        <v>0</v>
      </c>
      <c r="E46" s="84" t="s">
        <v>62</v>
      </c>
      <c r="F46" s="84" t="s">
        <v>65</v>
      </c>
    </row>
    <row r="47" spans="1:6" x14ac:dyDescent="0.25">
      <c r="A47" s="84">
        <v>1982823514</v>
      </c>
      <c r="C47" s="84">
        <v>1</v>
      </c>
      <c r="D47" s="84">
        <v>1</v>
      </c>
      <c r="E47" s="84" t="s">
        <v>64</v>
      </c>
      <c r="F47" s="84" t="s">
        <v>68</v>
      </c>
    </row>
    <row r="48" spans="1:6" x14ac:dyDescent="0.25">
      <c r="A48" s="84">
        <v>1497797708</v>
      </c>
      <c r="C48" s="84">
        <v>1</v>
      </c>
      <c r="D48" s="84">
        <v>1</v>
      </c>
      <c r="E48" s="84" t="s">
        <v>64</v>
      </c>
      <c r="F48" s="84" t="s">
        <v>63</v>
      </c>
    </row>
    <row r="49" spans="1:6" x14ac:dyDescent="0.25">
      <c r="A49" s="84">
        <v>1538154844</v>
      </c>
      <c r="C49" s="84">
        <v>1</v>
      </c>
      <c r="D49" s="84">
        <v>1</v>
      </c>
      <c r="E49" s="84" t="s">
        <v>62</v>
      </c>
      <c r="F49" s="84" t="s">
        <v>69</v>
      </c>
    </row>
    <row r="50" spans="1:6" x14ac:dyDescent="0.25">
      <c r="A50" s="84">
        <v>1750318721</v>
      </c>
      <c r="C50" s="84">
        <v>1</v>
      </c>
      <c r="D50" s="84">
        <v>0</v>
      </c>
      <c r="E50" s="84" t="s">
        <v>20</v>
      </c>
      <c r="F50" s="84" t="s">
        <v>65</v>
      </c>
    </row>
    <row r="51" spans="1:6" x14ac:dyDescent="0.25">
      <c r="A51" s="84">
        <v>1356429922</v>
      </c>
      <c r="C51" s="84">
        <v>1</v>
      </c>
      <c r="D51" s="84">
        <v>0</v>
      </c>
      <c r="E51" s="84" t="s">
        <v>20</v>
      </c>
      <c r="F51" s="84" t="s">
        <v>65</v>
      </c>
    </row>
    <row r="52" spans="1:6" x14ac:dyDescent="0.25">
      <c r="A52" s="84">
        <v>1922055276</v>
      </c>
      <c r="C52" s="84">
        <v>1</v>
      </c>
      <c r="D52" s="84">
        <v>1</v>
      </c>
      <c r="E52" s="84" t="s">
        <v>64</v>
      </c>
      <c r="F52" s="84" t="s">
        <v>70</v>
      </c>
    </row>
    <row r="53" spans="1:6" x14ac:dyDescent="0.25">
      <c r="A53" s="84">
        <v>1922083880</v>
      </c>
      <c r="C53" s="84">
        <v>1</v>
      </c>
      <c r="D53" s="84">
        <v>1</v>
      </c>
      <c r="E53" s="84" t="s">
        <v>62</v>
      </c>
      <c r="F53" s="84" t="s">
        <v>63</v>
      </c>
    </row>
    <row r="54" spans="1:6" x14ac:dyDescent="0.25">
      <c r="A54" s="84">
        <v>1285634196</v>
      </c>
      <c r="C54" s="84">
        <v>1</v>
      </c>
      <c r="D54" s="84">
        <v>1</v>
      </c>
      <c r="E54" s="84" t="s">
        <v>62</v>
      </c>
      <c r="F54" s="84" t="s">
        <v>63</v>
      </c>
    </row>
    <row r="55" spans="1:6" x14ac:dyDescent="0.25">
      <c r="A55" s="84">
        <v>1457448540</v>
      </c>
      <c r="C55" s="84">
        <v>1</v>
      </c>
      <c r="D55" s="84">
        <v>1</v>
      </c>
      <c r="E55" s="84" t="s">
        <v>64</v>
      </c>
      <c r="F55" s="84" t="s">
        <v>70</v>
      </c>
    </row>
    <row r="56" spans="1:6" x14ac:dyDescent="0.25">
      <c r="A56" s="84">
        <v>1215948310</v>
      </c>
      <c r="C56" s="84">
        <v>1</v>
      </c>
      <c r="D56" s="84">
        <v>1</v>
      </c>
      <c r="E56" s="84" t="s">
        <v>62</v>
      </c>
      <c r="F56" s="84" t="s">
        <v>66</v>
      </c>
    </row>
    <row r="57" spans="1:6" x14ac:dyDescent="0.25">
      <c r="A57" s="84">
        <v>1023060910</v>
      </c>
      <c r="C57" s="84">
        <v>1</v>
      </c>
      <c r="D57" s="84">
        <v>0</v>
      </c>
      <c r="E57" s="84" t="s">
        <v>62</v>
      </c>
      <c r="F57" s="84" t="s">
        <v>65</v>
      </c>
    </row>
    <row r="58" spans="1:6" x14ac:dyDescent="0.25">
      <c r="A58" s="84">
        <v>1043221450</v>
      </c>
      <c r="C58" s="84">
        <v>1</v>
      </c>
      <c r="D58" s="84">
        <v>1</v>
      </c>
      <c r="E58" s="84" t="s">
        <v>62</v>
      </c>
      <c r="F58" s="84" t="s">
        <v>63</v>
      </c>
    </row>
    <row r="59" spans="1:6" x14ac:dyDescent="0.25">
      <c r="A59" s="84">
        <v>1114947157</v>
      </c>
      <c r="C59" s="84">
        <v>1</v>
      </c>
      <c r="D59" s="84">
        <v>1</v>
      </c>
      <c r="E59" s="84" t="s">
        <v>20</v>
      </c>
      <c r="F59" s="84" t="s">
        <v>69</v>
      </c>
    </row>
    <row r="60" spans="1:6" x14ac:dyDescent="0.25">
      <c r="A60" s="84">
        <v>1487667713</v>
      </c>
      <c r="C60" s="84">
        <v>1</v>
      </c>
      <c r="D60" s="84">
        <v>1</v>
      </c>
      <c r="E60" s="84" t="s">
        <v>64</v>
      </c>
      <c r="F60" s="84" t="s">
        <v>68</v>
      </c>
    </row>
    <row r="61" spans="1:6" x14ac:dyDescent="0.25">
      <c r="A61" s="84">
        <v>1881469237</v>
      </c>
      <c r="C61" s="84">
        <v>1</v>
      </c>
      <c r="D61" s="84">
        <v>1</v>
      </c>
      <c r="E61" s="84" t="s">
        <v>71</v>
      </c>
      <c r="F61" s="84" t="s">
        <v>69</v>
      </c>
    </row>
    <row r="62" spans="1:6" x14ac:dyDescent="0.25">
      <c r="A62" s="84">
        <v>1043979123</v>
      </c>
      <c r="C62" s="84">
        <v>1</v>
      </c>
      <c r="D62" s="84">
        <v>0</v>
      </c>
      <c r="E62" s="84" t="s">
        <v>20</v>
      </c>
      <c r="F62" s="84" t="s">
        <v>65</v>
      </c>
    </row>
    <row r="63" spans="1:6" x14ac:dyDescent="0.25">
      <c r="A63" s="84">
        <v>1194319087</v>
      </c>
      <c r="C63" s="84">
        <v>1</v>
      </c>
      <c r="D63" s="84">
        <v>1</v>
      </c>
      <c r="E63" s="84" t="s">
        <v>64</v>
      </c>
      <c r="F63" s="84" t="s">
        <v>66</v>
      </c>
    </row>
    <row r="64" spans="1:6" x14ac:dyDescent="0.25">
      <c r="A64" s="84">
        <v>1114539368</v>
      </c>
      <c r="C64" s="84">
        <v>1</v>
      </c>
      <c r="D64" s="84">
        <v>0</v>
      </c>
      <c r="E64" s="84" t="s">
        <v>20</v>
      </c>
      <c r="F64" s="84" t="s">
        <v>65</v>
      </c>
    </row>
    <row r="65" spans="1:6" x14ac:dyDescent="0.25">
      <c r="A65" s="84">
        <v>1265024525</v>
      </c>
      <c r="C65" s="84">
        <v>1</v>
      </c>
      <c r="D65" s="84">
        <v>0</v>
      </c>
      <c r="E65" s="84" t="s">
        <v>62</v>
      </c>
      <c r="F65" s="84" t="s">
        <v>65</v>
      </c>
    </row>
    <row r="66" spans="1:6" x14ac:dyDescent="0.25">
      <c r="A66" s="84">
        <v>1194359257</v>
      </c>
      <c r="C66" s="84">
        <v>1</v>
      </c>
      <c r="D66" s="84">
        <v>1</v>
      </c>
      <c r="E66" s="84" t="s">
        <v>62</v>
      </c>
      <c r="F66" s="84" t="s">
        <v>66</v>
      </c>
    </row>
    <row r="67" spans="1:6" x14ac:dyDescent="0.25">
      <c r="A67" s="84">
        <v>1124608641</v>
      </c>
      <c r="C67" s="84">
        <v>1</v>
      </c>
      <c r="D67" s="84">
        <v>1</v>
      </c>
      <c r="E67" s="84" t="s">
        <v>62</v>
      </c>
      <c r="F67" s="84" t="s">
        <v>70</v>
      </c>
    </row>
    <row r="68" spans="1:6" x14ac:dyDescent="0.25">
      <c r="A68" s="84">
        <v>1225411440</v>
      </c>
      <c r="C68" s="84">
        <v>1</v>
      </c>
      <c r="D68" s="84">
        <v>1</v>
      </c>
      <c r="E68" s="84" t="s">
        <v>20</v>
      </c>
      <c r="F68" s="84" t="s">
        <v>67</v>
      </c>
    </row>
    <row r="69" spans="1:6" x14ac:dyDescent="0.25">
      <c r="A69" s="84">
        <v>1891010286</v>
      </c>
      <c r="C69" s="84">
        <v>1</v>
      </c>
      <c r="D69" s="84">
        <v>0</v>
      </c>
      <c r="E69" s="84" t="s">
        <v>64</v>
      </c>
      <c r="F69" s="84" t="s">
        <v>65</v>
      </c>
    </row>
    <row r="70" spans="1:6" x14ac:dyDescent="0.25">
      <c r="A70" s="84">
        <v>1417941618</v>
      </c>
      <c r="C70" s="84">
        <v>1</v>
      </c>
      <c r="D70" s="84">
        <v>1</v>
      </c>
      <c r="E70" s="84" t="s">
        <v>62</v>
      </c>
      <c r="F70" s="84" t="s">
        <v>67</v>
      </c>
    </row>
    <row r="71" spans="1:6" x14ac:dyDescent="0.25">
      <c r="A71" s="84">
        <v>1144602780</v>
      </c>
      <c r="C71" s="84">
        <v>1</v>
      </c>
      <c r="D71" s="84">
        <v>0</v>
      </c>
      <c r="E71" s="84" t="s">
        <v>20</v>
      </c>
      <c r="F71" s="84" t="s">
        <v>65</v>
      </c>
    </row>
    <row r="72" spans="1:6" x14ac:dyDescent="0.25">
      <c r="A72" s="84">
        <v>1518136860</v>
      </c>
      <c r="C72" s="84">
        <v>1</v>
      </c>
      <c r="D72" s="84">
        <v>1</v>
      </c>
      <c r="E72" s="84" t="s">
        <v>20</v>
      </c>
      <c r="F72" s="84" t="s">
        <v>66</v>
      </c>
    </row>
    <row r="73" spans="1:6" x14ac:dyDescent="0.25">
      <c r="A73" s="84">
        <v>1609257799</v>
      </c>
      <c r="C73" s="84">
        <v>1</v>
      </c>
      <c r="D73" s="84">
        <v>1</v>
      </c>
      <c r="E73" s="84" t="s">
        <v>20</v>
      </c>
      <c r="F73" s="84" t="s">
        <v>67</v>
      </c>
    </row>
    <row r="74" spans="1:6" x14ac:dyDescent="0.25">
      <c r="A74" s="84">
        <v>1215318282</v>
      </c>
      <c r="C74" s="84">
        <v>1</v>
      </c>
      <c r="D74" s="84">
        <v>0</v>
      </c>
      <c r="E74" s="84" t="s">
        <v>20</v>
      </c>
      <c r="F74" s="84" t="s">
        <v>65</v>
      </c>
    </row>
    <row r="75" spans="1:6" x14ac:dyDescent="0.25">
      <c r="A75" s="84">
        <v>1821443300</v>
      </c>
      <c r="C75" s="84">
        <v>1</v>
      </c>
      <c r="D75" s="84">
        <v>1</v>
      </c>
      <c r="E75" s="84" t="s">
        <v>20</v>
      </c>
      <c r="F75" s="84" t="s">
        <v>63</v>
      </c>
    </row>
    <row r="76" spans="1:6" x14ac:dyDescent="0.25">
      <c r="A76" s="84">
        <v>1720699408</v>
      </c>
      <c r="C76" s="84">
        <v>1</v>
      </c>
      <c r="D76" s="84">
        <v>1</v>
      </c>
      <c r="E76" s="84" t="s">
        <v>62</v>
      </c>
      <c r="F76" s="84" t="s">
        <v>63</v>
      </c>
    </row>
    <row r="77" spans="1:6" x14ac:dyDescent="0.25">
      <c r="A77" s="84">
        <v>1043831928</v>
      </c>
      <c r="C77" s="84">
        <v>1</v>
      </c>
      <c r="D77" s="84">
        <v>1</v>
      </c>
      <c r="E77" s="84" t="s">
        <v>20</v>
      </c>
      <c r="F77" s="84" t="s">
        <v>63</v>
      </c>
    </row>
    <row r="78" spans="1:6" x14ac:dyDescent="0.25">
      <c r="A78" s="84">
        <v>1821442542</v>
      </c>
      <c r="C78" s="84">
        <v>1</v>
      </c>
      <c r="D78" s="84">
        <v>1</v>
      </c>
      <c r="E78" s="84" t="s">
        <v>20</v>
      </c>
      <c r="F78" s="84" t="s">
        <v>63</v>
      </c>
    </row>
    <row r="79" spans="1:6" x14ac:dyDescent="0.25">
      <c r="A79" s="84">
        <v>1295389591</v>
      </c>
      <c r="C79" s="84">
        <v>1</v>
      </c>
      <c r="D79" s="84">
        <v>1</v>
      </c>
      <c r="E79" s="84" t="s">
        <v>20</v>
      </c>
      <c r="F79" s="84" t="s">
        <v>67</v>
      </c>
    </row>
    <row r="80" spans="1:6" x14ac:dyDescent="0.25">
      <c r="A80" s="84">
        <v>1518954726</v>
      </c>
      <c r="C80" s="84">
        <v>1</v>
      </c>
      <c r="D80" s="84">
        <v>1</v>
      </c>
      <c r="E80" s="84" t="s">
        <v>20</v>
      </c>
      <c r="F80" s="84" t="s">
        <v>63</v>
      </c>
    </row>
    <row r="81" spans="1:6" x14ac:dyDescent="0.25">
      <c r="A81" s="84">
        <v>1730685231</v>
      </c>
      <c r="C81" s="84">
        <v>1</v>
      </c>
      <c r="D81" s="84">
        <v>0</v>
      </c>
      <c r="E81" s="84" t="s">
        <v>64</v>
      </c>
      <c r="F81" s="84" t="s">
        <v>65</v>
      </c>
    </row>
    <row r="82" spans="1:6" x14ac:dyDescent="0.25">
      <c r="A82" s="84">
        <v>1467565499</v>
      </c>
      <c r="C82" s="84">
        <v>1</v>
      </c>
      <c r="D82" s="84">
        <v>1</v>
      </c>
      <c r="E82" s="84" t="s">
        <v>20</v>
      </c>
      <c r="F82" s="84" t="s">
        <v>69</v>
      </c>
    </row>
    <row r="83" spans="1:6" x14ac:dyDescent="0.25">
      <c r="A83" s="84">
        <v>1417141664</v>
      </c>
      <c r="C83" s="84">
        <v>1</v>
      </c>
      <c r="D83" s="84">
        <v>1</v>
      </c>
      <c r="E83" s="84" t="s">
        <v>64</v>
      </c>
      <c r="F83" s="84" t="s">
        <v>70</v>
      </c>
    </row>
    <row r="84" spans="1:6" x14ac:dyDescent="0.25">
      <c r="A84" s="84">
        <v>1528012259</v>
      </c>
      <c r="C84" s="84">
        <v>1</v>
      </c>
      <c r="D84" s="84">
        <v>1</v>
      </c>
      <c r="E84" s="84" t="s">
        <v>20</v>
      </c>
      <c r="F84" s="84" t="s">
        <v>63</v>
      </c>
    </row>
    <row r="85" spans="1:6" x14ac:dyDescent="0.25">
      <c r="A85" s="84">
        <v>1649438441</v>
      </c>
      <c r="C85" s="84">
        <v>1</v>
      </c>
      <c r="D85" s="84">
        <v>1</v>
      </c>
      <c r="E85" s="84" t="s">
        <v>64</v>
      </c>
      <c r="F85" s="84" t="s">
        <v>68</v>
      </c>
    </row>
    <row r="86" spans="1:6" x14ac:dyDescent="0.25">
      <c r="A86" s="84">
        <v>1538420823</v>
      </c>
      <c r="C86" s="84">
        <v>1</v>
      </c>
      <c r="D86" s="84">
        <v>1</v>
      </c>
      <c r="E86" s="84" t="s">
        <v>20</v>
      </c>
      <c r="F86" s="84" t="s">
        <v>63</v>
      </c>
    </row>
    <row r="87" spans="1:6" x14ac:dyDescent="0.25">
      <c r="A87" s="84">
        <v>1710128996</v>
      </c>
      <c r="C87" s="84">
        <v>1</v>
      </c>
      <c r="D87" s="84">
        <v>0</v>
      </c>
      <c r="E87" s="84" t="s">
        <v>62</v>
      </c>
      <c r="F87" s="84" t="s">
        <v>65</v>
      </c>
    </row>
    <row r="88" spans="1:6" x14ac:dyDescent="0.25">
      <c r="A88" s="84">
        <v>1770580235</v>
      </c>
      <c r="C88" s="84">
        <v>1</v>
      </c>
      <c r="D88" s="84">
        <v>0</v>
      </c>
      <c r="E88" s="84" t="s">
        <v>62</v>
      </c>
      <c r="F88" s="84" t="s">
        <v>65</v>
      </c>
    </row>
    <row r="89" spans="1:6" x14ac:dyDescent="0.25">
      <c r="A89" s="84">
        <v>1053364323</v>
      </c>
      <c r="C89" s="84">
        <v>1</v>
      </c>
      <c r="D89" s="84">
        <v>1</v>
      </c>
      <c r="E89" s="84" t="s">
        <v>62</v>
      </c>
      <c r="F89" s="84" t="s">
        <v>67</v>
      </c>
    </row>
    <row r="90" spans="1:6" x14ac:dyDescent="0.25">
      <c r="A90" s="84">
        <v>1497916837</v>
      </c>
      <c r="C90" s="84">
        <v>1</v>
      </c>
      <c r="D90" s="84">
        <v>1</v>
      </c>
      <c r="E90" s="84" t="s">
        <v>62</v>
      </c>
      <c r="F90" s="84" t="s">
        <v>67</v>
      </c>
    </row>
    <row r="91" spans="1:6" x14ac:dyDescent="0.25">
      <c r="A91" s="84">
        <v>1417117060</v>
      </c>
      <c r="C91" s="84">
        <v>1</v>
      </c>
      <c r="D91" s="84">
        <v>1</v>
      </c>
      <c r="E91" s="84" t="s">
        <v>20</v>
      </c>
      <c r="F91" s="84" t="s">
        <v>70</v>
      </c>
    </row>
    <row r="92" spans="1:6" x14ac:dyDescent="0.25">
      <c r="A92" s="84">
        <v>1730386657</v>
      </c>
      <c r="C92" s="84">
        <v>1</v>
      </c>
      <c r="D92" s="84">
        <v>0</v>
      </c>
      <c r="E92" s="84" t="s">
        <v>62</v>
      </c>
      <c r="F92" s="84" t="s">
        <v>65</v>
      </c>
    </row>
    <row r="93" spans="1:6" x14ac:dyDescent="0.25">
      <c r="A93" s="84">
        <v>1588774921</v>
      </c>
      <c r="C93" s="84">
        <v>1</v>
      </c>
      <c r="D93" s="84">
        <v>0</v>
      </c>
      <c r="E93" s="84" t="s">
        <v>64</v>
      </c>
      <c r="F93" s="84" t="s">
        <v>65</v>
      </c>
    </row>
    <row r="94" spans="1:6" x14ac:dyDescent="0.25">
      <c r="A94" s="84">
        <v>1982706446</v>
      </c>
      <c r="C94" s="84">
        <v>1</v>
      </c>
      <c r="D94" s="84">
        <v>1</v>
      </c>
      <c r="E94" s="84" t="s">
        <v>62</v>
      </c>
      <c r="F94" s="84" t="s">
        <v>63</v>
      </c>
    </row>
    <row r="95" spans="1:6" x14ac:dyDescent="0.25">
      <c r="A95" s="84">
        <v>1154563682</v>
      </c>
      <c r="C95" s="84">
        <v>1</v>
      </c>
      <c r="D95" s="84">
        <v>1</v>
      </c>
      <c r="E95" s="84" t="s">
        <v>64</v>
      </c>
      <c r="F95" s="84" t="s">
        <v>66</v>
      </c>
    </row>
    <row r="96" spans="1:6" x14ac:dyDescent="0.25">
      <c r="A96" s="84">
        <v>1528170792</v>
      </c>
      <c r="C96" s="84">
        <v>1</v>
      </c>
      <c r="D96" s="84">
        <v>1</v>
      </c>
      <c r="E96" s="84" t="s">
        <v>20</v>
      </c>
      <c r="F96" s="84" t="s">
        <v>63</v>
      </c>
    </row>
    <row r="97" spans="1:6" x14ac:dyDescent="0.25">
      <c r="A97" s="84">
        <v>1225020860</v>
      </c>
      <c r="C97" s="84">
        <v>1</v>
      </c>
      <c r="D97" s="84">
        <v>0</v>
      </c>
      <c r="E97" s="84" t="s">
        <v>20</v>
      </c>
      <c r="F97" s="84" t="s">
        <v>65</v>
      </c>
    </row>
    <row r="98" spans="1:6" x14ac:dyDescent="0.25">
      <c r="A98" s="84">
        <v>1053473843</v>
      </c>
      <c r="C98" s="84">
        <v>1</v>
      </c>
      <c r="D98" s="84">
        <v>0</v>
      </c>
      <c r="E98" s="84" t="s">
        <v>62</v>
      </c>
      <c r="F98" s="84" t="s">
        <v>65</v>
      </c>
    </row>
    <row r="99" spans="1:6" x14ac:dyDescent="0.25">
      <c r="A99" s="84">
        <v>1457514044</v>
      </c>
      <c r="C99" s="84">
        <v>1</v>
      </c>
      <c r="D99" s="84">
        <v>1</v>
      </c>
      <c r="E99" s="84" t="s">
        <v>62</v>
      </c>
      <c r="F99" s="84" t="s">
        <v>67</v>
      </c>
    </row>
    <row r="100" spans="1:6" x14ac:dyDescent="0.25">
      <c r="A100" s="84">
        <v>1104939891</v>
      </c>
      <c r="C100" s="84">
        <v>1</v>
      </c>
      <c r="D100" s="84">
        <v>0</v>
      </c>
      <c r="E100" s="84" t="s">
        <v>20</v>
      </c>
      <c r="F100" s="84" t="s">
        <v>65</v>
      </c>
    </row>
    <row r="101" spans="1:6" x14ac:dyDescent="0.25">
      <c r="A101" s="84">
        <v>1346250024</v>
      </c>
      <c r="C101" s="84">
        <v>1</v>
      </c>
      <c r="D101" s="84">
        <v>1</v>
      </c>
      <c r="E101" s="84" t="s">
        <v>62</v>
      </c>
      <c r="F101" s="84" t="s">
        <v>66</v>
      </c>
    </row>
    <row r="102" spans="1:6" x14ac:dyDescent="0.25">
      <c r="A102" s="84">
        <v>1063504033</v>
      </c>
      <c r="C102" s="84">
        <v>1</v>
      </c>
      <c r="D102" s="84">
        <v>0</v>
      </c>
      <c r="E102" s="84" t="s">
        <v>20</v>
      </c>
      <c r="F102" s="84" t="s">
        <v>65</v>
      </c>
    </row>
    <row r="103" spans="1:6" x14ac:dyDescent="0.25">
      <c r="A103" s="84">
        <v>1891752275</v>
      </c>
      <c r="C103" s="84">
        <v>1</v>
      </c>
      <c r="D103" s="84">
        <v>0</v>
      </c>
      <c r="E103" s="84" t="s">
        <v>62</v>
      </c>
      <c r="F103" s="84" t="s">
        <v>65</v>
      </c>
    </row>
    <row r="104" spans="1:6" x14ac:dyDescent="0.25">
      <c r="A104" s="84">
        <v>1770775025</v>
      </c>
      <c r="C104" s="84">
        <v>1</v>
      </c>
      <c r="D104" s="84">
        <v>1</v>
      </c>
      <c r="E104" s="84" t="s">
        <v>64</v>
      </c>
      <c r="F104" s="84" t="s">
        <v>70</v>
      </c>
    </row>
    <row r="105" spans="1:6" x14ac:dyDescent="0.25">
      <c r="A105" s="84">
        <v>1598701468</v>
      </c>
      <c r="C105" s="84">
        <v>1</v>
      </c>
      <c r="D105" s="84">
        <v>1</v>
      </c>
      <c r="E105" s="84" t="s">
        <v>62</v>
      </c>
      <c r="F105" s="84" t="s">
        <v>63</v>
      </c>
    </row>
    <row r="106" spans="1:6" x14ac:dyDescent="0.25">
      <c r="A106" s="84">
        <v>1972578490</v>
      </c>
      <c r="C106" s="84">
        <v>1</v>
      </c>
      <c r="D106" s="84">
        <v>1</v>
      </c>
      <c r="E106" s="84" t="s">
        <v>62</v>
      </c>
      <c r="F106" s="84" t="s">
        <v>63</v>
      </c>
    </row>
    <row r="107" spans="1:6" x14ac:dyDescent="0.25">
      <c r="A107" s="84">
        <v>1215971262</v>
      </c>
      <c r="C107" s="84">
        <v>1</v>
      </c>
      <c r="D107" s="84">
        <v>0</v>
      </c>
      <c r="E107" s="84" t="s">
        <v>64</v>
      </c>
      <c r="F107" s="84" t="s">
        <v>65</v>
      </c>
    </row>
    <row r="108" spans="1:6" x14ac:dyDescent="0.25">
      <c r="A108" s="84">
        <v>1255491734</v>
      </c>
      <c r="C108" s="84">
        <v>1</v>
      </c>
      <c r="D108" s="84">
        <v>0</v>
      </c>
      <c r="E108" s="84" t="s">
        <v>62</v>
      </c>
      <c r="F108" s="84" t="s">
        <v>65</v>
      </c>
    </row>
    <row r="109" spans="1:6" x14ac:dyDescent="0.25">
      <c r="A109" s="84">
        <v>1821250036</v>
      </c>
      <c r="C109" s="84">
        <v>1</v>
      </c>
      <c r="D109" s="84">
        <v>0</v>
      </c>
      <c r="E109" s="84" t="s">
        <v>64</v>
      </c>
      <c r="F109" s="84" t="s">
        <v>65</v>
      </c>
    </row>
    <row r="110" spans="1:6" x14ac:dyDescent="0.25">
      <c r="A110" s="84">
        <v>1326279753</v>
      </c>
      <c r="C110" s="84">
        <v>1</v>
      </c>
      <c r="D110" s="84">
        <v>0</v>
      </c>
      <c r="E110" s="84" t="s">
        <v>64</v>
      </c>
      <c r="F110" s="84" t="s">
        <v>65</v>
      </c>
    </row>
    <row r="111" spans="1:6" x14ac:dyDescent="0.25">
      <c r="A111" s="84">
        <v>1316103575</v>
      </c>
      <c r="C111" s="84">
        <v>1</v>
      </c>
      <c r="D111" s="84">
        <v>0</v>
      </c>
      <c r="E111" s="84" t="s">
        <v>64</v>
      </c>
      <c r="F111" s="84" t="s">
        <v>65</v>
      </c>
    </row>
    <row r="112" spans="1:6" x14ac:dyDescent="0.25">
      <c r="A112" s="84">
        <v>1245450204</v>
      </c>
      <c r="C112" s="84">
        <v>1</v>
      </c>
      <c r="D112" s="84">
        <v>0</v>
      </c>
      <c r="E112" s="84" t="s">
        <v>64</v>
      </c>
      <c r="F112" s="84" t="s">
        <v>65</v>
      </c>
    </row>
    <row r="113" spans="1:6" x14ac:dyDescent="0.25">
      <c r="A113" s="84">
        <v>1184891848</v>
      </c>
      <c r="C113" s="84">
        <v>1</v>
      </c>
      <c r="D113" s="84">
        <v>0</v>
      </c>
      <c r="E113" s="84" t="s">
        <v>64</v>
      </c>
      <c r="F113" s="84" t="s">
        <v>65</v>
      </c>
    </row>
    <row r="114" spans="1:6" x14ac:dyDescent="0.25">
      <c r="A114" s="84">
        <v>1356537153</v>
      </c>
      <c r="C114" s="84">
        <v>1</v>
      </c>
      <c r="D114" s="84">
        <v>1</v>
      </c>
      <c r="E114" s="84" t="s">
        <v>64</v>
      </c>
      <c r="F114" s="84" t="s">
        <v>70</v>
      </c>
    </row>
    <row r="115" spans="1:6" x14ac:dyDescent="0.25">
      <c r="A115" s="84">
        <v>1467782615</v>
      </c>
      <c r="C115" s="84">
        <v>1</v>
      </c>
      <c r="D115" s="84">
        <v>0</v>
      </c>
      <c r="E115" s="84" t="s">
        <v>64</v>
      </c>
      <c r="F115" s="84" t="s">
        <v>65</v>
      </c>
    </row>
    <row r="116" spans="1:6" x14ac:dyDescent="0.25">
      <c r="A116" s="84">
        <v>1922100213</v>
      </c>
      <c r="C116" s="84">
        <v>1</v>
      </c>
      <c r="D116" s="84">
        <v>0</v>
      </c>
      <c r="E116" s="84" t="s">
        <v>64</v>
      </c>
      <c r="F116" s="84" t="s">
        <v>65</v>
      </c>
    </row>
    <row r="117" spans="1:6" x14ac:dyDescent="0.25">
      <c r="A117" s="84">
        <v>1144394966</v>
      </c>
      <c r="C117" s="84">
        <v>1</v>
      </c>
      <c r="D117" s="84">
        <v>0</v>
      </c>
      <c r="E117" s="84" t="s">
        <v>62</v>
      </c>
      <c r="F117" s="84" t="s">
        <v>65</v>
      </c>
    </row>
    <row r="118" spans="1:6" x14ac:dyDescent="0.25">
      <c r="A118" s="84">
        <v>1053325407</v>
      </c>
      <c r="C118" s="84">
        <v>1</v>
      </c>
      <c r="D118" s="84">
        <v>1</v>
      </c>
      <c r="E118" s="84" t="s">
        <v>64</v>
      </c>
      <c r="F118" s="84" t="s">
        <v>63</v>
      </c>
    </row>
    <row r="119" spans="1:6" x14ac:dyDescent="0.25">
      <c r="A119" s="84">
        <v>1396994018</v>
      </c>
      <c r="C119" s="84">
        <v>1</v>
      </c>
      <c r="D119" s="84">
        <v>0</v>
      </c>
      <c r="E119" s="84" t="s">
        <v>62</v>
      </c>
      <c r="F119" s="84" t="s">
        <v>65</v>
      </c>
    </row>
    <row r="120" spans="1:6" x14ac:dyDescent="0.25">
      <c r="A120" s="84">
        <v>1285919068</v>
      </c>
      <c r="C120" s="84">
        <v>1</v>
      </c>
      <c r="D120" s="84">
        <v>0</v>
      </c>
      <c r="E120" s="84" t="s">
        <v>64</v>
      </c>
      <c r="F120" s="84" t="s">
        <v>65</v>
      </c>
    </row>
    <row r="121" spans="1:6" x14ac:dyDescent="0.25">
      <c r="A121" s="84">
        <v>1447419189</v>
      </c>
      <c r="C121" s="84">
        <v>1</v>
      </c>
      <c r="D121" s="84">
        <v>0</v>
      </c>
      <c r="E121" s="84" t="s">
        <v>64</v>
      </c>
      <c r="F121" s="84" t="s">
        <v>65</v>
      </c>
    </row>
    <row r="122" spans="1:6" x14ac:dyDescent="0.25">
      <c r="A122" s="84">
        <v>1689904898</v>
      </c>
      <c r="C122" s="84">
        <v>1</v>
      </c>
      <c r="D122" s="84">
        <v>0</v>
      </c>
      <c r="E122" s="84" t="s">
        <v>62</v>
      </c>
      <c r="F122" s="84" t="s">
        <v>65</v>
      </c>
    </row>
    <row r="123" spans="1:6" x14ac:dyDescent="0.25">
      <c r="A123" s="84">
        <v>1053518548</v>
      </c>
      <c r="C123" s="84">
        <v>1</v>
      </c>
      <c r="D123" s="84">
        <v>0</v>
      </c>
      <c r="E123" s="84" t="s">
        <v>64</v>
      </c>
      <c r="F123" s="84" t="s">
        <v>65</v>
      </c>
    </row>
    <row r="124" spans="1:6" x14ac:dyDescent="0.25">
      <c r="A124" s="84">
        <v>1235208455</v>
      </c>
      <c r="C124" s="84">
        <v>1</v>
      </c>
      <c r="D124" s="84">
        <v>0</v>
      </c>
      <c r="E124" s="84" t="s">
        <v>64</v>
      </c>
      <c r="F124" s="84" t="s">
        <v>65</v>
      </c>
    </row>
    <row r="125" spans="1:6" x14ac:dyDescent="0.25">
      <c r="A125" s="84">
        <v>1396931085</v>
      </c>
      <c r="C125" s="84">
        <v>1</v>
      </c>
      <c r="D125" s="84">
        <v>0</v>
      </c>
      <c r="E125" s="84" t="s">
        <v>64</v>
      </c>
      <c r="F125" s="84" t="s">
        <v>65</v>
      </c>
    </row>
    <row r="126" spans="1:6" x14ac:dyDescent="0.25">
      <c r="A126" s="84">
        <v>1821353970</v>
      </c>
      <c r="C126" s="84">
        <v>1</v>
      </c>
      <c r="D126" s="84">
        <v>1</v>
      </c>
      <c r="E126" s="84" t="s">
        <v>64</v>
      </c>
      <c r="F126" s="84" t="s">
        <v>63</v>
      </c>
    </row>
    <row r="127" spans="1:6" x14ac:dyDescent="0.25">
      <c r="A127" s="84">
        <v>1124259601</v>
      </c>
      <c r="C127" s="84">
        <v>1</v>
      </c>
      <c r="D127" s="84">
        <v>0</v>
      </c>
      <c r="E127" s="84" t="s">
        <v>71</v>
      </c>
      <c r="F127" s="84" t="s">
        <v>65</v>
      </c>
    </row>
    <row r="128" spans="1:6" x14ac:dyDescent="0.25">
      <c r="A128" s="84">
        <v>1043543069</v>
      </c>
      <c r="C128" s="84">
        <v>1</v>
      </c>
      <c r="D128" s="84">
        <v>0</v>
      </c>
      <c r="E128" s="84" t="s">
        <v>64</v>
      </c>
      <c r="F128" s="84" t="s">
        <v>65</v>
      </c>
    </row>
    <row r="129" spans="1:6" x14ac:dyDescent="0.25">
      <c r="A129" s="84">
        <v>1558702480</v>
      </c>
      <c r="C129" s="84">
        <v>1</v>
      </c>
      <c r="D129" s="84">
        <v>1</v>
      </c>
      <c r="E129" s="84" t="s">
        <v>64</v>
      </c>
      <c r="F129" s="84" t="s">
        <v>70</v>
      </c>
    </row>
    <row r="130" spans="1:6" x14ac:dyDescent="0.25">
      <c r="A130" s="84">
        <v>1114344017</v>
      </c>
      <c r="C130" s="84">
        <v>1</v>
      </c>
      <c r="D130" s="84">
        <v>1</v>
      </c>
      <c r="E130" s="84" t="s">
        <v>64</v>
      </c>
      <c r="F130" s="84" t="s">
        <v>66</v>
      </c>
    </row>
    <row r="131" spans="1:6" x14ac:dyDescent="0.25">
      <c r="A131" s="84">
        <v>1417016221</v>
      </c>
      <c r="C131" s="84">
        <v>1</v>
      </c>
      <c r="D131" s="84">
        <v>0</v>
      </c>
      <c r="E131" s="84" t="s">
        <v>64</v>
      </c>
      <c r="F131" s="84" t="s">
        <v>65</v>
      </c>
    </row>
    <row r="132" spans="1:6" x14ac:dyDescent="0.25">
      <c r="A132" s="84">
        <v>1073671400</v>
      </c>
      <c r="C132" s="84">
        <v>1</v>
      </c>
      <c r="D132" s="84">
        <v>0</v>
      </c>
      <c r="E132" s="84" t="s">
        <v>62</v>
      </c>
      <c r="F132" s="84" t="s">
        <v>65</v>
      </c>
    </row>
    <row r="133" spans="1:6" x14ac:dyDescent="0.25">
      <c r="A133" s="84">
        <v>1316916778</v>
      </c>
      <c r="C133" s="84">
        <v>1</v>
      </c>
      <c r="D133" s="84">
        <v>1</v>
      </c>
      <c r="E133" s="84" t="s">
        <v>64</v>
      </c>
      <c r="F133" s="84" t="s">
        <v>63</v>
      </c>
    </row>
    <row r="134" spans="1:6" x14ac:dyDescent="0.25">
      <c r="A134" s="84">
        <v>1033222831</v>
      </c>
      <c r="C134" s="84">
        <v>1</v>
      </c>
      <c r="D134" s="84">
        <v>0</v>
      </c>
      <c r="E134" s="84" t="s">
        <v>64</v>
      </c>
      <c r="F134" s="84" t="s">
        <v>65</v>
      </c>
    </row>
    <row r="135" spans="1:6" x14ac:dyDescent="0.25">
      <c r="A135" s="84">
        <v>1225230154</v>
      </c>
      <c r="C135" s="84">
        <v>1</v>
      </c>
      <c r="D135" s="84">
        <v>0</v>
      </c>
      <c r="E135" s="84" t="s">
        <v>62</v>
      </c>
      <c r="F135" s="84" t="s">
        <v>65</v>
      </c>
    </row>
    <row r="136" spans="1:6" x14ac:dyDescent="0.25">
      <c r="A136" s="84">
        <v>1841369360</v>
      </c>
      <c r="C136" s="84">
        <v>1</v>
      </c>
      <c r="D136" s="84">
        <v>1</v>
      </c>
      <c r="E136" s="84" t="s">
        <v>62</v>
      </c>
      <c r="F136" s="84" t="s">
        <v>67</v>
      </c>
    </row>
    <row r="137" spans="1:6" x14ac:dyDescent="0.25">
      <c r="A137" s="84">
        <v>1023113610</v>
      </c>
      <c r="C137" s="84">
        <v>1</v>
      </c>
      <c r="D137" s="84">
        <v>0</v>
      </c>
      <c r="E137" s="84" t="s">
        <v>64</v>
      </c>
      <c r="F137" s="84" t="s">
        <v>65</v>
      </c>
    </row>
    <row r="138" spans="1:6" x14ac:dyDescent="0.25">
      <c r="A138" s="84">
        <v>1063401636</v>
      </c>
      <c r="C138" s="84">
        <v>1</v>
      </c>
      <c r="D138" s="84">
        <v>0</v>
      </c>
      <c r="E138" s="84" t="s">
        <v>64</v>
      </c>
      <c r="F138" s="84" t="s">
        <v>65</v>
      </c>
    </row>
    <row r="139" spans="1:6" x14ac:dyDescent="0.25">
      <c r="A139" s="84">
        <v>1164623708</v>
      </c>
      <c r="C139" s="84">
        <v>1</v>
      </c>
      <c r="D139" s="84">
        <v>0</v>
      </c>
      <c r="E139" s="84" t="s">
        <v>64</v>
      </c>
      <c r="F139" s="84" t="s">
        <v>65</v>
      </c>
    </row>
    <row r="140" spans="1:6" x14ac:dyDescent="0.25">
      <c r="A140" s="84">
        <v>1962678458</v>
      </c>
      <c r="C140" s="84">
        <v>1</v>
      </c>
      <c r="D140" s="84">
        <v>0</v>
      </c>
      <c r="E140" s="84" t="s">
        <v>64</v>
      </c>
      <c r="F140" s="84" t="s">
        <v>65</v>
      </c>
    </row>
    <row r="141" spans="1:6" x14ac:dyDescent="0.25">
      <c r="A141" s="84">
        <v>1194737486</v>
      </c>
      <c r="C141" s="84">
        <v>1</v>
      </c>
      <c r="D141" s="84">
        <v>0</v>
      </c>
      <c r="E141" s="84" t="s">
        <v>64</v>
      </c>
      <c r="F141" s="84" t="s">
        <v>65</v>
      </c>
    </row>
    <row r="142" spans="1:6" x14ac:dyDescent="0.25">
      <c r="A142" s="84">
        <v>1255315776</v>
      </c>
      <c r="C142" s="84">
        <v>1</v>
      </c>
      <c r="D142" s="84">
        <v>0</v>
      </c>
      <c r="E142" s="84" t="s">
        <v>64</v>
      </c>
      <c r="F142" s="84" t="s">
        <v>65</v>
      </c>
    </row>
    <row r="143" spans="1:6" x14ac:dyDescent="0.25">
      <c r="A143" s="84">
        <v>1598321358</v>
      </c>
      <c r="C143" s="84">
        <v>1</v>
      </c>
      <c r="D143" s="84">
        <v>0</v>
      </c>
      <c r="E143" s="84" t="s">
        <v>62</v>
      </c>
      <c r="F143" s="84" t="s">
        <v>65</v>
      </c>
    </row>
    <row r="144" spans="1:6" x14ac:dyDescent="0.25">
      <c r="A144" s="84">
        <v>1366077968</v>
      </c>
      <c r="C144" s="84">
        <v>1</v>
      </c>
      <c r="D144" s="84">
        <v>0</v>
      </c>
      <c r="E144" s="84" t="s">
        <v>20</v>
      </c>
      <c r="F144" s="84" t="s">
        <v>65</v>
      </c>
    </row>
    <row r="145" spans="1:6" x14ac:dyDescent="0.25">
      <c r="A145" s="84">
        <v>1033646310</v>
      </c>
      <c r="C145" s="84">
        <v>1</v>
      </c>
      <c r="D145" s="84">
        <v>0</v>
      </c>
      <c r="E145" s="84" t="s">
        <v>64</v>
      </c>
      <c r="F145" s="84" t="s">
        <v>65</v>
      </c>
    </row>
    <row r="146" spans="1:6" x14ac:dyDescent="0.25">
      <c r="A146" s="84">
        <v>1891315685</v>
      </c>
      <c r="C146" s="84">
        <v>1</v>
      </c>
      <c r="D146" s="84">
        <v>0</v>
      </c>
      <c r="E146" s="84" t="s">
        <v>62</v>
      </c>
      <c r="F146" s="84" t="s">
        <v>65</v>
      </c>
    </row>
    <row r="147" spans="1:6" x14ac:dyDescent="0.25">
      <c r="A147" s="84">
        <v>1649724386</v>
      </c>
      <c r="C147" s="84">
        <v>1</v>
      </c>
      <c r="D147" s="84">
        <v>0</v>
      </c>
      <c r="E147" s="84" t="s">
        <v>62</v>
      </c>
      <c r="F147" s="84" t="s">
        <v>65</v>
      </c>
    </row>
    <row r="148" spans="1:6" x14ac:dyDescent="0.25">
      <c r="A148" s="84">
        <v>1073061164</v>
      </c>
      <c r="C148" s="84">
        <v>1</v>
      </c>
      <c r="D148" s="84">
        <v>0</v>
      </c>
      <c r="E148" s="84" t="s">
        <v>64</v>
      </c>
      <c r="F148" s="84" t="s">
        <v>65</v>
      </c>
    </row>
    <row r="149" spans="1:6" x14ac:dyDescent="0.25">
      <c r="A149" s="84">
        <v>1932506094</v>
      </c>
      <c r="C149" s="84">
        <v>1</v>
      </c>
      <c r="D149" s="84">
        <v>0</v>
      </c>
      <c r="E149" s="84" t="s">
        <v>62</v>
      </c>
      <c r="F149" s="84" t="s">
        <v>65</v>
      </c>
    </row>
    <row r="150" spans="1:6" x14ac:dyDescent="0.25">
      <c r="A150" s="84">
        <v>1134515422</v>
      </c>
      <c r="C150" s="84">
        <v>1</v>
      </c>
      <c r="D150" s="84">
        <v>1</v>
      </c>
      <c r="E150" s="84" t="s">
        <v>64</v>
      </c>
      <c r="F150" s="84" t="s">
        <v>68</v>
      </c>
    </row>
    <row r="151" spans="1:6" x14ac:dyDescent="0.25">
      <c r="A151" s="84">
        <v>1023413747</v>
      </c>
      <c r="C151" s="84">
        <v>1</v>
      </c>
      <c r="D151" s="84">
        <v>0</v>
      </c>
      <c r="E151" s="84" t="s">
        <v>64</v>
      </c>
      <c r="F151" s="84" t="s">
        <v>65</v>
      </c>
    </row>
    <row r="152" spans="1:6" x14ac:dyDescent="0.25">
      <c r="A152" s="84">
        <v>1659757664</v>
      </c>
      <c r="C152" s="84">
        <v>1</v>
      </c>
      <c r="D152" s="84">
        <v>0</v>
      </c>
      <c r="E152" s="84" t="s">
        <v>64</v>
      </c>
      <c r="F152" s="84" t="s">
        <v>65</v>
      </c>
    </row>
    <row r="153" spans="1:6" x14ac:dyDescent="0.25">
      <c r="A153" s="84">
        <v>1629201942</v>
      </c>
      <c r="C153" s="84">
        <v>1</v>
      </c>
      <c r="D153" s="84">
        <v>0</v>
      </c>
      <c r="E153" s="84" t="s">
        <v>62</v>
      </c>
      <c r="F153" s="84" t="s">
        <v>65</v>
      </c>
    </row>
    <row r="154" spans="1:6" x14ac:dyDescent="0.25">
      <c r="A154" s="84">
        <v>1194136259</v>
      </c>
      <c r="C154" s="84">
        <v>1</v>
      </c>
      <c r="D154" s="84">
        <v>0</v>
      </c>
      <c r="E154" s="84" t="s">
        <v>62</v>
      </c>
      <c r="F154" s="84" t="s">
        <v>65</v>
      </c>
    </row>
    <row r="155" spans="1:6" x14ac:dyDescent="0.25">
      <c r="A155" s="84">
        <v>1396057253</v>
      </c>
      <c r="C155" s="84">
        <v>1</v>
      </c>
      <c r="D155" s="84">
        <v>0</v>
      </c>
      <c r="E155" s="84" t="s">
        <v>64</v>
      </c>
      <c r="F155" s="84" t="s">
        <v>65</v>
      </c>
    </row>
    <row r="156" spans="1:6" x14ac:dyDescent="0.25">
      <c r="A156" s="84">
        <v>1598196776</v>
      </c>
      <c r="C156" s="84">
        <v>1</v>
      </c>
      <c r="D156" s="84">
        <v>0</v>
      </c>
      <c r="E156" s="84" t="s">
        <v>62</v>
      </c>
      <c r="F156" s="84" t="s">
        <v>65</v>
      </c>
    </row>
    <row r="157" spans="1:6" x14ac:dyDescent="0.25">
      <c r="A157" s="84">
        <v>1184020315</v>
      </c>
      <c r="C157" s="84">
        <v>1</v>
      </c>
      <c r="D157" s="84">
        <v>0</v>
      </c>
      <c r="E157" s="84" t="s">
        <v>62</v>
      </c>
      <c r="F157" s="84" t="s">
        <v>65</v>
      </c>
    </row>
    <row r="158" spans="1:6" x14ac:dyDescent="0.25">
      <c r="A158" s="84">
        <v>1477978286</v>
      </c>
      <c r="C158" s="84">
        <v>1</v>
      </c>
      <c r="D158" s="84">
        <v>0</v>
      </c>
      <c r="E158" s="84" t="s">
        <v>62</v>
      </c>
      <c r="F158" s="84" t="s">
        <v>65</v>
      </c>
    </row>
    <row r="159" spans="1:6" x14ac:dyDescent="0.25">
      <c r="A159" s="84">
        <v>1982253084</v>
      </c>
      <c r="C159" s="84">
        <v>1</v>
      </c>
      <c r="D159" s="84">
        <v>0</v>
      </c>
      <c r="E159" s="84" t="s">
        <v>62</v>
      </c>
      <c r="F159" s="84" t="s">
        <v>65</v>
      </c>
    </row>
    <row r="160" spans="1:6" x14ac:dyDescent="0.25">
      <c r="A160" s="84">
        <v>1992374771</v>
      </c>
      <c r="C160" s="84">
        <v>1</v>
      </c>
      <c r="D160" s="84">
        <v>0</v>
      </c>
      <c r="E160" s="84" t="s">
        <v>64</v>
      </c>
      <c r="F160" s="84" t="s">
        <v>65</v>
      </c>
    </row>
    <row r="161" spans="1:6" x14ac:dyDescent="0.25">
      <c r="A161" s="84">
        <v>1366035685</v>
      </c>
      <c r="C161" s="84">
        <v>1</v>
      </c>
      <c r="D161" s="84">
        <v>0</v>
      </c>
      <c r="E161" s="84" t="s">
        <v>62</v>
      </c>
      <c r="F161" s="84" t="s">
        <v>65</v>
      </c>
    </row>
    <row r="162" spans="1:6" x14ac:dyDescent="0.25">
      <c r="A162" s="84">
        <v>1386300358</v>
      </c>
      <c r="C162" s="84">
        <v>1</v>
      </c>
      <c r="D162" s="84">
        <v>0</v>
      </c>
      <c r="E162" s="84" t="s">
        <v>62</v>
      </c>
      <c r="F162" s="84" t="s">
        <v>65</v>
      </c>
    </row>
    <row r="163" spans="1:6" x14ac:dyDescent="0.25">
      <c r="A163" s="84">
        <v>1457028482</v>
      </c>
      <c r="C163" s="84">
        <v>1</v>
      </c>
      <c r="D163" s="84">
        <v>0</v>
      </c>
      <c r="E163" s="84" t="s">
        <v>62</v>
      </c>
      <c r="F163" s="84" t="s">
        <v>65</v>
      </c>
    </row>
    <row r="164" spans="1:6" x14ac:dyDescent="0.25">
      <c r="A164" s="84">
        <v>1073298634</v>
      </c>
      <c r="C164" s="84">
        <v>1</v>
      </c>
      <c r="D164" s="84">
        <v>0</v>
      </c>
      <c r="E164" s="84" t="s">
        <v>62</v>
      </c>
      <c r="F164" s="84" t="s">
        <v>65</v>
      </c>
    </row>
    <row r="165" spans="1:6" x14ac:dyDescent="0.25">
      <c r="A165" s="84">
        <v>1467159269</v>
      </c>
      <c r="C165" s="84">
        <v>1</v>
      </c>
      <c r="D165" s="84">
        <v>0</v>
      </c>
      <c r="E165" s="84" t="s">
        <v>64</v>
      </c>
      <c r="F165" s="84" t="s">
        <v>65</v>
      </c>
    </row>
    <row r="166" spans="1:6" x14ac:dyDescent="0.25">
      <c r="A166" s="84">
        <v>1750977781</v>
      </c>
      <c r="C166" s="84">
        <v>1</v>
      </c>
      <c r="D166" s="84">
        <v>0</v>
      </c>
      <c r="E166" s="84" t="s">
        <v>62</v>
      </c>
      <c r="F166" s="84" t="s">
        <v>65</v>
      </c>
    </row>
    <row r="167" spans="1:6" x14ac:dyDescent="0.25">
      <c r="A167" s="84">
        <v>1568198232</v>
      </c>
      <c r="C167" s="84">
        <v>1</v>
      </c>
      <c r="D167" s="84">
        <v>0</v>
      </c>
      <c r="E167" s="84" t="s">
        <v>62</v>
      </c>
      <c r="F167" s="84" t="s">
        <v>65</v>
      </c>
    </row>
    <row r="168" spans="1:6" x14ac:dyDescent="0.25">
      <c r="A168" s="84">
        <v>1225053523</v>
      </c>
      <c r="C168" s="84">
        <v>1</v>
      </c>
      <c r="D168" s="84">
        <v>1</v>
      </c>
      <c r="E168" s="84" t="s">
        <v>64</v>
      </c>
      <c r="F168" s="84" t="s">
        <v>68</v>
      </c>
    </row>
    <row r="169" spans="1:6" x14ac:dyDescent="0.25">
      <c r="A169" s="84">
        <v>1891720058</v>
      </c>
      <c r="C169" s="84">
        <v>1</v>
      </c>
      <c r="D169" s="84">
        <v>0</v>
      </c>
      <c r="E169" s="84" t="s">
        <v>64</v>
      </c>
      <c r="F169" s="84" t="s">
        <v>65</v>
      </c>
    </row>
    <row r="170" spans="1:6" x14ac:dyDescent="0.25">
      <c r="A170" s="84">
        <v>1447281738</v>
      </c>
      <c r="C170" s="84">
        <v>1</v>
      </c>
      <c r="D170" s="84">
        <v>0</v>
      </c>
      <c r="E170" s="84" t="s">
        <v>64</v>
      </c>
      <c r="F170" s="84" t="s">
        <v>65</v>
      </c>
    </row>
    <row r="171" spans="1:6" x14ac:dyDescent="0.25">
      <c r="A171" s="84">
        <v>1053325647</v>
      </c>
      <c r="C171" s="84">
        <v>1</v>
      </c>
      <c r="D171" s="84">
        <v>1</v>
      </c>
      <c r="E171" s="84" t="s">
        <v>64</v>
      </c>
      <c r="F171" s="84" t="s">
        <v>68</v>
      </c>
    </row>
    <row r="172" spans="1:6" x14ac:dyDescent="0.25">
      <c r="A172" s="84">
        <v>1740233253</v>
      </c>
      <c r="C172" s="84">
        <v>1</v>
      </c>
      <c r="D172" s="84">
        <v>1</v>
      </c>
      <c r="E172" s="84" t="s">
        <v>64</v>
      </c>
      <c r="F172" s="84" t="s">
        <v>68</v>
      </c>
    </row>
    <row r="173" spans="1:6" x14ac:dyDescent="0.25">
      <c r="A173" s="84">
        <v>1629124045</v>
      </c>
      <c r="C173" s="84">
        <v>1</v>
      </c>
      <c r="D173" s="84">
        <v>0</v>
      </c>
      <c r="E173" s="84" t="s">
        <v>64</v>
      </c>
      <c r="F173" s="84" t="s">
        <v>65</v>
      </c>
    </row>
    <row r="174" spans="1:6" x14ac:dyDescent="0.25">
      <c r="A174" s="84">
        <v>1376785634</v>
      </c>
      <c r="C174" s="84">
        <v>1</v>
      </c>
      <c r="D174" s="84">
        <v>1</v>
      </c>
      <c r="E174" s="84" t="s">
        <v>62</v>
      </c>
      <c r="F174" s="84" t="s">
        <v>67</v>
      </c>
    </row>
    <row r="175" spans="1:6" x14ac:dyDescent="0.25">
      <c r="A175" s="84">
        <v>1942722111</v>
      </c>
      <c r="C175" s="84">
        <v>1</v>
      </c>
      <c r="D175" s="84">
        <v>0</v>
      </c>
      <c r="E175" s="84" t="s">
        <v>64</v>
      </c>
      <c r="F175" s="84" t="s">
        <v>65</v>
      </c>
    </row>
    <row r="176" spans="1:6" x14ac:dyDescent="0.25">
      <c r="A176" s="84">
        <v>1538691365</v>
      </c>
      <c r="C176" s="84">
        <v>1</v>
      </c>
      <c r="D176" s="84">
        <v>1</v>
      </c>
      <c r="E176" s="84" t="s">
        <v>64</v>
      </c>
      <c r="F176" s="84" t="s">
        <v>70</v>
      </c>
    </row>
    <row r="177" spans="1:6" x14ac:dyDescent="0.25">
      <c r="A177" s="84">
        <v>1396078127</v>
      </c>
      <c r="C177" s="84">
        <v>1</v>
      </c>
      <c r="D177" s="84">
        <v>0</v>
      </c>
      <c r="E177" s="84" t="s">
        <v>64</v>
      </c>
      <c r="F177" s="84" t="s">
        <v>65</v>
      </c>
    </row>
    <row r="178" spans="1:6" x14ac:dyDescent="0.25">
      <c r="A178" s="84">
        <v>1235117979</v>
      </c>
      <c r="C178" s="84">
        <v>1</v>
      </c>
      <c r="D178" s="84">
        <v>0</v>
      </c>
      <c r="E178" s="84" t="s">
        <v>62</v>
      </c>
      <c r="F178" s="84" t="s">
        <v>65</v>
      </c>
    </row>
    <row r="179" spans="1:6" x14ac:dyDescent="0.25">
      <c r="A179" s="84">
        <v>1821294273</v>
      </c>
      <c r="C179" s="84">
        <v>1</v>
      </c>
      <c r="D179" s="84">
        <v>0</v>
      </c>
      <c r="E179" s="84" t="s">
        <v>64</v>
      </c>
      <c r="F179" s="84" t="s">
        <v>65</v>
      </c>
    </row>
    <row r="180" spans="1:6" x14ac:dyDescent="0.25">
      <c r="A180" s="84">
        <v>1053394106</v>
      </c>
      <c r="C180" s="84">
        <v>1</v>
      </c>
      <c r="D180" s="84">
        <v>0</v>
      </c>
      <c r="E180" s="84" t="s">
        <v>62</v>
      </c>
      <c r="F180" s="84" t="s">
        <v>65</v>
      </c>
    </row>
    <row r="181" spans="1:6" x14ac:dyDescent="0.25">
      <c r="A181" s="84">
        <v>1316124795</v>
      </c>
      <c r="C181" s="84">
        <v>1</v>
      </c>
      <c r="D181" s="84">
        <v>0</v>
      </c>
      <c r="E181" s="84" t="s">
        <v>64</v>
      </c>
      <c r="F181" s="84" t="s">
        <v>65</v>
      </c>
    </row>
    <row r="182" spans="1:6" x14ac:dyDescent="0.25">
      <c r="A182" s="84">
        <v>1194742742</v>
      </c>
      <c r="C182" s="84">
        <v>1</v>
      </c>
      <c r="D182" s="84">
        <v>0</v>
      </c>
      <c r="E182" s="84" t="s">
        <v>62</v>
      </c>
      <c r="F182" s="84" t="s">
        <v>65</v>
      </c>
    </row>
    <row r="183" spans="1:6" x14ac:dyDescent="0.25">
      <c r="A183" s="84">
        <v>1851456669</v>
      </c>
      <c r="C183" s="84">
        <v>1</v>
      </c>
      <c r="D183" s="84">
        <v>0</v>
      </c>
      <c r="E183" s="84" t="s">
        <v>62</v>
      </c>
      <c r="F183" s="84" t="s">
        <v>65</v>
      </c>
    </row>
    <row r="184" spans="1:6" x14ac:dyDescent="0.25">
      <c r="A184" s="84">
        <v>1568607919</v>
      </c>
      <c r="C184" s="84">
        <v>1</v>
      </c>
      <c r="D184" s="84">
        <v>0</v>
      </c>
      <c r="E184" s="84" t="s">
        <v>64</v>
      </c>
      <c r="F184" s="84" t="s">
        <v>65</v>
      </c>
    </row>
    <row r="185" spans="1:6" x14ac:dyDescent="0.25">
      <c r="A185" s="84">
        <v>1659353068</v>
      </c>
      <c r="C185" s="84">
        <v>1</v>
      </c>
      <c r="D185" s="84">
        <v>0</v>
      </c>
      <c r="E185" s="84" t="s">
        <v>64</v>
      </c>
      <c r="F185" s="84" t="s">
        <v>65</v>
      </c>
    </row>
    <row r="186" spans="1:6" x14ac:dyDescent="0.25">
      <c r="A186" s="84">
        <v>1003813676</v>
      </c>
      <c r="C186" s="84">
        <v>1</v>
      </c>
      <c r="D186" s="84">
        <v>0</v>
      </c>
      <c r="E186" s="84" t="s">
        <v>64</v>
      </c>
      <c r="F186" s="84" t="s">
        <v>65</v>
      </c>
    </row>
    <row r="187" spans="1:6" x14ac:dyDescent="0.25">
      <c r="A187" s="84">
        <v>1306984810</v>
      </c>
      <c r="C187" s="84">
        <v>1</v>
      </c>
      <c r="D187" s="84">
        <v>0</v>
      </c>
      <c r="E187" s="84" t="s">
        <v>62</v>
      </c>
      <c r="F187" s="84" t="s">
        <v>65</v>
      </c>
    </row>
    <row r="188" spans="1:6" x14ac:dyDescent="0.25">
      <c r="A188" s="84">
        <v>1962422972</v>
      </c>
      <c r="C188" s="84">
        <v>1</v>
      </c>
      <c r="D188" s="84">
        <v>1</v>
      </c>
      <c r="E188" s="84" t="s">
        <v>64</v>
      </c>
      <c r="F188" s="84" t="s">
        <v>68</v>
      </c>
    </row>
    <row r="189" spans="1:6" x14ac:dyDescent="0.25">
      <c r="A189" s="84">
        <v>1033172143</v>
      </c>
      <c r="C189" s="84">
        <v>1</v>
      </c>
      <c r="D189" s="84">
        <v>0</v>
      </c>
      <c r="E189" s="84" t="s">
        <v>62</v>
      </c>
      <c r="F189" s="84" t="s">
        <v>65</v>
      </c>
    </row>
    <row r="190" spans="1:6" x14ac:dyDescent="0.25">
      <c r="A190" s="84">
        <v>1205948668</v>
      </c>
      <c r="C190" s="84">
        <v>1</v>
      </c>
      <c r="D190" s="84">
        <v>0</v>
      </c>
      <c r="E190" s="84" t="s">
        <v>62</v>
      </c>
      <c r="F190" s="84" t="s">
        <v>65</v>
      </c>
    </row>
    <row r="191" spans="1:6" x14ac:dyDescent="0.25">
      <c r="A191" s="84">
        <v>1467536755</v>
      </c>
      <c r="C191" s="84">
        <v>1</v>
      </c>
      <c r="D191" s="84">
        <v>1</v>
      </c>
      <c r="E191" s="84" t="s">
        <v>64</v>
      </c>
      <c r="F191" s="84" t="s">
        <v>63</v>
      </c>
    </row>
    <row r="192" spans="1:6" x14ac:dyDescent="0.25">
      <c r="A192" s="84">
        <v>1013948314</v>
      </c>
      <c r="C192" s="84">
        <v>1</v>
      </c>
      <c r="D192" s="84">
        <v>0</v>
      </c>
      <c r="E192" s="84" t="s">
        <v>64</v>
      </c>
      <c r="F192" s="84" t="s">
        <v>65</v>
      </c>
    </row>
    <row r="193" spans="1:6" x14ac:dyDescent="0.25">
      <c r="A193" s="84">
        <v>1053532655</v>
      </c>
      <c r="C193" s="84">
        <v>1</v>
      </c>
      <c r="D193" s="84">
        <v>0</v>
      </c>
      <c r="E193" s="84" t="s">
        <v>64</v>
      </c>
      <c r="F193" s="84" t="s">
        <v>65</v>
      </c>
    </row>
    <row r="194" spans="1:6" x14ac:dyDescent="0.25">
      <c r="A194" s="84">
        <v>1871655944</v>
      </c>
      <c r="C194" s="84">
        <v>1</v>
      </c>
      <c r="D194" s="84">
        <v>0</v>
      </c>
      <c r="E194" s="84" t="s">
        <v>64</v>
      </c>
      <c r="F194" s="84" t="s">
        <v>65</v>
      </c>
    </row>
    <row r="195" spans="1:6" x14ac:dyDescent="0.25">
      <c r="A195" s="84">
        <v>1427062108</v>
      </c>
      <c r="C195" s="84">
        <v>1</v>
      </c>
      <c r="D195" s="84">
        <v>1</v>
      </c>
      <c r="E195" s="84" t="s">
        <v>64</v>
      </c>
      <c r="F195" s="84" t="s">
        <v>70</v>
      </c>
    </row>
    <row r="196" spans="1:6" x14ac:dyDescent="0.25">
      <c r="A196" s="84">
        <v>1215947429</v>
      </c>
      <c r="C196" s="84">
        <v>1</v>
      </c>
      <c r="D196" s="84">
        <v>0</v>
      </c>
      <c r="E196" s="84" t="s">
        <v>64</v>
      </c>
      <c r="F196" s="84" t="s">
        <v>65</v>
      </c>
    </row>
    <row r="197" spans="1:6" x14ac:dyDescent="0.25">
      <c r="A197" s="84">
        <v>1265598759</v>
      </c>
      <c r="C197" s="84">
        <v>1</v>
      </c>
      <c r="D197" s="84">
        <v>0</v>
      </c>
      <c r="E197" s="84" t="s">
        <v>64</v>
      </c>
      <c r="F197" s="84" t="s">
        <v>65</v>
      </c>
    </row>
    <row r="198" spans="1:6" x14ac:dyDescent="0.25">
      <c r="A198" s="84">
        <v>1316988504</v>
      </c>
      <c r="C198" s="84">
        <v>1</v>
      </c>
      <c r="D198" s="84">
        <v>0</v>
      </c>
      <c r="E198" s="84" t="s">
        <v>62</v>
      </c>
      <c r="F198" s="84" t="s">
        <v>65</v>
      </c>
    </row>
    <row r="199" spans="1:6" x14ac:dyDescent="0.25">
      <c r="A199" s="84">
        <v>1578625737</v>
      </c>
      <c r="C199" s="84">
        <v>1</v>
      </c>
      <c r="D199" s="84">
        <v>0</v>
      </c>
      <c r="E199" s="84" t="s">
        <v>64</v>
      </c>
      <c r="F199" s="84" t="s">
        <v>65</v>
      </c>
    </row>
    <row r="200" spans="1:6" x14ac:dyDescent="0.25">
      <c r="A200" s="84">
        <v>1770883787</v>
      </c>
      <c r="C200" s="84">
        <v>1</v>
      </c>
      <c r="D200" s="84">
        <v>1</v>
      </c>
      <c r="E200" s="84" t="s">
        <v>64</v>
      </c>
      <c r="F200" s="84" t="s">
        <v>66</v>
      </c>
    </row>
    <row r="201" spans="1:6" x14ac:dyDescent="0.25">
      <c r="A201" s="84">
        <v>1801986500</v>
      </c>
      <c r="C201" s="84">
        <v>1</v>
      </c>
      <c r="D201" s="84">
        <v>0</v>
      </c>
      <c r="E201" s="84" t="s">
        <v>64</v>
      </c>
      <c r="F201" s="84" t="s">
        <v>65</v>
      </c>
    </row>
    <row r="202" spans="1:6" x14ac:dyDescent="0.25">
      <c r="A202" s="84">
        <v>1942335096</v>
      </c>
      <c r="C202" s="84">
        <v>1</v>
      </c>
      <c r="D202" s="84">
        <v>0</v>
      </c>
      <c r="E202" s="84" t="s">
        <v>64</v>
      </c>
      <c r="F202" s="84" t="s">
        <v>65</v>
      </c>
    </row>
    <row r="203" spans="1:6" x14ac:dyDescent="0.25">
      <c r="A203" s="84">
        <v>1477710564</v>
      </c>
      <c r="C203" s="84">
        <v>1</v>
      </c>
      <c r="D203" s="84">
        <v>1</v>
      </c>
      <c r="E203" s="84" t="s">
        <v>64</v>
      </c>
      <c r="F203" s="84" t="s">
        <v>63</v>
      </c>
    </row>
    <row r="204" spans="1:6" x14ac:dyDescent="0.25">
      <c r="A204" s="84">
        <v>1942287792</v>
      </c>
      <c r="C204" s="84">
        <v>1</v>
      </c>
      <c r="D204" s="84">
        <v>1</v>
      </c>
      <c r="E204" s="84" t="s">
        <v>64</v>
      </c>
      <c r="F204" s="84" t="s">
        <v>63</v>
      </c>
    </row>
    <row r="205" spans="1:6" x14ac:dyDescent="0.25">
      <c r="A205" s="84">
        <v>1326001991</v>
      </c>
      <c r="C205" s="84">
        <v>1</v>
      </c>
      <c r="D205" s="84">
        <v>0</v>
      </c>
      <c r="E205" s="84" t="s">
        <v>64</v>
      </c>
      <c r="F205" s="84" t="s">
        <v>65</v>
      </c>
    </row>
    <row r="206" spans="1:6" x14ac:dyDescent="0.25">
      <c r="A206" s="84">
        <v>1821160540</v>
      </c>
      <c r="C206" s="84">
        <v>1</v>
      </c>
      <c r="D206" s="84">
        <v>0</v>
      </c>
      <c r="E206" s="84" t="s">
        <v>64</v>
      </c>
      <c r="F206" s="84" t="s">
        <v>65</v>
      </c>
    </row>
    <row r="207" spans="1:6" x14ac:dyDescent="0.25">
      <c r="A207" s="84">
        <v>1447316104</v>
      </c>
      <c r="C207" s="84">
        <v>1</v>
      </c>
      <c r="D207" s="84">
        <v>0</v>
      </c>
      <c r="E207" s="84" t="s">
        <v>62</v>
      </c>
      <c r="F207" s="84" t="s">
        <v>65</v>
      </c>
    </row>
    <row r="208" spans="1:6" x14ac:dyDescent="0.25">
      <c r="A208" s="84">
        <v>1841278579</v>
      </c>
      <c r="C208" s="84">
        <v>1</v>
      </c>
      <c r="D208" s="84">
        <v>0</v>
      </c>
      <c r="E208" s="84" t="s">
        <v>62</v>
      </c>
      <c r="F208" s="84" t="s">
        <v>65</v>
      </c>
    </row>
    <row r="209" spans="1:6" x14ac:dyDescent="0.25">
      <c r="A209" s="84">
        <v>1871653782</v>
      </c>
      <c r="C209" s="84">
        <v>1</v>
      </c>
      <c r="D209" s="84">
        <v>1</v>
      </c>
      <c r="E209" s="84" t="s">
        <v>64</v>
      </c>
      <c r="F209" s="84" t="s">
        <v>63</v>
      </c>
    </row>
    <row r="210" spans="1:6" x14ac:dyDescent="0.25">
      <c r="A210" s="84">
        <v>1295765378</v>
      </c>
      <c r="C210" s="84">
        <v>1</v>
      </c>
      <c r="D210" s="84">
        <v>0</v>
      </c>
      <c r="E210" s="84" t="s">
        <v>64</v>
      </c>
      <c r="F210" s="84" t="s">
        <v>65</v>
      </c>
    </row>
    <row r="211" spans="1:6" x14ac:dyDescent="0.25">
      <c r="A211" s="84">
        <v>1548219041</v>
      </c>
      <c r="C211" s="84">
        <v>1</v>
      </c>
      <c r="D211" s="84">
        <v>0</v>
      </c>
      <c r="E211" s="84" t="s">
        <v>64</v>
      </c>
      <c r="F211" s="84" t="s">
        <v>65</v>
      </c>
    </row>
    <row r="212" spans="1:6" x14ac:dyDescent="0.25">
      <c r="A212" s="84">
        <v>1851397129</v>
      </c>
      <c r="C212" s="84">
        <v>1</v>
      </c>
      <c r="D212" s="84">
        <v>0</v>
      </c>
      <c r="E212" s="84" t="s">
        <v>62</v>
      </c>
      <c r="F212" s="84" t="s">
        <v>65</v>
      </c>
    </row>
    <row r="213" spans="1:6" x14ac:dyDescent="0.25">
      <c r="A213" s="84">
        <v>1346289733</v>
      </c>
      <c r="C213" s="84">
        <v>1</v>
      </c>
      <c r="D213" s="84">
        <v>0</v>
      </c>
      <c r="E213" s="84" t="s">
        <v>64</v>
      </c>
      <c r="F213" s="84" t="s">
        <v>65</v>
      </c>
    </row>
    <row r="214" spans="1:6" x14ac:dyDescent="0.25">
      <c r="A214" s="84">
        <v>1962591750</v>
      </c>
      <c r="C214" s="84">
        <v>1</v>
      </c>
      <c r="D214" s="84">
        <v>0</v>
      </c>
      <c r="E214" s="84" t="s">
        <v>64</v>
      </c>
      <c r="F214" s="84" t="s">
        <v>65</v>
      </c>
    </row>
    <row r="215" spans="1:6" x14ac:dyDescent="0.25">
      <c r="A215" s="84">
        <v>1134199920</v>
      </c>
      <c r="C215" s="84">
        <v>1</v>
      </c>
      <c r="D215" s="84">
        <v>0</v>
      </c>
      <c r="E215" s="84" t="s">
        <v>62</v>
      </c>
      <c r="F215" s="84" t="s">
        <v>65</v>
      </c>
    </row>
    <row r="216" spans="1:6" x14ac:dyDescent="0.25">
      <c r="A216" s="84">
        <v>1841261062</v>
      </c>
      <c r="C216" s="84">
        <v>1</v>
      </c>
      <c r="D216" s="84">
        <v>0</v>
      </c>
      <c r="E216" s="84" t="s">
        <v>64</v>
      </c>
      <c r="F216" s="84" t="s">
        <v>65</v>
      </c>
    </row>
    <row r="217" spans="1:6" x14ac:dyDescent="0.25">
      <c r="A217" s="84">
        <v>1003868399</v>
      </c>
      <c r="C217" s="84">
        <v>1</v>
      </c>
      <c r="D217" s="84">
        <v>0</v>
      </c>
      <c r="E217" s="84" t="s">
        <v>64</v>
      </c>
      <c r="F217" s="84" t="s">
        <v>65</v>
      </c>
    </row>
    <row r="218" spans="1:6" x14ac:dyDescent="0.25">
      <c r="A218" s="84">
        <v>1669545166</v>
      </c>
      <c r="C218" s="84">
        <v>1</v>
      </c>
      <c r="D218" s="84">
        <v>0</v>
      </c>
      <c r="E218" s="84" t="s">
        <v>64</v>
      </c>
      <c r="F218" s="84" t="s">
        <v>65</v>
      </c>
    </row>
    <row r="219" spans="1:6" x14ac:dyDescent="0.25">
      <c r="A219" s="84">
        <v>1770547630</v>
      </c>
      <c r="C219" s="84">
        <v>1</v>
      </c>
      <c r="D219" s="84">
        <v>1</v>
      </c>
      <c r="E219" s="84" t="s">
        <v>64</v>
      </c>
      <c r="F219" s="84" t="s">
        <v>66</v>
      </c>
    </row>
    <row r="220" spans="1:6" x14ac:dyDescent="0.25">
      <c r="A220" s="84">
        <v>1992763916</v>
      </c>
      <c r="C220" s="84">
        <v>1</v>
      </c>
      <c r="D220" s="84">
        <v>1</v>
      </c>
      <c r="E220" s="84" t="s">
        <v>64</v>
      </c>
      <c r="F220" s="84" t="s">
        <v>63</v>
      </c>
    </row>
    <row r="221" spans="1:6" x14ac:dyDescent="0.25">
      <c r="A221" s="84">
        <v>1902251804</v>
      </c>
      <c r="C221" s="84">
        <v>1</v>
      </c>
      <c r="D221" s="84">
        <v>0</v>
      </c>
      <c r="E221" s="84" t="s">
        <v>62</v>
      </c>
      <c r="F221" s="84" t="s">
        <v>65</v>
      </c>
    </row>
    <row r="222" spans="1:6" x14ac:dyDescent="0.25">
      <c r="A222" s="84">
        <v>1932762051</v>
      </c>
      <c r="C222" s="84">
        <v>1</v>
      </c>
      <c r="D222" s="84">
        <v>0</v>
      </c>
      <c r="E222" s="84" t="s">
        <v>62</v>
      </c>
      <c r="F222" s="84" t="s">
        <v>65</v>
      </c>
    </row>
    <row r="223" spans="1:6" x14ac:dyDescent="0.25">
      <c r="A223" s="84">
        <v>1174010425</v>
      </c>
      <c r="C223" s="84">
        <v>1</v>
      </c>
      <c r="D223" s="84">
        <v>0</v>
      </c>
      <c r="E223" s="84" t="s">
        <v>64</v>
      </c>
      <c r="F223" s="84" t="s">
        <v>65</v>
      </c>
    </row>
    <row r="224" spans="1:6" x14ac:dyDescent="0.25">
      <c r="A224" s="84">
        <v>1386163012</v>
      </c>
      <c r="C224" s="84">
        <v>1</v>
      </c>
      <c r="D224" s="84">
        <v>0</v>
      </c>
      <c r="E224" s="84" t="s">
        <v>64</v>
      </c>
      <c r="F224" s="84" t="s">
        <v>65</v>
      </c>
    </row>
    <row r="225" spans="1:6" x14ac:dyDescent="0.25">
      <c r="A225" s="84">
        <v>1265706410</v>
      </c>
      <c r="C225" s="84">
        <v>1</v>
      </c>
      <c r="D225" s="84">
        <v>1</v>
      </c>
      <c r="E225" s="84" t="s">
        <v>64</v>
      </c>
      <c r="F225" s="84" t="s">
        <v>63</v>
      </c>
    </row>
    <row r="226" spans="1:6" x14ac:dyDescent="0.25">
      <c r="A226" s="84">
        <v>1639449069</v>
      </c>
      <c r="C226" s="84">
        <v>1</v>
      </c>
      <c r="D226" s="84">
        <v>0</v>
      </c>
      <c r="E226" s="84" t="s">
        <v>62</v>
      </c>
      <c r="F226" s="84" t="s">
        <v>65</v>
      </c>
    </row>
    <row r="227" spans="1:6" x14ac:dyDescent="0.25">
      <c r="A227" s="84">
        <v>1124286034</v>
      </c>
      <c r="C227" s="84">
        <v>1</v>
      </c>
      <c r="D227" s="84">
        <v>1</v>
      </c>
      <c r="E227" s="84" t="s">
        <v>62</v>
      </c>
      <c r="F227" s="84" t="s">
        <v>67</v>
      </c>
    </row>
    <row r="228" spans="1:6" x14ac:dyDescent="0.25">
      <c r="A228" s="84">
        <v>1598924805</v>
      </c>
      <c r="C228" s="84">
        <v>1</v>
      </c>
      <c r="D228" s="84">
        <v>1</v>
      </c>
      <c r="E228" s="84" t="s">
        <v>64</v>
      </c>
      <c r="F228" s="84" t="s">
        <v>63</v>
      </c>
    </row>
    <row r="229" spans="1:6" x14ac:dyDescent="0.25">
      <c r="A229" s="84">
        <v>1386917680</v>
      </c>
      <c r="C229" s="84">
        <v>1</v>
      </c>
      <c r="D229" s="84">
        <v>0</v>
      </c>
      <c r="E229" s="84" t="s">
        <v>64</v>
      </c>
      <c r="F229" s="84" t="s">
        <v>65</v>
      </c>
    </row>
    <row r="230" spans="1:6" x14ac:dyDescent="0.25">
      <c r="A230" s="84">
        <v>1477851103</v>
      </c>
      <c r="C230" s="84">
        <v>1</v>
      </c>
      <c r="D230" s="84">
        <v>0</v>
      </c>
      <c r="E230" s="84" t="s">
        <v>62</v>
      </c>
      <c r="F230" s="84" t="s">
        <v>65</v>
      </c>
    </row>
    <row r="231" spans="1:6" x14ac:dyDescent="0.25">
      <c r="A231" s="84">
        <v>1992035257</v>
      </c>
      <c r="C231" s="84">
        <v>1</v>
      </c>
      <c r="D231" s="84">
        <v>0</v>
      </c>
      <c r="E231" s="84" t="s">
        <v>64</v>
      </c>
      <c r="F231" s="84" t="s">
        <v>65</v>
      </c>
    </row>
    <row r="232" spans="1:6" x14ac:dyDescent="0.25">
      <c r="A232" s="84">
        <v>1952750812</v>
      </c>
      <c r="C232" s="84">
        <v>1</v>
      </c>
      <c r="D232" s="84">
        <v>0</v>
      </c>
      <c r="E232" s="84" t="s">
        <v>20</v>
      </c>
      <c r="F232" s="84" t="s">
        <v>65</v>
      </c>
    </row>
    <row r="233" spans="1:6" x14ac:dyDescent="0.25">
      <c r="A233" s="84">
        <v>1124362348</v>
      </c>
      <c r="C233" s="84">
        <v>1</v>
      </c>
      <c r="D233" s="84">
        <v>0</v>
      </c>
      <c r="E233" s="84" t="s">
        <v>62</v>
      </c>
      <c r="F233" s="84" t="s">
        <v>65</v>
      </c>
    </row>
    <row r="234" spans="1:6" x14ac:dyDescent="0.25">
      <c r="A234" s="84">
        <v>1730493305</v>
      </c>
      <c r="C234" s="84">
        <v>1</v>
      </c>
      <c r="D234" s="84">
        <v>0</v>
      </c>
      <c r="E234" s="84" t="s">
        <v>64</v>
      </c>
      <c r="F234" s="84" t="s">
        <v>65</v>
      </c>
    </row>
    <row r="235" spans="1:6" x14ac:dyDescent="0.25">
      <c r="A235" s="84">
        <v>1427326065</v>
      </c>
      <c r="C235" s="84">
        <v>1</v>
      </c>
      <c r="D235" s="84">
        <v>0</v>
      </c>
      <c r="E235" s="84" t="s">
        <v>64</v>
      </c>
      <c r="F235" s="84" t="s">
        <v>65</v>
      </c>
    </row>
    <row r="236" spans="1:6" x14ac:dyDescent="0.25">
      <c r="A236" s="84">
        <v>1821368390</v>
      </c>
      <c r="C236" s="84">
        <v>1</v>
      </c>
      <c r="D236" s="84">
        <v>0</v>
      </c>
      <c r="E236" s="84" t="s">
        <v>62</v>
      </c>
      <c r="F236" s="84" t="s">
        <v>65</v>
      </c>
    </row>
    <row r="237" spans="1:6" x14ac:dyDescent="0.25">
      <c r="A237" s="84">
        <v>1750631446</v>
      </c>
      <c r="C237" s="84">
        <v>1</v>
      </c>
      <c r="D237" s="84">
        <v>0</v>
      </c>
      <c r="E237" s="84" t="s">
        <v>64</v>
      </c>
      <c r="F237" s="84" t="s">
        <v>65</v>
      </c>
    </row>
    <row r="238" spans="1:6" x14ac:dyDescent="0.25">
      <c r="A238" s="84">
        <v>1427324847</v>
      </c>
      <c r="C238" s="84">
        <v>1</v>
      </c>
      <c r="D238" s="84">
        <v>0</v>
      </c>
      <c r="E238" s="84" t="s">
        <v>64</v>
      </c>
      <c r="F238" s="84" t="s">
        <v>65</v>
      </c>
    </row>
    <row r="239" spans="1:6" x14ac:dyDescent="0.25">
      <c r="A239" s="84">
        <v>1316022510</v>
      </c>
      <c r="C239" s="84">
        <v>1</v>
      </c>
      <c r="D239" s="84">
        <v>0</v>
      </c>
      <c r="E239" s="84" t="s">
        <v>62</v>
      </c>
      <c r="F239" s="84" t="s">
        <v>65</v>
      </c>
    </row>
    <row r="240" spans="1:6" x14ac:dyDescent="0.25">
      <c r="A240" s="84">
        <v>1316997729</v>
      </c>
      <c r="C240" s="84">
        <v>1</v>
      </c>
      <c r="D240" s="84">
        <v>0</v>
      </c>
      <c r="E240" s="84" t="s">
        <v>62</v>
      </c>
      <c r="F240" s="84" t="s">
        <v>65</v>
      </c>
    </row>
    <row r="241" spans="1:6" x14ac:dyDescent="0.25">
      <c r="A241" s="84">
        <v>1780771592</v>
      </c>
      <c r="C241" s="84">
        <v>1</v>
      </c>
      <c r="D241" s="84">
        <v>0</v>
      </c>
      <c r="E241" s="84" t="s">
        <v>62</v>
      </c>
      <c r="F241" s="84" t="s">
        <v>65</v>
      </c>
    </row>
    <row r="242" spans="1:6" x14ac:dyDescent="0.25">
      <c r="A242" s="84">
        <v>1710991245</v>
      </c>
      <c r="C242" s="84">
        <v>1</v>
      </c>
      <c r="D242" s="84">
        <v>0</v>
      </c>
      <c r="E242" s="84" t="s">
        <v>62</v>
      </c>
      <c r="F242" s="84" t="s">
        <v>65</v>
      </c>
    </row>
    <row r="243" spans="1:6" x14ac:dyDescent="0.25">
      <c r="A243" s="84">
        <v>1245321462</v>
      </c>
      <c r="C243" s="84">
        <v>1</v>
      </c>
      <c r="D243" s="84">
        <v>0</v>
      </c>
      <c r="E243" s="84" t="s">
        <v>64</v>
      </c>
      <c r="F243" s="84" t="s">
        <v>65</v>
      </c>
    </row>
    <row r="244" spans="1:6" x14ac:dyDescent="0.25">
      <c r="A244" s="84">
        <v>1235533266</v>
      </c>
      <c r="C244" s="84">
        <v>1</v>
      </c>
      <c r="D244" s="84">
        <v>0</v>
      </c>
      <c r="E244" s="84" t="s">
        <v>64</v>
      </c>
      <c r="F244" s="84" t="s">
        <v>65</v>
      </c>
    </row>
    <row r="245" spans="1:6" x14ac:dyDescent="0.25">
      <c r="A245" s="84">
        <v>1134316938</v>
      </c>
      <c r="C245" s="84">
        <v>1</v>
      </c>
      <c r="D245" s="84">
        <v>0</v>
      </c>
      <c r="E245" s="84" t="s">
        <v>64</v>
      </c>
      <c r="F245" s="84" t="s">
        <v>65</v>
      </c>
    </row>
    <row r="246" spans="1:6" x14ac:dyDescent="0.25">
      <c r="A246" s="84">
        <v>1275731739</v>
      </c>
      <c r="C246" s="84">
        <v>1</v>
      </c>
      <c r="D246" s="84">
        <v>1</v>
      </c>
      <c r="E246" s="84" t="s">
        <v>64</v>
      </c>
      <c r="F246" s="84" t="s">
        <v>66</v>
      </c>
    </row>
    <row r="247" spans="1:6" x14ac:dyDescent="0.25">
      <c r="A247" s="84">
        <v>1588633135</v>
      </c>
      <c r="C247" s="84">
        <v>1</v>
      </c>
      <c r="D247" s="84">
        <v>0</v>
      </c>
      <c r="E247" s="84" t="s">
        <v>62</v>
      </c>
      <c r="F247" s="84" t="s">
        <v>65</v>
      </c>
    </row>
    <row r="248" spans="1:6" x14ac:dyDescent="0.25">
      <c r="A248" s="84">
        <v>1780623868</v>
      </c>
      <c r="C248" s="84">
        <v>1</v>
      </c>
      <c r="D248" s="84">
        <v>1</v>
      </c>
      <c r="E248" s="84" t="s">
        <v>64</v>
      </c>
      <c r="F248" s="84" t="s">
        <v>63</v>
      </c>
    </row>
    <row r="249" spans="1:6" x14ac:dyDescent="0.25">
      <c r="A249" s="84">
        <v>1033397187</v>
      </c>
      <c r="C249" s="84">
        <v>1</v>
      </c>
      <c r="D249" s="84">
        <v>0</v>
      </c>
      <c r="E249" s="84" t="s">
        <v>64</v>
      </c>
      <c r="F249" s="84" t="s">
        <v>65</v>
      </c>
    </row>
    <row r="250" spans="1:6" x14ac:dyDescent="0.25">
      <c r="A250" s="84">
        <v>1942416284</v>
      </c>
      <c r="C250" s="84">
        <v>1</v>
      </c>
      <c r="D250" s="84">
        <v>0</v>
      </c>
      <c r="E250" s="84" t="s">
        <v>64</v>
      </c>
      <c r="F250" s="84" t="s">
        <v>65</v>
      </c>
    </row>
    <row r="251" spans="1:6" x14ac:dyDescent="0.25">
      <c r="A251" s="84">
        <v>1063537041</v>
      </c>
      <c r="C251" s="84">
        <v>1</v>
      </c>
      <c r="D251" s="84">
        <v>0</v>
      </c>
      <c r="E251" s="84" t="s">
        <v>62</v>
      </c>
      <c r="F251" s="84" t="s">
        <v>65</v>
      </c>
    </row>
    <row r="252" spans="1:6" x14ac:dyDescent="0.25">
      <c r="A252" s="84">
        <v>1992871933</v>
      </c>
      <c r="C252" s="84">
        <v>1</v>
      </c>
      <c r="D252" s="84">
        <v>1</v>
      </c>
      <c r="E252" s="84" t="s">
        <v>64</v>
      </c>
      <c r="F252" s="84" t="s">
        <v>67</v>
      </c>
    </row>
    <row r="253" spans="1:6" x14ac:dyDescent="0.25">
      <c r="A253" s="84">
        <v>1740629112</v>
      </c>
      <c r="C253" s="84">
        <v>1</v>
      </c>
      <c r="D253" s="84">
        <v>0</v>
      </c>
      <c r="E253" s="84" t="s">
        <v>64</v>
      </c>
      <c r="F253" s="84" t="s">
        <v>65</v>
      </c>
    </row>
    <row r="254" spans="1:6" x14ac:dyDescent="0.25">
      <c r="A254" s="84">
        <v>1619131190</v>
      </c>
      <c r="C254" s="84">
        <v>1</v>
      </c>
      <c r="D254" s="84">
        <v>0</v>
      </c>
      <c r="E254" s="84" t="s">
        <v>62</v>
      </c>
      <c r="F254" s="84" t="s">
        <v>65</v>
      </c>
    </row>
    <row r="255" spans="1:6" x14ac:dyDescent="0.25">
      <c r="A255" s="84">
        <v>1518258003</v>
      </c>
      <c r="C255" s="84">
        <v>1</v>
      </c>
      <c r="D255" s="84">
        <v>0</v>
      </c>
      <c r="E255" s="84" t="s">
        <v>64</v>
      </c>
      <c r="F255" s="84" t="s">
        <v>65</v>
      </c>
    </row>
    <row r="256" spans="1:6" x14ac:dyDescent="0.25">
      <c r="A256" s="84">
        <v>1396917209</v>
      </c>
      <c r="C256" s="84">
        <v>1</v>
      </c>
      <c r="D256" s="84">
        <v>0</v>
      </c>
      <c r="E256" s="84" t="s">
        <v>64</v>
      </c>
      <c r="F256" s="84" t="s">
        <v>65</v>
      </c>
    </row>
    <row r="257" spans="1:6" x14ac:dyDescent="0.25">
      <c r="A257" s="84">
        <v>1215331152</v>
      </c>
      <c r="C257" s="84">
        <v>1</v>
      </c>
      <c r="D257" s="84">
        <v>0</v>
      </c>
      <c r="E257" s="84" t="s">
        <v>64</v>
      </c>
      <c r="F257" s="84" t="s">
        <v>65</v>
      </c>
    </row>
    <row r="258" spans="1:6" x14ac:dyDescent="0.25">
      <c r="A258" s="84">
        <v>1518380559</v>
      </c>
      <c r="C258" s="84">
        <v>1</v>
      </c>
      <c r="D258" s="84">
        <v>0</v>
      </c>
      <c r="E258" s="84" t="s">
        <v>64</v>
      </c>
      <c r="F258" s="84" t="s">
        <v>65</v>
      </c>
    </row>
    <row r="259" spans="1:6" x14ac:dyDescent="0.25">
      <c r="A259" s="84">
        <v>1124790605</v>
      </c>
      <c r="C259" s="84">
        <v>1</v>
      </c>
      <c r="D259" s="84">
        <v>0</v>
      </c>
      <c r="E259" s="84" t="s">
        <v>64</v>
      </c>
      <c r="F259" s="84" t="s">
        <v>65</v>
      </c>
    </row>
    <row r="260" spans="1:6" x14ac:dyDescent="0.25">
      <c r="A260" s="84">
        <v>1144626508</v>
      </c>
      <c r="C260" s="84">
        <v>1</v>
      </c>
      <c r="D260" s="84">
        <v>0</v>
      </c>
      <c r="E260" s="84" t="s">
        <v>62</v>
      </c>
      <c r="F260" s="84" t="s">
        <v>65</v>
      </c>
    </row>
    <row r="261" spans="1:6" x14ac:dyDescent="0.25">
      <c r="A261" s="84">
        <v>1467032250</v>
      </c>
      <c r="C261" s="84">
        <v>1</v>
      </c>
      <c r="D261" s="84">
        <v>1</v>
      </c>
      <c r="E261" s="84" t="s">
        <v>64</v>
      </c>
      <c r="F261" s="84" t="s">
        <v>68</v>
      </c>
    </row>
    <row r="262" spans="1:6" x14ac:dyDescent="0.25">
      <c r="A262" s="84">
        <v>1639214489</v>
      </c>
      <c r="C262" s="84">
        <v>1</v>
      </c>
      <c r="D262" s="84">
        <v>0</v>
      </c>
      <c r="E262" s="84" t="s">
        <v>64</v>
      </c>
      <c r="F262" s="84" t="s">
        <v>65</v>
      </c>
    </row>
    <row r="263" spans="1:6" x14ac:dyDescent="0.25">
      <c r="A263" s="84">
        <v>1831253244</v>
      </c>
      <c r="C263" s="84">
        <v>1</v>
      </c>
      <c r="D263" s="84">
        <v>0</v>
      </c>
      <c r="E263" s="84" t="s">
        <v>64</v>
      </c>
      <c r="F263" s="84" t="s">
        <v>65</v>
      </c>
    </row>
    <row r="264" spans="1:6" x14ac:dyDescent="0.25">
      <c r="A264" s="84">
        <v>1124082011</v>
      </c>
      <c r="C264" s="84">
        <v>1</v>
      </c>
      <c r="D264" s="84">
        <v>0</v>
      </c>
      <c r="E264" s="84" t="s">
        <v>20</v>
      </c>
      <c r="F264" s="84" t="s">
        <v>65</v>
      </c>
    </row>
    <row r="265" spans="1:6" x14ac:dyDescent="0.25">
      <c r="A265" s="84">
        <v>1144208794</v>
      </c>
      <c r="C265" s="84">
        <v>1</v>
      </c>
      <c r="D265" s="84">
        <v>0</v>
      </c>
      <c r="E265" s="84" t="s">
        <v>62</v>
      </c>
      <c r="F265" s="84" t="s">
        <v>65</v>
      </c>
    </row>
    <row r="266" spans="1:6" x14ac:dyDescent="0.25">
      <c r="A266" s="84">
        <v>1780772947</v>
      </c>
      <c r="C266" s="84">
        <v>1</v>
      </c>
      <c r="D266" s="84">
        <v>0</v>
      </c>
      <c r="E266" s="84" t="s">
        <v>64</v>
      </c>
      <c r="F266" s="84" t="s">
        <v>65</v>
      </c>
    </row>
    <row r="267" spans="1:6" x14ac:dyDescent="0.25">
      <c r="A267" s="84">
        <v>1730284308</v>
      </c>
      <c r="C267" s="84">
        <v>1</v>
      </c>
      <c r="D267" s="84">
        <v>0</v>
      </c>
      <c r="E267" s="84" t="s">
        <v>64</v>
      </c>
      <c r="F267" s="84" t="s">
        <v>65</v>
      </c>
    </row>
    <row r="268" spans="1:6" x14ac:dyDescent="0.25">
      <c r="A268" s="84">
        <v>1629020151</v>
      </c>
      <c r="C268" s="84">
        <v>1</v>
      </c>
      <c r="D268" s="84">
        <v>0</v>
      </c>
      <c r="E268" s="84" t="s">
        <v>64</v>
      </c>
      <c r="F268" s="84" t="s">
        <v>65</v>
      </c>
    </row>
    <row r="269" spans="1:6" x14ac:dyDescent="0.25">
      <c r="A269" s="84">
        <v>1285655696</v>
      </c>
      <c r="C269" s="84">
        <v>1</v>
      </c>
      <c r="D269" s="84">
        <v>0</v>
      </c>
      <c r="E269" s="84" t="s">
        <v>64</v>
      </c>
      <c r="F269" s="84" t="s">
        <v>65</v>
      </c>
    </row>
    <row r="270" spans="1:6" x14ac:dyDescent="0.25">
      <c r="A270" s="84">
        <v>1417912031</v>
      </c>
      <c r="C270" s="84">
        <v>1</v>
      </c>
      <c r="D270" s="84">
        <v>0</v>
      </c>
      <c r="E270" s="84" t="s">
        <v>64</v>
      </c>
      <c r="F270" s="84" t="s">
        <v>65</v>
      </c>
    </row>
    <row r="271" spans="1:6" x14ac:dyDescent="0.25">
      <c r="A271" s="84">
        <v>1821053299</v>
      </c>
      <c r="C271" s="84">
        <v>1</v>
      </c>
      <c r="D271" s="84">
        <v>0</v>
      </c>
      <c r="E271" s="84" t="s">
        <v>62</v>
      </c>
      <c r="F271" s="84" t="s">
        <v>65</v>
      </c>
    </row>
    <row r="272" spans="1:6" x14ac:dyDescent="0.25">
      <c r="A272" s="84">
        <v>1982670634</v>
      </c>
      <c r="C272" s="84">
        <v>1</v>
      </c>
      <c r="D272" s="84">
        <v>0</v>
      </c>
      <c r="E272" s="84" t="s">
        <v>62</v>
      </c>
      <c r="F272" s="84" t="s">
        <v>65</v>
      </c>
    </row>
    <row r="273" spans="1:6" x14ac:dyDescent="0.25">
      <c r="A273" s="84">
        <v>1497837090</v>
      </c>
      <c r="C273" s="84">
        <v>1</v>
      </c>
      <c r="D273" s="84">
        <v>1</v>
      </c>
      <c r="E273" s="84" t="s">
        <v>64</v>
      </c>
      <c r="F273" s="84" t="s">
        <v>63</v>
      </c>
    </row>
    <row r="274" spans="1:6" x14ac:dyDescent="0.25">
      <c r="A274" s="84">
        <v>1255341723</v>
      </c>
      <c r="C274" s="84">
        <v>1</v>
      </c>
      <c r="D274" s="84">
        <v>0</v>
      </c>
      <c r="E274" s="84" t="s">
        <v>64</v>
      </c>
      <c r="F274" s="84" t="s">
        <v>65</v>
      </c>
    </row>
    <row r="275" spans="1:6" x14ac:dyDescent="0.25">
      <c r="A275" s="84">
        <v>1275506438</v>
      </c>
      <c r="C275" s="84">
        <v>1</v>
      </c>
      <c r="D275" s="84">
        <v>0</v>
      </c>
      <c r="E275" s="84" t="s">
        <v>62</v>
      </c>
      <c r="F275" s="84" t="s">
        <v>65</v>
      </c>
    </row>
    <row r="276" spans="1:6" x14ac:dyDescent="0.25">
      <c r="A276" s="84">
        <v>1497847578</v>
      </c>
      <c r="C276" s="84">
        <v>1</v>
      </c>
      <c r="D276" s="84">
        <v>0</v>
      </c>
      <c r="E276" s="84" t="s">
        <v>64</v>
      </c>
      <c r="F276" s="84" t="s">
        <v>65</v>
      </c>
    </row>
    <row r="277" spans="1:6" x14ac:dyDescent="0.25">
      <c r="A277" s="84">
        <v>1417030917</v>
      </c>
      <c r="C277" s="84">
        <v>1</v>
      </c>
      <c r="D277" s="84">
        <v>0</v>
      </c>
      <c r="E277" s="84" t="s">
        <v>64</v>
      </c>
      <c r="F277" s="84" t="s">
        <v>65</v>
      </c>
    </row>
    <row r="278" spans="1:6" x14ac:dyDescent="0.25">
      <c r="A278" s="84">
        <v>1861456196</v>
      </c>
      <c r="C278" s="84">
        <v>1</v>
      </c>
      <c r="D278" s="84">
        <v>0</v>
      </c>
      <c r="E278" s="84" t="s">
        <v>64</v>
      </c>
      <c r="F278" s="84" t="s">
        <v>65</v>
      </c>
    </row>
    <row r="279" spans="1:6" x14ac:dyDescent="0.25">
      <c r="A279" s="84">
        <v>1891886842</v>
      </c>
      <c r="C279" s="84">
        <v>1</v>
      </c>
      <c r="D279" s="84">
        <v>1</v>
      </c>
      <c r="E279" s="84" t="s">
        <v>64</v>
      </c>
      <c r="F279" s="84" t="s">
        <v>70</v>
      </c>
    </row>
    <row r="280" spans="1:6" x14ac:dyDescent="0.25">
      <c r="A280" s="84">
        <v>1629031208</v>
      </c>
      <c r="C280" s="84">
        <v>1</v>
      </c>
      <c r="D280" s="84">
        <v>0</v>
      </c>
      <c r="E280" s="84" t="s">
        <v>64</v>
      </c>
      <c r="F280" s="84" t="s">
        <v>65</v>
      </c>
    </row>
    <row r="281" spans="1:6" x14ac:dyDescent="0.25">
      <c r="A281" s="84">
        <v>1568427243</v>
      </c>
      <c r="C281" s="84">
        <v>1</v>
      </c>
      <c r="D281" s="84">
        <v>0</v>
      </c>
      <c r="E281" s="84" t="s">
        <v>64</v>
      </c>
      <c r="F281" s="84" t="s">
        <v>65</v>
      </c>
    </row>
    <row r="282" spans="1:6" x14ac:dyDescent="0.25">
      <c r="A282" s="84">
        <v>1629002589</v>
      </c>
      <c r="C282" s="84">
        <v>1</v>
      </c>
      <c r="D282" s="84">
        <v>0</v>
      </c>
      <c r="E282" s="84" t="s">
        <v>62</v>
      </c>
      <c r="F282" s="84" t="s">
        <v>65</v>
      </c>
    </row>
    <row r="283" spans="1:6" x14ac:dyDescent="0.25">
      <c r="A283" s="84">
        <v>1205975091</v>
      </c>
      <c r="C283" s="84">
        <v>1</v>
      </c>
      <c r="D283" s="84">
        <v>0</v>
      </c>
      <c r="E283" s="84" t="s">
        <v>62</v>
      </c>
      <c r="F283" s="84" t="s">
        <v>65</v>
      </c>
    </row>
    <row r="284" spans="1:6" x14ac:dyDescent="0.25">
      <c r="A284" s="84">
        <v>1205928694</v>
      </c>
      <c r="C284" s="84">
        <v>1</v>
      </c>
      <c r="D284" s="84">
        <v>0</v>
      </c>
      <c r="E284" s="84" t="s">
        <v>64</v>
      </c>
      <c r="F284" s="84" t="s">
        <v>65</v>
      </c>
    </row>
    <row r="285" spans="1:6" x14ac:dyDescent="0.25">
      <c r="A285" s="84">
        <v>1457449621</v>
      </c>
      <c r="C285" s="84">
        <v>1</v>
      </c>
      <c r="D285" s="84">
        <v>1</v>
      </c>
      <c r="E285" s="84" t="s">
        <v>64</v>
      </c>
      <c r="F285" s="84" t="s">
        <v>67</v>
      </c>
    </row>
    <row r="286" spans="1:6" x14ac:dyDescent="0.25">
      <c r="A286" s="84">
        <v>1386719599</v>
      </c>
      <c r="C286" s="84">
        <v>1</v>
      </c>
      <c r="D286" s="84">
        <v>0</v>
      </c>
      <c r="E286" s="84" t="s">
        <v>64</v>
      </c>
      <c r="F286" s="84" t="s">
        <v>65</v>
      </c>
    </row>
    <row r="287" spans="1:6" x14ac:dyDescent="0.25">
      <c r="A287" s="84">
        <v>1104834324</v>
      </c>
      <c r="C287" s="84">
        <v>1</v>
      </c>
      <c r="D287" s="84">
        <v>0</v>
      </c>
      <c r="E287" s="84" t="s">
        <v>62</v>
      </c>
      <c r="F287" s="84" t="s">
        <v>65</v>
      </c>
    </row>
    <row r="288" spans="1:6" x14ac:dyDescent="0.25">
      <c r="A288" s="84">
        <v>1760415038</v>
      </c>
      <c r="C288" s="84">
        <v>1</v>
      </c>
      <c r="D288" s="84">
        <v>0</v>
      </c>
      <c r="E288" s="84" t="s">
        <v>64</v>
      </c>
      <c r="F288" s="84" t="s">
        <v>65</v>
      </c>
    </row>
    <row r="289" spans="1:6" x14ac:dyDescent="0.25">
      <c r="A289" s="84">
        <v>1467483917</v>
      </c>
      <c r="C289" s="84">
        <v>1</v>
      </c>
      <c r="D289" s="84">
        <v>0</v>
      </c>
      <c r="E289" s="84" t="s">
        <v>64</v>
      </c>
      <c r="F289" s="84" t="s">
        <v>65</v>
      </c>
    </row>
    <row r="290" spans="1:6" x14ac:dyDescent="0.25">
      <c r="A290" s="84">
        <v>1407919145</v>
      </c>
      <c r="C290" s="84">
        <v>1</v>
      </c>
      <c r="D290" s="84">
        <v>0</v>
      </c>
      <c r="E290" s="84" t="s">
        <v>64</v>
      </c>
      <c r="F290" s="84" t="s">
        <v>65</v>
      </c>
    </row>
    <row r="291" spans="1:6" x14ac:dyDescent="0.25">
      <c r="A291" s="84">
        <v>1538262464</v>
      </c>
      <c r="C291" s="84">
        <v>1</v>
      </c>
      <c r="D291" s="84">
        <v>0</v>
      </c>
      <c r="E291" s="84" t="s">
        <v>62</v>
      </c>
      <c r="F291" s="84" t="s">
        <v>65</v>
      </c>
    </row>
    <row r="292" spans="1:6" x14ac:dyDescent="0.25">
      <c r="A292" s="84">
        <v>1154497642</v>
      </c>
      <c r="C292" s="84">
        <v>1</v>
      </c>
      <c r="D292" s="84">
        <v>0</v>
      </c>
      <c r="E292" s="84" t="s">
        <v>64</v>
      </c>
      <c r="F292" s="84" t="s">
        <v>65</v>
      </c>
    </row>
    <row r="293" spans="1:6" x14ac:dyDescent="0.25">
      <c r="A293" s="84">
        <v>1760671317</v>
      </c>
      <c r="C293" s="84">
        <v>1</v>
      </c>
      <c r="D293" s="84">
        <v>0</v>
      </c>
      <c r="E293" s="84" t="s">
        <v>20</v>
      </c>
      <c r="F293" s="84" t="s">
        <v>65</v>
      </c>
    </row>
    <row r="294" spans="1:6" x14ac:dyDescent="0.25">
      <c r="A294" s="84">
        <v>1316979651</v>
      </c>
      <c r="C294" s="84">
        <v>1</v>
      </c>
      <c r="D294" s="84">
        <v>0</v>
      </c>
      <c r="E294" s="84" t="s">
        <v>62</v>
      </c>
      <c r="F294" s="84" t="s">
        <v>65</v>
      </c>
    </row>
    <row r="295" spans="1:6" x14ac:dyDescent="0.25">
      <c r="A295" s="84">
        <v>1831196898</v>
      </c>
      <c r="C295" s="84">
        <v>1</v>
      </c>
      <c r="D295" s="84">
        <v>0</v>
      </c>
      <c r="E295" s="84" t="s">
        <v>64</v>
      </c>
      <c r="F295" s="84" t="s">
        <v>65</v>
      </c>
    </row>
    <row r="296" spans="1:6" x14ac:dyDescent="0.25">
      <c r="A296" s="84">
        <v>1790759298</v>
      </c>
      <c r="C296" s="84">
        <v>1</v>
      </c>
      <c r="D296" s="84">
        <v>1</v>
      </c>
      <c r="E296" s="84" t="s">
        <v>64</v>
      </c>
      <c r="F296" s="84" t="s">
        <v>63</v>
      </c>
    </row>
    <row r="297" spans="1:6" x14ac:dyDescent="0.25">
      <c r="A297" s="84">
        <v>1588755565</v>
      </c>
      <c r="C297" s="84">
        <v>1</v>
      </c>
      <c r="D297" s="84">
        <v>1</v>
      </c>
      <c r="E297" s="84" t="s">
        <v>20</v>
      </c>
      <c r="F297" s="84" t="s">
        <v>67</v>
      </c>
    </row>
    <row r="298" spans="1:6" x14ac:dyDescent="0.25">
      <c r="A298" s="84">
        <v>1487640900</v>
      </c>
      <c r="C298" s="84">
        <v>1</v>
      </c>
      <c r="D298" s="84">
        <v>0</v>
      </c>
      <c r="E298" s="84" t="s">
        <v>64</v>
      </c>
      <c r="F298" s="84" t="s">
        <v>65</v>
      </c>
    </row>
    <row r="299" spans="1:6" x14ac:dyDescent="0.25">
      <c r="A299" s="84">
        <v>1881663904</v>
      </c>
      <c r="C299" s="84">
        <v>1</v>
      </c>
      <c r="D299" s="84">
        <v>0</v>
      </c>
      <c r="E299" s="84" t="s">
        <v>62</v>
      </c>
      <c r="F299" s="84" t="s">
        <v>65</v>
      </c>
    </row>
    <row r="300" spans="1:6" x14ac:dyDescent="0.25">
      <c r="A300" s="84">
        <v>1164447629</v>
      </c>
      <c r="C300" s="84">
        <v>1</v>
      </c>
      <c r="D300" s="84">
        <v>0</v>
      </c>
      <c r="E300" s="84" t="s">
        <v>64</v>
      </c>
      <c r="F300" s="84" t="s">
        <v>65</v>
      </c>
    </row>
    <row r="301" spans="1:6" x14ac:dyDescent="0.25">
      <c r="A301" s="84">
        <v>1962442699</v>
      </c>
      <c r="C301" s="84">
        <v>1</v>
      </c>
      <c r="D301" s="84">
        <v>0</v>
      </c>
      <c r="E301" s="84" t="s">
        <v>62</v>
      </c>
      <c r="F301" s="84" t="s">
        <v>65</v>
      </c>
    </row>
    <row r="302" spans="1:6" x14ac:dyDescent="0.25">
      <c r="A302" s="84">
        <v>1689674855</v>
      </c>
      <c r="C302" s="84">
        <v>1</v>
      </c>
      <c r="D302" s="84">
        <v>0</v>
      </c>
      <c r="E302" s="84" t="s">
        <v>64</v>
      </c>
      <c r="F302" s="84" t="s">
        <v>65</v>
      </c>
    </row>
    <row r="303" spans="1:6" x14ac:dyDescent="0.25">
      <c r="A303" s="84">
        <v>1043381569</v>
      </c>
      <c r="C303" s="84">
        <v>1</v>
      </c>
      <c r="D303" s="84">
        <v>0</v>
      </c>
      <c r="E303" s="84" t="s">
        <v>64</v>
      </c>
      <c r="F303" s="84" t="s">
        <v>65</v>
      </c>
    </row>
    <row r="304" spans="1:6" x14ac:dyDescent="0.25">
      <c r="A304" s="84">
        <v>1639171143</v>
      </c>
      <c r="C304" s="84">
        <v>1</v>
      </c>
      <c r="D304" s="84">
        <v>0</v>
      </c>
      <c r="E304" s="84" t="s">
        <v>64</v>
      </c>
      <c r="F304" s="84" t="s">
        <v>65</v>
      </c>
    </row>
    <row r="305" spans="1:6" x14ac:dyDescent="0.25">
      <c r="A305" s="84">
        <v>1528140597</v>
      </c>
      <c r="C305" s="84">
        <v>1</v>
      </c>
      <c r="D305" s="84">
        <v>0</v>
      </c>
      <c r="E305" s="84" t="s">
        <v>64</v>
      </c>
      <c r="F305" s="84" t="s">
        <v>65</v>
      </c>
    </row>
    <row r="306" spans="1:6" x14ac:dyDescent="0.25">
      <c r="A306" s="84">
        <v>1538163191</v>
      </c>
      <c r="C306" s="84">
        <v>1</v>
      </c>
      <c r="D306" s="84">
        <v>1</v>
      </c>
      <c r="E306" s="84" t="s">
        <v>64</v>
      </c>
      <c r="F306" s="84" t="s">
        <v>63</v>
      </c>
    </row>
    <row r="307" spans="1:6" x14ac:dyDescent="0.25">
      <c r="A307" s="84">
        <v>1033165345</v>
      </c>
      <c r="C307" s="84">
        <v>1</v>
      </c>
      <c r="D307" s="84">
        <v>0</v>
      </c>
      <c r="E307" s="84" t="s">
        <v>64</v>
      </c>
      <c r="F307" s="84" t="s">
        <v>65</v>
      </c>
    </row>
    <row r="308" spans="1:6" x14ac:dyDescent="0.25">
      <c r="A308" s="84">
        <v>1356434104</v>
      </c>
      <c r="C308" s="84">
        <v>1</v>
      </c>
      <c r="D308" s="84">
        <v>0</v>
      </c>
      <c r="E308" s="84" t="s">
        <v>64</v>
      </c>
      <c r="F308" s="84" t="s">
        <v>65</v>
      </c>
    </row>
    <row r="309" spans="1:6" x14ac:dyDescent="0.25">
      <c r="A309" s="84">
        <v>1174555486</v>
      </c>
      <c r="C309" s="84">
        <v>1</v>
      </c>
      <c r="D309" s="84">
        <v>0</v>
      </c>
      <c r="E309" s="84" t="s">
        <v>64</v>
      </c>
      <c r="F309" s="84" t="s">
        <v>65</v>
      </c>
    </row>
    <row r="310" spans="1:6" x14ac:dyDescent="0.25">
      <c r="A310" s="84">
        <v>1114006012</v>
      </c>
      <c r="C310" s="84">
        <v>1</v>
      </c>
      <c r="D310" s="84">
        <v>0</v>
      </c>
      <c r="E310" s="84" t="s">
        <v>64</v>
      </c>
      <c r="F310" s="84" t="s">
        <v>65</v>
      </c>
    </row>
    <row r="311" spans="1:6" x14ac:dyDescent="0.25">
      <c r="A311" s="84">
        <v>1649202367</v>
      </c>
      <c r="C311" s="84">
        <v>1</v>
      </c>
      <c r="D311" s="84">
        <v>1</v>
      </c>
      <c r="E311" s="84" t="s">
        <v>62</v>
      </c>
      <c r="F311" s="84" t="s">
        <v>66</v>
      </c>
    </row>
    <row r="312" spans="1:6" x14ac:dyDescent="0.25">
      <c r="A312" s="84">
        <v>1235600636</v>
      </c>
      <c r="C312" s="84">
        <v>1</v>
      </c>
      <c r="D312" s="84">
        <v>0</v>
      </c>
      <c r="E312" s="84" t="s">
        <v>20</v>
      </c>
      <c r="F312" s="84" t="s">
        <v>65</v>
      </c>
    </row>
    <row r="313" spans="1:6" x14ac:dyDescent="0.25">
      <c r="A313" s="84">
        <v>1245884485</v>
      </c>
      <c r="C313" s="84">
        <v>1</v>
      </c>
      <c r="D313" s="84">
        <v>0</v>
      </c>
      <c r="E313" s="84" t="s">
        <v>62</v>
      </c>
      <c r="F313" s="84" t="s">
        <v>65</v>
      </c>
    </row>
    <row r="314" spans="1:6" x14ac:dyDescent="0.25">
      <c r="A314" s="84">
        <v>1821594425</v>
      </c>
      <c r="C314" s="84">
        <v>1</v>
      </c>
      <c r="D314" s="84">
        <v>0</v>
      </c>
      <c r="E314" s="84" t="s">
        <v>64</v>
      </c>
      <c r="F314" s="84" t="s">
        <v>65</v>
      </c>
    </row>
    <row r="315" spans="1:6" x14ac:dyDescent="0.25">
      <c r="A315" s="84">
        <v>1194240390</v>
      </c>
      <c r="C315" s="84">
        <v>1</v>
      </c>
      <c r="D315" s="84">
        <v>0</v>
      </c>
      <c r="E315" s="84" t="s">
        <v>64</v>
      </c>
      <c r="F315" s="84" t="s">
        <v>65</v>
      </c>
    </row>
    <row r="316" spans="1:6" x14ac:dyDescent="0.25">
      <c r="A316" s="84">
        <v>1235661943</v>
      </c>
      <c r="C316" s="84">
        <v>1</v>
      </c>
      <c r="D316" s="84">
        <v>0</v>
      </c>
      <c r="E316" s="84" t="s">
        <v>62</v>
      </c>
      <c r="F316" s="84" t="s">
        <v>65</v>
      </c>
    </row>
    <row r="317" spans="1:6" x14ac:dyDescent="0.25">
      <c r="A317" s="84">
        <v>1609380617</v>
      </c>
      <c r="C317" s="84">
        <v>1</v>
      </c>
      <c r="D317" s="84">
        <v>0</v>
      </c>
      <c r="E317" s="84" t="s">
        <v>64</v>
      </c>
      <c r="F317" s="84" t="s">
        <v>65</v>
      </c>
    </row>
    <row r="318" spans="1:6" x14ac:dyDescent="0.25">
      <c r="A318" s="84">
        <v>1922348390</v>
      </c>
      <c r="C318" s="84">
        <v>1</v>
      </c>
      <c r="D318" s="84">
        <v>0</v>
      </c>
      <c r="E318" s="84" t="s">
        <v>64</v>
      </c>
      <c r="F318" s="84" t="s">
        <v>65</v>
      </c>
    </row>
    <row r="319" spans="1:6" x14ac:dyDescent="0.25">
      <c r="A319" s="84">
        <v>1164685699</v>
      </c>
      <c r="C319" s="84">
        <v>1</v>
      </c>
      <c r="D319" s="84">
        <v>0</v>
      </c>
      <c r="E319" s="84" t="s">
        <v>64</v>
      </c>
      <c r="F319" s="84" t="s">
        <v>65</v>
      </c>
    </row>
    <row r="320" spans="1:6" x14ac:dyDescent="0.25">
      <c r="A320" s="84">
        <v>1831677178</v>
      </c>
      <c r="C320" s="84">
        <v>1</v>
      </c>
      <c r="D320" s="84">
        <v>0</v>
      </c>
      <c r="E320" s="84" t="s">
        <v>64</v>
      </c>
      <c r="F320" s="84" t="s">
        <v>65</v>
      </c>
    </row>
    <row r="321" spans="1:6" x14ac:dyDescent="0.25">
      <c r="A321" s="84">
        <v>1790043859</v>
      </c>
      <c r="C321" s="84">
        <v>1</v>
      </c>
      <c r="D321" s="84">
        <v>0</v>
      </c>
      <c r="E321" s="84" t="s">
        <v>64</v>
      </c>
      <c r="F321" s="84" t="s">
        <v>65</v>
      </c>
    </row>
    <row r="322" spans="1:6" x14ac:dyDescent="0.25">
      <c r="A322" s="84">
        <v>1053687491</v>
      </c>
      <c r="C322" s="84">
        <v>1</v>
      </c>
      <c r="D322" s="84">
        <v>0</v>
      </c>
      <c r="E322" s="84" t="s">
        <v>64</v>
      </c>
      <c r="F322" s="84" t="s">
        <v>65</v>
      </c>
    </row>
    <row r="323" spans="1:6" x14ac:dyDescent="0.25">
      <c r="A323" s="84">
        <v>1265751002</v>
      </c>
      <c r="C323" s="84">
        <v>1</v>
      </c>
      <c r="D323" s="84">
        <v>0</v>
      </c>
      <c r="E323" s="84" t="s">
        <v>64</v>
      </c>
      <c r="F323" s="84" t="s">
        <v>65</v>
      </c>
    </row>
    <row r="324" spans="1:6" x14ac:dyDescent="0.25">
      <c r="A324" s="84">
        <v>1689921934</v>
      </c>
      <c r="C324" s="84">
        <v>1</v>
      </c>
      <c r="D324" s="84">
        <v>0</v>
      </c>
      <c r="E324" s="84" t="s">
        <v>64</v>
      </c>
      <c r="F324" s="84" t="s">
        <v>65</v>
      </c>
    </row>
    <row r="325" spans="1:6" x14ac:dyDescent="0.25">
      <c r="A325" s="84">
        <v>1649517251</v>
      </c>
      <c r="C325" s="84">
        <v>1</v>
      </c>
      <c r="D325" s="84">
        <v>0</v>
      </c>
      <c r="E325" s="84" t="s">
        <v>62</v>
      </c>
      <c r="F325" s="84" t="s">
        <v>65</v>
      </c>
    </row>
    <row r="326" spans="1:6" x14ac:dyDescent="0.25">
      <c r="A326" s="84">
        <v>1609126630</v>
      </c>
      <c r="C326" s="84">
        <v>1</v>
      </c>
      <c r="D326" s="84">
        <v>0</v>
      </c>
      <c r="E326" s="84" t="s">
        <v>64</v>
      </c>
      <c r="F326" s="84" t="s">
        <v>65</v>
      </c>
    </row>
    <row r="327" spans="1:6" x14ac:dyDescent="0.25">
      <c r="A327" s="84">
        <v>1821347162</v>
      </c>
      <c r="C327" s="84">
        <v>1</v>
      </c>
      <c r="D327" s="84">
        <v>1</v>
      </c>
      <c r="E327" s="84" t="s">
        <v>64</v>
      </c>
      <c r="F327" s="84" t="s">
        <v>68</v>
      </c>
    </row>
    <row r="328" spans="1:6" x14ac:dyDescent="0.25">
      <c r="A328" s="84">
        <v>1215931845</v>
      </c>
      <c r="C328" s="84">
        <v>1</v>
      </c>
      <c r="D328" s="84">
        <v>0</v>
      </c>
      <c r="E328" s="84" t="s">
        <v>62</v>
      </c>
      <c r="F328" s="84" t="s">
        <v>65</v>
      </c>
    </row>
    <row r="329" spans="1:6" x14ac:dyDescent="0.25">
      <c r="A329" s="84">
        <v>1679570246</v>
      </c>
      <c r="C329" s="84">
        <v>1</v>
      </c>
      <c r="D329" s="84">
        <v>0</v>
      </c>
      <c r="E329" s="84" t="s">
        <v>62</v>
      </c>
      <c r="F329" s="84" t="s">
        <v>65</v>
      </c>
    </row>
    <row r="330" spans="1:6" x14ac:dyDescent="0.25">
      <c r="A330" s="84">
        <v>1174541205</v>
      </c>
      <c r="C330" s="84">
        <v>1</v>
      </c>
      <c r="D330" s="84">
        <v>0</v>
      </c>
      <c r="E330" s="84" t="s">
        <v>62</v>
      </c>
      <c r="F330" s="84" t="s">
        <v>65</v>
      </c>
    </row>
    <row r="331" spans="1:6" x14ac:dyDescent="0.25">
      <c r="A331" s="84">
        <v>1487727475</v>
      </c>
      <c r="C331" s="84">
        <v>1</v>
      </c>
      <c r="D331" s="84">
        <v>0</v>
      </c>
      <c r="E331" s="84" t="s">
        <v>62</v>
      </c>
      <c r="F331" s="84" t="s">
        <v>65</v>
      </c>
    </row>
    <row r="332" spans="1:6" x14ac:dyDescent="0.25">
      <c r="A332" s="84">
        <v>1144991241</v>
      </c>
      <c r="C332" s="84">
        <v>1</v>
      </c>
      <c r="D332" s="84">
        <v>0</v>
      </c>
      <c r="E332" s="84" t="s">
        <v>62</v>
      </c>
      <c r="F332" s="84" t="s">
        <v>65</v>
      </c>
    </row>
    <row r="333" spans="1:6" x14ac:dyDescent="0.25">
      <c r="A333" s="84">
        <v>1346657103</v>
      </c>
      <c r="C333" s="84">
        <v>1</v>
      </c>
      <c r="D333" s="84">
        <v>0</v>
      </c>
      <c r="E333" s="84" t="s">
        <v>62</v>
      </c>
      <c r="F333" s="84" t="s">
        <v>65</v>
      </c>
    </row>
    <row r="334" spans="1:6" x14ac:dyDescent="0.25">
      <c r="A334" s="84">
        <v>1851459895</v>
      </c>
      <c r="C334" s="84">
        <v>1</v>
      </c>
      <c r="D334" s="84">
        <v>0</v>
      </c>
      <c r="E334" s="84" t="s">
        <v>62</v>
      </c>
      <c r="F334" s="84" t="s">
        <v>65</v>
      </c>
    </row>
    <row r="335" spans="1:6" x14ac:dyDescent="0.25">
      <c r="A335" s="84">
        <v>1801895248</v>
      </c>
      <c r="C335" s="84">
        <v>1</v>
      </c>
      <c r="D335" s="84">
        <v>0</v>
      </c>
      <c r="E335" s="84" t="s">
        <v>62</v>
      </c>
      <c r="F335" s="84" t="s">
        <v>65</v>
      </c>
    </row>
    <row r="336" spans="1:6" x14ac:dyDescent="0.25">
      <c r="A336" s="84">
        <v>1548456890</v>
      </c>
      <c r="C336" s="84">
        <v>1</v>
      </c>
      <c r="D336" s="84">
        <v>1</v>
      </c>
      <c r="E336" s="84" t="s">
        <v>62</v>
      </c>
      <c r="F336" s="84" t="s">
        <v>63</v>
      </c>
    </row>
    <row r="337" spans="1:6" x14ac:dyDescent="0.25">
      <c r="A337" s="84">
        <v>1023348364</v>
      </c>
      <c r="C337" s="84">
        <v>1</v>
      </c>
      <c r="D337" s="84">
        <v>0</v>
      </c>
      <c r="E337" s="84" t="s">
        <v>62</v>
      </c>
      <c r="F337" s="84" t="s">
        <v>65</v>
      </c>
    </row>
    <row r="338" spans="1:6" x14ac:dyDescent="0.25">
      <c r="A338" s="84">
        <v>1699904151</v>
      </c>
      <c r="C338" s="84">
        <v>1</v>
      </c>
      <c r="D338" s="84">
        <v>0</v>
      </c>
      <c r="E338" s="84" t="s">
        <v>64</v>
      </c>
      <c r="F338" s="84" t="s">
        <v>65</v>
      </c>
    </row>
    <row r="339" spans="1:6" x14ac:dyDescent="0.25">
      <c r="A339" s="84">
        <v>1831417575</v>
      </c>
      <c r="C339" s="84">
        <v>1</v>
      </c>
      <c r="D339" s="84">
        <v>0</v>
      </c>
      <c r="E339" s="84" t="s">
        <v>62</v>
      </c>
      <c r="F339" s="84" t="s">
        <v>65</v>
      </c>
    </row>
    <row r="340" spans="1:6" x14ac:dyDescent="0.25">
      <c r="A340" s="84">
        <v>1205275799</v>
      </c>
      <c r="C340" s="84">
        <v>1</v>
      </c>
      <c r="D340" s="84">
        <v>0</v>
      </c>
      <c r="E340" s="84" t="s">
        <v>64</v>
      </c>
      <c r="F340" s="84" t="s">
        <v>65</v>
      </c>
    </row>
    <row r="341" spans="1:6" x14ac:dyDescent="0.25">
      <c r="A341" s="84">
        <v>1740440155</v>
      </c>
      <c r="C341" s="84">
        <v>1</v>
      </c>
      <c r="D341" s="84">
        <v>0</v>
      </c>
      <c r="E341" s="84" t="s">
        <v>62</v>
      </c>
      <c r="F341" s="84" t="s">
        <v>65</v>
      </c>
    </row>
    <row r="342" spans="1:6" x14ac:dyDescent="0.25">
      <c r="A342" s="84">
        <v>1639268105</v>
      </c>
      <c r="C342" s="84">
        <v>1</v>
      </c>
      <c r="D342" s="84">
        <v>1</v>
      </c>
      <c r="E342" s="84" t="s">
        <v>20</v>
      </c>
      <c r="F342" s="84" t="s">
        <v>67</v>
      </c>
    </row>
    <row r="343" spans="1:6" x14ac:dyDescent="0.25">
      <c r="A343" s="84">
        <v>1659570323</v>
      </c>
      <c r="C343" s="84">
        <v>1</v>
      </c>
      <c r="D343" s="84">
        <v>1</v>
      </c>
      <c r="E343" s="84" t="s">
        <v>20</v>
      </c>
      <c r="F343" s="84" t="s">
        <v>69</v>
      </c>
    </row>
    <row r="344" spans="1:6" x14ac:dyDescent="0.25">
      <c r="A344" s="84">
        <v>1073897559</v>
      </c>
      <c r="C344" s="84">
        <v>1</v>
      </c>
      <c r="D344" s="84">
        <v>1</v>
      </c>
      <c r="E344" s="84" t="s">
        <v>62</v>
      </c>
      <c r="F344" s="84" t="s">
        <v>67</v>
      </c>
    </row>
    <row r="345" spans="1:6" x14ac:dyDescent="0.25">
      <c r="A345" s="84">
        <v>1245292333</v>
      </c>
      <c r="C345" s="84">
        <v>1</v>
      </c>
      <c r="D345" s="84">
        <v>0</v>
      </c>
      <c r="E345" s="84" t="s">
        <v>62</v>
      </c>
      <c r="F345" s="84" t="s">
        <v>65</v>
      </c>
    </row>
    <row r="346" spans="1:6" x14ac:dyDescent="0.25">
      <c r="A346" s="84">
        <v>1104028067</v>
      </c>
      <c r="C346" s="84">
        <v>1</v>
      </c>
      <c r="D346" s="84">
        <v>0</v>
      </c>
      <c r="E346" s="84" t="s">
        <v>64</v>
      </c>
      <c r="F346" s="84" t="s">
        <v>65</v>
      </c>
    </row>
    <row r="347" spans="1:6" x14ac:dyDescent="0.25">
      <c r="A347" s="84">
        <v>1295939494</v>
      </c>
      <c r="C347" s="84">
        <v>1</v>
      </c>
      <c r="D347" s="84">
        <v>0</v>
      </c>
      <c r="E347" s="84" t="s">
        <v>64</v>
      </c>
      <c r="F347" s="84" t="s">
        <v>65</v>
      </c>
    </row>
    <row r="348" spans="1:6" x14ac:dyDescent="0.25">
      <c r="A348" s="84">
        <v>1598966301</v>
      </c>
      <c r="C348" s="84">
        <v>1</v>
      </c>
      <c r="D348" s="84">
        <v>1</v>
      </c>
      <c r="E348" s="84" t="s">
        <v>62</v>
      </c>
      <c r="F348" s="84" t="s">
        <v>63</v>
      </c>
    </row>
    <row r="349" spans="1:6" x14ac:dyDescent="0.25">
      <c r="A349" s="84">
        <v>1306079140</v>
      </c>
      <c r="C349" s="84">
        <v>1</v>
      </c>
      <c r="D349" s="84">
        <v>0</v>
      </c>
      <c r="E349" s="84" t="s">
        <v>64</v>
      </c>
      <c r="F349" s="84" t="s">
        <v>65</v>
      </c>
    </row>
    <row r="350" spans="1:6" x14ac:dyDescent="0.25">
      <c r="A350" s="84">
        <v>1851477954</v>
      </c>
      <c r="C350" s="84">
        <v>1</v>
      </c>
      <c r="D350" s="84">
        <v>0</v>
      </c>
      <c r="E350" s="84" t="s">
        <v>71</v>
      </c>
      <c r="F350" s="84" t="s">
        <v>65</v>
      </c>
    </row>
    <row r="351" spans="1:6" x14ac:dyDescent="0.25">
      <c r="A351" s="84">
        <v>1265687347</v>
      </c>
      <c r="C351" s="84">
        <v>1</v>
      </c>
      <c r="D351" s="84">
        <v>0</v>
      </c>
      <c r="E351" s="84" t="s">
        <v>64</v>
      </c>
      <c r="F351" s="84" t="s">
        <v>65</v>
      </c>
    </row>
    <row r="352" spans="1:6" x14ac:dyDescent="0.25">
      <c r="A352" s="84">
        <v>1871952523</v>
      </c>
      <c r="C352" s="84">
        <v>1</v>
      </c>
      <c r="D352" s="84">
        <v>1</v>
      </c>
      <c r="E352" s="84" t="s">
        <v>62</v>
      </c>
      <c r="F352" s="84" t="s">
        <v>67</v>
      </c>
    </row>
    <row r="353" spans="1:6" x14ac:dyDescent="0.25">
      <c r="A353" s="84">
        <v>1225458623</v>
      </c>
      <c r="C353" s="84">
        <v>1</v>
      </c>
      <c r="D353" s="84">
        <v>0</v>
      </c>
      <c r="E353" s="84" t="s">
        <v>64</v>
      </c>
      <c r="F353" s="84" t="s">
        <v>65</v>
      </c>
    </row>
    <row r="354" spans="1:6" x14ac:dyDescent="0.25">
      <c r="A354" s="84">
        <v>1720434897</v>
      </c>
      <c r="C354" s="84">
        <v>1</v>
      </c>
      <c r="D354" s="84">
        <v>0</v>
      </c>
      <c r="E354" s="84" t="s">
        <v>62</v>
      </c>
      <c r="F354" s="84" t="s">
        <v>65</v>
      </c>
    </row>
    <row r="355" spans="1:6" x14ac:dyDescent="0.25">
      <c r="A355" s="84">
        <v>1942621263</v>
      </c>
      <c r="C355" s="84">
        <v>1</v>
      </c>
      <c r="D355" s="84">
        <v>0</v>
      </c>
      <c r="E355" s="84" t="s">
        <v>64</v>
      </c>
      <c r="F355" s="84" t="s">
        <v>65</v>
      </c>
    </row>
    <row r="356" spans="1:6" x14ac:dyDescent="0.25">
      <c r="A356" s="84">
        <v>1629340948</v>
      </c>
      <c r="C356" s="84">
        <v>1</v>
      </c>
      <c r="D356" s="84">
        <v>0</v>
      </c>
      <c r="E356" s="84" t="s">
        <v>64</v>
      </c>
      <c r="F356" s="84" t="s">
        <v>65</v>
      </c>
    </row>
    <row r="357" spans="1:6" x14ac:dyDescent="0.25">
      <c r="A357" s="84">
        <v>1891881181</v>
      </c>
      <c r="C357" s="84">
        <v>1</v>
      </c>
      <c r="D357" s="84">
        <v>0</v>
      </c>
      <c r="E357" s="84" t="s">
        <v>62</v>
      </c>
      <c r="F357" s="84" t="s">
        <v>65</v>
      </c>
    </row>
    <row r="358" spans="1:6" x14ac:dyDescent="0.25">
      <c r="A358" s="84">
        <v>1679554059</v>
      </c>
      <c r="C358" s="84">
        <v>1</v>
      </c>
      <c r="D358" s="84">
        <v>0</v>
      </c>
      <c r="E358" s="84" t="s">
        <v>62</v>
      </c>
      <c r="F358" s="84" t="s">
        <v>65</v>
      </c>
    </row>
    <row r="359" spans="1:6" x14ac:dyDescent="0.25">
      <c r="A359" s="84">
        <v>1821010653</v>
      </c>
      <c r="C359" s="84">
        <v>1</v>
      </c>
      <c r="D359" s="84">
        <v>0</v>
      </c>
      <c r="E359" s="84" t="s">
        <v>71</v>
      </c>
      <c r="F359" s="84" t="s">
        <v>65</v>
      </c>
    </row>
    <row r="360" spans="1:6" x14ac:dyDescent="0.25">
      <c r="A360" s="84">
        <v>1306082730</v>
      </c>
      <c r="C360" s="84">
        <v>1</v>
      </c>
      <c r="D360" s="84">
        <v>0</v>
      </c>
      <c r="E360" s="84" t="s">
        <v>64</v>
      </c>
      <c r="F360" s="84" t="s">
        <v>65</v>
      </c>
    </row>
    <row r="361" spans="1:6" x14ac:dyDescent="0.25">
      <c r="A361" s="84">
        <v>1770616864</v>
      </c>
      <c r="C361" s="84">
        <v>1</v>
      </c>
      <c r="D361" s="84">
        <v>0</v>
      </c>
      <c r="E361" s="84" t="s">
        <v>64</v>
      </c>
      <c r="F361" s="84" t="s">
        <v>65</v>
      </c>
    </row>
    <row r="362" spans="1:6" x14ac:dyDescent="0.25">
      <c r="A362" s="84">
        <v>1811223555</v>
      </c>
      <c r="C362" s="84">
        <v>1</v>
      </c>
      <c r="D362" s="84">
        <v>0</v>
      </c>
      <c r="E362" s="84" t="s">
        <v>62</v>
      </c>
      <c r="F362" s="84" t="s">
        <v>65</v>
      </c>
    </row>
    <row r="363" spans="1:6" x14ac:dyDescent="0.25">
      <c r="A363" s="84">
        <v>1710979158</v>
      </c>
      <c r="C363" s="84">
        <v>1</v>
      </c>
      <c r="D363" s="84">
        <v>0</v>
      </c>
      <c r="E363" s="84" t="s">
        <v>20</v>
      </c>
      <c r="F363" s="84" t="s">
        <v>65</v>
      </c>
    </row>
    <row r="364" spans="1:6" x14ac:dyDescent="0.25">
      <c r="A364" s="84">
        <v>1841466703</v>
      </c>
      <c r="C364" s="84">
        <v>1</v>
      </c>
      <c r="D364" s="84">
        <v>0</v>
      </c>
      <c r="E364" s="84" t="s">
        <v>20</v>
      </c>
      <c r="F364" s="84" t="s">
        <v>65</v>
      </c>
    </row>
    <row r="365" spans="1:6" x14ac:dyDescent="0.25">
      <c r="A365" s="84">
        <v>1801107818</v>
      </c>
      <c r="C365" s="84">
        <v>1</v>
      </c>
      <c r="D365" s="84">
        <v>0</v>
      </c>
      <c r="E365" s="84" t="s">
        <v>64</v>
      </c>
      <c r="F365" s="84" t="s">
        <v>65</v>
      </c>
    </row>
    <row r="366" spans="1:6" x14ac:dyDescent="0.25">
      <c r="A366" s="84">
        <v>1821481896</v>
      </c>
      <c r="C366" s="84">
        <v>1</v>
      </c>
      <c r="D366" s="84">
        <v>0</v>
      </c>
      <c r="E366" s="84" t="s">
        <v>62</v>
      </c>
      <c r="F366" s="84" t="s">
        <v>65</v>
      </c>
    </row>
    <row r="367" spans="1:6" x14ac:dyDescent="0.25">
      <c r="A367" s="84">
        <v>1992121685</v>
      </c>
      <c r="C367" s="84">
        <v>1</v>
      </c>
      <c r="D367" s="84">
        <v>1</v>
      </c>
      <c r="E367" s="84" t="s">
        <v>62</v>
      </c>
      <c r="F367" s="84" t="s">
        <v>67</v>
      </c>
    </row>
    <row r="368" spans="1:6" x14ac:dyDescent="0.25">
      <c r="A368" s="84">
        <v>1043622814</v>
      </c>
      <c r="C368" s="84">
        <v>1</v>
      </c>
      <c r="D368" s="84">
        <v>0</v>
      </c>
      <c r="E368" s="84" t="s">
        <v>64</v>
      </c>
      <c r="F368" s="84" t="s">
        <v>65</v>
      </c>
    </row>
    <row r="369" spans="1:6" x14ac:dyDescent="0.25">
      <c r="A369" s="84">
        <v>1437568383</v>
      </c>
      <c r="C369" s="84">
        <v>1</v>
      </c>
      <c r="D369" s="84">
        <v>0</v>
      </c>
      <c r="E369" s="84" t="s">
        <v>71</v>
      </c>
      <c r="F369" s="84" t="s">
        <v>65</v>
      </c>
    </row>
    <row r="370" spans="1:6" x14ac:dyDescent="0.25">
      <c r="A370" s="84">
        <v>1972910685</v>
      </c>
      <c r="C370" s="84">
        <v>1</v>
      </c>
      <c r="D370" s="84">
        <v>1</v>
      </c>
      <c r="E370" s="84" t="s">
        <v>62</v>
      </c>
      <c r="F370" s="84" t="s">
        <v>67</v>
      </c>
    </row>
    <row r="371" spans="1:6" x14ac:dyDescent="0.25">
      <c r="A371" s="84">
        <v>1235688094</v>
      </c>
      <c r="C371" s="84">
        <v>1</v>
      </c>
      <c r="D371" s="84">
        <v>0</v>
      </c>
      <c r="E371" s="84" t="s">
        <v>62</v>
      </c>
      <c r="F371" s="84" t="s">
        <v>65</v>
      </c>
    </row>
    <row r="372" spans="1:6" x14ac:dyDescent="0.25">
      <c r="A372" s="84">
        <v>1912315532</v>
      </c>
      <c r="C372" s="84">
        <v>1</v>
      </c>
      <c r="D372" s="84">
        <v>0</v>
      </c>
      <c r="E372" s="84" t="s">
        <v>62</v>
      </c>
      <c r="F372" s="84" t="s">
        <v>65</v>
      </c>
    </row>
    <row r="373" spans="1:6" x14ac:dyDescent="0.25">
      <c r="A373" s="84">
        <v>1669846242</v>
      </c>
      <c r="C373" s="84">
        <v>1</v>
      </c>
      <c r="D373" s="84">
        <v>0</v>
      </c>
      <c r="E373" s="84" t="s">
        <v>64</v>
      </c>
      <c r="F373" s="84" t="s">
        <v>65</v>
      </c>
    </row>
    <row r="374" spans="1:6" x14ac:dyDescent="0.25">
      <c r="A374" s="84">
        <v>1982662458</v>
      </c>
      <c r="C374" s="84">
        <v>1</v>
      </c>
      <c r="D374" s="84">
        <v>0</v>
      </c>
      <c r="E374" s="84" t="s">
        <v>64</v>
      </c>
      <c r="F374" s="84" t="s">
        <v>65</v>
      </c>
    </row>
    <row r="375" spans="1:6" x14ac:dyDescent="0.25">
      <c r="A375" s="84">
        <v>1487041109</v>
      </c>
      <c r="C375" s="84">
        <v>1</v>
      </c>
      <c r="D375" s="84">
        <v>0</v>
      </c>
      <c r="E375" s="84" t="s">
        <v>64</v>
      </c>
      <c r="F375" s="84" t="s">
        <v>65</v>
      </c>
    </row>
    <row r="376" spans="1:6" x14ac:dyDescent="0.25">
      <c r="A376" s="84">
        <v>1952858292</v>
      </c>
      <c r="C376" s="84">
        <v>1</v>
      </c>
      <c r="D376" s="84">
        <v>0</v>
      </c>
      <c r="E376" s="84" t="s">
        <v>71</v>
      </c>
      <c r="F376" s="84" t="s">
        <v>65</v>
      </c>
    </row>
    <row r="377" spans="1:6" x14ac:dyDescent="0.25">
      <c r="A377" s="84">
        <v>1174142392</v>
      </c>
      <c r="C377" s="84">
        <v>1</v>
      </c>
      <c r="D377" s="84">
        <v>0</v>
      </c>
      <c r="E377" s="84" t="s">
        <v>64</v>
      </c>
      <c r="F377" s="84" t="s">
        <v>65</v>
      </c>
    </row>
    <row r="378" spans="1:6" x14ac:dyDescent="0.25">
      <c r="A378" s="84">
        <v>1538794045</v>
      </c>
      <c r="C378" s="84">
        <v>1</v>
      </c>
      <c r="D378" s="84">
        <v>0</v>
      </c>
      <c r="E378" s="84" t="s">
        <v>64</v>
      </c>
      <c r="F378" s="84" t="s">
        <v>65</v>
      </c>
    </row>
    <row r="379" spans="1:6" x14ac:dyDescent="0.25">
      <c r="A379" s="84">
        <v>1740527746</v>
      </c>
      <c r="C379" s="84">
        <v>1</v>
      </c>
      <c r="D379" s="84">
        <v>0</v>
      </c>
      <c r="E379" s="84" t="s">
        <v>71</v>
      </c>
      <c r="F379" s="84" t="s">
        <v>65</v>
      </c>
    </row>
    <row r="380" spans="1:6" x14ac:dyDescent="0.25">
      <c r="A380" s="84">
        <v>1487027496</v>
      </c>
      <c r="C380" s="84">
        <v>1</v>
      </c>
      <c r="D380" s="84">
        <v>0</v>
      </c>
      <c r="E380" s="84" t="s">
        <v>64</v>
      </c>
      <c r="F380" s="84" t="s">
        <v>65</v>
      </c>
    </row>
    <row r="381" spans="1:6" x14ac:dyDescent="0.25">
      <c r="A381" s="84">
        <v>1487192449</v>
      </c>
      <c r="C381" s="84">
        <v>1</v>
      </c>
      <c r="D381" s="84">
        <v>0</v>
      </c>
      <c r="E381" s="84" t="s">
        <v>64</v>
      </c>
      <c r="F381" s="84" t="s">
        <v>65</v>
      </c>
    </row>
    <row r="382" spans="1:6" x14ac:dyDescent="0.25">
      <c r="A382" s="84">
        <v>1013562792</v>
      </c>
      <c r="C382" s="84">
        <v>1</v>
      </c>
      <c r="D382" s="84">
        <v>0</v>
      </c>
      <c r="E382" s="84" t="s">
        <v>64</v>
      </c>
      <c r="F382" s="84" t="s">
        <v>65</v>
      </c>
    </row>
    <row r="383" spans="1:6" x14ac:dyDescent="0.25">
      <c r="A383" s="84">
        <v>1710595335</v>
      </c>
      <c r="C383" s="84">
        <v>1</v>
      </c>
      <c r="D383" s="84">
        <v>1</v>
      </c>
      <c r="E383" s="84" t="s">
        <v>20</v>
      </c>
      <c r="F383" s="84" t="s">
        <v>63</v>
      </c>
    </row>
    <row r="384" spans="1:6" x14ac:dyDescent="0.25">
      <c r="A384" s="84">
        <v>1619507597</v>
      </c>
      <c r="C384" s="84">
        <v>1</v>
      </c>
      <c r="D384" s="84">
        <v>1</v>
      </c>
      <c r="E384" s="84" t="s">
        <v>62</v>
      </c>
      <c r="F384" s="84" t="s">
        <v>67</v>
      </c>
    </row>
    <row r="385" spans="1:6" x14ac:dyDescent="0.25">
      <c r="A385" s="84">
        <v>1053085894</v>
      </c>
      <c r="C385" s="84">
        <v>1</v>
      </c>
      <c r="D385" s="84">
        <v>0</v>
      </c>
      <c r="E385" s="84" t="s">
        <v>64</v>
      </c>
      <c r="F385" s="84" t="s">
        <v>65</v>
      </c>
    </row>
    <row r="386" spans="1:6" x14ac:dyDescent="0.25">
      <c r="A386" s="84">
        <v>1275125072</v>
      </c>
      <c r="C386" s="84">
        <v>1</v>
      </c>
      <c r="D386" s="84">
        <v>0</v>
      </c>
      <c r="E386" s="84" t="s">
        <v>64</v>
      </c>
      <c r="F386" s="84" t="s">
        <v>65</v>
      </c>
    </row>
    <row r="387" spans="1:6" x14ac:dyDescent="0.25">
      <c r="A387" s="84">
        <v>1043809031</v>
      </c>
      <c r="C387" s="84">
        <v>1</v>
      </c>
      <c r="D387" s="84">
        <v>0</v>
      </c>
      <c r="E387" s="84" t="s">
        <v>64</v>
      </c>
      <c r="F387" s="84" t="s">
        <v>65</v>
      </c>
    </row>
    <row r="388" spans="1:6" x14ac:dyDescent="0.25">
      <c r="A388" s="84">
        <v>1053948000</v>
      </c>
      <c r="C388" s="84">
        <v>1</v>
      </c>
      <c r="D388" s="84">
        <v>0</v>
      </c>
      <c r="E388" s="84" t="s">
        <v>62</v>
      </c>
      <c r="F388" s="84" t="s">
        <v>65</v>
      </c>
    </row>
    <row r="389" spans="1:6" x14ac:dyDescent="0.25">
      <c r="A389" s="84">
        <v>1255008140</v>
      </c>
      <c r="C389" s="84">
        <v>1</v>
      </c>
      <c r="D389" s="84">
        <v>0</v>
      </c>
      <c r="E389" s="84" t="s">
        <v>62</v>
      </c>
      <c r="F389" s="84" t="s">
        <v>65</v>
      </c>
    </row>
    <row r="390" spans="1:6" x14ac:dyDescent="0.25">
      <c r="A390" s="84">
        <v>1184231797</v>
      </c>
      <c r="C390" s="84">
        <v>1</v>
      </c>
      <c r="D390" s="84">
        <v>0</v>
      </c>
      <c r="E390" s="84" t="s">
        <v>64</v>
      </c>
      <c r="F390" s="84" t="s">
        <v>65</v>
      </c>
    </row>
    <row r="391" spans="1:6" x14ac:dyDescent="0.25">
      <c r="A391" s="84">
        <v>1194591156</v>
      </c>
      <c r="C391" s="84">
        <v>1</v>
      </c>
      <c r="D391" s="84">
        <v>0</v>
      </c>
      <c r="E391" s="84" t="s">
        <v>62</v>
      </c>
      <c r="F391" s="84" t="s">
        <v>65</v>
      </c>
    </row>
    <row r="392" spans="1:6" x14ac:dyDescent="0.25">
      <c r="A392" s="84">
        <v>1932983236</v>
      </c>
      <c r="C392" s="84">
        <v>1</v>
      </c>
      <c r="D392" s="84">
        <v>0</v>
      </c>
      <c r="E392" s="84" t="s">
        <v>62</v>
      </c>
      <c r="F392" s="84" t="s">
        <v>65</v>
      </c>
    </row>
    <row r="393" spans="1:6" x14ac:dyDescent="0.25">
      <c r="A393" s="84">
        <v>1548947567</v>
      </c>
      <c r="C393" s="84">
        <v>1</v>
      </c>
      <c r="D393" s="84">
        <v>0</v>
      </c>
      <c r="E393" s="84" t="s">
        <v>62</v>
      </c>
      <c r="F393" s="84" t="s">
        <v>65</v>
      </c>
    </row>
    <row r="394" spans="1:6" x14ac:dyDescent="0.25">
      <c r="A394" s="84">
        <v>1578247334</v>
      </c>
      <c r="C394" s="84">
        <v>1</v>
      </c>
      <c r="D394" s="84">
        <v>0</v>
      </c>
      <c r="E394" s="84" t="s">
        <v>64</v>
      </c>
      <c r="F394" s="84" t="s">
        <v>65</v>
      </c>
    </row>
    <row r="395" spans="1:6" x14ac:dyDescent="0.25">
      <c r="A395" s="84">
        <v>1710626577</v>
      </c>
      <c r="C395" s="84">
        <v>1</v>
      </c>
      <c r="D395" s="84">
        <v>0</v>
      </c>
      <c r="E395" s="84" t="s">
        <v>64</v>
      </c>
      <c r="F395" s="84" t="s">
        <v>65</v>
      </c>
    </row>
    <row r="396" spans="1:6" x14ac:dyDescent="0.25">
      <c r="A396" s="84">
        <v>1669191961</v>
      </c>
      <c r="C396" s="84">
        <v>1</v>
      </c>
      <c r="D396" s="84">
        <v>0</v>
      </c>
      <c r="E396" s="84" t="s">
        <v>64</v>
      </c>
      <c r="F396" s="84" t="s">
        <v>65</v>
      </c>
    </row>
    <row r="397" spans="1:6" x14ac:dyDescent="0.25">
      <c r="A397" s="84">
        <v>1760086441</v>
      </c>
      <c r="C397" s="84">
        <v>1</v>
      </c>
      <c r="D397" s="84">
        <v>0</v>
      </c>
      <c r="E397" s="84" t="s">
        <v>62</v>
      </c>
      <c r="F397" s="84" t="s">
        <v>65</v>
      </c>
    </row>
    <row r="398" spans="1:6" x14ac:dyDescent="0.25">
      <c r="A398" s="84">
        <v>1922028067</v>
      </c>
      <c r="C398" s="84">
        <v>1</v>
      </c>
      <c r="D398" s="84">
        <v>0</v>
      </c>
      <c r="E398" s="84" t="s">
        <v>62</v>
      </c>
      <c r="F398" s="84" t="s">
        <v>65</v>
      </c>
    </row>
    <row r="399" spans="1:6" x14ac:dyDescent="0.25">
      <c r="A399" s="84">
        <v>1063591832</v>
      </c>
      <c r="C399" s="84">
        <v>1</v>
      </c>
      <c r="D399" s="84">
        <v>0</v>
      </c>
      <c r="E399" s="84" t="s">
        <v>64</v>
      </c>
      <c r="F399" s="84" t="s">
        <v>65</v>
      </c>
    </row>
    <row r="400" spans="1:6" x14ac:dyDescent="0.25">
      <c r="A400" s="84">
        <v>1518965250</v>
      </c>
      <c r="C400" s="84">
        <v>1</v>
      </c>
      <c r="D400" s="84">
        <v>1</v>
      </c>
      <c r="E400" s="84" t="s">
        <v>62</v>
      </c>
      <c r="F400" s="84" t="s">
        <v>66</v>
      </c>
    </row>
    <row r="401" spans="1:6" x14ac:dyDescent="0.25">
      <c r="A401" s="84">
        <v>1376595710</v>
      </c>
      <c r="C401" s="84">
        <v>1</v>
      </c>
      <c r="D401" s="84">
        <v>0</v>
      </c>
      <c r="E401" s="84" t="s">
        <v>64</v>
      </c>
      <c r="F401" s="84" t="s">
        <v>65</v>
      </c>
    </row>
    <row r="402" spans="1:6" x14ac:dyDescent="0.25">
      <c r="A402" s="84">
        <v>1043469042</v>
      </c>
      <c r="C402" s="84">
        <v>1</v>
      </c>
      <c r="D402" s="84">
        <v>0</v>
      </c>
      <c r="E402" s="84" t="s">
        <v>62</v>
      </c>
      <c r="F402" s="84" t="s">
        <v>65</v>
      </c>
    </row>
    <row r="403" spans="1:6" x14ac:dyDescent="0.25">
      <c r="A403" s="84">
        <v>1306986351</v>
      </c>
      <c r="C403" s="84">
        <v>1</v>
      </c>
      <c r="D403" s="84">
        <v>1</v>
      </c>
      <c r="E403" s="84" t="s">
        <v>64</v>
      </c>
      <c r="F403" s="84" t="s">
        <v>63</v>
      </c>
    </row>
    <row r="404" spans="1:6" x14ac:dyDescent="0.25">
      <c r="A404" s="84">
        <v>1700059185</v>
      </c>
      <c r="C404" s="84">
        <v>1</v>
      </c>
      <c r="D404" s="84">
        <v>1</v>
      </c>
      <c r="E404" s="84" t="s">
        <v>20</v>
      </c>
      <c r="F404" s="84" t="s">
        <v>69</v>
      </c>
    </row>
    <row r="405" spans="1:6" x14ac:dyDescent="0.25">
      <c r="A405" s="84">
        <v>1205366267</v>
      </c>
      <c r="C405" s="84">
        <v>1</v>
      </c>
      <c r="D405" s="84">
        <v>0</v>
      </c>
      <c r="E405" s="84" t="s">
        <v>64</v>
      </c>
      <c r="F405" s="84" t="s">
        <v>65</v>
      </c>
    </row>
    <row r="406" spans="1:6" x14ac:dyDescent="0.25">
      <c r="A406" s="84">
        <v>1306367974</v>
      </c>
      <c r="C406" s="84">
        <v>1</v>
      </c>
      <c r="D406" s="84">
        <v>0</v>
      </c>
      <c r="E406" s="84" t="s">
        <v>20</v>
      </c>
      <c r="F406" s="84" t="s">
        <v>65</v>
      </c>
    </row>
    <row r="407" spans="1:6" x14ac:dyDescent="0.25">
      <c r="A407" s="84">
        <v>1396781332</v>
      </c>
      <c r="C407" s="84">
        <v>1</v>
      </c>
      <c r="D407" s="84">
        <v>1</v>
      </c>
      <c r="E407" s="84" t="s">
        <v>62</v>
      </c>
      <c r="F407" s="84" t="s">
        <v>63</v>
      </c>
    </row>
    <row r="408" spans="1:6" x14ac:dyDescent="0.25">
      <c r="A408" s="84">
        <v>1093793101</v>
      </c>
      <c r="C408" s="84">
        <v>1</v>
      </c>
      <c r="D408" s="84">
        <v>0</v>
      </c>
      <c r="E408" s="84" t="s">
        <v>62</v>
      </c>
      <c r="F408" s="84" t="s">
        <v>65</v>
      </c>
    </row>
    <row r="409" spans="1:6" x14ac:dyDescent="0.25">
      <c r="A409" s="84">
        <v>1558313932</v>
      </c>
      <c r="C409" s="84">
        <v>1</v>
      </c>
      <c r="D409" s="84">
        <v>0</v>
      </c>
      <c r="E409" s="84" t="s">
        <v>64</v>
      </c>
      <c r="F409" s="84" t="s">
        <v>65</v>
      </c>
    </row>
    <row r="410" spans="1:6" x14ac:dyDescent="0.25">
      <c r="A410" s="84">
        <v>1780654558</v>
      </c>
      <c r="C410" s="84">
        <v>1</v>
      </c>
      <c r="D410" s="84">
        <v>0</v>
      </c>
      <c r="E410" s="84" t="s">
        <v>64</v>
      </c>
      <c r="F410" s="84" t="s">
        <v>65</v>
      </c>
    </row>
    <row r="411" spans="1:6" x14ac:dyDescent="0.25">
      <c r="A411" s="84">
        <v>1417053240</v>
      </c>
      <c r="C411" s="84">
        <v>1</v>
      </c>
      <c r="D411" s="84">
        <v>0</v>
      </c>
      <c r="E411" s="84" t="s">
        <v>64</v>
      </c>
      <c r="F411" s="84" t="s">
        <v>65</v>
      </c>
    </row>
    <row r="412" spans="1:6" x14ac:dyDescent="0.25">
      <c r="A412" s="84">
        <v>1437318730</v>
      </c>
      <c r="C412" s="84">
        <v>1</v>
      </c>
      <c r="D412" s="84">
        <v>0</v>
      </c>
      <c r="E412" s="84" t="s">
        <v>20</v>
      </c>
      <c r="F412" s="84" t="s">
        <v>65</v>
      </c>
    </row>
    <row r="413" spans="1:6" x14ac:dyDescent="0.25">
      <c r="A413" s="84">
        <v>1477741981</v>
      </c>
      <c r="C413" s="84">
        <v>1</v>
      </c>
      <c r="D413" s="84">
        <v>0</v>
      </c>
      <c r="E413" s="84" t="s">
        <v>64</v>
      </c>
      <c r="F413" s="84" t="s">
        <v>65</v>
      </c>
    </row>
    <row r="414" spans="1:6" x14ac:dyDescent="0.25">
      <c r="A414" s="84">
        <v>1043239528</v>
      </c>
      <c r="C414" s="84">
        <v>1</v>
      </c>
      <c r="D414" s="84">
        <v>0</v>
      </c>
      <c r="E414" s="84" t="s">
        <v>62</v>
      </c>
      <c r="F414" s="84" t="s">
        <v>65</v>
      </c>
    </row>
    <row r="415" spans="1:6" x14ac:dyDescent="0.25">
      <c r="A415" s="84">
        <v>1972528032</v>
      </c>
      <c r="C415" s="84">
        <v>1</v>
      </c>
      <c r="D415" s="84">
        <v>1</v>
      </c>
      <c r="E415" s="84" t="s">
        <v>64</v>
      </c>
      <c r="F415" s="84" t="s">
        <v>66</v>
      </c>
    </row>
    <row r="416" spans="1:6" x14ac:dyDescent="0.25">
      <c r="A416" s="84">
        <v>1457349375</v>
      </c>
      <c r="C416" s="84">
        <v>1</v>
      </c>
      <c r="D416" s="84">
        <v>0</v>
      </c>
      <c r="E416" s="84" t="s">
        <v>64</v>
      </c>
      <c r="F416" s="84" t="s">
        <v>65</v>
      </c>
    </row>
    <row r="417" spans="1:6" x14ac:dyDescent="0.25">
      <c r="A417" s="84">
        <v>1740280171</v>
      </c>
      <c r="C417" s="84">
        <v>1</v>
      </c>
      <c r="D417" s="84">
        <v>0</v>
      </c>
      <c r="E417" s="84" t="s">
        <v>64</v>
      </c>
      <c r="F417" s="84" t="s">
        <v>65</v>
      </c>
    </row>
    <row r="418" spans="1:6" x14ac:dyDescent="0.25">
      <c r="A418" s="84">
        <v>1821162611</v>
      </c>
      <c r="C418" s="84">
        <v>1</v>
      </c>
      <c r="D418" s="84">
        <v>0</v>
      </c>
      <c r="E418" s="84" t="s">
        <v>62</v>
      </c>
      <c r="F418" s="84" t="s">
        <v>65</v>
      </c>
    </row>
    <row r="419" spans="1:6" x14ac:dyDescent="0.25">
      <c r="A419" s="84">
        <v>1295754786</v>
      </c>
      <c r="C419" s="84">
        <v>1</v>
      </c>
      <c r="D419" s="84">
        <v>0</v>
      </c>
      <c r="E419" s="84" t="s">
        <v>64</v>
      </c>
      <c r="F419" s="84" t="s">
        <v>65</v>
      </c>
    </row>
    <row r="420" spans="1:6" x14ac:dyDescent="0.25">
      <c r="A420" s="84">
        <v>1174511000</v>
      </c>
      <c r="C420" s="84">
        <v>1</v>
      </c>
      <c r="D420" s="84">
        <v>0</v>
      </c>
      <c r="E420" s="84" t="s">
        <v>64</v>
      </c>
      <c r="F420" s="84" t="s">
        <v>65</v>
      </c>
    </row>
    <row r="421" spans="1:6" x14ac:dyDescent="0.25">
      <c r="A421" s="84">
        <v>1902978141</v>
      </c>
      <c r="C421" s="84">
        <v>1</v>
      </c>
      <c r="D421" s="84">
        <v>0</v>
      </c>
      <c r="E421" s="84" t="s">
        <v>64</v>
      </c>
      <c r="F421" s="84" t="s">
        <v>65</v>
      </c>
    </row>
    <row r="422" spans="1:6" x14ac:dyDescent="0.25">
      <c r="A422" s="84">
        <v>1265506828</v>
      </c>
      <c r="C422" s="84">
        <v>1</v>
      </c>
      <c r="D422" s="84">
        <v>1</v>
      </c>
      <c r="E422" s="84" t="s">
        <v>62</v>
      </c>
      <c r="F422" s="84" t="s">
        <v>70</v>
      </c>
    </row>
    <row r="423" spans="1:6" x14ac:dyDescent="0.25">
      <c r="A423" s="84">
        <v>1063483311</v>
      </c>
      <c r="C423" s="84">
        <v>1</v>
      </c>
      <c r="D423" s="84">
        <v>0</v>
      </c>
      <c r="E423" s="84" t="s">
        <v>64</v>
      </c>
      <c r="F423" s="84" t="s">
        <v>65</v>
      </c>
    </row>
    <row r="424" spans="1:6" x14ac:dyDescent="0.25">
      <c r="A424" s="84">
        <v>1942276530</v>
      </c>
      <c r="C424" s="84">
        <v>1</v>
      </c>
      <c r="D424" s="84">
        <v>0</v>
      </c>
      <c r="E424" s="84" t="s">
        <v>64</v>
      </c>
      <c r="F424" s="84" t="s">
        <v>65</v>
      </c>
    </row>
    <row r="425" spans="1:6" x14ac:dyDescent="0.25">
      <c r="A425" s="84">
        <v>1114968385</v>
      </c>
      <c r="C425" s="84">
        <v>1</v>
      </c>
      <c r="D425" s="84">
        <v>0</v>
      </c>
      <c r="E425" s="84" t="s">
        <v>64</v>
      </c>
      <c r="F425" s="84" t="s">
        <v>65</v>
      </c>
    </row>
    <row r="426" spans="1:6" x14ac:dyDescent="0.25">
      <c r="A426" s="84">
        <v>1700843315</v>
      </c>
      <c r="C426" s="84">
        <v>1</v>
      </c>
      <c r="D426" s="84">
        <v>0</v>
      </c>
      <c r="E426" s="84" t="s">
        <v>64</v>
      </c>
      <c r="F426" s="84" t="s">
        <v>65</v>
      </c>
    </row>
    <row r="427" spans="1:6" x14ac:dyDescent="0.25">
      <c r="A427" s="84">
        <v>1093777930</v>
      </c>
      <c r="C427" s="84">
        <v>1</v>
      </c>
      <c r="D427" s="84">
        <v>0</v>
      </c>
      <c r="E427" s="84" t="s">
        <v>64</v>
      </c>
      <c r="F427" s="84" t="s">
        <v>65</v>
      </c>
    </row>
    <row r="428" spans="1:6" x14ac:dyDescent="0.25">
      <c r="A428" s="84">
        <v>1053343731</v>
      </c>
      <c r="C428" s="84">
        <v>1</v>
      </c>
      <c r="D428" s="84">
        <v>0</v>
      </c>
      <c r="E428" s="84" t="s">
        <v>20</v>
      </c>
      <c r="F428" s="84" t="s">
        <v>65</v>
      </c>
    </row>
    <row r="429" spans="1:6" x14ac:dyDescent="0.25">
      <c r="A429" s="84">
        <v>1598723702</v>
      </c>
      <c r="C429" s="84">
        <v>1</v>
      </c>
      <c r="D429" s="84">
        <v>0</v>
      </c>
      <c r="E429" s="84" t="s">
        <v>64</v>
      </c>
      <c r="F429" s="84" t="s">
        <v>65</v>
      </c>
    </row>
    <row r="430" spans="1:6" x14ac:dyDescent="0.25">
      <c r="A430" s="84">
        <v>1043514243</v>
      </c>
      <c r="C430" s="84">
        <v>1</v>
      </c>
      <c r="D430" s="84">
        <v>0</v>
      </c>
      <c r="E430" s="84" t="s">
        <v>64</v>
      </c>
      <c r="F430" s="84" t="s">
        <v>65</v>
      </c>
    </row>
    <row r="431" spans="1:6" x14ac:dyDescent="0.25">
      <c r="A431" s="84">
        <v>1063433589</v>
      </c>
      <c r="C431" s="84">
        <v>1</v>
      </c>
      <c r="D431" s="84">
        <v>0</v>
      </c>
      <c r="E431" s="84" t="s">
        <v>64</v>
      </c>
      <c r="F431" s="84" t="s">
        <v>65</v>
      </c>
    </row>
    <row r="432" spans="1:6" x14ac:dyDescent="0.25">
      <c r="A432" s="84">
        <v>1891812806</v>
      </c>
      <c r="C432" s="84">
        <v>1</v>
      </c>
      <c r="D432" s="84">
        <v>0</v>
      </c>
      <c r="E432" s="84" t="s">
        <v>62</v>
      </c>
      <c r="F432" s="84" t="s">
        <v>65</v>
      </c>
    </row>
    <row r="433" spans="1:6" x14ac:dyDescent="0.25">
      <c r="A433" s="84">
        <v>1780798462</v>
      </c>
      <c r="C433" s="84">
        <v>1</v>
      </c>
      <c r="D433" s="84">
        <v>0</v>
      </c>
      <c r="E433" s="84" t="s">
        <v>62</v>
      </c>
      <c r="F433" s="84" t="s">
        <v>65</v>
      </c>
    </row>
    <row r="434" spans="1:6" x14ac:dyDescent="0.25">
      <c r="A434" s="84">
        <v>1407142052</v>
      </c>
      <c r="C434" s="84">
        <v>1</v>
      </c>
      <c r="D434" s="84">
        <v>0</v>
      </c>
      <c r="E434" s="84" t="s">
        <v>64</v>
      </c>
      <c r="F434" s="84" t="s">
        <v>65</v>
      </c>
    </row>
    <row r="435" spans="1:6" x14ac:dyDescent="0.25">
      <c r="A435" s="84">
        <v>1780649517</v>
      </c>
      <c r="C435" s="84">
        <v>1</v>
      </c>
      <c r="D435" s="84">
        <v>0</v>
      </c>
      <c r="E435" s="84" t="s">
        <v>64</v>
      </c>
      <c r="F435" s="84" t="s">
        <v>65</v>
      </c>
    </row>
    <row r="436" spans="1:6" x14ac:dyDescent="0.25">
      <c r="A436" s="84">
        <v>1477521409</v>
      </c>
      <c r="C436" s="84">
        <v>1</v>
      </c>
      <c r="D436" s="84">
        <v>0</v>
      </c>
      <c r="E436" s="84" t="s">
        <v>64</v>
      </c>
      <c r="F436" s="84" t="s">
        <v>65</v>
      </c>
    </row>
    <row r="437" spans="1:6" x14ac:dyDescent="0.25">
      <c r="A437" s="84">
        <v>1275639502</v>
      </c>
      <c r="C437" s="84">
        <v>1</v>
      </c>
      <c r="D437" s="84">
        <v>0</v>
      </c>
      <c r="E437" s="84" t="s">
        <v>64</v>
      </c>
      <c r="F437" s="84" t="s">
        <v>65</v>
      </c>
    </row>
    <row r="438" spans="1:6" x14ac:dyDescent="0.25">
      <c r="A438" s="84">
        <v>1437171683</v>
      </c>
      <c r="C438" s="84">
        <v>1</v>
      </c>
      <c r="D438" s="84">
        <v>1</v>
      </c>
      <c r="E438" s="84" t="s">
        <v>62</v>
      </c>
      <c r="F438" s="84" t="s">
        <v>63</v>
      </c>
    </row>
    <row r="439" spans="1:6" x14ac:dyDescent="0.25">
      <c r="A439" s="84">
        <v>1750499901</v>
      </c>
      <c r="C439" s="84">
        <v>1</v>
      </c>
      <c r="D439" s="84">
        <v>0</v>
      </c>
      <c r="E439" s="84" t="s">
        <v>64</v>
      </c>
      <c r="F439" s="84" t="s">
        <v>65</v>
      </c>
    </row>
    <row r="440" spans="1:6" x14ac:dyDescent="0.25">
      <c r="A440" s="84">
        <v>1417301375</v>
      </c>
      <c r="C440" s="84">
        <v>1</v>
      </c>
      <c r="D440" s="84">
        <v>0</v>
      </c>
      <c r="E440" s="84" t="s">
        <v>64</v>
      </c>
      <c r="F440" s="84" t="s">
        <v>65</v>
      </c>
    </row>
    <row r="441" spans="1:6" x14ac:dyDescent="0.25">
      <c r="A441" s="84">
        <v>1730692021</v>
      </c>
      <c r="C441" s="84">
        <v>1</v>
      </c>
      <c r="D441" s="84">
        <v>0</v>
      </c>
      <c r="E441" s="84" t="s">
        <v>64</v>
      </c>
      <c r="F441" s="84" t="s">
        <v>65</v>
      </c>
    </row>
    <row r="442" spans="1:6" x14ac:dyDescent="0.25">
      <c r="A442" s="84">
        <v>1962055764</v>
      </c>
      <c r="C442" s="84">
        <v>1</v>
      </c>
      <c r="D442" s="84">
        <v>0</v>
      </c>
      <c r="E442" s="84" t="s">
        <v>71</v>
      </c>
      <c r="F442" s="84" t="s">
        <v>65</v>
      </c>
    </row>
    <row r="443" spans="1:6" x14ac:dyDescent="0.25">
      <c r="A443" s="84">
        <v>1003393463</v>
      </c>
      <c r="C443" s="84">
        <v>1</v>
      </c>
      <c r="D443" s="84">
        <v>0</v>
      </c>
      <c r="E443" s="84" t="s">
        <v>64</v>
      </c>
      <c r="F443" s="84" t="s">
        <v>65</v>
      </c>
    </row>
    <row r="444" spans="1:6" x14ac:dyDescent="0.25">
      <c r="A444" s="84">
        <v>1225512239</v>
      </c>
      <c r="C444" s="84">
        <v>1</v>
      </c>
      <c r="D444" s="84">
        <v>0</v>
      </c>
      <c r="E444" s="84" t="s">
        <v>64</v>
      </c>
      <c r="F444" s="84" t="s">
        <v>65</v>
      </c>
    </row>
    <row r="445" spans="1:6" x14ac:dyDescent="0.25">
      <c r="A445" s="84">
        <v>1962980391</v>
      </c>
      <c r="C445" s="84">
        <v>1</v>
      </c>
      <c r="D445" s="84">
        <v>0</v>
      </c>
      <c r="E445" s="84" t="s">
        <v>64</v>
      </c>
      <c r="F445" s="84" t="s">
        <v>65</v>
      </c>
    </row>
    <row r="446" spans="1:6" x14ac:dyDescent="0.25">
      <c r="A446" s="84">
        <v>1245624121</v>
      </c>
      <c r="C446" s="84">
        <v>1</v>
      </c>
      <c r="D446" s="84">
        <v>1</v>
      </c>
      <c r="E446" s="84" t="s">
        <v>62</v>
      </c>
      <c r="F446" s="84" t="s">
        <v>63</v>
      </c>
    </row>
    <row r="447" spans="1:6" x14ac:dyDescent="0.25">
      <c r="A447" s="84">
        <v>1386601557</v>
      </c>
      <c r="C447" s="84">
        <v>1</v>
      </c>
      <c r="D447" s="84">
        <v>0</v>
      </c>
      <c r="E447" s="84" t="s">
        <v>64</v>
      </c>
      <c r="F447" s="84" t="s">
        <v>65</v>
      </c>
    </row>
    <row r="448" spans="1:6" x14ac:dyDescent="0.25">
      <c r="A448" s="84">
        <v>1528345394</v>
      </c>
      <c r="C448" s="84">
        <v>1</v>
      </c>
      <c r="D448" s="84">
        <v>0</v>
      </c>
      <c r="E448" s="84" t="s">
        <v>62</v>
      </c>
      <c r="F448" s="84" t="s">
        <v>65</v>
      </c>
    </row>
    <row r="449" spans="1:6" x14ac:dyDescent="0.25">
      <c r="A449" s="84">
        <v>1598031924</v>
      </c>
      <c r="C449" s="84">
        <v>1</v>
      </c>
      <c r="D449" s="84">
        <v>0</v>
      </c>
      <c r="E449" s="84" t="s">
        <v>64</v>
      </c>
      <c r="F449" s="84" t="s">
        <v>65</v>
      </c>
    </row>
    <row r="450" spans="1:6" x14ac:dyDescent="0.25">
      <c r="A450" s="84">
        <v>1285864983</v>
      </c>
      <c r="C450" s="84">
        <v>1</v>
      </c>
      <c r="D450" s="84">
        <v>0</v>
      </c>
      <c r="E450" s="84" t="s">
        <v>64</v>
      </c>
      <c r="F450" s="84" t="s">
        <v>65</v>
      </c>
    </row>
    <row r="451" spans="1:6" x14ac:dyDescent="0.25">
      <c r="A451" s="84">
        <v>1487802666</v>
      </c>
      <c r="C451" s="84">
        <v>1</v>
      </c>
      <c r="D451" s="84">
        <v>0</v>
      </c>
      <c r="E451" s="84" t="s">
        <v>64</v>
      </c>
      <c r="F451" s="84" t="s">
        <v>65</v>
      </c>
    </row>
    <row r="452" spans="1:6" x14ac:dyDescent="0.25">
      <c r="A452" s="84">
        <v>1245506591</v>
      </c>
      <c r="C452" s="84">
        <v>1</v>
      </c>
      <c r="D452" s="84">
        <v>0</v>
      </c>
      <c r="E452" s="84" t="s">
        <v>71</v>
      </c>
      <c r="F452" s="84" t="s">
        <v>65</v>
      </c>
    </row>
    <row r="453" spans="1:6" x14ac:dyDescent="0.25">
      <c r="A453" s="84">
        <v>1538498639</v>
      </c>
      <c r="C453" s="84">
        <v>1</v>
      </c>
      <c r="D453" s="84">
        <v>0</v>
      </c>
      <c r="E453" s="84" t="s">
        <v>64</v>
      </c>
      <c r="F453" s="84" t="s">
        <v>65</v>
      </c>
    </row>
    <row r="454" spans="1:6" x14ac:dyDescent="0.25">
      <c r="A454" s="84">
        <v>1114285426</v>
      </c>
      <c r="C454" s="84">
        <v>1</v>
      </c>
      <c r="D454" s="84">
        <v>0</v>
      </c>
      <c r="E454" s="84" t="s">
        <v>64</v>
      </c>
      <c r="F454" s="84" t="s">
        <v>65</v>
      </c>
    </row>
    <row r="455" spans="1:6" x14ac:dyDescent="0.25">
      <c r="A455" s="84">
        <v>1962664144</v>
      </c>
      <c r="C455" s="84">
        <v>1</v>
      </c>
      <c r="D455" s="84">
        <v>1</v>
      </c>
      <c r="E455" s="84" t="s">
        <v>62</v>
      </c>
      <c r="F455" s="84" t="s">
        <v>63</v>
      </c>
    </row>
    <row r="456" spans="1:6" x14ac:dyDescent="0.25">
      <c r="A456" s="84">
        <v>1629261722</v>
      </c>
      <c r="C456" s="84">
        <v>1</v>
      </c>
      <c r="D456" s="84">
        <v>1</v>
      </c>
      <c r="E456" s="84" t="s">
        <v>62</v>
      </c>
      <c r="F456" s="84" t="s">
        <v>63</v>
      </c>
    </row>
    <row r="457" spans="1:6" x14ac:dyDescent="0.25">
      <c r="A457" s="84">
        <v>1174812044</v>
      </c>
      <c r="C457" s="84">
        <v>1</v>
      </c>
      <c r="D457" s="84">
        <v>1</v>
      </c>
      <c r="E457" s="84" t="s">
        <v>62</v>
      </c>
      <c r="F457" s="84" t="s">
        <v>63</v>
      </c>
    </row>
    <row r="458" spans="1:6" x14ac:dyDescent="0.25">
      <c r="A458" s="84">
        <v>1780770057</v>
      </c>
      <c r="C458" s="84">
        <v>1</v>
      </c>
      <c r="D458" s="84">
        <v>0</v>
      </c>
      <c r="E458" s="84" t="s">
        <v>64</v>
      </c>
      <c r="F458" s="84" t="s">
        <v>65</v>
      </c>
    </row>
    <row r="459" spans="1:6" x14ac:dyDescent="0.25">
      <c r="A459" s="84">
        <v>1831465558</v>
      </c>
      <c r="C459" s="84">
        <v>1</v>
      </c>
      <c r="D459" s="84">
        <v>0</v>
      </c>
      <c r="E459" s="84" t="s">
        <v>64</v>
      </c>
      <c r="F459" s="84" t="s">
        <v>65</v>
      </c>
    </row>
    <row r="460" spans="1:6" x14ac:dyDescent="0.25">
      <c r="A460" s="84">
        <v>1508185117</v>
      </c>
      <c r="C460" s="84">
        <v>1</v>
      </c>
      <c r="D460" s="84">
        <v>0</v>
      </c>
      <c r="E460" s="84" t="s">
        <v>62</v>
      </c>
      <c r="F460" s="84" t="s">
        <v>65</v>
      </c>
    </row>
    <row r="461" spans="1:6" x14ac:dyDescent="0.25">
      <c r="A461" s="84">
        <v>1184802050</v>
      </c>
      <c r="C461" s="84">
        <v>1</v>
      </c>
      <c r="D461" s="84">
        <v>0</v>
      </c>
      <c r="E461" s="84" t="s">
        <v>71</v>
      </c>
      <c r="F461" s="84" t="s">
        <v>65</v>
      </c>
    </row>
    <row r="462" spans="1:6" x14ac:dyDescent="0.25">
      <c r="A462" s="84">
        <v>1417203456</v>
      </c>
      <c r="C462" s="84">
        <v>1</v>
      </c>
      <c r="D462" s="84">
        <v>0</v>
      </c>
      <c r="E462" s="84" t="s">
        <v>64</v>
      </c>
      <c r="F462" s="84" t="s">
        <v>65</v>
      </c>
    </row>
    <row r="463" spans="1:6" x14ac:dyDescent="0.25">
      <c r="A463" s="84">
        <v>1720236813</v>
      </c>
      <c r="C463" s="84">
        <v>1</v>
      </c>
      <c r="D463" s="84">
        <v>1</v>
      </c>
      <c r="E463" s="84" t="s">
        <v>64</v>
      </c>
      <c r="F463" s="84" t="s">
        <v>63</v>
      </c>
    </row>
    <row r="464" spans="1:6" x14ac:dyDescent="0.25">
      <c r="A464" s="84">
        <v>1427396894</v>
      </c>
      <c r="C464" s="84">
        <v>1</v>
      </c>
      <c r="D464" s="84">
        <v>0</v>
      </c>
      <c r="E464" s="84" t="s">
        <v>71</v>
      </c>
      <c r="F464" s="84" t="s">
        <v>65</v>
      </c>
    </row>
    <row r="465" spans="1:6" x14ac:dyDescent="0.25">
      <c r="A465" s="84">
        <v>1831466259</v>
      </c>
      <c r="C465" s="84">
        <v>1</v>
      </c>
      <c r="D465" s="84">
        <v>0</v>
      </c>
      <c r="E465" s="84" t="s">
        <v>71</v>
      </c>
      <c r="F465" s="84" t="s">
        <v>65</v>
      </c>
    </row>
    <row r="466" spans="1:6" x14ac:dyDescent="0.25">
      <c r="A466" s="84">
        <v>1790039311</v>
      </c>
      <c r="C466" s="84">
        <v>1</v>
      </c>
      <c r="D466" s="84">
        <v>1</v>
      </c>
      <c r="E466" s="84" t="s">
        <v>64</v>
      </c>
      <c r="F466" s="84" t="s">
        <v>66</v>
      </c>
    </row>
    <row r="467" spans="1:6" x14ac:dyDescent="0.25">
      <c r="A467" s="84">
        <v>1518236181</v>
      </c>
      <c r="C467" s="84">
        <v>1</v>
      </c>
      <c r="D467" s="84">
        <v>0</v>
      </c>
      <c r="E467" s="84" t="s">
        <v>64</v>
      </c>
      <c r="F467" s="84" t="s">
        <v>65</v>
      </c>
    </row>
    <row r="468" spans="1:6" x14ac:dyDescent="0.25">
      <c r="A468" s="84">
        <v>1396094587</v>
      </c>
      <c r="C468" s="84">
        <v>1</v>
      </c>
      <c r="D468" s="84">
        <v>1</v>
      </c>
      <c r="E468" s="84" t="s">
        <v>64</v>
      </c>
      <c r="F468" s="84" t="s">
        <v>70</v>
      </c>
    </row>
    <row r="469" spans="1:6" x14ac:dyDescent="0.25">
      <c r="A469" s="84">
        <v>1174882286</v>
      </c>
      <c r="C469" s="84">
        <v>1</v>
      </c>
      <c r="D469" s="84">
        <v>1</v>
      </c>
      <c r="E469" s="84" t="s">
        <v>62</v>
      </c>
      <c r="F469" s="84" t="s">
        <v>70</v>
      </c>
    </row>
    <row r="470" spans="1:6" x14ac:dyDescent="0.25">
      <c r="A470" s="84">
        <v>1851653984</v>
      </c>
      <c r="C470" s="84">
        <v>1</v>
      </c>
      <c r="D470" s="84">
        <v>0</v>
      </c>
      <c r="E470" s="84" t="s">
        <v>20</v>
      </c>
      <c r="F470" s="84" t="s">
        <v>65</v>
      </c>
    </row>
    <row r="471" spans="1:6" x14ac:dyDescent="0.25">
      <c r="A471" s="84">
        <v>1497002703</v>
      </c>
      <c r="C471" s="84">
        <v>1</v>
      </c>
      <c r="D471" s="84">
        <v>1</v>
      </c>
      <c r="E471" s="84" t="s">
        <v>20</v>
      </c>
      <c r="F471" s="84" t="s">
        <v>67</v>
      </c>
    </row>
    <row r="472" spans="1:6" x14ac:dyDescent="0.25">
      <c r="A472" s="84">
        <v>1083929897</v>
      </c>
      <c r="C472" s="84">
        <v>1</v>
      </c>
      <c r="D472" s="84">
        <v>0</v>
      </c>
      <c r="E472" s="84" t="s">
        <v>62</v>
      </c>
      <c r="F472" s="84" t="s">
        <v>65</v>
      </c>
    </row>
    <row r="473" spans="1:6" x14ac:dyDescent="0.25">
      <c r="A473" s="84">
        <v>1720121585</v>
      </c>
      <c r="C473" s="84">
        <v>1</v>
      </c>
      <c r="D473" s="84">
        <v>1</v>
      </c>
      <c r="E473" s="84" t="s">
        <v>62</v>
      </c>
      <c r="F473" s="84" t="s">
        <v>66</v>
      </c>
    </row>
    <row r="474" spans="1:6" x14ac:dyDescent="0.25">
      <c r="A474" s="84">
        <v>1649539552</v>
      </c>
      <c r="C474" s="84">
        <v>1</v>
      </c>
      <c r="D474" s="84">
        <v>0</v>
      </c>
      <c r="E474" s="84" t="s">
        <v>20</v>
      </c>
      <c r="F474" s="84" t="s">
        <v>65</v>
      </c>
    </row>
    <row r="475" spans="1:6" x14ac:dyDescent="0.25">
      <c r="A475" s="84">
        <v>1477729077</v>
      </c>
      <c r="C475" s="84">
        <v>1</v>
      </c>
      <c r="D475" s="84">
        <v>1</v>
      </c>
      <c r="E475" s="84" t="s">
        <v>62</v>
      </c>
      <c r="F475" s="84" t="s">
        <v>67</v>
      </c>
    </row>
    <row r="476" spans="1:6" x14ac:dyDescent="0.25">
      <c r="A476" s="84">
        <v>1740523125</v>
      </c>
      <c r="C476" s="84">
        <v>1</v>
      </c>
      <c r="D476" s="84">
        <v>1</v>
      </c>
      <c r="E476" s="84" t="s">
        <v>62</v>
      </c>
      <c r="F476" s="84" t="s">
        <v>66</v>
      </c>
    </row>
    <row r="477" spans="1:6" x14ac:dyDescent="0.25">
      <c r="A477" s="84">
        <v>1740578269</v>
      </c>
      <c r="C477" s="84">
        <v>1</v>
      </c>
      <c r="D477" s="84">
        <v>0</v>
      </c>
      <c r="E477" s="84" t="s">
        <v>62</v>
      </c>
      <c r="F477" s="84" t="s">
        <v>65</v>
      </c>
    </row>
    <row r="478" spans="1:6" x14ac:dyDescent="0.25">
      <c r="A478" s="84">
        <v>1952684417</v>
      </c>
      <c r="C478" s="84">
        <v>1</v>
      </c>
      <c r="D478" s="84">
        <v>1</v>
      </c>
      <c r="E478" s="84" t="s">
        <v>62</v>
      </c>
      <c r="F478" s="84" t="s">
        <v>70</v>
      </c>
    </row>
    <row r="479" spans="1:6" x14ac:dyDescent="0.25">
      <c r="A479" s="84">
        <v>1285253518</v>
      </c>
      <c r="C479" s="84">
        <v>1</v>
      </c>
      <c r="D479" s="84">
        <v>1</v>
      </c>
      <c r="E479" s="84" t="s">
        <v>64</v>
      </c>
      <c r="F479" s="84" t="s">
        <v>68</v>
      </c>
    </row>
    <row r="480" spans="1:6" x14ac:dyDescent="0.25">
      <c r="A480" s="84">
        <v>1720302797</v>
      </c>
      <c r="C480" s="84">
        <v>1</v>
      </c>
      <c r="D480" s="84">
        <v>1</v>
      </c>
      <c r="E480" s="84" t="s">
        <v>62</v>
      </c>
      <c r="F480" s="84" t="s">
        <v>70</v>
      </c>
    </row>
    <row r="481" spans="1:6" x14ac:dyDescent="0.25">
      <c r="A481" s="84">
        <v>1053809699</v>
      </c>
      <c r="C481" s="84">
        <v>1</v>
      </c>
      <c r="D481" s="84">
        <v>1</v>
      </c>
      <c r="E481" s="84" t="s">
        <v>62</v>
      </c>
      <c r="F481" s="84" t="s">
        <v>67</v>
      </c>
    </row>
    <row r="482" spans="1:6" x14ac:dyDescent="0.25">
      <c r="A482" s="84">
        <v>1750923694</v>
      </c>
      <c r="C482" s="84">
        <v>1</v>
      </c>
      <c r="D482" s="84">
        <v>1</v>
      </c>
      <c r="E482" s="84" t="s">
        <v>64</v>
      </c>
      <c r="F482" s="84" t="s">
        <v>68</v>
      </c>
    </row>
    <row r="483" spans="1:6" x14ac:dyDescent="0.25">
      <c r="A483" s="84">
        <v>1831418425</v>
      </c>
      <c r="C483" s="84">
        <v>1</v>
      </c>
      <c r="D483" s="84">
        <v>1</v>
      </c>
      <c r="E483" s="84" t="s">
        <v>64</v>
      </c>
      <c r="F483" s="84" t="s">
        <v>70</v>
      </c>
    </row>
    <row r="484" spans="1:6" x14ac:dyDescent="0.25">
      <c r="A484" s="84">
        <v>1427611664</v>
      </c>
      <c r="C484" s="84">
        <v>1</v>
      </c>
      <c r="D484" s="84">
        <v>0</v>
      </c>
      <c r="E484" s="84" t="s">
        <v>71</v>
      </c>
      <c r="F484" s="84" t="s">
        <v>65</v>
      </c>
    </row>
    <row r="485" spans="1:6" x14ac:dyDescent="0.25">
      <c r="A485" s="84">
        <v>1235660168</v>
      </c>
      <c r="C485" s="84">
        <v>1</v>
      </c>
      <c r="D485" s="84">
        <v>0</v>
      </c>
      <c r="E485" s="84" t="s">
        <v>71</v>
      </c>
      <c r="F485" s="84" t="s">
        <v>65</v>
      </c>
    </row>
    <row r="486" spans="1:6" x14ac:dyDescent="0.25">
      <c r="A486" s="84">
        <v>1154664803</v>
      </c>
      <c r="C486" s="84">
        <v>1</v>
      </c>
      <c r="D486" s="84">
        <v>0</v>
      </c>
      <c r="E486" s="84" t="s">
        <v>71</v>
      </c>
      <c r="F486" s="84" t="s">
        <v>65</v>
      </c>
    </row>
    <row r="487" spans="1:6" x14ac:dyDescent="0.25">
      <c r="A487" s="84">
        <v>1790289197</v>
      </c>
      <c r="C487" s="84">
        <v>1</v>
      </c>
      <c r="D487" s="84">
        <v>1</v>
      </c>
      <c r="E487" s="84" t="s">
        <v>20</v>
      </c>
      <c r="F487" s="84" t="s">
        <v>67</v>
      </c>
    </row>
    <row r="488" spans="1:6" x14ac:dyDescent="0.25">
      <c r="A488" s="84">
        <v>1154818144</v>
      </c>
      <c r="C488" s="84">
        <v>1</v>
      </c>
      <c r="D488" s="84">
        <v>0</v>
      </c>
      <c r="E488" s="84" t="s">
        <v>20</v>
      </c>
      <c r="F488" s="84" t="s">
        <v>65</v>
      </c>
    </row>
    <row r="489" spans="1:6" x14ac:dyDescent="0.25">
      <c r="A489" s="84">
        <v>1316462401</v>
      </c>
      <c r="C489" s="84">
        <v>1</v>
      </c>
      <c r="D489" s="84">
        <v>1</v>
      </c>
      <c r="E489" s="84" t="s">
        <v>62</v>
      </c>
      <c r="F489" s="84" t="s">
        <v>70</v>
      </c>
    </row>
    <row r="490" spans="1:6" x14ac:dyDescent="0.25">
      <c r="A490" s="84">
        <v>1699252023</v>
      </c>
      <c r="C490" s="84">
        <v>1</v>
      </c>
      <c r="D490" s="84">
        <v>1</v>
      </c>
      <c r="E490" s="84" t="s">
        <v>20</v>
      </c>
      <c r="F490" s="84" t="s">
        <v>66</v>
      </c>
    </row>
    <row r="491" spans="1:6" x14ac:dyDescent="0.25">
      <c r="A491" s="84">
        <v>1366917460</v>
      </c>
      <c r="C491" s="84">
        <v>1</v>
      </c>
      <c r="D491" s="84">
        <v>0</v>
      </c>
      <c r="E491" s="84" t="s">
        <v>71</v>
      </c>
      <c r="F491" s="84" t="s">
        <v>65</v>
      </c>
    </row>
    <row r="492" spans="1:6" x14ac:dyDescent="0.25">
      <c r="A492" s="84">
        <v>1821452475</v>
      </c>
      <c r="C492" s="84">
        <v>1</v>
      </c>
      <c r="D492" s="84">
        <v>1</v>
      </c>
      <c r="E492" s="84" t="s">
        <v>62</v>
      </c>
      <c r="F492" s="84" t="s">
        <v>63</v>
      </c>
    </row>
    <row r="493" spans="1:6" x14ac:dyDescent="0.25">
      <c r="A493" s="84">
        <v>1477115137</v>
      </c>
      <c r="C493" s="84">
        <v>1</v>
      </c>
      <c r="D493" s="84">
        <v>0</v>
      </c>
      <c r="E493" s="84" t="s">
        <v>20</v>
      </c>
      <c r="F493" s="84" t="s">
        <v>65</v>
      </c>
    </row>
    <row r="494" spans="1:6" x14ac:dyDescent="0.25">
      <c r="A494" s="84">
        <v>1588844815</v>
      </c>
      <c r="C494" s="84">
        <v>1</v>
      </c>
      <c r="D494" s="84">
        <v>1</v>
      </c>
      <c r="E494" s="84" t="s">
        <v>64</v>
      </c>
      <c r="F494" s="84" t="s">
        <v>68</v>
      </c>
    </row>
    <row r="495" spans="1:6" x14ac:dyDescent="0.25">
      <c r="A495" s="84">
        <v>1932214467</v>
      </c>
      <c r="C495" s="84">
        <v>1</v>
      </c>
      <c r="D495" s="84">
        <v>0</v>
      </c>
      <c r="E495" s="84" t="s">
        <v>64</v>
      </c>
      <c r="F495" s="84" t="s">
        <v>65</v>
      </c>
    </row>
    <row r="496" spans="1:6" x14ac:dyDescent="0.25">
      <c r="A496" s="84">
        <v>1215193602</v>
      </c>
      <c r="C496" s="84">
        <v>1</v>
      </c>
      <c r="D496" s="84">
        <v>1</v>
      </c>
      <c r="E496" s="84" t="s">
        <v>64</v>
      </c>
      <c r="F496" s="84" t="s">
        <v>68</v>
      </c>
    </row>
    <row r="497" spans="1:6" x14ac:dyDescent="0.25">
      <c r="A497" s="84">
        <v>1336205293</v>
      </c>
      <c r="C497" s="84">
        <v>1</v>
      </c>
      <c r="D497" s="84">
        <v>0</v>
      </c>
      <c r="E497" s="84" t="s">
        <v>20</v>
      </c>
      <c r="F497" s="84" t="s">
        <v>65</v>
      </c>
    </row>
    <row r="498" spans="1:6" x14ac:dyDescent="0.25">
      <c r="A498" s="84">
        <v>1639195993</v>
      </c>
      <c r="C498" s="84">
        <v>1</v>
      </c>
      <c r="D498" s="84">
        <v>0</v>
      </c>
      <c r="E498" s="84" t="s">
        <v>20</v>
      </c>
      <c r="F498" s="84" t="s">
        <v>65</v>
      </c>
    </row>
    <row r="499" spans="1:6" x14ac:dyDescent="0.25">
      <c r="A499" s="84">
        <v>1801943048</v>
      </c>
      <c r="C499" s="84">
        <v>1</v>
      </c>
      <c r="D499" s="84">
        <v>0</v>
      </c>
      <c r="E499" s="84" t="s">
        <v>62</v>
      </c>
      <c r="F499" s="84" t="s">
        <v>65</v>
      </c>
    </row>
    <row r="500" spans="1:6" x14ac:dyDescent="0.25">
      <c r="A500" s="84">
        <v>1285620237</v>
      </c>
      <c r="C500" s="84">
        <v>1</v>
      </c>
      <c r="D500" s="84">
        <v>1</v>
      </c>
      <c r="E500" s="84" t="s">
        <v>64</v>
      </c>
      <c r="F500" s="84" t="s">
        <v>63</v>
      </c>
    </row>
    <row r="501" spans="1:6" x14ac:dyDescent="0.25">
      <c r="A501" s="84">
        <v>1104811991</v>
      </c>
      <c r="C501" s="84">
        <v>1</v>
      </c>
      <c r="D501" s="84">
        <v>0</v>
      </c>
      <c r="E501" s="84" t="s">
        <v>20</v>
      </c>
      <c r="F501" s="84" t="s">
        <v>65</v>
      </c>
    </row>
    <row r="502" spans="1:6" x14ac:dyDescent="0.25">
      <c r="A502" s="84">
        <v>1881746774</v>
      </c>
      <c r="C502" s="84">
        <v>1</v>
      </c>
      <c r="D502" s="84">
        <v>1</v>
      </c>
      <c r="E502" s="84" t="s">
        <v>71</v>
      </c>
      <c r="F502" s="84" t="s">
        <v>66</v>
      </c>
    </row>
    <row r="503" spans="1:6" x14ac:dyDescent="0.25">
      <c r="A503" s="84">
        <v>1104898311</v>
      </c>
      <c r="C503" s="84">
        <v>1</v>
      </c>
      <c r="D503" s="84">
        <v>1</v>
      </c>
      <c r="E503" s="84" t="s">
        <v>62</v>
      </c>
      <c r="F503" s="84" t="s">
        <v>70</v>
      </c>
    </row>
    <row r="504" spans="1:6" x14ac:dyDescent="0.25">
      <c r="A504" s="84">
        <v>1932254695</v>
      </c>
      <c r="C504" s="84">
        <v>1</v>
      </c>
      <c r="D504" s="84">
        <v>0</v>
      </c>
      <c r="E504" s="84" t="s">
        <v>20</v>
      </c>
      <c r="F504" s="84" t="s">
        <v>65</v>
      </c>
    </row>
    <row r="505" spans="1:6" x14ac:dyDescent="0.25">
      <c r="A505" s="84">
        <v>1356872253</v>
      </c>
      <c r="C505" s="84">
        <v>1</v>
      </c>
      <c r="D505" s="84">
        <v>0</v>
      </c>
      <c r="E505" s="84" t="s">
        <v>71</v>
      </c>
      <c r="F505" s="84" t="s">
        <v>65</v>
      </c>
    </row>
    <row r="506" spans="1:6" x14ac:dyDescent="0.25">
      <c r="A506" s="84">
        <v>1710418090</v>
      </c>
      <c r="C506" s="84">
        <v>1</v>
      </c>
      <c r="D506" s="84">
        <v>0</v>
      </c>
      <c r="E506" s="84" t="s">
        <v>20</v>
      </c>
      <c r="F506" s="84" t="s">
        <v>65</v>
      </c>
    </row>
    <row r="507" spans="1:6" x14ac:dyDescent="0.25">
      <c r="A507" s="84">
        <v>1730265000</v>
      </c>
      <c r="C507" s="84">
        <v>1</v>
      </c>
      <c r="D507" s="84">
        <v>1</v>
      </c>
      <c r="E507" s="84" t="s">
        <v>64</v>
      </c>
      <c r="F507" s="84" t="s">
        <v>68</v>
      </c>
    </row>
    <row r="508" spans="1:6" x14ac:dyDescent="0.25">
      <c r="A508" s="84">
        <v>1114125952</v>
      </c>
      <c r="C508" s="84">
        <v>1</v>
      </c>
      <c r="D508" s="84">
        <v>0</v>
      </c>
      <c r="E508" s="84" t="s">
        <v>71</v>
      </c>
      <c r="F508" s="84" t="s">
        <v>65</v>
      </c>
    </row>
    <row r="509" spans="1:6" x14ac:dyDescent="0.25">
      <c r="A509" s="84">
        <v>1487649554</v>
      </c>
      <c r="C509" s="84">
        <v>1</v>
      </c>
      <c r="D509" s="84">
        <v>1</v>
      </c>
      <c r="E509" s="84" t="s">
        <v>20</v>
      </c>
      <c r="F509" s="84" t="s">
        <v>70</v>
      </c>
    </row>
    <row r="510" spans="1:6" x14ac:dyDescent="0.25">
      <c r="A510" s="84">
        <v>1124058631</v>
      </c>
      <c r="C510" s="84">
        <v>1</v>
      </c>
      <c r="D510" s="84">
        <v>1</v>
      </c>
      <c r="E510" s="84" t="s">
        <v>64</v>
      </c>
      <c r="F510" s="84" t="s">
        <v>68</v>
      </c>
    </row>
    <row r="511" spans="1:6" x14ac:dyDescent="0.25">
      <c r="A511" s="84">
        <v>1184652067</v>
      </c>
      <c r="C511" s="84">
        <v>1</v>
      </c>
      <c r="D511" s="84">
        <v>0</v>
      </c>
      <c r="E511" s="84" t="s">
        <v>62</v>
      </c>
      <c r="F511" s="84" t="s">
        <v>65</v>
      </c>
    </row>
    <row r="512" spans="1:6" x14ac:dyDescent="0.25">
      <c r="A512" s="84">
        <v>1477571115</v>
      </c>
      <c r="C512" s="84">
        <v>1</v>
      </c>
      <c r="D512" s="84">
        <v>1</v>
      </c>
      <c r="E512" s="84" t="s">
        <v>62</v>
      </c>
      <c r="F512" s="84" t="s">
        <v>68</v>
      </c>
    </row>
    <row r="513" spans="1:6" x14ac:dyDescent="0.25">
      <c r="A513" s="84">
        <v>1962432476</v>
      </c>
      <c r="C513" s="84">
        <v>1</v>
      </c>
      <c r="D513" s="84">
        <v>1</v>
      </c>
      <c r="E513" s="84" t="s">
        <v>62</v>
      </c>
      <c r="F513" s="84" t="s">
        <v>70</v>
      </c>
    </row>
    <row r="514" spans="1:6" x14ac:dyDescent="0.25">
      <c r="A514" s="84">
        <v>1225056070</v>
      </c>
      <c r="C514" s="84">
        <v>1</v>
      </c>
      <c r="D514" s="84">
        <v>1</v>
      </c>
      <c r="E514" s="84" t="s">
        <v>62</v>
      </c>
      <c r="F514" s="84" t="s">
        <v>70</v>
      </c>
    </row>
    <row r="515" spans="1:6" x14ac:dyDescent="0.25">
      <c r="A515" s="84">
        <v>1649299686</v>
      </c>
      <c r="C515" s="84">
        <v>1</v>
      </c>
      <c r="D515" s="84">
        <v>1</v>
      </c>
      <c r="E515" s="84" t="s">
        <v>64</v>
      </c>
      <c r="F515" s="84" t="s">
        <v>68</v>
      </c>
    </row>
    <row r="516" spans="1:6" x14ac:dyDescent="0.25">
      <c r="A516" s="84">
        <v>1366460198</v>
      </c>
      <c r="C516" s="84">
        <v>1</v>
      </c>
      <c r="D516" s="84">
        <v>1</v>
      </c>
      <c r="E516" s="84" t="s">
        <v>64</v>
      </c>
      <c r="F516" s="84" t="s">
        <v>68</v>
      </c>
    </row>
    <row r="517" spans="1:6" x14ac:dyDescent="0.25">
      <c r="A517" s="84">
        <v>1609847326</v>
      </c>
      <c r="C517" s="84">
        <v>1</v>
      </c>
      <c r="D517" s="84">
        <v>1</v>
      </c>
      <c r="E517" s="84" t="s">
        <v>62</v>
      </c>
      <c r="F517" s="84" t="s">
        <v>67</v>
      </c>
    </row>
    <row r="518" spans="1:6" x14ac:dyDescent="0.25">
      <c r="A518" s="84">
        <v>1972298206</v>
      </c>
      <c r="C518" s="84">
        <v>1</v>
      </c>
      <c r="D518" s="84">
        <v>1</v>
      </c>
      <c r="E518" s="84" t="s">
        <v>64</v>
      </c>
      <c r="F518" s="84" t="s">
        <v>66</v>
      </c>
    </row>
    <row r="519" spans="1:6" x14ac:dyDescent="0.25">
      <c r="A519" s="84">
        <v>1922599612</v>
      </c>
      <c r="C519" s="84">
        <v>1</v>
      </c>
      <c r="D519" s="84">
        <v>0</v>
      </c>
      <c r="E519" s="84" t="s">
        <v>20</v>
      </c>
      <c r="F519" s="84" t="s">
        <v>65</v>
      </c>
    </row>
    <row r="520" spans="1:6" x14ac:dyDescent="0.25">
      <c r="A520" s="84">
        <v>1649851528</v>
      </c>
      <c r="C520" s="84">
        <v>1</v>
      </c>
      <c r="D520" s="84">
        <v>0</v>
      </c>
      <c r="E520" s="84" t="s">
        <v>62</v>
      </c>
      <c r="F520" s="84" t="s">
        <v>65</v>
      </c>
    </row>
    <row r="521" spans="1:6" x14ac:dyDescent="0.25">
      <c r="A521" s="84">
        <v>1396326633</v>
      </c>
      <c r="C521" s="84">
        <v>1</v>
      </c>
      <c r="D521" s="84">
        <v>1</v>
      </c>
      <c r="E521" s="84" t="s">
        <v>20</v>
      </c>
      <c r="F521" s="84" t="s">
        <v>66</v>
      </c>
    </row>
    <row r="522" spans="1:6" x14ac:dyDescent="0.25">
      <c r="A522" s="84">
        <v>1427650902</v>
      </c>
      <c r="C522" s="84">
        <v>1</v>
      </c>
      <c r="D522" s="84">
        <v>1</v>
      </c>
      <c r="E522" s="84" t="s">
        <v>20</v>
      </c>
      <c r="F522" s="84" t="s">
        <v>66</v>
      </c>
    </row>
    <row r="523" spans="1:6" x14ac:dyDescent="0.25">
      <c r="A523" s="84">
        <v>1104405901</v>
      </c>
      <c r="C523" s="84">
        <v>1</v>
      </c>
      <c r="D523" s="84">
        <v>0</v>
      </c>
      <c r="E523" s="84" t="s">
        <v>62</v>
      </c>
      <c r="F523" s="84" t="s">
        <v>65</v>
      </c>
    </row>
    <row r="524" spans="1:6" x14ac:dyDescent="0.25">
      <c r="A524" s="84">
        <v>1447888318</v>
      </c>
      <c r="C524" s="84">
        <v>1</v>
      </c>
      <c r="D524" s="84">
        <v>1</v>
      </c>
      <c r="E524" s="84" t="s">
        <v>62</v>
      </c>
      <c r="F524" s="84" t="s">
        <v>68</v>
      </c>
    </row>
    <row r="525" spans="1:6" x14ac:dyDescent="0.25">
      <c r="A525" s="84">
        <v>1104386002</v>
      </c>
      <c r="C525" s="84">
        <v>1</v>
      </c>
      <c r="D525" s="84">
        <v>1</v>
      </c>
      <c r="E525" s="84" t="s">
        <v>20</v>
      </c>
      <c r="F525" s="84" t="s">
        <v>67</v>
      </c>
    </row>
    <row r="526" spans="1:6" x14ac:dyDescent="0.25">
      <c r="A526" s="84">
        <v>1063916062</v>
      </c>
      <c r="C526" s="84">
        <v>1</v>
      </c>
      <c r="D526" s="84">
        <v>1</v>
      </c>
      <c r="E526" s="84" t="s">
        <v>20</v>
      </c>
      <c r="F526" s="84" t="s">
        <v>63</v>
      </c>
    </row>
    <row r="527" spans="1:6" x14ac:dyDescent="0.25">
      <c r="A527" s="84">
        <v>1750766655</v>
      </c>
      <c r="C527" s="84">
        <v>1</v>
      </c>
      <c r="D527" s="84">
        <v>0</v>
      </c>
      <c r="E527" s="84" t="s">
        <v>20</v>
      </c>
      <c r="F527" s="84" t="s">
        <v>65</v>
      </c>
    </row>
    <row r="528" spans="1:6" x14ac:dyDescent="0.25">
      <c r="A528" s="84">
        <v>1194112359</v>
      </c>
      <c r="C528" s="84">
        <v>1</v>
      </c>
      <c r="D528" s="84">
        <v>0</v>
      </c>
      <c r="E528" s="84" t="s">
        <v>20</v>
      </c>
      <c r="F528" s="84" t="s">
        <v>65</v>
      </c>
    </row>
    <row r="529" spans="1:6" x14ac:dyDescent="0.25">
      <c r="A529" s="84">
        <v>1790102747</v>
      </c>
      <c r="C529" s="84">
        <v>1</v>
      </c>
      <c r="D529" s="84">
        <v>1</v>
      </c>
      <c r="E529" s="84" t="s">
        <v>62</v>
      </c>
      <c r="F529" s="84" t="s">
        <v>70</v>
      </c>
    </row>
    <row r="530" spans="1:6" x14ac:dyDescent="0.25">
      <c r="A530" s="84">
        <v>1669994349</v>
      </c>
      <c r="C530" s="84">
        <v>1</v>
      </c>
      <c r="D530" s="84">
        <v>1</v>
      </c>
      <c r="E530" s="84" t="s">
        <v>64</v>
      </c>
      <c r="F530" s="84" t="s">
        <v>68</v>
      </c>
    </row>
    <row r="531" spans="1:6" x14ac:dyDescent="0.25">
      <c r="A531" s="84">
        <v>1801227822</v>
      </c>
      <c r="C531" s="84">
        <v>1</v>
      </c>
      <c r="D531" s="84">
        <v>1</v>
      </c>
      <c r="E531" s="84" t="s">
        <v>64</v>
      </c>
      <c r="F531" s="84" t="s">
        <v>68</v>
      </c>
    </row>
    <row r="532" spans="1:6" x14ac:dyDescent="0.25">
      <c r="A532" s="84">
        <v>1629497136</v>
      </c>
      <c r="C532" s="84">
        <v>1</v>
      </c>
      <c r="D532" s="84">
        <v>1</v>
      </c>
      <c r="E532" s="84" t="s">
        <v>62</v>
      </c>
      <c r="F532" s="84" t="s">
        <v>70</v>
      </c>
    </row>
    <row r="533" spans="1:6" x14ac:dyDescent="0.25">
      <c r="A533" s="84">
        <v>1083092225</v>
      </c>
      <c r="C533" s="84">
        <v>1</v>
      </c>
      <c r="D533" s="84">
        <v>0</v>
      </c>
      <c r="E533" s="84" t="s">
        <v>71</v>
      </c>
      <c r="F533" s="84" t="s">
        <v>65</v>
      </c>
    </row>
    <row r="534" spans="1:6" x14ac:dyDescent="0.25">
      <c r="A534" s="84">
        <v>1942695077</v>
      </c>
      <c r="C534" s="84">
        <v>1</v>
      </c>
      <c r="D534" s="84">
        <v>1</v>
      </c>
      <c r="E534" s="84" t="s">
        <v>62</v>
      </c>
      <c r="F534" s="84" t="s">
        <v>70</v>
      </c>
    </row>
    <row r="535" spans="1:6" x14ac:dyDescent="0.25">
      <c r="A535" s="84">
        <v>1700270352</v>
      </c>
      <c r="C535" s="84">
        <v>1</v>
      </c>
      <c r="D535" s="84">
        <v>1</v>
      </c>
      <c r="E535" s="84" t="s">
        <v>62</v>
      </c>
      <c r="F535" s="84" t="s">
        <v>70</v>
      </c>
    </row>
    <row r="536" spans="1:6" x14ac:dyDescent="0.25">
      <c r="A536" s="84">
        <v>1578705463</v>
      </c>
      <c r="C536" s="84">
        <v>1</v>
      </c>
      <c r="D536" s="84">
        <v>1</v>
      </c>
      <c r="E536" s="84" t="s">
        <v>62</v>
      </c>
      <c r="F536" s="84" t="s">
        <v>63</v>
      </c>
    </row>
    <row r="537" spans="1:6" x14ac:dyDescent="0.25">
      <c r="A537" s="84">
        <v>1174822845</v>
      </c>
      <c r="C537" s="84">
        <v>1</v>
      </c>
      <c r="D537" s="84">
        <v>1</v>
      </c>
      <c r="E537" s="84" t="s">
        <v>62</v>
      </c>
      <c r="F537" s="84" t="s">
        <v>70</v>
      </c>
    </row>
    <row r="538" spans="1:6" x14ac:dyDescent="0.25">
      <c r="A538" s="84">
        <v>1285861930</v>
      </c>
      <c r="C538" s="84">
        <v>1</v>
      </c>
      <c r="D538" s="84">
        <v>0</v>
      </c>
      <c r="E538" s="84" t="s">
        <v>62</v>
      </c>
      <c r="F538" s="84" t="s">
        <v>65</v>
      </c>
    </row>
    <row r="539" spans="1:6" x14ac:dyDescent="0.25">
      <c r="A539" s="84">
        <v>1144368739</v>
      </c>
      <c r="C539" s="84">
        <v>1</v>
      </c>
      <c r="D539" s="84">
        <v>1</v>
      </c>
      <c r="E539" s="84" t="s">
        <v>20</v>
      </c>
      <c r="F539" s="84" t="s">
        <v>69</v>
      </c>
    </row>
    <row r="540" spans="1:6" x14ac:dyDescent="0.25">
      <c r="A540" s="84">
        <v>1033348677</v>
      </c>
      <c r="C540" s="84">
        <v>1</v>
      </c>
      <c r="D540" s="84">
        <v>0</v>
      </c>
      <c r="E540" s="84" t="s">
        <v>20</v>
      </c>
      <c r="F540" s="84" t="s">
        <v>65</v>
      </c>
    </row>
    <row r="541" spans="1:6" x14ac:dyDescent="0.25">
      <c r="A541" s="84">
        <v>1902831431</v>
      </c>
      <c r="C541" s="84">
        <v>1</v>
      </c>
      <c r="D541" s="84">
        <v>0</v>
      </c>
      <c r="E541" s="84" t="s">
        <v>71</v>
      </c>
      <c r="F541" s="84" t="s">
        <v>65</v>
      </c>
    </row>
    <row r="542" spans="1:6" x14ac:dyDescent="0.25">
      <c r="A542" s="84">
        <v>1487716791</v>
      </c>
      <c r="C542" s="84">
        <v>1</v>
      </c>
      <c r="D542" s="84">
        <v>0</v>
      </c>
      <c r="E542" s="84" t="s">
        <v>20</v>
      </c>
      <c r="F542" s="84" t="s">
        <v>65</v>
      </c>
    </row>
    <row r="543" spans="1:6" x14ac:dyDescent="0.25">
      <c r="A543" s="84">
        <v>1346329984</v>
      </c>
      <c r="C543" s="84">
        <v>1</v>
      </c>
      <c r="D543" s="84">
        <v>0</v>
      </c>
      <c r="E543" s="84" t="s">
        <v>62</v>
      </c>
      <c r="F543" s="84" t="s">
        <v>65</v>
      </c>
    </row>
    <row r="544" spans="1:6" x14ac:dyDescent="0.25">
      <c r="A544" s="84">
        <v>1881915817</v>
      </c>
      <c r="C544" s="84">
        <v>1</v>
      </c>
      <c r="D544" s="84">
        <v>0</v>
      </c>
      <c r="E544" s="84" t="s">
        <v>20</v>
      </c>
      <c r="F544" s="84" t="s">
        <v>65</v>
      </c>
    </row>
    <row r="545" spans="1:6" x14ac:dyDescent="0.25">
      <c r="A545" s="84">
        <v>1568637924</v>
      </c>
      <c r="C545" s="84">
        <v>1</v>
      </c>
      <c r="D545" s="84">
        <v>0</v>
      </c>
      <c r="E545" s="84" t="s">
        <v>20</v>
      </c>
      <c r="F545" s="84" t="s">
        <v>65</v>
      </c>
    </row>
    <row r="546" spans="1:6" x14ac:dyDescent="0.25">
      <c r="A546" s="84">
        <v>1457531873</v>
      </c>
      <c r="C546" s="84">
        <v>1</v>
      </c>
      <c r="D546" s="84">
        <v>1</v>
      </c>
      <c r="E546" s="84" t="s">
        <v>62</v>
      </c>
      <c r="F546" s="84" t="s">
        <v>66</v>
      </c>
    </row>
    <row r="547" spans="1:6" x14ac:dyDescent="0.25">
      <c r="A547" s="84">
        <v>1902064678</v>
      </c>
      <c r="C547" s="84">
        <v>1</v>
      </c>
      <c r="D547" s="84">
        <v>0</v>
      </c>
      <c r="E547" s="84" t="s">
        <v>20</v>
      </c>
      <c r="F547" s="84" t="s">
        <v>65</v>
      </c>
    </row>
    <row r="548" spans="1:6" x14ac:dyDescent="0.25">
      <c r="A548" s="84">
        <v>1235279738</v>
      </c>
      <c r="C548" s="84">
        <v>1</v>
      </c>
      <c r="D548" s="84">
        <v>0</v>
      </c>
      <c r="E548" s="84" t="s">
        <v>20</v>
      </c>
      <c r="F548" s="84" t="s">
        <v>65</v>
      </c>
    </row>
    <row r="549" spans="1:6" x14ac:dyDescent="0.25">
      <c r="A549" s="84">
        <v>1336210343</v>
      </c>
      <c r="C549" s="84">
        <v>1</v>
      </c>
      <c r="D549" s="84">
        <v>0</v>
      </c>
      <c r="E549" s="84" t="s">
        <v>20</v>
      </c>
      <c r="F549" s="84" t="s">
        <v>65</v>
      </c>
    </row>
    <row r="550" spans="1:6" x14ac:dyDescent="0.25">
      <c r="A550" s="84">
        <v>1699912279</v>
      </c>
      <c r="C550" s="84">
        <v>1</v>
      </c>
      <c r="D550" s="84">
        <v>1</v>
      </c>
      <c r="E550" s="84" t="s">
        <v>62</v>
      </c>
      <c r="F550" s="84" t="s">
        <v>68</v>
      </c>
    </row>
    <row r="551" spans="1:6" x14ac:dyDescent="0.25">
      <c r="A551" s="84">
        <v>1073745659</v>
      </c>
      <c r="C551" s="84">
        <v>1</v>
      </c>
      <c r="D551" s="84">
        <v>0</v>
      </c>
      <c r="E551" s="84" t="s">
        <v>20</v>
      </c>
      <c r="F551" s="84" t="s">
        <v>65</v>
      </c>
    </row>
    <row r="552" spans="1:6" x14ac:dyDescent="0.25">
      <c r="A552" s="84">
        <v>1528084324</v>
      </c>
      <c r="C552" s="84">
        <v>1</v>
      </c>
      <c r="D552" s="84">
        <v>0</v>
      </c>
      <c r="E552" s="84" t="s">
        <v>62</v>
      </c>
      <c r="F552" s="84" t="s">
        <v>65</v>
      </c>
    </row>
    <row r="553" spans="1:6" x14ac:dyDescent="0.25">
      <c r="A553" s="84">
        <v>1093036469</v>
      </c>
      <c r="C553" s="84">
        <v>1</v>
      </c>
      <c r="D553" s="84">
        <v>0</v>
      </c>
      <c r="E553" s="84" t="s">
        <v>20</v>
      </c>
      <c r="F553" s="84" t="s">
        <v>65</v>
      </c>
    </row>
    <row r="554" spans="1:6" x14ac:dyDescent="0.25">
      <c r="A554" s="84">
        <v>1902112428</v>
      </c>
      <c r="C554" s="84">
        <v>1</v>
      </c>
      <c r="D554" s="84">
        <v>0</v>
      </c>
      <c r="E554" s="84" t="s">
        <v>71</v>
      </c>
      <c r="F554" s="84" t="s">
        <v>65</v>
      </c>
    </row>
    <row r="555" spans="1:6" x14ac:dyDescent="0.25">
      <c r="A555" s="84">
        <v>1427382506</v>
      </c>
      <c r="C555" s="84">
        <v>1</v>
      </c>
      <c r="D555" s="84">
        <v>1</v>
      </c>
      <c r="E555" s="84" t="s">
        <v>62</v>
      </c>
      <c r="F555" s="84" t="s">
        <v>66</v>
      </c>
    </row>
    <row r="556" spans="1:6" x14ac:dyDescent="0.25">
      <c r="A556" s="84">
        <v>1528246097</v>
      </c>
      <c r="C556" s="84">
        <v>1</v>
      </c>
      <c r="D556" s="84">
        <v>1</v>
      </c>
      <c r="E556" s="84" t="s">
        <v>62</v>
      </c>
      <c r="F556" s="84" t="s">
        <v>68</v>
      </c>
    </row>
    <row r="557" spans="1:6" x14ac:dyDescent="0.25">
      <c r="A557" s="84">
        <v>1730497454</v>
      </c>
      <c r="C557" s="84">
        <v>1</v>
      </c>
      <c r="D557" s="84">
        <v>1</v>
      </c>
      <c r="E557" s="84" t="s">
        <v>62</v>
      </c>
      <c r="F557" s="84" t="s">
        <v>70</v>
      </c>
    </row>
    <row r="558" spans="1:6" x14ac:dyDescent="0.25">
      <c r="A558" s="84">
        <v>1932137106</v>
      </c>
      <c r="C558" s="84">
        <v>1</v>
      </c>
      <c r="D558" s="84">
        <v>0</v>
      </c>
      <c r="E558" s="84" t="s">
        <v>62</v>
      </c>
      <c r="F558" s="84" t="s">
        <v>65</v>
      </c>
    </row>
    <row r="559" spans="1:6" x14ac:dyDescent="0.25">
      <c r="A559" s="84">
        <v>1215252762</v>
      </c>
      <c r="C559" s="84">
        <v>1</v>
      </c>
      <c r="D559" s="84">
        <v>1</v>
      </c>
      <c r="E559" s="84" t="s">
        <v>62</v>
      </c>
      <c r="F559" s="84" t="s">
        <v>68</v>
      </c>
    </row>
    <row r="560" spans="1:6" x14ac:dyDescent="0.25">
      <c r="A560" s="84">
        <v>1073713772</v>
      </c>
      <c r="C560" s="84">
        <v>1</v>
      </c>
      <c r="D560" s="84">
        <v>1</v>
      </c>
      <c r="E560" s="84" t="s">
        <v>64</v>
      </c>
      <c r="F560" s="84" t="s">
        <v>66</v>
      </c>
    </row>
    <row r="561" spans="1:6" x14ac:dyDescent="0.25">
      <c r="A561" s="84">
        <v>1710078993</v>
      </c>
      <c r="C561" s="84">
        <v>1</v>
      </c>
      <c r="D561" s="84">
        <v>0</v>
      </c>
      <c r="E561" s="84" t="s">
        <v>62</v>
      </c>
      <c r="F561" s="84" t="s">
        <v>65</v>
      </c>
    </row>
    <row r="562" spans="1:6" x14ac:dyDescent="0.25">
      <c r="A562" s="84">
        <v>1235335308</v>
      </c>
      <c r="C562" s="84">
        <v>1</v>
      </c>
      <c r="D562" s="84">
        <v>1</v>
      </c>
      <c r="E562" s="84" t="s">
        <v>62</v>
      </c>
      <c r="F562" s="84" t="s">
        <v>66</v>
      </c>
    </row>
    <row r="563" spans="1:6" x14ac:dyDescent="0.25">
      <c r="A563" s="84">
        <v>1275605446</v>
      </c>
      <c r="C563" s="84">
        <v>1</v>
      </c>
      <c r="D563" s="84">
        <v>0</v>
      </c>
      <c r="E563" s="84" t="s">
        <v>71</v>
      </c>
      <c r="F563" s="84" t="s">
        <v>65</v>
      </c>
    </row>
    <row r="564" spans="1:6" x14ac:dyDescent="0.25">
      <c r="A564" s="84">
        <v>1922304013</v>
      </c>
      <c r="C564" s="84">
        <v>1</v>
      </c>
      <c r="D564" s="84">
        <v>1</v>
      </c>
      <c r="E564" s="84" t="s">
        <v>62</v>
      </c>
      <c r="F564" s="84" t="s">
        <v>68</v>
      </c>
    </row>
    <row r="565" spans="1:6" x14ac:dyDescent="0.25">
      <c r="A565" s="84">
        <v>1982020178</v>
      </c>
      <c r="C565" s="84">
        <v>1</v>
      </c>
      <c r="D565" s="84">
        <v>1</v>
      </c>
      <c r="E565" s="84" t="s">
        <v>62</v>
      </c>
      <c r="F565" s="84" t="s">
        <v>70</v>
      </c>
    </row>
    <row r="566" spans="1:6" x14ac:dyDescent="0.25">
      <c r="A566" s="84">
        <v>1003117136</v>
      </c>
      <c r="C566" s="84">
        <v>1</v>
      </c>
      <c r="D566" s="84">
        <v>1</v>
      </c>
      <c r="E566" s="84" t="s">
        <v>62</v>
      </c>
      <c r="F566" s="84" t="s">
        <v>68</v>
      </c>
    </row>
    <row r="567" spans="1:6" x14ac:dyDescent="0.25">
      <c r="A567" s="84">
        <v>1801822622</v>
      </c>
      <c r="C567" s="84">
        <v>1</v>
      </c>
      <c r="D567" s="84">
        <v>0</v>
      </c>
      <c r="E567" s="84" t="s">
        <v>20</v>
      </c>
      <c r="F567" s="84" t="s">
        <v>65</v>
      </c>
    </row>
    <row r="568" spans="1:6" x14ac:dyDescent="0.25">
      <c r="A568" s="84">
        <v>1063683654</v>
      </c>
      <c r="C568" s="84">
        <v>1</v>
      </c>
      <c r="D568" s="84">
        <v>1</v>
      </c>
      <c r="E568" s="84" t="s">
        <v>62</v>
      </c>
      <c r="F568" s="84" t="s">
        <v>66</v>
      </c>
    </row>
    <row r="569" spans="1:6" x14ac:dyDescent="0.25">
      <c r="A569" s="84">
        <v>1265699821</v>
      </c>
      <c r="C569" s="84">
        <v>1</v>
      </c>
      <c r="D569" s="84">
        <v>0</v>
      </c>
      <c r="E569" s="84" t="s">
        <v>20</v>
      </c>
      <c r="F569" s="84" t="s">
        <v>65</v>
      </c>
    </row>
    <row r="570" spans="1:6" x14ac:dyDescent="0.25">
      <c r="A570" s="84">
        <v>1740449313</v>
      </c>
      <c r="C570" s="84">
        <v>1</v>
      </c>
      <c r="D570" s="84">
        <v>0</v>
      </c>
      <c r="E570" s="84" t="s">
        <v>62</v>
      </c>
      <c r="F570" s="84" t="s">
        <v>65</v>
      </c>
    </row>
    <row r="571" spans="1:6" x14ac:dyDescent="0.25">
      <c r="A571" s="84">
        <v>1962898718</v>
      </c>
      <c r="C571" s="84">
        <v>1</v>
      </c>
      <c r="D571" s="84">
        <v>0</v>
      </c>
      <c r="E571" s="84" t="s">
        <v>71</v>
      </c>
      <c r="F571" s="84" t="s">
        <v>65</v>
      </c>
    </row>
    <row r="572" spans="1:6" x14ac:dyDescent="0.25">
      <c r="A572" s="84">
        <v>1912388620</v>
      </c>
      <c r="C572" s="84">
        <v>1</v>
      </c>
      <c r="D572" s="84">
        <v>1</v>
      </c>
      <c r="E572" s="84" t="s">
        <v>62</v>
      </c>
      <c r="F572" s="84" t="s">
        <v>70</v>
      </c>
    </row>
    <row r="573" spans="1:6" x14ac:dyDescent="0.25">
      <c r="A573" s="84">
        <v>1265674998</v>
      </c>
      <c r="C573" s="84">
        <v>1</v>
      </c>
      <c r="D573" s="84">
        <v>1</v>
      </c>
      <c r="E573" s="84" t="s">
        <v>62</v>
      </c>
      <c r="F573" s="84" t="s">
        <v>68</v>
      </c>
    </row>
    <row r="574" spans="1:6" x14ac:dyDescent="0.25">
      <c r="A574" s="84">
        <v>1861887184</v>
      </c>
      <c r="C574" s="84">
        <v>1</v>
      </c>
      <c r="D574" s="84">
        <v>1</v>
      </c>
      <c r="E574" s="84" t="s">
        <v>20</v>
      </c>
      <c r="F574" s="84" t="s">
        <v>63</v>
      </c>
    </row>
    <row r="575" spans="1:6" x14ac:dyDescent="0.25">
      <c r="A575" s="84">
        <v>1356772917</v>
      </c>
      <c r="C575" s="84">
        <v>1</v>
      </c>
      <c r="D575" s="84">
        <v>1</v>
      </c>
      <c r="E575" s="84" t="s">
        <v>62</v>
      </c>
      <c r="F575" s="84" t="s">
        <v>70</v>
      </c>
    </row>
    <row r="576" spans="1:6" x14ac:dyDescent="0.25">
      <c r="A576" s="84">
        <v>1124360862</v>
      </c>
      <c r="C576" s="84">
        <v>1</v>
      </c>
      <c r="D576" s="84">
        <v>1</v>
      </c>
      <c r="E576" s="84" t="s">
        <v>62</v>
      </c>
      <c r="F576" s="84" t="s">
        <v>68</v>
      </c>
    </row>
    <row r="577" spans="1:6" x14ac:dyDescent="0.25">
      <c r="A577" s="84">
        <v>1922415801</v>
      </c>
      <c r="C577" s="84">
        <v>1</v>
      </c>
      <c r="D577" s="84">
        <v>1</v>
      </c>
      <c r="E577" s="84" t="s">
        <v>62</v>
      </c>
      <c r="F577" s="84" t="s">
        <v>66</v>
      </c>
    </row>
    <row r="578" spans="1:6" x14ac:dyDescent="0.25">
      <c r="A578" s="84">
        <v>1457667024</v>
      </c>
      <c r="C578" s="84">
        <v>1</v>
      </c>
      <c r="D578" s="84">
        <v>1</v>
      </c>
      <c r="E578" s="84" t="s">
        <v>64</v>
      </c>
      <c r="F578" s="84" t="s">
        <v>70</v>
      </c>
    </row>
    <row r="579" spans="1:6" x14ac:dyDescent="0.25">
      <c r="A579" s="84">
        <v>1326452558</v>
      </c>
      <c r="C579" s="84">
        <v>1</v>
      </c>
      <c r="D579" s="84">
        <v>1</v>
      </c>
      <c r="E579" s="84" t="s">
        <v>64</v>
      </c>
      <c r="F579" s="84" t="s">
        <v>68</v>
      </c>
    </row>
    <row r="580" spans="1:6" x14ac:dyDescent="0.25">
      <c r="A580" s="84">
        <v>1942659339</v>
      </c>
      <c r="C580" s="84">
        <v>1</v>
      </c>
      <c r="D580" s="84">
        <v>1</v>
      </c>
      <c r="E580" s="84" t="s">
        <v>20</v>
      </c>
      <c r="F580" s="84" t="s">
        <v>66</v>
      </c>
    </row>
    <row r="581" spans="1:6" x14ac:dyDescent="0.25">
      <c r="A581" s="84">
        <v>1033505631</v>
      </c>
      <c r="C581" s="84">
        <v>1</v>
      </c>
      <c r="D581" s="84">
        <v>1</v>
      </c>
      <c r="E581" s="84" t="s">
        <v>62</v>
      </c>
      <c r="F581" s="84" t="s">
        <v>63</v>
      </c>
    </row>
    <row r="582" spans="1:6" x14ac:dyDescent="0.25">
      <c r="A582" s="84">
        <v>1356705800</v>
      </c>
      <c r="C582" s="84">
        <v>1</v>
      </c>
      <c r="D582" s="84">
        <v>1</v>
      </c>
      <c r="E582" s="84" t="s">
        <v>20</v>
      </c>
      <c r="F582" s="84" t="s">
        <v>63</v>
      </c>
    </row>
    <row r="583" spans="1:6" x14ac:dyDescent="0.25">
      <c r="A583" s="84">
        <v>1740778836</v>
      </c>
      <c r="C583" s="84">
        <v>1</v>
      </c>
      <c r="D583" s="84">
        <v>0</v>
      </c>
      <c r="E583" s="84" t="s">
        <v>71</v>
      </c>
      <c r="F583" s="84" t="s">
        <v>65</v>
      </c>
    </row>
    <row r="584" spans="1:6" x14ac:dyDescent="0.25">
      <c r="A584" s="84">
        <v>1093332991</v>
      </c>
      <c r="C584" s="84">
        <v>1</v>
      </c>
      <c r="D584" s="84">
        <v>1</v>
      </c>
      <c r="E584" s="84" t="s">
        <v>64</v>
      </c>
      <c r="F584" s="84" t="s">
        <v>70</v>
      </c>
    </row>
    <row r="585" spans="1:6" x14ac:dyDescent="0.25">
      <c r="A585" s="84">
        <v>1609309558</v>
      </c>
      <c r="C585" s="84">
        <v>1</v>
      </c>
      <c r="D585" s="84">
        <v>0</v>
      </c>
      <c r="E585" s="84" t="s">
        <v>20</v>
      </c>
      <c r="F585" s="84" t="s">
        <v>65</v>
      </c>
    </row>
    <row r="586" spans="1:6" x14ac:dyDescent="0.25">
      <c r="A586" s="84">
        <v>1184184681</v>
      </c>
      <c r="C586" s="84">
        <v>1</v>
      </c>
      <c r="D586" s="84">
        <v>0</v>
      </c>
      <c r="E586" s="84" t="s">
        <v>20</v>
      </c>
      <c r="F586" s="84" t="s">
        <v>65</v>
      </c>
    </row>
    <row r="587" spans="1:6" x14ac:dyDescent="0.25">
      <c r="A587" s="84">
        <v>1972172344</v>
      </c>
      <c r="C587" s="84">
        <v>1</v>
      </c>
      <c r="D587" s="84">
        <v>1</v>
      </c>
      <c r="E587" s="84" t="s">
        <v>62</v>
      </c>
      <c r="F587" s="84" t="s">
        <v>68</v>
      </c>
    </row>
    <row r="588" spans="1:6" x14ac:dyDescent="0.25">
      <c r="A588" s="84">
        <v>1275140758</v>
      </c>
      <c r="C588" s="84">
        <v>1</v>
      </c>
      <c r="D588" s="84">
        <v>1</v>
      </c>
      <c r="E588" s="84" t="s">
        <v>62</v>
      </c>
      <c r="F588" s="84" t="s">
        <v>70</v>
      </c>
    </row>
    <row r="589" spans="1:6" x14ac:dyDescent="0.25">
      <c r="A589" s="84">
        <v>1427721620</v>
      </c>
      <c r="C589" s="84">
        <v>1</v>
      </c>
      <c r="D589" s="84">
        <v>1</v>
      </c>
      <c r="E589" s="84" t="s">
        <v>62</v>
      </c>
      <c r="F589" s="84" t="s">
        <v>68</v>
      </c>
    </row>
    <row r="590" spans="1:6" x14ac:dyDescent="0.25">
      <c r="A590" s="84">
        <v>1346813847</v>
      </c>
      <c r="C590" s="84">
        <v>1</v>
      </c>
      <c r="D590" s="84">
        <v>1</v>
      </c>
      <c r="E590" s="84" t="s">
        <v>20</v>
      </c>
      <c r="F590" s="84" t="s">
        <v>69</v>
      </c>
    </row>
    <row r="591" spans="1:6" x14ac:dyDescent="0.25">
      <c r="A591" s="84">
        <v>1568128536</v>
      </c>
      <c r="C591" s="84">
        <v>1</v>
      </c>
      <c r="D591" s="84">
        <v>1</v>
      </c>
      <c r="E591" s="84" t="s">
        <v>62</v>
      </c>
      <c r="F591" s="84" t="s">
        <v>66</v>
      </c>
    </row>
    <row r="592" spans="1:6" x14ac:dyDescent="0.25">
      <c r="A592" s="84">
        <v>1548915622</v>
      </c>
      <c r="C592" s="84">
        <v>1</v>
      </c>
      <c r="D592" s="84">
        <v>1</v>
      </c>
      <c r="E592" s="84" t="s">
        <v>64</v>
      </c>
      <c r="F592" s="84" t="s">
        <v>68</v>
      </c>
    </row>
    <row r="593" spans="1:6" x14ac:dyDescent="0.25">
      <c r="A593" s="84">
        <v>1043990286</v>
      </c>
      <c r="C593" s="84">
        <v>1</v>
      </c>
      <c r="D593" s="84">
        <v>1</v>
      </c>
      <c r="E593" s="84" t="s">
        <v>62</v>
      </c>
      <c r="F593" s="84" t="s">
        <v>66</v>
      </c>
    </row>
    <row r="594" spans="1:6" x14ac:dyDescent="0.25">
      <c r="A594" s="84">
        <v>1124801006</v>
      </c>
      <c r="C594" s="84">
        <v>1</v>
      </c>
      <c r="D594" s="84">
        <v>1</v>
      </c>
      <c r="E594" s="84" t="s">
        <v>62</v>
      </c>
      <c r="F594" s="84" t="s">
        <v>63</v>
      </c>
    </row>
    <row r="595" spans="1:6" x14ac:dyDescent="0.25">
      <c r="A595" s="84">
        <v>1871210815</v>
      </c>
      <c r="C595" s="84">
        <v>1</v>
      </c>
      <c r="D595" s="84">
        <v>1</v>
      </c>
      <c r="E595" s="84" t="s">
        <v>62</v>
      </c>
      <c r="F595" s="84" t="s">
        <v>66</v>
      </c>
    </row>
    <row r="596" spans="1:6" x14ac:dyDescent="0.25">
      <c r="A596" s="84">
        <v>1518680172</v>
      </c>
      <c r="C596" s="84">
        <v>1</v>
      </c>
      <c r="D596" s="84">
        <v>1</v>
      </c>
      <c r="E596" s="84" t="s">
        <v>62</v>
      </c>
      <c r="F596" s="84" t="s">
        <v>70</v>
      </c>
    </row>
    <row r="597" spans="1:6" x14ac:dyDescent="0.25">
      <c r="A597" s="84">
        <v>1912927443</v>
      </c>
      <c r="C597" s="84">
        <v>1</v>
      </c>
      <c r="D597" s="84">
        <v>1</v>
      </c>
      <c r="E597" s="84" t="s">
        <v>64</v>
      </c>
      <c r="F597" s="84" t="s">
        <v>66</v>
      </c>
    </row>
    <row r="598" spans="1:6" x14ac:dyDescent="0.25">
      <c r="A598" s="84">
        <v>1548271745</v>
      </c>
      <c r="C598" s="84">
        <v>1</v>
      </c>
      <c r="D598" s="84">
        <v>1</v>
      </c>
      <c r="E598" s="84" t="s">
        <v>62</v>
      </c>
      <c r="F598" s="84" t="s">
        <v>67</v>
      </c>
    </row>
    <row r="599" spans="1:6" x14ac:dyDescent="0.25">
      <c r="A599" s="84">
        <v>1871517144</v>
      </c>
      <c r="C599" s="84">
        <v>1</v>
      </c>
      <c r="D599" s="84">
        <v>1</v>
      </c>
      <c r="E599" s="84" t="s">
        <v>20</v>
      </c>
      <c r="F599" s="84" t="s">
        <v>66</v>
      </c>
    </row>
    <row r="600" spans="1:6" x14ac:dyDescent="0.25">
      <c r="A600" s="84">
        <v>1710970702</v>
      </c>
      <c r="C600" s="84">
        <v>1</v>
      </c>
      <c r="D600" s="84">
        <v>1</v>
      </c>
      <c r="E600" s="84" t="s">
        <v>62</v>
      </c>
      <c r="F600" s="84" t="s">
        <v>66</v>
      </c>
    </row>
    <row r="601" spans="1:6" x14ac:dyDescent="0.25">
      <c r="A601" s="84">
        <v>1023093721</v>
      </c>
      <c r="C601" s="84">
        <v>1</v>
      </c>
      <c r="D601" s="84">
        <v>0</v>
      </c>
      <c r="E601" s="84" t="s">
        <v>20</v>
      </c>
      <c r="F601" s="84" t="s">
        <v>65</v>
      </c>
    </row>
    <row r="602" spans="1:6" x14ac:dyDescent="0.25">
      <c r="A602" s="84">
        <v>1083700926</v>
      </c>
      <c r="C602" s="84">
        <v>1</v>
      </c>
      <c r="D602" s="84">
        <v>0</v>
      </c>
      <c r="E602" s="84" t="s">
        <v>62</v>
      </c>
      <c r="F602" s="84" t="s">
        <v>65</v>
      </c>
    </row>
    <row r="603" spans="1:6" x14ac:dyDescent="0.25">
      <c r="A603" s="84">
        <v>1164599627</v>
      </c>
      <c r="C603" s="84">
        <v>1</v>
      </c>
      <c r="D603" s="84">
        <v>1</v>
      </c>
      <c r="E603" s="84" t="s">
        <v>62</v>
      </c>
      <c r="F603" s="84" t="s">
        <v>66</v>
      </c>
    </row>
    <row r="604" spans="1:6" x14ac:dyDescent="0.25">
      <c r="A604" s="84">
        <v>1164421277</v>
      </c>
      <c r="C604" s="84">
        <v>1</v>
      </c>
      <c r="D604" s="84">
        <v>0</v>
      </c>
      <c r="E604" s="84" t="s">
        <v>20</v>
      </c>
      <c r="F604" s="84" t="s">
        <v>65</v>
      </c>
    </row>
    <row r="605" spans="1:6" x14ac:dyDescent="0.25">
      <c r="A605" s="84">
        <v>1093739393</v>
      </c>
      <c r="C605" s="84">
        <v>1</v>
      </c>
      <c r="D605" s="84">
        <v>0</v>
      </c>
      <c r="E605" s="84" t="s">
        <v>20</v>
      </c>
      <c r="F605" s="84" t="s">
        <v>65</v>
      </c>
    </row>
    <row r="606" spans="1:6" x14ac:dyDescent="0.25">
      <c r="A606" s="84">
        <v>1841327152</v>
      </c>
      <c r="C606" s="84">
        <v>1</v>
      </c>
      <c r="D606" s="84">
        <v>1</v>
      </c>
      <c r="E606" s="84" t="s">
        <v>64</v>
      </c>
      <c r="F606" s="84" t="s">
        <v>68</v>
      </c>
    </row>
    <row r="607" spans="1:6" x14ac:dyDescent="0.25">
      <c r="A607" s="84">
        <v>1518164540</v>
      </c>
      <c r="C607" s="84">
        <v>1</v>
      </c>
      <c r="D607" s="84">
        <v>1</v>
      </c>
      <c r="E607" s="84" t="s">
        <v>20</v>
      </c>
      <c r="F607" s="84" t="s">
        <v>63</v>
      </c>
    </row>
    <row r="608" spans="1:6" x14ac:dyDescent="0.25">
      <c r="A608" s="84">
        <v>1437504917</v>
      </c>
      <c r="C608" s="84">
        <v>1</v>
      </c>
      <c r="D608" s="84">
        <v>1</v>
      </c>
      <c r="E608" s="84" t="s">
        <v>20</v>
      </c>
      <c r="F608" s="84" t="s">
        <v>69</v>
      </c>
    </row>
    <row r="609" spans="1:6" x14ac:dyDescent="0.25">
      <c r="A609" s="84">
        <v>1013434927</v>
      </c>
      <c r="C609" s="84">
        <v>1</v>
      </c>
      <c r="D609" s="84">
        <v>1</v>
      </c>
      <c r="E609" s="84" t="s">
        <v>62</v>
      </c>
      <c r="F609" s="84" t="s">
        <v>66</v>
      </c>
    </row>
    <row r="610" spans="1:6" x14ac:dyDescent="0.25">
      <c r="A610" s="84">
        <v>1114136967</v>
      </c>
      <c r="C610" s="84">
        <v>1</v>
      </c>
      <c r="D610" s="84">
        <v>1</v>
      </c>
      <c r="E610" s="84" t="s">
        <v>20</v>
      </c>
      <c r="F610" s="84" t="s">
        <v>66</v>
      </c>
    </row>
    <row r="611" spans="1:6" x14ac:dyDescent="0.25">
      <c r="A611" s="84">
        <v>1396720256</v>
      </c>
      <c r="C611" s="84">
        <v>1</v>
      </c>
      <c r="D611" s="84">
        <v>1</v>
      </c>
      <c r="E611" s="84" t="s">
        <v>64</v>
      </c>
      <c r="F611" s="84" t="s">
        <v>68</v>
      </c>
    </row>
    <row r="612" spans="1:6" x14ac:dyDescent="0.25">
      <c r="A612" s="84">
        <v>1396782629</v>
      </c>
      <c r="C612" s="84">
        <v>1</v>
      </c>
      <c r="D612" s="84">
        <v>1</v>
      </c>
      <c r="E612" s="84" t="s">
        <v>20</v>
      </c>
      <c r="F612" s="84" t="s">
        <v>63</v>
      </c>
    </row>
    <row r="613" spans="1:6" x14ac:dyDescent="0.25">
      <c r="A613" s="84">
        <v>1821167453</v>
      </c>
      <c r="C613" s="84">
        <v>1</v>
      </c>
      <c r="D613" s="84">
        <v>1</v>
      </c>
      <c r="E613" s="84" t="s">
        <v>20</v>
      </c>
      <c r="F613" s="84" t="s">
        <v>66</v>
      </c>
    </row>
    <row r="614" spans="1:6" x14ac:dyDescent="0.25">
      <c r="A614" s="84">
        <v>1851488936</v>
      </c>
      <c r="C614" s="84">
        <v>1</v>
      </c>
      <c r="D614" s="84">
        <v>1</v>
      </c>
      <c r="E614" s="84" t="s">
        <v>20</v>
      </c>
      <c r="F614" s="84" t="s">
        <v>63</v>
      </c>
    </row>
    <row r="615" spans="1:6" x14ac:dyDescent="0.25">
      <c r="A615" s="84">
        <v>1376583930</v>
      </c>
      <c r="C615" s="84">
        <v>1</v>
      </c>
      <c r="D615" s="84">
        <v>1</v>
      </c>
      <c r="E615" s="84" t="s">
        <v>62</v>
      </c>
      <c r="F615" s="84" t="s">
        <v>66</v>
      </c>
    </row>
    <row r="616" spans="1:6" x14ac:dyDescent="0.25">
      <c r="A616" s="84">
        <v>1881899615</v>
      </c>
      <c r="C616" s="84">
        <v>1</v>
      </c>
      <c r="D616" s="84">
        <v>1</v>
      </c>
      <c r="E616" s="84" t="s">
        <v>62</v>
      </c>
      <c r="F616" s="84" t="s">
        <v>68</v>
      </c>
    </row>
    <row r="617" spans="1:6" x14ac:dyDescent="0.25">
      <c r="A617" s="84">
        <v>1619027364</v>
      </c>
      <c r="C617" s="84">
        <v>1</v>
      </c>
      <c r="D617" s="84">
        <v>1</v>
      </c>
      <c r="E617" s="84" t="s">
        <v>62</v>
      </c>
      <c r="F617" s="84" t="s">
        <v>66</v>
      </c>
    </row>
    <row r="618" spans="1:6" x14ac:dyDescent="0.25">
      <c r="A618" s="84">
        <v>1770634941</v>
      </c>
      <c r="C618" s="84">
        <v>1</v>
      </c>
      <c r="D618" s="84">
        <v>1</v>
      </c>
      <c r="E618" s="84" t="s">
        <v>62</v>
      </c>
      <c r="F618" s="84" t="s">
        <v>63</v>
      </c>
    </row>
    <row r="619" spans="1:6" x14ac:dyDescent="0.25">
      <c r="A619" s="84">
        <v>1164463444</v>
      </c>
      <c r="C619" s="84">
        <v>1</v>
      </c>
      <c r="D619" s="84">
        <v>1</v>
      </c>
      <c r="E619" s="84" t="s">
        <v>64</v>
      </c>
      <c r="F619" s="84" t="s">
        <v>68</v>
      </c>
    </row>
    <row r="620" spans="1:6" x14ac:dyDescent="0.25">
      <c r="A620" s="84">
        <v>1831306208</v>
      </c>
      <c r="C620" s="84">
        <v>1</v>
      </c>
      <c r="D620" s="84">
        <v>1</v>
      </c>
      <c r="E620" s="84" t="s">
        <v>64</v>
      </c>
      <c r="F620" s="84" t="s">
        <v>67</v>
      </c>
    </row>
    <row r="621" spans="1:6" x14ac:dyDescent="0.25">
      <c r="A621" s="84">
        <v>1386886927</v>
      </c>
      <c r="C621" s="84">
        <v>1</v>
      </c>
      <c r="D621" s="84">
        <v>1</v>
      </c>
      <c r="E621" s="84" t="s">
        <v>62</v>
      </c>
      <c r="F621" s="84" t="s">
        <v>70</v>
      </c>
    </row>
    <row r="622" spans="1:6" x14ac:dyDescent="0.25">
      <c r="A622" s="84">
        <v>1831269794</v>
      </c>
      <c r="C622" s="84">
        <v>1</v>
      </c>
      <c r="D622" s="84">
        <v>1</v>
      </c>
      <c r="E622" s="84" t="s">
        <v>64</v>
      </c>
      <c r="F622" s="84" t="s">
        <v>68</v>
      </c>
    </row>
    <row r="623" spans="1:6" x14ac:dyDescent="0.25">
      <c r="A623" s="84">
        <v>1730292772</v>
      </c>
      <c r="C623" s="84">
        <v>1</v>
      </c>
      <c r="D623" s="84">
        <v>0</v>
      </c>
      <c r="E623" s="84" t="s">
        <v>71</v>
      </c>
      <c r="F623" s="84" t="s">
        <v>65</v>
      </c>
    </row>
    <row r="624" spans="1:6" x14ac:dyDescent="0.25">
      <c r="A624" s="84">
        <v>1336180629</v>
      </c>
      <c r="C624" s="84">
        <v>1</v>
      </c>
      <c r="D624" s="84">
        <v>1</v>
      </c>
      <c r="E624" s="84" t="s">
        <v>64</v>
      </c>
      <c r="F624" s="84" t="s">
        <v>68</v>
      </c>
    </row>
    <row r="625" spans="1:6" x14ac:dyDescent="0.25">
      <c r="A625" s="84">
        <v>1790865012</v>
      </c>
      <c r="C625" s="84">
        <v>1</v>
      </c>
      <c r="D625" s="84">
        <v>1</v>
      </c>
      <c r="E625" s="84" t="s">
        <v>62</v>
      </c>
      <c r="F625" s="84" t="s">
        <v>66</v>
      </c>
    </row>
    <row r="626" spans="1:6" x14ac:dyDescent="0.25">
      <c r="A626" s="84">
        <v>1780608422</v>
      </c>
      <c r="C626" s="84">
        <v>1</v>
      </c>
      <c r="D626" s="84">
        <v>1</v>
      </c>
      <c r="E626" s="84" t="s">
        <v>62</v>
      </c>
      <c r="F626" s="84" t="s">
        <v>70</v>
      </c>
    </row>
    <row r="627" spans="1:6" x14ac:dyDescent="0.25">
      <c r="A627" s="84">
        <v>1861882276</v>
      </c>
      <c r="C627" s="84">
        <v>1</v>
      </c>
      <c r="D627" s="84">
        <v>1</v>
      </c>
      <c r="E627" s="84" t="s">
        <v>62</v>
      </c>
      <c r="F627" s="84" t="s">
        <v>70</v>
      </c>
    </row>
    <row r="628" spans="1:6" x14ac:dyDescent="0.25">
      <c r="A628" s="84">
        <v>1841752920</v>
      </c>
      <c r="C628" s="84">
        <v>1</v>
      </c>
      <c r="D628" s="84">
        <v>0</v>
      </c>
      <c r="E628" s="84" t="s">
        <v>20</v>
      </c>
      <c r="F628" s="84" t="s">
        <v>65</v>
      </c>
    </row>
    <row r="629" spans="1:6" x14ac:dyDescent="0.25">
      <c r="A629" s="84">
        <v>1386285898</v>
      </c>
      <c r="C629" s="84">
        <v>1</v>
      </c>
      <c r="D629" s="84">
        <v>1</v>
      </c>
      <c r="E629" s="84" t="s">
        <v>64</v>
      </c>
      <c r="F629" s="84" t="s">
        <v>66</v>
      </c>
    </row>
    <row r="630" spans="1:6" x14ac:dyDescent="0.25">
      <c r="A630" s="84">
        <v>1437629938</v>
      </c>
      <c r="C630" s="84">
        <v>1</v>
      </c>
      <c r="D630" s="84">
        <v>1</v>
      </c>
      <c r="E630" s="84" t="s">
        <v>64</v>
      </c>
      <c r="F630" s="84" t="s">
        <v>68</v>
      </c>
    </row>
    <row r="631" spans="1:6" x14ac:dyDescent="0.25">
      <c r="A631" s="84">
        <v>1528327707</v>
      </c>
      <c r="C631" s="84">
        <v>1</v>
      </c>
      <c r="D631" s="84">
        <v>1</v>
      </c>
      <c r="E631" s="84" t="s">
        <v>62</v>
      </c>
      <c r="F631" s="84" t="s">
        <v>70</v>
      </c>
    </row>
    <row r="632" spans="1:6" x14ac:dyDescent="0.25">
      <c r="A632" s="84">
        <v>1801375787</v>
      </c>
      <c r="C632" s="84">
        <v>1</v>
      </c>
      <c r="D632" s="84">
        <v>0</v>
      </c>
      <c r="E632" s="84" t="s">
        <v>62</v>
      </c>
      <c r="F632" s="84" t="s">
        <v>65</v>
      </c>
    </row>
    <row r="633" spans="1:6" x14ac:dyDescent="0.25">
      <c r="A633" s="84">
        <v>1144712688</v>
      </c>
      <c r="C633" s="84">
        <v>1</v>
      </c>
      <c r="D633" s="84">
        <v>0</v>
      </c>
      <c r="E633" s="84" t="s">
        <v>20</v>
      </c>
      <c r="F633" s="84" t="s">
        <v>65</v>
      </c>
    </row>
    <row r="634" spans="1:6" x14ac:dyDescent="0.25">
      <c r="A634" s="84">
        <v>1740766484</v>
      </c>
      <c r="C634" s="84">
        <v>1</v>
      </c>
      <c r="D634" s="84">
        <v>1</v>
      </c>
      <c r="E634" s="84" t="s">
        <v>20</v>
      </c>
      <c r="F634" s="84" t="s">
        <v>69</v>
      </c>
    </row>
    <row r="635" spans="1:6" x14ac:dyDescent="0.25">
      <c r="A635" s="84">
        <v>1295224509</v>
      </c>
      <c r="C635" s="84">
        <v>1</v>
      </c>
      <c r="D635" s="84">
        <v>0</v>
      </c>
      <c r="E635" s="84" t="s">
        <v>62</v>
      </c>
      <c r="F635" s="84" t="s">
        <v>65</v>
      </c>
    </row>
    <row r="636" spans="1:6" x14ac:dyDescent="0.25">
      <c r="A636" s="84">
        <v>1912448846</v>
      </c>
      <c r="C636" s="84">
        <v>1</v>
      </c>
      <c r="D636" s="84">
        <v>1</v>
      </c>
      <c r="E636" s="84" t="s">
        <v>64</v>
      </c>
      <c r="F636" s="84" t="s">
        <v>68</v>
      </c>
    </row>
    <row r="637" spans="1:6" x14ac:dyDescent="0.25">
      <c r="A637" s="84">
        <v>1306333273</v>
      </c>
      <c r="C637" s="84">
        <v>1</v>
      </c>
      <c r="D637" s="84">
        <v>0</v>
      </c>
      <c r="E637" s="84" t="s">
        <v>20</v>
      </c>
      <c r="F637" s="84" t="s">
        <v>65</v>
      </c>
    </row>
    <row r="638" spans="1:6" x14ac:dyDescent="0.25">
      <c r="A638" s="84">
        <v>1124518428</v>
      </c>
      <c r="C638" s="84">
        <v>1</v>
      </c>
      <c r="D638" s="84">
        <v>0</v>
      </c>
      <c r="E638" s="84" t="s">
        <v>71</v>
      </c>
      <c r="F638" s="84" t="s">
        <v>65</v>
      </c>
    </row>
    <row r="639" spans="1:6" x14ac:dyDescent="0.25">
      <c r="A639" s="84">
        <v>1891234944</v>
      </c>
      <c r="C639" s="84">
        <v>1</v>
      </c>
      <c r="D639" s="84">
        <v>1</v>
      </c>
      <c r="E639" s="84" t="s">
        <v>62</v>
      </c>
      <c r="F639" s="84" t="s">
        <v>66</v>
      </c>
    </row>
    <row r="640" spans="1:6" x14ac:dyDescent="0.25">
      <c r="A640" s="84">
        <v>1780983007</v>
      </c>
      <c r="C640" s="84">
        <v>1</v>
      </c>
      <c r="D640" s="84">
        <v>1</v>
      </c>
      <c r="E640" s="84" t="s">
        <v>20</v>
      </c>
      <c r="F640" s="84" t="s">
        <v>63</v>
      </c>
    </row>
    <row r="641" spans="1:6" x14ac:dyDescent="0.25">
      <c r="A641" s="84">
        <v>1992835581</v>
      </c>
      <c r="C641" s="84">
        <v>1</v>
      </c>
      <c r="D641" s="84">
        <v>1</v>
      </c>
      <c r="E641" s="84" t="s">
        <v>64</v>
      </c>
      <c r="F641" s="84" t="s">
        <v>68</v>
      </c>
    </row>
    <row r="642" spans="1:6" x14ac:dyDescent="0.25">
      <c r="A642" s="84">
        <v>1508326349</v>
      </c>
      <c r="C642" s="84">
        <v>1</v>
      </c>
      <c r="D642" s="84">
        <v>0</v>
      </c>
      <c r="E642" s="84" t="s">
        <v>71</v>
      </c>
      <c r="F642" s="84" t="s">
        <v>65</v>
      </c>
    </row>
    <row r="643" spans="1:6" x14ac:dyDescent="0.25">
      <c r="A643" s="84">
        <v>1578121430</v>
      </c>
      <c r="C643" s="84">
        <v>1</v>
      </c>
      <c r="D643" s="84">
        <v>0</v>
      </c>
      <c r="E643" s="84" t="s">
        <v>71</v>
      </c>
      <c r="F643" s="84" t="s">
        <v>65</v>
      </c>
    </row>
    <row r="644" spans="1:6" x14ac:dyDescent="0.25">
      <c r="A644" s="84">
        <v>1629353180</v>
      </c>
      <c r="C644" s="84">
        <v>1</v>
      </c>
      <c r="D644" s="84">
        <v>1</v>
      </c>
      <c r="E644" s="84" t="s">
        <v>64</v>
      </c>
      <c r="F644" s="84" t="s">
        <v>68</v>
      </c>
    </row>
    <row r="645" spans="1:6" x14ac:dyDescent="0.25">
      <c r="A645" s="84">
        <v>1336463082</v>
      </c>
      <c r="C645" s="84">
        <v>1</v>
      </c>
      <c r="D645" s="84">
        <v>1</v>
      </c>
      <c r="E645" s="84" t="s">
        <v>62</v>
      </c>
      <c r="F645" s="84" t="s">
        <v>68</v>
      </c>
    </row>
    <row r="646" spans="1:6" x14ac:dyDescent="0.25">
      <c r="A646" s="84">
        <v>1952523268</v>
      </c>
      <c r="C646" s="84">
        <v>1</v>
      </c>
      <c r="D646" s="84">
        <v>1</v>
      </c>
      <c r="E646" s="84" t="s">
        <v>62</v>
      </c>
      <c r="F646" s="84" t="s">
        <v>66</v>
      </c>
    </row>
    <row r="647" spans="1:6" x14ac:dyDescent="0.25">
      <c r="A647" s="84">
        <v>1861735722</v>
      </c>
      <c r="C647" s="84">
        <v>1</v>
      </c>
      <c r="D647" s="84">
        <v>1</v>
      </c>
      <c r="E647" s="84" t="s">
        <v>62</v>
      </c>
      <c r="F647" s="84" t="s">
        <v>66</v>
      </c>
    </row>
    <row r="648" spans="1:6" x14ac:dyDescent="0.25">
      <c r="A648" s="84">
        <v>1235390832</v>
      </c>
      <c r="C648" s="84">
        <v>1</v>
      </c>
      <c r="D648" s="84">
        <v>1</v>
      </c>
      <c r="E648" s="84" t="s">
        <v>64</v>
      </c>
      <c r="F648" s="84" t="s">
        <v>68</v>
      </c>
    </row>
    <row r="649" spans="1:6" x14ac:dyDescent="0.25">
      <c r="A649" s="84">
        <v>1245464361</v>
      </c>
      <c r="C649" s="84">
        <v>1</v>
      </c>
      <c r="D649" s="84">
        <v>1</v>
      </c>
      <c r="E649" s="84" t="s">
        <v>64</v>
      </c>
      <c r="F649" s="84" t="s">
        <v>68</v>
      </c>
    </row>
    <row r="650" spans="1:6" x14ac:dyDescent="0.25">
      <c r="A650" s="84">
        <v>1295005049</v>
      </c>
      <c r="C650" s="84">
        <v>1</v>
      </c>
      <c r="D650" s="84">
        <v>0</v>
      </c>
      <c r="E650" s="84" t="s">
        <v>20</v>
      </c>
      <c r="F650" s="84" t="s">
        <v>65</v>
      </c>
    </row>
    <row r="651" spans="1:6" x14ac:dyDescent="0.25">
      <c r="A651" s="84">
        <v>1497016448</v>
      </c>
      <c r="C651" s="84">
        <v>1</v>
      </c>
      <c r="D651" s="84">
        <v>0</v>
      </c>
      <c r="E651" s="84" t="s">
        <v>62</v>
      </c>
      <c r="F651" s="84" t="s">
        <v>65</v>
      </c>
    </row>
    <row r="652" spans="1:6" x14ac:dyDescent="0.25">
      <c r="A652" s="84">
        <v>1518201466</v>
      </c>
      <c r="C652" s="84">
        <v>1</v>
      </c>
      <c r="D652" s="84">
        <v>1</v>
      </c>
      <c r="E652" s="84" t="s">
        <v>20</v>
      </c>
      <c r="F652" s="84" t="s">
        <v>63</v>
      </c>
    </row>
    <row r="653" spans="1:6" x14ac:dyDescent="0.25">
      <c r="A653" s="84">
        <v>1184891020</v>
      </c>
      <c r="C653" s="84">
        <v>1</v>
      </c>
      <c r="D653" s="84">
        <v>1</v>
      </c>
      <c r="E653" s="84" t="s">
        <v>64</v>
      </c>
      <c r="F653" s="84" t="s">
        <v>68</v>
      </c>
    </row>
    <row r="654" spans="1:6" x14ac:dyDescent="0.25">
      <c r="A654" s="84">
        <v>1518300748</v>
      </c>
      <c r="C654" s="84">
        <v>1</v>
      </c>
      <c r="D654" s="84">
        <v>0</v>
      </c>
      <c r="E654" s="84" t="s">
        <v>20</v>
      </c>
      <c r="F654" s="84" t="s">
        <v>65</v>
      </c>
    </row>
    <row r="655" spans="1:6" x14ac:dyDescent="0.25">
      <c r="A655" s="84">
        <v>1770808990</v>
      </c>
      <c r="C655" s="84">
        <v>1</v>
      </c>
      <c r="D655" s="84">
        <v>1</v>
      </c>
      <c r="E655" s="84" t="s">
        <v>20</v>
      </c>
      <c r="F655" s="84" t="s">
        <v>63</v>
      </c>
    </row>
    <row r="656" spans="1:6" x14ac:dyDescent="0.25">
      <c r="A656" s="84">
        <v>1265871545</v>
      </c>
      <c r="C656" s="84">
        <v>1</v>
      </c>
      <c r="D656" s="84">
        <v>1</v>
      </c>
      <c r="E656" s="84" t="s">
        <v>20</v>
      </c>
      <c r="F656" s="84" t="s">
        <v>63</v>
      </c>
    </row>
    <row r="657" spans="1:6" x14ac:dyDescent="0.25">
      <c r="A657" s="84">
        <v>1710291307</v>
      </c>
      <c r="C657" s="84">
        <v>1</v>
      </c>
      <c r="D657" s="84">
        <v>0</v>
      </c>
      <c r="E657" s="84" t="s">
        <v>62</v>
      </c>
      <c r="F657" s="84" t="s">
        <v>65</v>
      </c>
    </row>
    <row r="658" spans="1:6" x14ac:dyDescent="0.25">
      <c r="A658" s="84">
        <v>1841451580</v>
      </c>
      <c r="C658" s="84">
        <v>1</v>
      </c>
      <c r="D658" s="84">
        <v>1</v>
      </c>
      <c r="E658" s="84" t="s">
        <v>20</v>
      </c>
      <c r="F658" s="84" t="s">
        <v>67</v>
      </c>
    </row>
    <row r="659" spans="1:6" x14ac:dyDescent="0.25">
      <c r="A659" s="84">
        <v>1194152264</v>
      </c>
      <c r="C659" s="84">
        <v>1</v>
      </c>
      <c r="D659" s="84">
        <v>1</v>
      </c>
      <c r="E659" s="84" t="s">
        <v>20</v>
      </c>
      <c r="F659" s="84" t="s">
        <v>67</v>
      </c>
    </row>
    <row r="660" spans="1:6" x14ac:dyDescent="0.25">
      <c r="A660" s="84">
        <v>1447548052</v>
      </c>
      <c r="C660" s="84">
        <v>1</v>
      </c>
      <c r="D660" s="84">
        <v>0</v>
      </c>
      <c r="E660" s="84" t="s">
        <v>64</v>
      </c>
      <c r="F660" s="84" t="s">
        <v>65</v>
      </c>
    </row>
    <row r="661" spans="1:6" x14ac:dyDescent="0.25">
      <c r="A661" s="84">
        <v>1760625487</v>
      </c>
      <c r="C661" s="84">
        <v>1</v>
      </c>
      <c r="D661" s="84">
        <v>1</v>
      </c>
      <c r="E661" s="84" t="s">
        <v>62</v>
      </c>
      <c r="F661" s="84" t="s">
        <v>68</v>
      </c>
    </row>
    <row r="662" spans="1:6" x14ac:dyDescent="0.25">
      <c r="A662" s="84">
        <v>1912287764</v>
      </c>
      <c r="C662" s="84">
        <v>1</v>
      </c>
      <c r="D662" s="84">
        <v>1</v>
      </c>
      <c r="E662" s="84" t="s">
        <v>62</v>
      </c>
      <c r="F662" s="84" t="s">
        <v>70</v>
      </c>
    </row>
    <row r="663" spans="1:6" x14ac:dyDescent="0.25">
      <c r="A663" s="84">
        <v>1679806863</v>
      </c>
      <c r="C663" s="84">
        <v>1</v>
      </c>
      <c r="D663" s="84">
        <v>1</v>
      </c>
      <c r="E663" s="84" t="s">
        <v>62</v>
      </c>
      <c r="F663" s="84" t="s">
        <v>68</v>
      </c>
    </row>
    <row r="664" spans="1:6" x14ac:dyDescent="0.25">
      <c r="A664" s="84">
        <v>1821208505</v>
      </c>
      <c r="C664" s="84">
        <v>1</v>
      </c>
      <c r="D664" s="84">
        <v>1</v>
      </c>
      <c r="E664" s="84" t="s">
        <v>20</v>
      </c>
      <c r="F664" s="84" t="s">
        <v>63</v>
      </c>
    </row>
    <row r="665" spans="1:6" x14ac:dyDescent="0.25">
      <c r="A665" s="84">
        <v>1124318217</v>
      </c>
      <c r="C665" s="84">
        <v>1</v>
      </c>
      <c r="D665" s="84">
        <v>1</v>
      </c>
      <c r="E665" s="84" t="s">
        <v>20</v>
      </c>
      <c r="F665" s="84" t="s">
        <v>67</v>
      </c>
    </row>
    <row r="666" spans="1:6" x14ac:dyDescent="0.25">
      <c r="A666" s="84">
        <v>1932454733</v>
      </c>
      <c r="C666" s="84">
        <v>1</v>
      </c>
      <c r="D666" s="84">
        <v>0</v>
      </c>
      <c r="E666" s="84" t="s">
        <v>64</v>
      </c>
      <c r="F666" s="84" t="s">
        <v>65</v>
      </c>
    </row>
    <row r="667" spans="1:6" x14ac:dyDescent="0.25">
      <c r="A667" s="84">
        <v>1346593399</v>
      </c>
      <c r="C667" s="84">
        <v>1</v>
      </c>
      <c r="D667" s="84">
        <v>1</v>
      </c>
      <c r="E667" s="84" t="s">
        <v>20</v>
      </c>
      <c r="F667" s="84" t="s">
        <v>66</v>
      </c>
    </row>
    <row r="668" spans="1:6" x14ac:dyDescent="0.25">
      <c r="A668" s="84">
        <v>1508156001</v>
      </c>
      <c r="C668" s="84">
        <v>1</v>
      </c>
      <c r="D668" s="84">
        <v>1</v>
      </c>
      <c r="E668" s="84" t="s">
        <v>64</v>
      </c>
      <c r="F668" s="84" t="s">
        <v>68</v>
      </c>
    </row>
    <row r="669" spans="1:6" x14ac:dyDescent="0.25">
      <c r="A669" s="84">
        <v>1588975163</v>
      </c>
      <c r="C669" s="84">
        <v>1</v>
      </c>
      <c r="D669" s="84">
        <v>0</v>
      </c>
      <c r="E669" s="84" t="s">
        <v>20</v>
      </c>
      <c r="F669" s="84" t="s">
        <v>65</v>
      </c>
    </row>
    <row r="670" spans="1:6" x14ac:dyDescent="0.25">
      <c r="A670" s="84">
        <v>1760588669</v>
      </c>
      <c r="C670" s="84">
        <v>1</v>
      </c>
      <c r="D670" s="84">
        <v>1</v>
      </c>
      <c r="E670" s="84" t="s">
        <v>20</v>
      </c>
      <c r="F670" s="84" t="s">
        <v>66</v>
      </c>
    </row>
    <row r="671" spans="1:6" x14ac:dyDescent="0.25">
      <c r="A671" s="84">
        <v>1104101807</v>
      </c>
      <c r="C671" s="84">
        <v>1</v>
      </c>
      <c r="D671" s="84">
        <v>1</v>
      </c>
      <c r="E671" s="84" t="s">
        <v>64</v>
      </c>
      <c r="F671" s="84" t="s">
        <v>68</v>
      </c>
    </row>
    <row r="672" spans="1:6" x14ac:dyDescent="0.25">
      <c r="A672" s="84">
        <v>1598086290</v>
      </c>
      <c r="C672" s="84">
        <v>1</v>
      </c>
      <c r="D672" s="84">
        <v>1</v>
      </c>
      <c r="E672" s="84" t="s">
        <v>62</v>
      </c>
      <c r="F672" s="84" t="s">
        <v>68</v>
      </c>
    </row>
    <row r="673" spans="1:6" x14ac:dyDescent="0.25">
      <c r="A673" s="84">
        <v>1124211925</v>
      </c>
      <c r="C673" s="84">
        <v>1</v>
      </c>
      <c r="D673" s="84">
        <v>1</v>
      </c>
      <c r="E673" s="84" t="s">
        <v>20</v>
      </c>
      <c r="F673" s="84" t="s">
        <v>63</v>
      </c>
    </row>
    <row r="674" spans="1:6" x14ac:dyDescent="0.25">
      <c r="A674" s="84">
        <v>1255981841</v>
      </c>
      <c r="C674" s="84">
        <v>1</v>
      </c>
      <c r="D674" s="84">
        <v>1</v>
      </c>
      <c r="E674" s="84" t="s">
        <v>64</v>
      </c>
      <c r="F674" s="84" t="s">
        <v>68</v>
      </c>
    </row>
    <row r="675" spans="1:6" x14ac:dyDescent="0.25">
      <c r="A675" s="84">
        <v>1871648170</v>
      </c>
      <c r="C675" s="84">
        <v>1</v>
      </c>
      <c r="D675" s="84">
        <v>0</v>
      </c>
      <c r="E675" s="84" t="s">
        <v>20</v>
      </c>
      <c r="F675" s="84" t="s">
        <v>65</v>
      </c>
    </row>
    <row r="676" spans="1:6" x14ac:dyDescent="0.25">
      <c r="A676" s="84">
        <v>1104858430</v>
      </c>
      <c r="C676" s="84">
        <v>1</v>
      </c>
      <c r="D676" s="84">
        <v>1</v>
      </c>
      <c r="E676" s="84" t="s">
        <v>62</v>
      </c>
      <c r="F676" s="84" t="s">
        <v>68</v>
      </c>
    </row>
    <row r="677" spans="1:6" x14ac:dyDescent="0.25">
      <c r="A677" s="84">
        <v>1992098859</v>
      </c>
      <c r="C677" s="84">
        <v>1</v>
      </c>
      <c r="D677" s="84">
        <v>1</v>
      </c>
      <c r="E677" s="84" t="s">
        <v>62</v>
      </c>
      <c r="F677" s="84" t="s">
        <v>68</v>
      </c>
    </row>
    <row r="678" spans="1:6" x14ac:dyDescent="0.25">
      <c r="A678" s="84">
        <v>1891853974</v>
      </c>
      <c r="C678" s="84">
        <v>1</v>
      </c>
      <c r="D678" s="84">
        <v>1</v>
      </c>
      <c r="E678" s="84" t="s">
        <v>64</v>
      </c>
      <c r="F678" s="84" t="s">
        <v>70</v>
      </c>
    </row>
    <row r="679" spans="1:6" x14ac:dyDescent="0.25">
      <c r="A679" s="84">
        <v>1114217262</v>
      </c>
      <c r="C679" s="84">
        <v>1</v>
      </c>
      <c r="D679" s="84">
        <v>0</v>
      </c>
      <c r="E679" s="84" t="s">
        <v>20</v>
      </c>
      <c r="F679" s="84" t="s">
        <v>65</v>
      </c>
    </row>
    <row r="680" spans="1:6" x14ac:dyDescent="0.25">
      <c r="A680" s="84">
        <v>1407148075</v>
      </c>
      <c r="C680" s="84">
        <v>1</v>
      </c>
      <c r="D680" s="84">
        <v>1</v>
      </c>
      <c r="E680" s="84" t="s">
        <v>20</v>
      </c>
      <c r="F680" s="84" t="s">
        <v>66</v>
      </c>
    </row>
    <row r="681" spans="1:6" x14ac:dyDescent="0.25">
      <c r="A681" s="84">
        <v>1508156217</v>
      </c>
      <c r="C681" s="84">
        <v>1</v>
      </c>
      <c r="D681" s="84">
        <v>1</v>
      </c>
      <c r="E681" s="84" t="s">
        <v>64</v>
      </c>
      <c r="F681" s="84" t="s">
        <v>70</v>
      </c>
    </row>
    <row r="682" spans="1:6" x14ac:dyDescent="0.25">
      <c r="A682" s="84">
        <v>1730193475</v>
      </c>
      <c r="C682" s="84">
        <v>1</v>
      </c>
      <c r="D682" s="84">
        <v>1</v>
      </c>
      <c r="E682" s="84" t="s">
        <v>20</v>
      </c>
      <c r="F682" s="84" t="s">
        <v>70</v>
      </c>
    </row>
    <row r="683" spans="1:6" x14ac:dyDescent="0.25">
      <c r="A683" s="84">
        <v>1841588670</v>
      </c>
      <c r="C683" s="84">
        <v>1</v>
      </c>
      <c r="D683" s="84">
        <v>1</v>
      </c>
      <c r="E683" s="84" t="s">
        <v>64</v>
      </c>
      <c r="F683" s="84" t="s">
        <v>70</v>
      </c>
    </row>
    <row r="684" spans="1:6" x14ac:dyDescent="0.25">
      <c r="A684" s="84">
        <v>1528485562</v>
      </c>
      <c r="C684" s="84">
        <v>1</v>
      </c>
      <c r="D684" s="84">
        <v>1</v>
      </c>
      <c r="E684" s="84" t="s">
        <v>62</v>
      </c>
      <c r="F684" s="84" t="s">
        <v>66</v>
      </c>
    </row>
    <row r="685" spans="1:6" x14ac:dyDescent="0.25">
      <c r="A685" s="84">
        <v>1033650023</v>
      </c>
      <c r="C685" s="84">
        <v>1</v>
      </c>
      <c r="D685" s="84">
        <v>0</v>
      </c>
      <c r="E685" s="84" t="s">
        <v>62</v>
      </c>
      <c r="F685" s="84" t="s">
        <v>65</v>
      </c>
    </row>
    <row r="686" spans="1:6" x14ac:dyDescent="0.25">
      <c r="A686" s="84">
        <v>1659878387</v>
      </c>
      <c r="C686" s="84">
        <v>1</v>
      </c>
      <c r="D686" s="84">
        <v>0</v>
      </c>
      <c r="E686" s="84" t="s">
        <v>71</v>
      </c>
      <c r="F686" s="84" t="s">
        <v>65</v>
      </c>
    </row>
    <row r="687" spans="1:6" x14ac:dyDescent="0.25">
      <c r="A687" s="84">
        <v>1033643119</v>
      </c>
      <c r="C687" s="84">
        <v>1</v>
      </c>
      <c r="D687" s="84">
        <v>1</v>
      </c>
      <c r="E687" s="84" t="s">
        <v>20</v>
      </c>
      <c r="F687" s="84" t="s">
        <v>63</v>
      </c>
    </row>
    <row r="688" spans="1:6" x14ac:dyDescent="0.25">
      <c r="A688" s="84">
        <v>1407327141</v>
      </c>
      <c r="C688" s="84">
        <v>1</v>
      </c>
      <c r="D688" s="84">
        <v>0</v>
      </c>
      <c r="E688" s="84" t="s">
        <v>62</v>
      </c>
      <c r="F688" s="84" t="s">
        <v>65</v>
      </c>
    </row>
    <row r="689" spans="1:6" x14ac:dyDescent="0.25">
      <c r="A689" s="84">
        <v>1225079049</v>
      </c>
      <c r="C689" s="84">
        <v>1</v>
      </c>
      <c r="D689" s="84">
        <v>1</v>
      </c>
      <c r="E689" s="84" t="s">
        <v>62</v>
      </c>
      <c r="F689" s="84" t="s">
        <v>68</v>
      </c>
    </row>
    <row r="690" spans="1:6" x14ac:dyDescent="0.25">
      <c r="A690" s="84">
        <v>1861506446</v>
      </c>
      <c r="C690" s="84">
        <v>1</v>
      </c>
      <c r="D690" s="84">
        <v>0</v>
      </c>
      <c r="E690" s="84" t="s">
        <v>62</v>
      </c>
      <c r="F690" s="84" t="s">
        <v>65</v>
      </c>
    </row>
    <row r="691" spans="1:6" x14ac:dyDescent="0.25">
      <c r="A691" s="84">
        <v>1003983404</v>
      </c>
      <c r="C691" s="84">
        <v>1</v>
      </c>
      <c r="D691" s="84">
        <v>1</v>
      </c>
      <c r="E691" s="84" t="s">
        <v>62</v>
      </c>
      <c r="F691" s="84" t="s">
        <v>68</v>
      </c>
    </row>
    <row r="692" spans="1:6" x14ac:dyDescent="0.25">
      <c r="A692" s="84">
        <v>1649361825</v>
      </c>
      <c r="C692" s="84">
        <v>1</v>
      </c>
      <c r="D692" s="84">
        <v>1</v>
      </c>
      <c r="E692" s="84" t="s">
        <v>64</v>
      </c>
      <c r="F692" s="84" t="s">
        <v>66</v>
      </c>
    </row>
    <row r="693" spans="1:6" x14ac:dyDescent="0.25">
      <c r="A693" s="84">
        <v>1336226166</v>
      </c>
      <c r="C693" s="84">
        <v>1</v>
      </c>
      <c r="D693" s="84">
        <v>0</v>
      </c>
      <c r="E693" s="84" t="s">
        <v>20</v>
      </c>
      <c r="F693" s="84" t="s">
        <v>65</v>
      </c>
    </row>
    <row r="694" spans="1:6" x14ac:dyDescent="0.25">
      <c r="A694" s="84">
        <v>1104841394</v>
      </c>
      <c r="C694" s="84">
        <v>1</v>
      </c>
      <c r="D694" s="84">
        <v>0</v>
      </c>
      <c r="E694" s="84" t="s">
        <v>71</v>
      </c>
      <c r="F694" s="84" t="s">
        <v>65</v>
      </c>
    </row>
    <row r="695" spans="1:6" x14ac:dyDescent="0.25">
      <c r="A695" s="84">
        <v>1730372632</v>
      </c>
      <c r="C695" s="84">
        <v>1</v>
      </c>
      <c r="D695" s="84">
        <v>0</v>
      </c>
      <c r="E695" s="84" t="s">
        <v>20</v>
      </c>
      <c r="F695" s="84" t="s">
        <v>65</v>
      </c>
    </row>
    <row r="696" spans="1:6" x14ac:dyDescent="0.25">
      <c r="A696" s="84">
        <v>1649249806</v>
      </c>
      <c r="C696" s="84">
        <v>1</v>
      </c>
      <c r="D696" s="84">
        <v>1</v>
      </c>
      <c r="E696" s="84" t="s">
        <v>62</v>
      </c>
      <c r="F696" s="84" t="s">
        <v>63</v>
      </c>
    </row>
    <row r="697" spans="1:6" x14ac:dyDescent="0.25">
      <c r="A697" s="84">
        <v>1275571945</v>
      </c>
      <c r="C697" s="84">
        <v>1</v>
      </c>
      <c r="D697" s="84">
        <v>1</v>
      </c>
      <c r="E697" s="84" t="s">
        <v>62</v>
      </c>
      <c r="F697" s="84" t="s">
        <v>63</v>
      </c>
    </row>
    <row r="698" spans="1:6" x14ac:dyDescent="0.25">
      <c r="A698" s="84">
        <v>1295719060</v>
      </c>
      <c r="C698" s="84">
        <v>1</v>
      </c>
      <c r="D698" s="84">
        <v>0</v>
      </c>
      <c r="E698" s="84" t="s">
        <v>20</v>
      </c>
      <c r="F698" s="84" t="s">
        <v>65</v>
      </c>
    </row>
    <row r="699" spans="1:6" x14ac:dyDescent="0.25">
      <c r="A699" s="84">
        <v>1124094073</v>
      </c>
      <c r="C699" s="84">
        <v>1</v>
      </c>
      <c r="D699" s="84">
        <v>1</v>
      </c>
      <c r="E699" s="84" t="s">
        <v>20</v>
      </c>
      <c r="F699" s="84" t="s">
        <v>66</v>
      </c>
    </row>
    <row r="700" spans="1:6" x14ac:dyDescent="0.25">
      <c r="A700" s="84">
        <v>1184779415</v>
      </c>
      <c r="C700" s="84">
        <v>1</v>
      </c>
      <c r="D700" s="84">
        <v>1</v>
      </c>
      <c r="E700" s="84" t="s">
        <v>62</v>
      </c>
      <c r="F700" s="84" t="s">
        <v>68</v>
      </c>
    </row>
    <row r="701" spans="1:6" x14ac:dyDescent="0.25">
      <c r="A701" s="84">
        <v>1235347105</v>
      </c>
      <c r="C701" s="84">
        <v>1</v>
      </c>
      <c r="D701" s="84">
        <v>1</v>
      </c>
      <c r="E701" s="84" t="s">
        <v>64</v>
      </c>
      <c r="F701" s="84" t="s">
        <v>68</v>
      </c>
    </row>
    <row r="702" spans="1:6" x14ac:dyDescent="0.25">
      <c r="A702" s="84">
        <v>1437199502</v>
      </c>
      <c r="C702" s="84">
        <v>1</v>
      </c>
      <c r="D702" s="84">
        <v>0</v>
      </c>
      <c r="E702" s="84" t="s">
        <v>62</v>
      </c>
      <c r="F702" s="84" t="s">
        <v>65</v>
      </c>
    </row>
    <row r="703" spans="1:6" x14ac:dyDescent="0.25">
      <c r="A703" s="84">
        <v>1346225034</v>
      </c>
      <c r="C703" s="84">
        <v>1</v>
      </c>
      <c r="D703" s="84">
        <v>0</v>
      </c>
      <c r="E703" s="84" t="s">
        <v>62</v>
      </c>
      <c r="F703" s="84" t="s">
        <v>65</v>
      </c>
    </row>
    <row r="704" spans="1:6" x14ac:dyDescent="0.25">
      <c r="A704" s="84">
        <v>1972528610</v>
      </c>
      <c r="C704" s="84">
        <v>1</v>
      </c>
      <c r="D704" s="84">
        <v>1</v>
      </c>
      <c r="E704" s="84" t="s">
        <v>20</v>
      </c>
      <c r="F704" s="84" t="s">
        <v>67</v>
      </c>
    </row>
    <row r="705" spans="1:6" x14ac:dyDescent="0.25">
      <c r="A705" s="84">
        <v>1750314803</v>
      </c>
      <c r="C705" s="84">
        <v>1</v>
      </c>
      <c r="D705" s="84">
        <v>0</v>
      </c>
      <c r="E705" s="84" t="s">
        <v>62</v>
      </c>
      <c r="F705" s="84" t="s">
        <v>65</v>
      </c>
    </row>
    <row r="706" spans="1:6" x14ac:dyDescent="0.25">
      <c r="A706" s="84">
        <v>1770641581</v>
      </c>
      <c r="C706" s="84">
        <v>1</v>
      </c>
      <c r="D706" s="84">
        <v>0</v>
      </c>
      <c r="E706" s="84" t="s">
        <v>20</v>
      </c>
      <c r="F706" s="84" t="s">
        <v>65</v>
      </c>
    </row>
    <row r="707" spans="1:6" x14ac:dyDescent="0.25">
      <c r="A707" s="84">
        <v>1346229044</v>
      </c>
      <c r="C707" s="84">
        <v>1</v>
      </c>
      <c r="D707" s="84">
        <v>0</v>
      </c>
      <c r="E707" s="84" t="s">
        <v>64</v>
      </c>
      <c r="F707" s="84" t="s">
        <v>65</v>
      </c>
    </row>
    <row r="708" spans="1:6" x14ac:dyDescent="0.25">
      <c r="A708" s="84">
        <v>1447218789</v>
      </c>
      <c r="C708" s="84">
        <v>1</v>
      </c>
      <c r="D708" s="84">
        <v>1</v>
      </c>
      <c r="E708" s="84" t="s">
        <v>20</v>
      </c>
      <c r="F708" s="84" t="s">
        <v>67</v>
      </c>
    </row>
    <row r="709" spans="1:6" x14ac:dyDescent="0.25">
      <c r="A709" s="84">
        <v>1558300152</v>
      </c>
      <c r="C709" s="84">
        <v>1</v>
      </c>
      <c r="D709" s="84">
        <v>1</v>
      </c>
      <c r="E709" s="84" t="s">
        <v>64</v>
      </c>
      <c r="F709" s="84" t="s">
        <v>67</v>
      </c>
    </row>
    <row r="710" spans="1:6" x14ac:dyDescent="0.25">
      <c r="A710" s="84">
        <v>1346246998</v>
      </c>
      <c r="C710" s="84">
        <v>1</v>
      </c>
      <c r="D710" s="84">
        <v>0</v>
      </c>
      <c r="E710" s="84" t="s">
        <v>64</v>
      </c>
      <c r="F710" s="84" t="s">
        <v>65</v>
      </c>
    </row>
    <row r="711" spans="1:6" x14ac:dyDescent="0.25">
      <c r="A711" s="84">
        <v>1093754376</v>
      </c>
      <c r="C711" s="84">
        <v>1</v>
      </c>
      <c r="D711" s="84">
        <v>0</v>
      </c>
      <c r="E711" s="84" t="s">
        <v>20</v>
      </c>
      <c r="F711" s="84" t="s">
        <v>65</v>
      </c>
    </row>
    <row r="712" spans="1:6" x14ac:dyDescent="0.25">
      <c r="A712" s="84">
        <v>1902866510</v>
      </c>
      <c r="C712" s="84">
        <v>1</v>
      </c>
      <c r="D712" s="84">
        <v>0</v>
      </c>
      <c r="E712" s="84" t="s">
        <v>62</v>
      </c>
      <c r="F712" s="84" t="s">
        <v>65</v>
      </c>
    </row>
    <row r="713" spans="1:6" x14ac:dyDescent="0.25">
      <c r="A713" s="84">
        <v>1164487468</v>
      </c>
      <c r="C713" s="84">
        <v>1</v>
      </c>
      <c r="D713" s="84">
        <v>1</v>
      </c>
      <c r="E713" s="84" t="s">
        <v>62</v>
      </c>
      <c r="F713" s="84" t="s">
        <v>63</v>
      </c>
    </row>
    <row r="714" spans="1:6" x14ac:dyDescent="0.25">
      <c r="A714" s="84">
        <v>1861422586</v>
      </c>
      <c r="C714" s="84">
        <v>1</v>
      </c>
      <c r="D714" s="84">
        <v>1</v>
      </c>
      <c r="E714" s="84" t="s">
        <v>20</v>
      </c>
      <c r="F714" s="84" t="s">
        <v>67</v>
      </c>
    </row>
    <row r="715" spans="1:6" x14ac:dyDescent="0.25">
      <c r="A715" s="84">
        <v>1033206032</v>
      </c>
      <c r="C715" s="84">
        <v>1</v>
      </c>
      <c r="D715" s="84">
        <v>1</v>
      </c>
      <c r="E715" s="84" t="s">
        <v>62</v>
      </c>
      <c r="F715" s="84" t="s">
        <v>70</v>
      </c>
    </row>
    <row r="716" spans="1:6" x14ac:dyDescent="0.25">
      <c r="A716" s="84">
        <v>1821043134</v>
      </c>
      <c r="C716" s="84">
        <v>1</v>
      </c>
      <c r="D716" s="84">
        <v>1</v>
      </c>
      <c r="E716" s="84" t="s">
        <v>20</v>
      </c>
      <c r="F716" s="84" t="s">
        <v>66</v>
      </c>
    </row>
    <row r="717" spans="1:6" x14ac:dyDescent="0.25">
      <c r="A717" s="84">
        <v>1780771626</v>
      </c>
      <c r="C717" s="84">
        <v>1</v>
      </c>
      <c r="D717" s="84">
        <v>0</v>
      </c>
      <c r="E717" s="84" t="s">
        <v>20</v>
      </c>
      <c r="F717" s="84" t="s">
        <v>65</v>
      </c>
    </row>
    <row r="718" spans="1:6" x14ac:dyDescent="0.25">
      <c r="A718" s="84">
        <v>1942269782</v>
      </c>
      <c r="C718" s="84">
        <v>1</v>
      </c>
      <c r="D718" s="84">
        <v>1</v>
      </c>
      <c r="E718" s="84" t="s">
        <v>20</v>
      </c>
      <c r="F718" s="84" t="s">
        <v>70</v>
      </c>
    </row>
    <row r="719" spans="1:6" x14ac:dyDescent="0.25">
      <c r="A719" s="84">
        <v>1881828291</v>
      </c>
      <c r="C719" s="84">
        <v>1</v>
      </c>
      <c r="D719" s="84">
        <v>1</v>
      </c>
      <c r="E719" s="84" t="s">
        <v>20</v>
      </c>
      <c r="F719" s="84" t="s">
        <v>63</v>
      </c>
    </row>
    <row r="720" spans="1:6" x14ac:dyDescent="0.25">
      <c r="A720" s="84">
        <v>1063471712</v>
      </c>
      <c r="C720" s="84">
        <v>1</v>
      </c>
      <c r="D720" s="84">
        <v>1</v>
      </c>
      <c r="E720" s="84" t="s">
        <v>20</v>
      </c>
      <c r="F720" s="84" t="s">
        <v>63</v>
      </c>
    </row>
    <row r="721" spans="1:6" x14ac:dyDescent="0.25">
      <c r="A721" s="84">
        <v>1750459350</v>
      </c>
      <c r="C721" s="84">
        <v>1</v>
      </c>
      <c r="D721" s="84">
        <v>1</v>
      </c>
      <c r="E721" s="84" t="s">
        <v>62</v>
      </c>
      <c r="F721" s="84" t="s">
        <v>69</v>
      </c>
    </row>
    <row r="722" spans="1:6" x14ac:dyDescent="0.25">
      <c r="A722" s="84">
        <v>1487783767</v>
      </c>
      <c r="C722" s="84">
        <v>1</v>
      </c>
      <c r="D722" s="84">
        <v>1</v>
      </c>
      <c r="E722" s="84" t="s">
        <v>62</v>
      </c>
      <c r="F722" s="84" t="s">
        <v>63</v>
      </c>
    </row>
    <row r="723" spans="1:6" x14ac:dyDescent="0.25">
      <c r="A723" s="84">
        <v>1790753317</v>
      </c>
      <c r="C723" s="84">
        <v>1</v>
      </c>
      <c r="D723" s="84">
        <v>1</v>
      </c>
      <c r="E723" s="84" t="s">
        <v>64</v>
      </c>
      <c r="F723" s="84" t="s">
        <v>68</v>
      </c>
    </row>
    <row r="724" spans="1:6" x14ac:dyDescent="0.25">
      <c r="A724" s="84">
        <v>1881695039</v>
      </c>
      <c r="C724" s="84">
        <v>1</v>
      </c>
      <c r="D724" s="84">
        <v>1</v>
      </c>
      <c r="E724" s="84" t="s">
        <v>62</v>
      </c>
      <c r="F724" s="84" t="s">
        <v>66</v>
      </c>
    </row>
    <row r="725" spans="1:6" x14ac:dyDescent="0.25">
      <c r="A725" s="84">
        <v>1770765919</v>
      </c>
      <c r="C725" s="84">
        <v>1</v>
      </c>
      <c r="D725" s="84">
        <v>0</v>
      </c>
      <c r="E725" s="84" t="s">
        <v>62</v>
      </c>
      <c r="F725" s="84" t="s">
        <v>65</v>
      </c>
    </row>
    <row r="726" spans="1:6" x14ac:dyDescent="0.25">
      <c r="A726" s="84">
        <v>1548256738</v>
      </c>
      <c r="C726" s="84">
        <v>1</v>
      </c>
      <c r="D726" s="84">
        <v>1</v>
      </c>
      <c r="E726" s="84" t="s">
        <v>62</v>
      </c>
      <c r="F726" s="84" t="s">
        <v>66</v>
      </c>
    </row>
    <row r="727" spans="1:6" x14ac:dyDescent="0.25">
      <c r="A727" s="84">
        <v>1407945462</v>
      </c>
      <c r="C727" s="84">
        <v>1</v>
      </c>
      <c r="D727" s="84">
        <v>1</v>
      </c>
      <c r="E727" s="84" t="s">
        <v>20</v>
      </c>
      <c r="F727" s="84" t="s">
        <v>63</v>
      </c>
    </row>
    <row r="728" spans="1:6" x14ac:dyDescent="0.25">
      <c r="A728" s="84">
        <v>1639185465</v>
      </c>
      <c r="C728" s="84">
        <v>1</v>
      </c>
      <c r="D728" s="84">
        <v>1</v>
      </c>
      <c r="E728" s="84" t="s">
        <v>62</v>
      </c>
      <c r="F728" s="84" t="s">
        <v>63</v>
      </c>
    </row>
    <row r="729" spans="1:6" x14ac:dyDescent="0.25">
      <c r="A729" s="84">
        <v>1497717516</v>
      </c>
      <c r="C729" s="84">
        <v>1</v>
      </c>
      <c r="D729" s="84">
        <v>1</v>
      </c>
      <c r="E729" s="84" t="s">
        <v>62</v>
      </c>
      <c r="F729" s="84" t="s">
        <v>66</v>
      </c>
    </row>
    <row r="730" spans="1:6" x14ac:dyDescent="0.25">
      <c r="A730" s="84">
        <v>1053576207</v>
      </c>
      <c r="C730" s="84">
        <v>1</v>
      </c>
      <c r="D730" s="84">
        <v>1</v>
      </c>
      <c r="E730" s="84" t="s">
        <v>64</v>
      </c>
      <c r="F730" s="84" t="s">
        <v>66</v>
      </c>
    </row>
    <row r="731" spans="1:6" x14ac:dyDescent="0.25">
      <c r="A731" s="84">
        <v>1912992330</v>
      </c>
      <c r="C731" s="84">
        <v>1</v>
      </c>
      <c r="D731" s="84">
        <v>1</v>
      </c>
      <c r="E731" s="84" t="s">
        <v>20</v>
      </c>
      <c r="F731" s="84" t="s">
        <v>67</v>
      </c>
    </row>
    <row r="732" spans="1:6" x14ac:dyDescent="0.25">
      <c r="A732" s="84">
        <v>1245294941</v>
      </c>
      <c r="C732" s="84">
        <v>1</v>
      </c>
      <c r="D732" s="84">
        <v>1</v>
      </c>
      <c r="E732" s="84" t="s">
        <v>20</v>
      </c>
      <c r="F732" s="84" t="s">
        <v>66</v>
      </c>
    </row>
    <row r="733" spans="1:6" x14ac:dyDescent="0.25">
      <c r="A733" s="84">
        <v>1124245162</v>
      </c>
      <c r="C733" s="84">
        <v>1</v>
      </c>
      <c r="D733" s="84">
        <v>1</v>
      </c>
      <c r="E733" s="84" t="s">
        <v>62</v>
      </c>
      <c r="F733" s="84" t="s">
        <v>70</v>
      </c>
    </row>
    <row r="734" spans="1:6" x14ac:dyDescent="0.25">
      <c r="A734" s="84">
        <v>1730154774</v>
      </c>
      <c r="C734" s="84">
        <v>1</v>
      </c>
      <c r="D734" s="84">
        <v>1</v>
      </c>
      <c r="E734" s="84" t="s">
        <v>64</v>
      </c>
      <c r="F734" s="84" t="s">
        <v>68</v>
      </c>
    </row>
    <row r="735" spans="1:6" x14ac:dyDescent="0.25">
      <c r="A735" s="84">
        <v>1073050928</v>
      </c>
      <c r="C735" s="84">
        <v>1</v>
      </c>
      <c r="D735" s="84">
        <v>1</v>
      </c>
      <c r="E735" s="84" t="s">
        <v>62</v>
      </c>
      <c r="F735" s="84" t="s">
        <v>66</v>
      </c>
    </row>
    <row r="736" spans="1:6" x14ac:dyDescent="0.25">
      <c r="A736" s="84">
        <v>1679735518</v>
      </c>
      <c r="C736" s="84">
        <v>1</v>
      </c>
      <c r="D736" s="84">
        <v>1</v>
      </c>
      <c r="E736" s="84" t="s">
        <v>20</v>
      </c>
      <c r="F736" s="84" t="s">
        <v>63</v>
      </c>
    </row>
    <row r="737" spans="1:6" x14ac:dyDescent="0.25">
      <c r="A737" s="84">
        <v>1073580486</v>
      </c>
      <c r="C737" s="84">
        <v>1</v>
      </c>
      <c r="D737" s="84">
        <v>1</v>
      </c>
      <c r="E737" s="84" t="s">
        <v>71</v>
      </c>
      <c r="F737" s="84" t="s">
        <v>63</v>
      </c>
    </row>
    <row r="738" spans="1:6" x14ac:dyDescent="0.25">
      <c r="A738" s="84">
        <v>1609081041</v>
      </c>
      <c r="C738" s="84">
        <v>1</v>
      </c>
      <c r="D738" s="84">
        <v>1</v>
      </c>
      <c r="E738" s="84" t="s">
        <v>20</v>
      </c>
      <c r="F738" s="84" t="s">
        <v>63</v>
      </c>
    </row>
    <row r="739" spans="1:6" x14ac:dyDescent="0.25">
      <c r="A739" s="84">
        <v>1285853887</v>
      </c>
      <c r="C739" s="84">
        <v>1</v>
      </c>
      <c r="D739" s="84">
        <v>1</v>
      </c>
      <c r="E739" s="84" t="s">
        <v>20</v>
      </c>
      <c r="F739" s="84" t="s">
        <v>63</v>
      </c>
    </row>
    <row r="740" spans="1:6" x14ac:dyDescent="0.25">
      <c r="A740" s="84">
        <v>1669431425</v>
      </c>
      <c r="C740" s="84">
        <v>1</v>
      </c>
      <c r="D740" s="84">
        <v>1</v>
      </c>
      <c r="E740" s="84" t="s">
        <v>20</v>
      </c>
      <c r="F740" s="84" t="s">
        <v>63</v>
      </c>
    </row>
    <row r="741" spans="1:6" x14ac:dyDescent="0.25">
      <c r="A741" s="84">
        <v>1871681056</v>
      </c>
      <c r="C741" s="84">
        <v>1</v>
      </c>
      <c r="D741" s="84">
        <v>1</v>
      </c>
      <c r="E741" s="84" t="s">
        <v>20</v>
      </c>
      <c r="F741" s="84" t="s">
        <v>63</v>
      </c>
    </row>
    <row r="742" spans="1:6" x14ac:dyDescent="0.25">
      <c r="A742" s="84">
        <v>1083881585</v>
      </c>
      <c r="C742" s="84">
        <v>1</v>
      </c>
      <c r="D742" s="84">
        <v>0</v>
      </c>
      <c r="E742" s="84" t="s">
        <v>62</v>
      </c>
      <c r="F742" s="84" t="s">
        <v>65</v>
      </c>
    </row>
    <row r="743" spans="1:6" x14ac:dyDescent="0.25">
      <c r="A743" s="84">
        <v>1831119189</v>
      </c>
      <c r="C743" s="84">
        <v>1</v>
      </c>
      <c r="D743" s="84">
        <v>1</v>
      </c>
      <c r="E743" s="84" t="s">
        <v>20</v>
      </c>
      <c r="F743" s="84" t="s">
        <v>63</v>
      </c>
    </row>
    <row r="744" spans="1:6" x14ac:dyDescent="0.25">
      <c r="A744" s="84">
        <v>1326215690</v>
      </c>
      <c r="C744" s="84">
        <v>1</v>
      </c>
      <c r="D744" s="84">
        <v>0</v>
      </c>
      <c r="E744" s="84" t="s">
        <v>20</v>
      </c>
      <c r="F744" s="84" t="s">
        <v>65</v>
      </c>
    </row>
    <row r="745" spans="1:6" x14ac:dyDescent="0.25">
      <c r="A745" s="84">
        <v>1831199975</v>
      </c>
      <c r="C745" s="84">
        <v>1</v>
      </c>
      <c r="D745" s="84">
        <v>0</v>
      </c>
      <c r="E745" s="84" t="s">
        <v>20</v>
      </c>
      <c r="F745" s="84" t="s">
        <v>65</v>
      </c>
    </row>
    <row r="746" spans="1:6" x14ac:dyDescent="0.25">
      <c r="A746" s="84">
        <v>1528145208</v>
      </c>
      <c r="C746" s="84">
        <v>1</v>
      </c>
      <c r="D746" s="84">
        <v>0</v>
      </c>
      <c r="E746" s="84" t="s">
        <v>64</v>
      </c>
      <c r="F746" s="84" t="s">
        <v>65</v>
      </c>
    </row>
    <row r="747" spans="1:6" x14ac:dyDescent="0.25">
      <c r="A747" s="84">
        <v>1356378574</v>
      </c>
      <c r="C747" s="84">
        <v>1</v>
      </c>
      <c r="D747" s="84">
        <v>1</v>
      </c>
      <c r="E747" s="84" t="s">
        <v>20</v>
      </c>
      <c r="F747" s="84" t="s">
        <v>63</v>
      </c>
    </row>
    <row r="748" spans="1:6" x14ac:dyDescent="0.25">
      <c r="A748" s="84">
        <v>1285693069</v>
      </c>
      <c r="C748" s="84">
        <v>1</v>
      </c>
      <c r="D748" s="84">
        <v>1</v>
      </c>
      <c r="E748" s="84" t="s">
        <v>62</v>
      </c>
      <c r="F748" s="84" t="s">
        <v>68</v>
      </c>
    </row>
    <row r="749" spans="1:6" x14ac:dyDescent="0.25">
      <c r="A749" s="84">
        <v>1154151108</v>
      </c>
      <c r="C749" s="84">
        <v>1</v>
      </c>
      <c r="D749" s="84">
        <v>0</v>
      </c>
      <c r="E749" s="84" t="s">
        <v>71</v>
      </c>
      <c r="F749" s="84" t="s">
        <v>65</v>
      </c>
    </row>
    <row r="750" spans="1:6" x14ac:dyDescent="0.25">
      <c r="A750" s="84">
        <v>1881699445</v>
      </c>
      <c r="C750" s="84">
        <v>1</v>
      </c>
      <c r="D750" s="84">
        <v>1</v>
      </c>
      <c r="E750" s="84" t="s">
        <v>62</v>
      </c>
      <c r="F750" s="84" t="s">
        <v>70</v>
      </c>
    </row>
    <row r="751" spans="1:6" x14ac:dyDescent="0.25">
      <c r="A751" s="84">
        <v>1144310608</v>
      </c>
      <c r="C751" s="84">
        <v>1</v>
      </c>
      <c r="D751" s="84">
        <v>1</v>
      </c>
      <c r="E751" s="84" t="s">
        <v>20</v>
      </c>
      <c r="F751" s="84" t="s">
        <v>63</v>
      </c>
    </row>
    <row r="752" spans="1:6" x14ac:dyDescent="0.25">
      <c r="A752" s="84">
        <v>1831158005</v>
      </c>
      <c r="C752" s="84">
        <v>1</v>
      </c>
      <c r="D752" s="84">
        <v>1</v>
      </c>
      <c r="E752" s="84" t="s">
        <v>62</v>
      </c>
      <c r="F752" s="84" t="s">
        <v>68</v>
      </c>
    </row>
    <row r="753" spans="1:6" x14ac:dyDescent="0.25">
      <c r="A753" s="84">
        <v>1427194075</v>
      </c>
      <c r="C753" s="84">
        <v>1</v>
      </c>
      <c r="D753" s="84">
        <v>1</v>
      </c>
      <c r="E753" s="84" t="s">
        <v>64</v>
      </c>
      <c r="F753" s="84" t="s">
        <v>68</v>
      </c>
    </row>
    <row r="754" spans="1:6" x14ac:dyDescent="0.25">
      <c r="A754" s="84">
        <v>1083654214</v>
      </c>
      <c r="C754" s="84">
        <v>1</v>
      </c>
      <c r="D754" s="84">
        <v>0</v>
      </c>
      <c r="E754" s="84" t="s">
        <v>20</v>
      </c>
      <c r="F754" s="84" t="s">
        <v>65</v>
      </c>
    </row>
    <row r="755" spans="1:6" x14ac:dyDescent="0.25">
      <c r="A755" s="84">
        <v>1477527547</v>
      </c>
      <c r="C755" s="84">
        <v>1</v>
      </c>
      <c r="D755" s="84">
        <v>1</v>
      </c>
      <c r="E755" s="84" t="s">
        <v>64</v>
      </c>
      <c r="F755" s="84" t="s">
        <v>63</v>
      </c>
    </row>
    <row r="756" spans="1:6" x14ac:dyDescent="0.25">
      <c r="A756" s="84">
        <v>1366550345</v>
      </c>
      <c r="C756" s="84">
        <v>1</v>
      </c>
      <c r="D756" s="84">
        <v>0</v>
      </c>
      <c r="E756" s="84" t="s">
        <v>20</v>
      </c>
      <c r="F756" s="84" t="s">
        <v>65</v>
      </c>
    </row>
    <row r="757" spans="1:6" x14ac:dyDescent="0.25">
      <c r="A757" s="84">
        <v>1407815236</v>
      </c>
      <c r="C757" s="84">
        <v>1</v>
      </c>
      <c r="D757" s="84">
        <v>1</v>
      </c>
      <c r="E757" s="84" t="s">
        <v>62</v>
      </c>
      <c r="F757" s="84" t="s">
        <v>68</v>
      </c>
    </row>
    <row r="758" spans="1:6" x14ac:dyDescent="0.25">
      <c r="A758" s="84">
        <v>1154499085</v>
      </c>
      <c r="C758" s="84">
        <v>1</v>
      </c>
      <c r="D758" s="84">
        <v>1</v>
      </c>
      <c r="E758" s="84" t="s">
        <v>62</v>
      </c>
      <c r="F758" s="84" t="s">
        <v>66</v>
      </c>
    </row>
    <row r="759" spans="1:6" x14ac:dyDescent="0.25">
      <c r="A759" s="84">
        <v>1558565598</v>
      </c>
      <c r="C759" s="84">
        <v>1</v>
      </c>
      <c r="D759" s="84">
        <v>1</v>
      </c>
      <c r="E759" s="84" t="s">
        <v>62</v>
      </c>
      <c r="F759" s="84" t="s">
        <v>68</v>
      </c>
    </row>
    <row r="760" spans="1:6" x14ac:dyDescent="0.25">
      <c r="A760" s="84">
        <v>1366401135</v>
      </c>
      <c r="C760" s="84">
        <v>1</v>
      </c>
      <c r="D760" s="84">
        <v>1</v>
      </c>
      <c r="E760" s="84" t="s">
        <v>62</v>
      </c>
      <c r="F760" s="84" t="s">
        <v>68</v>
      </c>
    </row>
    <row r="761" spans="1:6" x14ac:dyDescent="0.25">
      <c r="A761" s="84">
        <v>1528012531</v>
      </c>
      <c r="C761" s="84">
        <v>1</v>
      </c>
      <c r="D761" s="84">
        <v>1</v>
      </c>
      <c r="E761" s="84" t="s">
        <v>62</v>
      </c>
      <c r="F761" s="84" t="s">
        <v>63</v>
      </c>
    </row>
    <row r="762" spans="1:6" x14ac:dyDescent="0.25">
      <c r="A762" s="84">
        <v>1891758843</v>
      </c>
      <c r="C762" s="84">
        <v>1</v>
      </c>
      <c r="D762" s="84">
        <v>1</v>
      </c>
      <c r="E762" s="84" t="s">
        <v>20</v>
      </c>
      <c r="F762" s="84" t="s">
        <v>67</v>
      </c>
    </row>
    <row r="763" spans="1:6" x14ac:dyDescent="0.25">
      <c r="A763" s="84">
        <v>1861433922</v>
      </c>
      <c r="C763" s="84">
        <v>1</v>
      </c>
      <c r="D763" s="84">
        <v>1</v>
      </c>
      <c r="E763" s="84" t="s">
        <v>62</v>
      </c>
      <c r="F763" s="84" t="s">
        <v>66</v>
      </c>
    </row>
    <row r="764" spans="1:6" x14ac:dyDescent="0.25">
      <c r="A764" s="84">
        <v>1548338478</v>
      </c>
      <c r="C764" s="84">
        <v>1</v>
      </c>
      <c r="D764" s="84">
        <v>1</v>
      </c>
      <c r="E764" s="84" t="s">
        <v>62</v>
      </c>
      <c r="F764" s="84" t="s">
        <v>63</v>
      </c>
    </row>
    <row r="765" spans="1:6" x14ac:dyDescent="0.25">
      <c r="A765" s="84">
        <v>1326138884</v>
      </c>
      <c r="C765" s="84">
        <v>1</v>
      </c>
      <c r="D765" s="84">
        <v>1</v>
      </c>
      <c r="E765" s="84" t="s">
        <v>62</v>
      </c>
      <c r="F765" s="84" t="s">
        <v>66</v>
      </c>
    </row>
    <row r="766" spans="1:6" x14ac:dyDescent="0.25">
      <c r="A766" s="84">
        <v>1235229790</v>
      </c>
      <c r="C766" s="84">
        <v>1</v>
      </c>
      <c r="D766" s="84">
        <v>1</v>
      </c>
      <c r="E766" s="84" t="s">
        <v>20</v>
      </c>
      <c r="F766" s="84" t="s">
        <v>63</v>
      </c>
    </row>
    <row r="767" spans="1:6" x14ac:dyDescent="0.25">
      <c r="A767" s="84">
        <v>1962428433</v>
      </c>
      <c r="C767" s="84">
        <v>1</v>
      </c>
      <c r="D767" s="84">
        <v>1</v>
      </c>
      <c r="E767" s="84" t="s">
        <v>20</v>
      </c>
      <c r="F767" s="84" t="s">
        <v>67</v>
      </c>
    </row>
    <row r="768" spans="1:6" x14ac:dyDescent="0.25">
      <c r="A768" s="84">
        <v>1194777466</v>
      </c>
      <c r="C768" s="84">
        <v>1</v>
      </c>
      <c r="D768" s="84">
        <v>0</v>
      </c>
      <c r="E768" s="84" t="s">
        <v>62</v>
      </c>
      <c r="F768" s="84" t="s">
        <v>65</v>
      </c>
    </row>
    <row r="769" spans="1:6" x14ac:dyDescent="0.25">
      <c r="A769" s="84">
        <v>1285693507</v>
      </c>
      <c r="C769" s="84">
        <v>1</v>
      </c>
      <c r="D769" s="84">
        <v>1</v>
      </c>
      <c r="E769" s="84" t="s">
        <v>20</v>
      </c>
      <c r="F769" s="84" t="s">
        <v>66</v>
      </c>
    </row>
    <row r="770" spans="1:6" x14ac:dyDescent="0.25">
      <c r="A770" s="84">
        <v>1144202300</v>
      </c>
      <c r="C770" s="84">
        <v>1</v>
      </c>
      <c r="D770" s="84">
        <v>1</v>
      </c>
      <c r="E770" s="84" t="s">
        <v>20</v>
      </c>
      <c r="F770" s="84" t="s">
        <v>63</v>
      </c>
    </row>
    <row r="771" spans="1:6" x14ac:dyDescent="0.25">
      <c r="A771" s="84">
        <v>1245263771</v>
      </c>
      <c r="C771" s="84">
        <v>1</v>
      </c>
      <c r="D771" s="84">
        <v>0</v>
      </c>
      <c r="E771" s="84" t="s">
        <v>64</v>
      </c>
      <c r="F771" s="84" t="s">
        <v>65</v>
      </c>
    </row>
    <row r="772" spans="1:6" x14ac:dyDescent="0.25">
      <c r="A772" s="84">
        <v>1033154463</v>
      </c>
      <c r="C772" s="84">
        <v>1</v>
      </c>
      <c r="D772" s="84">
        <v>1</v>
      </c>
      <c r="E772" s="84" t="s">
        <v>20</v>
      </c>
      <c r="F772" s="84" t="s">
        <v>66</v>
      </c>
    </row>
    <row r="773" spans="1:6" x14ac:dyDescent="0.25">
      <c r="A773" s="84">
        <v>1821051277</v>
      </c>
      <c r="C773" s="84">
        <v>1</v>
      </c>
      <c r="D773" s="84">
        <v>0</v>
      </c>
      <c r="E773" s="84" t="s">
        <v>62</v>
      </c>
      <c r="F773" s="84" t="s">
        <v>65</v>
      </c>
    </row>
    <row r="774" spans="1:6" x14ac:dyDescent="0.25">
      <c r="A774" s="84">
        <v>1356361919</v>
      </c>
      <c r="C774" s="84">
        <v>1</v>
      </c>
      <c r="D774" s="84">
        <v>1</v>
      </c>
      <c r="E774" s="84" t="s">
        <v>20</v>
      </c>
      <c r="F774" s="84" t="s">
        <v>66</v>
      </c>
    </row>
    <row r="775" spans="1:6" x14ac:dyDescent="0.25">
      <c r="A775" s="84">
        <v>1841238656</v>
      </c>
      <c r="C775" s="84">
        <v>1</v>
      </c>
      <c r="D775" s="84">
        <v>1</v>
      </c>
      <c r="E775" s="84" t="s">
        <v>20</v>
      </c>
      <c r="F775" s="84" t="s">
        <v>63</v>
      </c>
    </row>
    <row r="776" spans="1:6" x14ac:dyDescent="0.25">
      <c r="A776" s="84">
        <v>1023036134</v>
      </c>
      <c r="C776" s="84">
        <v>1</v>
      </c>
      <c r="D776" s="84">
        <v>0</v>
      </c>
      <c r="E776" s="84" t="s">
        <v>64</v>
      </c>
      <c r="F776" s="84" t="s">
        <v>65</v>
      </c>
    </row>
    <row r="777" spans="1:6" x14ac:dyDescent="0.25">
      <c r="A777" s="84">
        <v>1205805843</v>
      </c>
      <c r="C777" s="84">
        <v>1</v>
      </c>
      <c r="D777" s="84">
        <v>1</v>
      </c>
      <c r="E777" s="84" t="s">
        <v>62</v>
      </c>
      <c r="F777" s="84" t="s">
        <v>63</v>
      </c>
    </row>
    <row r="778" spans="1:6" x14ac:dyDescent="0.25">
      <c r="A778" s="84">
        <v>1528154903</v>
      </c>
      <c r="C778" s="84">
        <v>1</v>
      </c>
      <c r="D778" s="84">
        <v>1</v>
      </c>
      <c r="E778" s="84" t="s">
        <v>20</v>
      </c>
      <c r="F778" s="84" t="s">
        <v>67</v>
      </c>
    </row>
    <row r="779" spans="1:6" x14ac:dyDescent="0.25">
      <c r="A779" s="84">
        <v>1326060443</v>
      </c>
      <c r="C779" s="84">
        <v>1</v>
      </c>
      <c r="D779" s="84">
        <v>1</v>
      </c>
      <c r="E779" s="84" t="s">
        <v>62</v>
      </c>
      <c r="F779" s="84" t="s">
        <v>70</v>
      </c>
    </row>
    <row r="780" spans="1:6" x14ac:dyDescent="0.25">
      <c r="A780" s="84">
        <v>1225053259</v>
      </c>
      <c r="C780" s="84">
        <v>1</v>
      </c>
      <c r="D780" s="84">
        <v>1</v>
      </c>
      <c r="E780" s="84" t="s">
        <v>62</v>
      </c>
      <c r="F780" s="84" t="s">
        <v>66</v>
      </c>
    </row>
    <row r="781" spans="1:6" x14ac:dyDescent="0.25">
      <c r="A781" s="84">
        <v>1023060480</v>
      </c>
      <c r="C781" s="84">
        <v>1</v>
      </c>
      <c r="D781" s="84">
        <v>1</v>
      </c>
      <c r="E781" s="84" t="s">
        <v>62</v>
      </c>
      <c r="F781" s="84" t="s">
        <v>68</v>
      </c>
    </row>
    <row r="782" spans="1:6" x14ac:dyDescent="0.25">
      <c r="A782" s="84">
        <v>1104884709</v>
      </c>
      <c r="C782" s="84">
        <v>1</v>
      </c>
      <c r="D782" s="84">
        <v>1</v>
      </c>
      <c r="E782" s="84" t="s">
        <v>64</v>
      </c>
      <c r="F782" s="84" t="s">
        <v>68</v>
      </c>
    </row>
    <row r="783" spans="1:6" x14ac:dyDescent="0.25">
      <c r="A783" s="84">
        <v>1770212615</v>
      </c>
      <c r="C783" s="84">
        <v>1</v>
      </c>
      <c r="D783" s="84">
        <v>1</v>
      </c>
      <c r="E783" s="84" t="s">
        <v>20</v>
      </c>
      <c r="F783" s="84" t="s">
        <v>69</v>
      </c>
    </row>
    <row r="784" spans="1:6" x14ac:dyDescent="0.25">
      <c r="A784" s="84">
        <v>1043918303</v>
      </c>
      <c r="C784" s="84">
        <v>1</v>
      </c>
      <c r="D784" s="84">
        <v>1</v>
      </c>
      <c r="E784" s="84" t="s">
        <v>62</v>
      </c>
      <c r="F784" s="84" t="s">
        <v>63</v>
      </c>
    </row>
    <row r="785" spans="1:6" x14ac:dyDescent="0.25">
      <c r="A785" s="84">
        <v>1023740156</v>
      </c>
      <c r="C785" s="84">
        <v>1</v>
      </c>
      <c r="D785" s="84">
        <v>0</v>
      </c>
      <c r="E785" s="84" t="s">
        <v>20</v>
      </c>
      <c r="F785" s="84" t="s">
        <v>65</v>
      </c>
    </row>
    <row r="786" spans="1:6" x14ac:dyDescent="0.25">
      <c r="A786" s="84">
        <v>1093448359</v>
      </c>
      <c r="C786" s="84">
        <v>1</v>
      </c>
      <c r="D786" s="84">
        <v>1</v>
      </c>
      <c r="E786" s="84" t="s">
        <v>62</v>
      </c>
      <c r="F786" s="84" t="s">
        <v>67</v>
      </c>
    </row>
    <row r="787" spans="1:6" x14ac:dyDescent="0.25">
      <c r="A787" s="84">
        <v>1588303119</v>
      </c>
      <c r="C787" s="84">
        <v>1</v>
      </c>
      <c r="D787" s="84">
        <v>0</v>
      </c>
      <c r="E787" s="84" t="s">
        <v>62</v>
      </c>
      <c r="F787" s="84" t="s">
        <v>65</v>
      </c>
    </row>
    <row r="788" spans="1:6" x14ac:dyDescent="0.25">
      <c r="A788" s="84">
        <v>1386428399</v>
      </c>
      <c r="C788" s="84">
        <v>1</v>
      </c>
      <c r="D788" s="84">
        <v>0</v>
      </c>
      <c r="E788" s="84" t="s">
        <v>20</v>
      </c>
      <c r="F788" s="84" t="s">
        <v>65</v>
      </c>
    </row>
    <row r="789" spans="1:6" x14ac:dyDescent="0.25">
      <c r="A789" s="84">
        <v>1659055408</v>
      </c>
      <c r="C789" s="84">
        <v>1</v>
      </c>
      <c r="D789" s="84">
        <v>0</v>
      </c>
      <c r="E789" s="84" t="s">
        <v>20</v>
      </c>
      <c r="F789" s="84" t="s">
        <v>65</v>
      </c>
    </row>
    <row r="790" spans="1:6" x14ac:dyDescent="0.25">
      <c r="A790" s="84">
        <v>1144983008</v>
      </c>
      <c r="C790" s="84">
        <v>1</v>
      </c>
      <c r="D790" s="84">
        <v>1</v>
      </c>
      <c r="E790" s="84" t="s">
        <v>62</v>
      </c>
      <c r="F790" s="84" t="s">
        <v>68</v>
      </c>
    </row>
    <row r="791" spans="1:6" x14ac:dyDescent="0.25">
      <c r="A791" s="84">
        <v>1477212777</v>
      </c>
      <c r="C791" s="84">
        <v>1</v>
      </c>
      <c r="D791" s="84">
        <v>1</v>
      </c>
      <c r="E791" s="84" t="s">
        <v>20</v>
      </c>
      <c r="F791" s="84" t="s">
        <v>63</v>
      </c>
    </row>
    <row r="792" spans="1:6" x14ac:dyDescent="0.25">
      <c r="A792" s="84">
        <v>1861143240</v>
      </c>
      <c r="C792" s="84">
        <v>1</v>
      </c>
      <c r="D792" s="84">
        <v>0</v>
      </c>
      <c r="E792" s="84" t="s">
        <v>62</v>
      </c>
      <c r="F792" s="84" t="s">
        <v>65</v>
      </c>
    </row>
    <row r="793" spans="1:6" x14ac:dyDescent="0.25">
      <c r="A793" s="84">
        <v>1982321568</v>
      </c>
      <c r="C793" s="84">
        <v>1</v>
      </c>
      <c r="D793" s="84">
        <v>0</v>
      </c>
      <c r="E793" s="84" t="s">
        <v>71</v>
      </c>
      <c r="F793" s="84" t="s">
        <v>65</v>
      </c>
    </row>
    <row r="794" spans="1:6" x14ac:dyDescent="0.25">
      <c r="A794" s="84">
        <v>1033794425</v>
      </c>
      <c r="C794" s="84">
        <v>1</v>
      </c>
      <c r="D794" s="84">
        <v>0</v>
      </c>
      <c r="E794" s="84" t="s">
        <v>20</v>
      </c>
      <c r="F794" s="84" t="s">
        <v>65</v>
      </c>
    </row>
    <row r="795" spans="1:6" x14ac:dyDescent="0.25">
      <c r="A795" s="84">
        <v>1811540255</v>
      </c>
      <c r="C795" s="84">
        <v>1</v>
      </c>
      <c r="D795" s="84">
        <v>0</v>
      </c>
      <c r="E795" s="84" t="s">
        <v>71</v>
      </c>
      <c r="F795" s="84" t="s">
        <v>65</v>
      </c>
    </row>
    <row r="796" spans="1:6" x14ac:dyDescent="0.25">
      <c r="A796" s="84">
        <v>1669071114</v>
      </c>
      <c r="C796" s="84">
        <v>1</v>
      </c>
      <c r="D796" s="84">
        <v>1</v>
      </c>
      <c r="E796" s="84" t="s">
        <v>20</v>
      </c>
      <c r="F796" s="84" t="s">
        <v>63</v>
      </c>
    </row>
    <row r="797" spans="1:6" x14ac:dyDescent="0.25">
      <c r="A797" s="84">
        <v>1639682388</v>
      </c>
      <c r="C797" s="84">
        <v>1</v>
      </c>
      <c r="D797" s="84">
        <v>0</v>
      </c>
      <c r="E797" s="84" t="s">
        <v>20</v>
      </c>
      <c r="F797" s="84" t="s">
        <v>65</v>
      </c>
    </row>
    <row r="798" spans="1:6" x14ac:dyDescent="0.25">
      <c r="A798" s="84">
        <v>1326681024</v>
      </c>
      <c r="C798" s="84">
        <v>1</v>
      </c>
      <c r="D798" s="84">
        <v>0</v>
      </c>
      <c r="E798" s="84" t="s">
        <v>20</v>
      </c>
      <c r="F798" s="84" t="s">
        <v>65</v>
      </c>
    </row>
    <row r="799" spans="1:6" x14ac:dyDescent="0.25">
      <c r="A799" s="84">
        <v>1164523908</v>
      </c>
      <c r="C799" s="84">
        <v>1</v>
      </c>
      <c r="D799" s="84">
        <v>1</v>
      </c>
      <c r="E799" s="84" t="s">
        <v>20</v>
      </c>
      <c r="F799" s="84" t="s">
        <v>63</v>
      </c>
    </row>
    <row r="800" spans="1:6" x14ac:dyDescent="0.25">
      <c r="A800" s="84">
        <v>1720309024</v>
      </c>
      <c r="C800" s="84">
        <v>1</v>
      </c>
      <c r="D800" s="84">
        <v>1</v>
      </c>
      <c r="E800" s="84" t="s">
        <v>71</v>
      </c>
      <c r="F800" s="84" t="s">
        <v>70</v>
      </c>
    </row>
    <row r="801" spans="1:6" x14ac:dyDescent="0.25">
      <c r="A801" s="84">
        <v>1659751659</v>
      </c>
      <c r="C801" s="84">
        <v>1</v>
      </c>
      <c r="D801" s="84">
        <v>0</v>
      </c>
      <c r="E801" s="84" t="s">
        <v>20</v>
      </c>
      <c r="F801" s="84" t="s">
        <v>65</v>
      </c>
    </row>
    <row r="802" spans="1:6" x14ac:dyDescent="0.25">
      <c r="A802" s="84">
        <v>1053788208</v>
      </c>
      <c r="C802" s="84">
        <v>1</v>
      </c>
      <c r="D802" s="84">
        <v>0</v>
      </c>
      <c r="E802" s="84" t="s">
        <v>20</v>
      </c>
      <c r="F802" s="84" t="s">
        <v>65</v>
      </c>
    </row>
    <row r="803" spans="1:6" x14ac:dyDescent="0.25">
      <c r="A803" s="84">
        <v>1063809473</v>
      </c>
      <c r="C803" s="84">
        <v>1</v>
      </c>
      <c r="D803" s="84">
        <v>0</v>
      </c>
      <c r="E803" s="84" t="s">
        <v>62</v>
      </c>
      <c r="F803" s="84" t="s">
        <v>65</v>
      </c>
    </row>
    <row r="804" spans="1:6" x14ac:dyDescent="0.25">
      <c r="A804" s="84">
        <v>1669891123</v>
      </c>
      <c r="C804" s="84">
        <v>1</v>
      </c>
      <c r="D804" s="84">
        <v>1</v>
      </c>
      <c r="E804" s="84" t="s">
        <v>62</v>
      </c>
      <c r="F804" s="84" t="s">
        <v>70</v>
      </c>
    </row>
    <row r="805" spans="1:6" x14ac:dyDescent="0.25">
      <c r="A805" s="84">
        <v>1396163341</v>
      </c>
      <c r="C805" s="84">
        <v>1</v>
      </c>
      <c r="D805" s="84">
        <v>1</v>
      </c>
      <c r="E805" s="84" t="s">
        <v>20</v>
      </c>
      <c r="F805" s="84" t="s">
        <v>67</v>
      </c>
    </row>
    <row r="806" spans="1:6" x14ac:dyDescent="0.25">
      <c r="A806" s="84">
        <v>1811278088</v>
      </c>
      <c r="C806" s="84">
        <v>1</v>
      </c>
      <c r="D806" s="84">
        <v>1</v>
      </c>
      <c r="E806" s="84" t="s">
        <v>20</v>
      </c>
      <c r="F806" s="84" t="s">
        <v>67</v>
      </c>
    </row>
    <row r="807" spans="1:6" x14ac:dyDescent="0.25">
      <c r="A807" s="84">
        <v>1346583341</v>
      </c>
      <c r="C807" s="84">
        <v>1</v>
      </c>
      <c r="D807" s="84">
        <v>0</v>
      </c>
      <c r="E807" s="84" t="s">
        <v>20</v>
      </c>
      <c r="F807" s="84" t="s">
        <v>65</v>
      </c>
    </row>
    <row r="808" spans="1:6" x14ac:dyDescent="0.25">
      <c r="A808" s="84">
        <v>1427374941</v>
      </c>
      <c r="C808" s="84">
        <v>1</v>
      </c>
      <c r="D808" s="84">
        <v>1</v>
      </c>
      <c r="E808" s="84" t="s">
        <v>62</v>
      </c>
      <c r="F808" s="84" t="s">
        <v>63</v>
      </c>
    </row>
    <row r="809" spans="1:6" x14ac:dyDescent="0.25">
      <c r="A809" s="84">
        <v>1619268620</v>
      </c>
      <c r="C809" s="84">
        <v>1</v>
      </c>
      <c r="D809" s="84">
        <v>1</v>
      </c>
      <c r="E809" s="84" t="s">
        <v>20</v>
      </c>
      <c r="F809" s="84" t="s">
        <v>63</v>
      </c>
    </row>
    <row r="810" spans="1:6" x14ac:dyDescent="0.25">
      <c r="A810" s="84">
        <v>1871985804</v>
      </c>
      <c r="C810" s="84">
        <v>1</v>
      </c>
      <c r="D810" s="84">
        <v>1</v>
      </c>
      <c r="E810" s="84" t="s">
        <v>20</v>
      </c>
      <c r="F810" s="84" t="s">
        <v>63</v>
      </c>
    </row>
    <row r="811" spans="1:6" x14ac:dyDescent="0.25">
      <c r="A811" s="84">
        <v>1093100141</v>
      </c>
      <c r="C811" s="84">
        <v>1</v>
      </c>
      <c r="D811" s="84">
        <v>0</v>
      </c>
      <c r="E811" s="84" t="s">
        <v>20</v>
      </c>
      <c r="F811" s="84" t="s">
        <v>65</v>
      </c>
    </row>
    <row r="812" spans="1:6" x14ac:dyDescent="0.25">
      <c r="A812" s="84">
        <v>1609188879</v>
      </c>
      <c r="C812" s="84">
        <v>1</v>
      </c>
      <c r="D812" s="84">
        <v>1</v>
      </c>
      <c r="E812" s="84" t="s">
        <v>20</v>
      </c>
      <c r="F812" s="84" t="s">
        <v>63</v>
      </c>
    </row>
    <row r="813" spans="1:6" x14ac:dyDescent="0.25">
      <c r="A813" s="84">
        <v>1457778607</v>
      </c>
      <c r="C813" s="84">
        <v>1</v>
      </c>
      <c r="D813" s="84">
        <v>1</v>
      </c>
      <c r="E813" s="84" t="s">
        <v>62</v>
      </c>
      <c r="F813" s="84" t="s">
        <v>66</v>
      </c>
    </row>
    <row r="814" spans="1:6" x14ac:dyDescent="0.25">
      <c r="A814" s="84">
        <v>1346207826</v>
      </c>
      <c r="C814" s="84">
        <v>1</v>
      </c>
      <c r="D814" s="84">
        <v>1</v>
      </c>
      <c r="E814" s="84" t="s">
        <v>62</v>
      </c>
      <c r="F814" s="84" t="s">
        <v>70</v>
      </c>
    </row>
    <row r="815" spans="1:6" x14ac:dyDescent="0.25">
      <c r="A815" s="84">
        <v>1659573525</v>
      </c>
      <c r="C815" s="84">
        <v>1</v>
      </c>
      <c r="D815" s="84">
        <v>1</v>
      </c>
      <c r="E815" s="84" t="s">
        <v>62</v>
      </c>
      <c r="F815" s="84" t="s">
        <v>67</v>
      </c>
    </row>
    <row r="816" spans="1:6" x14ac:dyDescent="0.25">
      <c r="A816" s="84">
        <v>1457449043</v>
      </c>
      <c r="C816" s="84">
        <v>1</v>
      </c>
      <c r="D816" s="84">
        <v>1</v>
      </c>
      <c r="E816" s="84" t="s">
        <v>20</v>
      </c>
      <c r="F816" s="84" t="s">
        <v>66</v>
      </c>
    </row>
    <row r="817" spans="1:6" x14ac:dyDescent="0.25">
      <c r="A817" s="84">
        <v>1508818063</v>
      </c>
      <c r="C817" s="84">
        <v>1</v>
      </c>
      <c r="D817" s="84">
        <v>1</v>
      </c>
      <c r="E817" s="84" t="s">
        <v>20</v>
      </c>
      <c r="F817" s="84" t="s">
        <v>70</v>
      </c>
    </row>
    <row r="818" spans="1:6" x14ac:dyDescent="0.25">
      <c r="A818" s="84">
        <v>1811031222</v>
      </c>
      <c r="C818" s="84">
        <v>1</v>
      </c>
      <c r="D818" s="84">
        <v>1</v>
      </c>
      <c r="E818" s="84" t="s">
        <v>64</v>
      </c>
      <c r="F818" s="84" t="s">
        <v>68</v>
      </c>
    </row>
    <row r="819" spans="1:6" x14ac:dyDescent="0.25">
      <c r="A819" s="84">
        <v>1295931038</v>
      </c>
      <c r="C819" s="84">
        <v>1</v>
      </c>
      <c r="D819" s="84">
        <v>0</v>
      </c>
      <c r="E819" s="84" t="s">
        <v>64</v>
      </c>
      <c r="F819" s="84" t="s">
        <v>65</v>
      </c>
    </row>
    <row r="820" spans="1:6" x14ac:dyDescent="0.25">
      <c r="A820" s="84">
        <v>1932333440</v>
      </c>
      <c r="C820" s="84">
        <v>1</v>
      </c>
      <c r="D820" s="84">
        <v>1</v>
      </c>
      <c r="E820" s="84" t="s">
        <v>20</v>
      </c>
      <c r="F820" s="84" t="s">
        <v>68</v>
      </c>
    </row>
    <row r="821" spans="1:6" x14ac:dyDescent="0.25">
      <c r="A821" s="84">
        <v>1619040482</v>
      </c>
      <c r="C821" s="84">
        <v>1</v>
      </c>
      <c r="D821" s="84">
        <v>0</v>
      </c>
      <c r="E821" s="84" t="s">
        <v>20</v>
      </c>
      <c r="F821" s="84" t="s">
        <v>65</v>
      </c>
    </row>
    <row r="822" spans="1:6" x14ac:dyDescent="0.25">
      <c r="A822" s="84">
        <v>1518906270</v>
      </c>
      <c r="C822" s="84">
        <v>1</v>
      </c>
      <c r="D822" s="84">
        <v>0</v>
      </c>
      <c r="E822" s="84" t="s">
        <v>62</v>
      </c>
      <c r="F822" s="84" t="s">
        <v>65</v>
      </c>
    </row>
    <row r="823" spans="1:6" x14ac:dyDescent="0.25">
      <c r="A823" s="84">
        <v>1598725459</v>
      </c>
      <c r="C823" s="84">
        <v>1</v>
      </c>
      <c r="D823" s="84">
        <v>1</v>
      </c>
      <c r="E823" s="84" t="s">
        <v>20</v>
      </c>
      <c r="F823" s="84" t="s">
        <v>63</v>
      </c>
    </row>
    <row r="824" spans="1:6" x14ac:dyDescent="0.25">
      <c r="A824" s="84">
        <v>1407183726</v>
      </c>
      <c r="C824" s="84">
        <v>1</v>
      </c>
      <c r="D824" s="84">
        <v>1</v>
      </c>
      <c r="E824" s="84" t="s">
        <v>20</v>
      </c>
      <c r="F824" s="84" t="s">
        <v>63</v>
      </c>
    </row>
    <row r="825" spans="1:6" x14ac:dyDescent="0.25">
      <c r="A825" s="84">
        <v>1336465848</v>
      </c>
      <c r="C825" s="84">
        <v>1</v>
      </c>
      <c r="D825" s="84">
        <v>0</v>
      </c>
      <c r="E825" s="84" t="s">
        <v>62</v>
      </c>
      <c r="F825" s="84" t="s">
        <v>65</v>
      </c>
    </row>
    <row r="826" spans="1:6" x14ac:dyDescent="0.25">
      <c r="A826" s="84">
        <v>1770560070</v>
      </c>
      <c r="C826" s="84">
        <v>1</v>
      </c>
      <c r="D826" s="84">
        <v>1</v>
      </c>
      <c r="E826" s="84" t="s">
        <v>62</v>
      </c>
      <c r="F826" s="84" t="s">
        <v>70</v>
      </c>
    </row>
    <row r="827" spans="1:6" x14ac:dyDescent="0.25">
      <c r="A827" s="84">
        <v>1558304014</v>
      </c>
      <c r="C827" s="84">
        <v>1</v>
      </c>
      <c r="D827" s="84">
        <v>1</v>
      </c>
      <c r="E827" s="84" t="s">
        <v>62</v>
      </c>
      <c r="F827" s="84" t="s">
        <v>63</v>
      </c>
    </row>
    <row r="828" spans="1:6" x14ac:dyDescent="0.25">
      <c r="A828" s="84">
        <v>1316000805</v>
      </c>
      <c r="C828" s="84">
        <v>1</v>
      </c>
      <c r="D828" s="84">
        <v>1</v>
      </c>
      <c r="E828" s="84" t="s">
        <v>64</v>
      </c>
      <c r="F828" s="84" t="s">
        <v>70</v>
      </c>
    </row>
    <row r="829" spans="1:6" x14ac:dyDescent="0.25">
      <c r="A829" s="84">
        <v>1649617473</v>
      </c>
      <c r="C829" s="84">
        <v>1</v>
      </c>
      <c r="D829" s="84">
        <v>1</v>
      </c>
      <c r="E829" s="84" t="s">
        <v>62</v>
      </c>
      <c r="F829" s="84" t="s">
        <v>68</v>
      </c>
    </row>
    <row r="830" spans="1:6" x14ac:dyDescent="0.25">
      <c r="A830" s="84">
        <v>1083055578</v>
      </c>
      <c r="C830" s="84">
        <v>1</v>
      </c>
      <c r="D830" s="84">
        <v>1</v>
      </c>
      <c r="E830" s="84" t="s">
        <v>20</v>
      </c>
      <c r="F830" s="84" t="s">
        <v>67</v>
      </c>
    </row>
    <row r="831" spans="1:6" x14ac:dyDescent="0.25">
      <c r="A831" s="84">
        <v>1699075580</v>
      </c>
      <c r="C831" s="84">
        <v>1</v>
      </c>
      <c r="D831" s="84">
        <v>1</v>
      </c>
      <c r="E831" s="84" t="s">
        <v>62</v>
      </c>
      <c r="F831" s="84" t="s">
        <v>63</v>
      </c>
    </row>
    <row r="832" spans="1:6" x14ac:dyDescent="0.25">
      <c r="A832" s="84">
        <v>1760503270</v>
      </c>
      <c r="C832" s="84">
        <v>1</v>
      </c>
      <c r="D832" s="84">
        <v>1</v>
      </c>
      <c r="E832" s="84" t="s">
        <v>62</v>
      </c>
      <c r="F832" s="84" t="s">
        <v>70</v>
      </c>
    </row>
    <row r="833" spans="1:6" x14ac:dyDescent="0.25">
      <c r="A833" s="84">
        <v>1306287560</v>
      </c>
      <c r="C833" s="84">
        <v>1</v>
      </c>
      <c r="D833" s="84">
        <v>0</v>
      </c>
      <c r="E833" s="84" t="s">
        <v>20</v>
      </c>
      <c r="F833" s="84" t="s">
        <v>65</v>
      </c>
    </row>
    <row r="834" spans="1:6" x14ac:dyDescent="0.25">
      <c r="A834" s="84">
        <v>1073520458</v>
      </c>
      <c r="C834" s="84">
        <v>1</v>
      </c>
      <c r="D834" s="84">
        <v>0</v>
      </c>
      <c r="E834" s="84" t="s">
        <v>20</v>
      </c>
      <c r="F834" s="84" t="s">
        <v>65</v>
      </c>
    </row>
    <row r="835" spans="1:6" x14ac:dyDescent="0.25">
      <c r="A835" s="84">
        <v>1073781621</v>
      </c>
      <c r="C835" s="84">
        <v>1</v>
      </c>
      <c r="D835" s="84">
        <v>0</v>
      </c>
      <c r="E835" s="84" t="s">
        <v>64</v>
      </c>
      <c r="F835" s="84" t="s">
        <v>65</v>
      </c>
    </row>
    <row r="836" spans="1:6" x14ac:dyDescent="0.25">
      <c r="A836" s="84">
        <v>1972568251</v>
      </c>
      <c r="C836" s="84">
        <v>1</v>
      </c>
      <c r="D836" s="84">
        <v>0</v>
      </c>
      <c r="E836" s="84" t="s">
        <v>20</v>
      </c>
      <c r="F836" s="84" t="s">
        <v>65</v>
      </c>
    </row>
    <row r="837" spans="1:6" x14ac:dyDescent="0.25">
      <c r="A837" s="84">
        <v>1851399786</v>
      </c>
      <c r="C837" s="84">
        <v>1</v>
      </c>
      <c r="D837" s="84">
        <v>1</v>
      </c>
      <c r="E837" s="84" t="s">
        <v>20</v>
      </c>
      <c r="F837" s="84" t="s">
        <v>63</v>
      </c>
    </row>
    <row r="838" spans="1:6" x14ac:dyDescent="0.25">
      <c r="A838" s="84">
        <v>1518945070</v>
      </c>
      <c r="C838" s="84">
        <v>1</v>
      </c>
      <c r="D838" s="84">
        <v>1</v>
      </c>
      <c r="E838" s="84" t="s">
        <v>20</v>
      </c>
      <c r="F838" s="84" t="s">
        <v>63</v>
      </c>
    </row>
    <row r="839" spans="1:6" x14ac:dyDescent="0.25">
      <c r="A839" s="84">
        <v>1356559850</v>
      </c>
      <c r="C839" s="84">
        <v>1</v>
      </c>
      <c r="D839" s="84">
        <v>0</v>
      </c>
      <c r="E839" s="84" t="s">
        <v>20</v>
      </c>
      <c r="F839" s="84" t="s">
        <v>65</v>
      </c>
    </row>
    <row r="840" spans="1:6" x14ac:dyDescent="0.25">
      <c r="A840" s="84">
        <v>1073573663</v>
      </c>
      <c r="C840" s="84">
        <v>1</v>
      </c>
      <c r="D840" s="84">
        <v>1</v>
      </c>
      <c r="E840" s="84" t="s">
        <v>64</v>
      </c>
      <c r="F840" s="84" t="s">
        <v>68</v>
      </c>
    </row>
    <row r="841" spans="1:6" x14ac:dyDescent="0.25">
      <c r="A841" s="84">
        <v>1871798421</v>
      </c>
      <c r="C841" s="84">
        <v>1</v>
      </c>
      <c r="D841" s="84">
        <v>1</v>
      </c>
      <c r="E841" s="84" t="s">
        <v>20</v>
      </c>
      <c r="F841" s="84" t="s">
        <v>67</v>
      </c>
    </row>
    <row r="842" spans="1:6" x14ac:dyDescent="0.25">
      <c r="A842" s="84">
        <v>1609818533</v>
      </c>
      <c r="C842" s="84">
        <v>1</v>
      </c>
      <c r="D842" s="84">
        <v>1</v>
      </c>
      <c r="E842" s="84" t="s">
        <v>62</v>
      </c>
      <c r="F842" s="84" t="s">
        <v>66</v>
      </c>
    </row>
    <row r="843" spans="1:6" x14ac:dyDescent="0.25">
      <c r="A843" s="84">
        <v>1093716417</v>
      </c>
      <c r="C843" s="84">
        <v>1</v>
      </c>
      <c r="D843" s="84">
        <v>1</v>
      </c>
      <c r="E843" s="84" t="s">
        <v>62</v>
      </c>
      <c r="F843" s="84" t="s">
        <v>68</v>
      </c>
    </row>
    <row r="844" spans="1:6" x14ac:dyDescent="0.25">
      <c r="A844" s="84">
        <v>1316962160</v>
      </c>
      <c r="C844" s="84">
        <v>1</v>
      </c>
      <c r="D844" s="84">
        <v>1</v>
      </c>
      <c r="E844" s="84" t="s">
        <v>20</v>
      </c>
      <c r="F844" s="84" t="s">
        <v>63</v>
      </c>
    </row>
    <row r="845" spans="1:6" x14ac:dyDescent="0.25">
      <c r="A845" s="84">
        <v>1093979981</v>
      </c>
      <c r="C845" s="84">
        <v>1</v>
      </c>
      <c r="D845" s="84">
        <v>1</v>
      </c>
      <c r="E845" s="84" t="s">
        <v>71</v>
      </c>
      <c r="F845" s="84" t="s">
        <v>67</v>
      </c>
    </row>
    <row r="846" spans="1:6" x14ac:dyDescent="0.25">
      <c r="A846" s="84">
        <v>1659339133</v>
      </c>
      <c r="C846" s="84">
        <v>1</v>
      </c>
      <c r="D846" s="84">
        <v>1</v>
      </c>
      <c r="E846" s="84" t="s">
        <v>20</v>
      </c>
      <c r="F846" s="84" t="s">
        <v>63</v>
      </c>
    </row>
    <row r="847" spans="1:6" x14ac:dyDescent="0.25">
      <c r="A847" s="84">
        <v>1417937392</v>
      </c>
      <c r="C847" s="84">
        <v>1</v>
      </c>
      <c r="D847" s="84">
        <v>1</v>
      </c>
      <c r="E847" s="84" t="s">
        <v>62</v>
      </c>
      <c r="F847" s="84" t="s">
        <v>68</v>
      </c>
    </row>
    <row r="848" spans="1:6" x14ac:dyDescent="0.25">
      <c r="A848" s="84">
        <v>1689871717</v>
      </c>
      <c r="C848" s="84">
        <v>1</v>
      </c>
      <c r="D848" s="84">
        <v>1</v>
      </c>
      <c r="E848" s="84" t="s">
        <v>62</v>
      </c>
      <c r="F848" s="84" t="s">
        <v>66</v>
      </c>
    </row>
    <row r="849" spans="1:6" x14ac:dyDescent="0.25">
      <c r="A849" s="84">
        <v>1982756011</v>
      </c>
      <c r="C849" s="84">
        <v>1</v>
      </c>
      <c r="D849" s="84">
        <v>0</v>
      </c>
      <c r="E849" s="84" t="s">
        <v>62</v>
      </c>
      <c r="F849" s="84" t="s">
        <v>65</v>
      </c>
    </row>
    <row r="850" spans="1:6" x14ac:dyDescent="0.25">
      <c r="A850" s="84">
        <v>1770787749</v>
      </c>
      <c r="C850" s="84">
        <v>1</v>
      </c>
      <c r="D850" s="84">
        <v>1</v>
      </c>
      <c r="E850" s="84" t="s">
        <v>20</v>
      </c>
      <c r="F850" s="84" t="s">
        <v>66</v>
      </c>
    </row>
    <row r="851" spans="1:6" x14ac:dyDescent="0.25">
      <c r="A851" s="84">
        <v>1316106636</v>
      </c>
      <c r="C851" s="84">
        <v>1</v>
      </c>
      <c r="D851" s="84">
        <v>1</v>
      </c>
      <c r="E851" s="84" t="s">
        <v>20</v>
      </c>
      <c r="F851" s="84" t="s">
        <v>63</v>
      </c>
    </row>
    <row r="852" spans="1:6" x14ac:dyDescent="0.25">
      <c r="A852" s="84">
        <v>1215163787</v>
      </c>
      <c r="C852" s="84">
        <v>1</v>
      </c>
      <c r="D852" s="84">
        <v>1</v>
      </c>
      <c r="E852" s="84" t="s">
        <v>62</v>
      </c>
      <c r="F852" s="84" t="s">
        <v>67</v>
      </c>
    </row>
    <row r="853" spans="1:6" x14ac:dyDescent="0.25">
      <c r="A853" s="84">
        <v>1457569691</v>
      </c>
      <c r="C853" s="84">
        <v>1</v>
      </c>
      <c r="D853" s="84">
        <v>0</v>
      </c>
      <c r="E853" s="84" t="s">
        <v>20</v>
      </c>
      <c r="F853" s="84" t="s">
        <v>65</v>
      </c>
    </row>
    <row r="854" spans="1:6" x14ac:dyDescent="0.25">
      <c r="A854" s="84">
        <v>1386806768</v>
      </c>
      <c r="C854" s="84">
        <v>1</v>
      </c>
      <c r="D854" s="84">
        <v>1</v>
      </c>
      <c r="E854" s="84" t="s">
        <v>62</v>
      </c>
      <c r="F854" s="84" t="s">
        <v>66</v>
      </c>
    </row>
    <row r="855" spans="1:6" x14ac:dyDescent="0.25">
      <c r="A855" s="84">
        <v>1639317993</v>
      </c>
      <c r="C855" s="84">
        <v>1</v>
      </c>
      <c r="D855" s="84">
        <v>1</v>
      </c>
      <c r="E855" s="84" t="s">
        <v>20</v>
      </c>
      <c r="F855" s="84" t="s">
        <v>70</v>
      </c>
    </row>
    <row r="856" spans="1:6" x14ac:dyDescent="0.25">
      <c r="A856" s="84">
        <v>1184883308</v>
      </c>
      <c r="C856" s="84">
        <v>1</v>
      </c>
      <c r="D856" s="84">
        <v>0</v>
      </c>
      <c r="E856" s="84" t="s">
        <v>20</v>
      </c>
      <c r="F856" s="84" t="s">
        <v>65</v>
      </c>
    </row>
    <row r="857" spans="1:6" x14ac:dyDescent="0.25">
      <c r="A857" s="84">
        <v>1710144506</v>
      </c>
      <c r="C857" s="84">
        <v>1</v>
      </c>
      <c r="D857" s="84">
        <v>1</v>
      </c>
      <c r="E857" s="84" t="s">
        <v>20</v>
      </c>
      <c r="F857" s="84" t="s">
        <v>63</v>
      </c>
    </row>
    <row r="858" spans="1:6" x14ac:dyDescent="0.25">
      <c r="A858" s="84">
        <v>1902086572</v>
      </c>
      <c r="C858" s="84">
        <v>1</v>
      </c>
      <c r="D858" s="84">
        <v>1</v>
      </c>
      <c r="E858" s="84" t="s">
        <v>20</v>
      </c>
      <c r="F858" s="84" t="s">
        <v>63</v>
      </c>
    </row>
    <row r="859" spans="1:6" x14ac:dyDescent="0.25">
      <c r="A859" s="84">
        <v>1982875449</v>
      </c>
      <c r="C859" s="84">
        <v>1</v>
      </c>
      <c r="D859" s="84">
        <v>1</v>
      </c>
      <c r="E859" s="84" t="s">
        <v>62</v>
      </c>
      <c r="F859" s="84" t="s">
        <v>67</v>
      </c>
    </row>
    <row r="860" spans="1:6" x14ac:dyDescent="0.25">
      <c r="A860" s="84">
        <v>1124287461</v>
      </c>
      <c r="C860" s="84">
        <v>1</v>
      </c>
      <c r="D860" s="84">
        <v>1</v>
      </c>
      <c r="E860" s="84" t="s">
        <v>20</v>
      </c>
      <c r="F860" s="84" t="s">
        <v>70</v>
      </c>
    </row>
    <row r="861" spans="1:6" x14ac:dyDescent="0.25">
      <c r="A861" s="84">
        <v>1629395686</v>
      </c>
      <c r="C861" s="84">
        <v>1</v>
      </c>
      <c r="D861" s="84">
        <v>1</v>
      </c>
      <c r="E861" s="84" t="s">
        <v>20</v>
      </c>
      <c r="F861" s="84" t="s">
        <v>70</v>
      </c>
    </row>
    <row r="862" spans="1:6" x14ac:dyDescent="0.25">
      <c r="A862" s="84">
        <v>1790945889</v>
      </c>
      <c r="C862" s="84">
        <v>1</v>
      </c>
      <c r="D862" s="84">
        <v>1</v>
      </c>
      <c r="E862" s="84" t="s">
        <v>20</v>
      </c>
      <c r="F862" s="84" t="s">
        <v>63</v>
      </c>
    </row>
    <row r="863" spans="1:6" x14ac:dyDescent="0.25">
      <c r="A863" s="84">
        <v>1073734810</v>
      </c>
      <c r="C863" s="84">
        <v>1</v>
      </c>
      <c r="D863" s="84">
        <v>0</v>
      </c>
      <c r="E863" s="84" t="s">
        <v>64</v>
      </c>
      <c r="F863" s="84" t="s">
        <v>65</v>
      </c>
    </row>
    <row r="864" spans="1:6" x14ac:dyDescent="0.25">
      <c r="A864" s="84">
        <v>1265596050</v>
      </c>
      <c r="C864" s="84">
        <v>1</v>
      </c>
      <c r="D864" s="84">
        <v>0</v>
      </c>
      <c r="E864" s="84" t="s">
        <v>64</v>
      </c>
      <c r="F864" s="84" t="s">
        <v>65</v>
      </c>
    </row>
    <row r="865" spans="1:6" x14ac:dyDescent="0.25">
      <c r="A865" s="84">
        <v>1700877305</v>
      </c>
      <c r="C865" s="84">
        <v>1</v>
      </c>
      <c r="D865" s="84">
        <v>0</v>
      </c>
      <c r="E865" s="84" t="s">
        <v>62</v>
      </c>
      <c r="F865" s="84" t="s">
        <v>65</v>
      </c>
    </row>
    <row r="866" spans="1:6" x14ac:dyDescent="0.25">
      <c r="A866" s="84">
        <v>1104058387</v>
      </c>
      <c r="C866" s="84">
        <v>1</v>
      </c>
      <c r="D866" s="84">
        <v>1</v>
      </c>
      <c r="E866" s="84" t="s">
        <v>20</v>
      </c>
      <c r="F866" s="84" t="s">
        <v>67</v>
      </c>
    </row>
    <row r="867" spans="1:6" x14ac:dyDescent="0.25">
      <c r="A867" s="84">
        <v>1396072575</v>
      </c>
      <c r="C867" s="84">
        <v>1</v>
      </c>
      <c r="D867" s="84">
        <v>0</v>
      </c>
      <c r="E867" s="84" t="s">
        <v>64</v>
      </c>
      <c r="F867" s="84" t="s">
        <v>65</v>
      </c>
    </row>
    <row r="868" spans="1:6" x14ac:dyDescent="0.25">
      <c r="A868" s="84">
        <v>1295771954</v>
      </c>
      <c r="C868" s="84">
        <v>1</v>
      </c>
      <c r="D868" s="84">
        <v>0</v>
      </c>
      <c r="E868" s="84" t="s">
        <v>64</v>
      </c>
      <c r="F868" s="84" t="s">
        <v>65</v>
      </c>
    </row>
    <row r="869" spans="1:6" x14ac:dyDescent="0.25">
      <c r="A869" s="84">
        <v>1295802791</v>
      </c>
      <c r="C869" s="84">
        <v>1</v>
      </c>
      <c r="D869" s="84">
        <v>1</v>
      </c>
      <c r="E869" s="84" t="s">
        <v>62</v>
      </c>
      <c r="F869" s="84" t="s">
        <v>68</v>
      </c>
    </row>
    <row r="870" spans="1:6" x14ac:dyDescent="0.25">
      <c r="A870" s="84">
        <v>1821071069</v>
      </c>
      <c r="C870" s="84">
        <v>1</v>
      </c>
      <c r="D870" s="84">
        <v>1</v>
      </c>
      <c r="E870" s="84" t="s">
        <v>64</v>
      </c>
      <c r="F870" s="84" t="s">
        <v>68</v>
      </c>
    </row>
    <row r="871" spans="1:6" x14ac:dyDescent="0.25">
      <c r="A871" s="84">
        <v>1992887335</v>
      </c>
      <c r="C871" s="84">
        <v>1</v>
      </c>
      <c r="D871" s="84">
        <v>0</v>
      </c>
      <c r="E871" s="84" t="s">
        <v>62</v>
      </c>
      <c r="F871" s="84" t="s">
        <v>65</v>
      </c>
    </row>
    <row r="872" spans="1:6" x14ac:dyDescent="0.25">
      <c r="A872" s="84">
        <v>1528254232</v>
      </c>
      <c r="C872" s="84">
        <v>1</v>
      </c>
      <c r="D872" s="84">
        <v>1</v>
      </c>
      <c r="E872" s="84" t="s">
        <v>20</v>
      </c>
      <c r="F872" s="84" t="s">
        <v>67</v>
      </c>
    </row>
    <row r="873" spans="1:6" x14ac:dyDescent="0.25">
      <c r="A873" s="84">
        <v>1538384862</v>
      </c>
      <c r="C873" s="84">
        <v>1</v>
      </c>
      <c r="D873" s="84">
        <v>1</v>
      </c>
      <c r="E873" s="84" t="s">
        <v>62</v>
      </c>
      <c r="F873" s="84" t="s">
        <v>68</v>
      </c>
    </row>
    <row r="874" spans="1:6" x14ac:dyDescent="0.25">
      <c r="A874" s="84">
        <v>1649392788</v>
      </c>
      <c r="C874" s="84">
        <v>1</v>
      </c>
      <c r="D874" s="84">
        <v>1</v>
      </c>
      <c r="E874" s="84" t="s">
        <v>62</v>
      </c>
      <c r="F874" s="84" t="s">
        <v>68</v>
      </c>
    </row>
    <row r="875" spans="1:6" x14ac:dyDescent="0.25">
      <c r="A875" s="84">
        <v>1184818635</v>
      </c>
      <c r="C875" s="84">
        <v>1</v>
      </c>
      <c r="D875" s="84">
        <v>1</v>
      </c>
      <c r="E875" s="84" t="s">
        <v>64</v>
      </c>
      <c r="F875" s="84" t="s">
        <v>67</v>
      </c>
    </row>
    <row r="876" spans="1:6" x14ac:dyDescent="0.25">
      <c r="A876" s="84">
        <v>1487711552</v>
      </c>
      <c r="C876" s="84">
        <v>1</v>
      </c>
      <c r="D876" s="84">
        <v>0</v>
      </c>
      <c r="E876" s="84" t="s">
        <v>62</v>
      </c>
      <c r="F876" s="84" t="s">
        <v>65</v>
      </c>
    </row>
    <row r="877" spans="1:6" x14ac:dyDescent="0.25">
      <c r="A877" s="84">
        <v>1255562492</v>
      </c>
      <c r="C877" s="84">
        <v>1</v>
      </c>
      <c r="D877" s="84">
        <v>1</v>
      </c>
      <c r="E877" s="84" t="s">
        <v>20</v>
      </c>
      <c r="F877" s="84" t="s">
        <v>63</v>
      </c>
    </row>
    <row r="878" spans="1:6" x14ac:dyDescent="0.25">
      <c r="A878" s="84">
        <v>1649616301</v>
      </c>
      <c r="C878" s="84">
        <v>1</v>
      </c>
      <c r="D878" s="84">
        <v>1</v>
      </c>
      <c r="E878" s="84" t="s">
        <v>20</v>
      </c>
      <c r="F878" s="84" t="s">
        <v>67</v>
      </c>
    </row>
    <row r="879" spans="1:6" x14ac:dyDescent="0.25">
      <c r="A879" s="84">
        <v>1457796153</v>
      </c>
      <c r="C879" s="84">
        <v>1</v>
      </c>
      <c r="D879" s="84">
        <v>1</v>
      </c>
      <c r="E879" s="84" t="s">
        <v>62</v>
      </c>
      <c r="F879" s="84" t="s">
        <v>68</v>
      </c>
    </row>
    <row r="880" spans="1:6" x14ac:dyDescent="0.25">
      <c r="A880" s="84">
        <v>1386998102</v>
      </c>
      <c r="C880" s="84">
        <v>1</v>
      </c>
      <c r="D880" s="84">
        <v>1</v>
      </c>
      <c r="E880" s="84" t="s">
        <v>62</v>
      </c>
      <c r="F880" s="84" t="s">
        <v>70</v>
      </c>
    </row>
    <row r="881" spans="1:6" x14ac:dyDescent="0.25">
      <c r="A881" s="84">
        <v>1851552624</v>
      </c>
      <c r="C881" s="84">
        <v>1</v>
      </c>
      <c r="D881" s="84">
        <v>1</v>
      </c>
      <c r="E881" s="84" t="s">
        <v>20</v>
      </c>
      <c r="F881" s="84" t="s">
        <v>67</v>
      </c>
    </row>
    <row r="882" spans="1:6" x14ac:dyDescent="0.25">
      <c r="A882" s="84">
        <v>1033472071</v>
      </c>
      <c r="C882" s="84">
        <v>1</v>
      </c>
      <c r="D882" s="84">
        <v>1</v>
      </c>
      <c r="E882" s="84" t="s">
        <v>20</v>
      </c>
      <c r="F882" s="84" t="s">
        <v>63</v>
      </c>
    </row>
    <row r="883" spans="1:6" x14ac:dyDescent="0.25">
      <c r="A883" s="84">
        <v>1063403947</v>
      </c>
      <c r="C883" s="84">
        <v>1</v>
      </c>
      <c r="D883" s="84">
        <v>1</v>
      </c>
      <c r="E883" s="84" t="s">
        <v>62</v>
      </c>
      <c r="F883" s="84" t="s">
        <v>63</v>
      </c>
    </row>
    <row r="884" spans="1:6" x14ac:dyDescent="0.25">
      <c r="A884" s="84">
        <v>1750563565</v>
      </c>
      <c r="C884" s="84">
        <v>1</v>
      </c>
      <c r="D884" s="84">
        <v>0</v>
      </c>
      <c r="E884" s="84" t="s">
        <v>62</v>
      </c>
      <c r="F884" s="84" t="s">
        <v>65</v>
      </c>
    </row>
    <row r="885" spans="1:6" x14ac:dyDescent="0.25">
      <c r="A885" s="84">
        <v>1073776985</v>
      </c>
      <c r="C885" s="84">
        <v>1</v>
      </c>
      <c r="D885" s="84">
        <v>1</v>
      </c>
      <c r="E885" s="84" t="s">
        <v>64</v>
      </c>
      <c r="F885" s="84" t="s">
        <v>68</v>
      </c>
    </row>
    <row r="886" spans="1:6" x14ac:dyDescent="0.25">
      <c r="A886" s="84">
        <v>1154597482</v>
      </c>
      <c r="C886" s="84">
        <v>1</v>
      </c>
      <c r="D886" s="84">
        <v>1</v>
      </c>
      <c r="E886" s="84" t="s">
        <v>62</v>
      </c>
      <c r="F886" s="84" t="s">
        <v>66</v>
      </c>
    </row>
    <row r="887" spans="1:6" x14ac:dyDescent="0.25">
      <c r="A887" s="84">
        <v>1013273606</v>
      </c>
      <c r="C887" s="84">
        <v>1</v>
      </c>
      <c r="D887" s="84">
        <v>0</v>
      </c>
      <c r="E887" s="84" t="s">
        <v>64</v>
      </c>
      <c r="F887" s="84" t="s">
        <v>65</v>
      </c>
    </row>
    <row r="888" spans="1:6" x14ac:dyDescent="0.25">
      <c r="A888" s="84">
        <v>1336570456</v>
      </c>
      <c r="C888" s="84">
        <v>1</v>
      </c>
      <c r="D888" s="84">
        <v>1</v>
      </c>
      <c r="E888" s="84" t="s">
        <v>20</v>
      </c>
      <c r="F888" s="84" t="s">
        <v>70</v>
      </c>
    </row>
    <row r="889" spans="1:6" x14ac:dyDescent="0.25">
      <c r="A889" s="84">
        <v>1629495155</v>
      </c>
      <c r="C889" s="84">
        <v>1</v>
      </c>
      <c r="D889" s="84">
        <v>1</v>
      </c>
      <c r="E889" s="84" t="s">
        <v>64</v>
      </c>
      <c r="F889" s="84" t="s">
        <v>68</v>
      </c>
    </row>
    <row r="890" spans="1:6" x14ac:dyDescent="0.25">
      <c r="A890" s="84">
        <v>1801295803</v>
      </c>
      <c r="C890" s="84">
        <v>1</v>
      </c>
      <c r="D890" s="84">
        <v>1</v>
      </c>
      <c r="E890" s="84" t="s">
        <v>20</v>
      </c>
      <c r="F890" s="84" t="s">
        <v>67</v>
      </c>
    </row>
    <row r="891" spans="1:6" x14ac:dyDescent="0.25">
      <c r="A891" s="84">
        <v>1427231216</v>
      </c>
      <c r="C891" s="84">
        <v>1</v>
      </c>
      <c r="D891" s="84">
        <v>1</v>
      </c>
      <c r="E891" s="84" t="s">
        <v>62</v>
      </c>
      <c r="F891" s="84" t="s">
        <v>63</v>
      </c>
    </row>
    <row r="892" spans="1:6" x14ac:dyDescent="0.25">
      <c r="A892" s="84">
        <v>1669878807</v>
      </c>
      <c r="C892" s="84">
        <v>1</v>
      </c>
      <c r="D892" s="84">
        <v>0</v>
      </c>
      <c r="E892" s="84" t="s">
        <v>20</v>
      </c>
      <c r="F892" s="84" t="s">
        <v>65</v>
      </c>
    </row>
    <row r="893" spans="1:6" x14ac:dyDescent="0.25">
      <c r="A893" s="84">
        <v>1891026266</v>
      </c>
      <c r="C893" s="84">
        <v>1</v>
      </c>
      <c r="D893" s="84">
        <v>1</v>
      </c>
      <c r="E893" s="84" t="s">
        <v>62</v>
      </c>
      <c r="F893" s="84" t="s">
        <v>68</v>
      </c>
    </row>
    <row r="894" spans="1:6" x14ac:dyDescent="0.25">
      <c r="A894" s="84">
        <v>1376901751</v>
      </c>
      <c r="C894" s="84">
        <v>1</v>
      </c>
      <c r="D894" s="84">
        <v>0</v>
      </c>
      <c r="E894" s="84" t="s">
        <v>20</v>
      </c>
      <c r="F894" s="84" t="s">
        <v>65</v>
      </c>
    </row>
    <row r="895" spans="1:6" x14ac:dyDescent="0.25">
      <c r="A895" s="84">
        <v>1477915742</v>
      </c>
      <c r="C895" s="84">
        <v>1</v>
      </c>
      <c r="D895" s="84">
        <v>1</v>
      </c>
      <c r="E895" s="84" t="s">
        <v>64</v>
      </c>
      <c r="F895" s="84" t="s">
        <v>66</v>
      </c>
    </row>
    <row r="896" spans="1:6" x14ac:dyDescent="0.25">
      <c r="A896" s="84">
        <v>1679015747</v>
      </c>
      <c r="C896" s="84">
        <v>1</v>
      </c>
      <c r="D896" s="84">
        <v>1</v>
      </c>
      <c r="E896" s="84" t="s">
        <v>62</v>
      </c>
      <c r="F896" s="84" t="s">
        <v>63</v>
      </c>
    </row>
    <row r="897" spans="1:6" x14ac:dyDescent="0.25">
      <c r="A897" s="84">
        <v>1255794608</v>
      </c>
      <c r="C897" s="84">
        <v>1</v>
      </c>
      <c r="D897" s="84">
        <v>1</v>
      </c>
      <c r="E897" s="84" t="s">
        <v>20</v>
      </c>
      <c r="F897" s="84" t="s">
        <v>63</v>
      </c>
    </row>
    <row r="898" spans="1:6" x14ac:dyDescent="0.25">
      <c r="A898" s="84">
        <v>1346886850</v>
      </c>
      <c r="C898" s="84">
        <v>1</v>
      </c>
      <c r="D898" s="84">
        <v>0</v>
      </c>
      <c r="E898" s="84" t="s">
        <v>20</v>
      </c>
      <c r="F898" s="84" t="s">
        <v>65</v>
      </c>
    </row>
    <row r="899" spans="1:6" x14ac:dyDescent="0.25">
      <c r="A899" s="84">
        <v>1538692652</v>
      </c>
      <c r="C899" s="84">
        <v>1</v>
      </c>
      <c r="D899" s="84">
        <v>1</v>
      </c>
      <c r="E899" s="84" t="s">
        <v>20</v>
      </c>
      <c r="F899" s="84" t="s">
        <v>69</v>
      </c>
    </row>
    <row r="900" spans="1:6" x14ac:dyDescent="0.25">
      <c r="A900" s="84">
        <v>1760098586</v>
      </c>
      <c r="C900" s="84">
        <v>1</v>
      </c>
      <c r="D900" s="84">
        <v>1</v>
      </c>
      <c r="E900" s="84" t="s">
        <v>62</v>
      </c>
      <c r="F900" s="84" t="s">
        <v>68</v>
      </c>
    </row>
    <row r="901" spans="1:6" x14ac:dyDescent="0.25">
      <c r="A901" s="84">
        <v>1932866563</v>
      </c>
      <c r="C901" s="84">
        <v>1</v>
      </c>
      <c r="D901" s="84">
        <v>1</v>
      </c>
      <c r="E901" s="84" t="s">
        <v>62</v>
      </c>
      <c r="F901" s="84" t="s">
        <v>66</v>
      </c>
    </row>
    <row r="902" spans="1:6" x14ac:dyDescent="0.25">
      <c r="A902" s="84">
        <v>1225786700</v>
      </c>
      <c r="C902" s="84">
        <v>1</v>
      </c>
      <c r="D902" s="84">
        <v>1</v>
      </c>
      <c r="E902" s="84" t="s">
        <v>20</v>
      </c>
      <c r="F902" s="84" t="s">
        <v>67</v>
      </c>
    </row>
    <row r="903" spans="1:6" x14ac:dyDescent="0.25">
      <c r="A903" s="84">
        <v>1538858089</v>
      </c>
      <c r="C903" s="84">
        <v>1</v>
      </c>
      <c r="D903" s="84">
        <v>0</v>
      </c>
      <c r="E903" s="84" t="s">
        <v>20</v>
      </c>
      <c r="F903" s="84" t="s">
        <v>65</v>
      </c>
    </row>
    <row r="904" spans="1:6" x14ac:dyDescent="0.25">
      <c r="A904" s="84">
        <v>1528740719</v>
      </c>
      <c r="C904" s="84">
        <v>1</v>
      </c>
      <c r="D904" s="84">
        <v>1</v>
      </c>
      <c r="E904" s="84" t="s">
        <v>71</v>
      </c>
      <c r="F904" s="84" t="s">
        <v>69</v>
      </c>
    </row>
    <row r="905" spans="1:6" x14ac:dyDescent="0.25">
      <c r="A905" s="84">
        <v>1093543332</v>
      </c>
      <c r="C905" s="84">
        <v>1</v>
      </c>
      <c r="D905" s="84">
        <v>1</v>
      </c>
      <c r="E905" s="84" t="s">
        <v>71</v>
      </c>
      <c r="F905" s="84" t="s">
        <v>69</v>
      </c>
    </row>
    <row r="906" spans="1:6" x14ac:dyDescent="0.25">
      <c r="A906" s="84">
        <v>1518054519</v>
      </c>
      <c r="C906" s="84">
        <v>1</v>
      </c>
      <c r="D906" s="84">
        <v>1</v>
      </c>
      <c r="E906" s="84" t="s">
        <v>62</v>
      </c>
      <c r="F906" s="84" t="s">
        <v>63</v>
      </c>
    </row>
    <row r="907" spans="1:6" x14ac:dyDescent="0.25">
      <c r="A907" s="84">
        <v>1437196805</v>
      </c>
      <c r="C907" s="84">
        <v>1</v>
      </c>
      <c r="D907" s="84">
        <v>1</v>
      </c>
      <c r="E907" s="84" t="s">
        <v>62</v>
      </c>
      <c r="F907" s="84" t="s">
        <v>63</v>
      </c>
    </row>
    <row r="908" spans="1:6" x14ac:dyDescent="0.25">
      <c r="A908" s="84">
        <v>1720022023</v>
      </c>
      <c r="C908" s="84">
        <v>1</v>
      </c>
      <c r="D908" s="84">
        <v>1</v>
      </c>
      <c r="E908" s="84" t="s">
        <v>20</v>
      </c>
      <c r="F908" s="84" t="s">
        <v>66</v>
      </c>
    </row>
    <row r="909" spans="1:6" x14ac:dyDescent="0.25">
      <c r="A909" s="84">
        <v>1396948824</v>
      </c>
      <c r="C909" s="84">
        <v>1</v>
      </c>
      <c r="D909" s="84">
        <v>1</v>
      </c>
      <c r="E909" s="84" t="s">
        <v>62</v>
      </c>
      <c r="F909" s="84" t="s">
        <v>70</v>
      </c>
    </row>
    <row r="910" spans="1:6" x14ac:dyDescent="0.25">
      <c r="A910" s="84">
        <v>1083723878</v>
      </c>
      <c r="C910" s="84">
        <v>1</v>
      </c>
      <c r="D910" s="84">
        <v>1</v>
      </c>
      <c r="E910" s="84" t="s">
        <v>64</v>
      </c>
      <c r="F910" s="84" t="s">
        <v>67</v>
      </c>
    </row>
    <row r="911" spans="1:6" x14ac:dyDescent="0.25">
      <c r="A911" s="84">
        <v>1780713156</v>
      </c>
      <c r="C911" s="84">
        <v>1</v>
      </c>
      <c r="D911" s="84">
        <v>1</v>
      </c>
      <c r="E911" s="84" t="s">
        <v>62</v>
      </c>
      <c r="F911" s="84" t="s">
        <v>63</v>
      </c>
    </row>
    <row r="912" spans="1:6" x14ac:dyDescent="0.25">
      <c r="A912" s="84">
        <v>1396745212</v>
      </c>
      <c r="C912" s="84">
        <v>1</v>
      </c>
      <c r="D912" s="84">
        <v>1</v>
      </c>
      <c r="E912" s="84" t="s">
        <v>64</v>
      </c>
      <c r="F912" s="84" t="s">
        <v>70</v>
      </c>
    </row>
    <row r="913" spans="1:6" x14ac:dyDescent="0.25">
      <c r="A913" s="84">
        <v>1275538845</v>
      </c>
      <c r="C913" s="84">
        <v>1</v>
      </c>
      <c r="D913" s="84">
        <v>0</v>
      </c>
      <c r="E913" s="84" t="s">
        <v>64</v>
      </c>
      <c r="F913" s="84" t="s">
        <v>65</v>
      </c>
    </row>
    <row r="914" spans="1:6" x14ac:dyDescent="0.25">
      <c r="A914" s="84">
        <v>1295849222</v>
      </c>
      <c r="C914" s="84">
        <v>1</v>
      </c>
      <c r="D914" s="84">
        <v>1</v>
      </c>
      <c r="E914" s="84" t="s">
        <v>20</v>
      </c>
      <c r="F914" s="84" t="s">
        <v>63</v>
      </c>
    </row>
    <row r="915" spans="1:6" x14ac:dyDescent="0.25">
      <c r="A915" s="84">
        <v>1669491999</v>
      </c>
      <c r="C915" s="84">
        <v>1</v>
      </c>
      <c r="D915" s="84">
        <v>0</v>
      </c>
      <c r="E915" s="84" t="s">
        <v>62</v>
      </c>
      <c r="F915" s="84" t="s">
        <v>65</v>
      </c>
    </row>
    <row r="916" spans="1:6" x14ac:dyDescent="0.25">
      <c r="A916" s="84">
        <v>1962447607</v>
      </c>
      <c r="C916" s="84">
        <v>1</v>
      </c>
      <c r="D916" s="84">
        <v>1</v>
      </c>
      <c r="E916" s="84" t="s">
        <v>62</v>
      </c>
      <c r="F916" s="84" t="s">
        <v>70</v>
      </c>
    </row>
    <row r="917" spans="1:6" x14ac:dyDescent="0.25">
      <c r="A917" s="84">
        <v>1467427120</v>
      </c>
      <c r="C917" s="84">
        <v>1</v>
      </c>
      <c r="D917" s="84">
        <v>1</v>
      </c>
      <c r="E917" s="84" t="s">
        <v>62</v>
      </c>
      <c r="F917" s="84" t="s">
        <v>63</v>
      </c>
    </row>
    <row r="918" spans="1:6" x14ac:dyDescent="0.25">
      <c r="A918" s="84">
        <v>1649728775</v>
      </c>
      <c r="C918" s="84">
        <v>1</v>
      </c>
      <c r="D918" s="84">
        <v>0</v>
      </c>
      <c r="E918" s="84" t="s">
        <v>20</v>
      </c>
      <c r="F918" s="84" t="s">
        <v>65</v>
      </c>
    </row>
    <row r="919" spans="1:6" x14ac:dyDescent="0.25">
      <c r="A919" s="84">
        <v>1205364759</v>
      </c>
      <c r="C919" s="84">
        <v>1</v>
      </c>
      <c r="D919" s="84">
        <v>1</v>
      </c>
      <c r="E919" s="84" t="s">
        <v>71</v>
      </c>
      <c r="F919" s="84" t="s">
        <v>67</v>
      </c>
    </row>
    <row r="920" spans="1:6" x14ac:dyDescent="0.25">
      <c r="A920" s="84">
        <v>1235464678</v>
      </c>
      <c r="C920" s="84">
        <v>1</v>
      </c>
      <c r="D920" s="84">
        <v>0</v>
      </c>
      <c r="E920" s="84" t="s">
        <v>62</v>
      </c>
      <c r="F920" s="84" t="s">
        <v>65</v>
      </c>
    </row>
    <row r="921" spans="1:6" x14ac:dyDescent="0.25">
      <c r="A921" s="84">
        <v>1356338032</v>
      </c>
      <c r="C921" s="84">
        <v>1</v>
      </c>
      <c r="D921" s="84">
        <v>0</v>
      </c>
      <c r="E921" s="84" t="s">
        <v>64</v>
      </c>
      <c r="F921" s="84" t="s">
        <v>65</v>
      </c>
    </row>
    <row r="922" spans="1:6" x14ac:dyDescent="0.25">
      <c r="A922" s="84">
        <v>1932339173</v>
      </c>
      <c r="C922" s="84">
        <v>1</v>
      </c>
      <c r="D922" s="84">
        <v>1</v>
      </c>
      <c r="E922" s="84" t="s">
        <v>62</v>
      </c>
      <c r="F922" s="84" t="s">
        <v>70</v>
      </c>
    </row>
    <row r="923" spans="1:6" x14ac:dyDescent="0.25">
      <c r="A923" s="84">
        <v>1285605576</v>
      </c>
      <c r="C923" s="84">
        <v>1</v>
      </c>
      <c r="D923" s="84">
        <v>0</v>
      </c>
      <c r="E923" s="84" t="s">
        <v>62</v>
      </c>
      <c r="F923" s="84" t="s">
        <v>65</v>
      </c>
    </row>
    <row r="924" spans="1:6" x14ac:dyDescent="0.25">
      <c r="A924" s="84">
        <v>1669472429</v>
      </c>
      <c r="C924" s="84">
        <v>1</v>
      </c>
      <c r="D924" s="84">
        <v>1</v>
      </c>
      <c r="E924" s="84" t="s">
        <v>62</v>
      </c>
      <c r="F924" s="84" t="s">
        <v>70</v>
      </c>
    </row>
    <row r="925" spans="1:6" x14ac:dyDescent="0.25">
      <c r="A925" s="84">
        <v>1972563864</v>
      </c>
      <c r="C925" s="84">
        <v>1</v>
      </c>
      <c r="D925" s="84">
        <v>1</v>
      </c>
      <c r="E925" s="84" t="s">
        <v>62</v>
      </c>
      <c r="F925" s="84" t="s">
        <v>66</v>
      </c>
    </row>
    <row r="926" spans="1:6" x14ac:dyDescent="0.25">
      <c r="A926" s="84">
        <v>1619089000</v>
      </c>
      <c r="C926" s="84">
        <v>1</v>
      </c>
      <c r="D926" s="84">
        <v>1</v>
      </c>
      <c r="E926" s="84" t="s">
        <v>62</v>
      </c>
      <c r="F926" s="84" t="s">
        <v>67</v>
      </c>
    </row>
    <row r="927" spans="1:6" x14ac:dyDescent="0.25">
      <c r="A927" s="84">
        <v>1578661054</v>
      </c>
      <c r="C927" s="84">
        <v>1</v>
      </c>
      <c r="D927" s="84">
        <v>1</v>
      </c>
      <c r="E927" s="84" t="s">
        <v>62</v>
      </c>
      <c r="F927" s="84" t="s">
        <v>66</v>
      </c>
    </row>
    <row r="928" spans="1:6" x14ac:dyDescent="0.25">
      <c r="A928" s="84">
        <v>1730173436</v>
      </c>
      <c r="C928" s="84">
        <v>1</v>
      </c>
      <c r="D928" s="84">
        <v>1</v>
      </c>
      <c r="E928" s="84" t="s">
        <v>64</v>
      </c>
      <c r="F928" s="84" t="s">
        <v>70</v>
      </c>
    </row>
    <row r="929" spans="1:6" x14ac:dyDescent="0.25">
      <c r="A929" s="84">
        <v>1194786624</v>
      </c>
      <c r="C929" s="84">
        <v>1</v>
      </c>
      <c r="D929" s="84">
        <v>1</v>
      </c>
      <c r="E929" s="84" t="s">
        <v>62</v>
      </c>
      <c r="F929" s="84" t="s">
        <v>63</v>
      </c>
    </row>
    <row r="930" spans="1:6" x14ac:dyDescent="0.25">
      <c r="A930" s="84">
        <v>1043396633</v>
      </c>
      <c r="C930" s="84">
        <v>1</v>
      </c>
      <c r="D930" s="84">
        <v>0</v>
      </c>
      <c r="E930" s="84" t="s">
        <v>62</v>
      </c>
      <c r="F930" s="84" t="s">
        <v>65</v>
      </c>
    </row>
    <row r="931" spans="1:6" x14ac:dyDescent="0.25">
      <c r="A931" s="84">
        <v>1801810601</v>
      </c>
      <c r="C931" s="84">
        <v>1</v>
      </c>
      <c r="D931" s="84">
        <v>1</v>
      </c>
      <c r="E931" s="84" t="s">
        <v>62</v>
      </c>
      <c r="F931" s="84" t="s">
        <v>63</v>
      </c>
    </row>
    <row r="932" spans="1:6" x14ac:dyDescent="0.25">
      <c r="A932" s="84">
        <v>1700847860</v>
      </c>
      <c r="C932" s="84">
        <v>1</v>
      </c>
      <c r="D932" s="84">
        <v>1</v>
      </c>
      <c r="E932" s="84" t="s">
        <v>64</v>
      </c>
      <c r="F932" s="84" t="s">
        <v>68</v>
      </c>
    </row>
    <row r="933" spans="1:6" x14ac:dyDescent="0.25">
      <c r="A933" s="84">
        <v>1730287228</v>
      </c>
      <c r="C933" s="84">
        <v>1</v>
      </c>
      <c r="D933" s="84">
        <v>1</v>
      </c>
      <c r="E933" s="84" t="s">
        <v>62</v>
      </c>
      <c r="F933" s="84" t="s">
        <v>63</v>
      </c>
    </row>
    <row r="934" spans="1:6" x14ac:dyDescent="0.25">
      <c r="A934" s="84">
        <v>1346213824</v>
      </c>
      <c r="C934" s="84">
        <v>1</v>
      </c>
      <c r="D934" s="84">
        <v>1</v>
      </c>
      <c r="E934" s="84" t="s">
        <v>62</v>
      </c>
      <c r="F934" s="84" t="s">
        <v>70</v>
      </c>
    </row>
    <row r="935" spans="1:6" x14ac:dyDescent="0.25">
      <c r="A935" s="84">
        <v>1720019474</v>
      </c>
      <c r="C935" s="84">
        <v>1</v>
      </c>
      <c r="D935" s="84">
        <v>1</v>
      </c>
      <c r="E935" s="84" t="s">
        <v>64</v>
      </c>
      <c r="F935" s="84" t="s">
        <v>68</v>
      </c>
    </row>
    <row r="936" spans="1:6" x14ac:dyDescent="0.25">
      <c r="A936" s="84">
        <v>1740248335</v>
      </c>
      <c r="C936" s="84">
        <v>1</v>
      </c>
      <c r="D936" s="84">
        <v>0</v>
      </c>
      <c r="E936" s="84" t="s">
        <v>62</v>
      </c>
      <c r="F936" s="84" t="s">
        <v>65</v>
      </c>
    </row>
    <row r="937" spans="1:6" x14ac:dyDescent="0.25">
      <c r="A937" s="84">
        <v>1487612099</v>
      </c>
      <c r="C937" s="84">
        <v>1</v>
      </c>
      <c r="D937" s="84">
        <v>0</v>
      </c>
      <c r="E937" s="84" t="s">
        <v>20</v>
      </c>
      <c r="F937" s="84" t="s">
        <v>65</v>
      </c>
    </row>
    <row r="938" spans="1:6" x14ac:dyDescent="0.25">
      <c r="A938" s="84">
        <v>1336622463</v>
      </c>
      <c r="C938" s="84">
        <v>1</v>
      </c>
      <c r="D938" s="84">
        <v>1</v>
      </c>
      <c r="E938" s="84" t="s">
        <v>62</v>
      </c>
      <c r="F938" s="84" t="s">
        <v>66</v>
      </c>
    </row>
    <row r="939" spans="1:6" x14ac:dyDescent="0.25">
      <c r="A939" s="84">
        <v>1952842213</v>
      </c>
      <c r="C939" s="84">
        <v>1</v>
      </c>
      <c r="D939" s="84">
        <v>1</v>
      </c>
      <c r="E939" s="84" t="s">
        <v>20</v>
      </c>
      <c r="F939" s="84" t="s">
        <v>69</v>
      </c>
    </row>
    <row r="940" spans="1:6" x14ac:dyDescent="0.25">
      <c r="A940" s="84">
        <v>1861903502</v>
      </c>
      <c r="C940" s="84">
        <v>1</v>
      </c>
      <c r="D940" s="84">
        <v>1</v>
      </c>
      <c r="E940" s="84" t="s">
        <v>20</v>
      </c>
      <c r="F940" s="84" t="s">
        <v>63</v>
      </c>
    </row>
    <row r="941" spans="1:6" x14ac:dyDescent="0.25">
      <c r="A941" s="84">
        <v>1326546912</v>
      </c>
      <c r="C941" s="84">
        <v>1</v>
      </c>
      <c r="D941" s="84">
        <v>0</v>
      </c>
      <c r="E941" s="84" t="s">
        <v>71</v>
      </c>
      <c r="F941" s="84" t="s">
        <v>65</v>
      </c>
    </row>
    <row r="942" spans="1:6" x14ac:dyDescent="0.25">
      <c r="A942" s="84">
        <v>1275822876</v>
      </c>
      <c r="C942" s="84">
        <v>1</v>
      </c>
      <c r="D942" s="84">
        <v>1</v>
      </c>
      <c r="E942" s="84" t="s">
        <v>62</v>
      </c>
      <c r="F942" s="84" t="s">
        <v>66</v>
      </c>
    </row>
    <row r="943" spans="1:6" x14ac:dyDescent="0.25">
      <c r="A943" s="84">
        <v>1578702924</v>
      </c>
      <c r="C943" s="84">
        <v>1</v>
      </c>
      <c r="D943" s="84">
        <v>1</v>
      </c>
      <c r="E943" s="84" t="s">
        <v>64</v>
      </c>
      <c r="F943" s="84" t="s">
        <v>68</v>
      </c>
    </row>
    <row r="944" spans="1:6" x14ac:dyDescent="0.25">
      <c r="A944" s="84">
        <v>1154546232</v>
      </c>
      <c r="C944" s="84">
        <v>1</v>
      </c>
      <c r="D944" s="84">
        <v>1</v>
      </c>
      <c r="E944" s="84" t="s">
        <v>62</v>
      </c>
      <c r="F944" s="84" t="s">
        <v>67</v>
      </c>
    </row>
    <row r="945" spans="1:6" x14ac:dyDescent="0.25">
      <c r="A945" s="84">
        <v>1881960680</v>
      </c>
      <c r="C945" s="84">
        <v>1</v>
      </c>
      <c r="D945" s="84">
        <v>1</v>
      </c>
      <c r="E945" s="84" t="s">
        <v>20</v>
      </c>
      <c r="F945" s="84" t="s">
        <v>63</v>
      </c>
    </row>
    <row r="946" spans="1:6" x14ac:dyDescent="0.25">
      <c r="A946" s="84">
        <v>1003179805</v>
      </c>
      <c r="C946" s="84">
        <v>1</v>
      </c>
      <c r="D946" s="84">
        <v>1</v>
      </c>
      <c r="E946" s="84" t="s">
        <v>20</v>
      </c>
      <c r="F946" s="84" t="s">
        <v>67</v>
      </c>
    </row>
    <row r="947" spans="1:6" x14ac:dyDescent="0.25">
      <c r="A947" s="84">
        <v>1275743221</v>
      </c>
      <c r="C947" s="84">
        <v>1</v>
      </c>
      <c r="D947" s="84">
        <v>1</v>
      </c>
      <c r="E947" s="84" t="s">
        <v>20</v>
      </c>
      <c r="F947" s="84" t="s">
        <v>63</v>
      </c>
    </row>
    <row r="948" spans="1:6" x14ac:dyDescent="0.25">
      <c r="A948" s="84">
        <v>1952568289</v>
      </c>
      <c r="C948" s="84">
        <v>1</v>
      </c>
      <c r="D948" s="84">
        <v>1</v>
      </c>
      <c r="E948" s="84" t="s">
        <v>62</v>
      </c>
      <c r="F948" s="84" t="s">
        <v>67</v>
      </c>
    </row>
    <row r="949" spans="1:6" x14ac:dyDescent="0.25">
      <c r="A949" s="84">
        <v>1619993086</v>
      </c>
      <c r="C949" s="84">
        <v>1</v>
      </c>
      <c r="D949" s="84">
        <v>1</v>
      </c>
      <c r="E949" s="84" t="s">
        <v>62</v>
      </c>
      <c r="F949" s="84" t="s">
        <v>67</v>
      </c>
    </row>
    <row r="950" spans="1:6" x14ac:dyDescent="0.25">
      <c r="A950" s="84">
        <v>1871856310</v>
      </c>
      <c r="C950" s="84">
        <v>1</v>
      </c>
      <c r="D950" s="84">
        <v>1</v>
      </c>
      <c r="E950" s="84" t="s">
        <v>20</v>
      </c>
      <c r="F950" s="84" t="s">
        <v>63</v>
      </c>
    </row>
    <row r="951" spans="1:6" x14ac:dyDescent="0.25">
      <c r="A951" s="84">
        <v>1861732331</v>
      </c>
      <c r="C951" s="84">
        <v>1</v>
      </c>
      <c r="D951" s="84">
        <v>1</v>
      </c>
      <c r="E951" s="84" t="s">
        <v>62</v>
      </c>
      <c r="F951" s="84" t="s">
        <v>70</v>
      </c>
    </row>
    <row r="952" spans="1:6" x14ac:dyDescent="0.25">
      <c r="A952" s="84">
        <v>1255771697</v>
      </c>
      <c r="C952" s="84">
        <v>1</v>
      </c>
      <c r="D952" s="84">
        <v>1</v>
      </c>
      <c r="E952" s="84" t="s">
        <v>20</v>
      </c>
      <c r="F952" s="84" t="s">
        <v>63</v>
      </c>
    </row>
    <row r="953" spans="1:6" x14ac:dyDescent="0.25">
      <c r="A953" s="84">
        <v>1790020741</v>
      </c>
      <c r="C953" s="84">
        <v>1</v>
      </c>
      <c r="D953" s="84">
        <v>1</v>
      </c>
      <c r="E953" s="84" t="s">
        <v>62</v>
      </c>
      <c r="F953" s="84" t="s">
        <v>66</v>
      </c>
    </row>
    <row r="954" spans="1:6" x14ac:dyDescent="0.25">
      <c r="A954" s="84">
        <v>1588003495</v>
      </c>
      <c r="C954" s="84">
        <v>1</v>
      </c>
      <c r="D954" s="84">
        <v>1</v>
      </c>
      <c r="E954" s="84" t="s">
        <v>20</v>
      </c>
      <c r="F954" s="84" t="s">
        <v>63</v>
      </c>
    </row>
    <row r="955" spans="1:6" x14ac:dyDescent="0.25">
      <c r="A955" s="84">
        <v>1487095311</v>
      </c>
      <c r="C955" s="84">
        <v>1</v>
      </c>
      <c r="D955" s="84">
        <v>0</v>
      </c>
      <c r="E955" s="84" t="s">
        <v>20</v>
      </c>
      <c r="F955" s="84" t="s">
        <v>65</v>
      </c>
    </row>
    <row r="956" spans="1:6" x14ac:dyDescent="0.25">
      <c r="A956" s="84">
        <v>1124285549</v>
      </c>
      <c r="C956" s="84">
        <v>1</v>
      </c>
      <c r="D956" s="84">
        <v>1</v>
      </c>
      <c r="E956" s="84" t="s">
        <v>20</v>
      </c>
      <c r="F956" s="84" t="s">
        <v>66</v>
      </c>
    </row>
    <row r="957" spans="1:6" x14ac:dyDescent="0.25">
      <c r="A957" s="84">
        <v>1811121213</v>
      </c>
      <c r="C957" s="84">
        <v>1</v>
      </c>
      <c r="D957" s="84">
        <v>1</v>
      </c>
      <c r="E957" s="84" t="s">
        <v>62</v>
      </c>
      <c r="F957" s="84" t="s">
        <v>63</v>
      </c>
    </row>
    <row r="958" spans="1:6" x14ac:dyDescent="0.25">
      <c r="A958" s="84">
        <v>1801153531</v>
      </c>
      <c r="C958" s="84">
        <v>1</v>
      </c>
      <c r="D958" s="84">
        <v>1</v>
      </c>
      <c r="E958" s="84" t="s">
        <v>62</v>
      </c>
      <c r="F958" s="84" t="s">
        <v>68</v>
      </c>
    </row>
    <row r="959" spans="1:6" x14ac:dyDescent="0.25">
      <c r="A959" s="84">
        <v>1770534422</v>
      </c>
      <c r="C959" s="84">
        <v>1</v>
      </c>
      <c r="D959" s="84">
        <v>0</v>
      </c>
      <c r="E959" s="84" t="s">
        <v>64</v>
      </c>
      <c r="F959" s="84" t="s">
        <v>65</v>
      </c>
    </row>
    <row r="960" spans="1:6" x14ac:dyDescent="0.25">
      <c r="A960" s="84">
        <v>1053548826</v>
      </c>
      <c r="C960" s="84">
        <v>1</v>
      </c>
      <c r="D960" s="84">
        <v>1</v>
      </c>
      <c r="E960" s="84" t="s">
        <v>20</v>
      </c>
      <c r="F960" s="84" t="s">
        <v>66</v>
      </c>
    </row>
    <row r="961" spans="1:6" x14ac:dyDescent="0.25">
      <c r="A961" s="84">
        <v>1083691356</v>
      </c>
      <c r="C961" s="84">
        <v>1</v>
      </c>
      <c r="D961" s="84">
        <v>1</v>
      </c>
      <c r="E961" s="84" t="s">
        <v>20</v>
      </c>
      <c r="F961" s="84" t="s">
        <v>70</v>
      </c>
    </row>
    <row r="962" spans="1:6" x14ac:dyDescent="0.25">
      <c r="A962" s="84">
        <v>1881911667</v>
      </c>
      <c r="C962" s="84">
        <v>1</v>
      </c>
      <c r="D962" s="84">
        <v>1</v>
      </c>
      <c r="E962" s="84" t="s">
        <v>62</v>
      </c>
      <c r="F962" s="84" t="s">
        <v>63</v>
      </c>
    </row>
    <row r="963" spans="1:6" x14ac:dyDescent="0.25">
      <c r="A963" s="84">
        <v>1104085448</v>
      </c>
      <c r="C963" s="84">
        <v>1</v>
      </c>
      <c r="D963" s="84">
        <v>1</v>
      </c>
      <c r="E963" s="84" t="s">
        <v>62</v>
      </c>
      <c r="F963" s="84" t="s">
        <v>70</v>
      </c>
    </row>
    <row r="964" spans="1:6" x14ac:dyDescent="0.25">
      <c r="A964" s="84">
        <v>1417434085</v>
      </c>
      <c r="C964" s="84">
        <v>1</v>
      </c>
      <c r="D964" s="84">
        <v>1</v>
      </c>
      <c r="E964" s="84" t="s">
        <v>62</v>
      </c>
      <c r="F964" s="84" t="s">
        <v>63</v>
      </c>
    </row>
    <row r="965" spans="1:6" x14ac:dyDescent="0.25">
      <c r="A965" s="84">
        <v>1780155911</v>
      </c>
      <c r="C965" s="84">
        <v>1</v>
      </c>
      <c r="D965" s="84">
        <v>0</v>
      </c>
      <c r="E965" s="84" t="s">
        <v>20</v>
      </c>
      <c r="F965" s="84" t="s">
        <v>65</v>
      </c>
    </row>
    <row r="966" spans="1:6" x14ac:dyDescent="0.25">
      <c r="A966" s="84">
        <v>1518313659</v>
      </c>
      <c r="C966" s="84">
        <v>1</v>
      </c>
      <c r="D966" s="84">
        <v>1</v>
      </c>
      <c r="E966" s="84" t="s">
        <v>64</v>
      </c>
      <c r="F966" s="84" t="s">
        <v>66</v>
      </c>
    </row>
    <row r="967" spans="1:6" x14ac:dyDescent="0.25">
      <c r="A967" s="84">
        <v>1962982405</v>
      </c>
      <c r="C967" s="84">
        <v>1</v>
      </c>
      <c r="D967" s="84">
        <v>0</v>
      </c>
      <c r="E967" s="84" t="s">
        <v>64</v>
      </c>
      <c r="F967" s="84" t="s">
        <v>65</v>
      </c>
    </row>
    <row r="968" spans="1:6" x14ac:dyDescent="0.25">
      <c r="A968" s="84">
        <v>1700352382</v>
      </c>
      <c r="C968" s="84">
        <v>1</v>
      </c>
      <c r="D968" s="84">
        <v>1</v>
      </c>
      <c r="E968" s="84" t="s">
        <v>62</v>
      </c>
      <c r="F968" s="84" t="s">
        <v>63</v>
      </c>
    </row>
    <row r="969" spans="1:6" x14ac:dyDescent="0.25">
      <c r="A969" s="84">
        <v>1124005830</v>
      </c>
      <c r="C969" s="84">
        <v>1</v>
      </c>
      <c r="D969" s="84">
        <v>1</v>
      </c>
      <c r="E969" s="84" t="s">
        <v>62</v>
      </c>
      <c r="F969" s="84" t="s">
        <v>68</v>
      </c>
    </row>
    <row r="970" spans="1:6" x14ac:dyDescent="0.25">
      <c r="A970" s="84">
        <v>1053399501</v>
      </c>
      <c r="C970" s="84">
        <v>1</v>
      </c>
      <c r="D970" s="84">
        <v>1</v>
      </c>
      <c r="E970" s="84" t="s">
        <v>20</v>
      </c>
      <c r="F970" s="84" t="s">
        <v>63</v>
      </c>
    </row>
    <row r="971" spans="1:6" x14ac:dyDescent="0.25">
      <c r="A971" s="84">
        <v>1316963085</v>
      </c>
      <c r="C971" s="84">
        <v>1</v>
      </c>
      <c r="D971" s="84">
        <v>0</v>
      </c>
      <c r="E971" s="84" t="s">
        <v>64</v>
      </c>
      <c r="F971" s="84" t="s">
        <v>65</v>
      </c>
    </row>
    <row r="972" spans="1:6" x14ac:dyDescent="0.25">
      <c r="A972" s="84">
        <v>1962488668</v>
      </c>
      <c r="C972" s="84">
        <v>1</v>
      </c>
      <c r="D972" s="84">
        <v>1</v>
      </c>
      <c r="E972" s="84" t="s">
        <v>62</v>
      </c>
      <c r="F972" s="84" t="s">
        <v>68</v>
      </c>
    </row>
    <row r="973" spans="1:6" x14ac:dyDescent="0.25">
      <c r="A973" s="84">
        <v>1184735334</v>
      </c>
      <c r="C973" s="84">
        <v>1</v>
      </c>
      <c r="D973" s="84">
        <v>0</v>
      </c>
      <c r="E973" s="84" t="s">
        <v>20</v>
      </c>
      <c r="F973" s="84" t="s">
        <v>65</v>
      </c>
    </row>
    <row r="974" spans="1:6" x14ac:dyDescent="0.25">
      <c r="A974" s="84">
        <v>1740391507</v>
      </c>
      <c r="C974" s="84">
        <v>1</v>
      </c>
      <c r="D974" s="84">
        <v>0</v>
      </c>
      <c r="E974" s="84" t="s">
        <v>20</v>
      </c>
      <c r="F974" s="84" t="s">
        <v>65</v>
      </c>
    </row>
    <row r="975" spans="1:6" x14ac:dyDescent="0.25">
      <c r="A975" s="84">
        <v>1821290404</v>
      </c>
      <c r="C975" s="84">
        <v>1</v>
      </c>
      <c r="D975" s="84">
        <v>1</v>
      </c>
      <c r="E975" s="84" t="s">
        <v>62</v>
      </c>
      <c r="F975" s="84" t="s">
        <v>66</v>
      </c>
    </row>
    <row r="976" spans="1:6" x14ac:dyDescent="0.25">
      <c r="A976" s="84">
        <v>1255379889</v>
      </c>
      <c r="C976" s="84">
        <v>1</v>
      </c>
      <c r="D976" s="84">
        <v>1</v>
      </c>
      <c r="E976" s="84" t="s">
        <v>62</v>
      </c>
      <c r="F976" s="84" t="s">
        <v>70</v>
      </c>
    </row>
    <row r="977" spans="1:6" x14ac:dyDescent="0.25">
      <c r="A977" s="84">
        <v>1033145586</v>
      </c>
      <c r="C977" s="84">
        <v>1</v>
      </c>
      <c r="D977" s="84">
        <v>1</v>
      </c>
      <c r="E977" s="84" t="s">
        <v>62</v>
      </c>
      <c r="F977" s="84" t="s">
        <v>63</v>
      </c>
    </row>
    <row r="978" spans="1:6" x14ac:dyDescent="0.25">
      <c r="A978" s="84">
        <v>1215045729</v>
      </c>
      <c r="C978" s="84">
        <v>1</v>
      </c>
      <c r="D978" s="84">
        <v>1</v>
      </c>
      <c r="E978" s="84" t="s">
        <v>64</v>
      </c>
      <c r="F978" s="84" t="s">
        <v>63</v>
      </c>
    </row>
    <row r="979" spans="1:6" x14ac:dyDescent="0.25">
      <c r="A979" s="84">
        <v>1912938762</v>
      </c>
      <c r="C979" s="84">
        <v>1</v>
      </c>
      <c r="D979" s="84">
        <v>0</v>
      </c>
      <c r="E979" s="84" t="s">
        <v>20</v>
      </c>
      <c r="F979" s="84" t="s">
        <v>65</v>
      </c>
    </row>
    <row r="980" spans="1:6" x14ac:dyDescent="0.25">
      <c r="A980" s="84">
        <v>1417925900</v>
      </c>
      <c r="C980" s="84">
        <v>1</v>
      </c>
      <c r="D980" s="84">
        <v>0</v>
      </c>
      <c r="E980" s="84" t="s">
        <v>62</v>
      </c>
      <c r="F980" s="84" t="s">
        <v>65</v>
      </c>
    </row>
    <row r="981" spans="1:6" x14ac:dyDescent="0.25">
      <c r="A981" s="84">
        <v>1720048630</v>
      </c>
      <c r="C981" s="84">
        <v>1</v>
      </c>
      <c r="D981" s="84">
        <v>1</v>
      </c>
      <c r="E981" s="84" t="s">
        <v>20</v>
      </c>
      <c r="F981" s="84" t="s">
        <v>63</v>
      </c>
    </row>
    <row r="982" spans="1:6" x14ac:dyDescent="0.25">
      <c r="A982" s="84">
        <v>1518941137</v>
      </c>
      <c r="C982" s="84">
        <v>1</v>
      </c>
      <c r="D982" s="84">
        <v>1</v>
      </c>
      <c r="E982" s="84" t="s">
        <v>20</v>
      </c>
      <c r="F982" s="84" t="s">
        <v>66</v>
      </c>
    </row>
    <row r="983" spans="1:6" x14ac:dyDescent="0.25">
      <c r="A983" s="84">
        <v>1295715894</v>
      </c>
      <c r="C983" s="84">
        <v>1</v>
      </c>
      <c r="D983" s="84">
        <v>0</v>
      </c>
      <c r="E983" s="84" t="s">
        <v>62</v>
      </c>
      <c r="F983" s="84" t="s">
        <v>65</v>
      </c>
    </row>
    <row r="984" spans="1:6" x14ac:dyDescent="0.25">
      <c r="A984" s="84">
        <v>1528046158</v>
      </c>
      <c r="C984" s="84">
        <v>1</v>
      </c>
      <c r="D984" s="84">
        <v>1</v>
      </c>
      <c r="E984" s="84" t="s">
        <v>20</v>
      </c>
      <c r="F984" s="84" t="s">
        <v>66</v>
      </c>
    </row>
    <row r="985" spans="1:6" x14ac:dyDescent="0.25">
      <c r="A985" s="84">
        <v>1255307906</v>
      </c>
      <c r="C985" s="84">
        <v>1</v>
      </c>
      <c r="D985" s="84">
        <v>1</v>
      </c>
      <c r="E985" s="84" t="s">
        <v>62</v>
      </c>
      <c r="F985" s="84" t="s">
        <v>67</v>
      </c>
    </row>
    <row r="986" spans="1:6" x14ac:dyDescent="0.25">
      <c r="A986" s="84">
        <v>1215097829</v>
      </c>
      <c r="C986" s="84">
        <v>1</v>
      </c>
      <c r="D986" s="84">
        <v>1</v>
      </c>
      <c r="E986" s="84" t="s">
        <v>20</v>
      </c>
      <c r="F986" s="84" t="s">
        <v>67</v>
      </c>
    </row>
    <row r="987" spans="1:6" x14ac:dyDescent="0.25">
      <c r="A987" s="84">
        <v>1083704639</v>
      </c>
      <c r="C987" s="84">
        <v>1</v>
      </c>
      <c r="D987" s="84">
        <v>1</v>
      </c>
      <c r="E987" s="84" t="s">
        <v>20</v>
      </c>
      <c r="F987" s="84" t="s">
        <v>66</v>
      </c>
    </row>
    <row r="988" spans="1:6" x14ac:dyDescent="0.25">
      <c r="A988" s="84">
        <v>1942370127</v>
      </c>
      <c r="C988" s="84">
        <v>1</v>
      </c>
      <c r="D988" s="84">
        <v>1</v>
      </c>
      <c r="E988" s="84" t="s">
        <v>62</v>
      </c>
      <c r="F988" s="84" t="s">
        <v>63</v>
      </c>
    </row>
    <row r="989" spans="1:6" x14ac:dyDescent="0.25">
      <c r="A989" s="84">
        <v>1699793372</v>
      </c>
      <c r="C989" s="84">
        <v>1</v>
      </c>
      <c r="D989" s="84">
        <v>1</v>
      </c>
      <c r="E989" s="84" t="s">
        <v>62</v>
      </c>
      <c r="F989" s="84" t="s">
        <v>63</v>
      </c>
    </row>
    <row r="990" spans="1:6" x14ac:dyDescent="0.25">
      <c r="A990" s="84">
        <v>1073622742</v>
      </c>
      <c r="C990" s="84">
        <v>1</v>
      </c>
      <c r="D990" s="84">
        <v>0</v>
      </c>
      <c r="E990" s="84" t="s">
        <v>62</v>
      </c>
      <c r="F990" s="84" t="s">
        <v>65</v>
      </c>
    </row>
    <row r="991" spans="1:6" x14ac:dyDescent="0.25">
      <c r="A991" s="84">
        <v>1215957899</v>
      </c>
      <c r="C991" s="84">
        <v>1</v>
      </c>
      <c r="D991" s="84">
        <v>1</v>
      </c>
      <c r="E991" s="84" t="s">
        <v>62</v>
      </c>
      <c r="F991" s="84" t="s">
        <v>67</v>
      </c>
    </row>
    <row r="992" spans="1:6" x14ac:dyDescent="0.25">
      <c r="A992" s="84">
        <v>1710088299</v>
      </c>
      <c r="C992" s="84">
        <v>1</v>
      </c>
      <c r="D992" s="84">
        <v>0</v>
      </c>
      <c r="E992" s="84" t="s">
        <v>20</v>
      </c>
      <c r="F992" s="84" t="s">
        <v>65</v>
      </c>
    </row>
    <row r="993" spans="1:6" x14ac:dyDescent="0.25">
      <c r="A993" s="84">
        <v>1467563080</v>
      </c>
      <c r="C993" s="84">
        <v>1</v>
      </c>
      <c r="D993" s="84">
        <v>1</v>
      </c>
      <c r="E993" s="84" t="s">
        <v>64</v>
      </c>
      <c r="F993" s="84" t="s">
        <v>66</v>
      </c>
    </row>
    <row r="994" spans="1:6" x14ac:dyDescent="0.25">
      <c r="A994" s="84">
        <v>1104937358</v>
      </c>
      <c r="C994" s="84">
        <v>1</v>
      </c>
      <c r="D994" s="84">
        <v>0</v>
      </c>
      <c r="E994" s="84" t="s">
        <v>20</v>
      </c>
      <c r="F994" s="84" t="s">
        <v>65</v>
      </c>
    </row>
    <row r="995" spans="1:6" x14ac:dyDescent="0.25">
      <c r="A995" s="84">
        <v>1023036027</v>
      </c>
      <c r="C995" s="84">
        <v>1</v>
      </c>
      <c r="D995" s="84">
        <v>0</v>
      </c>
      <c r="E995" s="84" t="s">
        <v>20</v>
      </c>
      <c r="F995" s="84" t="s">
        <v>65</v>
      </c>
    </row>
    <row r="996" spans="1:6" x14ac:dyDescent="0.25">
      <c r="A996" s="84">
        <v>1922157999</v>
      </c>
      <c r="C996" s="84">
        <v>1</v>
      </c>
      <c r="D996" s="84">
        <v>1</v>
      </c>
      <c r="E996" s="84" t="s">
        <v>20</v>
      </c>
      <c r="F996" s="84" t="s">
        <v>66</v>
      </c>
    </row>
    <row r="997" spans="1:6" x14ac:dyDescent="0.25">
      <c r="A997" s="84">
        <v>1871015628</v>
      </c>
      <c r="C997" s="84">
        <v>1</v>
      </c>
      <c r="D997" s="84">
        <v>1</v>
      </c>
      <c r="E997" s="84" t="s">
        <v>62</v>
      </c>
      <c r="F997" s="84" t="s">
        <v>66</v>
      </c>
    </row>
    <row r="998" spans="1:6" x14ac:dyDescent="0.25">
      <c r="A998" s="84">
        <v>1801320957</v>
      </c>
      <c r="C998" s="84">
        <v>1</v>
      </c>
      <c r="D998" s="84">
        <v>0</v>
      </c>
      <c r="E998" s="84" t="s">
        <v>20</v>
      </c>
      <c r="F998" s="84" t="s">
        <v>65</v>
      </c>
    </row>
    <row r="999" spans="1:6" x14ac:dyDescent="0.25">
      <c r="A999" s="84">
        <v>1457450280</v>
      </c>
      <c r="C999" s="84">
        <v>1</v>
      </c>
      <c r="D999" s="84">
        <v>1</v>
      </c>
      <c r="E999" s="84" t="s">
        <v>62</v>
      </c>
      <c r="F999" s="84" t="s">
        <v>63</v>
      </c>
    </row>
    <row r="1000" spans="1:6" x14ac:dyDescent="0.25">
      <c r="A1000" s="84">
        <v>1871503599</v>
      </c>
      <c r="C1000" s="84">
        <v>1</v>
      </c>
      <c r="D1000" s="84">
        <v>1</v>
      </c>
      <c r="E1000" s="84" t="s">
        <v>62</v>
      </c>
      <c r="F1000" s="84" t="s">
        <v>63</v>
      </c>
    </row>
    <row r="1001" spans="1:6" x14ac:dyDescent="0.25">
      <c r="A1001" s="84">
        <v>1770702011</v>
      </c>
      <c r="C1001" s="84">
        <v>1</v>
      </c>
      <c r="D1001" s="84">
        <v>1</v>
      </c>
      <c r="E1001" s="84" t="s">
        <v>20</v>
      </c>
      <c r="F1001" s="84" t="s">
        <v>66</v>
      </c>
    </row>
    <row r="1002" spans="1:6" x14ac:dyDescent="0.25">
      <c r="A1002" s="84">
        <v>1962610022</v>
      </c>
      <c r="C1002" s="84">
        <v>1</v>
      </c>
      <c r="D1002" s="84">
        <v>1</v>
      </c>
      <c r="E1002" s="84" t="s">
        <v>62</v>
      </c>
      <c r="F1002" s="84" t="s">
        <v>68</v>
      </c>
    </row>
    <row r="1003" spans="1:6" x14ac:dyDescent="0.25">
      <c r="A1003" s="84">
        <v>1558673350</v>
      </c>
      <c r="C1003" s="84">
        <v>1</v>
      </c>
      <c r="D1003" s="84">
        <v>1</v>
      </c>
      <c r="E1003" s="84" t="s">
        <v>20</v>
      </c>
      <c r="F1003" s="84" t="s">
        <v>67</v>
      </c>
    </row>
    <row r="1004" spans="1:6" x14ac:dyDescent="0.25">
      <c r="A1004" s="84">
        <v>1053498766</v>
      </c>
      <c r="C1004" s="84">
        <v>1</v>
      </c>
      <c r="D1004" s="84">
        <v>0</v>
      </c>
      <c r="E1004" s="84" t="s">
        <v>62</v>
      </c>
      <c r="F1004" s="84" t="s">
        <v>65</v>
      </c>
    </row>
    <row r="1005" spans="1:6" x14ac:dyDescent="0.25">
      <c r="A1005" s="84">
        <v>1932174687</v>
      </c>
      <c r="C1005" s="84">
        <v>1</v>
      </c>
      <c r="D1005" s="84">
        <v>1</v>
      </c>
      <c r="E1005" s="84" t="s">
        <v>62</v>
      </c>
      <c r="F1005" s="84" t="s">
        <v>66</v>
      </c>
    </row>
    <row r="1006" spans="1:6" x14ac:dyDescent="0.25">
      <c r="A1006" s="84">
        <v>1750346870</v>
      </c>
      <c r="C1006" s="84">
        <v>1</v>
      </c>
      <c r="D1006" s="84">
        <v>0</v>
      </c>
      <c r="E1006" s="84" t="s">
        <v>64</v>
      </c>
      <c r="F1006" s="84" t="s">
        <v>65</v>
      </c>
    </row>
    <row r="1007" spans="1:6" x14ac:dyDescent="0.25">
      <c r="A1007" s="84">
        <v>1699723213</v>
      </c>
      <c r="C1007" s="84">
        <v>1</v>
      </c>
      <c r="D1007" s="84">
        <v>1</v>
      </c>
      <c r="E1007" s="84" t="s">
        <v>62</v>
      </c>
      <c r="F1007" s="84" t="s">
        <v>66</v>
      </c>
    </row>
    <row r="1008" spans="1:6" x14ac:dyDescent="0.25">
      <c r="A1008" s="84">
        <v>1861488637</v>
      </c>
      <c r="C1008" s="84">
        <v>1</v>
      </c>
      <c r="D1008" s="84">
        <v>0</v>
      </c>
      <c r="E1008" s="84" t="s">
        <v>20</v>
      </c>
      <c r="F1008" s="84" t="s">
        <v>65</v>
      </c>
    </row>
    <row r="1009" spans="1:6" x14ac:dyDescent="0.25">
      <c r="A1009" s="84">
        <v>1518951557</v>
      </c>
      <c r="C1009" s="84">
        <v>1</v>
      </c>
      <c r="D1009" s="84">
        <v>0</v>
      </c>
      <c r="E1009" s="84" t="s">
        <v>64</v>
      </c>
      <c r="F1009" s="84" t="s">
        <v>65</v>
      </c>
    </row>
    <row r="1010" spans="1:6" x14ac:dyDescent="0.25">
      <c r="A1010" s="84">
        <v>1346251196</v>
      </c>
      <c r="C1010" s="84">
        <v>1</v>
      </c>
      <c r="D1010" s="84">
        <v>0</v>
      </c>
      <c r="E1010" s="84" t="s">
        <v>62</v>
      </c>
      <c r="F1010" s="84" t="s">
        <v>65</v>
      </c>
    </row>
    <row r="1011" spans="1:6" x14ac:dyDescent="0.25">
      <c r="A1011" s="84">
        <v>1891886909</v>
      </c>
      <c r="C1011" s="84">
        <v>1</v>
      </c>
      <c r="D1011" s="84">
        <v>0</v>
      </c>
      <c r="E1011" s="84" t="s">
        <v>62</v>
      </c>
      <c r="F1011" s="84" t="s">
        <v>65</v>
      </c>
    </row>
    <row r="1012" spans="1:6" x14ac:dyDescent="0.25">
      <c r="A1012" s="84">
        <v>1255311189</v>
      </c>
      <c r="C1012" s="84">
        <v>1</v>
      </c>
      <c r="D1012" s="84">
        <v>1</v>
      </c>
      <c r="E1012" s="84" t="s">
        <v>20</v>
      </c>
      <c r="F1012" s="84" t="s">
        <v>63</v>
      </c>
    </row>
    <row r="1013" spans="1:6" x14ac:dyDescent="0.25">
      <c r="A1013" s="84">
        <v>1104826429</v>
      </c>
      <c r="C1013" s="84">
        <v>1</v>
      </c>
      <c r="D1013" s="84">
        <v>1</v>
      </c>
      <c r="E1013" s="84" t="s">
        <v>20</v>
      </c>
      <c r="F1013" s="84" t="s">
        <v>63</v>
      </c>
    </row>
    <row r="1014" spans="1:6" x14ac:dyDescent="0.25">
      <c r="A1014" s="84">
        <v>1811081128</v>
      </c>
      <c r="C1014" s="84">
        <v>1</v>
      </c>
      <c r="D1014" s="84">
        <v>1</v>
      </c>
      <c r="E1014" s="84" t="s">
        <v>62</v>
      </c>
      <c r="F1014" s="84" t="s">
        <v>68</v>
      </c>
    </row>
    <row r="1015" spans="1:6" x14ac:dyDescent="0.25">
      <c r="A1015" s="84">
        <v>1336178516</v>
      </c>
      <c r="C1015" s="84">
        <v>1</v>
      </c>
      <c r="D1015" s="84">
        <v>0</v>
      </c>
      <c r="E1015" s="84" t="s">
        <v>20</v>
      </c>
      <c r="F1015" s="84" t="s">
        <v>65</v>
      </c>
    </row>
    <row r="1016" spans="1:6" x14ac:dyDescent="0.25">
      <c r="A1016" s="84">
        <v>1073579876</v>
      </c>
      <c r="C1016" s="84">
        <v>1</v>
      </c>
      <c r="D1016" s="84">
        <v>1</v>
      </c>
      <c r="E1016" s="84" t="s">
        <v>62</v>
      </c>
      <c r="F1016" s="84" t="s">
        <v>70</v>
      </c>
    </row>
    <row r="1017" spans="1:6" x14ac:dyDescent="0.25">
      <c r="A1017" s="84">
        <v>1437231289</v>
      </c>
      <c r="C1017" s="84">
        <v>1</v>
      </c>
      <c r="D1017" s="84">
        <v>1</v>
      </c>
      <c r="E1017" s="84" t="s">
        <v>62</v>
      </c>
      <c r="F1017" s="84" t="s">
        <v>63</v>
      </c>
    </row>
    <row r="1018" spans="1:6" x14ac:dyDescent="0.25">
      <c r="A1018" s="84">
        <v>1396814919</v>
      </c>
      <c r="C1018" s="84">
        <v>1</v>
      </c>
      <c r="D1018" s="84">
        <v>1</v>
      </c>
      <c r="E1018" s="84" t="s">
        <v>62</v>
      </c>
      <c r="F1018" s="84" t="s">
        <v>68</v>
      </c>
    </row>
    <row r="1019" spans="1:6" x14ac:dyDescent="0.25">
      <c r="A1019" s="84">
        <v>1639167661</v>
      </c>
      <c r="C1019" s="84">
        <v>1</v>
      </c>
      <c r="D1019" s="84">
        <v>1</v>
      </c>
      <c r="E1019" s="84" t="s">
        <v>62</v>
      </c>
      <c r="F1019" s="84" t="s">
        <v>66</v>
      </c>
    </row>
    <row r="1020" spans="1:6" x14ac:dyDescent="0.25">
      <c r="A1020" s="84">
        <v>1003802380</v>
      </c>
      <c r="C1020" s="84">
        <v>1</v>
      </c>
      <c r="D1020" s="84">
        <v>1</v>
      </c>
      <c r="E1020" s="84" t="s">
        <v>62</v>
      </c>
      <c r="F1020" s="84" t="s">
        <v>66</v>
      </c>
    </row>
    <row r="1021" spans="1:6" x14ac:dyDescent="0.25">
      <c r="A1021" s="84">
        <v>1740594928</v>
      </c>
      <c r="C1021" s="84">
        <v>1</v>
      </c>
      <c r="D1021" s="84">
        <v>1</v>
      </c>
      <c r="E1021" s="84" t="s">
        <v>64</v>
      </c>
      <c r="F1021" s="84" t="s">
        <v>68</v>
      </c>
    </row>
    <row r="1022" spans="1:6" x14ac:dyDescent="0.25">
      <c r="A1022" s="84">
        <v>1144291097</v>
      </c>
      <c r="C1022" s="84">
        <v>1</v>
      </c>
      <c r="D1022" s="84">
        <v>0</v>
      </c>
      <c r="E1022" s="84" t="s">
        <v>62</v>
      </c>
      <c r="F1022" s="84" t="s">
        <v>65</v>
      </c>
    </row>
    <row r="1023" spans="1:6" x14ac:dyDescent="0.25">
      <c r="A1023" s="84">
        <v>1740215391</v>
      </c>
      <c r="C1023" s="84">
        <v>1</v>
      </c>
      <c r="D1023" s="84">
        <v>1</v>
      </c>
      <c r="E1023" s="84" t="s">
        <v>62</v>
      </c>
      <c r="F1023" s="84" t="s">
        <v>67</v>
      </c>
    </row>
    <row r="1024" spans="1:6" x14ac:dyDescent="0.25">
      <c r="A1024" s="84">
        <v>1194831065</v>
      </c>
      <c r="C1024" s="84">
        <v>1</v>
      </c>
      <c r="D1024" s="84">
        <v>0</v>
      </c>
      <c r="E1024" s="84" t="s">
        <v>64</v>
      </c>
      <c r="F1024" s="84" t="s">
        <v>65</v>
      </c>
    </row>
    <row r="1025" spans="1:6" x14ac:dyDescent="0.25">
      <c r="A1025" s="84">
        <v>1124060298</v>
      </c>
      <c r="C1025" s="84">
        <v>1</v>
      </c>
      <c r="D1025" s="84">
        <v>1</v>
      </c>
      <c r="E1025" s="84" t="s">
        <v>20</v>
      </c>
      <c r="F1025" s="84" t="s">
        <v>70</v>
      </c>
    </row>
    <row r="1026" spans="1:6" x14ac:dyDescent="0.25">
      <c r="A1026" s="84">
        <v>1154192599</v>
      </c>
      <c r="C1026" s="84">
        <v>1</v>
      </c>
      <c r="D1026" s="84">
        <v>0</v>
      </c>
      <c r="E1026" s="84" t="s">
        <v>20</v>
      </c>
      <c r="F1026" s="84" t="s">
        <v>65</v>
      </c>
    </row>
    <row r="1027" spans="1:6" x14ac:dyDescent="0.25">
      <c r="A1027" s="84">
        <v>1518604586</v>
      </c>
      <c r="C1027" s="84">
        <v>1</v>
      </c>
      <c r="D1027" s="84">
        <v>1</v>
      </c>
      <c r="E1027" s="84" t="s">
        <v>20</v>
      </c>
      <c r="F1027" s="84" t="s">
        <v>67</v>
      </c>
    </row>
    <row r="1028" spans="1:6" x14ac:dyDescent="0.25">
      <c r="A1028" s="84">
        <v>1447905914</v>
      </c>
      <c r="C1028" s="84">
        <v>1</v>
      </c>
      <c r="D1028" s="84">
        <v>1</v>
      </c>
      <c r="E1028" s="84" t="s">
        <v>62</v>
      </c>
      <c r="F1028" s="84" t="s">
        <v>66</v>
      </c>
    </row>
    <row r="1029" spans="1:6" x14ac:dyDescent="0.25">
      <c r="A1029" s="84">
        <v>1881271963</v>
      </c>
      <c r="C1029" s="84">
        <v>1</v>
      </c>
      <c r="D1029" s="84">
        <v>1</v>
      </c>
      <c r="E1029" s="84" t="s">
        <v>62</v>
      </c>
      <c r="F1029" s="84" t="s">
        <v>70</v>
      </c>
    </row>
    <row r="1030" spans="1:6" x14ac:dyDescent="0.25">
      <c r="A1030" s="84">
        <v>1528735719</v>
      </c>
      <c r="C1030" s="84">
        <v>1</v>
      </c>
      <c r="D1030" s="84">
        <v>1</v>
      </c>
      <c r="E1030" s="84" t="s">
        <v>20</v>
      </c>
      <c r="F1030" s="84" t="s">
        <v>63</v>
      </c>
    </row>
    <row r="1031" spans="1:6" x14ac:dyDescent="0.25">
      <c r="A1031" s="84">
        <v>1023667649</v>
      </c>
      <c r="C1031" s="84">
        <v>1</v>
      </c>
      <c r="D1031" s="84">
        <v>1</v>
      </c>
      <c r="E1031" s="84" t="s">
        <v>62</v>
      </c>
      <c r="F1031" s="84" t="s">
        <v>70</v>
      </c>
    </row>
    <row r="1032" spans="1:6" x14ac:dyDescent="0.25">
      <c r="A1032" s="84">
        <v>1275570988</v>
      </c>
      <c r="C1032" s="84">
        <v>1</v>
      </c>
      <c r="D1032" s="84">
        <v>1</v>
      </c>
      <c r="E1032" s="84" t="s">
        <v>62</v>
      </c>
      <c r="F1032" s="84" t="s">
        <v>70</v>
      </c>
    </row>
    <row r="1033" spans="1:6" x14ac:dyDescent="0.25">
      <c r="A1033" s="84">
        <v>1770742595</v>
      </c>
      <c r="C1033" s="84">
        <v>1</v>
      </c>
      <c r="D1033" s="84">
        <v>1</v>
      </c>
      <c r="E1033" s="84" t="s">
        <v>62</v>
      </c>
      <c r="F1033" s="84" t="s">
        <v>70</v>
      </c>
    </row>
    <row r="1034" spans="1:6" x14ac:dyDescent="0.25">
      <c r="A1034" s="84">
        <v>1649666579</v>
      </c>
      <c r="C1034" s="84">
        <v>1</v>
      </c>
      <c r="D1034" s="84">
        <v>1</v>
      </c>
      <c r="E1034" s="84" t="s">
        <v>62</v>
      </c>
      <c r="F1034" s="84" t="s">
        <v>70</v>
      </c>
    </row>
    <row r="1035" spans="1:6" x14ac:dyDescent="0.25">
      <c r="A1035" s="84">
        <v>1629454699</v>
      </c>
      <c r="C1035" s="84">
        <v>1</v>
      </c>
      <c r="D1035" s="84">
        <v>0</v>
      </c>
      <c r="E1035" s="84" t="s">
        <v>62</v>
      </c>
      <c r="F1035" s="84" t="s">
        <v>65</v>
      </c>
    </row>
    <row r="1036" spans="1:6" x14ac:dyDescent="0.25">
      <c r="A1036" s="84">
        <v>1437316593</v>
      </c>
      <c r="C1036" s="84">
        <v>1</v>
      </c>
      <c r="D1036" s="84">
        <v>1</v>
      </c>
      <c r="E1036" s="84" t="s">
        <v>62</v>
      </c>
      <c r="F1036" s="84" t="s">
        <v>67</v>
      </c>
    </row>
    <row r="1037" spans="1:6" x14ac:dyDescent="0.25">
      <c r="A1037" s="84">
        <v>1881967255</v>
      </c>
      <c r="C1037" s="84">
        <v>1</v>
      </c>
      <c r="D1037" s="84">
        <v>1</v>
      </c>
      <c r="E1037" s="84" t="s">
        <v>62</v>
      </c>
      <c r="F1037" s="84" t="s">
        <v>66</v>
      </c>
    </row>
    <row r="1038" spans="1:6" x14ac:dyDescent="0.25">
      <c r="A1038" s="84">
        <v>1932583218</v>
      </c>
      <c r="C1038" s="84">
        <v>1</v>
      </c>
      <c r="D1038" s="84">
        <v>1</v>
      </c>
      <c r="E1038" s="84" t="s">
        <v>64</v>
      </c>
      <c r="F1038" s="84" t="s">
        <v>68</v>
      </c>
    </row>
    <row r="1039" spans="1:6" x14ac:dyDescent="0.25">
      <c r="A1039" s="84">
        <v>1205221553</v>
      </c>
      <c r="C1039" s="84">
        <v>1</v>
      </c>
      <c r="D1039" s="84">
        <v>1</v>
      </c>
      <c r="E1039" s="84" t="s">
        <v>62</v>
      </c>
      <c r="F1039" s="84" t="s">
        <v>70</v>
      </c>
    </row>
    <row r="1040" spans="1:6" x14ac:dyDescent="0.25">
      <c r="A1040" s="84">
        <v>1568859031</v>
      </c>
      <c r="C1040" s="84">
        <v>1</v>
      </c>
      <c r="D1040" s="84">
        <v>1</v>
      </c>
      <c r="E1040" s="84" t="s">
        <v>20</v>
      </c>
      <c r="F1040" s="84" t="s">
        <v>67</v>
      </c>
    </row>
    <row r="1041" spans="1:6" x14ac:dyDescent="0.25">
      <c r="A1041" s="84">
        <v>1548657117</v>
      </c>
      <c r="C1041" s="84">
        <v>1</v>
      </c>
      <c r="D1041" s="84">
        <v>0</v>
      </c>
      <c r="E1041" s="84" t="s">
        <v>71</v>
      </c>
      <c r="F1041" s="84" t="s">
        <v>65</v>
      </c>
    </row>
    <row r="1042" spans="1:6" x14ac:dyDescent="0.25">
      <c r="A1042" s="84">
        <v>1467848473</v>
      </c>
      <c r="C1042" s="84">
        <v>1</v>
      </c>
      <c r="D1042" s="84">
        <v>1</v>
      </c>
      <c r="E1042" s="84" t="s">
        <v>64</v>
      </c>
      <c r="F1042" s="84" t="s">
        <v>68</v>
      </c>
    </row>
    <row r="1043" spans="1:6" x14ac:dyDescent="0.25">
      <c r="A1043" s="84">
        <v>1376938530</v>
      </c>
      <c r="C1043" s="84">
        <v>1</v>
      </c>
      <c r="D1043" s="84">
        <v>1</v>
      </c>
      <c r="E1043" s="84" t="s">
        <v>62</v>
      </c>
      <c r="F1043" s="84" t="s">
        <v>63</v>
      </c>
    </row>
    <row r="1044" spans="1:6" x14ac:dyDescent="0.25">
      <c r="A1044" s="84">
        <v>1649255233</v>
      </c>
      <c r="C1044" s="84">
        <v>1</v>
      </c>
      <c r="D1044" s="84">
        <v>1</v>
      </c>
      <c r="E1044" s="84" t="s">
        <v>20</v>
      </c>
      <c r="F1044" s="84" t="s">
        <v>63</v>
      </c>
    </row>
    <row r="1045" spans="1:6" x14ac:dyDescent="0.25">
      <c r="A1045" s="84">
        <v>1043413768</v>
      </c>
      <c r="C1045" s="84">
        <v>1</v>
      </c>
      <c r="D1045" s="84">
        <v>1</v>
      </c>
      <c r="E1045" s="84" t="s">
        <v>62</v>
      </c>
      <c r="F1045" s="84" t="s">
        <v>68</v>
      </c>
    </row>
    <row r="1046" spans="1:6" x14ac:dyDescent="0.25">
      <c r="A1046" s="84">
        <v>1063590446</v>
      </c>
      <c r="C1046" s="84">
        <v>1</v>
      </c>
      <c r="D1046" s="84">
        <v>1</v>
      </c>
      <c r="E1046" s="84" t="s">
        <v>62</v>
      </c>
      <c r="F1046" s="84" t="s">
        <v>63</v>
      </c>
    </row>
    <row r="1047" spans="1:6" x14ac:dyDescent="0.25">
      <c r="A1047" s="84">
        <v>1437324894</v>
      </c>
      <c r="C1047" s="84">
        <v>1</v>
      </c>
      <c r="D1047" s="84">
        <v>1</v>
      </c>
      <c r="E1047" s="84" t="s">
        <v>62</v>
      </c>
      <c r="F1047" s="84" t="s">
        <v>63</v>
      </c>
    </row>
    <row r="1048" spans="1:6" x14ac:dyDescent="0.25">
      <c r="A1048" s="84">
        <v>1417373861</v>
      </c>
      <c r="C1048" s="84">
        <v>1</v>
      </c>
      <c r="D1048" s="84">
        <v>1</v>
      </c>
      <c r="E1048" s="84" t="s">
        <v>62</v>
      </c>
      <c r="F1048" s="84" t="s">
        <v>66</v>
      </c>
    </row>
    <row r="1049" spans="1:6" x14ac:dyDescent="0.25">
      <c r="A1049" s="84">
        <v>1497183388</v>
      </c>
      <c r="C1049" s="84">
        <v>1</v>
      </c>
      <c r="D1049" s="84">
        <v>0</v>
      </c>
      <c r="E1049" s="84" t="s">
        <v>62</v>
      </c>
      <c r="F1049" s="84" t="s">
        <v>65</v>
      </c>
    </row>
    <row r="1050" spans="1:6" x14ac:dyDescent="0.25">
      <c r="A1050" s="84">
        <v>1760648059</v>
      </c>
      <c r="C1050" s="84">
        <v>1</v>
      </c>
      <c r="D1050" s="84">
        <v>1</v>
      </c>
      <c r="E1050" s="84" t="s">
        <v>20</v>
      </c>
      <c r="F1050" s="84" t="s">
        <v>66</v>
      </c>
    </row>
    <row r="1051" spans="1:6" x14ac:dyDescent="0.25">
      <c r="A1051" s="84">
        <v>1225171234</v>
      </c>
      <c r="C1051" s="84">
        <v>1</v>
      </c>
      <c r="D1051" s="84">
        <v>1</v>
      </c>
      <c r="E1051" s="84" t="s">
        <v>20</v>
      </c>
      <c r="F1051" s="84" t="s">
        <v>70</v>
      </c>
    </row>
    <row r="1052" spans="1:6" x14ac:dyDescent="0.25">
      <c r="A1052" s="84">
        <v>1356537054</v>
      </c>
      <c r="C1052" s="84">
        <v>1</v>
      </c>
      <c r="D1052" s="84">
        <v>1</v>
      </c>
      <c r="E1052" s="84" t="s">
        <v>20</v>
      </c>
      <c r="F1052" s="84" t="s">
        <v>67</v>
      </c>
    </row>
    <row r="1053" spans="1:6" x14ac:dyDescent="0.25">
      <c r="A1053" s="84">
        <v>1821079146</v>
      </c>
      <c r="C1053" s="84">
        <v>1</v>
      </c>
      <c r="D1053" s="84">
        <v>1</v>
      </c>
      <c r="E1053" s="84" t="s">
        <v>20</v>
      </c>
      <c r="F1053" s="84" t="s">
        <v>66</v>
      </c>
    </row>
    <row r="1054" spans="1:6" x14ac:dyDescent="0.25">
      <c r="A1054" s="84">
        <v>1659503928</v>
      </c>
      <c r="C1054" s="84">
        <v>1</v>
      </c>
      <c r="D1054" s="84">
        <v>1</v>
      </c>
      <c r="E1054" s="84" t="s">
        <v>20</v>
      </c>
      <c r="F1054" s="84" t="s">
        <v>67</v>
      </c>
    </row>
    <row r="1055" spans="1:6" x14ac:dyDescent="0.25">
      <c r="A1055" s="84">
        <v>1053442129</v>
      </c>
      <c r="C1055" s="84">
        <v>1</v>
      </c>
      <c r="D1055" s="84">
        <v>1</v>
      </c>
      <c r="E1055" s="84" t="s">
        <v>62</v>
      </c>
      <c r="F1055" s="84" t="s">
        <v>68</v>
      </c>
    </row>
    <row r="1056" spans="1:6" x14ac:dyDescent="0.25">
      <c r="A1056" s="84">
        <v>1245475607</v>
      </c>
      <c r="C1056" s="84">
        <v>1</v>
      </c>
      <c r="D1056" s="84">
        <v>1</v>
      </c>
      <c r="E1056" s="84" t="s">
        <v>62</v>
      </c>
      <c r="F1056" s="84" t="s">
        <v>63</v>
      </c>
    </row>
    <row r="1057" spans="1:6" x14ac:dyDescent="0.25">
      <c r="A1057" s="84">
        <v>1801082508</v>
      </c>
      <c r="C1057" s="84">
        <v>1</v>
      </c>
      <c r="D1057" s="84">
        <v>0</v>
      </c>
      <c r="E1057" s="84" t="s">
        <v>64</v>
      </c>
      <c r="F1057" s="84" t="s">
        <v>65</v>
      </c>
    </row>
    <row r="1058" spans="1:6" x14ac:dyDescent="0.25">
      <c r="A1058" s="84">
        <v>1215993068</v>
      </c>
      <c r="C1058" s="84">
        <v>1</v>
      </c>
      <c r="D1058" s="84">
        <v>1</v>
      </c>
      <c r="E1058" s="84" t="s">
        <v>20</v>
      </c>
      <c r="F1058" s="84" t="s">
        <v>63</v>
      </c>
    </row>
    <row r="1059" spans="1:6" x14ac:dyDescent="0.25">
      <c r="A1059" s="84">
        <v>1689845349</v>
      </c>
      <c r="C1059" s="84">
        <v>1</v>
      </c>
      <c r="D1059" s="84">
        <v>1</v>
      </c>
      <c r="E1059" s="84" t="s">
        <v>62</v>
      </c>
      <c r="F1059" s="84" t="s">
        <v>70</v>
      </c>
    </row>
    <row r="1060" spans="1:6" x14ac:dyDescent="0.25">
      <c r="A1060" s="84">
        <v>1881649424</v>
      </c>
      <c r="C1060" s="84">
        <v>1</v>
      </c>
      <c r="D1060" s="84">
        <v>0</v>
      </c>
      <c r="E1060" s="84" t="s">
        <v>62</v>
      </c>
      <c r="F1060" s="84" t="s">
        <v>65</v>
      </c>
    </row>
    <row r="1061" spans="1:6" x14ac:dyDescent="0.25">
      <c r="A1061" s="84">
        <v>1235395583</v>
      </c>
      <c r="C1061" s="84">
        <v>1</v>
      </c>
      <c r="D1061" s="84">
        <v>0</v>
      </c>
      <c r="E1061" s="84" t="s">
        <v>20</v>
      </c>
      <c r="F1061" s="84" t="s">
        <v>65</v>
      </c>
    </row>
    <row r="1062" spans="1:6" x14ac:dyDescent="0.25">
      <c r="A1062" s="84">
        <v>1528137254</v>
      </c>
      <c r="C1062" s="84">
        <v>1</v>
      </c>
      <c r="D1062" s="84">
        <v>0</v>
      </c>
      <c r="E1062" s="84" t="s">
        <v>62</v>
      </c>
      <c r="F1062" s="84" t="s">
        <v>65</v>
      </c>
    </row>
    <row r="1063" spans="1:6" x14ac:dyDescent="0.25">
      <c r="A1063" s="84">
        <v>1578755773</v>
      </c>
      <c r="C1063" s="84">
        <v>1</v>
      </c>
      <c r="D1063" s="84">
        <v>1</v>
      </c>
      <c r="E1063" s="84" t="s">
        <v>20</v>
      </c>
      <c r="F1063" s="84" t="s">
        <v>66</v>
      </c>
    </row>
    <row r="1064" spans="1:6" x14ac:dyDescent="0.25">
      <c r="A1064" s="84">
        <v>1679523070</v>
      </c>
      <c r="C1064" s="84">
        <v>1</v>
      </c>
      <c r="D1064" s="84">
        <v>1</v>
      </c>
      <c r="E1064" s="84" t="s">
        <v>20</v>
      </c>
      <c r="F1064" s="84" t="s">
        <v>70</v>
      </c>
    </row>
    <row r="1065" spans="1:6" x14ac:dyDescent="0.25">
      <c r="A1065" s="84">
        <v>1114913050</v>
      </c>
      <c r="C1065" s="84">
        <v>1</v>
      </c>
      <c r="D1065" s="84">
        <v>1</v>
      </c>
      <c r="E1065" s="84" t="s">
        <v>62</v>
      </c>
      <c r="F1065" s="84" t="s">
        <v>68</v>
      </c>
    </row>
    <row r="1066" spans="1:6" x14ac:dyDescent="0.25">
      <c r="A1066" s="84">
        <v>1194734228</v>
      </c>
      <c r="C1066" s="84">
        <v>1</v>
      </c>
      <c r="D1066" s="84">
        <v>1</v>
      </c>
      <c r="E1066" s="84" t="s">
        <v>20</v>
      </c>
      <c r="F1066" s="84" t="s">
        <v>70</v>
      </c>
    </row>
    <row r="1067" spans="1:6" x14ac:dyDescent="0.25">
      <c r="A1067" s="84">
        <v>1598783961</v>
      </c>
      <c r="C1067" s="84">
        <v>1</v>
      </c>
      <c r="D1067" s="84">
        <v>1</v>
      </c>
      <c r="E1067" s="84" t="s">
        <v>71</v>
      </c>
      <c r="F1067" s="84" t="s">
        <v>66</v>
      </c>
    </row>
    <row r="1068" spans="1:6" x14ac:dyDescent="0.25">
      <c r="A1068" s="84">
        <v>1245394378</v>
      </c>
      <c r="C1068" s="84">
        <v>1</v>
      </c>
      <c r="D1068" s="84">
        <v>1</v>
      </c>
      <c r="E1068" s="84" t="s">
        <v>62</v>
      </c>
      <c r="F1068" s="84" t="s">
        <v>70</v>
      </c>
    </row>
    <row r="1069" spans="1:6" x14ac:dyDescent="0.25">
      <c r="A1069" s="84">
        <v>1528009875</v>
      </c>
      <c r="C1069" s="84">
        <v>1</v>
      </c>
      <c r="D1069" s="84">
        <v>1</v>
      </c>
      <c r="E1069" s="84" t="s">
        <v>20</v>
      </c>
      <c r="F1069" s="84" t="s">
        <v>63</v>
      </c>
    </row>
    <row r="1070" spans="1:6" x14ac:dyDescent="0.25">
      <c r="A1070" s="84">
        <v>1861671554</v>
      </c>
      <c r="C1070" s="84">
        <v>1</v>
      </c>
      <c r="D1070" s="84">
        <v>1</v>
      </c>
      <c r="E1070" s="84" t="s">
        <v>62</v>
      </c>
      <c r="F1070" s="84" t="s">
        <v>68</v>
      </c>
    </row>
    <row r="1071" spans="1:6" x14ac:dyDescent="0.25">
      <c r="A1071" s="84">
        <v>1700010907</v>
      </c>
      <c r="C1071" s="84">
        <v>1</v>
      </c>
      <c r="D1071" s="84">
        <v>1</v>
      </c>
      <c r="E1071" s="84" t="s">
        <v>62</v>
      </c>
      <c r="F1071" s="84" t="s">
        <v>68</v>
      </c>
    </row>
    <row r="1072" spans="1:6" x14ac:dyDescent="0.25">
      <c r="A1072" s="84">
        <v>1376561613</v>
      </c>
      <c r="C1072" s="84">
        <v>1</v>
      </c>
      <c r="D1072" s="84">
        <v>1</v>
      </c>
      <c r="E1072" s="84" t="s">
        <v>20</v>
      </c>
      <c r="F1072" s="84" t="s">
        <v>66</v>
      </c>
    </row>
    <row r="1073" spans="1:6" x14ac:dyDescent="0.25">
      <c r="A1073" s="84">
        <v>1215135199</v>
      </c>
      <c r="C1073" s="84">
        <v>1</v>
      </c>
      <c r="D1073" s="84">
        <v>1</v>
      </c>
      <c r="E1073" s="84" t="s">
        <v>20</v>
      </c>
      <c r="F1073" s="84" t="s">
        <v>70</v>
      </c>
    </row>
    <row r="1074" spans="1:6" x14ac:dyDescent="0.25">
      <c r="A1074" s="84">
        <v>1619098183</v>
      </c>
      <c r="C1074" s="84">
        <v>1</v>
      </c>
      <c r="D1074" s="84">
        <v>1</v>
      </c>
      <c r="E1074" s="84" t="s">
        <v>62</v>
      </c>
      <c r="F1074" s="84" t="s">
        <v>68</v>
      </c>
    </row>
    <row r="1075" spans="1:6" x14ac:dyDescent="0.25">
      <c r="A1075" s="84">
        <v>1750348769</v>
      </c>
      <c r="C1075" s="84">
        <v>1</v>
      </c>
      <c r="D1075" s="84">
        <v>1</v>
      </c>
      <c r="E1075" s="84" t="s">
        <v>20</v>
      </c>
      <c r="F1075" s="84" t="s">
        <v>66</v>
      </c>
    </row>
    <row r="1076" spans="1:6" x14ac:dyDescent="0.25">
      <c r="A1076" s="84">
        <v>1710945191</v>
      </c>
      <c r="C1076" s="84">
        <v>1</v>
      </c>
      <c r="D1076" s="84">
        <v>1</v>
      </c>
      <c r="E1076" s="84" t="s">
        <v>71</v>
      </c>
      <c r="F1076" s="84" t="s">
        <v>70</v>
      </c>
    </row>
    <row r="1077" spans="1:6" x14ac:dyDescent="0.25">
      <c r="A1077" s="84">
        <v>1396754446</v>
      </c>
      <c r="C1077" s="84">
        <v>1</v>
      </c>
      <c r="D1077" s="84">
        <v>1</v>
      </c>
      <c r="E1077" s="84" t="s">
        <v>20</v>
      </c>
      <c r="F1077" s="84" t="s">
        <v>63</v>
      </c>
    </row>
    <row r="1078" spans="1:6" x14ac:dyDescent="0.25">
      <c r="A1078" s="84">
        <v>1164562005</v>
      </c>
      <c r="C1078" s="84">
        <v>1</v>
      </c>
      <c r="D1078" s="84">
        <v>1</v>
      </c>
      <c r="E1078" s="84" t="s">
        <v>20</v>
      </c>
      <c r="F1078" s="84" t="s">
        <v>66</v>
      </c>
    </row>
    <row r="1079" spans="1:6" x14ac:dyDescent="0.25">
      <c r="A1079" s="84">
        <v>1588862619</v>
      </c>
      <c r="C1079" s="84">
        <v>1</v>
      </c>
      <c r="D1079" s="84">
        <v>1</v>
      </c>
      <c r="E1079" s="84" t="s">
        <v>20</v>
      </c>
      <c r="F1079" s="84" t="s">
        <v>70</v>
      </c>
    </row>
    <row r="1080" spans="1:6" x14ac:dyDescent="0.25">
      <c r="A1080" s="84">
        <v>1932141223</v>
      </c>
      <c r="C1080" s="84">
        <v>1</v>
      </c>
      <c r="D1080" s="84">
        <v>1</v>
      </c>
      <c r="E1080" s="84" t="s">
        <v>20</v>
      </c>
      <c r="F1080" s="84" t="s">
        <v>66</v>
      </c>
    </row>
    <row r="1081" spans="1:6" x14ac:dyDescent="0.25">
      <c r="A1081" s="84">
        <v>1508882192</v>
      </c>
      <c r="C1081" s="84">
        <v>1</v>
      </c>
      <c r="D1081" s="84">
        <v>0</v>
      </c>
      <c r="E1081" s="84" t="s">
        <v>62</v>
      </c>
      <c r="F1081" s="84" t="s">
        <v>65</v>
      </c>
    </row>
    <row r="1082" spans="1:6" x14ac:dyDescent="0.25">
      <c r="A1082" s="84">
        <v>1710179536</v>
      </c>
      <c r="C1082" s="84">
        <v>1</v>
      </c>
      <c r="D1082" s="84">
        <v>0</v>
      </c>
      <c r="E1082" s="84" t="s">
        <v>20</v>
      </c>
      <c r="F1082" s="84" t="s">
        <v>65</v>
      </c>
    </row>
    <row r="1083" spans="1:6" x14ac:dyDescent="0.25">
      <c r="A1083" s="84">
        <v>1841248093</v>
      </c>
      <c r="C1083" s="84">
        <v>1</v>
      </c>
      <c r="D1083" s="84">
        <v>1</v>
      </c>
      <c r="E1083" s="84" t="s">
        <v>62</v>
      </c>
      <c r="F1083" s="84" t="s">
        <v>66</v>
      </c>
    </row>
    <row r="1084" spans="1:6" x14ac:dyDescent="0.25">
      <c r="A1084" s="84">
        <v>1598924995</v>
      </c>
      <c r="C1084" s="84">
        <v>1</v>
      </c>
      <c r="D1084" s="84">
        <v>1</v>
      </c>
      <c r="E1084" s="84" t="s">
        <v>62</v>
      </c>
      <c r="F1084" s="84" t="s">
        <v>66</v>
      </c>
    </row>
    <row r="1085" spans="1:6" x14ac:dyDescent="0.25">
      <c r="A1085" s="84">
        <v>1467895748</v>
      </c>
      <c r="C1085" s="84">
        <v>1</v>
      </c>
      <c r="D1085" s="84">
        <v>1</v>
      </c>
      <c r="E1085" s="84" t="s">
        <v>20</v>
      </c>
      <c r="F1085" s="84" t="s">
        <v>70</v>
      </c>
    </row>
    <row r="1086" spans="1:6" x14ac:dyDescent="0.25">
      <c r="A1086" s="84">
        <v>1508279043</v>
      </c>
      <c r="C1086" s="84">
        <v>1</v>
      </c>
      <c r="D1086" s="84">
        <v>1</v>
      </c>
      <c r="E1086" s="84" t="s">
        <v>20</v>
      </c>
      <c r="F1086" s="84" t="s">
        <v>63</v>
      </c>
    </row>
    <row r="1087" spans="1:6" x14ac:dyDescent="0.25">
      <c r="A1087" s="84">
        <v>1982899175</v>
      </c>
      <c r="C1087" s="84">
        <v>1</v>
      </c>
      <c r="D1087" s="84">
        <v>0</v>
      </c>
      <c r="E1087" s="84" t="s">
        <v>62</v>
      </c>
      <c r="F1087" s="84" t="s">
        <v>65</v>
      </c>
    </row>
    <row r="1088" spans="1:6" x14ac:dyDescent="0.25">
      <c r="A1088" s="84">
        <v>1962630913</v>
      </c>
      <c r="C1088" s="84">
        <v>1</v>
      </c>
      <c r="D1088" s="84">
        <v>1</v>
      </c>
      <c r="E1088" s="84" t="s">
        <v>20</v>
      </c>
      <c r="F1088" s="84" t="s">
        <v>63</v>
      </c>
    </row>
    <row r="1089" spans="1:6" x14ac:dyDescent="0.25">
      <c r="A1089" s="84">
        <v>1235365297</v>
      </c>
      <c r="C1089" s="84">
        <v>1</v>
      </c>
      <c r="D1089" s="84">
        <v>1</v>
      </c>
      <c r="E1089" s="84" t="s">
        <v>62</v>
      </c>
      <c r="F1089" s="84" t="s">
        <v>68</v>
      </c>
    </row>
    <row r="1090" spans="1:6" x14ac:dyDescent="0.25">
      <c r="A1090" s="84">
        <v>1427033760</v>
      </c>
      <c r="C1090" s="84">
        <v>1</v>
      </c>
      <c r="D1090" s="84">
        <v>1</v>
      </c>
      <c r="E1090" s="84" t="s">
        <v>20</v>
      </c>
      <c r="F1090" s="84" t="s">
        <v>63</v>
      </c>
    </row>
    <row r="1091" spans="1:6" x14ac:dyDescent="0.25">
      <c r="A1091" s="84">
        <v>1780693655</v>
      </c>
      <c r="C1091" s="84">
        <v>1</v>
      </c>
      <c r="D1091" s="84">
        <v>1</v>
      </c>
      <c r="E1091" s="84" t="s">
        <v>20</v>
      </c>
      <c r="F1091" s="84" t="s">
        <v>66</v>
      </c>
    </row>
    <row r="1092" spans="1:6" x14ac:dyDescent="0.25">
      <c r="A1092" s="84">
        <v>1447222690</v>
      </c>
      <c r="C1092" s="84">
        <v>1</v>
      </c>
      <c r="D1092" s="84">
        <v>1</v>
      </c>
      <c r="E1092" s="84" t="s">
        <v>20</v>
      </c>
      <c r="F1092" s="84" t="s">
        <v>70</v>
      </c>
    </row>
    <row r="1093" spans="1:6" x14ac:dyDescent="0.25">
      <c r="A1093" s="84">
        <v>1316161458</v>
      </c>
      <c r="C1093" s="84">
        <v>1</v>
      </c>
      <c r="D1093" s="84">
        <v>1</v>
      </c>
      <c r="E1093" s="84" t="s">
        <v>20</v>
      </c>
      <c r="F1093" s="84" t="s">
        <v>67</v>
      </c>
    </row>
    <row r="1094" spans="1:6" x14ac:dyDescent="0.25">
      <c r="A1094" s="84">
        <v>1528086980</v>
      </c>
      <c r="C1094" s="84">
        <v>1</v>
      </c>
      <c r="D1094" s="84">
        <v>1</v>
      </c>
      <c r="E1094" s="84" t="s">
        <v>62</v>
      </c>
      <c r="F1094" s="84" t="s">
        <v>63</v>
      </c>
    </row>
    <row r="1095" spans="1:6" x14ac:dyDescent="0.25">
      <c r="A1095" s="84">
        <v>1336300078</v>
      </c>
      <c r="C1095" s="84">
        <v>1</v>
      </c>
      <c r="D1095" s="84">
        <v>1</v>
      </c>
      <c r="E1095" s="84" t="s">
        <v>20</v>
      </c>
      <c r="F1095" s="84" t="s">
        <v>66</v>
      </c>
    </row>
    <row r="1096" spans="1:6" x14ac:dyDescent="0.25">
      <c r="A1096" s="84">
        <v>1013048016</v>
      </c>
      <c r="C1096" s="84">
        <v>1</v>
      </c>
      <c r="D1096" s="84">
        <v>1</v>
      </c>
      <c r="E1096" s="84" t="s">
        <v>20</v>
      </c>
      <c r="F1096" s="84" t="s">
        <v>63</v>
      </c>
    </row>
    <row r="1097" spans="1:6" x14ac:dyDescent="0.25">
      <c r="A1097" s="84">
        <v>1134108400</v>
      </c>
      <c r="C1097" s="84">
        <v>1</v>
      </c>
      <c r="D1097" s="84">
        <v>1</v>
      </c>
      <c r="E1097" s="84" t="s">
        <v>20</v>
      </c>
      <c r="F1097" s="84" t="s">
        <v>63</v>
      </c>
    </row>
    <row r="1098" spans="1:6" x14ac:dyDescent="0.25">
      <c r="A1098" s="84">
        <v>1235457748</v>
      </c>
      <c r="C1098" s="84">
        <v>1</v>
      </c>
      <c r="D1098" s="84">
        <v>1</v>
      </c>
      <c r="E1098" s="84" t="s">
        <v>62</v>
      </c>
      <c r="F1098" s="84" t="s">
        <v>70</v>
      </c>
    </row>
    <row r="1099" spans="1:6" x14ac:dyDescent="0.25">
      <c r="A1099" s="84">
        <v>1669721536</v>
      </c>
      <c r="C1099" s="84">
        <v>1</v>
      </c>
      <c r="D1099" s="84">
        <v>1</v>
      </c>
      <c r="E1099" s="84" t="s">
        <v>64</v>
      </c>
      <c r="F1099" s="84" t="s">
        <v>68</v>
      </c>
    </row>
    <row r="1100" spans="1:6" x14ac:dyDescent="0.25">
      <c r="A1100" s="84">
        <v>1053748491</v>
      </c>
      <c r="C1100" s="84">
        <v>1</v>
      </c>
      <c r="D1100" s="84">
        <v>1</v>
      </c>
      <c r="E1100" s="84" t="s">
        <v>20</v>
      </c>
      <c r="F1100" s="84" t="s">
        <v>63</v>
      </c>
    </row>
    <row r="1101" spans="1:6" x14ac:dyDescent="0.25">
      <c r="A1101" s="84">
        <v>1275920381</v>
      </c>
      <c r="C1101" s="84">
        <v>1</v>
      </c>
      <c r="D1101" s="84">
        <v>1</v>
      </c>
      <c r="E1101" s="84" t="s">
        <v>20</v>
      </c>
      <c r="F1101" s="84" t="s">
        <v>66</v>
      </c>
    </row>
    <row r="1102" spans="1:6" x14ac:dyDescent="0.25">
      <c r="A1102" s="84">
        <v>1124402508</v>
      </c>
      <c r="C1102" s="84">
        <v>1</v>
      </c>
      <c r="D1102" s="84">
        <v>1</v>
      </c>
      <c r="E1102" s="84" t="s">
        <v>64</v>
      </c>
      <c r="F1102" s="84" t="s">
        <v>68</v>
      </c>
    </row>
    <row r="1103" spans="1:6" x14ac:dyDescent="0.25">
      <c r="A1103" s="84">
        <v>1043640956</v>
      </c>
      <c r="C1103" s="84">
        <v>1</v>
      </c>
      <c r="D1103" s="84">
        <v>1</v>
      </c>
      <c r="E1103" s="84" t="s">
        <v>20</v>
      </c>
      <c r="F1103" s="84" t="s">
        <v>63</v>
      </c>
    </row>
    <row r="1104" spans="1:6" x14ac:dyDescent="0.25">
      <c r="A1104" s="84">
        <v>1013054477</v>
      </c>
      <c r="C1104" s="84">
        <v>1</v>
      </c>
      <c r="D1104" s="84">
        <v>1</v>
      </c>
      <c r="E1104" s="84" t="s">
        <v>62</v>
      </c>
      <c r="F1104" s="84" t="s">
        <v>68</v>
      </c>
    </row>
    <row r="1105" spans="1:6" x14ac:dyDescent="0.25">
      <c r="A1105" s="84">
        <v>1588954457</v>
      </c>
      <c r="C1105" s="84">
        <v>1</v>
      </c>
      <c r="D1105" s="84">
        <v>1</v>
      </c>
      <c r="E1105" s="84" t="s">
        <v>62</v>
      </c>
      <c r="F1105" s="84" t="s">
        <v>68</v>
      </c>
    </row>
    <row r="1106" spans="1:6" x14ac:dyDescent="0.25">
      <c r="A1106" s="84">
        <v>1982996385</v>
      </c>
      <c r="C1106" s="84">
        <v>1</v>
      </c>
      <c r="D1106" s="84">
        <v>1</v>
      </c>
      <c r="E1106" s="84" t="s">
        <v>62</v>
      </c>
      <c r="F1106" s="84" t="s">
        <v>66</v>
      </c>
    </row>
    <row r="1107" spans="1:6" x14ac:dyDescent="0.25">
      <c r="A1107" s="84">
        <v>1053705640</v>
      </c>
      <c r="C1107" s="84">
        <v>1</v>
      </c>
      <c r="D1107" s="84">
        <v>1</v>
      </c>
      <c r="E1107" s="84" t="s">
        <v>62</v>
      </c>
      <c r="F1107" s="84" t="s">
        <v>68</v>
      </c>
    </row>
    <row r="1108" spans="1:6" x14ac:dyDescent="0.25">
      <c r="A1108" s="84">
        <v>1730592387</v>
      </c>
      <c r="C1108" s="84">
        <v>1</v>
      </c>
      <c r="D1108" s="84">
        <v>0</v>
      </c>
      <c r="E1108" s="84" t="s">
        <v>20</v>
      </c>
      <c r="F1108" s="84" t="s">
        <v>65</v>
      </c>
    </row>
    <row r="1109" spans="1:6" x14ac:dyDescent="0.25">
      <c r="A1109" s="84">
        <v>1215356431</v>
      </c>
      <c r="C1109" s="84">
        <v>1</v>
      </c>
      <c r="D1109" s="84">
        <v>1</v>
      </c>
      <c r="E1109" s="84" t="s">
        <v>20</v>
      </c>
      <c r="F1109" s="84" t="s">
        <v>66</v>
      </c>
    </row>
    <row r="1110" spans="1:6" x14ac:dyDescent="0.25">
      <c r="A1110" s="84">
        <v>1710396841</v>
      </c>
      <c r="C1110" s="84">
        <v>1</v>
      </c>
      <c r="D1110" s="84">
        <v>1</v>
      </c>
      <c r="E1110" s="84" t="s">
        <v>62</v>
      </c>
      <c r="F1110" s="84" t="s">
        <v>68</v>
      </c>
    </row>
    <row r="1111" spans="1:6" x14ac:dyDescent="0.25">
      <c r="A1111" s="84">
        <v>1346655586</v>
      </c>
      <c r="C1111" s="84">
        <v>1</v>
      </c>
      <c r="D1111" s="84">
        <v>1</v>
      </c>
      <c r="E1111" s="84" t="s">
        <v>20</v>
      </c>
      <c r="F1111" s="84" t="s">
        <v>67</v>
      </c>
    </row>
    <row r="1112" spans="1:6" x14ac:dyDescent="0.25">
      <c r="A1112" s="84">
        <v>1316130867</v>
      </c>
      <c r="C1112" s="84">
        <v>1</v>
      </c>
      <c r="D1112" s="84">
        <v>1</v>
      </c>
      <c r="E1112" s="84" t="s">
        <v>20</v>
      </c>
      <c r="F1112" s="84" t="s">
        <v>66</v>
      </c>
    </row>
    <row r="1113" spans="1:6" x14ac:dyDescent="0.25">
      <c r="A1113" s="84">
        <v>1699003509</v>
      </c>
      <c r="C1113" s="84">
        <v>1</v>
      </c>
      <c r="D1113" s="84">
        <v>1</v>
      </c>
      <c r="E1113" s="84" t="s">
        <v>20</v>
      </c>
      <c r="F1113" s="84" t="s">
        <v>66</v>
      </c>
    </row>
    <row r="1114" spans="1:6" x14ac:dyDescent="0.25">
      <c r="A1114" s="84">
        <v>1992177760</v>
      </c>
      <c r="C1114" s="84">
        <v>1</v>
      </c>
      <c r="D1114" s="84">
        <v>1</v>
      </c>
      <c r="E1114" s="84" t="s">
        <v>62</v>
      </c>
      <c r="F1114" s="84" t="s">
        <v>68</v>
      </c>
    </row>
    <row r="1115" spans="1:6" x14ac:dyDescent="0.25">
      <c r="A1115" s="84">
        <v>1861859100</v>
      </c>
      <c r="C1115" s="84">
        <v>1</v>
      </c>
      <c r="D1115" s="84">
        <v>1</v>
      </c>
      <c r="E1115" s="84" t="s">
        <v>20</v>
      </c>
      <c r="F1115" s="84" t="s">
        <v>63</v>
      </c>
    </row>
    <row r="1116" spans="1:6" x14ac:dyDescent="0.25">
      <c r="A1116" s="84">
        <v>1447629316</v>
      </c>
      <c r="C1116" s="84">
        <v>1</v>
      </c>
      <c r="D1116" s="84">
        <v>1</v>
      </c>
      <c r="E1116" s="84" t="s">
        <v>20</v>
      </c>
      <c r="F1116" s="84" t="s">
        <v>70</v>
      </c>
    </row>
    <row r="1117" spans="1:6" x14ac:dyDescent="0.25">
      <c r="A1117" s="84">
        <v>1720578230</v>
      </c>
      <c r="C1117" s="84">
        <v>1</v>
      </c>
      <c r="D1117" s="84">
        <v>1</v>
      </c>
      <c r="E1117" s="84" t="s">
        <v>62</v>
      </c>
      <c r="F1117" s="84" t="s">
        <v>68</v>
      </c>
    </row>
    <row r="1118" spans="1:6" x14ac:dyDescent="0.25">
      <c r="A1118" s="84">
        <v>1013164979</v>
      </c>
      <c r="C1118" s="84">
        <v>1</v>
      </c>
      <c r="D1118" s="84">
        <v>1</v>
      </c>
      <c r="E1118" s="84" t="s">
        <v>62</v>
      </c>
      <c r="F1118" s="84" t="s">
        <v>70</v>
      </c>
    </row>
    <row r="1119" spans="1:6" x14ac:dyDescent="0.25">
      <c r="A1119" s="84">
        <v>1073132502</v>
      </c>
      <c r="C1119" s="84">
        <v>1</v>
      </c>
      <c r="D1119" s="84">
        <v>1</v>
      </c>
      <c r="E1119" s="84" t="s">
        <v>71</v>
      </c>
      <c r="F1119" s="84" t="s">
        <v>63</v>
      </c>
    </row>
    <row r="1120" spans="1:6" x14ac:dyDescent="0.25">
      <c r="A1120" s="84">
        <v>1649815036</v>
      </c>
      <c r="C1120" s="84">
        <v>1</v>
      </c>
      <c r="D1120" s="84">
        <v>1</v>
      </c>
      <c r="E1120" s="84" t="s">
        <v>20</v>
      </c>
      <c r="F1120" s="84" t="s">
        <v>63</v>
      </c>
    </row>
    <row r="1121" spans="1:6" x14ac:dyDescent="0.25">
      <c r="A1121" s="84">
        <v>1871109405</v>
      </c>
      <c r="C1121" s="84">
        <v>1</v>
      </c>
      <c r="D1121" s="84">
        <v>1</v>
      </c>
      <c r="E1121" s="84" t="s">
        <v>62</v>
      </c>
      <c r="F1121" s="84" t="s">
        <v>63</v>
      </c>
    </row>
    <row r="1122" spans="1:6" x14ac:dyDescent="0.25">
      <c r="A1122" s="84">
        <v>1548884380</v>
      </c>
      <c r="C1122" s="84">
        <v>1</v>
      </c>
      <c r="D1122" s="84">
        <v>1</v>
      </c>
      <c r="E1122" s="84" t="s">
        <v>20</v>
      </c>
      <c r="F1122" s="84" t="s">
        <v>63</v>
      </c>
    </row>
    <row r="1123" spans="1:6" x14ac:dyDescent="0.25">
      <c r="A1123" s="84">
        <v>1952922106</v>
      </c>
      <c r="C1123" s="84">
        <v>1</v>
      </c>
      <c r="D1123" s="84">
        <v>1</v>
      </c>
      <c r="E1123" s="84" t="s">
        <v>71</v>
      </c>
      <c r="F1123" s="84" t="s">
        <v>66</v>
      </c>
    </row>
    <row r="1124" spans="1:6" x14ac:dyDescent="0.25">
      <c r="A1124" s="84">
        <v>1922600113</v>
      </c>
      <c r="C1124" s="84">
        <v>1</v>
      </c>
      <c r="D1124" s="84">
        <v>1</v>
      </c>
      <c r="E1124" s="84" t="s">
        <v>20</v>
      </c>
      <c r="F1124" s="84" t="s">
        <v>70</v>
      </c>
    </row>
    <row r="1125" spans="1:6" x14ac:dyDescent="0.25">
      <c r="A1125" s="84">
        <v>1346863495</v>
      </c>
      <c r="C1125" s="84">
        <v>1</v>
      </c>
      <c r="D1125" s="84">
        <v>0</v>
      </c>
      <c r="E1125" s="84" t="s">
        <v>71</v>
      </c>
      <c r="F1125" s="84" t="s">
        <v>65</v>
      </c>
    </row>
    <row r="1126" spans="1:6" x14ac:dyDescent="0.25">
      <c r="A1126" s="84">
        <v>1700470242</v>
      </c>
      <c r="C1126" s="84">
        <v>1</v>
      </c>
      <c r="D1126" s="84">
        <v>1</v>
      </c>
      <c r="E1126" s="84" t="s">
        <v>62</v>
      </c>
      <c r="F1126" s="84" t="s">
        <v>70</v>
      </c>
    </row>
    <row r="1127" spans="1:6" x14ac:dyDescent="0.25">
      <c r="A1127" s="84">
        <v>1801561378</v>
      </c>
      <c r="C1127" s="84">
        <v>1</v>
      </c>
      <c r="D1127" s="84">
        <v>1</v>
      </c>
      <c r="E1127" s="84" t="s">
        <v>20</v>
      </c>
      <c r="F1127" s="84" t="s">
        <v>63</v>
      </c>
    </row>
    <row r="1128" spans="1:6" x14ac:dyDescent="0.25">
      <c r="A1128" s="84">
        <v>1942924881</v>
      </c>
      <c r="C1128" s="84">
        <v>1</v>
      </c>
      <c r="D1128" s="84">
        <v>1</v>
      </c>
      <c r="E1128" s="84" t="s">
        <v>71</v>
      </c>
      <c r="F1128" s="84" t="s">
        <v>67</v>
      </c>
    </row>
    <row r="1129" spans="1:6" x14ac:dyDescent="0.25">
      <c r="A1129" s="84">
        <v>1114680311</v>
      </c>
      <c r="C1129" s="84">
        <v>1</v>
      </c>
      <c r="D1129" s="84">
        <v>0</v>
      </c>
      <c r="E1129" s="84" t="s">
        <v>71</v>
      </c>
      <c r="F1129" s="84" t="s">
        <v>65</v>
      </c>
    </row>
    <row r="1130" spans="1:6" x14ac:dyDescent="0.25">
      <c r="A1130" s="84">
        <v>1750014700</v>
      </c>
      <c r="C1130" s="84">
        <v>1</v>
      </c>
      <c r="D1130" s="84">
        <v>1</v>
      </c>
      <c r="E1130" s="84" t="s">
        <v>64</v>
      </c>
      <c r="F1130" s="84" t="s">
        <v>70</v>
      </c>
    </row>
    <row r="1131" spans="1:6" x14ac:dyDescent="0.25">
      <c r="A1131" s="84">
        <v>1144399767</v>
      </c>
      <c r="C1131" s="84">
        <v>1</v>
      </c>
      <c r="D1131" s="84">
        <v>1</v>
      </c>
      <c r="E1131" s="84" t="s">
        <v>62</v>
      </c>
      <c r="F1131" s="84" t="s">
        <v>70</v>
      </c>
    </row>
    <row r="1132" spans="1:6" x14ac:dyDescent="0.25">
      <c r="A1132" s="84">
        <v>1881612364</v>
      </c>
      <c r="C1132" s="84">
        <v>1</v>
      </c>
      <c r="D1132" s="84">
        <v>1</v>
      </c>
      <c r="E1132" s="84" t="s">
        <v>20</v>
      </c>
      <c r="F1132" s="84" t="s">
        <v>68</v>
      </c>
    </row>
    <row r="1133" spans="1:6" x14ac:dyDescent="0.25">
      <c r="A1133" s="84">
        <v>1437105327</v>
      </c>
      <c r="C1133" s="84">
        <v>1</v>
      </c>
      <c r="D1133" s="84">
        <v>1</v>
      </c>
      <c r="E1133" s="84" t="s">
        <v>71</v>
      </c>
      <c r="F1133" s="84" t="s">
        <v>63</v>
      </c>
    </row>
    <row r="1134" spans="1:6" x14ac:dyDescent="0.25">
      <c r="A1134" s="84">
        <v>1972589935</v>
      </c>
      <c r="C1134" s="84">
        <v>1</v>
      </c>
      <c r="D1134" s="84">
        <v>1</v>
      </c>
      <c r="E1134" s="84" t="s">
        <v>62</v>
      </c>
      <c r="F1134" s="84" t="s">
        <v>68</v>
      </c>
    </row>
    <row r="1135" spans="1:6" x14ac:dyDescent="0.25">
      <c r="A1135" s="84">
        <v>1093899908</v>
      </c>
      <c r="C1135" s="84">
        <v>1</v>
      </c>
      <c r="D1135" s="84">
        <v>1</v>
      </c>
      <c r="E1135" s="84" t="s">
        <v>62</v>
      </c>
      <c r="F1135" s="84" t="s">
        <v>68</v>
      </c>
    </row>
    <row r="1136" spans="1:6" x14ac:dyDescent="0.25">
      <c r="A1136" s="84">
        <v>1164435103</v>
      </c>
      <c r="C1136" s="84">
        <v>1</v>
      </c>
      <c r="D1136" s="84">
        <v>1</v>
      </c>
      <c r="E1136" s="84" t="s">
        <v>62</v>
      </c>
      <c r="F1136" s="84" t="s">
        <v>66</v>
      </c>
    </row>
    <row r="1137" spans="1:6" x14ac:dyDescent="0.25">
      <c r="A1137" s="84">
        <v>1508839606</v>
      </c>
      <c r="C1137" s="84">
        <v>1</v>
      </c>
      <c r="D1137" s="84">
        <v>1</v>
      </c>
      <c r="E1137" s="84" t="s">
        <v>20</v>
      </c>
      <c r="F1137" s="84" t="s">
        <v>70</v>
      </c>
    </row>
    <row r="1138" spans="1:6" x14ac:dyDescent="0.25">
      <c r="A1138" s="84">
        <v>1467530758</v>
      </c>
      <c r="C1138" s="84">
        <v>1</v>
      </c>
      <c r="D1138" s="84">
        <v>1</v>
      </c>
      <c r="E1138" s="84" t="s">
        <v>62</v>
      </c>
      <c r="F1138" s="84" t="s">
        <v>68</v>
      </c>
    </row>
    <row r="1139" spans="1:6" x14ac:dyDescent="0.25">
      <c r="A1139" s="84">
        <v>1477501849</v>
      </c>
      <c r="C1139" s="84">
        <v>1</v>
      </c>
      <c r="D1139" s="84">
        <v>1</v>
      </c>
      <c r="E1139" s="84" t="s">
        <v>20</v>
      </c>
      <c r="F1139" s="84" t="s">
        <v>68</v>
      </c>
    </row>
    <row r="1140" spans="1:6" x14ac:dyDescent="0.25">
      <c r="A1140" s="84">
        <v>1972521219</v>
      </c>
      <c r="C1140" s="84">
        <v>1</v>
      </c>
      <c r="D1140" s="84">
        <v>1</v>
      </c>
      <c r="E1140" s="84" t="s">
        <v>64</v>
      </c>
      <c r="F1140" s="84" t="s">
        <v>68</v>
      </c>
    </row>
    <row r="1141" spans="1:6" x14ac:dyDescent="0.25">
      <c r="A1141" s="84">
        <v>1093777310</v>
      </c>
      <c r="C1141" s="84">
        <v>1</v>
      </c>
      <c r="D1141" s="84">
        <v>1</v>
      </c>
      <c r="E1141" s="84" t="s">
        <v>20</v>
      </c>
      <c r="F1141" s="84" t="s">
        <v>70</v>
      </c>
    </row>
    <row r="1142" spans="1:6" x14ac:dyDescent="0.25">
      <c r="A1142" s="84">
        <v>1588745392</v>
      </c>
      <c r="C1142" s="84">
        <v>1</v>
      </c>
      <c r="D1142" s="84">
        <v>1</v>
      </c>
      <c r="E1142" s="84" t="s">
        <v>62</v>
      </c>
      <c r="F1142" s="84" t="s">
        <v>68</v>
      </c>
    </row>
    <row r="1143" spans="1:6" x14ac:dyDescent="0.25">
      <c r="A1143" s="84">
        <v>1861413254</v>
      </c>
      <c r="C1143" s="84">
        <v>1</v>
      </c>
      <c r="D1143" s="84">
        <v>1</v>
      </c>
      <c r="E1143" s="84" t="s">
        <v>20</v>
      </c>
      <c r="F1143" s="84" t="s">
        <v>70</v>
      </c>
    </row>
    <row r="1144" spans="1:6" x14ac:dyDescent="0.25">
      <c r="A1144" s="84">
        <v>1619925567</v>
      </c>
      <c r="C1144" s="84">
        <v>1</v>
      </c>
      <c r="D1144" s="84">
        <v>1</v>
      </c>
      <c r="E1144" s="84" t="s">
        <v>20</v>
      </c>
      <c r="F1144" s="84" t="s">
        <v>66</v>
      </c>
    </row>
    <row r="1145" spans="1:6" x14ac:dyDescent="0.25">
      <c r="A1145" s="84">
        <v>1881734382</v>
      </c>
      <c r="C1145" s="84">
        <v>1</v>
      </c>
      <c r="D1145" s="84">
        <v>1</v>
      </c>
      <c r="E1145" s="84" t="s">
        <v>62</v>
      </c>
      <c r="F1145" s="84" t="s">
        <v>68</v>
      </c>
    </row>
    <row r="1146" spans="1:6" x14ac:dyDescent="0.25">
      <c r="A1146" s="84">
        <v>1356350227</v>
      </c>
      <c r="C1146" s="84">
        <v>1</v>
      </c>
      <c r="D1146" s="84">
        <v>1</v>
      </c>
      <c r="E1146" s="84" t="s">
        <v>20</v>
      </c>
      <c r="F1146" s="84" t="s">
        <v>63</v>
      </c>
    </row>
    <row r="1147" spans="1:6" x14ac:dyDescent="0.25">
      <c r="A1147" s="84">
        <v>1255447165</v>
      </c>
      <c r="C1147" s="84">
        <v>1</v>
      </c>
      <c r="D1147" s="84">
        <v>1</v>
      </c>
      <c r="E1147" s="84" t="s">
        <v>62</v>
      </c>
      <c r="F1147" s="84" t="s">
        <v>66</v>
      </c>
    </row>
    <row r="1148" spans="1:6" x14ac:dyDescent="0.25">
      <c r="A1148" s="84">
        <v>1811957731</v>
      </c>
      <c r="C1148" s="84">
        <v>1</v>
      </c>
      <c r="D1148" s="84">
        <v>1</v>
      </c>
      <c r="E1148" s="84" t="s">
        <v>20</v>
      </c>
      <c r="F1148" s="84" t="s">
        <v>70</v>
      </c>
    </row>
    <row r="1149" spans="1:6" x14ac:dyDescent="0.25">
      <c r="A1149" s="84">
        <v>1528148061</v>
      </c>
      <c r="C1149" s="84">
        <v>1</v>
      </c>
      <c r="D1149" s="84">
        <v>1</v>
      </c>
      <c r="E1149" s="84" t="s">
        <v>20</v>
      </c>
      <c r="F1149" s="84" t="s">
        <v>68</v>
      </c>
    </row>
    <row r="1150" spans="1:6" x14ac:dyDescent="0.25">
      <c r="A1150" s="84">
        <v>1548218183</v>
      </c>
      <c r="C1150" s="84">
        <v>1</v>
      </c>
      <c r="D1150" s="84">
        <v>1</v>
      </c>
      <c r="E1150" s="84" t="s">
        <v>20</v>
      </c>
      <c r="F1150" s="84" t="s">
        <v>66</v>
      </c>
    </row>
    <row r="1151" spans="1:6" x14ac:dyDescent="0.25">
      <c r="A1151" s="84">
        <v>1316965726</v>
      </c>
      <c r="C1151" s="84">
        <v>1</v>
      </c>
      <c r="D1151" s="84">
        <v>1</v>
      </c>
      <c r="E1151" s="84" t="s">
        <v>62</v>
      </c>
      <c r="F1151" s="84" t="s">
        <v>66</v>
      </c>
    </row>
    <row r="1152" spans="1:6" x14ac:dyDescent="0.25">
      <c r="A1152" s="84">
        <v>1518997907</v>
      </c>
      <c r="C1152" s="84">
        <v>1</v>
      </c>
      <c r="D1152" s="84">
        <v>1</v>
      </c>
      <c r="E1152" s="84" t="s">
        <v>20</v>
      </c>
      <c r="F1152" s="84" t="s">
        <v>70</v>
      </c>
    </row>
    <row r="1153" spans="1:6" x14ac:dyDescent="0.25">
      <c r="A1153" s="84">
        <v>1750532156</v>
      </c>
      <c r="C1153" s="84">
        <v>1</v>
      </c>
      <c r="D1153" s="84">
        <v>1</v>
      </c>
      <c r="E1153" s="84" t="s">
        <v>62</v>
      </c>
      <c r="F1153" s="84" t="s">
        <v>66</v>
      </c>
    </row>
    <row r="1154" spans="1:6" x14ac:dyDescent="0.25">
      <c r="A1154" s="84">
        <v>1154395879</v>
      </c>
      <c r="C1154" s="84">
        <v>1</v>
      </c>
      <c r="D1154" s="84">
        <v>1</v>
      </c>
      <c r="E1154" s="84" t="s">
        <v>20</v>
      </c>
      <c r="F1154" s="84" t="s">
        <v>70</v>
      </c>
    </row>
    <row r="1155" spans="1:6" x14ac:dyDescent="0.25">
      <c r="A1155" s="84">
        <v>1114955291</v>
      </c>
      <c r="C1155" s="84">
        <v>1</v>
      </c>
      <c r="D1155" s="84">
        <v>1</v>
      </c>
      <c r="E1155" s="84" t="s">
        <v>20</v>
      </c>
      <c r="F1155" s="84" t="s">
        <v>66</v>
      </c>
    </row>
    <row r="1156" spans="1:6" x14ac:dyDescent="0.25">
      <c r="A1156" s="84">
        <v>1417173378</v>
      </c>
      <c r="C1156" s="84">
        <v>1</v>
      </c>
      <c r="D1156" s="84">
        <v>1</v>
      </c>
      <c r="E1156" s="84" t="s">
        <v>62</v>
      </c>
      <c r="F1156" s="84" t="s">
        <v>70</v>
      </c>
    </row>
    <row r="1157" spans="1:6" x14ac:dyDescent="0.25">
      <c r="A1157" s="84">
        <v>1578690210</v>
      </c>
      <c r="C1157" s="84">
        <v>1</v>
      </c>
      <c r="D1157" s="84">
        <v>1</v>
      </c>
      <c r="E1157" s="84" t="s">
        <v>62</v>
      </c>
      <c r="F1157" s="84" t="s">
        <v>70</v>
      </c>
    </row>
    <row r="1158" spans="1:6" x14ac:dyDescent="0.25">
      <c r="A1158" s="84">
        <v>1528030863</v>
      </c>
      <c r="C1158" s="84">
        <v>1</v>
      </c>
      <c r="D1158" s="84">
        <v>1</v>
      </c>
      <c r="E1158" s="84" t="s">
        <v>20</v>
      </c>
      <c r="F1158" s="84" t="s">
        <v>66</v>
      </c>
    </row>
    <row r="1159" spans="1:6" x14ac:dyDescent="0.25">
      <c r="A1159" s="84">
        <v>1346210838</v>
      </c>
      <c r="C1159" s="84">
        <v>1</v>
      </c>
      <c r="D1159" s="84">
        <v>1</v>
      </c>
      <c r="E1159" s="84" t="s">
        <v>62</v>
      </c>
      <c r="F1159" s="84" t="s">
        <v>68</v>
      </c>
    </row>
    <row r="1160" spans="1:6" x14ac:dyDescent="0.25">
      <c r="A1160" s="84">
        <v>1518938521</v>
      </c>
      <c r="C1160" s="84">
        <v>1</v>
      </c>
      <c r="D1160" s="84">
        <v>1</v>
      </c>
      <c r="E1160" s="84" t="s">
        <v>20</v>
      </c>
      <c r="F1160" s="84" t="s">
        <v>63</v>
      </c>
    </row>
    <row r="1161" spans="1:6" x14ac:dyDescent="0.25">
      <c r="A1161" s="84">
        <v>1396853255</v>
      </c>
      <c r="C1161" s="84">
        <v>1</v>
      </c>
      <c r="D1161" s="84">
        <v>1</v>
      </c>
      <c r="E1161" s="84" t="s">
        <v>62</v>
      </c>
      <c r="F1161" s="84" t="s">
        <v>68</v>
      </c>
    </row>
    <row r="1162" spans="1:6" x14ac:dyDescent="0.25">
      <c r="A1162" s="84">
        <v>1831157940</v>
      </c>
      <c r="C1162" s="84">
        <v>1</v>
      </c>
      <c r="D1162" s="84">
        <v>1</v>
      </c>
      <c r="E1162" s="84" t="s">
        <v>20</v>
      </c>
      <c r="F1162" s="84" t="s">
        <v>63</v>
      </c>
    </row>
    <row r="1163" spans="1:6" x14ac:dyDescent="0.25">
      <c r="A1163" s="84">
        <v>1932167087</v>
      </c>
      <c r="C1163" s="84">
        <v>1</v>
      </c>
      <c r="D1163" s="84">
        <v>1</v>
      </c>
      <c r="E1163" s="84" t="s">
        <v>20</v>
      </c>
      <c r="F1163" s="84" t="s">
        <v>67</v>
      </c>
    </row>
    <row r="1164" spans="1:6" x14ac:dyDescent="0.25">
      <c r="A1164" s="84">
        <v>1356312664</v>
      </c>
      <c r="C1164" s="84">
        <v>1</v>
      </c>
      <c r="D1164" s="84">
        <v>1</v>
      </c>
      <c r="E1164" s="84" t="s">
        <v>20</v>
      </c>
      <c r="F1164" s="84" t="s">
        <v>67</v>
      </c>
    </row>
    <row r="1165" spans="1:6" x14ac:dyDescent="0.25">
      <c r="A1165" s="84">
        <v>1699769257</v>
      </c>
      <c r="C1165" s="84">
        <v>1</v>
      </c>
      <c r="D1165" s="84">
        <v>1</v>
      </c>
      <c r="E1165" s="84" t="s">
        <v>20</v>
      </c>
      <c r="F1165" s="84" t="s">
        <v>68</v>
      </c>
    </row>
    <row r="1166" spans="1:6" x14ac:dyDescent="0.25">
      <c r="A1166" s="84">
        <v>1487617858</v>
      </c>
      <c r="C1166" s="84">
        <v>1</v>
      </c>
      <c r="D1166" s="84">
        <v>1</v>
      </c>
      <c r="E1166" s="84" t="s">
        <v>62</v>
      </c>
      <c r="F1166" s="84" t="s">
        <v>70</v>
      </c>
    </row>
    <row r="1167" spans="1:6" x14ac:dyDescent="0.25">
      <c r="A1167" s="84">
        <v>1326066705</v>
      </c>
      <c r="C1167" s="84">
        <v>1</v>
      </c>
      <c r="D1167" s="84">
        <v>1</v>
      </c>
      <c r="E1167" s="84" t="s">
        <v>62</v>
      </c>
      <c r="F1167" s="84" t="s">
        <v>68</v>
      </c>
    </row>
    <row r="1168" spans="1:6" x14ac:dyDescent="0.25">
      <c r="A1168" s="84">
        <v>1841373008</v>
      </c>
      <c r="C1168" s="84">
        <v>1</v>
      </c>
      <c r="D1168" s="84">
        <v>1</v>
      </c>
      <c r="E1168" s="84" t="s">
        <v>64</v>
      </c>
      <c r="F1168" s="84" t="s">
        <v>68</v>
      </c>
    </row>
    <row r="1169" spans="1:6" x14ac:dyDescent="0.25">
      <c r="A1169" s="84">
        <v>1285681692</v>
      </c>
      <c r="C1169" s="84">
        <v>1</v>
      </c>
      <c r="D1169" s="84">
        <v>1</v>
      </c>
      <c r="E1169" s="84" t="s">
        <v>20</v>
      </c>
      <c r="F1169" s="84" t="s">
        <v>70</v>
      </c>
    </row>
    <row r="1170" spans="1:6" x14ac:dyDescent="0.25">
      <c r="A1170" s="84">
        <v>1922080605</v>
      </c>
      <c r="C1170" s="84">
        <v>1</v>
      </c>
      <c r="D1170" s="84">
        <v>1</v>
      </c>
      <c r="E1170" s="84" t="s">
        <v>20</v>
      </c>
      <c r="F1170" s="84" t="s">
        <v>70</v>
      </c>
    </row>
    <row r="1171" spans="1:6" x14ac:dyDescent="0.25">
      <c r="A1171" s="84">
        <v>1689618753</v>
      </c>
      <c r="C1171" s="84">
        <v>1</v>
      </c>
      <c r="D1171" s="84">
        <v>1</v>
      </c>
      <c r="E1171" s="84" t="s">
        <v>62</v>
      </c>
      <c r="F1171" s="84" t="s">
        <v>70</v>
      </c>
    </row>
    <row r="1172" spans="1:6" x14ac:dyDescent="0.25">
      <c r="A1172" s="84">
        <v>1316069420</v>
      </c>
      <c r="C1172" s="84">
        <v>1</v>
      </c>
      <c r="D1172" s="84">
        <v>1</v>
      </c>
      <c r="E1172" s="84" t="s">
        <v>20</v>
      </c>
      <c r="F1172" s="84" t="s">
        <v>70</v>
      </c>
    </row>
    <row r="1173" spans="1:6" x14ac:dyDescent="0.25">
      <c r="A1173" s="84">
        <v>1699847095</v>
      </c>
      <c r="C1173" s="84">
        <v>1</v>
      </c>
      <c r="D1173" s="84">
        <v>1</v>
      </c>
      <c r="E1173" s="84" t="s">
        <v>64</v>
      </c>
      <c r="F1173" s="84" t="s">
        <v>63</v>
      </c>
    </row>
    <row r="1174" spans="1:6" x14ac:dyDescent="0.25">
      <c r="A1174" s="84">
        <v>1942778964</v>
      </c>
      <c r="C1174" s="84">
        <v>1</v>
      </c>
      <c r="D1174" s="84">
        <v>0</v>
      </c>
      <c r="E1174" s="84" t="s">
        <v>20</v>
      </c>
      <c r="F1174" s="84" t="s">
        <v>65</v>
      </c>
    </row>
    <row r="1175" spans="1:6" x14ac:dyDescent="0.25">
      <c r="A1175" s="84">
        <v>1992275614</v>
      </c>
      <c r="C1175" s="84">
        <v>1</v>
      </c>
      <c r="D1175" s="84">
        <v>1</v>
      </c>
      <c r="E1175" s="84" t="s">
        <v>62</v>
      </c>
      <c r="F1175" s="84" t="s">
        <v>66</v>
      </c>
    </row>
    <row r="1176" spans="1:6" x14ac:dyDescent="0.25">
      <c r="A1176" s="84">
        <v>1710451521</v>
      </c>
      <c r="C1176" s="84">
        <v>1</v>
      </c>
      <c r="D1176" s="84">
        <v>1</v>
      </c>
      <c r="E1176" s="84" t="s">
        <v>20</v>
      </c>
      <c r="F1176" s="84" t="s">
        <v>66</v>
      </c>
    </row>
    <row r="1177" spans="1:6" x14ac:dyDescent="0.25">
      <c r="A1177" s="84">
        <v>1447601075</v>
      </c>
      <c r="C1177" s="84">
        <v>1</v>
      </c>
      <c r="D1177" s="84">
        <v>0</v>
      </c>
      <c r="E1177" s="84" t="s">
        <v>20</v>
      </c>
      <c r="F1177" s="84" t="s">
        <v>65</v>
      </c>
    </row>
    <row r="1178" spans="1:6" x14ac:dyDescent="0.25">
      <c r="A1178" s="84">
        <v>1548726482</v>
      </c>
      <c r="C1178" s="84">
        <v>1</v>
      </c>
      <c r="D1178" s="84">
        <v>1</v>
      </c>
      <c r="E1178" s="84" t="s">
        <v>71</v>
      </c>
      <c r="F1178" s="84" t="s">
        <v>66</v>
      </c>
    </row>
    <row r="1179" spans="1:6" x14ac:dyDescent="0.25">
      <c r="A1179" s="84">
        <v>1821202821</v>
      </c>
      <c r="C1179" s="84">
        <v>1</v>
      </c>
      <c r="D1179" s="84">
        <v>1</v>
      </c>
      <c r="E1179" s="84" t="s">
        <v>20</v>
      </c>
      <c r="F1179" s="84" t="s">
        <v>66</v>
      </c>
    </row>
    <row r="1180" spans="1:6" x14ac:dyDescent="0.25">
      <c r="A1180" s="84">
        <v>1306071725</v>
      </c>
      <c r="C1180" s="84">
        <v>1</v>
      </c>
      <c r="D1180" s="84">
        <v>1</v>
      </c>
      <c r="E1180" s="84" t="s">
        <v>71</v>
      </c>
      <c r="F1180" s="84" t="s">
        <v>70</v>
      </c>
    </row>
    <row r="1181" spans="1:6" x14ac:dyDescent="0.25">
      <c r="A1181" s="84">
        <v>1093914343</v>
      </c>
      <c r="C1181" s="84">
        <v>1</v>
      </c>
      <c r="D1181" s="84">
        <v>1</v>
      </c>
      <c r="E1181" s="84" t="s">
        <v>20</v>
      </c>
      <c r="F1181" s="84" t="s">
        <v>70</v>
      </c>
    </row>
    <row r="1182" spans="1:6" x14ac:dyDescent="0.25">
      <c r="A1182" s="84">
        <v>1144284803</v>
      </c>
      <c r="C1182" s="84">
        <v>1</v>
      </c>
      <c r="D1182" s="84">
        <v>1</v>
      </c>
      <c r="E1182" s="84" t="s">
        <v>20</v>
      </c>
      <c r="F1182" s="84" t="s">
        <v>66</v>
      </c>
    </row>
    <row r="1183" spans="1:6" x14ac:dyDescent="0.25">
      <c r="A1183" s="84">
        <v>1326319278</v>
      </c>
      <c r="C1183" s="84">
        <v>1</v>
      </c>
      <c r="D1183" s="84">
        <v>1</v>
      </c>
      <c r="E1183" s="84" t="s">
        <v>20</v>
      </c>
      <c r="F1183" s="84" t="s">
        <v>66</v>
      </c>
    </row>
    <row r="1184" spans="1:6" x14ac:dyDescent="0.25">
      <c r="A1184" s="84">
        <v>1972717171</v>
      </c>
      <c r="C1184" s="84">
        <v>1</v>
      </c>
      <c r="D1184" s="84">
        <v>1</v>
      </c>
      <c r="E1184" s="84" t="s">
        <v>20</v>
      </c>
      <c r="F1184" s="84" t="s">
        <v>68</v>
      </c>
    </row>
    <row r="1185" spans="1:6" x14ac:dyDescent="0.25">
      <c r="A1185" s="84">
        <v>1700102050</v>
      </c>
      <c r="C1185" s="84">
        <v>1</v>
      </c>
      <c r="D1185" s="84">
        <v>1</v>
      </c>
      <c r="E1185" s="84" t="s">
        <v>20</v>
      </c>
      <c r="F1185" s="84" t="s">
        <v>66</v>
      </c>
    </row>
    <row r="1186" spans="1:6" x14ac:dyDescent="0.25">
      <c r="A1186" s="84">
        <v>1194734947</v>
      </c>
      <c r="C1186" s="84">
        <v>1</v>
      </c>
      <c r="D1186" s="84">
        <v>1</v>
      </c>
      <c r="E1186" s="84" t="s">
        <v>62</v>
      </c>
      <c r="F1186" s="84" t="s">
        <v>68</v>
      </c>
    </row>
    <row r="1187" spans="1:6" x14ac:dyDescent="0.25">
      <c r="A1187" s="84">
        <v>1073538245</v>
      </c>
      <c r="C1187" s="84">
        <v>1</v>
      </c>
      <c r="D1187" s="84">
        <v>1</v>
      </c>
      <c r="E1187" s="84" t="s">
        <v>20</v>
      </c>
      <c r="F1187" s="84" t="s">
        <v>68</v>
      </c>
    </row>
    <row r="1188" spans="1:6" x14ac:dyDescent="0.25">
      <c r="A1188" s="84">
        <v>1619925419</v>
      </c>
      <c r="C1188" s="84">
        <v>1</v>
      </c>
      <c r="D1188" s="84">
        <v>1</v>
      </c>
      <c r="E1188" s="84" t="s">
        <v>20</v>
      </c>
      <c r="F1188" s="84" t="s">
        <v>70</v>
      </c>
    </row>
    <row r="1189" spans="1:6" x14ac:dyDescent="0.25">
      <c r="A1189" s="84">
        <v>1902199789</v>
      </c>
      <c r="C1189" s="84">
        <v>1</v>
      </c>
      <c r="D1189" s="84">
        <v>1</v>
      </c>
      <c r="E1189" s="84" t="s">
        <v>20</v>
      </c>
      <c r="F1189" s="84" t="s">
        <v>66</v>
      </c>
    </row>
    <row r="1190" spans="1:6" x14ac:dyDescent="0.25">
      <c r="A1190" s="84">
        <v>1447231469</v>
      </c>
      <c r="C1190" s="84">
        <v>1</v>
      </c>
      <c r="D1190" s="84">
        <v>1</v>
      </c>
      <c r="E1190" s="84" t="s">
        <v>20</v>
      </c>
      <c r="F1190" s="84" t="s">
        <v>66</v>
      </c>
    </row>
    <row r="1191" spans="1:6" x14ac:dyDescent="0.25">
      <c r="A1191" s="84">
        <v>1346566858</v>
      </c>
      <c r="C1191" s="84">
        <v>1</v>
      </c>
      <c r="D1191" s="84">
        <v>1</v>
      </c>
      <c r="E1191" s="84" t="s">
        <v>62</v>
      </c>
      <c r="F1191" s="84" t="s">
        <v>66</v>
      </c>
    </row>
    <row r="1192" spans="1:6" x14ac:dyDescent="0.25">
      <c r="A1192" s="84">
        <v>1396004479</v>
      </c>
      <c r="C1192" s="84">
        <v>1</v>
      </c>
      <c r="D1192" s="84">
        <v>1</v>
      </c>
      <c r="E1192" s="84" t="s">
        <v>20</v>
      </c>
      <c r="F1192" s="84" t="s">
        <v>63</v>
      </c>
    </row>
    <row r="1193" spans="1:6" x14ac:dyDescent="0.25">
      <c r="A1193" s="84">
        <v>1558608877</v>
      </c>
      <c r="C1193" s="84">
        <v>1</v>
      </c>
      <c r="D1193" s="84">
        <v>1</v>
      </c>
      <c r="E1193" s="84" t="s">
        <v>20</v>
      </c>
      <c r="F1193" s="84" t="s">
        <v>67</v>
      </c>
    </row>
    <row r="1194" spans="1:6" x14ac:dyDescent="0.25">
      <c r="A1194" s="84">
        <v>1821093592</v>
      </c>
      <c r="C1194" s="84">
        <v>1</v>
      </c>
      <c r="D1194" s="84">
        <v>1</v>
      </c>
      <c r="E1194" s="84" t="s">
        <v>62</v>
      </c>
      <c r="F1194" s="84" t="s">
        <v>70</v>
      </c>
    </row>
    <row r="1195" spans="1:6" x14ac:dyDescent="0.25">
      <c r="A1195" s="84">
        <v>1811070055</v>
      </c>
      <c r="C1195" s="84">
        <v>1</v>
      </c>
      <c r="D1195" s="84">
        <v>1</v>
      </c>
      <c r="E1195" s="84" t="s">
        <v>62</v>
      </c>
      <c r="F1195" s="84" t="s">
        <v>70</v>
      </c>
    </row>
    <row r="1196" spans="1:6" x14ac:dyDescent="0.25">
      <c r="A1196" s="84">
        <v>1760748156</v>
      </c>
      <c r="C1196" s="84">
        <v>1</v>
      </c>
      <c r="D1196" s="84">
        <v>0</v>
      </c>
      <c r="E1196" s="84" t="s">
        <v>20</v>
      </c>
      <c r="F1196" s="84" t="s">
        <v>65</v>
      </c>
    </row>
    <row r="1197" spans="1:6" x14ac:dyDescent="0.25">
      <c r="A1197" s="84">
        <v>1912342742</v>
      </c>
      <c r="C1197" s="84">
        <v>1</v>
      </c>
      <c r="D1197" s="84">
        <v>1</v>
      </c>
      <c r="E1197" s="84" t="s">
        <v>71</v>
      </c>
      <c r="F1197" s="84" t="s">
        <v>63</v>
      </c>
    </row>
    <row r="1198" spans="1:6" x14ac:dyDescent="0.25">
      <c r="A1198" s="84">
        <v>1952785131</v>
      </c>
      <c r="C1198" s="84">
        <v>1</v>
      </c>
      <c r="D1198" s="84">
        <v>1</v>
      </c>
      <c r="E1198" s="84" t="s">
        <v>20</v>
      </c>
      <c r="F1198" s="84" t="s">
        <v>70</v>
      </c>
    </row>
    <row r="1199" spans="1:6" x14ac:dyDescent="0.25">
      <c r="A1199" s="84">
        <v>1003196353</v>
      </c>
      <c r="C1199" s="84">
        <v>1</v>
      </c>
      <c r="D1199" s="84">
        <v>1</v>
      </c>
      <c r="E1199" s="84" t="s">
        <v>20</v>
      </c>
      <c r="F1199" s="84" t="s">
        <v>66</v>
      </c>
    </row>
    <row r="1200" spans="1:6" x14ac:dyDescent="0.25">
      <c r="A1200" s="84">
        <v>1396818308</v>
      </c>
      <c r="C1200" s="84">
        <v>1</v>
      </c>
      <c r="D1200" s="84">
        <v>0</v>
      </c>
      <c r="E1200" s="84" t="s">
        <v>20</v>
      </c>
      <c r="F1200" s="84" t="s">
        <v>65</v>
      </c>
    </row>
    <row r="1201" spans="1:6" x14ac:dyDescent="0.25">
      <c r="A1201" s="84">
        <v>1891046694</v>
      </c>
      <c r="C1201" s="84">
        <v>1</v>
      </c>
      <c r="D1201" s="84">
        <v>1</v>
      </c>
      <c r="E1201" s="84" t="s">
        <v>20</v>
      </c>
      <c r="F1201" s="84" t="s">
        <v>66</v>
      </c>
    </row>
    <row r="1202" spans="1:6" x14ac:dyDescent="0.25">
      <c r="A1202" s="84">
        <v>1013276518</v>
      </c>
      <c r="C1202" s="84">
        <v>1</v>
      </c>
      <c r="D1202" s="84">
        <v>1</v>
      </c>
      <c r="E1202" s="84" t="s">
        <v>20</v>
      </c>
      <c r="F1202" s="84" t="s">
        <v>70</v>
      </c>
    </row>
    <row r="1203" spans="1:6" x14ac:dyDescent="0.25">
      <c r="A1203" s="84">
        <v>1073504643</v>
      </c>
      <c r="C1203" s="84">
        <v>1</v>
      </c>
      <c r="D1203" s="84">
        <v>0</v>
      </c>
      <c r="E1203" s="84" t="s">
        <v>62</v>
      </c>
      <c r="F1203" s="84" t="s">
        <v>65</v>
      </c>
    </row>
    <row r="1204" spans="1:6" x14ac:dyDescent="0.25">
      <c r="A1204" s="84">
        <v>1184853053</v>
      </c>
      <c r="C1204" s="84">
        <v>1</v>
      </c>
      <c r="D1204" s="84">
        <v>1</v>
      </c>
      <c r="E1204" s="84" t="s">
        <v>20</v>
      </c>
      <c r="F1204" s="84" t="s">
        <v>66</v>
      </c>
    </row>
    <row r="1205" spans="1:6" x14ac:dyDescent="0.25">
      <c r="A1205" s="84">
        <v>1104168681</v>
      </c>
      <c r="C1205" s="84">
        <v>1</v>
      </c>
      <c r="D1205" s="84">
        <v>1</v>
      </c>
      <c r="E1205" s="84" t="s">
        <v>62</v>
      </c>
      <c r="F1205" s="84" t="s">
        <v>68</v>
      </c>
    </row>
    <row r="1206" spans="1:6" x14ac:dyDescent="0.25">
      <c r="A1206" s="84">
        <v>1336469485</v>
      </c>
      <c r="C1206" s="84">
        <v>1</v>
      </c>
      <c r="D1206" s="84">
        <v>1</v>
      </c>
      <c r="E1206" s="84" t="s">
        <v>62</v>
      </c>
      <c r="F1206" s="84" t="s">
        <v>66</v>
      </c>
    </row>
    <row r="1207" spans="1:6" x14ac:dyDescent="0.25">
      <c r="A1207" s="84">
        <v>1629398979</v>
      </c>
      <c r="C1207" s="84">
        <v>1</v>
      </c>
      <c r="D1207" s="84">
        <v>1</v>
      </c>
      <c r="E1207" s="84" t="s">
        <v>20</v>
      </c>
      <c r="F1207" s="84" t="s">
        <v>66</v>
      </c>
    </row>
    <row r="1208" spans="1:6" x14ac:dyDescent="0.25">
      <c r="A1208" s="84">
        <v>1952655482</v>
      </c>
      <c r="C1208" s="84">
        <v>1</v>
      </c>
      <c r="D1208" s="84">
        <v>1</v>
      </c>
      <c r="E1208" s="84" t="s">
        <v>20</v>
      </c>
      <c r="F1208" s="84" t="s">
        <v>66</v>
      </c>
    </row>
    <row r="1209" spans="1:6" x14ac:dyDescent="0.25">
      <c r="A1209" s="84">
        <v>1316237423</v>
      </c>
      <c r="C1209" s="84">
        <v>1</v>
      </c>
      <c r="D1209" s="84">
        <v>1</v>
      </c>
      <c r="E1209" s="84" t="s">
        <v>62</v>
      </c>
      <c r="F1209" s="84" t="s">
        <v>68</v>
      </c>
    </row>
    <row r="1210" spans="1:6" x14ac:dyDescent="0.25">
      <c r="A1210" s="84">
        <v>1043303704</v>
      </c>
      <c r="C1210" s="84">
        <v>1</v>
      </c>
      <c r="D1210" s="84">
        <v>0</v>
      </c>
      <c r="E1210" s="84" t="s">
        <v>62</v>
      </c>
      <c r="F1210" s="84" t="s">
        <v>65</v>
      </c>
    </row>
    <row r="1211" spans="1:6" x14ac:dyDescent="0.25">
      <c r="A1211" s="84">
        <v>1063607109</v>
      </c>
      <c r="C1211" s="84">
        <v>1</v>
      </c>
      <c r="D1211" s="84">
        <v>1</v>
      </c>
      <c r="E1211" s="84" t="s">
        <v>62</v>
      </c>
      <c r="F1211" s="84" t="s">
        <v>68</v>
      </c>
    </row>
    <row r="1212" spans="1:6" x14ac:dyDescent="0.25">
      <c r="A1212" s="84">
        <v>1811946866</v>
      </c>
      <c r="C1212" s="84">
        <v>1</v>
      </c>
      <c r="D1212" s="84">
        <v>0</v>
      </c>
      <c r="E1212" s="84" t="s">
        <v>64</v>
      </c>
      <c r="F1212" s="84" t="s">
        <v>65</v>
      </c>
    </row>
    <row r="1213" spans="1:6" x14ac:dyDescent="0.25">
      <c r="A1213" s="84">
        <v>1033113691</v>
      </c>
      <c r="C1213" s="84">
        <v>1</v>
      </c>
      <c r="D1213" s="84">
        <v>1</v>
      </c>
      <c r="E1213" s="84" t="s">
        <v>20</v>
      </c>
      <c r="F1213" s="84" t="s">
        <v>66</v>
      </c>
    </row>
    <row r="1214" spans="1:6" x14ac:dyDescent="0.25">
      <c r="A1214" s="84">
        <v>1205121985</v>
      </c>
      <c r="C1214" s="84">
        <v>1</v>
      </c>
      <c r="D1214" s="84">
        <v>1</v>
      </c>
      <c r="E1214" s="84" t="s">
        <v>62</v>
      </c>
      <c r="F1214" s="84" t="s">
        <v>68</v>
      </c>
    </row>
    <row r="1215" spans="1:6" x14ac:dyDescent="0.25">
      <c r="A1215" s="84">
        <v>1326252503</v>
      </c>
      <c r="C1215" s="84">
        <v>1</v>
      </c>
      <c r="D1215" s="84">
        <v>1</v>
      </c>
      <c r="E1215" s="84" t="s">
        <v>20</v>
      </c>
      <c r="F1215" s="84" t="s">
        <v>68</v>
      </c>
    </row>
    <row r="1216" spans="1:6" x14ac:dyDescent="0.25">
      <c r="A1216" s="84">
        <v>1952588394</v>
      </c>
      <c r="C1216" s="84">
        <v>1</v>
      </c>
      <c r="D1216" s="84">
        <v>1</v>
      </c>
      <c r="E1216" s="84" t="s">
        <v>20</v>
      </c>
      <c r="F1216" s="84" t="s">
        <v>70</v>
      </c>
    </row>
    <row r="1217" spans="1:6" x14ac:dyDescent="0.25">
      <c r="A1217" s="84">
        <v>1780854109</v>
      </c>
      <c r="C1217" s="84">
        <v>1</v>
      </c>
      <c r="D1217" s="84">
        <v>1</v>
      </c>
      <c r="E1217" s="84" t="s">
        <v>64</v>
      </c>
      <c r="F1217" s="84" t="s">
        <v>68</v>
      </c>
    </row>
    <row r="1218" spans="1:6" x14ac:dyDescent="0.25">
      <c r="A1218" s="84">
        <v>1861654840</v>
      </c>
      <c r="C1218" s="84">
        <v>1</v>
      </c>
      <c r="D1218" s="84">
        <v>1</v>
      </c>
      <c r="E1218" s="84" t="s">
        <v>62</v>
      </c>
      <c r="F1218" s="84" t="s">
        <v>63</v>
      </c>
    </row>
    <row r="1219" spans="1:6" x14ac:dyDescent="0.25">
      <c r="A1219" s="84">
        <v>1396956140</v>
      </c>
      <c r="C1219" s="84">
        <v>1</v>
      </c>
      <c r="D1219" s="84">
        <v>0</v>
      </c>
      <c r="E1219" s="84" t="s">
        <v>20</v>
      </c>
      <c r="F1219" s="84" t="s">
        <v>65</v>
      </c>
    </row>
    <row r="1220" spans="1:6" x14ac:dyDescent="0.25">
      <c r="A1220" s="84">
        <v>1093276867</v>
      </c>
      <c r="C1220" s="84">
        <v>1</v>
      </c>
      <c r="D1220" s="84">
        <v>1</v>
      </c>
      <c r="E1220" s="84" t="s">
        <v>64</v>
      </c>
      <c r="F1220" s="84" t="s">
        <v>68</v>
      </c>
    </row>
    <row r="1221" spans="1:6" x14ac:dyDescent="0.25">
      <c r="A1221" s="84">
        <v>1265962088</v>
      </c>
      <c r="C1221" s="84">
        <v>1</v>
      </c>
      <c r="D1221" s="84">
        <v>0</v>
      </c>
      <c r="E1221" s="84" t="s">
        <v>20</v>
      </c>
      <c r="F1221" s="84" t="s">
        <v>65</v>
      </c>
    </row>
    <row r="1222" spans="1:6" x14ac:dyDescent="0.25">
      <c r="A1222" s="84">
        <v>1669943320</v>
      </c>
      <c r="C1222" s="84">
        <v>1</v>
      </c>
      <c r="D1222" s="84">
        <v>1</v>
      </c>
      <c r="E1222" s="84" t="s">
        <v>20</v>
      </c>
      <c r="F1222" s="84" t="s">
        <v>70</v>
      </c>
    </row>
    <row r="1223" spans="1:6" x14ac:dyDescent="0.25">
      <c r="A1223" s="84">
        <v>1871050450</v>
      </c>
      <c r="C1223" s="84">
        <v>1</v>
      </c>
      <c r="D1223" s="84">
        <v>0</v>
      </c>
      <c r="E1223" s="84" t="s">
        <v>71</v>
      </c>
      <c r="F1223" s="84" t="s">
        <v>65</v>
      </c>
    </row>
    <row r="1224" spans="1:6" x14ac:dyDescent="0.25">
      <c r="A1224" s="84">
        <v>1902391923</v>
      </c>
      <c r="C1224" s="84">
        <v>1</v>
      </c>
      <c r="D1224" s="84">
        <v>0</v>
      </c>
      <c r="E1224" s="84" t="s">
        <v>62</v>
      </c>
      <c r="F1224" s="84" t="s">
        <v>65</v>
      </c>
    </row>
    <row r="1225" spans="1:6" x14ac:dyDescent="0.25">
      <c r="A1225" s="84">
        <v>1841700929</v>
      </c>
      <c r="C1225" s="84">
        <v>1</v>
      </c>
      <c r="D1225" s="84">
        <v>0</v>
      </c>
      <c r="E1225" s="84" t="s">
        <v>62</v>
      </c>
      <c r="F1225" s="84" t="s">
        <v>65</v>
      </c>
    </row>
    <row r="1226" spans="1:6" x14ac:dyDescent="0.25">
      <c r="A1226" s="84">
        <v>1275046617</v>
      </c>
      <c r="C1226" s="84">
        <v>1</v>
      </c>
      <c r="D1226" s="84">
        <v>0</v>
      </c>
      <c r="E1226" s="84" t="s">
        <v>62</v>
      </c>
      <c r="F1226" s="84" t="s">
        <v>65</v>
      </c>
    </row>
    <row r="1227" spans="1:6" x14ac:dyDescent="0.25">
      <c r="A1227" s="84">
        <v>1811942857</v>
      </c>
      <c r="C1227" s="84">
        <v>1</v>
      </c>
      <c r="D1227" s="84">
        <v>1</v>
      </c>
      <c r="E1227" s="84" t="s">
        <v>62</v>
      </c>
      <c r="F1227" s="84" t="s">
        <v>66</v>
      </c>
    </row>
    <row r="1228" spans="1:6" x14ac:dyDescent="0.25">
      <c r="A1228" s="84">
        <v>1326055609</v>
      </c>
      <c r="C1228" s="84">
        <v>1</v>
      </c>
      <c r="D1228" s="84">
        <v>1</v>
      </c>
      <c r="E1228" s="84" t="s">
        <v>20</v>
      </c>
      <c r="F1228" s="84" t="s">
        <v>66</v>
      </c>
    </row>
    <row r="1229" spans="1:6" x14ac:dyDescent="0.25">
      <c r="A1229" s="84">
        <v>1043258551</v>
      </c>
      <c r="C1229" s="84">
        <v>1</v>
      </c>
      <c r="D1229" s="84">
        <v>0</v>
      </c>
      <c r="E1229" s="84" t="s">
        <v>64</v>
      </c>
      <c r="F1229" s="84" t="s">
        <v>65</v>
      </c>
    </row>
    <row r="1230" spans="1:6" x14ac:dyDescent="0.25">
      <c r="A1230" s="84">
        <v>1841249133</v>
      </c>
      <c r="C1230" s="84">
        <v>1</v>
      </c>
      <c r="D1230" s="84">
        <v>1</v>
      </c>
      <c r="E1230" s="84" t="s">
        <v>62</v>
      </c>
      <c r="F1230" s="84" t="s">
        <v>66</v>
      </c>
    </row>
    <row r="1231" spans="1:6" x14ac:dyDescent="0.25">
      <c r="A1231" s="84">
        <v>1841268364</v>
      </c>
      <c r="C1231" s="84">
        <v>1</v>
      </c>
      <c r="D1231" s="84">
        <v>1</v>
      </c>
      <c r="E1231" s="84" t="s">
        <v>62</v>
      </c>
      <c r="F1231" s="84" t="s">
        <v>66</v>
      </c>
    </row>
    <row r="1232" spans="1:6" x14ac:dyDescent="0.25">
      <c r="A1232" s="84">
        <v>1356345011</v>
      </c>
      <c r="C1232" s="84">
        <v>1</v>
      </c>
      <c r="D1232" s="84">
        <v>1</v>
      </c>
      <c r="E1232" s="84" t="s">
        <v>62</v>
      </c>
      <c r="F1232" s="84" t="s">
        <v>68</v>
      </c>
    </row>
    <row r="1233" spans="1:6" x14ac:dyDescent="0.25">
      <c r="A1233" s="84">
        <v>1275506560</v>
      </c>
      <c r="C1233" s="84">
        <v>1</v>
      </c>
      <c r="D1233" s="84">
        <v>1</v>
      </c>
      <c r="E1233" s="84" t="s">
        <v>20</v>
      </c>
      <c r="F1233" s="84" t="s">
        <v>70</v>
      </c>
    </row>
    <row r="1234" spans="1:6" x14ac:dyDescent="0.25">
      <c r="A1234" s="84">
        <v>1285624148</v>
      </c>
      <c r="C1234" s="84">
        <v>1</v>
      </c>
      <c r="D1234" s="84">
        <v>1</v>
      </c>
      <c r="E1234" s="84" t="s">
        <v>20</v>
      </c>
      <c r="F1234" s="84" t="s">
        <v>68</v>
      </c>
    </row>
    <row r="1235" spans="1:6" x14ac:dyDescent="0.25">
      <c r="A1235" s="84">
        <v>1477557130</v>
      </c>
      <c r="C1235" s="84">
        <v>1</v>
      </c>
      <c r="D1235" s="84">
        <v>1</v>
      </c>
      <c r="E1235" s="84" t="s">
        <v>20</v>
      </c>
      <c r="F1235" s="84" t="s">
        <v>66</v>
      </c>
    </row>
    <row r="1236" spans="1:6" x14ac:dyDescent="0.25">
      <c r="A1236" s="84">
        <v>1922057702</v>
      </c>
      <c r="C1236" s="84">
        <v>1</v>
      </c>
      <c r="D1236" s="84">
        <v>0</v>
      </c>
      <c r="E1236" s="84" t="s">
        <v>64</v>
      </c>
      <c r="F1236" s="84" t="s">
        <v>65</v>
      </c>
    </row>
    <row r="1237" spans="1:6" x14ac:dyDescent="0.25">
      <c r="A1237" s="84">
        <v>1689659260</v>
      </c>
      <c r="C1237" s="84">
        <v>1</v>
      </c>
      <c r="D1237" s="84">
        <v>1</v>
      </c>
      <c r="E1237" s="84" t="s">
        <v>62</v>
      </c>
      <c r="F1237" s="84" t="s">
        <v>66</v>
      </c>
    </row>
    <row r="1238" spans="1:6" x14ac:dyDescent="0.25">
      <c r="A1238" s="84">
        <v>1093805509</v>
      </c>
      <c r="C1238" s="84">
        <v>1</v>
      </c>
      <c r="D1238" s="84">
        <v>1</v>
      </c>
      <c r="E1238" s="84" t="s">
        <v>20</v>
      </c>
      <c r="F1238" s="84" t="s">
        <v>68</v>
      </c>
    </row>
    <row r="1239" spans="1:6" x14ac:dyDescent="0.25">
      <c r="A1239" s="84">
        <v>1063442044</v>
      </c>
      <c r="C1239" s="84">
        <v>1</v>
      </c>
      <c r="D1239" s="84">
        <v>1</v>
      </c>
      <c r="E1239" s="84" t="s">
        <v>71</v>
      </c>
      <c r="F1239" s="84" t="s">
        <v>66</v>
      </c>
    </row>
    <row r="1240" spans="1:6" x14ac:dyDescent="0.25">
      <c r="A1240" s="84">
        <v>1154408953</v>
      </c>
      <c r="C1240" s="84">
        <v>1</v>
      </c>
      <c r="D1240" s="84">
        <v>0</v>
      </c>
      <c r="E1240" s="84" t="s">
        <v>62</v>
      </c>
      <c r="F1240" s="84" t="s">
        <v>65</v>
      </c>
    </row>
    <row r="1241" spans="1:6" x14ac:dyDescent="0.25">
      <c r="A1241" s="84">
        <v>1831175132</v>
      </c>
      <c r="C1241" s="84">
        <v>1</v>
      </c>
      <c r="D1241" s="84">
        <v>0</v>
      </c>
      <c r="E1241" s="84" t="s">
        <v>64</v>
      </c>
      <c r="F1241" s="84" t="s">
        <v>65</v>
      </c>
    </row>
    <row r="1242" spans="1:6" x14ac:dyDescent="0.25">
      <c r="A1242" s="84">
        <v>1356331680</v>
      </c>
      <c r="C1242" s="84">
        <v>1</v>
      </c>
      <c r="D1242" s="84">
        <v>1</v>
      </c>
      <c r="E1242" s="84" t="s">
        <v>20</v>
      </c>
      <c r="F1242" s="84" t="s">
        <v>63</v>
      </c>
    </row>
    <row r="1243" spans="1:6" x14ac:dyDescent="0.25">
      <c r="A1243" s="84">
        <v>1104897024</v>
      </c>
      <c r="C1243" s="84">
        <v>1</v>
      </c>
      <c r="D1243" s="84">
        <v>0</v>
      </c>
      <c r="E1243" s="84" t="s">
        <v>62</v>
      </c>
      <c r="F1243" s="84" t="s">
        <v>65</v>
      </c>
    </row>
    <row r="1244" spans="1:6" x14ac:dyDescent="0.25">
      <c r="A1244" s="84">
        <v>1114911294</v>
      </c>
      <c r="C1244" s="84">
        <v>1</v>
      </c>
      <c r="D1244" s="84">
        <v>1</v>
      </c>
      <c r="E1244" s="84" t="s">
        <v>62</v>
      </c>
      <c r="F1244" s="84" t="s">
        <v>70</v>
      </c>
    </row>
    <row r="1245" spans="1:6" x14ac:dyDescent="0.25">
      <c r="A1245" s="84">
        <v>1760461925</v>
      </c>
      <c r="C1245" s="84">
        <v>1</v>
      </c>
      <c r="D1245" s="84">
        <v>1</v>
      </c>
      <c r="E1245" s="84" t="s">
        <v>62</v>
      </c>
      <c r="F1245" s="84" t="s">
        <v>70</v>
      </c>
    </row>
    <row r="1246" spans="1:6" x14ac:dyDescent="0.25">
      <c r="A1246" s="84">
        <v>1568558062</v>
      </c>
      <c r="C1246" s="84">
        <v>1</v>
      </c>
      <c r="D1246" s="84">
        <v>1</v>
      </c>
      <c r="E1246" s="84" t="s">
        <v>64</v>
      </c>
      <c r="F1246" s="84" t="s">
        <v>68</v>
      </c>
    </row>
    <row r="1247" spans="1:6" x14ac:dyDescent="0.25">
      <c r="A1247" s="84">
        <v>1477581999</v>
      </c>
      <c r="C1247" s="84">
        <v>1</v>
      </c>
      <c r="D1247" s="84">
        <v>1</v>
      </c>
      <c r="E1247" s="84" t="s">
        <v>64</v>
      </c>
      <c r="F1247" s="84" t="s">
        <v>68</v>
      </c>
    </row>
    <row r="1248" spans="1:6" x14ac:dyDescent="0.25">
      <c r="A1248" s="84">
        <v>1699776641</v>
      </c>
      <c r="C1248" s="84">
        <v>1</v>
      </c>
      <c r="D1248" s="84">
        <v>0</v>
      </c>
      <c r="E1248" s="84" t="s">
        <v>62</v>
      </c>
      <c r="F1248" s="84" t="s">
        <v>65</v>
      </c>
    </row>
    <row r="1249" spans="1:6" x14ac:dyDescent="0.25">
      <c r="A1249" s="84">
        <v>1881627800</v>
      </c>
      <c r="C1249" s="84">
        <v>1</v>
      </c>
      <c r="D1249" s="84">
        <v>0</v>
      </c>
      <c r="E1249" s="84" t="s">
        <v>62</v>
      </c>
      <c r="F1249" s="84" t="s">
        <v>65</v>
      </c>
    </row>
    <row r="1250" spans="1:6" x14ac:dyDescent="0.25">
      <c r="A1250" s="84">
        <v>1013446103</v>
      </c>
      <c r="C1250" s="84">
        <v>1</v>
      </c>
      <c r="D1250" s="84">
        <v>1</v>
      </c>
      <c r="E1250" s="84" t="s">
        <v>20</v>
      </c>
      <c r="F1250" s="84" t="s">
        <v>63</v>
      </c>
    </row>
    <row r="1251" spans="1:6" x14ac:dyDescent="0.25">
      <c r="A1251" s="84">
        <v>1063962892</v>
      </c>
      <c r="C1251" s="84">
        <v>1</v>
      </c>
      <c r="D1251" s="84">
        <v>1</v>
      </c>
      <c r="E1251" s="84" t="s">
        <v>64</v>
      </c>
      <c r="F1251" s="84" t="s">
        <v>67</v>
      </c>
    </row>
    <row r="1252" spans="1:6" x14ac:dyDescent="0.25">
      <c r="A1252" s="84">
        <v>1538380464</v>
      </c>
      <c r="C1252" s="84">
        <v>1</v>
      </c>
      <c r="D1252" s="84">
        <v>1</v>
      </c>
      <c r="E1252" s="84" t="s">
        <v>62</v>
      </c>
      <c r="F1252" s="84" t="s">
        <v>70</v>
      </c>
    </row>
    <row r="1253" spans="1:6" x14ac:dyDescent="0.25">
      <c r="A1253" s="84">
        <v>1437319993</v>
      </c>
      <c r="C1253" s="84">
        <v>1</v>
      </c>
      <c r="D1253" s="84">
        <v>1</v>
      </c>
      <c r="E1253" s="84" t="s">
        <v>64</v>
      </c>
      <c r="F1253" s="84" t="s">
        <v>63</v>
      </c>
    </row>
    <row r="1254" spans="1:6" x14ac:dyDescent="0.25">
      <c r="A1254" s="84">
        <v>1184812778</v>
      </c>
      <c r="C1254" s="84">
        <v>1</v>
      </c>
      <c r="D1254" s="84">
        <v>0</v>
      </c>
      <c r="E1254" s="84" t="s">
        <v>62</v>
      </c>
      <c r="F1254" s="84" t="s">
        <v>65</v>
      </c>
    </row>
    <row r="1255" spans="1:6" x14ac:dyDescent="0.25">
      <c r="A1255" s="84">
        <v>1952386898</v>
      </c>
      <c r="C1255" s="84">
        <v>1</v>
      </c>
      <c r="D1255" s="84">
        <v>0</v>
      </c>
      <c r="E1255" s="84" t="s">
        <v>20</v>
      </c>
      <c r="F1255" s="84" t="s">
        <v>65</v>
      </c>
    </row>
    <row r="1256" spans="1:6" x14ac:dyDescent="0.25">
      <c r="A1256" s="84">
        <v>1093717985</v>
      </c>
      <c r="C1256" s="84">
        <v>1</v>
      </c>
      <c r="D1256" s="84">
        <v>1</v>
      </c>
      <c r="E1256" s="84" t="s">
        <v>20</v>
      </c>
      <c r="F1256" s="84" t="s">
        <v>66</v>
      </c>
    </row>
    <row r="1257" spans="1:6" x14ac:dyDescent="0.25">
      <c r="A1257" s="84">
        <v>1023232527</v>
      </c>
      <c r="C1257" s="84">
        <v>1</v>
      </c>
      <c r="D1257" s="84">
        <v>1</v>
      </c>
      <c r="E1257" s="84" t="s">
        <v>20</v>
      </c>
      <c r="F1257" s="84" t="s">
        <v>66</v>
      </c>
    </row>
    <row r="1258" spans="1:6" x14ac:dyDescent="0.25">
      <c r="A1258" s="84">
        <v>1063402881</v>
      </c>
      <c r="C1258" s="84">
        <v>1</v>
      </c>
      <c r="D1258" s="84">
        <v>0</v>
      </c>
      <c r="E1258" s="84" t="s">
        <v>20</v>
      </c>
      <c r="F1258" s="84" t="s">
        <v>65</v>
      </c>
    </row>
    <row r="1259" spans="1:6" x14ac:dyDescent="0.25">
      <c r="A1259" s="84">
        <v>1477607737</v>
      </c>
      <c r="C1259" s="84">
        <v>1</v>
      </c>
      <c r="D1259" s="84">
        <v>0</v>
      </c>
      <c r="E1259" s="84" t="s">
        <v>62</v>
      </c>
      <c r="F1259" s="84" t="s">
        <v>65</v>
      </c>
    </row>
    <row r="1260" spans="1:6" x14ac:dyDescent="0.25">
      <c r="A1260" s="84">
        <v>1326027715</v>
      </c>
      <c r="C1260" s="84">
        <v>1</v>
      </c>
      <c r="D1260" s="84">
        <v>0</v>
      </c>
      <c r="E1260" s="84" t="s">
        <v>64</v>
      </c>
      <c r="F1260" s="84" t="s">
        <v>65</v>
      </c>
    </row>
    <row r="1261" spans="1:6" x14ac:dyDescent="0.25">
      <c r="A1261" s="84">
        <v>1396725628</v>
      </c>
      <c r="C1261" s="84">
        <v>1</v>
      </c>
      <c r="D1261" s="84">
        <v>1</v>
      </c>
      <c r="E1261" s="84" t="s">
        <v>20</v>
      </c>
      <c r="F1261" s="84" t="s">
        <v>66</v>
      </c>
    </row>
    <row r="1262" spans="1:6" x14ac:dyDescent="0.25">
      <c r="A1262" s="84">
        <v>1033199989</v>
      </c>
      <c r="C1262" s="84">
        <v>1</v>
      </c>
      <c r="D1262" s="84">
        <v>1</v>
      </c>
      <c r="E1262" s="84" t="s">
        <v>20</v>
      </c>
      <c r="F1262" s="84" t="s">
        <v>63</v>
      </c>
    </row>
    <row r="1263" spans="1:6" x14ac:dyDescent="0.25">
      <c r="A1263" s="84">
        <v>1245292218</v>
      </c>
      <c r="C1263" s="84">
        <v>1</v>
      </c>
      <c r="D1263" s="84">
        <v>1</v>
      </c>
      <c r="E1263" s="84" t="s">
        <v>64</v>
      </c>
      <c r="F1263" s="84" t="s">
        <v>68</v>
      </c>
    </row>
    <row r="1264" spans="1:6" x14ac:dyDescent="0.25">
      <c r="A1264" s="84">
        <v>1275665440</v>
      </c>
      <c r="C1264" s="84">
        <v>1</v>
      </c>
      <c r="D1264" s="84">
        <v>1</v>
      </c>
      <c r="E1264" s="84" t="s">
        <v>64</v>
      </c>
      <c r="F1264" s="84" t="s">
        <v>68</v>
      </c>
    </row>
    <row r="1265" spans="1:6" x14ac:dyDescent="0.25">
      <c r="A1265" s="84">
        <v>1548210859</v>
      </c>
      <c r="C1265" s="84">
        <v>1</v>
      </c>
      <c r="D1265" s="84">
        <v>1</v>
      </c>
      <c r="E1265" s="84" t="s">
        <v>20</v>
      </c>
      <c r="F1265" s="84" t="s">
        <v>66</v>
      </c>
    </row>
    <row r="1266" spans="1:6" x14ac:dyDescent="0.25">
      <c r="A1266" s="84">
        <v>1760104160</v>
      </c>
      <c r="C1266" s="84">
        <v>1</v>
      </c>
      <c r="D1266" s="84">
        <v>0</v>
      </c>
      <c r="E1266" s="84" t="s">
        <v>64</v>
      </c>
      <c r="F1266" s="84" t="s">
        <v>65</v>
      </c>
    </row>
    <row r="1267" spans="1:6" x14ac:dyDescent="0.25">
      <c r="A1267" s="84">
        <v>1700573128</v>
      </c>
      <c r="C1267" s="84">
        <v>1</v>
      </c>
      <c r="D1267" s="84">
        <v>1</v>
      </c>
      <c r="E1267" s="84" t="s">
        <v>20</v>
      </c>
      <c r="F1267" s="84" t="s">
        <v>66</v>
      </c>
    </row>
    <row r="1268" spans="1:6" x14ac:dyDescent="0.25">
      <c r="A1268" s="84">
        <v>1114534492</v>
      </c>
      <c r="C1268" s="84">
        <v>1</v>
      </c>
      <c r="D1268" s="84">
        <v>0</v>
      </c>
      <c r="E1268" s="84" t="s">
        <v>20</v>
      </c>
      <c r="F1268" s="84" t="s">
        <v>65</v>
      </c>
    </row>
    <row r="1269" spans="1:6" x14ac:dyDescent="0.25">
      <c r="A1269" s="84">
        <v>1588339170</v>
      </c>
      <c r="C1269" s="84">
        <v>1</v>
      </c>
      <c r="D1269" s="84">
        <v>0</v>
      </c>
      <c r="E1269" s="84" t="s">
        <v>20</v>
      </c>
      <c r="F1269" s="84" t="s">
        <v>65</v>
      </c>
    </row>
    <row r="1270" spans="1:6" x14ac:dyDescent="0.25">
      <c r="A1270" s="84">
        <v>1841844347</v>
      </c>
      <c r="C1270" s="84">
        <v>1</v>
      </c>
      <c r="D1270" s="84">
        <v>0</v>
      </c>
      <c r="E1270" s="84" t="s">
        <v>71</v>
      </c>
      <c r="F1270" s="84" t="s">
        <v>65</v>
      </c>
    </row>
    <row r="1271" spans="1:6" x14ac:dyDescent="0.25">
      <c r="A1271" s="84">
        <v>1184165664</v>
      </c>
      <c r="C1271" s="84">
        <v>1</v>
      </c>
      <c r="D1271" s="84">
        <v>0</v>
      </c>
      <c r="E1271" s="84" t="s">
        <v>71</v>
      </c>
      <c r="F1271" s="84" t="s">
        <v>65</v>
      </c>
    </row>
    <row r="1272" spans="1:6" x14ac:dyDescent="0.25">
      <c r="A1272" s="84">
        <v>1982239497</v>
      </c>
      <c r="C1272" s="84">
        <v>1</v>
      </c>
      <c r="D1272" s="84">
        <v>0</v>
      </c>
      <c r="E1272" s="84" t="s">
        <v>20</v>
      </c>
      <c r="F1272" s="84" t="s">
        <v>65</v>
      </c>
    </row>
    <row r="1273" spans="1:6" x14ac:dyDescent="0.25">
      <c r="A1273" s="84">
        <v>1194935510</v>
      </c>
      <c r="C1273" s="84">
        <v>1</v>
      </c>
      <c r="D1273" s="84">
        <v>0</v>
      </c>
      <c r="E1273" s="84" t="s">
        <v>64</v>
      </c>
      <c r="F1273" s="84" t="s">
        <v>65</v>
      </c>
    </row>
    <row r="1274" spans="1:6" x14ac:dyDescent="0.25">
      <c r="A1274" s="84">
        <v>1902267461</v>
      </c>
      <c r="C1274" s="84">
        <v>1</v>
      </c>
      <c r="D1274" s="84">
        <v>0</v>
      </c>
      <c r="E1274" s="84" t="s">
        <v>20</v>
      </c>
      <c r="F1274" s="84" t="s">
        <v>65</v>
      </c>
    </row>
    <row r="1275" spans="1:6" x14ac:dyDescent="0.25">
      <c r="A1275" s="84">
        <v>1922412022</v>
      </c>
      <c r="C1275" s="84">
        <v>1</v>
      </c>
      <c r="D1275" s="84">
        <v>1</v>
      </c>
      <c r="E1275" s="84" t="s">
        <v>20</v>
      </c>
      <c r="F1275" s="84" t="s">
        <v>68</v>
      </c>
    </row>
    <row r="1276" spans="1:6" x14ac:dyDescent="0.25">
      <c r="A1276" s="84">
        <v>1285065433</v>
      </c>
      <c r="C1276" s="84">
        <v>1</v>
      </c>
      <c r="D1276" s="84">
        <v>0</v>
      </c>
      <c r="E1276" s="84" t="s">
        <v>71</v>
      </c>
      <c r="F1276" s="84" t="s">
        <v>65</v>
      </c>
    </row>
    <row r="1277" spans="1:6" x14ac:dyDescent="0.25">
      <c r="A1277" s="84">
        <v>1134389562</v>
      </c>
      <c r="C1277" s="84">
        <v>1</v>
      </c>
      <c r="D1277" s="84">
        <v>1</v>
      </c>
      <c r="E1277" s="84" t="s">
        <v>62</v>
      </c>
      <c r="F1277" s="84" t="s">
        <v>68</v>
      </c>
    </row>
    <row r="1278" spans="1:6" x14ac:dyDescent="0.25">
      <c r="A1278" s="84">
        <v>1245761303</v>
      </c>
      <c r="C1278" s="84">
        <v>1</v>
      </c>
      <c r="D1278" s="84">
        <v>0</v>
      </c>
      <c r="E1278" s="84" t="s">
        <v>64</v>
      </c>
      <c r="F1278" s="84" t="s">
        <v>65</v>
      </c>
    </row>
    <row r="1279" spans="1:6" x14ac:dyDescent="0.25">
      <c r="A1279" s="84">
        <v>1891177382</v>
      </c>
      <c r="C1279" s="84">
        <v>1</v>
      </c>
      <c r="D1279" s="84">
        <v>0</v>
      </c>
      <c r="E1279" s="84" t="s">
        <v>62</v>
      </c>
      <c r="F1279" s="84" t="s">
        <v>65</v>
      </c>
    </row>
    <row r="1280" spans="1:6" x14ac:dyDescent="0.25">
      <c r="A1280" s="84">
        <v>1285079723</v>
      </c>
      <c r="C1280" s="84">
        <v>1</v>
      </c>
      <c r="D1280" s="84">
        <v>1</v>
      </c>
      <c r="E1280" s="84" t="s">
        <v>20</v>
      </c>
      <c r="F1280" s="84" t="s">
        <v>70</v>
      </c>
    </row>
    <row r="1281" spans="1:6" x14ac:dyDescent="0.25">
      <c r="A1281" s="84">
        <v>1912371782</v>
      </c>
      <c r="C1281" s="84">
        <v>1</v>
      </c>
      <c r="D1281" s="84">
        <v>1</v>
      </c>
      <c r="E1281" s="84" t="s">
        <v>20</v>
      </c>
      <c r="F1281" s="84" t="s">
        <v>63</v>
      </c>
    </row>
    <row r="1282" spans="1:6" x14ac:dyDescent="0.25">
      <c r="A1282" s="84">
        <v>1821483488</v>
      </c>
      <c r="C1282" s="84">
        <v>1</v>
      </c>
      <c r="D1282" s="84">
        <v>1</v>
      </c>
      <c r="E1282" s="84" t="s">
        <v>20</v>
      </c>
      <c r="F1282" s="84" t="s">
        <v>70</v>
      </c>
    </row>
    <row r="1283" spans="1:6" x14ac:dyDescent="0.25">
      <c r="A1283" s="84">
        <v>1730307299</v>
      </c>
      <c r="C1283" s="84">
        <v>1</v>
      </c>
      <c r="D1283" s="84">
        <v>1</v>
      </c>
      <c r="E1283" s="84" t="s">
        <v>62</v>
      </c>
      <c r="F1283" s="84" t="s">
        <v>69</v>
      </c>
    </row>
    <row r="1284" spans="1:6" x14ac:dyDescent="0.25">
      <c r="A1284" s="84">
        <v>1720468028</v>
      </c>
      <c r="C1284" s="84">
        <v>1</v>
      </c>
      <c r="D1284" s="84">
        <v>1</v>
      </c>
      <c r="E1284" s="84" t="s">
        <v>62</v>
      </c>
      <c r="F1284" s="84" t="s">
        <v>68</v>
      </c>
    </row>
    <row r="1285" spans="1:6" x14ac:dyDescent="0.25">
      <c r="A1285" s="84">
        <v>1891904017</v>
      </c>
      <c r="C1285" s="84">
        <v>1</v>
      </c>
      <c r="D1285" s="84">
        <v>1</v>
      </c>
      <c r="E1285" s="84" t="s">
        <v>64</v>
      </c>
      <c r="F1285" s="84" t="s">
        <v>66</v>
      </c>
    </row>
    <row r="1286" spans="1:6" x14ac:dyDescent="0.25">
      <c r="A1286" s="84">
        <v>1699748988</v>
      </c>
      <c r="C1286" s="84">
        <v>1</v>
      </c>
      <c r="D1286" s="84">
        <v>1</v>
      </c>
      <c r="E1286" s="84" t="s">
        <v>20</v>
      </c>
      <c r="F1286" s="84" t="s">
        <v>66</v>
      </c>
    </row>
    <row r="1287" spans="1:6" x14ac:dyDescent="0.25">
      <c r="A1287" s="84">
        <v>1235166612</v>
      </c>
      <c r="C1287" s="84">
        <v>1</v>
      </c>
      <c r="D1287" s="84">
        <v>1</v>
      </c>
      <c r="E1287" s="84" t="s">
        <v>64</v>
      </c>
      <c r="F1287" s="84" t="s">
        <v>68</v>
      </c>
    </row>
    <row r="1288" spans="1:6" x14ac:dyDescent="0.25">
      <c r="A1288" s="84">
        <v>1629276159</v>
      </c>
      <c r="C1288" s="84">
        <v>1</v>
      </c>
      <c r="D1288" s="84">
        <v>1</v>
      </c>
      <c r="E1288" s="84" t="s">
        <v>62</v>
      </c>
      <c r="F1288" s="84" t="s">
        <v>66</v>
      </c>
    </row>
    <row r="1289" spans="1:6" x14ac:dyDescent="0.25">
      <c r="A1289" s="84">
        <v>1609033315</v>
      </c>
      <c r="C1289" s="84">
        <v>1</v>
      </c>
      <c r="D1289" s="84">
        <v>1</v>
      </c>
      <c r="E1289" s="84" t="s">
        <v>20</v>
      </c>
      <c r="F1289" s="84" t="s">
        <v>70</v>
      </c>
    </row>
    <row r="1290" spans="1:6" x14ac:dyDescent="0.25">
      <c r="A1290" s="84">
        <v>1629192026</v>
      </c>
      <c r="C1290" s="84">
        <v>1</v>
      </c>
      <c r="D1290" s="84">
        <v>0</v>
      </c>
      <c r="E1290" s="84" t="s">
        <v>62</v>
      </c>
      <c r="F1290" s="84" t="s">
        <v>65</v>
      </c>
    </row>
    <row r="1291" spans="1:6" x14ac:dyDescent="0.25">
      <c r="A1291" s="84">
        <v>1427499615</v>
      </c>
      <c r="C1291" s="84">
        <v>1</v>
      </c>
      <c r="D1291" s="84">
        <v>0</v>
      </c>
      <c r="E1291" s="84" t="s">
        <v>62</v>
      </c>
      <c r="F1291" s="84" t="s">
        <v>65</v>
      </c>
    </row>
    <row r="1292" spans="1:6" x14ac:dyDescent="0.25">
      <c r="A1292" s="84">
        <v>1881020295</v>
      </c>
      <c r="C1292" s="84">
        <v>1</v>
      </c>
      <c r="D1292" s="84">
        <v>0</v>
      </c>
      <c r="E1292" s="84" t="s">
        <v>20</v>
      </c>
      <c r="F1292" s="84" t="s">
        <v>65</v>
      </c>
    </row>
    <row r="1293" spans="1:6" x14ac:dyDescent="0.25">
      <c r="A1293" s="84">
        <v>1902233414</v>
      </c>
      <c r="C1293" s="84">
        <v>1</v>
      </c>
      <c r="D1293" s="84">
        <v>0</v>
      </c>
      <c r="E1293" s="84" t="s">
        <v>71</v>
      </c>
      <c r="F1293" s="84" t="s">
        <v>65</v>
      </c>
    </row>
    <row r="1294" spans="1:6" x14ac:dyDescent="0.25">
      <c r="A1294" s="84">
        <v>1982816369</v>
      </c>
      <c r="C1294" s="84">
        <v>1</v>
      </c>
      <c r="D1294" s="84">
        <v>1</v>
      </c>
      <c r="E1294" s="84" t="s">
        <v>62</v>
      </c>
      <c r="F1294" s="84" t="s">
        <v>66</v>
      </c>
    </row>
    <row r="1295" spans="1:6" x14ac:dyDescent="0.25">
      <c r="A1295" s="84">
        <v>1891918108</v>
      </c>
      <c r="C1295" s="84">
        <v>1</v>
      </c>
      <c r="D1295" s="84">
        <v>1</v>
      </c>
      <c r="E1295" s="84" t="s">
        <v>62</v>
      </c>
      <c r="F1295" s="84" t="s">
        <v>66</v>
      </c>
    </row>
    <row r="1296" spans="1:6" x14ac:dyDescent="0.25">
      <c r="A1296" s="84">
        <v>1326081647</v>
      </c>
      <c r="C1296" s="84">
        <v>1</v>
      </c>
      <c r="D1296" s="84">
        <v>1</v>
      </c>
      <c r="E1296" s="84" t="s">
        <v>20</v>
      </c>
      <c r="F1296" s="84" t="s">
        <v>66</v>
      </c>
    </row>
    <row r="1297" spans="1:6" x14ac:dyDescent="0.25">
      <c r="A1297" s="84">
        <v>1447226808</v>
      </c>
      <c r="C1297" s="84">
        <v>1</v>
      </c>
      <c r="D1297" s="84">
        <v>0</v>
      </c>
      <c r="E1297" s="84" t="s">
        <v>64</v>
      </c>
      <c r="F1297" s="84" t="s">
        <v>65</v>
      </c>
    </row>
    <row r="1298" spans="1:6" x14ac:dyDescent="0.25">
      <c r="A1298" s="84">
        <v>1740480565</v>
      </c>
      <c r="C1298" s="84">
        <v>1</v>
      </c>
      <c r="D1298" s="84">
        <v>1</v>
      </c>
      <c r="E1298" s="84" t="s">
        <v>64</v>
      </c>
      <c r="F1298" s="84" t="s">
        <v>63</v>
      </c>
    </row>
    <row r="1299" spans="1:6" x14ac:dyDescent="0.25">
      <c r="A1299" s="84">
        <v>1184688798</v>
      </c>
      <c r="C1299" s="84">
        <v>1</v>
      </c>
      <c r="D1299" s="84">
        <v>1</v>
      </c>
      <c r="E1299" s="84" t="s">
        <v>20</v>
      </c>
      <c r="F1299" s="84" t="s">
        <v>70</v>
      </c>
    </row>
    <row r="1300" spans="1:6" x14ac:dyDescent="0.25">
      <c r="A1300" s="84">
        <v>1821047176</v>
      </c>
      <c r="C1300" s="84">
        <v>1</v>
      </c>
      <c r="D1300" s="84">
        <v>1</v>
      </c>
      <c r="E1300" s="84" t="s">
        <v>20</v>
      </c>
      <c r="F1300" s="84" t="s">
        <v>70</v>
      </c>
    </row>
    <row r="1301" spans="1:6" x14ac:dyDescent="0.25">
      <c r="A1301" s="84">
        <v>1114155702</v>
      </c>
      <c r="C1301" s="84">
        <v>1</v>
      </c>
      <c r="D1301" s="84">
        <v>0</v>
      </c>
      <c r="E1301" s="84" t="s">
        <v>62</v>
      </c>
      <c r="F1301" s="84" t="s">
        <v>65</v>
      </c>
    </row>
    <row r="1302" spans="1:6" x14ac:dyDescent="0.25">
      <c r="A1302" s="84">
        <v>1134260748</v>
      </c>
      <c r="C1302" s="84">
        <v>1</v>
      </c>
      <c r="D1302" s="84">
        <v>1</v>
      </c>
      <c r="E1302" s="84" t="s">
        <v>62</v>
      </c>
      <c r="F1302" s="84" t="s">
        <v>68</v>
      </c>
    </row>
    <row r="1303" spans="1:6" x14ac:dyDescent="0.25">
      <c r="A1303" s="84">
        <v>1154360477</v>
      </c>
      <c r="C1303" s="84">
        <v>1</v>
      </c>
      <c r="D1303" s="84">
        <v>0</v>
      </c>
      <c r="E1303" s="84" t="s">
        <v>64</v>
      </c>
      <c r="F1303" s="84" t="s">
        <v>65</v>
      </c>
    </row>
    <row r="1304" spans="1:6" x14ac:dyDescent="0.25">
      <c r="A1304" s="84">
        <v>1639289465</v>
      </c>
      <c r="C1304" s="84">
        <v>1</v>
      </c>
      <c r="D1304" s="84">
        <v>1</v>
      </c>
      <c r="E1304" s="84" t="s">
        <v>62</v>
      </c>
      <c r="F1304" s="84" t="s">
        <v>66</v>
      </c>
    </row>
    <row r="1305" spans="1:6" x14ac:dyDescent="0.25">
      <c r="A1305" s="84">
        <v>1720116494</v>
      </c>
      <c r="C1305" s="84">
        <v>1</v>
      </c>
      <c r="D1305" s="84">
        <v>1</v>
      </c>
      <c r="E1305" s="84" t="s">
        <v>62</v>
      </c>
      <c r="F1305" s="84" t="s">
        <v>70</v>
      </c>
    </row>
    <row r="1306" spans="1:6" x14ac:dyDescent="0.25">
      <c r="A1306" s="84">
        <v>1982712303</v>
      </c>
      <c r="C1306" s="84">
        <v>1</v>
      </c>
      <c r="D1306" s="84">
        <v>0</v>
      </c>
      <c r="E1306" s="84" t="s">
        <v>71</v>
      </c>
      <c r="F1306" s="84" t="s">
        <v>65</v>
      </c>
    </row>
    <row r="1307" spans="1:6" x14ac:dyDescent="0.25">
      <c r="A1307" s="84">
        <v>1710199831</v>
      </c>
      <c r="C1307" s="84">
        <v>1</v>
      </c>
      <c r="D1307" s="84">
        <v>1</v>
      </c>
      <c r="E1307" s="84" t="s">
        <v>62</v>
      </c>
      <c r="F1307" s="84" t="s">
        <v>70</v>
      </c>
    </row>
    <row r="1308" spans="1:6" x14ac:dyDescent="0.25">
      <c r="A1308" s="84">
        <v>1922071208</v>
      </c>
      <c r="C1308" s="84">
        <v>1</v>
      </c>
      <c r="D1308" s="84">
        <v>1</v>
      </c>
      <c r="E1308" s="84" t="s">
        <v>20</v>
      </c>
      <c r="F1308" s="84" t="s">
        <v>66</v>
      </c>
    </row>
    <row r="1309" spans="1:6" x14ac:dyDescent="0.25">
      <c r="A1309" s="84">
        <v>1902819667</v>
      </c>
      <c r="C1309" s="84">
        <v>1</v>
      </c>
      <c r="D1309" s="84">
        <v>1</v>
      </c>
      <c r="E1309" s="84" t="s">
        <v>71</v>
      </c>
      <c r="F1309" s="84" t="s">
        <v>66</v>
      </c>
    </row>
    <row r="1310" spans="1:6" x14ac:dyDescent="0.25">
      <c r="A1310" s="84">
        <v>1558547968</v>
      </c>
      <c r="C1310" s="84">
        <v>1</v>
      </c>
      <c r="D1310" s="84">
        <v>0</v>
      </c>
      <c r="E1310" s="84" t="s">
        <v>64</v>
      </c>
      <c r="F1310" s="84" t="s">
        <v>65</v>
      </c>
    </row>
    <row r="1311" spans="1:6" x14ac:dyDescent="0.25">
      <c r="A1311" s="84">
        <v>1417134008</v>
      </c>
      <c r="C1311" s="84">
        <v>1</v>
      </c>
      <c r="D1311" s="84">
        <v>1</v>
      </c>
      <c r="E1311" s="84" t="s">
        <v>62</v>
      </c>
      <c r="F1311" s="84" t="s">
        <v>66</v>
      </c>
    </row>
    <row r="1312" spans="1:6" x14ac:dyDescent="0.25">
      <c r="A1312" s="84">
        <v>1598716110</v>
      </c>
      <c r="C1312" s="84">
        <v>1</v>
      </c>
      <c r="D1312" s="84">
        <v>1</v>
      </c>
      <c r="E1312" s="84" t="s">
        <v>62</v>
      </c>
      <c r="F1312" s="84" t="s">
        <v>70</v>
      </c>
    </row>
    <row r="1313" spans="1:6" x14ac:dyDescent="0.25">
      <c r="A1313" s="84">
        <v>1437235405</v>
      </c>
      <c r="C1313" s="84">
        <v>1</v>
      </c>
      <c r="D1313" s="84">
        <v>1</v>
      </c>
      <c r="E1313" s="84" t="s">
        <v>20</v>
      </c>
      <c r="F1313" s="84" t="s">
        <v>67</v>
      </c>
    </row>
    <row r="1314" spans="1:6" x14ac:dyDescent="0.25">
      <c r="A1314" s="84">
        <v>1215115811</v>
      </c>
      <c r="C1314" s="84">
        <v>1</v>
      </c>
      <c r="D1314" s="84">
        <v>0</v>
      </c>
      <c r="E1314" s="84" t="s">
        <v>62</v>
      </c>
      <c r="F1314" s="84" t="s">
        <v>65</v>
      </c>
    </row>
    <row r="1315" spans="1:6" x14ac:dyDescent="0.25">
      <c r="A1315" s="84">
        <v>1922210582</v>
      </c>
      <c r="C1315" s="84">
        <v>1</v>
      </c>
      <c r="D1315" s="84">
        <v>1</v>
      </c>
      <c r="E1315" s="84" t="s">
        <v>20</v>
      </c>
      <c r="F1315" s="84" t="s">
        <v>66</v>
      </c>
    </row>
    <row r="1316" spans="1:6" x14ac:dyDescent="0.25">
      <c r="A1316" s="84">
        <v>1487827960</v>
      </c>
      <c r="C1316" s="84">
        <v>1</v>
      </c>
      <c r="D1316" s="84">
        <v>1</v>
      </c>
      <c r="E1316" s="84" t="s">
        <v>62</v>
      </c>
      <c r="F1316" s="84" t="s">
        <v>66</v>
      </c>
    </row>
    <row r="1317" spans="1:6" x14ac:dyDescent="0.25">
      <c r="A1317" s="84">
        <v>1760453286</v>
      </c>
      <c r="C1317" s="84">
        <v>1</v>
      </c>
      <c r="D1317" s="84">
        <v>1</v>
      </c>
      <c r="E1317" s="84" t="s">
        <v>62</v>
      </c>
      <c r="F1317" s="84" t="s">
        <v>66</v>
      </c>
    </row>
    <row r="1318" spans="1:6" x14ac:dyDescent="0.25">
      <c r="A1318" s="84">
        <v>1073719688</v>
      </c>
      <c r="C1318" s="84">
        <v>1</v>
      </c>
      <c r="D1318" s="84">
        <v>0</v>
      </c>
      <c r="E1318" s="84" t="s">
        <v>20</v>
      </c>
      <c r="F1318" s="84" t="s">
        <v>65</v>
      </c>
    </row>
    <row r="1319" spans="1:6" x14ac:dyDescent="0.25">
      <c r="A1319" s="84">
        <v>1336162916</v>
      </c>
      <c r="C1319" s="84">
        <v>1</v>
      </c>
      <c r="D1319" s="84">
        <v>0</v>
      </c>
      <c r="E1319" s="84" t="s">
        <v>20</v>
      </c>
      <c r="F1319" s="84" t="s">
        <v>65</v>
      </c>
    </row>
    <row r="1320" spans="1:6" x14ac:dyDescent="0.25">
      <c r="A1320" s="84">
        <v>1194806489</v>
      </c>
      <c r="C1320" s="84">
        <v>1</v>
      </c>
      <c r="D1320" s="84">
        <v>1</v>
      </c>
      <c r="E1320" s="84" t="s">
        <v>20</v>
      </c>
      <c r="F1320" s="84" t="s">
        <v>63</v>
      </c>
    </row>
    <row r="1321" spans="1:6" x14ac:dyDescent="0.25">
      <c r="A1321" s="84">
        <v>1902908122</v>
      </c>
      <c r="C1321" s="84">
        <v>1</v>
      </c>
      <c r="D1321" s="84">
        <v>1</v>
      </c>
      <c r="E1321" s="84" t="s">
        <v>20</v>
      </c>
      <c r="F1321" s="84" t="s">
        <v>66</v>
      </c>
    </row>
    <row r="1322" spans="1:6" x14ac:dyDescent="0.25">
      <c r="A1322" s="84">
        <v>1609982263</v>
      </c>
      <c r="C1322" s="84">
        <v>1</v>
      </c>
      <c r="D1322" s="84">
        <v>0</v>
      </c>
      <c r="E1322" s="84" t="s">
        <v>20</v>
      </c>
      <c r="F1322" s="84" t="s">
        <v>65</v>
      </c>
    </row>
    <row r="1323" spans="1:6" x14ac:dyDescent="0.25">
      <c r="A1323" s="84">
        <v>1043379738</v>
      </c>
      <c r="C1323" s="84">
        <v>1</v>
      </c>
      <c r="D1323" s="84">
        <v>1</v>
      </c>
      <c r="E1323" s="84" t="s">
        <v>62</v>
      </c>
      <c r="F1323" s="84" t="s">
        <v>63</v>
      </c>
    </row>
    <row r="1324" spans="1:6" x14ac:dyDescent="0.25">
      <c r="A1324" s="84">
        <v>1194990499</v>
      </c>
      <c r="C1324" s="84">
        <v>1</v>
      </c>
      <c r="D1324" s="84">
        <v>1</v>
      </c>
      <c r="E1324" s="84" t="s">
        <v>62</v>
      </c>
      <c r="F1324" s="84" t="s">
        <v>70</v>
      </c>
    </row>
    <row r="1325" spans="1:6" x14ac:dyDescent="0.25">
      <c r="A1325" s="84">
        <v>1366758187</v>
      </c>
      <c r="C1325" s="84">
        <v>1</v>
      </c>
      <c r="D1325" s="84">
        <v>1</v>
      </c>
      <c r="E1325" s="84" t="s">
        <v>62</v>
      </c>
      <c r="F1325" s="84" t="s">
        <v>66</v>
      </c>
    </row>
    <row r="1326" spans="1:6" x14ac:dyDescent="0.25">
      <c r="A1326" s="84">
        <v>1467641423</v>
      </c>
      <c r="C1326" s="84">
        <v>1</v>
      </c>
      <c r="D1326" s="84">
        <v>1</v>
      </c>
      <c r="E1326" s="84" t="s">
        <v>20</v>
      </c>
      <c r="F1326" s="84" t="s">
        <v>63</v>
      </c>
    </row>
    <row r="1327" spans="1:6" x14ac:dyDescent="0.25">
      <c r="A1327" s="84">
        <v>1508008772</v>
      </c>
      <c r="C1327" s="84">
        <v>1</v>
      </c>
      <c r="D1327" s="84">
        <v>1</v>
      </c>
      <c r="E1327" s="84" t="s">
        <v>62</v>
      </c>
      <c r="F1327" s="84" t="s">
        <v>63</v>
      </c>
    </row>
    <row r="1328" spans="1:6" x14ac:dyDescent="0.25">
      <c r="A1328" s="84">
        <v>1932354982</v>
      </c>
      <c r="C1328" s="84">
        <v>1</v>
      </c>
      <c r="D1328" s="84">
        <v>0</v>
      </c>
      <c r="E1328" s="84" t="s">
        <v>64</v>
      </c>
      <c r="F1328" s="84" t="s">
        <v>65</v>
      </c>
    </row>
    <row r="1329" spans="1:6" x14ac:dyDescent="0.25">
      <c r="A1329" s="84">
        <v>1750575395</v>
      </c>
      <c r="C1329" s="84">
        <v>1</v>
      </c>
      <c r="D1329" s="84">
        <v>1</v>
      </c>
      <c r="E1329" s="84" t="s">
        <v>20</v>
      </c>
      <c r="F1329" s="84" t="s">
        <v>67</v>
      </c>
    </row>
    <row r="1330" spans="1:6" x14ac:dyDescent="0.25">
      <c r="A1330" s="84">
        <v>1114906195</v>
      </c>
      <c r="C1330" s="84">
        <v>1</v>
      </c>
      <c r="D1330" s="84">
        <v>1</v>
      </c>
      <c r="E1330" s="84" t="s">
        <v>20</v>
      </c>
      <c r="F1330" s="84" t="s">
        <v>66</v>
      </c>
    </row>
    <row r="1331" spans="1:6" x14ac:dyDescent="0.25">
      <c r="A1331" s="84">
        <v>1427215557</v>
      </c>
      <c r="C1331" s="84">
        <v>1</v>
      </c>
      <c r="D1331" s="84">
        <v>0</v>
      </c>
      <c r="E1331" s="84" t="s">
        <v>62</v>
      </c>
      <c r="F1331" s="84" t="s">
        <v>65</v>
      </c>
    </row>
    <row r="1332" spans="1:6" x14ac:dyDescent="0.25">
      <c r="A1332" s="84">
        <v>1508975343</v>
      </c>
      <c r="C1332" s="84">
        <v>1</v>
      </c>
      <c r="D1332" s="84">
        <v>1</v>
      </c>
      <c r="E1332" s="84" t="s">
        <v>20</v>
      </c>
      <c r="F1332" s="84" t="s">
        <v>63</v>
      </c>
    </row>
    <row r="1333" spans="1:6" x14ac:dyDescent="0.25">
      <c r="A1333" s="84">
        <v>1245280395</v>
      </c>
      <c r="C1333" s="84">
        <v>1</v>
      </c>
      <c r="D1333" s="84">
        <v>1</v>
      </c>
      <c r="E1333" s="84" t="s">
        <v>20</v>
      </c>
      <c r="F1333" s="84" t="s">
        <v>68</v>
      </c>
    </row>
    <row r="1334" spans="1:6" x14ac:dyDescent="0.25">
      <c r="A1334" s="84">
        <v>1174610018</v>
      </c>
      <c r="C1334" s="84">
        <v>1</v>
      </c>
      <c r="D1334" s="84">
        <v>1</v>
      </c>
      <c r="E1334" s="84" t="s">
        <v>62</v>
      </c>
      <c r="F1334" s="84" t="s">
        <v>63</v>
      </c>
    </row>
    <row r="1335" spans="1:6" x14ac:dyDescent="0.25">
      <c r="A1335" s="84">
        <v>1346371085</v>
      </c>
      <c r="C1335" s="84">
        <v>1</v>
      </c>
      <c r="D1335" s="84">
        <v>1</v>
      </c>
      <c r="E1335" s="84" t="s">
        <v>62</v>
      </c>
      <c r="F1335" s="84" t="s">
        <v>67</v>
      </c>
    </row>
    <row r="1336" spans="1:6" x14ac:dyDescent="0.25">
      <c r="A1336" s="84">
        <v>1770729816</v>
      </c>
      <c r="C1336" s="84">
        <v>1</v>
      </c>
      <c r="D1336" s="84">
        <v>1</v>
      </c>
      <c r="E1336" s="84" t="s">
        <v>20</v>
      </c>
      <c r="F1336" s="84" t="s">
        <v>66</v>
      </c>
    </row>
    <row r="1337" spans="1:6" x14ac:dyDescent="0.25">
      <c r="A1337" s="84">
        <v>1942612148</v>
      </c>
      <c r="C1337" s="84">
        <v>1</v>
      </c>
      <c r="D1337" s="84">
        <v>0</v>
      </c>
      <c r="E1337" s="84" t="s">
        <v>20</v>
      </c>
      <c r="F1337" s="84" t="s">
        <v>65</v>
      </c>
    </row>
    <row r="1338" spans="1:6" x14ac:dyDescent="0.25">
      <c r="A1338" s="84">
        <v>1083009328</v>
      </c>
      <c r="C1338" s="84">
        <v>1</v>
      </c>
      <c r="D1338" s="84">
        <v>1</v>
      </c>
      <c r="E1338" s="84" t="s">
        <v>20</v>
      </c>
      <c r="F1338" s="84" t="s">
        <v>66</v>
      </c>
    </row>
    <row r="1339" spans="1:6" x14ac:dyDescent="0.25">
      <c r="A1339" s="84">
        <v>1043209695</v>
      </c>
      <c r="C1339" s="84">
        <v>1</v>
      </c>
      <c r="D1339" s="84">
        <v>1</v>
      </c>
      <c r="E1339" s="84" t="s">
        <v>62</v>
      </c>
      <c r="F1339" s="84" t="s">
        <v>67</v>
      </c>
    </row>
    <row r="1340" spans="1:6" x14ac:dyDescent="0.25">
      <c r="A1340" s="84">
        <v>1578907184</v>
      </c>
      <c r="C1340" s="84">
        <v>1</v>
      </c>
      <c r="D1340" s="84">
        <v>0</v>
      </c>
      <c r="E1340" s="84" t="s">
        <v>62</v>
      </c>
      <c r="F1340" s="84" t="s">
        <v>65</v>
      </c>
    </row>
    <row r="1341" spans="1:6" x14ac:dyDescent="0.25">
      <c r="A1341" s="84">
        <v>1790846988</v>
      </c>
      <c r="C1341" s="84">
        <v>1</v>
      </c>
      <c r="D1341" s="84">
        <v>0</v>
      </c>
      <c r="E1341" s="84" t="s">
        <v>62</v>
      </c>
      <c r="F1341" s="84" t="s">
        <v>65</v>
      </c>
    </row>
    <row r="1342" spans="1:6" x14ac:dyDescent="0.25">
      <c r="A1342" s="84">
        <v>1942628235</v>
      </c>
      <c r="C1342" s="84">
        <v>1</v>
      </c>
      <c r="D1342" s="84">
        <v>0</v>
      </c>
      <c r="E1342" s="84" t="s">
        <v>20</v>
      </c>
      <c r="F1342" s="84" t="s">
        <v>65</v>
      </c>
    </row>
    <row r="1343" spans="1:6" x14ac:dyDescent="0.25">
      <c r="A1343" s="84">
        <v>1376945188</v>
      </c>
      <c r="C1343" s="84">
        <v>1</v>
      </c>
      <c r="D1343" s="84">
        <v>1</v>
      </c>
      <c r="E1343" s="84" t="s">
        <v>20</v>
      </c>
      <c r="F1343" s="84" t="s">
        <v>66</v>
      </c>
    </row>
    <row r="1344" spans="1:6" x14ac:dyDescent="0.25">
      <c r="A1344" s="84">
        <v>1912314030</v>
      </c>
      <c r="C1344" s="84">
        <v>1</v>
      </c>
      <c r="D1344" s="84">
        <v>1</v>
      </c>
      <c r="E1344" s="84" t="s">
        <v>62</v>
      </c>
      <c r="F1344" s="84" t="s">
        <v>68</v>
      </c>
    </row>
    <row r="1345" spans="1:6" x14ac:dyDescent="0.25">
      <c r="A1345" s="84">
        <v>1225490063</v>
      </c>
      <c r="C1345" s="84">
        <v>1</v>
      </c>
      <c r="D1345" s="84">
        <v>0</v>
      </c>
      <c r="E1345" s="84" t="s">
        <v>62</v>
      </c>
      <c r="F1345" s="84" t="s">
        <v>65</v>
      </c>
    </row>
    <row r="1346" spans="1:6" x14ac:dyDescent="0.25">
      <c r="A1346" s="84">
        <v>1205282316</v>
      </c>
      <c r="C1346" s="84">
        <v>1</v>
      </c>
      <c r="D1346" s="84">
        <v>0</v>
      </c>
      <c r="E1346" s="84" t="s">
        <v>20</v>
      </c>
      <c r="F1346" s="84" t="s">
        <v>65</v>
      </c>
    </row>
    <row r="1347" spans="1:6" x14ac:dyDescent="0.25">
      <c r="A1347" s="84">
        <v>1124492798</v>
      </c>
      <c r="C1347" s="84">
        <v>1</v>
      </c>
      <c r="D1347" s="84">
        <v>0</v>
      </c>
      <c r="E1347" s="84" t="s">
        <v>62</v>
      </c>
      <c r="F1347" s="84" t="s">
        <v>65</v>
      </c>
    </row>
    <row r="1348" spans="1:6" x14ac:dyDescent="0.25">
      <c r="A1348" s="84">
        <v>1982075339</v>
      </c>
      <c r="C1348" s="84">
        <v>1</v>
      </c>
      <c r="D1348" s="84">
        <v>0</v>
      </c>
      <c r="E1348" s="84" t="s">
        <v>20</v>
      </c>
      <c r="F1348" s="84" t="s">
        <v>65</v>
      </c>
    </row>
    <row r="1349" spans="1:6" x14ac:dyDescent="0.25">
      <c r="A1349" s="84">
        <v>1922428499</v>
      </c>
      <c r="C1349" s="84">
        <v>1</v>
      </c>
      <c r="D1349" s="84">
        <v>0</v>
      </c>
      <c r="E1349" s="84" t="s">
        <v>62</v>
      </c>
      <c r="F1349" s="84" t="s">
        <v>65</v>
      </c>
    </row>
    <row r="1350" spans="1:6" x14ac:dyDescent="0.25">
      <c r="A1350" s="84">
        <v>1629683586</v>
      </c>
      <c r="C1350" s="84">
        <v>1</v>
      </c>
      <c r="D1350" s="84">
        <v>1</v>
      </c>
      <c r="E1350" s="84" t="s">
        <v>20</v>
      </c>
      <c r="F1350" s="84" t="s">
        <v>66</v>
      </c>
    </row>
    <row r="1351" spans="1:6" x14ac:dyDescent="0.25">
      <c r="A1351" s="84">
        <v>1477152346</v>
      </c>
      <c r="C1351" s="84">
        <v>1</v>
      </c>
      <c r="D1351" s="84">
        <v>0</v>
      </c>
      <c r="E1351" s="84" t="s">
        <v>71</v>
      </c>
      <c r="F1351" s="84" t="s">
        <v>65</v>
      </c>
    </row>
    <row r="1352" spans="1:6" x14ac:dyDescent="0.25">
      <c r="A1352" s="84">
        <v>1093339467</v>
      </c>
      <c r="C1352" s="84">
        <v>1</v>
      </c>
      <c r="D1352" s="84">
        <v>0</v>
      </c>
      <c r="E1352" s="84" t="s">
        <v>71</v>
      </c>
      <c r="F1352" s="84" t="s">
        <v>65</v>
      </c>
    </row>
    <row r="1353" spans="1:6" x14ac:dyDescent="0.25">
      <c r="A1353" s="84">
        <v>1164053658</v>
      </c>
      <c r="C1353" s="84">
        <v>1</v>
      </c>
      <c r="D1353" s="84">
        <v>0</v>
      </c>
      <c r="E1353" s="84" t="s">
        <v>62</v>
      </c>
      <c r="F1353" s="84" t="s">
        <v>65</v>
      </c>
    </row>
    <row r="1354" spans="1:6" x14ac:dyDescent="0.25">
      <c r="A1354" s="84">
        <v>1700477684</v>
      </c>
      <c r="C1354" s="84">
        <v>1</v>
      </c>
      <c r="D1354" s="84">
        <v>1</v>
      </c>
      <c r="E1354" s="84" t="s">
        <v>20</v>
      </c>
      <c r="F1354" s="84" t="s">
        <v>67</v>
      </c>
    </row>
    <row r="1355" spans="1:6" x14ac:dyDescent="0.25">
      <c r="A1355" s="84">
        <v>1598377525</v>
      </c>
      <c r="C1355" s="84">
        <v>1</v>
      </c>
      <c r="D1355" s="84">
        <v>0</v>
      </c>
      <c r="E1355" s="84" t="s">
        <v>62</v>
      </c>
      <c r="F1355" s="84" t="s">
        <v>65</v>
      </c>
    </row>
    <row r="1356" spans="1:6" x14ac:dyDescent="0.25">
      <c r="A1356" s="84">
        <v>1770160814</v>
      </c>
      <c r="C1356" s="84">
        <v>1</v>
      </c>
      <c r="D1356" s="84">
        <v>1</v>
      </c>
      <c r="E1356" s="84" t="s">
        <v>62</v>
      </c>
      <c r="F1356" s="84" t="s">
        <v>67</v>
      </c>
    </row>
    <row r="1357" spans="1:6" x14ac:dyDescent="0.25">
      <c r="A1357" s="84">
        <v>1750037578</v>
      </c>
      <c r="C1357" s="84">
        <v>1</v>
      </c>
      <c r="D1357" s="84">
        <v>0</v>
      </c>
      <c r="E1357" s="84" t="s">
        <v>62</v>
      </c>
      <c r="F1357" s="84" t="s">
        <v>65</v>
      </c>
    </row>
    <row r="1358" spans="1:6" x14ac:dyDescent="0.25">
      <c r="A1358" s="84">
        <v>1508530981</v>
      </c>
      <c r="C1358" s="84">
        <v>1</v>
      </c>
      <c r="D1358" s="84">
        <v>1</v>
      </c>
      <c r="E1358" s="84" t="s">
        <v>71</v>
      </c>
      <c r="F1358" s="84" t="s">
        <v>66</v>
      </c>
    </row>
    <row r="1359" spans="1:6" x14ac:dyDescent="0.25">
      <c r="A1359" s="84">
        <v>1497450977</v>
      </c>
      <c r="C1359" s="84">
        <v>1</v>
      </c>
      <c r="D1359" s="84">
        <v>0</v>
      </c>
      <c r="E1359" s="84" t="s">
        <v>62</v>
      </c>
      <c r="F1359" s="84" t="s">
        <v>65</v>
      </c>
    </row>
    <row r="1360" spans="1:6" x14ac:dyDescent="0.25">
      <c r="A1360" s="84">
        <v>1174234611</v>
      </c>
      <c r="C1360" s="84">
        <v>1</v>
      </c>
      <c r="D1360" s="84">
        <v>0</v>
      </c>
      <c r="E1360" s="84" t="s">
        <v>20</v>
      </c>
      <c r="F1360" s="84" t="s">
        <v>65</v>
      </c>
    </row>
    <row r="1361" spans="1:6" x14ac:dyDescent="0.25">
      <c r="A1361" s="84">
        <v>1437476496</v>
      </c>
      <c r="C1361" s="84">
        <v>1</v>
      </c>
      <c r="D1361" s="84">
        <v>1</v>
      </c>
      <c r="E1361" s="84" t="s">
        <v>20</v>
      </c>
      <c r="F1361" s="84" t="s">
        <v>66</v>
      </c>
    </row>
    <row r="1362" spans="1:6" x14ac:dyDescent="0.25">
      <c r="A1362" s="84">
        <v>1942302880</v>
      </c>
      <c r="C1362" s="84">
        <v>1</v>
      </c>
      <c r="D1362" s="84">
        <v>1</v>
      </c>
      <c r="E1362" s="84" t="s">
        <v>20</v>
      </c>
      <c r="F1362" s="84" t="s">
        <v>66</v>
      </c>
    </row>
    <row r="1363" spans="1:6" x14ac:dyDescent="0.25">
      <c r="A1363" s="84">
        <v>1679550354</v>
      </c>
      <c r="C1363" s="84">
        <v>1</v>
      </c>
      <c r="D1363" s="84">
        <v>1</v>
      </c>
      <c r="E1363" s="84" t="s">
        <v>20</v>
      </c>
      <c r="F1363" s="84" t="s">
        <v>63</v>
      </c>
    </row>
    <row r="1364" spans="1:6" x14ac:dyDescent="0.25">
      <c r="A1364" s="84">
        <v>1427035120</v>
      </c>
      <c r="C1364" s="84">
        <v>1</v>
      </c>
      <c r="D1364" s="84">
        <v>1</v>
      </c>
      <c r="E1364" s="84" t="s">
        <v>62</v>
      </c>
      <c r="F1364" s="84" t="s">
        <v>66</v>
      </c>
    </row>
    <row r="1365" spans="1:6" x14ac:dyDescent="0.25">
      <c r="A1365" s="84">
        <v>1023110814</v>
      </c>
      <c r="C1365" s="84">
        <v>1</v>
      </c>
      <c r="D1365" s="84">
        <v>1</v>
      </c>
      <c r="E1365" s="84" t="s">
        <v>20</v>
      </c>
      <c r="F1365" s="84" t="s">
        <v>63</v>
      </c>
    </row>
    <row r="1366" spans="1:6" x14ac:dyDescent="0.25">
      <c r="A1366" s="84">
        <v>1023127909</v>
      </c>
      <c r="C1366" s="84">
        <v>1</v>
      </c>
      <c r="D1366" s="84">
        <v>1</v>
      </c>
      <c r="E1366" s="84" t="s">
        <v>20</v>
      </c>
      <c r="F1366" s="84" t="s">
        <v>70</v>
      </c>
    </row>
    <row r="1367" spans="1:6" x14ac:dyDescent="0.25">
      <c r="A1367" s="84">
        <v>1427161793</v>
      </c>
      <c r="C1367" s="84">
        <v>1</v>
      </c>
      <c r="D1367" s="84">
        <v>1</v>
      </c>
      <c r="E1367" s="84" t="s">
        <v>20</v>
      </c>
      <c r="F1367" s="84" t="s">
        <v>70</v>
      </c>
    </row>
    <row r="1368" spans="1:6" x14ac:dyDescent="0.25">
      <c r="A1368" s="84">
        <v>1750385407</v>
      </c>
      <c r="C1368" s="84">
        <v>1</v>
      </c>
      <c r="D1368" s="84">
        <v>1</v>
      </c>
      <c r="E1368" s="84" t="s">
        <v>62</v>
      </c>
      <c r="F1368" s="84" t="s">
        <v>70</v>
      </c>
    </row>
    <row r="1369" spans="1:6" x14ac:dyDescent="0.25">
      <c r="A1369" s="84">
        <v>1376658039</v>
      </c>
      <c r="C1369" s="84">
        <v>1</v>
      </c>
      <c r="D1369" s="84">
        <v>1</v>
      </c>
      <c r="E1369" s="84" t="s">
        <v>20</v>
      </c>
      <c r="F1369" s="84" t="s">
        <v>66</v>
      </c>
    </row>
    <row r="1370" spans="1:6" x14ac:dyDescent="0.25">
      <c r="A1370" s="84">
        <v>1942292099</v>
      </c>
      <c r="C1370" s="84">
        <v>1</v>
      </c>
      <c r="D1370" s="84">
        <v>1</v>
      </c>
      <c r="E1370" s="84" t="s">
        <v>20</v>
      </c>
      <c r="F1370" s="84" t="s">
        <v>66</v>
      </c>
    </row>
    <row r="1371" spans="1:6" x14ac:dyDescent="0.25">
      <c r="A1371" s="84">
        <v>1720041247</v>
      </c>
      <c r="C1371" s="84">
        <v>1</v>
      </c>
      <c r="D1371" s="84">
        <v>1</v>
      </c>
      <c r="E1371" s="84" t="s">
        <v>20</v>
      </c>
      <c r="F1371" s="84" t="s">
        <v>66</v>
      </c>
    </row>
    <row r="1372" spans="1:6" x14ac:dyDescent="0.25">
      <c r="A1372" s="84">
        <v>1780692517</v>
      </c>
      <c r="C1372" s="84">
        <v>1</v>
      </c>
      <c r="D1372" s="84">
        <v>1</v>
      </c>
      <c r="E1372" s="84" t="s">
        <v>62</v>
      </c>
      <c r="F1372" s="84" t="s">
        <v>67</v>
      </c>
    </row>
    <row r="1373" spans="1:6" x14ac:dyDescent="0.25">
      <c r="A1373" s="84">
        <v>1619931409</v>
      </c>
      <c r="C1373" s="84">
        <v>1</v>
      </c>
      <c r="D1373" s="84">
        <v>1</v>
      </c>
      <c r="E1373" s="84" t="s">
        <v>62</v>
      </c>
      <c r="F1373" s="84" t="s">
        <v>70</v>
      </c>
    </row>
    <row r="1374" spans="1:6" x14ac:dyDescent="0.25">
      <c r="A1374" s="84">
        <v>1265411185</v>
      </c>
      <c r="C1374" s="84">
        <v>1</v>
      </c>
      <c r="D1374" s="84">
        <v>1</v>
      </c>
      <c r="E1374" s="84" t="s">
        <v>20</v>
      </c>
      <c r="F1374" s="84" t="s">
        <v>67</v>
      </c>
    </row>
    <row r="1375" spans="1:6" x14ac:dyDescent="0.25">
      <c r="A1375" s="84">
        <v>1699082149</v>
      </c>
      <c r="C1375" s="84">
        <v>1</v>
      </c>
      <c r="D1375" s="84">
        <v>0</v>
      </c>
      <c r="E1375" s="84" t="s">
        <v>20</v>
      </c>
      <c r="F1375" s="84" t="s">
        <v>65</v>
      </c>
    </row>
    <row r="1376" spans="1:6" x14ac:dyDescent="0.25">
      <c r="A1376" s="84">
        <v>1306842810</v>
      </c>
      <c r="C1376" s="84">
        <v>1</v>
      </c>
      <c r="D1376" s="84">
        <v>1</v>
      </c>
      <c r="E1376" s="84" t="s">
        <v>62</v>
      </c>
      <c r="F1376" s="84" t="s">
        <v>68</v>
      </c>
    </row>
    <row r="1377" spans="1:6" x14ac:dyDescent="0.25">
      <c r="A1377" s="84">
        <v>1417921115</v>
      </c>
      <c r="C1377" s="84">
        <v>1</v>
      </c>
      <c r="D1377" s="84">
        <v>1</v>
      </c>
      <c r="E1377" s="84" t="s">
        <v>20</v>
      </c>
      <c r="F1377" s="84" t="s">
        <v>63</v>
      </c>
    </row>
    <row r="1378" spans="1:6" x14ac:dyDescent="0.25">
      <c r="A1378" s="84">
        <v>1477729408</v>
      </c>
      <c r="C1378" s="84">
        <v>1</v>
      </c>
      <c r="D1378" s="84">
        <v>0</v>
      </c>
      <c r="E1378" s="84" t="s">
        <v>62</v>
      </c>
      <c r="F1378" s="84" t="s">
        <v>65</v>
      </c>
    </row>
    <row r="1379" spans="1:6" x14ac:dyDescent="0.25">
      <c r="A1379" s="84">
        <v>1811912553</v>
      </c>
      <c r="C1379" s="84">
        <v>1</v>
      </c>
      <c r="D1379" s="84">
        <v>0</v>
      </c>
      <c r="E1379" s="84" t="s">
        <v>20</v>
      </c>
      <c r="F1379" s="84" t="s">
        <v>65</v>
      </c>
    </row>
    <row r="1380" spans="1:6" x14ac:dyDescent="0.25">
      <c r="A1380" s="84">
        <v>1205965233</v>
      </c>
      <c r="C1380" s="84">
        <v>1</v>
      </c>
      <c r="D1380" s="84">
        <v>1</v>
      </c>
      <c r="E1380" s="84" t="s">
        <v>62</v>
      </c>
      <c r="F1380" s="84" t="s">
        <v>70</v>
      </c>
    </row>
    <row r="1381" spans="1:6" x14ac:dyDescent="0.25">
      <c r="A1381" s="84">
        <v>1700983863</v>
      </c>
      <c r="C1381" s="84">
        <v>1</v>
      </c>
      <c r="D1381" s="84">
        <v>1</v>
      </c>
      <c r="E1381" s="84" t="s">
        <v>20</v>
      </c>
      <c r="F1381" s="84" t="s">
        <v>66</v>
      </c>
    </row>
    <row r="1382" spans="1:6" x14ac:dyDescent="0.25">
      <c r="A1382" s="84">
        <v>1982675526</v>
      </c>
      <c r="C1382" s="84">
        <v>1</v>
      </c>
      <c r="D1382" s="84">
        <v>0</v>
      </c>
      <c r="E1382" s="84" t="s">
        <v>20</v>
      </c>
      <c r="F1382" s="84" t="s">
        <v>65</v>
      </c>
    </row>
    <row r="1383" spans="1:6" x14ac:dyDescent="0.25">
      <c r="A1383" s="84">
        <v>1720035272</v>
      </c>
      <c r="C1383" s="84">
        <v>1</v>
      </c>
      <c r="D1383" s="84">
        <v>1</v>
      </c>
      <c r="E1383" s="84" t="s">
        <v>62</v>
      </c>
      <c r="F1383" s="84" t="s">
        <v>68</v>
      </c>
    </row>
    <row r="1384" spans="1:6" x14ac:dyDescent="0.25">
      <c r="A1384" s="84">
        <v>1588716492</v>
      </c>
      <c r="C1384" s="84">
        <v>1</v>
      </c>
      <c r="D1384" s="84">
        <v>1</v>
      </c>
      <c r="E1384" s="84" t="s">
        <v>62</v>
      </c>
      <c r="F1384" s="84" t="s">
        <v>70</v>
      </c>
    </row>
    <row r="1385" spans="1:6" x14ac:dyDescent="0.25">
      <c r="A1385" s="84">
        <v>1477657922</v>
      </c>
      <c r="C1385" s="84">
        <v>1</v>
      </c>
      <c r="D1385" s="84">
        <v>0</v>
      </c>
      <c r="E1385" s="84" t="s">
        <v>20</v>
      </c>
      <c r="F1385" s="84" t="s">
        <v>65</v>
      </c>
    </row>
    <row r="1386" spans="1:6" x14ac:dyDescent="0.25">
      <c r="A1386" s="84">
        <v>1609831502</v>
      </c>
      <c r="C1386" s="84">
        <v>1</v>
      </c>
      <c r="D1386" s="84">
        <v>1</v>
      </c>
      <c r="E1386" s="84" t="s">
        <v>20</v>
      </c>
      <c r="F1386" s="84" t="s">
        <v>67</v>
      </c>
    </row>
    <row r="1387" spans="1:6" x14ac:dyDescent="0.25">
      <c r="A1387" s="84">
        <v>1962585802</v>
      </c>
      <c r="C1387" s="84">
        <v>1</v>
      </c>
      <c r="D1387" s="84">
        <v>0</v>
      </c>
      <c r="E1387" s="84" t="s">
        <v>20</v>
      </c>
      <c r="F1387" s="84" t="s">
        <v>65</v>
      </c>
    </row>
    <row r="1388" spans="1:6" x14ac:dyDescent="0.25">
      <c r="A1388" s="84">
        <v>1033159819</v>
      </c>
      <c r="C1388" s="84">
        <v>1</v>
      </c>
      <c r="D1388" s="84">
        <v>0</v>
      </c>
      <c r="E1388" s="84" t="s">
        <v>20</v>
      </c>
      <c r="F1388" s="84" t="s">
        <v>65</v>
      </c>
    </row>
    <row r="1389" spans="1:6" x14ac:dyDescent="0.25">
      <c r="A1389" s="84">
        <v>1699987800</v>
      </c>
      <c r="C1389" s="84">
        <v>1</v>
      </c>
      <c r="D1389" s="84">
        <v>1</v>
      </c>
      <c r="E1389" s="84" t="s">
        <v>20</v>
      </c>
      <c r="F1389" s="84" t="s">
        <v>67</v>
      </c>
    </row>
    <row r="1390" spans="1:6" x14ac:dyDescent="0.25">
      <c r="A1390" s="84">
        <v>1598757007</v>
      </c>
      <c r="C1390" s="84">
        <v>1</v>
      </c>
      <c r="D1390" s="84">
        <v>1</v>
      </c>
      <c r="E1390" s="84" t="s">
        <v>20</v>
      </c>
      <c r="F1390" s="84" t="s">
        <v>66</v>
      </c>
    </row>
    <row r="1391" spans="1:6" x14ac:dyDescent="0.25">
      <c r="A1391" s="84">
        <v>1649273871</v>
      </c>
      <c r="C1391" s="84">
        <v>1</v>
      </c>
      <c r="D1391" s="84">
        <v>1</v>
      </c>
      <c r="E1391" s="84" t="s">
        <v>62</v>
      </c>
      <c r="F1391" s="84" t="s">
        <v>66</v>
      </c>
    </row>
    <row r="1392" spans="1:6" x14ac:dyDescent="0.25">
      <c r="A1392" s="84">
        <v>1821103573</v>
      </c>
      <c r="C1392" s="84">
        <v>1</v>
      </c>
      <c r="D1392" s="84">
        <v>0</v>
      </c>
      <c r="E1392" s="84" t="s">
        <v>20</v>
      </c>
      <c r="F1392" s="84" t="s">
        <v>65</v>
      </c>
    </row>
    <row r="1393" spans="1:6" x14ac:dyDescent="0.25">
      <c r="A1393" s="84">
        <v>1750369138</v>
      </c>
      <c r="C1393" s="84">
        <v>1</v>
      </c>
      <c r="D1393" s="84">
        <v>1</v>
      </c>
      <c r="E1393" s="84" t="s">
        <v>20</v>
      </c>
      <c r="F1393" s="84" t="s">
        <v>66</v>
      </c>
    </row>
    <row r="1394" spans="1:6" x14ac:dyDescent="0.25">
      <c r="A1394" s="84">
        <v>1902872781</v>
      </c>
      <c r="C1394" s="84">
        <v>1</v>
      </c>
      <c r="D1394" s="84">
        <v>1</v>
      </c>
      <c r="E1394" s="84" t="s">
        <v>62</v>
      </c>
      <c r="F1394" s="84" t="s">
        <v>70</v>
      </c>
    </row>
    <row r="1395" spans="1:6" x14ac:dyDescent="0.25">
      <c r="A1395" s="84">
        <v>1154385946</v>
      </c>
      <c r="C1395" s="84">
        <v>1</v>
      </c>
      <c r="D1395" s="84">
        <v>1</v>
      </c>
      <c r="E1395" s="84" t="s">
        <v>62</v>
      </c>
      <c r="F1395" s="84" t="s">
        <v>63</v>
      </c>
    </row>
    <row r="1396" spans="1:6" x14ac:dyDescent="0.25">
      <c r="A1396" s="84">
        <v>1730152018</v>
      </c>
      <c r="C1396" s="84">
        <v>1</v>
      </c>
      <c r="D1396" s="84">
        <v>0</v>
      </c>
      <c r="E1396" s="84" t="s">
        <v>62</v>
      </c>
      <c r="F1396" s="84" t="s">
        <v>65</v>
      </c>
    </row>
    <row r="1397" spans="1:6" x14ac:dyDescent="0.25">
      <c r="A1397" s="84">
        <v>1831183938</v>
      </c>
      <c r="C1397" s="84">
        <v>1</v>
      </c>
      <c r="D1397" s="84">
        <v>0</v>
      </c>
      <c r="E1397" s="84" t="s">
        <v>20</v>
      </c>
      <c r="F1397" s="84" t="s">
        <v>65</v>
      </c>
    </row>
    <row r="1398" spans="1:6" x14ac:dyDescent="0.25">
      <c r="A1398" s="84">
        <v>1376517128</v>
      </c>
      <c r="C1398" s="84">
        <v>1</v>
      </c>
      <c r="D1398" s="84">
        <v>1</v>
      </c>
      <c r="E1398" s="84" t="s">
        <v>62</v>
      </c>
      <c r="F1398" s="84" t="s">
        <v>63</v>
      </c>
    </row>
    <row r="1399" spans="1:6" x14ac:dyDescent="0.25">
      <c r="A1399" s="84">
        <v>1104890979</v>
      </c>
      <c r="C1399" s="84">
        <v>1</v>
      </c>
      <c r="D1399" s="84">
        <v>1</v>
      </c>
      <c r="E1399" s="84" t="s">
        <v>62</v>
      </c>
      <c r="F1399" s="84" t="s">
        <v>63</v>
      </c>
    </row>
    <row r="1400" spans="1:6" x14ac:dyDescent="0.25">
      <c r="A1400" s="84">
        <v>1285624759</v>
      </c>
      <c r="C1400" s="84">
        <v>1</v>
      </c>
      <c r="D1400" s="84">
        <v>0</v>
      </c>
      <c r="E1400" s="84" t="s">
        <v>62</v>
      </c>
      <c r="F1400" s="84" t="s">
        <v>65</v>
      </c>
    </row>
    <row r="1401" spans="1:6" x14ac:dyDescent="0.25">
      <c r="A1401" s="84">
        <v>1023006111</v>
      </c>
      <c r="C1401" s="84">
        <v>1</v>
      </c>
      <c r="D1401" s="84">
        <v>0</v>
      </c>
      <c r="E1401" s="84" t="s">
        <v>64</v>
      </c>
      <c r="F1401" s="84" t="s">
        <v>65</v>
      </c>
    </row>
    <row r="1402" spans="1:6" x14ac:dyDescent="0.25">
      <c r="A1402" s="84">
        <v>1760471304</v>
      </c>
      <c r="C1402" s="84">
        <v>1</v>
      </c>
      <c r="D1402" s="84">
        <v>1</v>
      </c>
      <c r="E1402" s="84" t="s">
        <v>20</v>
      </c>
      <c r="F1402" s="84" t="s">
        <v>66</v>
      </c>
    </row>
    <row r="1403" spans="1:6" x14ac:dyDescent="0.25">
      <c r="A1403" s="84">
        <v>1043282569</v>
      </c>
      <c r="C1403" s="84">
        <v>1</v>
      </c>
      <c r="D1403" s="84">
        <v>1</v>
      </c>
      <c r="E1403" s="84" t="s">
        <v>64</v>
      </c>
      <c r="F1403" s="84" t="s">
        <v>63</v>
      </c>
    </row>
    <row r="1404" spans="1:6" x14ac:dyDescent="0.25">
      <c r="A1404" s="84">
        <v>1295750933</v>
      </c>
      <c r="C1404" s="84">
        <v>1</v>
      </c>
      <c r="D1404" s="84">
        <v>1</v>
      </c>
      <c r="E1404" s="84" t="s">
        <v>62</v>
      </c>
      <c r="F1404" s="84" t="s">
        <v>70</v>
      </c>
    </row>
    <row r="1405" spans="1:6" x14ac:dyDescent="0.25">
      <c r="A1405" s="84">
        <v>1366434409</v>
      </c>
      <c r="C1405" s="84">
        <v>1</v>
      </c>
      <c r="D1405" s="84">
        <v>1</v>
      </c>
      <c r="E1405" s="84" t="s">
        <v>20</v>
      </c>
      <c r="F1405" s="84" t="s">
        <v>63</v>
      </c>
    </row>
    <row r="1406" spans="1:6" x14ac:dyDescent="0.25">
      <c r="A1406" s="84">
        <v>1982181491</v>
      </c>
      <c r="C1406" s="84">
        <v>1</v>
      </c>
      <c r="D1406" s="84">
        <v>1</v>
      </c>
      <c r="E1406" s="84" t="s">
        <v>20</v>
      </c>
      <c r="F1406" s="84" t="s">
        <v>69</v>
      </c>
    </row>
    <row r="1407" spans="1:6" x14ac:dyDescent="0.25">
      <c r="A1407" s="84">
        <v>1609133073</v>
      </c>
      <c r="C1407" s="84">
        <v>1</v>
      </c>
      <c r="D1407" s="84">
        <v>1</v>
      </c>
      <c r="E1407" s="84" t="s">
        <v>62</v>
      </c>
      <c r="F1407" s="84" t="s">
        <v>66</v>
      </c>
    </row>
    <row r="1408" spans="1:6" x14ac:dyDescent="0.25">
      <c r="A1408" s="84">
        <v>1275813057</v>
      </c>
      <c r="C1408" s="84">
        <v>1</v>
      </c>
      <c r="D1408" s="84">
        <v>0</v>
      </c>
      <c r="E1408" s="84" t="s">
        <v>20</v>
      </c>
      <c r="F1408" s="84" t="s">
        <v>65</v>
      </c>
    </row>
    <row r="1409" spans="1:6" x14ac:dyDescent="0.25">
      <c r="A1409" s="84">
        <v>1396061099</v>
      </c>
      <c r="C1409" s="84">
        <v>1</v>
      </c>
      <c r="D1409" s="84">
        <v>0</v>
      </c>
      <c r="E1409" s="84" t="s">
        <v>64</v>
      </c>
      <c r="F1409" s="84" t="s">
        <v>65</v>
      </c>
    </row>
    <row r="1410" spans="1:6" x14ac:dyDescent="0.25">
      <c r="A1410" s="84">
        <v>1831404052</v>
      </c>
      <c r="C1410" s="84">
        <v>1</v>
      </c>
      <c r="D1410" s="84">
        <v>1</v>
      </c>
      <c r="E1410" s="84" t="s">
        <v>20</v>
      </c>
      <c r="F1410" s="84" t="s">
        <v>63</v>
      </c>
    </row>
    <row r="1411" spans="1:6" x14ac:dyDescent="0.25">
      <c r="A1411" s="84">
        <v>1902965684</v>
      </c>
      <c r="C1411" s="84">
        <v>1</v>
      </c>
      <c r="D1411" s="84">
        <v>1</v>
      </c>
      <c r="E1411" s="84" t="s">
        <v>62</v>
      </c>
      <c r="F1411" s="84" t="s">
        <v>66</v>
      </c>
    </row>
    <row r="1412" spans="1:6" x14ac:dyDescent="0.25">
      <c r="A1412" s="84">
        <v>1154550051</v>
      </c>
      <c r="C1412" s="84">
        <v>1</v>
      </c>
      <c r="D1412" s="84">
        <v>1</v>
      </c>
      <c r="E1412" s="84" t="s">
        <v>20</v>
      </c>
      <c r="F1412" s="84" t="s">
        <v>63</v>
      </c>
    </row>
    <row r="1413" spans="1:6" x14ac:dyDescent="0.25">
      <c r="A1413" s="84">
        <v>1073800181</v>
      </c>
      <c r="C1413" s="84">
        <v>1</v>
      </c>
      <c r="D1413" s="84">
        <v>1</v>
      </c>
      <c r="E1413" s="84" t="s">
        <v>62</v>
      </c>
      <c r="F1413" s="84" t="s">
        <v>68</v>
      </c>
    </row>
    <row r="1414" spans="1:6" x14ac:dyDescent="0.25">
      <c r="A1414" s="84">
        <v>1881866218</v>
      </c>
      <c r="C1414" s="84">
        <v>1</v>
      </c>
      <c r="D1414" s="84">
        <v>0</v>
      </c>
      <c r="E1414" s="84" t="s">
        <v>62</v>
      </c>
      <c r="F1414" s="84" t="s">
        <v>65</v>
      </c>
    </row>
    <row r="1415" spans="1:6" x14ac:dyDescent="0.25">
      <c r="A1415" s="84">
        <v>1831179290</v>
      </c>
      <c r="C1415" s="84">
        <v>1</v>
      </c>
      <c r="D1415" s="84">
        <v>1</v>
      </c>
      <c r="E1415" s="84" t="s">
        <v>20</v>
      </c>
      <c r="F1415" s="84" t="s">
        <v>66</v>
      </c>
    </row>
    <row r="1416" spans="1:6" x14ac:dyDescent="0.25">
      <c r="A1416" s="84">
        <v>1548463003</v>
      </c>
      <c r="C1416" s="84">
        <v>1</v>
      </c>
      <c r="D1416" s="84">
        <v>1</v>
      </c>
      <c r="E1416" s="84" t="s">
        <v>20</v>
      </c>
      <c r="F1416" s="84" t="s">
        <v>67</v>
      </c>
    </row>
    <row r="1417" spans="1:6" x14ac:dyDescent="0.25">
      <c r="A1417" s="84">
        <v>1558723932</v>
      </c>
      <c r="C1417" s="84">
        <v>1</v>
      </c>
      <c r="D1417" s="84">
        <v>1</v>
      </c>
      <c r="E1417" s="84" t="s">
        <v>20</v>
      </c>
      <c r="F1417" s="84" t="s">
        <v>67</v>
      </c>
    </row>
    <row r="1418" spans="1:6" x14ac:dyDescent="0.25">
      <c r="A1418" s="84">
        <v>1689621054</v>
      </c>
      <c r="C1418" s="84">
        <v>1</v>
      </c>
      <c r="D1418" s="84">
        <v>1</v>
      </c>
      <c r="E1418" s="84" t="s">
        <v>20</v>
      </c>
      <c r="F1418" s="84" t="s">
        <v>63</v>
      </c>
    </row>
    <row r="1419" spans="1:6" x14ac:dyDescent="0.25">
      <c r="A1419" s="84">
        <v>1851932404</v>
      </c>
      <c r="C1419" s="84">
        <v>1</v>
      </c>
      <c r="D1419" s="84">
        <v>1</v>
      </c>
      <c r="E1419" s="84" t="s">
        <v>20</v>
      </c>
      <c r="F1419" s="84" t="s">
        <v>67</v>
      </c>
    </row>
    <row r="1420" spans="1:6" x14ac:dyDescent="0.25">
      <c r="A1420" s="84">
        <v>1972865673</v>
      </c>
      <c r="C1420" s="84">
        <v>1</v>
      </c>
      <c r="D1420" s="84">
        <v>1</v>
      </c>
      <c r="E1420" s="84" t="s">
        <v>20</v>
      </c>
      <c r="F1420" s="84" t="s">
        <v>66</v>
      </c>
    </row>
    <row r="1421" spans="1:6" x14ac:dyDescent="0.25">
      <c r="A1421" s="84">
        <v>1598045106</v>
      </c>
      <c r="C1421" s="84">
        <v>1</v>
      </c>
      <c r="D1421" s="84">
        <v>1</v>
      </c>
      <c r="E1421" s="84" t="s">
        <v>62</v>
      </c>
      <c r="F1421" s="84" t="s">
        <v>63</v>
      </c>
    </row>
    <row r="1422" spans="1:6" x14ac:dyDescent="0.25">
      <c r="A1422" s="84">
        <v>1033203724</v>
      </c>
      <c r="C1422" s="84">
        <v>1</v>
      </c>
      <c r="D1422" s="84">
        <v>1</v>
      </c>
      <c r="E1422" s="84" t="s">
        <v>20</v>
      </c>
      <c r="F1422" s="84" t="s">
        <v>70</v>
      </c>
    </row>
    <row r="1423" spans="1:6" x14ac:dyDescent="0.25">
      <c r="A1423" s="84">
        <v>1942493796</v>
      </c>
      <c r="C1423" s="84">
        <v>1</v>
      </c>
      <c r="D1423" s="84">
        <v>0</v>
      </c>
      <c r="E1423" s="84" t="s">
        <v>20</v>
      </c>
      <c r="F1423" s="84" t="s">
        <v>65</v>
      </c>
    </row>
    <row r="1424" spans="1:6" x14ac:dyDescent="0.25">
      <c r="A1424" s="84">
        <v>1417292392</v>
      </c>
      <c r="C1424" s="84">
        <v>1</v>
      </c>
      <c r="D1424" s="84">
        <v>1</v>
      </c>
      <c r="E1424" s="84" t="s">
        <v>20</v>
      </c>
      <c r="F1424" s="84" t="s">
        <v>63</v>
      </c>
    </row>
    <row r="1425" spans="1:6" x14ac:dyDescent="0.25">
      <c r="A1425" s="84">
        <v>1417235730</v>
      </c>
      <c r="C1425" s="84">
        <v>1</v>
      </c>
      <c r="D1425" s="84">
        <v>0</v>
      </c>
      <c r="E1425" s="84" t="s">
        <v>62</v>
      </c>
      <c r="F1425" s="84" t="s">
        <v>65</v>
      </c>
    </row>
    <row r="1426" spans="1:6" x14ac:dyDescent="0.25">
      <c r="A1426" s="84">
        <v>1376978478</v>
      </c>
      <c r="C1426" s="84">
        <v>1</v>
      </c>
      <c r="D1426" s="84">
        <v>1</v>
      </c>
      <c r="E1426" s="84" t="s">
        <v>62</v>
      </c>
      <c r="F1426" s="84" t="s">
        <v>63</v>
      </c>
    </row>
    <row r="1427" spans="1:6" x14ac:dyDescent="0.25">
      <c r="A1427" s="84">
        <v>1386887883</v>
      </c>
      <c r="C1427" s="84">
        <v>1</v>
      </c>
      <c r="D1427" s="84">
        <v>1</v>
      </c>
      <c r="E1427" s="84" t="s">
        <v>20</v>
      </c>
      <c r="F1427" s="84" t="s">
        <v>70</v>
      </c>
    </row>
    <row r="1428" spans="1:6" x14ac:dyDescent="0.25">
      <c r="A1428" s="84">
        <v>1780650440</v>
      </c>
      <c r="C1428" s="84">
        <v>1</v>
      </c>
      <c r="D1428" s="84">
        <v>1</v>
      </c>
      <c r="E1428" s="84" t="s">
        <v>20</v>
      </c>
      <c r="F1428" s="84" t="s">
        <v>66</v>
      </c>
    </row>
    <row r="1429" spans="1:6" x14ac:dyDescent="0.25">
      <c r="A1429" s="84">
        <v>1740525666</v>
      </c>
      <c r="C1429" s="84">
        <v>1</v>
      </c>
      <c r="D1429" s="84">
        <v>0</v>
      </c>
      <c r="E1429" s="84" t="s">
        <v>62</v>
      </c>
      <c r="F1429" s="84" t="s">
        <v>65</v>
      </c>
    </row>
    <row r="1430" spans="1:6" x14ac:dyDescent="0.25">
      <c r="A1430" s="84">
        <v>1144471608</v>
      </c>
      <c r="C1430" s="84">
        <v>1</v>
      </c>
      <c r="D1430" s="84">
        <v>1</v>
      </c>
      <c r="E1430" s="84" t="s">
        <v>62</v>
      </c>
      <c r="F1430" s="84" t="s">
        <v>68</v>
      </c>
    </row>
    <row r="1431" spans="1:6" x14ac:dyDescent="0.25">
      <c r="A1431" s="84">
        <v>1831412360</v>
      </c>
      <c r="C1431" s="84">
        <v>1</v>
      </c>
      <c r="D1431" s="84">
        <v>1</v>
      </c>
      <c r="E1431" s="84" t="s">
        <v>62</v>
      </c>
      <c r="F1431" s="84" t="s">
        <v>70</v>
      </c>
    </row>
    <row r="1432" spans="1:6" x14ac:dyDescent="0.25">
      <c r="A1432" s="84">
        <v>1811158454</v>
      </c>
      <c r="C1432" s="84">
        <v>1</v>
      </c>
      <c r="D1432" s="84">
        <v>1</v>
      </c>
      <c r="E1432" s="84" t="s">
        <v>20</v>
      </c>
      <c r="F1432" s="84" t="s">
        <v>63</v>
      </c>
    </row>
    <row r="1433" spans="1:6" x14ac:dyDescent="0.25">
      <c r="A1433" s="84">
        <v>1245472869</v>
      </c>
      <c r="C1433" s="84">
        <v>1</v>
      </c>
      <c r="D1433" s="84">
        <v>1</v>
      </c>
      <c r="E1433" s="84" t="s">
        <v>20</v>
      </c>
      <c r="F1433" s="84" t="s">
        <v>70</v>
      </c>
    </row>
    <row r="1434" spans="1:6" x14ac:dyDescent="0.25">
      <c r="A1434" s="84">
        <v>1811198567</v>
      </c>
      <c r="C1434" s="84">
        <v>1</v>
      </c>
      <c r="D1434" s="84">
        <v>1</v>
      </c>
      <c r="E1434" s="84" t="s">
        <v>62</v>
      </c>
      <c r="F1434" s="84" t="s">
        <v>70</v>
      </c>
    </row>
    <row r="1435" spans="1:6" x14ac:dyDescent="0.25">
      <c r="A1435" s="84">
        <v>1124040654</v>
      </c>
      <c r="C1435" s="84">
        <v>1</v>
      </c>
      <c r="D1435" s="84">
        <v>0</v>
      </c>
      <c r="E1435" s="84" t="s">
        <v>20</v>
      </c>
      <c r="F1435" s="84" t="s">
        <v>65</v>
      </c>
    </row>
    <row r="1436" spans="1:6" x14ac:dyDescent="0.25">
      <c r="A1436" s="84">
        <v>1508338039</v>
      </c>
      <c r="C1436" s="84">
        <v>1</v>
      </c>
      <c r="D1436" s="84">
        <v>0</v>
      </c>
      <c r="E1436" s="84" t="s">
        <v>62</v>
      </c>
      <c r="F1436" s="84" t="s">
        <v>65</v>
      </c>
    </row>
    <row r="1437" spans="1:6" x14ac:dyDescent="0.25">
      <c r="A1437" s="84">
        <v>1598754970</v>
      </c>
      <c r="C1437" s="84">
        <v>1</v>
      </c>
      <c r="D1437" s="84">
        <v>0</v>
      </c>
      <c r="E1437" s="84" t="s">
        <v>62</v>
      </c>
      <c r="F1437" s="84" t="s">
        <v>65</v>
      </c>
    </row>
    <row r="1438" spans="1:6" x14ac:dyDescent="0.25">
      <c r="A1438" s="84">
        <v>1457337883</v>
      </c>
      <c r="C1438" s="84">
        <v>1</v>
      </c>
      <c r="D1438" s="84">
        <v>1</v>
      </c>
      <c r="E1438" s="84" t="s">
        <v>20</v>
      </c>
      <c r="F1438" s="84" t="s">
        <v>63</v>
      </c>
    </row>
    <row r="1439" spans="1:6" x14ac:dyDescent="0.25">
      <c r="A1439" s="84">
        <v>1730291006</v>
      </c>
      <c r="C1439" s="84">
        <v>1</v>
      </c>
      <c r="D1439" s="84">
        <v>1</v>
      </c>
      <c r="E1439" s="84" t="s">
        <v>62</v>
      </c>
      <c r="F1439" s="84" t="s">
        <v>70</v>
      </c>
    </row>
    <row r="1440" spans="1:6" x14ac:dyDescent="0.25">
      <c r="A1440" s="84">
        <v>1790788909</v>
      </c>
      <c r="C1440" s="84">
        <v>1</v>
      </c>
      <c r="D1440" s="84">
        <v>1</v>
      </c>
      <c r="E1440" s="84" t="s">
        <v>20</v>
      </c>
      <c r="F1440" s="84" t="s">
        <v>67</v>
      </c>
    </row>
    <row r="1441" spans="1:6" x14ac:dyDescent="0.25">
      <c r="A1441" s="84">
        <v>1730281387</v>
      </c>
      <c r="C1441" s="84">
        <v>1</v>
      </c>
      <c r="D1441" s="84">
        <v>1</v>
      </c>
      <c r="E1441" s="84" t="s">
        <v>20</v>
      </c>
      <c r="F1441" s="84" t="s">
        <v>63</v>
      </c>
    </row>
    <row r="1442" spans="1:6" x14ac:dyDescent="0.25">
      <c r="A1442" s="84">
        <v>1487639308</v>
      </c>
      <c r="C1442" s="84">
        <v>1</v>
      </c>
      <c r="D1442" s="84">
        <v>1</v>
      </c>
      <c r="E1442" s="84" t="s">
        <v>20</v>
      </c>
      <c r="F1442" s="84" t="s">
        <v>68</v>
      </c>
    </row>
    <row r="1443" spans="1:6" x14ac:dyDescent="0.25">
      <c r="A1443" s="84">
        <v>1366443947</v>
      </c>
      <c r="C1443" s="84">
        <v>1</v>
      </c>
      <c r="D1443" s="84">
        <v>1</v>
      </c>
      <c r="E1443" s="84" t="s">
        <v>20</v>
      </c>
      <c r="F1443" s="84" t="s">
        <v>70</v>
      </c>
    </row>
    <row r="1444" spans="1:6" x14ac:dyDescent="0.25">
      <c r="A1444" s="84">
        <v>1598895260</v>
      </c>
      <c r="C1444" s="84">
        <v>1</v>
      </c>
      <c r="D1444" s="84">
        <v>1</v>
      </c>
      <c r="E1444" s="84" t="s">
        <v>20</v>
      </c>
      <c r="F1444" s="84" t="s">
        <v>67</v>
      </c>
    </row>
    <row r="1445" spans="1:6" x14ac:dyDescent="0.25">
      <c r="A1445" s="84">
        <v>1396709267</v>
      </c>
      <c r="C1445" s="84">
        <v>1</v>
      </c>
      <c r="D1445" s="84">
        <v>0</v>
      </c>
      <c r="E1445" s="84" t="s">
        <v>20</v>
      </c>
      <c r="F1445" s="84" t="s">
        <v>65</v>
      </c>
    </row>
    <row r="1446" spans="1:6" x14ac:dyDescent="0.25">
      <c r="A1446" s="84">
        <v>1164538138</v>
      </c>
      <c r="C1446" s="84">
        <v>1</v>
      </c>
      <c r="D1446" s="84">
        <v>1</v>
      </c>
      <c r="E1446" s="84" t="s">
        <v>62</v>
      </c>
      <c r="F1446" s="84" t="s">
        <v>67</v>
      </c>
    </row>
    <row r="1447" spans="1:6" x14ac:dyDescent="0.25">
      <c r="A1447" s="84">
        <v>1306848965</v>
      </c>
      <c r="C1447" s="84">
        <v>1</v>
      </c>
      <c r="D1447" s="84">
        <v>1</v>
      </c>
      <c r="E1447" s="84" t="s">
        <v>62</v>
      </c>
      <c r="F1447" s="84" t="s">
        <v>66</v>
      </c>
    </row>
    <row r="1448" spans="1:6" x14ac:dyDescent="0.25">
      <c r="A1448" s="84">
        <v>1497743744</v>
      </c>
      <c r="C1448" s="84">
        <v>1</v>
      </c>
      <c r="D1448" s="84">
        <v>0</v>
      </c>
      <c r="E1448" s="84" t="s">
        <v>20</v>
      </c>
      <c r="F1448" s="84" t="s">
        <v>65</v>
      </c>
    </row>
    <row r="1449" spans="1:6" x14ac:dyDescent="0.25">
      <c r="A1449" s="84">
        <v>1750345757</v>
      </c>
      <c r="C1449" s="84">
        <v>1</v>
      </c>
      <c r="D1449" s="84">
        <v>1</v>
      </c>
      <c r="E1449" s="84" t="s">
        <v>20</v>
      </c>
      <c r="F1449" s="84" t="s">
        <v>68</v>
      </c>
    </row>
    <row r="1450" spans="1:6" x14ac:dyDescent="0.25">
      <c r="A1450" s="84">
        <v>1306931209</v>
      </c>
      <c r="C1450" s="84">
        <v>1</v>
      </c>
      <c r="D1450" s="84">
        <v>1</v>
      </c>
      <c r="E1450" s="84" t="s">
        <v>62</v>
      </c>
      <c r="F1450" s="84" t="s">
        <v>63</v>
      </c>
    </row>
    <row r="1451" spans="1:6" x14ac:dyDescent="0.25">
      <c r="A1451" s="84">
        <v>1255386470</v>
      </c>
      <c r="C1451" s="84">
        <v>1</v>
      </c>
      <c r="D1451" s="84">
        <v>1</v>
      </c>
      <c r="E1451" s="84" t="s">
        <v>62</v>
      </c>
      <c r="F1451" s="84" t="s">
        <v>63</v>
      </c>
    </row>
    <row r="1452" spans="1:6" x14ac:dyDescent="0.25">
      <c r="A1452" s="84">
        <v>1952320897</v>
      </c>
      <c r="C1452" s="84">
        <v>1</v>
      </c>
      <c r="D1452" s="84">
        <v>1</v>
      </c>
      <c r="E1452" s="84" t="s">
        <v>62</v>
      </c>
      <c r="F1452" s="84" t="s">
        <v>66</v>
      </c>
    </row>
    <row r="1453" spans="1:6" x14ac:dyDescent="0.25">
      <c r="A1453" s="84">
        <v>1770539850</v>
      </c>
      <c r="C1453" s="84">
        <v>1</v>
      </c>
      <c r="D1453" s="84">
        <v>1</v>
      </c>
      <c r="E1453" s="84" t="s">
        <v>20</v>
      </c>
      <c r="F1453" s="84" t="s">
        <v>66</v>
      </c>
    </row>
    <row r="1454" spans="1:6" x14ac:dyDescent="0.25">
      <c r="A1454" s="84">
        <v>1821092701</v>
      </c>
      <c r="C1454" s="84">
        <v>1</v>
      </c>
      <c r="D1454" s="84">
        <v>1</v>
      </c>
      <c r="E1454" s="84" t="s">
        <v>62</v>
      </c>
      <c r="F1454" s="84" t="s">
        <v>63</v>
      </c>
    </row>
    <row r="1455" spans="1:6" x14ac:dyDescent="0.25">
      <c r="A1455" s="84">
        <v>1801898655</v>
      </c>
      <c r="C1455" s="84">
        <v>1</v>
      </c>
      <c r="D1455" s="84">
        <v>1</v>
      </c>
      <c r="E1455" s="84" t="s">
        <v>20</v>
      </c>
      <c r="F1455" s="84" t="s">
        <v>63</v>
      </c>
    </row>
    <row r="1456" spans="1:6" x14ac:dyDescent="0.25">
      <c r="A1456" s="84">
        <v>1598742058</v>
      </c>
      <c r="C1456" s="84">
        <v>1</v>
      </c>
      <c r="D1456" s="84">
        <v>1</v>
      </c>
      <c r="E1456" s="84" t="s">
        <v>20</v>
      </c>
      <c r="F1456" s="84" t="s">
        <v>70</v>
      </c>
    </row>
    <row r="1457" spans="1:6" x14ac:dyDescent="0.25">
      <c r="A1457" s="84">
        <v>1679535116</v>
      </c>
      <c r="C1457" s="84">
        <v>1</v>
      </c>
      <c r="D1457" s="84">
        <v>1</v>
      </c>
      <c r="E1457" s="84" t="s">
        <v>62</v>
      </c>
      <c r="F1457" s="84" t="s">
        <v>66</v>
      </c>
    </row>
    <row r="1458" spans="1:6" x14ac:dyDescent="0.25">
      <c r="A1458" s="84">
        <v>1568416030</v>
      </c>
      <c r="C1458" s="84">
        <v>1</v>
      </c>
      <c r="D1458" s="84">
        <v>1</v>
      </c>
      <c r="E1458" s="84" t="s">
        <v>20</v>
      </c>
      <c r="F1458" s="84" t="s">
        <v>63</v>
      </c>
    </row>
    <row r="1459" spans="1:6" x14ac:dyDescent="0.25">
      <c r="A1459" s="84">
        <v>1033153952</v>
      </c>
      <c r="C1459" s="84">
        <v>1</v>
      </c>
      <c r="D1459" s="84">
        <v>1</v>
      </c>
      <c r="E1459" s="84" t="s">
        <v>20</v>
      </c>
      <c r="F1459" s="84" t="s">
        <v>66</v>
      </c>
    </row>
    <row r="1460" spans="1:6" x14ac:dyDescent="0.25">
      <c r="A1460" s="84">
        <v>1275645723</v>
      </c>
      <c r="C1460" s="84">
        <v>1</v>
      </c>
      <c r="D1460" s="84">
        <v>1</v>
      </c>
      <c r="E1460" s="84" t="s">
        <v>62</v>
      </c>
      <c r="F1460" s="84" t="s">
        <v>68</v>
      </c>
    </row>
    <row r="1461" spans="1:6" x14ac:dyDescent="0.25">
      <c r="A1461" s="84">
        <v>1164634416</v>
      </c>
      <c r="C1461" s="84">
        <v>1</v>
      </c>
      <c r="D1461" s="84">
        <v>1</v>
      </c>
      <c r="E1461" s="84" t="s">
        <v>64</v>
      </c>
      <c r="F1461" s="84" t="s">
        <v>70</v>
      </c>
    </row>
    <row r="1462" spans="1:6" x14ac:dyDescent="0.25">
      <c r="A1462" s="84">
        <v>1568411809</v>
      </c>
      <c r="C1462" s="84">
        <v>1</v>
      </c>
      <c r="D1462" s="84">
        <v>1</v>
      </c>
      <c r="E1462" s="84" t="s">
        <v>62</v>
      </c>
      <c r="F1462" s="84" t="s">
        <v>66</v>
      </c>
    </row>
    <row r="1463" spans="1:6" x14ac:dyDescent="0.25">
      <c r="A1463" s="84">
        <v>1306928924</v>
      </c>
      <c r="C1463" s="84">
        <v>1</v>
      </c>
      <c r="D1463" s="84">
        <v>1</v>
      </c>
      <c r="E1463" s="84" t="s">
        <v>20</v>
      </c>
      <c r="F1463" s="84" t="s">
        <v>70</v>
      </c>
    </row>
    <row r="1464" spans="1:6" x14ac:dyDescent="0.25">
      <c r="A1464" s="84">
        <v>1003899212</v>
      </c>
      <c r="C1464" s="84">
        <v>1</v>
      </c>
      <c r="D1464" s="84">
        <v>1</v>
      </c>
      <c r="E1464" s="84" t="s">
        <v>62</v>
      </c>
      <c r="F1464" s="84" t="s">
        <v>70</v>
      </c>
    </row>
    <row r="1465" spans="1:6" x14ac:dyDescent="0.25">
      <c r="A1465" s="84">
        <v>1124221882</v>
      </c>
      <c r="C1465" s="84">
        <v>1</v>
      </c>
      <c r="D1465" s="84">
        <v>1</v>
      </c>
      <c r="E1465" s="84" t="s">
        <v>20</v>
      </c>
      <c r="F1465" s="84" t="s">
        <v>63</v>
      </c>
    </row>
    <row r="1466" spans="1:6" x14ac:dyDescent="0.25">
      <c r="A1466" s="84">
        <v>1962630962</v>
      </c>
      <c r="C1466" s="84">
        <v>1</v>
      </c>
      <c r="D1466" s="84">
        <v>1</v>
      </c>
      <c r="E1466" s="84" t="s">
        <v>62</v>
      </c>
      <c r="F1466" s="84" t="s">
        <v>63</v>
      </c>
    </row>
    <row r="1467" spans="1:6" x14ac:dyDescent="0.25">
      <c r="A1467" s="84">
        <v>1396924734</v>
      </c>
      <c r="C1467" s="84">
        <v>1</v>
      </c>
      <c r="D1467" s="84">
        <v>0</v>
      </c>
      <c r="E1467" s="84" t="s">
        <v>20</v>
      </c>
      <c r="F1467" s="84" t="s">
        <v>65</v>
      </c>
    </row>
    <row r="1468" spans="1:6" x14ac:dyDescent="0.25">
      <c r="A1468" s="84">
        <v>1831105485</v>
      </c>
      <c r="C1468" s="84">
        <v>1</v>
      </c>
      <c r="D1468" s="84">
        <v>1</v>
      </c>
      <c r="E1468" s="84" t="s">
        <v>20</v>
      </c>
      <c r="F1468" s="84" t="s">
        <v>63</v>
      </c>
    </row>
    <row r="1469" spans="1:6" x14ac:dyDescent="0.25">
      <c r="A1469" s="84">
        <v>1811187925</v>
      </c>
      <c r="C1469" s="84">
        <v>1</v>
      </c>
      <c r="D1469" s="84">
        <v>1</v>
      </c>
      <c r="E1469" s="84" t="s">
        <v>62</v>
      </c>
      <c r="F1469" s="84" t="s">
        <v>68</v>
      </c>
    </row>
    <row r="1470" spans="1:6" x14ac:dyDescent="0.25">
      <c r="A1470" s="84">
        <v>1457493157</v>
      </c>
      <c r="C1470" s="84">
        <v>1</v>
      </c>
      <c r="D1470" s="84">
        <v>1</v>
      </c>
      <c r="E1470" s="84" t="s">
        <v>62</v>
      </c>
      <c r="F1470" s="84" t="s">
        <v>63</v>
      </c>
    </row>
    <row r="1471" spans="1:6" x14ac:dyDescent="0.25">
      <c r="A1471" s="84">
        <v>1245213453</v>
      </c>
      <c r="C1471" s="84">
        <v>1</v>
      </c>
      <c r="D1471" s="84">
        <v>1</v>
      </c>
      <c r="E1471" s="84" t="s">
        <v>62</v>
      </c>
      <c r="F1471" s="84" t="s">
        <v>63</v>
      </c>
    </row>
    <row r="1472" spans="1:6" x14ac:dyDescent="0.25">
      <c r="A1472" s="84">
        <v>1982706958</v>
      </c>
      <c r="C1472" s="84">
        <v>1</v>
      </c>
      <c r="D1472" s="84">
        <v>1</v>
      </c>
      <c r="E1472" s="84" t="s">
        <v>20</v>
      </c>
      <c r="F1472" s="84" t="s">
        <v>66</v>
      </c>
    </row>
    <row r="1473" spans="1:6" x14ac:dyDescent="0.25">
      <c r="A1473" s="84">
        <v>1649233925</v>
      </c>
      <c r="C1473" s="84">
        <v>1</v>
      </c>
      <c r="D1473" s="84">
        <v>0</v>
      </c>
      <c r="E1473" s="84" t="s">
        <v>64</v>
      </c>
      <c r="F1473" s="84" t="s">
        <v>65</v>
      </c>
    </row>
    <row r="1474" spans="1:6" x14ac:dyDescent="0.25">
      <c r="A1474" s="84">
        <v>1861485062</v>
      </c>
      <c r="C1474" s="84">
        <v>1</v>
      </c>
      <c r="D1474" s="84">
        <v>0</v>
      </c>
      <c r="E1474" s="84" t="s">
        <v>20</v>
      </c>
      <c r="F1474" s="84" t="s">
        <v>65</v>
      </c>
    </row>
    <row r="1475" spans="1:6" x14ac:dyDescent="0.25">
      <c r="A1475" s="84">
        <v>1003823972</v>
      </c>
      <c r="C1475" s="84">
        <v>1</v>
      </c>
      <c r="D1475" s="84">
        <v>0</v>
      </c>
      <c r="E1475" s="84" t="s">
        <v>20</v>
      </c>
      <c r="F1475" s="84" t="s">
        <v>65</v>
      </c>
    </row>
    <row r="1476" spans="1:6" x14ac:dyDescent="0.25">
      <c r="A1476" s="84">
        <v>1598766099</v>
      </c>
      <c r="C1476" s="84">
        <v>1</v>
      </c>
      <c r="D1476" s="84">
        <v>1</v>
      </c>
      <c r="E1476" s="84" t="s">
        <v>62</v>
      </c>
      <c r="F1476" s="84" t="s">
        <v>63</v>
      </c>
    </row>
    <row r="1477" spans="1:6" x14ac:dyDescent="0.25">
      <c r="A1477" s="84">
        <v>1912939208</v>
      </c>
      <c r="C1477" s="84">
        <v>1</v>
      </c>
      <c r="D1477" s="84">
        <v>1</v>
      </c>
      <c r="E1477" s="84" t="s">
        <v>62</v>
      </c>
      <c r="F1477" s="84" t="s">
        <v>63</v>
      </c>
    </row>
    <row r="1478" spans="1:6" x14ac:dyDescent="0.25">
      <c r="A1478" s="84">
        <v>1821074618</v>
      </c>
      <c r="C1478" s="84">
        <v>1</v>
      </c>
      <c r="D1478" s="84">
        <v>1</v>
      </c>
      <c r="E1478" s="84" t="s">
        <v>62</v>
      </c>
      <c r="F1478" s="84" t="s">
        <v>66</v>
      </c>
    </row>
    <row r="1479" spans="1:6" x14ac:dyDescent="0.25">
      <c r="A1479" s="84">
        <v>1992781876</v>
      </c>
      <c r="C1479" s="84">
        <v>1</v>
      </c>
      <c r="D1479" s="84">
        <v>1</v>
      </c>
      <c r="E1479" s="84" t="s">
        <v>62</v>
      </c>
      <c r="F1479" s="84" t="s">
        <v>66</v>
      </c>
    </row>
    <row r="1480" spans="1:6" x14ac:dyDescent="0.25">
      <c r="A1480" s="84">
        <v>1407882483</v>
      </c>
      <c r="C1480" s="84">
        <v>1</v>
      </c>
      <c r="D1480" s="84">
        <v>1</v>
      </c>
      <c r="E1480" s="84" t="s">
        <v>62</v>
      </c>
      <c r="F1480" s="84" t="s">
        <v>63</v>
      </c>
    </row>
    <row r="1481" spans="1:6" x14ac:dyDescent="0.25">
      <c r="A1481" s="84">
        <v>1811929029</v>
      </c>
      <c r="C1481" s="84">
        <v>1</v>
      </c>
      <c r="D1481" s="84">
        <v>1</v>
      </c>
      <c r="E1481" s="84" t="s">
        <v>20</v>
      </c>
      <c r="F1481" s="84" t="s">
        <v>63</v>
      </c>
    </row>
    <row r="1482" spans="1:6" x14ac:dyDescent="0.25">
      <c r="A1482" s="84">
        <v>1538130828</v>
      </c>
      <c r="C1482" s="84">
        <v>1</v>
      </c>
      <c r="D1482" s="84">
        <v>1</v>
      </c>
      <c r="E1482" s="84" t="s">
        <v>20</v>
      </c>
      <c r="F1482" s="84" t="s">
        <v>70</v>
      </c>
    </row>
    <row r="1483" spans="1:6" x14ac:dyDescent="0.25">
      <c r="A1483" s="84">
        <v>1215979901</v>
      </c>
      <c r="C1483" s="84">
        <v>1</v>
      </c>
      <c r="D1483" s="84">
        <v>1</v>
      </c>
      <c r="E1483" s="84" t="s">
        <v>64</v>
      </c>
      <c r="F1483" s="84" t="s">
        <v>68</v>
      </c>
    </row>
    <row r="1484" spans="1:6" x14ac:dyDescent="0.25">
      <c r="A1484" s="84">
        <v>1245212000</v>
      </c>
      <c r="C1484" s="84">
        <v>1</v>
      </c>
      <c r="D1484" s="84">
        <v>0</v>
      </c>
      <c r="E1484" s="84" t="s">
        <v>62</v>
      </c>
      <c r="F1484" s="84" t="s">
        <v>65</v>
      </c>
    </row>
    <row r="1485" spans="1:6" x14ac:dyDescent="0.25">
      <c r="A1485" s="84">
        <v>1336183250</v>
      </c>
      <c r="C1485" s="84">
        <v>1</v>
      </c>
      <c r="D1485" s="84">
        <v>1</v>
      </c>
      <c r="E1485" s="84" t="s">
        <v>20</v>
      </c>
      <c r="F1485" s="84" t="s">
        <v>66</v>
      </c>
    </row>
    <row r="1486" spans="1:6" x14ac:dyDescent="0.25">
      <c r="A1486" s="84">
        <v>1134120942</v>
      </c>
      <c r="C1486" s="84">
        <v>1</v>
      </c>
      <c r="D1486" s="84">
        <v>0</v>
      </c>
      <c r="E1486" s="84" t="s">
        <v>62</v>
      </c>
      <c r="F1486" s="84" t="s">
        <v>65</v>
      </c>
    </row>
    <row r="1487" spans="1:6" x14ac:dyDescent="0.25">
      <c r="A1487" s="84">
        <v>1548225154</v>
      </c>
      <c r="C1487" s="84">
        <v>1</v>
      </c>
      <c r="D1487" s="84">
        <v>1</v>
      </c>
      <c r="E1487" s="84" t="s">
        <v>64</v>
      </c>
      <c r="F1487" s="84" t="s">
        <v>70</v>
      </c>
    </row>
    <row r="1488" spans="1:6" x14ac:dyDescent="0.25">
      <c r="A1488" s="84">
        <v>1811986581</v>
      </c>
      <c r="C1488" s="84">
        <v>1</v>
      </c>
      <c r="D1488" s="84">
        <v>1</v>
      </c>
      <c r="E1488" s="84" t="s">
        <v>20</v>
      </c>
      <c r="F1488" s="84" t="s">
        <v>63</v>
      </c>
    </row>
    <row r="1489" spans="1:6" x14ac:dyDescent="0.25">
      <c r="A1489" s="84">
        <v>1558342832</v>
      </c>
      <c r="C1489" s="84">
        <v>1</v>
      </c>
      <c r="D1489" s="84">
        <v>1</v>
      </c>
      <c r="E1489" s="84" t="s">
        <v>62</v>
      </c>
      <c r="F1489" s="84" t="s">
        <v>70</v>
      </c>
    </row>
    <row r="1490" spans="1:6" x14ac:dyDescent="0.25">
      <c r="A1490" s="84">
        <v>1770581720</v>
      </c>
      <c r="C1490" s="84">
        <v>1</v>
      </c>
      <c r="D1490" s="84">
        <v>1</v>
      </c>
      <c r="E1490" s="84" t="s">
        <v>62</v>
      </c>
      <c r="F1490" s="84" t="s">
        <v>63</v>
      </c>
    </row>
    <row r="1491" spans="1:6" x14ac:dyDescent="0.25">
      <c r="A1491" s="84">
        <v>1437113834</v>
      </c>
      <c r="C1491" s="84">
        <v>1</v>
      </c>
      <c r="D1491" s="84">
        <v>1</v>
      </c>
      <c r="E1491" s="84" t="s">
        <v>20</v>
      </c>
      <c r="F1491" s="84" t="s">
        <v>63</v>
      </c>
    </row>
    <row r="1492" spans="1:6" x14ac:dyDescent="0.25">
      <c r="A1492" s="84">
        <v>1932107323</v>
      </c>
      <c r="C1492" s="84">
        <v>1</v>
      </c>
      <c r="D1492" s="84">
        <v>1</v>
      </c>
      <c r="E1492" s="84" t="s">
        <v>62</v>
      </c>
      <c r="F1492" s="84" t="s">
        <v>63</v>
      </c>
    </row>
    <row r="1493" spans="1:6" x14ac:dyDescent="0.25">
      <c r="A1493" s="84">
        <v>1669080438</v>
      </c>
      <c r="C1493" s="84">
        <v>1</v>
      </c>
      <c r="D1493" s="84">
        <v>1</v>
      </c>
      <c r="E1493" s="84" t="s">
        <v>62</v>
      </c>
      <c r="F1493" s="84" t="s">
        <v>63</v>
      </c>
    </row>
    <row r="1494" spans="1:6" x14ac:dyDescent="0.25">
      <c r="A1494" s="84">
        <v>1982061214</v>
      </c>
      <c r="C1494" s="84">
        <v>1</v>
      </c>
      <c r="D1494" s="84">
        <v>1</v>
      </c>
      <c r="E1494" s="84" t="s">
        <v>20</v>
      </c>
      <c r="F1494" s="84" t="s">
        <v>63</v>
      </c>
    </row>
    <row r="1495" spans="1:6" x14ac:dyDescent="0.25">
      <c r="A1495" s="84">
        <v>1316948797</v>
      </c>
      <c r="C1495" s="84">
        <v>1</v>
      </c>
      <c r="D1495" s="84">
        <v>1</v>
      </c>
      <c r="E1495" s="84" t="s">
        <v>64</v>
      </c>
      <c r="F1495" s="84" t="s">
        <v>63</v>
      </c>
    </row>
    <row r="1496" spans="1:6" x14ac:dyDescent="0.25">
      <c r="A1496" s="84">
        <v>1316358575</v>
      </c>
      <c r="C1496" s="84">
        <v>1</v>
      </c>
      <c r="D1496" s="84">
        <v>1</v>
      </c>
      <c r="E1496" s="84" t="s">
        <v>62</v>
      </c>
      <c r="F1496" s="84" t="s">
        <v>70</v>
      </c>
    </row>
    <row r="1497" spans="1:6" x14ac:dyDescent="0.25">
      <c r="A1497" s="84">
        <v>1376885996</v>
      </c>
      <c r="C1497" s="84">
        <v>1</v>
      </c>
      <c r="D1497" s="84">
        <v>1</v>
      </c>
      <c r="E1497" s="84" t="s">
        <v>62</v>
      </c>
      <c r="F1497" s="84" t="s">
        <v>66</v>
      </c>
    </row>
    <row r="1498" spans="1:6" x14ac:dyDescent="0.25">
      <c r="A1498" s="84">
        <v>1942597018</v>
      </c>
      <c r="C1498" s="84">
        <v>1</v>
      </c>
      <c r="D1498" s="84">
        <v>1</v>
      </c>
      <c r="E1498" s="84" t="s">
        <v>20</v>
      </c>
      <c r="F1498" s="84" t="s">
        <v>67</v>
      </c>
    </row>
    <row r="1499" spans="1:6" x14ac:dyDescent="0.25">
      <c r="A1499" s="84">
        <v>1063840379</v>
      </c>
      <c r="C1499" s="84">
        <v>1</v>
      </c>
      <c r="D1499" s="84">
        <v>1</v>
      </c>
      <c r="E1499" s="84" t="s">
        <v>62</v>
      </c>
      <c r="F1499" s="84" t="s">
        <v>68</v>
      </c>
    </row>
    <row r="1500" spans="1:6" x14ac:dyDescent="0.25">
      <c r="A1500" s="84">
        <v>1801161559</v>
      </c>
      <c r="C1500" s="84">
        <v>1</v>
      </c>
      <c r="D1500" s="84">
        <v>1</v>
      </c>
      <c r="E1500" s="84" t="s">
        <v>64</v>
      </c>
      <c r="F1500" s="84" t="s">
        <v>70</v>
      </c>
    </row>
    <row r="1501" spans="1:6" x14ac:dyDescent="0.25">
      <c r="A1501" s="84">
        <v>1083023998</v>
      </c>
      <c r="C1501" s="84">
        <v>1</v>
      </c>
      <c r="D1501" s="84">
        <v>1</v>
      </c>
      <c r="E1501" s="84" t="s">
        <v>20</v>
      </c>
      <c r="F1501" s="84" t="s">
        <v>70</v>
      </c>
    </row>
    <row r="1502" spans="1:6" x14ac:dyDescent="0.25">
      <c r="A1502" s="84">
        <v>1770961203</v>
      </c>
      <c r="C1502" s="84">
        <v>1</v>
      </c>
      <c r="D1502" s="84">
        <v>1</v>
      </c>
      <c r="E1502" s="84" t="s">
        <v>64</v>
      </c>
      <c r="F1502" s="84" t="s">
        <v>70</v>
      </c>
    </row>
    <row r="1503" spans="1:6" x14ac:dyDescent="0.25">
      <c r="A1503" s="84">
        <v>1780187716</v>
      </c>
      <c r="C1503" s="84">
        <v>1</v>
      </c>
      <c r="D1503" s="84">
        <v>1</v>
      </c>
      <c r="E1503" s="84" t="s">
        <v>20</v>
      </c>
      <c r="F1503" s="84" t="s">
        <v>63</v>
      </c>
    </row>
    <row r="1504" spans="1:6" x14ac:dyDescent="0.25">
      <c r="A1504" s="84">
        <v>1235104167</v>
      </c>
      <c r="C1504" s="84">
        <v>1</v>
      </c>
      <c r="D1504" s="84">
        <v>1</v>
      </c>
      <c r="E1504" s="84" t="s">
        <v>20</v>
      </c>
      <c r="F1504" s="84" t="s">
        <v>66</v>
      </c>
    </row>
    <row r="1505" spans="1:6" x14ac:dyDescent="0.25">
      <c r="A1505" s="84">
        <v>1154439156</v>
      </c>
      <c r="C1505" s="84">
        <v>1</v>
      </c>
      <c r="D1505" s="84">
        <v>1</v>
      </c>
      <c r="E1505" s="84" t="s">
        <v>64</v>
      </c>
      <c r="F1505" s="84" t="s">
        <v>68</v>
      </c>
    </row>
    <row r="1506" spans="1:6" x14ac:dyDescent="0.25">
      <c r="A1506" s="84">
        <v>1487609855</v>
      </c>
      <c r="C1506" s="84">
        <v>1</v>
      </c>
      <c r="D1506" s="84">
        <v>0</v>
      </c>
      <c r="E1506" s="84" t="s">
        <v>62</v>
      </c>
      <c r="F1506" s="84" t="s">
        <v>65</v>
      </c>
    </row>
    <row r="1507" spans="1:6" x14ac:dyDescent="0.25">
      <c r="A1507" s="84">
        <v>1194936757</v>
      </c>
      <c r="C1507" s="84">
        <v>1</v>
      </c>
      <c r="D1507" s="84">
        <v>1</v>
      </c>
      <c r="E1507" s="84" t="s">
        <v>62</v>
      </c>
      <c r="F1507" s="84" t="s">
        <v>68</v>
      </c>
    </row>
    <row r="1508" spans="1:6" x14ac:dyDescent="0.25">
      <c r="A1508" s="84">
        <v>1437165172</v>
      </c>
      <c r="C1508" s="84">
        <v>1</v>
      </c>
      <c r="D1508" s="84">
        <v>1</v>
      </c>
      <c r="E1508" s="84" t="s">
        <v>62</v>
      </c>
      <c r="F1508" s="84" t="s">
        <v>70</v>
      </c>
    </row>
    <row r="1509" spans="1:6" x14ac:dyDescent="0.25">
      <c r="A1509" s="84">
        <v>1699004150</v>
      </c>
      <c r="C1509" s="84">
        <v>1</v>
      </c>
      <c r="D1509" s="84">
        <v>1</v>
      </c>
      <c r="E1509" s="84" t="s">
        <v>20</v>
      </c>
      <c r="F1509" s="84" t="s">
        <v>63</v>
      </c>
    </row>
    <row r="1510" spans="1:6" x14ac:dyDescent="0.25">
      <c r="A1510" s="84">
        <v>1306109939</v>
      </c>
      <c r="C1510" s="84">
        <v>1</v>
      </c>
      <c r="D1510" s="84">
        <v>1</v>
      </c>
      <c r="E1510" s="84" t="s">
        <v>20</v>
      </c>
      <c r="F1510" s="84" t="s">
        <v>66</v>
      </c>
    </row>
    <row r="1511" spans="1:6" x14ac:dyDescent="0.25">
      <c r="A1511" s="84">
        <v>1306189147</v>
      </c>
      <c r="C1511" s="84">
        <v>1</v>
      </c>
      <c r="D1511" s="84">
        <v>1</v>
      </c>
      <c r="E1511" s="84" t="s">
        <v>20</v>
      </c>
      <c r="F1511" s="84" t="s">
        <v>67</v>
      </c>
    </row>
    <row r="1512" spans="1:6" x14ac:dyDescent="0.25">
      <c r="A1512" s="84">
        <v>1548237480</v>
      </c>
      <c r="C1512" s="84">
        <v>1</v>
      </c>
      <c r="D1512" s="84">
        <v>1</v>
      </c>
      <c r="E1512" s="84" t="s">
        <v>20</v>
      </c>
      <c r="F1512" s="84" t="s">
        <v>66</v>
      </c>
    </row>
    <row r="1513" spans="1:6" x14ac:dyDescent="0.25">
      <c r="A1513" s="84">
        <v>1356786628</v>
      </c>
      <c r="C1513" s="84">
        <v>1</v>
      </c>
      <c r="D1513" s="84">
        <v>1</v>
      </c>
      <c r="E1513" s="84" t="s">
        <v>62</v>
      </c>
      <c r="F1513" s="84" t="s">
        <v>66</v>
      </c>
    </row>
    <row r="1514" spans="1:6" x14ac:dyDescent="0.25">
      <c r="A1514" s="84">
        <v>1720222102</v>
      </c>
      <c r="C1514" s="84">
        <v>1</v>
      </c>
      <c r="D1514" s="84">
        <v>1</v>
      </c>
      <c r="E1514" s="84" t="s">
        <v>20</v>
      </c>
      <c r="F1514" s="84" t="s">
        <v>63</v>
      </c>
    </row>
    <row r="1515" spans="1:6" x14ac:dyDescent="0.25">
      <c r="A1515" s="84">
        <v>1740504778</v>
      </c>
      <c r="C1515" s="84">
        <v>1</v>
      </c>
      <c r="D1515" s="84">
        <v>1</v>
      </c>
      <c r="E1515" s="84" t="s">
        <v>20</v>
      </c>
      <c r="F1515" s="84" t="s">
        <v>67</v>
      </c>
    </row>
    <row r="1516" spans="1:6" x14ac:dyDescent="0.25">
      <c r="A1516" s="84">
        <v>1255302584</v>
      </c>
      <c r="C1516" s="84">
        <v>1</v>
      </c>
      <c r="D1516" s="84">
        <v>1</v>
      </c>
      <c r="E1516" s="84" t="s">
        <v>20</v>
      </c>
      <c r="F1516" s="84" t="s">
        <v>66</v>
      </c>
    </row>
    <row r="1517" spans="1:6" x14ac:dyDescent="0.25">
      <c r="A1517" s="84">
        <v>1306053020</v>
      </c>
      <c r="C1517" s="84">
        <v>1</v>
      </c>
      <c r="D1517" s="84">
        <v>1</v>
      </c>
      <c r="E1517" s="84" t="s">
        <v>20</v>
      </c>
      <c r="F1517" s="84" t="s">
        <v>66</v>
      </c>
    </row>
    <row r="1518" spans="1:6" x14ac:dyDescent="0.25">
      <c r="A1518" s="84">
        <v>1598707366</v>
      </c>
      <c r="C1518" s="84">
        <v>1</v>
      </c>
      <c r="D1518" s="84">
        <v>0</v>
      </c>
      <c r="E1518" s="84" t="s">
        <v>20</v>
      </c>
      <c r="F1518" s="84" t="s">
        <v>65</v>
      </c>
    </row>
    <row r="1519" spans="1:6" x14ac:dyDescent="0.25">
      <c r="A1519" s="84">
        <v>1316068554</v>
      </c>
      <c r="C1519" s="84">
        <v>1</v>
      </c>
      <c r="D1519" s="84">
        <v>1</v>
      </c>
      <c r="E1519" s="84" t="s">
        <v>20</v>
      </c>
      <c r="F1519" s="84" t="s">
        <v>66</v>
      </c>
    </row>
    <row r="1520" spans="1:6" x14ac:dyDescent="0.25">
      <c r="A1520" s="84">
        <v>1487628582</v>
      </c>
      <c r="C1520" s="84">
        <v>1</v>
      </c>
      <c r="D1520" s="84">
        <v>1</v>
      </c>
      <c r="E1520" s="84" t="s">
        <v>62</v>
      </c>
      <c r="F1520" s="84" t="s">
        <v>68</v>
      </c>
    </row>
    <row r="1521" spans="1:6" x14ac:dyDescent="0.25">
      <c r="A1521" s="84">
        <v>1063615151</v>
      </c>
      <c r="C1521" s="84">
        <v>1</v>
      </c>
      <c r="D1521" s="84">
        <v>0</v>
      </c>
      <c r="E1521" s="84" t="s">
        <v>20</v>
      </c>
      <c r="F1521" s="84" t="s">
        <v>65</v>
      </c>
    </row>
    <row r="1522" spans="1:6" x14ac:dyDescent="0.25">
      <c r="A1522" s="84">
        <v>1740374677</v>
      </c>
      <c r="C1522" s="84">
        <v>1</v>
      </c>
      <c r="D1522" s="84">
        <v>1</v>
      </c>
      <c r="E1522" s="84" t="s">
        <v>20</v>
      </c>
      <c r="F1522" s="84" t="s">
        <v>70</v>
      </c>
    </row>
    <row r="1523" spans="1:6" x14ac:dyDescent="0.25">
      <c r="A1523" s="84">
        <v>1043353691</v>
      </c>
      <c r="C1523" s="84">
        <v>1</v>
      </c>
      <c r="D1523" s="84">
        <v>1</v>
      </c>
      <c r="E1523" s="84" t="s">
        <v>71</v>
      </c>
      <c r="F1523" s="84" t="s">
        <v>66</v>
      </c>
    </row>
    <row r="1524" spans="1:6" x14ac:dyDescent="0.25">
      <c r="A1524" s="84">
        <v>1174596050</v>
      </c>
      <c r="C1524" s="84">
        <v>1</v>
      </c>
      <c r="D1524" s="84">
        <v>1</v>
      </c>
      <c r="E1524" s="84" t="s">
        <v>20</v>
      </c>
      <c r="F1524" s="84" t="s">
        <v>68</v>
      </c>
    </row>
    <row r="1525" spans="1:6" x14ac:dyDescent="0.25">
      <c r="A1525" s="84">
        <v>1609808583</v>
      </c>
      <c r="C1525" s="84">
        <v>1</v>
      </c>
      <c r="D1525" s="84">
        <v>0</v>
      </c>
      <c r="E1525" s="84" t="s">
        <v>62</v>
      </c>
      <c r="F1525" s="84" t="s">
        <v>65</v>
      </c>
    </row>
    <row r="1526" spans="1:6" x14ac:dyDescent="0.25">
      <c r="A1526" s="84">
        <v>1972597599</v>
      </c>
      <c r="C1526" s="84">
        <v>1</v>
      </c>
      <c r="D1526" s="84">
        <v>1</v>
      </c>
      <c r="E1526" s="84" t="s">
        <v>62</v>
      </c>
      <c r="F1526" s="84" t="s">
        <v>63</v>
      </c>
    </row>
    <row r="1527" spans="1:6" x14ac:dyDescent="0.25">
      <c r="A1527" s="84">
        <v>1972722015</v>
      </c>
      <c r="C1527" s="84">
        <v>1</v>
      </c>
      <c r="D1527" s="84">
        <v>1</v>
      </c>
      <c r="E1527" s="84" t="s">
        <v>20</v>
      </c>
      <c r="F1527" s="84" t="s">
        <v>66</v>
      </c>
    </row>
    <row r="1528" spans="1:6" x14ac:dyDescent="0.25">
      <c r="A1528" s="84">
        <v>1538257464</v>
      </c>
      <c r="C1528" s="84">
        <v>1</v>
      </c>
      <c r="D1528" s="84">
        <v>1</v>
      </c>
      <c r="E1528" s="84" t="s">
        <v>62</v>
      </c>
      <c r="F1528" s="84" t="s">
        <v>63</v>
      </c>
    </row>
    <row r="1529" spans="1:6" x14ac:dyDescent="0.25">
      <c r="A1529" s="84">
        <v>1053575340</v>
      </c>
      <c r="C1529" s="84">
        <v>1</v>
      </c>
      <c r="D1529" s="84">
        <v>1</v>
      </c>
      <c r="E1529" s="84" t="s">
        <v>62</v>
      </c>
      <c r="F1529" s="84" t="s">
        <v>63</v>
      </c>
    </row>
    <row r="1530" spans="1:6" x14ac:dyDescent="0.25">
      <c r="A1530" s="84">
        <v>1285855841</v>
      </c>
      <c r="C1530" s="84">
        <v>1</v>
      </c>
      <c r="D1530" s="84">
        <v>1</v>
      </c>
      <c r="E1530" s="84" t="s">
        <v>20</v>
      </c>
      <c r="F1530" s="84" t="s">
        <v>63</v>
      </c>
    </row>
    <row r="1531" spans="1:6" x14ac:dyDescent="0.25">
      <c r="A1531" s="84">
        <v>1194956185</v>
      </c>
      <c r="C1531" s="84">
        <v>1</v>
      </c>
      <c r="D1531" s="84">
        <v>1</v>
      </c>
      <c r="E1531" s="84" t="s">
        <v>64</v>
      </c>
      <c r="F1531" s="84" t="s">
        <v>70</v>
      </c>
    </row>
    <row r="1532" spans="1:6" x14ac:dyDescent="0.25">
      <c r="A1532" s="84">
        <v>1811104789</v>
      </c>
      <c r="C1532" s="84">
        <v>1</v>
      </c>
      <c r="D1532" s="84">
        <v>1</v>
      </c>
      <c r="E1532" s="84" t="s">
        <v>20</v>
      </c>
      <c r="F1532" s="84" t="s">
        <v>63</v>
      </c>
    </row>
    <row r="1533" spans="1:6" x14ac:dyDescent="0.25">
      <c r="A1533" s="84">
        <v>1891760005</v>
      </c>
      <c r="C1533" s="84">
        <v>1</v>
      </c>
      <c r="D1533" s="84">
        <v>1</v>
      </c>
      <c r="E1533" s="84" t="s">
        <v>20</v>
      </c>
      <c r="F1533" s="84" t="s">
        <v>63</v>
      </c>
    </row>
    <row r="1534" spans="1:6" x14ac:dyDescent="0.25">
      <c r="A1534" s="84">
        <v>1669473914</v>
      </c>
      <c r="C1534" s="84">
        <v>1</v>
      </c>
      <c r="D1534" s="84">
        <v>1</v>
      </c>
      <c r="E1534" s="84" t="s">
        <v>20</v>
      </c>
      <c r="F1534" s="84" t="s">
        <v>66</v>
      </c>
    </row>
    <row r="1535" spans="1:6" x14ac:dyDescent="0.25">
      <c r="A1535" s="84">
        <v>1326174038</v>
      </c>
      <c r="C1535" s="84">
        <v>1</v>
      </c>
      <c r="D1535" s="84">
        <v>1</v>
      </c>
      <c r="E1535" s="84" t="s">
        <v>62</v>
      </c>
      <c r="F1535" s="84" t="s">
        <v>68</v>
      </c>
    </row>
    <row r="1536" spans="1:6" x14ac:dyDescent="0.25">
      <c r="A1536" s="84">
        <v>1730270208</v>
      </c>
      <c r="C1536" s="84">
        <v>1</v>
      </c>
      <c r="D1536" s="84">
        <v>1</v>
      </c>
      <c r="E1536" s="84" t="s">
        <v>64</v>
      </c>
      <c r="F1536" s="84" t="s">
        <v>68</v>
      </c>
    </row>
    <row r="1537" spans="1:6" x14ac:dyDescent="0.25">
      <c r="A1537" s="84">
        <v>1194887505</v>
      </c>
      <c r="C1537" s="84">
        <v>1</v>
      </c>
      <c r="D1537" s="84">
        <v>1</v>
      </c>
      <c r="E1537" s="84" t="s">
        <v>20</v>
      </c>
      <c r="F1537" s="84" t="s">
        <v>63</v>
      </c>
    </row>
    <row r="1538" spans="1:6" x14ac:dyDescent="0.25">
      <c r="A1538" s="84">
        <v>1376860833</v>
      </c>
      <c r="C1538" s="84">
        <v>1</v>
      </c>
      <c r="D1538" s="84">
        <v>1</v>
      </c>
      <c r="E1538" s="84" t="s">
        <v>20</v>
      </c>
      <c r="F1538" s="84" t="s">
        <v>66</v>
      </c>
    </row>
    <row r="1539" spans="1:6" x14ac:dyDescent="0.25">
      <c r="A1539" s="84">
        <v>1871793786</v>
      </c>
      <c r="C1539" s="84">
        <v>1</v>
      </c>
      <c r="D1539" s="84">
        <v>1</v>
      </c>
      <c r="E1539" s="84" t="s">
        <v>62</v>
      </c>
      <c r="F1539" s="84" t="s">
        <v>66</v>
      </c>
    </row>
    <row r="1540" spans="1:6" x14ac:dyDescent="0.25">
      <c r="A1540" s="84">
        <v>1972898021</v>
      </c>
      <c r="C1540" s="84">
        <v>1</v>
      </c>
      <c r="D1540" s="84">
        <v>1</v>
      </c>
      <c r="E1540" s="84" t="s">
        <v>62</v>
      </c>
      <c r="F1540" s="84" t="s">
        <v>68</v>
      </c>
    </row>
    <row r="1541" spans="1:6" x14ac:dyDescent="0.25">
      <c r="A1541" s="84">
        <v>1356394233</v>
      </c>
      <c r="C1541" s="84">
        <v>1</v>
      </c>
      <c r="D1541" s="84">
        <v>1</v>
      </c>
      <c r="E1541" s="84" t="s">
        <v>64</v>
      </c>
      <c r="F1541" s="84" t="s">
        <v>68</v>
      </c>
    </row>
    <row r="1542" spans="1:6" x14ac:dyDescent="0.25">
      <c r="A1542" s="84">
        <v>1114983533</v>
      </c>
      <c r="C1542" s="84">
        <v>1</v>
      </c>
      <c r="D1542" s="84">
        <v>0</v>
      </c>
      <c r="E1542" s="84" t="s">
        <v>20</v>
      </c>
      <c r="F1542" s="84" t="s">
        <v>65</v>
      </c>
    </row>
    <row r="1543" spans="1:6" x14ac:dyDescent="0.25">
      <c r="A1543" s="84">
        <v>1144209388</v>
      </c>
      <c r="C1543" s="84">
        <v>1</v>
      </c>
      <c r="D1543" s="84">
        <v>1</v>
      </c>
      <c r="E1543" s="84" t="s">
        <v>62</v>
      </c>
      <c r="F1543" s="84" t="s">
        <v>66</v>
      </c>
    </row>
    <row r="1544" spans="1:6" x14ac:dyDescent="0.25">
      <c r="A1544" s="84">
        <v>1104006279</v>
      </c>
      <c r="C1544" s="84">
        <v>1</v>
      </c>
      <c r="D1544" s="84">
        <v>1</v>
      </c>
      <c r="E1544" s="84" t="s">
        <v>20</v>
      </c>
      <c r="F1544" s="84" t="s">
        <v>70</v>
      </c>
    </row>
    <row r="1545" spans="1:6" x14ac:dyDescent="0.25">
      <c r="A1545" s="84">
        <v>1013998582</v>
      </c>
      <c r="C1545" s="84">
        <v>1</v>
      </c>
      <c r="D1545" s="84">
        <v>1</v>
      </c>
      <c r="E1545" s="84" t="s">
        <v>20</v>
      </c>
      <c r="F1545" s="84" t="s">
        <v>70</v>
      </c>
    </row>
    <row r="1546" spans="1:6" x14ac:dyDescent="0.25">
      <c r="A1546" s="84">
        <v>1851468193</v>
      </c>
      <c r="C1546" s="84">
        <v>1</v>
      </c>
      <c r="D1546" s="84">
        <v>1</v>
      </c>
      <c r="E1546" s="84" t="s">
        <v>20</v>
      </c>
      <c r="F1546" s="84" t="s">
        <v>66</v>
      </c>
    </row>
    <row r="1547" spans="1:6" x14ac:dyDescent="0.25">
      <c r="A1547" s="84">
        <v>1518082510</v>
      </c>
      <c r="C1547" s="84">
        <v>1</v>
      </c>
      <c r="D1547" s="84">
        <v>1</v>
      </c>
      <c r="E1547" s="84" t="s">
        <v>62</v>
      </c>
      <c r="F1547" s="84" t="s">
        <v>63</v>
      </c>
    </row>
    <row r="1548" spans="1:6" x14ac:dyDescent="0.25">
      <c r="A1548" s="84">
        <v>1053584037</v>
      </c>
      <c r="C1548" s="84">
        <v>1</v>
      </c>
      <c r="D1548" s="84">
        <v>1</v>
      </c>
      <c r="E1548" s="84" t="s">
        <v>62</v>
      </c>
      <c r="F1548" s="84" t="s">
        <v>68</v>
      </c>
    </row>
    <row r="1549" spans="1:6" x14ac:dyDescent="0.25">
      <c r="A1549" s="84">
        <v>1801276472</v>
      </c>
      <c r="C1549" s="84">
        <v>1</v>
      </c>
      <c r="D1549" s="84">
        <v>1</v>
      </c>
      <c r="E1549" s="84" t="s">
        <v>62</v>
      </c>
      <c r="F1549" s="84" t="s">
        <v>67</v>
      </c>
    </row>
    <row r="1550" spans="1:6" x14ac:dyDescent="0.25">
      <c r="A1550" s="84">
        <v>1619359858</v>
      </c>
      <c r="C1550" s="84">
        <v>1</v>
      </c>
      <c r="D1550" s="84">
        <v>1</v>
      </c>
      <c r="E1550" s="84" t="s">
        <v>20</v>
      </c>
      <c r="F1550" s="84" t="s">
        <v>63</v>
      </c>
    </row>
    <row r="1551" spans="1:6" x14ac:dyDescent="0.25">
      <c r="A1551" s="84">
        <v>1780060046</v>
      </c>
      <c r="C1551" s="84">
        <v>1</v>
      </c>
      <c r="D1551" s="84">
        <v>0</v>
      </c>
      <c r="E1551" s="84" t="s">
        <v>62</v>
      </c>
      <c r="F1551" s="84" t="s">
        <v>65</v>
      </c>
    </row>
    <row r="1552" spans="1:6" x14ac:dyDescent="0.25">
      <c r="A1552" s="84">
        <v>1861422362</v>
      </c>
      <c r="C1552" s="84">
        <v>1</v>
      </c>
      <c r="D1552" s="84">
        <v>1</v>
      </c>
      <c r="E1552" s="84" t="s">
        <v>62</v>
      </c>
      <c r="F1552" s="84" t="s">
        <v>68</v>
      </c>
    </row>
    <row r="1553" spans="1:6" x14ac:dyDescent="0.25">
      <c r="A1553" s="84">
        <v>1831572213</v>
      </c>
      <c r="C1553" s="84">
        <v>1</v>
      </c>
      <c r="D1553" s="84">
        <v>1</v>
      </c>
      <c r="E1553" s="84" t="s">
        <v>62</v>
      </c>
      <c r="F1553" s="84" t="s">
        <v>69</v>
      </c>
    </row>
    <row r="1554" spans="1:6" x14ac:dyDescent="0.25">
      <c r="A1554" s="84">
        <v>1134428907</v>
      </c>
      <c r="C1554" s="84">
        <v>1</v>
      </c>
      <c r="D1554" s="84">
        <v>1</v>
      </c>
      <c r="E1554" s="84" t="s">
        <v>20</v>
      </c>
      <c r="F1554" s="84" t="s">
        <v>70</v>
      </c>
    </row>
    <row r="1555" spans="1:6" x14ac:dyDescent="0.25">
      <c r="A1555" s="84">
        <v>1518300177</v>
      </c>
      <c r="C1555" s="84">
        <v>1</v>
      </c>
      <c r="D1555" s="84">
        <v>1</v>
      </c>
      <c r="E1555" s="84" t="s">
        <v>20</v>
      </c>
      <c r="F1555" s="84" t="s">
        <v>70</v>
      </c>
    </row>
    <row r="1556" spans="1:6" x14ac:dyDescent="0.25">
      <c r="A1556" s="84">
        <v>1356603153</v>
      </c>
      <c r="C1556" s="84">
        <v>1</v>
      </c>
      <c r="D1556" s="84">
        <v>1</v>
      </c>
      <c r="E1556" s="84" t="s">
        <v>20</v>
      </c>
      <c r="F1556" s="84" t="s">
        <v>66</v>
      </c>
    </row>
    <row r="1557" spans="1:6" x14ac:dyDescent="0.25">
      <c r="A1557" s="84">
        <v>1972949741</v>
      </c>
      <c r="C1557" s="84">
        <v>1</v>
      </c>
      <c r="D1557" s="84">
        <v>1</v>
      </c>
      <c r="E1557" s="84" t="s">
        <v>71</v>
      </c>
      <c r="F1557" s="84" t="s">
        <v>69</v>
      </c>
    </row>
    <row r="1558" spans="1:6" x14ac:dyDescent="0.25">
      <c r="A1558" s="84">
        <v>1437562121</v>
      </c>
      <c r="C1558" s="84">
        <v>1</v>
      </c>
      <c r="D1558" s="84">
        <v>0</v>
      </c>
      <c r="E1558" s="84" t="s">
        <v>62</v>
      </c>
      <c r="F1558" s="84" t="s">
        <v>65</v>
      </c>
    </row>
    <row r="1559" spans="1:6" x14ac:dyDescent="0.25">
      <c r="A1559" s="84">
        <v>1518373752</v>
      </c>
      <c r="C1559" s="84">
        <v>1</v>
      </c>
      <c r="D1559" s="84">
        <v>1</v>
      </c>
      <c r="E1559" s="84" t="s">
        <v>62</v>
      </c>
      <c r="F1559" s="84" t="s">
        <v>68</v>
      </c>
    </row>
    <row r="1560" spans="1:6" x14ac:dyDescent="0.25">
      <c r="A1560" s="84">
        <v>1689061954</v>
      </c>
      <c r="C1560" s="84">
        <v>1</v>
      </c>
      <c r="D1560" s="84">
        <v>1</v>
      </c>
      <c r="E1560" s="84" t="s">
        <v>20</v>
      </c>
      <c r="F1560" s="84" t="s">
        <v>63</v>
      </c>
    </row>
    <row r="1561" spans="1:6" x14ac:dyDescent="0.25">
      <c r="A1561" s="84">
        <v>1578959292</v>
      </c>
      <c r="C1561" s="84">
        <v>1</v>
      </c>
      <c r="D1561" s="84">
        <v>0</v>
      </c>
      <c r="E1561" s="84" t="s">
        <v>62</v>
      </c>
      <c r="F1561" s="84" t="s">
        <v>65</v>
      </c>
    </row>
    <row r="1562" spans="1:6" x14ac:dyDescent="0.25">
      <c r="A1562" s="84">
        <v>1912361643</v>
      </c>
      <c r="C1562" s="84">
        <v>1</v>
      </c>
      <c r="D1562" s="84">
        <v>1</v>
      </c>
      <c r="E1562" s="84" t="s">
        <v>20</v>
      </c>
      <c r="F1562" s="84" t="s">
        <v>66</v>
      </c>
    </row>
    <row r="1563" spans="1:6" x14ac:dyDescent="0.25">
      <c r="A1563" s="84">
        <v>1265883615</v>
      </c>
      <c r="C1563" s="84">
        <v>1</v>
      </c>
      <c r="D1563" s="84">
        <v>1</v>
      </c>
      <c r="E1563" s="84" t="s">
        <v>20</v>
      </c>
      <c r="F1563" s="84" t="s">
        <v>63</v>
      </c>
    </row>
    <row r="1564" spans="1:6" x14ac:dyDescent="0.25">
      <c r="A1564" s="84">
        <v>1629612833</v>
      </c>
      <c r="C1564" s="84">
        <v>1</v>
      </c>
      <c r="D1564" s="84">
        <v>1</v>
      </c>
      <c r="E1564" s="84" t="s">
        <v>64</v>
      </c>
      <c r="F1564" s="84" t="s">
        <v>68</v>
      </c>
    </row>
    <row r="1565" spans="1:6" x14ac:dyDescent="0.25">
      <c r="A1565" s="84">
        <v>1114378387</v>
      </c>
      <c r="C1565" s="84">
        <v>1</v>
      </c>
      <c r="D1565" s="84">
        <v>1</v>
      </c>
      <c r="E1565" s="84" t="s">
        <v>20</v>
      </c>
      <c r="F1565" s="84" t="s">
        <v>63</v>
      </c>
    </row>
    <row r="1566" spans="1:6" x14ac:dyDescent="0.25">
      <c r="A1566" s="84">
        <v>1215969316</v>
      </c>
      <c r="C1566" s="84">
        <v>1</v>
      </c>
      <c r="D1566" s="84">
        <v>1</v>
      </c>
      <c r="E1566" s="84" t="s">
        <v>62</v>
      </c>
      <c r="F1566" s="84" t="s">
        <v>66</v>
      </c>
    </row>
    <row r="1567" spans="1:6" x14ac:dyDescent="0.25">
      <c r="A1567" s="84">
        <v>1093782559</v>
      </c>
      <c r="C1567" s="84">
        <v>1</v>
      </c>
      <c r="D1567" s="84">
        <v>1</v>
      </c>
      <c r="E1567" s="84" t="s">
        <v>62</v>
      </c>
      <c r="F1567" s="84" t="s">
        <v>68</v>
      </c>
    </row>
    <row r="1568" spans="1:6" x14ac:dyDescent="0.25">
      <c r="A1568" s="84">
        <v>1902801509</v>
      </c>
      <c r="C1568" s="84">
        <v>1</v>
      </c>
      <c r="D1568" s="84">
        <v>1</v>
      </c>
      <c r="E1568" s="84" t="s">
        <v>64</v>
      </c>
      <c r="F1568" s="84" t="s">
        <v>68</v>
      </c>
    </row>
    <row r="1569" spans="1:6" x14ac:dyDescent="0.25">
      <c r="A1569" s="84">
        <v>1891893178</v>
      </c>
      <c r="C1569" s="84">
        <v>1</v>
      </c>
      <c r="D1569" s="84">
        <v>1</v>
      </c>
      <c r="E1569" s="84" t="s">
        <v>64</v>
      </c>
      <c r="F1569" s="84" t="s">
        <v>68</v>
      </c>
    </row>
    <row r="1570" spans="1:6" x14ac:dyDescent="0.25">
      <c r="A1570" s="84">
        <v>1003899261</v>
      </c>
      <c r="C1570" s="84">
        <v>1</v>
      </c>
      <c r="D1570" s="84">
        <v>1</v>
      </c>
      <c r="E1570" s="84" t="s">
        <v>20</v>
      </c>
      <c r="F1570" s="84" t="s">
        <v>66</v>
      </c>
    </row>
    <row r="1571" spans="1:6" x14ac:dyDescent="0.25">
      <c r="A1571" s="84">
        <v>1891892691</v>
      </c>
      <c r="C1571" s="84">
        <v>1</v>
      </c>
      <c r="D1571" s="84">
        <v>1</v>
      </c>
      <c r="E1571" s="84" t="s">
        <v>62</v>
      </c>
      <c r="F1571" s="84" t="s">
        <v>68</v>
      </c>
    </row>
    <row r="1572" spans="1:6" x14ac:dyDescent="0.25">
      <c r="A1572" s="84">
        <v>1336174143</v>
      </c>
      <c r="C1572" s="84">
        <v>1</v>
      </c>
      <c r="D1572" s="84">
        <v>1</v>
      </c>
      <c r="E1572" s="84" t="s">
        <v>64</v>
      </c>
      <c r="F1572" s="84" t="s">
        <v>68</v>
      </c>
    </row>
    <row r="1573" spans="1:6" x14ac:dyDescent="0.25">
      <c r="A1573" s="84">
        <v>1548228455</v>
      </c>
      <c r="C1573" s="84">
        <v>1</v>
      </c>
      <c r="D1573" s="84">
        <v>0</v>
      </c>
      <c r="E1573" s="84" t="s">
        <v>64</v>
      </c>
      <c r="F1573" s="84" t="s">
        <v>65</v>
      </c>
    </row>
    <row r="1574" spans="1:6" x14ac:dyDescent="0.25">
      <c r="A1574" s="84">
        <v>1821095183</v>
      </c>
      <c r="C1574" s="84">
        <v>1</v>
      </c>
      <c r="D1574" s="84">
        <v>1</v>
      </c>
      <c r="E1574" s="84" t="s">
        <v>20</v>
      </c>
      <c r="F1574" s="84" t="s">
        <v>66</v>
      </c>
    </row>
    <row r="1575" spans="1:6" x14ac:dyDescent="0.25">
      <c r="A1575" s="84">
        <v>1003840836</v>
      </c>
      <c r="C1575" s="84">
        <v>1</v>
      </c>
      <c r="D1575" s="84">
        <v>0</v>
      </c>
      <c r="E1575" s="84" t="s">
        <v>62</v>
      </c>
      <c r="F1575" s="84" t="s">
        <v>65</v>
      </c>
    </row>
    <row r="1576" spans="1:6" x14ac:dyDescent="0.25">
      <c r="A1576" s="84">
        <v>1154311769</v>
      </c>
      <c r="C1576" s="84">
        <v>1</v>
      </c>
      <c r="D1576" s="84">
        <v>1</v>
      </c>
      <c r="E1576" s="84" t="s">
        <v>64</v>
      </c>
      <c r="F1576" s="84" t="s">
        <v>68</v>
      </c>
    </row>
    <row r="1577" spans="1:6" x14ac:dyDescent="0.25">
      <c r="A1577" s="84">
        <v>1760557185</v>
      </c>
      <c r="C1577" s="84">
        <v>1</v>
      </c>
      <c r="D1577" s="84">
        <v>0</v>
      </c>
      <c r="E1577" s="84" t="s">
        <v>20</v>
      </c>
      <c r="F1577" s="84" t="s">
        <v>65</v>
      </c>
    </row>
    <row r="1578" spans="1:6" x14ac:dyDescent="0.25">
      <c r="A1578" s="84">
        <v>1851494892</v>
      </c>
      <c r="C1578" s="84">
        <v>1</v>
      </c>
      <c r="D1578" s="84">
        <v>0</v>
      </c>
      <c r="E1578" s="84" t="s">
        <v>64</v>
      </c>
      <c r="F1578" s="84" t="s">
        <v>65</v>
      </c>
    </row>
    <row r="1579" spans="1:6" x14ac:dyDescent="0.25">
      <c r="A1579" s="84">
        <v>1720026032</v>
      </c>
      <c r="C1579" s="84">
        <v>1</v>
      </c>
      <c r="D1579" s="84">
        <v>0</v>
      </c>
      <c r="E1579" s="84" t="s">
        <v>62</v>
      </c>
      <c r="F1579" s="84" t="s">
        <v>65</v>
      </c>
    </row>
    <row r="1580" spans="1:6" x14ac:dyDescent="0.25">
      <c r="A1580" s="84">
        <v>1326049669</v>
      </c>
      <c r="C1580" s="84">
        <v>1</v>
      </c>
      <c r="D1580" s="84">
        <v>1</v>
      </c>
      <c r="E1580" s="84" t="s">
        <v>20</v>
      </c>
      <c r="F1580" s="84" t="s">
        <v>63</v>
      </c>
    </row>
    <row r="1581" spans="1:6" x14ac:dyDescent="0.25">
      <c r="A1581" s="84">
        <v>1386616670</v>
      </c>
      <c r="C1581" s="84">
        <v>1</v>
      </c>
      <c r="D1581" s="84">
        <v>0</v>
      </c>
      <c r="E1581" s="84" t="s">
        <v>62</v>
      </c>
      <c r="F1581" s="84" t="s">
        <v>65</v>
      </c>
    </row>
    <row r="1582" spans="1:6" x14ac:dyDescent="0.25">
      <c r="A1582" s="84">
        <v>1710959390</v>
      </c>
      <c r="C1582" s="84">
        <v>1</v>
      </c>
      <c r="D1582" s="84">
        <v>1</v>
      </c>
      <c r="E1582" s="84" t="s">
        <v>20</v>
      </c>
      <c r="F1582" s="84" t="s">
        <v>66</v>
      </c>
    </row>
    <row r="1583" spans="1:6" x14ac:dyDescent="0.25">
      <c r="A1583" s="84">
        <v>1720069297</v>
      </c>
      <c r="C1583" s="84">
        <v>1</v>
      </c>
      <c r="D1583" s="84">
        <v>1</v>
      </c>
      <c r="E1583" s="84" t="s">
        <v>64</v>
      </c>
      <c r="F1583" s="84" t="s">
        <v>68</v>
      </c>
    </row>
    <row r="1584" spans="1:6" x14ac:dyDescent="0.25">
      <c r="A1584" s="84">
        <v>1972585511</v>
      </c>
      <c r="C1584" s="84">
        <v>1</v>
      </c>
      <c r="D1584" s="84">
        <v>1</v>
      </c>
      <c r="E1584" s="84" t="s">
        <v>64</v>
      </c>
      <c r="F1584" s="84" t="s">
        <v>70</v>
      </c>
    </row>
    <row r="1585" spans="1:6" x14ac:dyDescent="0.25">
      <c r="A1585" s="84">
        <v>1164498648</v>
      </c>
      <c r="C1585" s="84">
        <v>1</v>
      </c>
      <c r="D1585" s="84">
        <v>1</v>
      </c>
      <c r="E1585" s="84" t="s">
        <v>20</v>
      </c>
      <c r="F1585" s="84" t="s">
        <v>66</v>
      </c>
    </row>
    <row r="1586" spans="1:6" x14ac:dyDescent="0.25">
      <c r="A1586" s="84">
        <v>1700079118</v>
      </c>
      <c r="C1586" s="84">
        <v>1</v>
      </c>
      <c r="D1586" s="84">
        <v>1</v>
      </c>
      <c r="E1586" s="84" t="s">
        <v>20</v>
      </c>
      <c r="F1586" s="84" t="s">
        <v>66</v>
      </c>
    </row>
    <row r="1587" spans="1:6" x14ac:dyDescent="0.25">
      <c r="A1587" s="84">
        <v>1760113344</v>
      </c>
      <c r="C1587" s="84">
        <v>1</v>
      </c>
      <c r="D1587" s="84">
        <v>0</v>
      </c>
      <c r="E1587" s="84" t="s">
        <v>20</v>
      </c>
      <c r="F1587" s="84" t="s">
        <v>65</v>
      </c>
    </row>
    <row r="1588" spans="1:6" x14ac:dyDescent="0.25">
      <c r="A1588" s="84">
        <v>1285390609</v>
      </c>
      <c r="C1588" s="84">
        <v>1</v>
      </c>
      <c r="D1588" s="84">
        <v>0</v>
      </c>
      <c r="E1588" s="84" t="s">
        <v>62</v>
      </c>
      <c r="F1588" s="84" t="s">
        <v>65</v>
      </c>
    </row>
    <row r="1589" spans="1:6" x14ac:dyDescent="0.25">
      <c r="A1589" s="84">
        <v>1154381838</v>
      </c>
      <c r="C1589" s="84">
        <v>1</v>
      </c>
      <c r="D1589" s="84">
        <v>1</v>
      </c>
      <c r="E1589" s="84" t="s">
        <v>20</v>
      </c>
      <c r="F1589" s="84" t="s">
        <v>68</v>
      </c>
    </row>
    <row r="1590" spans="1:6" x14ac:dyDescent="0.25">
      <c r="A1590" s="84">
        <v>1922033265</v>
      </c>
      <c r="C1590" s="84">
        <v>1</v>
      </c>
      <c r="D1590" s="84">
        <v>1</v>
      </c>
      <c r="E1590" s="84" t="s">
        <v>64</v>
      </c>
      <c r="F1590" s="84" t="s">
        <v>68</v>
      </c>
    </row>
    <row r="1591" spans="1:6" x14ac:dyDescent="0.25">
      <c r="A1591" s="84">
        <v>1699853838</v>
      </c>
      <c r="C1591" s="84">
        <v>1</v>
      </c>
      <c r="D1591" s="84">
        <v>1</v>
      </c>
      <c r="E1591" s="84" t="s">
        <v>62</v>
      </c>
      <c r="F1591" s="84" t="s">
        <v>66</v>
      </c>
    </row>
    <row r="1592" spans="1:6" x14ac:dyDescent="0.25">
      <c r="A1592" s="84">
        <v>1811155005</v>
      </c>
      <c r="C1592" s="84">
        <v>1</v>
      </c>
      <c r="D1592" s="84">
        <v>0</v>
      </c>
      <c r="E1592" s="84" t="s">
        <v>64</v>
      </c>
      <c r="F1592" s="84" t="s">
        <v>65</v>
      </c>
    </row>
    <row r="1593" spans="1:6" x14ac:dyDescent="0.25">
      <c r="A1593" s="84">
        <v>1700016185</v>
      </c>
      <c r="C1593" s="84">
        <v>1</v>
      </c>
      <c r="D1593" s="84">
        <v>1</v>
      </c>
      <c r="E1593" s="84" t="s">
        <v>71</v>
      </c>
      <c r="F1593" s="84" t="s">
        <v>63</v>
      </c>
    </row>
    <row r="1594" spans="1:6" x14ac:dyDescent="0.25">
      <c r="A1594" s="84">
        <v>1891777413</v>
      </c>
      <c r="C1594" s="84">
        <v>1</v>
      </c>
      <c r="D1594" s="84">
        <v>1</v>
      </c>
      <c r="E1594" s="84" t="s">
        <v>20</v>
      </c>
      <c r="F1594" s="84" t="s">
        <v>66</v>
      </c>
    </row>
    <row r="1595" spans="1:6" x14ac:dyDescent="0.25">
      <c r="A1595" s="84">
        <v>1558532689</v>
      </c>
      <c r="C1595" s="84">
        <v>1</v>
      </c>
      <c r="D1595" s="84">
        <v>1</v>
      </c>
      <c r="E1595" s="84" t="s">
        <v>62</v>
      </c>
      <c r="F1595" s="84" t="s">
        <v>63</v>
      </c>
    </row>
    <row r="1596" spans="1:6" x14ac:dyDescent="0.25">
      <c r="A1596" s="84">
        <v>1780676155</v>
      </c>
      <c r="C1596" s="84">
        <v>1</v>
      </c>
      <c r="D1596" s="84">
        <v>1</v>
      </c>
      <c r="E1596" s="84" t="s">
        <v>62</v>
      </c>
      <c r="F1596" s="84" t="s">
        <v>70</v>
      </c>
    </row>
    <row r="1597" spans="1:6" x14ac:dyDescent="0.25">
      <c r="A1597" s="84">
        <v>1053312397</v>
      </c>
      <c r="C1597" s="84">
        <v>1</v>
      </c>
      <c r="D1597" s="84">
        <v>1</v>
      </c>
      <c r="E1597" s="84" t="s">
        <v>62</v>
      </c>
      <c r="F1597" s="84" t="s">
        <v>66</v>
      </c>
    </row>
    <row r="1598" spans="1:6" x14ac:dyDescent="0.25">
      <c r="A1598" s="84">
        <v>1346336831</v>
      </c>
      <c r="C1598" s="84">
        <v>1</v>
      </c>
      <c r="D1598" s="84">
        <v>1</v>
      </c>
      <c r="E1598" s="84" t="s">
        <v>62</v>
      </c>
      <c r="F1598" s="84" t="s">
        <v>66</v>
      </c>
    </row>
    <row r="1599" spans="1:6" x14ac:dyDescent="0.25">
      <c r="A1599" s="84">
        <v>1184683716</v>
      </c>
      <c r="C1599" s="84">
        <v>1</v>
      </c>
      <c r="D1599" s="84">
        <v>1</v>
      </c>
      <c r="E1599" s="84" t="s">
        <v>62</v>
      </c>
      <c r="F1599" s="84" t="s">
        <v>63</v>
      </c>
    </row>
    <row r="1600" spans="1:6" x14ac:dyDescent="0.25">
      <c r="A1600" s="84">
        <v>1144289166</v>
      </c>
      <c r="C1600" s="84">
        <v>1</v>
      </c>
      <c r="D1600" s="84">
        <v>1</v>
      </c>
      <c r="E1600" s="84" t="s">
        <v>62</v>
      </c>
      <c r="F1600" s="84" t="s">
        <v>63</v>
      </c>
    </row>
    <row r="1601" spans="1:6" x14ac:dyDescent="0.25">
      <c r="A1601" s="84">
        <v>1568484640</v>
      </c>
      <c r="C1601" s="84">
        <v>1</v>
      </c>
      <c r="D1601" s="84">
        <v>1</v>
      </c>
      <c r="E1601" s="84" t="s">
        <v>20</v>
      </c>
      <c r="F1601" s="84" t="s">
        <v>63</v>
      </c>
    </row>
    <row r="1602" spans="1:6" x14ac:dyDescent="0.25">
      <c r="A1602" s="84">
        <v>1194792408</v>
      </c>
      <c r="C1602" s="84">
        <v>1</v>
      </c>
      <c r="D1602" s="84">
        <v>0</v>
      </c>
      <c r="E1602" s="84" t="s">
        <v>20</v>
      </c>
      <c r="F1602" s="84" t="s">
        <v>65</v>
      </c>
    </row>
    <row r="1603" spans="1:6" x14ac:dyDescent="0.25">
      <c r="A1603" s="84">
        <v>1760439921</v>
      </c>
      <c r="C1603" s="84">
        <v>1</v>
      </c>
      <c r="D1603" s="84">
        <v>1</v>
      </c>
      <c r="E1603" s="84" t="s">
        <v>64</v>
      </c>
      <c r="F1603" s="84" t="s">
        <v>63</v>
      </c>
    </row>
    <row r="1604" spans="1:6" x14ac:dyDescent="0.25">
      <c r="A1604" s="84">
        <v>1588899504</v>
      </c>
      <c r="C1604" s="84">
        <v>1</v>
      </c>
      <c r="D1604" s="84">
        <v>1</v>
      </c>
      <c r="E1604" s="84" t="s">
        <v>62</v>
      </c>
      <c r="F1604" s="84" t="s">
        <v>66</v>
      </c>
    </row>
    <row r="1605" spans="1:6" x14ac:dyDescent="0.25">
      <c r="A1605" s="84">
        <v>1790713824</v>
      </c>
      <c r="C1605" s="84">
        <v>1</v>
      </c>
      <c r="D1605" s="84">
        <v>0</v>
      </c>
      <c r="E1605" s="84" t="s">
        <v>62</v>
      </c>
      <c r="F1605" s="84" t="s">
        <v>65</v>
      </c>
    </row>
    <row r="1606" spans="1:6" x14ac:dyDescent="0.25">
      <c r="A1606" s="84">
        <v>1366776007</v>
      </c>
      <c r="C1606" s="84">
        <v>1</v>
      </c>
      <c r="D1606" s="84">
        <v>1</v>
      </c>
      <c r="E1606" s="84" t="s">
        <v>20</v>
      </c>
      <c r="F1606" s="84" t="s">
        <v>67</v>
      </c>
    </row>
    <row r="1607" spans="1:6" x14ac:dyDescent="0.25">
      <c r="A1607" s="84">
        <v>1700879350</v>
      </c>
      <c r="C1607" s="84">
        <v>1</v>
      </c>
      <c r="D1607" s="84">
        <v>0</v>
      </c>
      <c r="E1607" s="84" t="s">
        <v>62</v>
      </c>
      <c r="F1607" s="84" t="s">
        <v>65</v>
      </c>
    </row>
    <row r="1608" spans="1:6" x14ac:dyDescent="0.25">
      <c r="A1608" s="84">
        <v>1629054820</v>
      </c>
      <c r="C1608" s="84">
        <v>1</v>
      </c>
      <c r="D1608" s="84">
        <v>1</v>
      </c>
      <c r="E1608" s="84" t="s">
        <v>62</v>
      </c>
      <c r="F1608" s="84" t="s">
        <v>68</v>
      </c>
    </row>
    <row r="1609" spans="1:6" x14ac:dyDescent="0.25">
      <c r="A1609" s="84">
        <v>1972625788</v>
      </c>
      <c r="C1609" s="84">
        <v>1</v>
      </c>
      <c r="D1609" s="84">
        <v>1</v>
      </c>
      <c r="E1609" s="84" t="s">
        <v>62</v>
      </c>
      <c r="F1609" s="84" t="s">
        <v>66</v>
      </c>
    </row>
    <row r="1610" spans="1:6" x14ac:dyDescent="0.25">
      <c r="A1610" s="84">
        <v>1912985995</v>
      </c>
      <c r="C1610" s="84">
        <v>1</v>
      </c>
      <c r="D1610" s="84">
        <v>1</v>
      </c>
      <c r="E1610" s="84" t="s">
        <v>62</v>
      </c>
      <c r="F1610" s="84" t="s">
        <v>70</v>
      </c>
    </row>
    <row r="1611" spans="1:6" x14ac:dyDescent="0.25">
      <c r="A1611" s="84">
        <v>1003898560</v>
      </c>
      <c r="C1611" s="84">
        <v>1</v>
      </c>
      <c r="D1611" s="84">
        <v>1</v>
      </c>
      <c r="E1611" s="84" t="s">
        <v>20</v>
      </c>
      <c r="F1611" s="84" t="s">
        <v>70</v>
      </c>
    </row>
    <row r="1612" spans="1:6" x14ac:dyDescent="0.25">
      <c r="A1612" s="84">
        <v>1073533485</v>
      </c>
      <c r="C1612" s="84">
        <v>1</v>
      </c>
      <c r="D1612" s="84">
        <v>1</v>
      </c>
      <c r="E1612" s="84" t="s">
        <v>62</v>
      </c>
      <c r="F1612" s="84" t="s">
        <v>63</v>
      </c>
    </row>
    <row r="1613" spans="1:6" x14ac:dyDescent="0.25">
      <c r="A1613" s="84">
        <v>1417966557</v>
      </c>
      <c r="C1613" s="84">
        <v>1</v>
      </c>
      <c r="D1613" s="84">
        <v>0</v>
      </c>
      <c r="E1613" s="84" t="s">
        <v>64</v>
      </c>
      <c r="F1613" s="84" t="s">
        <v>65</v>
      </c>
    </row>
    <row r="1614" spans="1:6" x14ac:dyDescent="0.25">
      <c r="A1614" s="84">
        <v>1538191101</v>
      </c>
      <c r="C1614" s="84">
        <v>1</v>
      </c>
      <c r="D1614" s="84">
        <v>1</v>
      </c>
      <c r="E1614" s="84" t="s">
        <v>20</v>
      </c>
      <c r="F1614" s="84" t="s">
        <v>66</v>
      </c>
    </row>
    <row r="1615" spans="1:6" x14ac:dyDescent="0.25">
      <c r="A1615" s="84">
        <v>1821102237</v>
      </c>
      <c r="C1615" s="84">
        <v>1</v>
      </c>
      <c r="D1615" s="84">
        <v>1</v>
      </c>
      <c r="E1615" s="84" t="s">
        <v>20</v>
      </c>
      <c r="F1615" s="84" t="s">
        <v>63</v>
      </c>
    </row>
    <row r="1616" spans="1:6" x14ac:dyDescent="0.25">
      <c r="A1616" s="84">
        <v>1043404593</v>
      </c>
      <c r="C1616" s="84">
        <v>1</v>
      </c>
      <c r="D1616" s="84">
        <v>1</v>
      </c>
      <c r="E1616" s="84" t="s">
        <v>64</v>
      </c>
      <c r="F1616" s="84" t="s">
        <v>68</v>
      </c>
    </row>
    <row r="1617" spans="1:6" x14ac:dyDescent="0.25">
      <c r="A1617" s="84">
        <v>1518405141</v>
      </c>
      <c r="C1617" s="84">
        <v>1</v>
      </c>
      <c r="D1617" s="84">
        <v>1</v>
      </c>
      <c r="E1617" s="84" t="s">
        <v>20</v>
      </c>
      <c r="F1617" s="84" t="s">
        <v>66</v>
      </c>
    </row>
    <row r="1618" spans="1:6" x14ac:dyDescent="0.25">
      <c r="A1618" s="84">
        <v>1710468475</v>
      </c>
      <c r="C1618" s="84">
        <v>1</v>
      </c>
      <c r="D1618" s="84">
        <v>1</v>
      </c>
      <c r="E1618" s="84" t="s">
        <v>64</v>
      </c>
      <c r="F1618" s="84" t="s">
        <v>68</v>
      </c>
    </row>
    <row r="1619" spans="1:6" x14ac:dyDescent="0.25">
      <c r="A1619" s="84">
        <v>1396194684</v>
      </c>
      <c r="C1619" s="84">
        <v>1</v>
      </c>
      <c r="D1619" s="84">
        <v>1</v>
      </c>
      <c r="E1619" s="84" t="s">
        <v>20</v>
      </c>
      <c r="F1619" s="84" t="s">
        <v>66</v>
      </c>
    </row>
    <row r="1620" spans="1:6" x14ac:dyDescent="0.25">
      <c r="A1620" s="84">
        <v>1306353347</v>
      </c>
      <c r="C1620" s="84">
        <v>1</v>
      </c>
      <c r="D1620" s="84">
        <v>1</v>
      </c>
      <c r="E1620" s="84" t="s">
        <v>20</v>
      </c>
      <c r="F1620" s="84" t="s">
        <v>66</v>
      </c>
    </row>
    <row r="1621" spans="1:6" x14ac:dyDescent="0.25">
      <c r="A1621" s="84">
        <v>1477729598</v>
      </c>
      <c r="C1621" s="84">
        <v>1</v>
      </c>
      <c r="D1621" s="84">
        <v>0</v>
      </c>
      <c r="E1621" s="84" t="s">
        <v>62</v>
      </c>
      <c r="F1621" s="84" t="s">
        <v>65</v>
      </c>
    </row>
    <row r="1622" spans="1:6" x14ac:dyDescent="0.25">
      <c r="A1622" s="84">
        <v>1770856858</v>
      </c>
      <c r="C1622" s="84">
        <v>1</v>
      </c>
      <c r="D1622" s="84">
        <v>1</v>
      </c>
      <c r="E1622" s="84" t="s">
        <v>20</v>
      </c>
      <c r="F1622" s="84" t="s">
        <v>63</v>
      </c>
    </row>
    <row r="1623" spans="1:6" x14ac:dyDescent="0.25">
      <c r="A1623" s="84">
        <v>1396989869</v>
      </c>
      <c r="C1623" s="84">
        <v>1</v>
      </c>
      <c r="D1623" s="84">
        <v>1</v>
      </c>
      <c r="E1623" s="84" t="s">
        <v>62</v>
      </c>
      <c r="F1623" s="84" t="s">
        <v>68</v>
      </c>
    </row>
    <row r="1624" spans="1:6" x14ac:dyDescent="0.25">
      <c r="A1624" s="84">
        <v>1780732453</v>
      </c>
      <c r="C1624" s="84">
        <v>1</v>
      </c>
      <c r="D1624" s="84">
        <v>1</v>
      </c>
      <c r="E1624" s="84" t="s">
        <v>20</v>
      </c>
      <c r="F1624" s="84" t="s">
        <v>66</v>
      </c>
    </row>
    <row r="1625" spans="1:6" x14ac:dyDescent="0.25">
      <c r="A1625" s="84">
        <v>1992971824</v>
      </c>
      <c r="C1625" s="84">
        <v>1</v>
      </c>
      <c r="D1625" s="84">
        <v>1</v>
      </c>
      <c r="E1625" s="84" t="s">
        <v>20</v>
      </c>
      <c r="F1625" s="84" t="s">
        <v>70</v>
      </c>
    </row>
    <row r="1626" spans="1:6" x14ac:dyDescent="0.25">
      <c r="A1626" s="84">
        <v>1407141575</v>
      </c>
      <c r="C1626" s="84">
        <v>1</v>
      </c>
      <c r="D1626" s="84">
        <v>1</v>
      </c>
      <c r="E1626" s="84" t="s">
        <v>20</v>
      </c>
      <c r="F1626" s="84" t="s">
        <v>70</v>
      </c>
    </row>
    <row r="1627" spans="1:6" x14ac:dyDescent="0.25">
      <c r="A1627" s="84">
        <v>1346535440</v>
      </c>
      <c r="C1627" s="84">
        <v>1</v>
      </c>
      <c r="D1627" s="84">
        <v>1</v>
      </c>
      <c r="E1627" s="84" t="s">
        <v>62</v>
      </c>
      <c r="F1627" s="84" t="s">
        <v>70</v>
      </c>
    </row>
    <row r="1628" spans="1:6" x14ac:dyDescent="0.25">
      <c r="A1628" s="84">
        <v>1215085840</v>
      </c>
      <c r="C1628" s="84">
        <v>1</v>
      </c>
      <c r="D1628" s="84">
        <v>1</v>
      </c>
      <c r="E1628" s="84" t="s">
        <v>62</v>
      </c>
      <c r="F1628" s="84" t="s">
        <v>68</v>
      </c>
    </row>
    <row r="1629" spans="1:6" x14ac:dyDescent="0.25">
      <c r="A1629" s="84">
        <v>1023279379</v>
      </c>
      <c r="C1629" s="84">
        <v>1</v>
      </c>
      <c r="D1629" s="84">
        <v>0</v>
      </c>
      <c r="E1629" s="84" t="s">
        <v>20</v>
      </c>
      <c r="F1629" s="84" t="s">
        <v>65</v>
      </c>
    </row>
    <row r="1630" spans="1:6" x14ac:dyDescent="0.25">
      <c r="A1630" s="84">
        <v>1710167556</v>
      </c>
      <c r="C1630" s="84">
        <v>1</v>
      </c>
      <c r="D1630" s="84">
        <v>0</v>
      </c>
      <c r="E1630" s="84" t="s">
        <v>62</v>
      </c>
      <c r="F1630" s="84" t="s">
        <v>65</v>
      </c>
    </row>
    <row r="1631" spans="1:6" x14ac:dyDescent="0.25">
      <c r="A1631" s="84">
        <v>1922016906</v>
      </c>
      <c r="C1631" s="84">
        <v>1</v>
      </c>
      <c r="D1631" s="84">
        <v>1</v>
      </c>
      <c r="E1631" s="84" t="s">
        <v>20</v>
      </c>
      <c r="F1631" s="84" t="s">
        <v>68</v>
      </c>
    </row>
    <row r="1632" spans="1:6" x14ac:dyDescent="0.25">
      <c r="A1632" s="84">
        <v>1497840847</v>
      </c>
      <c r="C1632" s="84">
        <v>1</v>
      </c>
      <c r="D1632" s="84">
        <v>1</v>
      </c>
      <c r="E1632" s="84" t="s">
        <v>62</v>
      </c>
      <c r="F1632" s="84" t="s">
        <v>69</v>
      </c>
    </row>
    <row r="1633" spans="1:6" x14ac:dyDescent="0.25">
      <c r="A1633" s="84">
        <v>1619296027</v>
      </c>
      <c r="C1633" s="84">
        <v>1</v>
      </c>
      <c r="D1633" s="84">
        <v>0</v>
      </c>
      <c r="E1633" s="84" t="s">
        <v>62</v>
      </c>
      <c r="F1633" s="84" t="s">
        <v>65</v>
      </c>
    </row>
    <row r="1634" spans="1:6" x14ac:dyDescent="0.25">
      <c r="A1634" s="84">
        <v>1609130020</v>
      </c>
      <c r="C1634" s="84">
        <v>1</v>
      </c>
      <c r="D1634" s="84">
        <v>1</v>
      </c>
      <c r="E1634" s="84" t="s">
        <v>20</v>
      </c>
      <c r="F1634" s="84" t="s">
        <v>63</v>
      </c>
    </row>
    <row r="1635" spans="1:6" x14ac:dyDescent="0.25">
      <c r="A1635" s="84">
        <v>1609127927</v>
      </c>
      <c r="C1635" s="84">
        <v>1</v>
      </c>
      <c r="D1635" s="84">
        <v>1</v>
      </c>
      <c r="E1635" s="84" t="s">
        <v>20</v>
      </c>
      <c r="F1635" s="84" t="s">
        <v>66</v>
      </c>
    </row>
    <row r="1636" spans="1:6" x14ac:dyDescent="0.25">
      <c r="A1636" s="84">
        <v>1932548658</v>
      </c>
      <c r="C1636" s="84">
        <v>1</v>
      </c>
      <c r="D1636" s="84">
        <v>1</v>
      </c>
      <c r="E1636" s="84" t="s">
        <v>71</v>
      </c>
      <c r="F1636" s="84" t="s">
        <v>69</v>
      </c>
    </row>
    <row r="1637" spans="1:6" x14ac:dyDescent="0.25">
      <c r="A1637" s="84">
        <v>1295962397</v>
      </c>
      <c r="C1637" s="84">
        <v>1</v>
      </c>
      <c r="D1637" s="84">
        <v>1</v>
      </c>
      <c r="E1637" s="84" t="s">
        <v>20</v>
      </c>
      <c r="F1637" s="84" t="s">
        <v>66</v>
      </c>
    </row>
    <row r="1638" spans="1:6" x14ac:dyDescent="0.25">
      <c r="A1638" s="84">
        <v>1346476132</v>
      </c>
      <c r="C1638" s="84">
        <v>1</v>
      </c>
      <c r="D1638" s="84">
        <v>1</v>
      </c>
      <c r="E1638" s="84" t="s">
        <v>71</v>
      </c>
      <c r="F1638" s="84" t="s">
        <v>66</v>
      </c>
    </row>
    <row r="1639" spans="1:6" x14ac:dyDescent="0.25">
      <c r="A1639" s="84">
        <v>1427317247</v>
      </c>
      <c r="C1639" s="84">
        <v>1</v>
      </c>
      <c r="D1639" s="84">
        <v>1</v>
      </c>
      <c r="E1639" s="84" t="s">
        <v>20</v>
      </c>
      <c r="F1639" s="84" t="s">
        <v>63</v>
      </c>
    </row>
    <row r="1640" spans="1:6" x14ac:dyDescent="0.25">
      <c r="A1640" s="84">
        <v>1205098886</v>
      </c>
      <c r="C1640" s="84">
        <v>1</v>
      </c>
      <c r="D1640" s="84">
        <v>1</v>
      </c>
      <c r="E1640" s="84" t="s">
        <v>20</v>
      </c>
      <c r="F1640" s="84" t="s">
        <v>67</v>
      </c>
    </row>
    <row r="1641" spans="1:6" x14ac:dyDescent="0.25">
      <c r="A1641" s="84">
        <v>1285070136</v>
      </c>
      <c r="C1641" s="84">
        <v>1</v>
      </c>
      <c r="D1641" s="84">
        <v>1</v>
      </c>
      <c r="E1641" s="84" t="s">
        <v>20</v>
      </c>
      <c r="F1641" s="84" t="s">
        <v>70</v>
      </c>
    </row>
    <row r="1642" spans="1:6" x14ac:dyDescent="0.25">
      <c r="A1642" s="84">
        <v>1700130598</v>
      </c>
      <c r="C1642" s="84">
        <v>1</v>
      </c>
      <c r="D1642" s="84">
        <v>1</v>
      </c>
      <c r="E1642" s="84" t="s">
        <v>62</v>
      </c>
      <c r="F1642" s="84" t="s">
        <v>68</v>
      </c>
    </row>
    <row r="1643" spans="1:6" x14ac:dyDescent="0.25">
      <c r="A1643" s="84">
        <v>1093080145</v>
      </c>
      <c r="C1643" s="84">
        <v>1</v>
      </c>
      <c r="D1643" s="84">
        <v>1</v>
      </c>
      <c r="E1643" s="84" t="s">
        <v>62</v>
      </c>
      <c r="F1643" s="84" t="s">
        <v>63</v>
      </c>
    </row>
    <row r="1644" spans="1:6" x14ac:dyDescent="0.25">
      <c r="A1644" s="84">
        <v>1861538431</v>
      </c>
      <c r="C1644" s="84">
        <v>1</v>
      </c>
      <c r="D1644" s="84">
        <v>1</v>
      </c>
      <c r="E1644" s="84" t="s">
        <v>20</v>
      </c>
      <c r="F1644" s="84" t="s">
        <v>63</v>
      </c>
    </row>
    <row r="1645" spans="1:6" x14ac:dyDescent="0.25">
      <c r="A1645" s="84">
        <v>1700152261</v>
      </c>
      <c r="C1645" s="84">
        <v>1</v>
      </c>
      <c r="D1645" s="84">
        <v>1</v>
      </c>
      <c r="E1645" s="84" t="s">
        <v>62</v>
      </c>
      <c r="F1645" s="84" t="s">
        <v>68</v>
      </c>
    </row>
    <row r="1646" spans="1:6" x14ac:dyDescent="0.25">
      <c r="A1646" s="84">
        <v>1790945996</v>
      </c>
      <c r="C1646" s="84">
        <v>1</v>
      </c>
      <c r="D1646" s="84">
        <v>1</v>
      </c>
      <c r="E1646" s="84" t="s">
        <v>20</v>
      </c>
      <c r="F1646" s="84" t="s">
        <v>66</v>
      </c>
    </row>
    <row r="1647" spans="1:6" x14ac:dyDescent="0.25">
      <c r="A1647" s="84">
        <v>1871149153</v>
      </c>
      <c r="C1647" s="84">
        <v>1</v>
      </c>
      <c r="D1647" s="84">
        <v>1</v>
      </c>
      <c r="E1647" s="84" t="s">
        <v>20</v>
      </c>
      <c r="F1647" s="84" t="s">
        <v>67</v>
      </c>
    </row>
    <row r="1648" spans="1:6" x14ac:dyDescent="0.25">
      <c r="A1648" s="84">
        <v>1629633474</v>
      </c>
      <c r="C1648" s="84">
        <v>1</v>
      </c>
      <c r="D1648" s="84">
        <v>1</v>
      </c>
      <c r="E1648" s="84" t="s">
        <v>71</v>
      </c>
      <c r="F1648" s="84" t="s">
        <v>66</v>
      </c>
    </row>
    <row r="1649" spans="1:6" x14ac:dyDescent="0.25">
      <c r="A1649" s="84">
        <v>1346806841</v>
      </c>
      <c r="C1649" s="84">
        <v>1</v>
      </c>
      <c r="D1649" s="84">
        <v>1</v>
      </c>
      <c r="E1649" s="84" t="s">
        <v>20</v>
      </c>
      <c r="F1649" s="84" t="s">
        <v>66</v>
      </c>
    </row>
    <row r="1650" spans="1:6" x14ac:dyDescent="0.25">
      <c r="A1650" s="84">
        <v>1942448345</v>
      </c>
      <c r="C1650" s="84">
        <v>1</v>
      </c>
      <c r="D1650" s="84">
        <v>1</v>
      </c>
      <c r="E1650" s="84" t="s">
        <v>64</v>
      </c>
      <c r="F1650" s="84" t="s">
        <v>68</v>
      </c>
    </row>
    <row r="1651" spans="1:6" x14ac:dyDescent="0.25">
      <c r="A1651" s="84">
        <v>1346864139</v>
      </c>
      <c r="C1651" s="84">
        <v>1</v>
      </c>
      <c r="D1651" s="84">
        <v>1</v>
      </c>
      <c r="E1651" s="84" t="s">
        <v>62</v>
      </c>
      <c r="F1651" s="84" t="s">
        <v>63</v>
      </c>
    </row>
    <row r="1652" spans="1:6" x14ac:dyDescent="0.25">
      <c r="A1652" s="84">
        <v>1801307475</v>
      </c>
      <c r="C1652" s="84">
        <v>1</v>
      </c>
      <c r="D1652" s="84">
        <v>1</v>
      </c>
      <c r="E1652" s="84" t="s">
        <v>20</v>
      </c>
      <c r="F1652" s="84" t="s">
        <v>66</v>
      </c>
    </row>
    <row r="1653" spans="1:6" x14ac:dyDescent="0.25">
      <c r="A1653" s="84">
        <v>1760941801</v>
      </c>
      <c r="C1653" s="84">
        <v>1</v>
      </c>
      <c r="D1653" s="84">
        <v>1</v>
      </c>
      <c r="E1653" s="84" t="s">
        <v>20</v>
      </c>
      <c r="F1653" s="84" t="s">
        <v>63</v>
      </c>
    </row>
    <row r="1654" spans="1:6" x14ac:dyDescent="0.25">
      <c r="A1654" s="84">
        <v>1528554094</v>
      </c>
      <c r="C1654" s="84">
        <v>1</v>
      </c>
      <c r="D1654" s="84">
        <v>1</v>
      </c>
      <c r="E1654" s="84" t="s">
        <v>71</v>
      </c>
      <c r="F1654" s="84" t="s">
        <v>69</v>
      </c>
    </row>
    <row r="1655" spans="1:6" x14ac:dyDescent="0.25">
      <c r="A1655" s="84">
        <v>1386621464</v>
      </c>
      <c r="C1655" s="84">
        <v>1</v>
      </c>
      <c r="D1655" s="84">
        <v>1</v>
      </c>
      <c r="E1655" s="84" t="s">
        <v>64</v>
      </c>
      <c r="F1655" s="84" t="s">
        <v>68</v>
      </c>
    </row>
    <row r="1656" spans="1:6" x14ac:dyDescent="0.25">
      <c r="A1656" s="84">
        <v>1508860107</v>
      </c>
      <c r="C1656" s="84">
        <v>1</v>
      </c>
      <c r="D1656" s="84">
        <v>1</v>
      </c>
      <c r="E1656" s="84" t="s">
        <v>62</v>
      </c>
      <c r="F1656" s="84" t="s">
        <v>63</v>
      </c>
    </row>
    <row r="1657" spans="1:6" x14ac:dyDescent="0.25">
      <c r="A1657" s="84">
        <v>1629077714</v>
      </c>
      <c r="C1657" s="84">
        <v>1</v>
      </c>
      <c r="D1657" s="84">
        <v>1</v>
      </c>
      <c r="E1657" s="84" t="s">
        <v>20</v>
      </c>
      <c r="F1657" s="84" t="s">
        <v>70</v>
      </c>
    </row>
    <row r="1658" spans="1:6" x14ac:dyDescent="0.25">
      <c r="A1658" s="84">
        <v>1225000870</v>
      </c>
      <c r="C1658" s="84">
        <v>1</v>
      </c>
      <c r="D1658" s="84">
        <v>1</v>
      </c>
      <c r="E1658" s="84" t="s">
        <v>20</v>
      </c>
      <c r="F1658" s="84" t="s">
        <v>63</v>
      </c>
    </row>
    <row r="1659" spans="1:6" x14ac:dyDescent="0.25">
      <c r="A1659" s="84">
        <v>1356398390</v>
      </c>
      <c r="C1659" s="84">
        <v>1</v>
      </c>
      <c r="D1659" s="84">
        <v>1</v>
      </c>
      <c r="E1659" s="84" t="s">
        <v>62</v>
      </c>
      <c r="F1659" s="84" t="s">
        <v>70</v>
      </c>
    </row>
    <row r="1660" spans="1:6" x14ac:dyDescent="0.25">
      <c r="A1660" s="84">
        <v>1508939281</v>
      </c>
      <c r="C1660" s="84">
        <v>1</v>
      </c>
      <c r="D1660" s="84">
        <v>1</v>
      </c>
      <c r="E1660" s="84" t="s">
        <v>20</v>
      </c>
      <c r="F1660" s="84" t="s">
        <v>63</v>
      </c>
    </row>
    <row r="1661" spans="1:6" x14ac:dyDescent="0.25">
      <c r="A1661" s="84">
        <v>1902843311</v>
      </c>
      <c r="C1661" s="84">
        <v>1</v>
      </c>
      <c r="D1661" s="84">
        <v>0</v>
      </c>
      <c r="E1661" s="84" t="s">
        <v>62</v>
      </c>
      <c r="F1661" s="84" t="s">
        <v>65</v>
      </c>
    </row>
    <row r="1662" spans="1:6" x14ac:dyDescent="0.25">
      <c r="A1662" s="84">
        <v>1770571135</v>
      </c>
      <c r="C1662" s="84">
        <v>1</v>
      </c>
      <c r="D1662" s="84">
        <v>1</v>
      </c>
      <c r="E1662" s="84" t="s">
        <v>62</v>
      </c>
      <c r="F1662" s="84" t="s">
        <v>66</v>
      </c>
    </row>
    <row r="1663" spans="1:6" x14ac:dyDescent="0.25">
      <c r="A1663" s="84">
        <v>1235223843</v>
      </c>
      <c r="C1663" s="84">
        <v>1</v>
      </c>
      <c r="D1663" s="84">
        <v>1</v>
      </c>
      <c r="E1663" s="84" t="s">
        <v>20</v>
      </c>
      <c r="F1663" s="84" t="s">
        <v>68</v>
      </c>
    </row>
    <row r="1664" spans="1:6" x14ac:dyDescent="0.25">
      <c r="A1664" s="84">
        <v>1598765430</v>
      </c>
      <c r="C1664" s="84">
        <v>1</v>
      </c>
      <c r="D1664" s="84">
        <v>1</v>
      </c>
      <c r="E1664" s="84" t="s">
        <v>20</v>
      </c>
      <c r="F1664" s="84" t="s">
        <v>66</v>
      </c>
    </row>
    <row r="1665" spans="1:6" x14ac:dyDescent="0.25">
      <c r="A1665" s="84">
        <v>1720074172</v>
      </c>
      <c r="C1665" s="84">
        <v>1</v>
      </c>
      <c r="D1665" s="84">
        <v>1</v>
      </c>
      <c r="E1665" s="84" t="s">
        <v>62</v>
      </c>
      <c r="F1665" s="84" t="s">
        <v>63</v>
      </c>
    </row>
    <row r="1666" spans="1:6" x14ac:dyDescent="0.25">
      <c r="A1666" s="84">
        <v>1215945738</v>
      </c>
      <c r="C1666" s="84">
        <v>1</v>
      </c>
      <c r="D1666" s="84">
        <v>1</v>
      </c>
      <c r="E1666" s="84" t="s">
        <v>62</v>
      </c>
      <c r="F1666" s="84" t="s">
        <v>68</v>
      </c>
    </row>
    <row r="1667" spans="1:6" x14ac:dyDescent="0.25">
      <c r="A1667" s="84">
        <v>1225020134</v>
      </c>
      <c r="C1667" s="84">
        <v>1</v>
      </c>
      <c r="D1667" s="84">
        <v>1</v>
      </c>
      <c r="E1667" s="84" t="s">
        <v>20</v>
      </c>
      <c r="F1667" s="84" t="s">
        <v>63</v>
      </c>
    </row>
    <row r="1668" spans="1:6" x14ac:dyDescent="0.25">
      <c r="A1668" s="84">
        <v>1154325744</v>
      </c>
      <c r="C1668" s="84">
        <v>1</v>
      </c>
      <c r="D1668" s="84">
        <v>1</v>
      </c>
      <c r="E1668" s="84" t="s">
        <v>20</v>
      </c>
      <c r="F1668" s="84" t="s">
        <v>63</v>
      </c>
    </row>
    <row r="1669" spans="1:6" x14ac:dyDescent="0.25">
      <c r="A1669" s="84">
        <v>1972555183</v>
      </c>
      <c r="C1669" s="84">
        <v>1</v>
      </c>
      <c r="D1669" s="84">
        <v>1</v>
      </c>
      <c r="E1669" s="84" t="s">
        <v>62</v>
      </c>
      <c r="F1669" s="84" t="s">
        <v>70</v>
      </c>
    </row>
    <row r="1670" spans="1:6" x14ac:dyDescent="0.25">
      <c r="A1670" s="84">
        <v>1255394680</v>
      </c>
      <c r="C1670" s="84">
        <v>1</v>
      </c>
      <c r="D1670" s="84">
        <v>1</v>
      </c>
      <c r="E1670" s="84" t="s">
        <v>62</v>
      </c>
      <c r="F1670" s="84" t="s">
        <v>70</v>
      </c>
    </row>
    <row r="1671" spans="1:6" x14ac:dyDescent="0.25">
      <c r="A1671" s="84">
        <v>1598769283</v>
      </c>
      <c r="C1671" s="84">
        <v>1</v>
      </c>
      <c r="D1671" s="84">
        <v>1</v>
      </c>
      <c r="E1671" s="84" t="s">
        <v>62</v>
      </c>
      <c r="F1671" s="84" t="s">
        <v>68</v>
      </c>
    </row>
    <row r="1672" spans="1:6" x14ac:dyDescent="0.25">
      <c r="A1672" s="84">
        <v>1073565511</v>
      </c>
      <c r="C1672" s="84">
        <v>1</v>
      </c>
      <c r="D1672" s="84">
        <v>1</v>
      </c>
      <c r="E1672" s="84" t="s">
        <v>20</v>
      </c>
      <c r="F1672" s="84" t="s">
        <v>70</v>
      </c>
    </row>
    <row r="1673" spans="1:6" x14ac:dyDescent="0.25">
      <c r="A1673" s="84">
        <v>1417941105</v>
      </c>
      <c r="C1673" s="84">
        <v>1</v>
      </c>
      <c r="D1673" s="84">
        <v>1</v>
      </c>
      <c r="E1673" s="84" t="s">
        <v>71</v>
      </c>
      <c r="F1673" s="84" t="s">
        <v>70</v>
      </c>
    </row>
    <row r="1674" spans="1:6" x14ac:dyDescent="0.25">
      <c r="A1674" s="84">
        <v>1699748053</v>
      </c>
      <c r="C1674" s="84">
        <v>1</v>
      </c>
      <c r="D1674" s="84">
        <v>1</v>
      </c>
      <c r="E1674" s="84" t="s">
        <v>62</v>
      </c>
      <c r="F1674" s="84" t="s">
        <v>66</v>
      </c>
    </row>
    <row r="1675" spans="1:6" x14ac:dyDescent="0.25">
      <c r="A1675" s="84">
        <v>1043383789</v>
      </c>
      <c r="C1675" s="84">
        <v>1</v>
      </c>
      <c r="D1675" s="84">
        <v>1</v>
      </c>
      <c r="E1675" s="84" t="s">
        <v>20</v>
      </c>
      <c r="F1675" s="84" t="s">
        <v>63</v>
      </c>
    </row>
    <row r="1676" spans="1:6" x14ac:dyDescent="0.25">
      <c r="A1676" s="84">
        <v>1952390213</v>
      </c>
      <c r="C1676" s="84">
        <v>1</v>
      </c>
      <c r="D1676" s="84">
        <v>1</v>
      </c>
      <c r="E1676" s="84" t="s">
        <v>62</v>
      </c>
      <c r="F1676" s="84" t="s">
        <v>70</v>
      </c>
    </row>
    <row r="1677" spans="1:6" x14ac:dyDescent="0.25">
      <c r="A1677" s="84">
        <v>1063416659</v>
      </c>
      <c r="C1677" s="84">
        <v>1</v>
      </c>
      <c r="D1677" s="84">
        <v>1</v>
      </c>
      <c r="E1677" s="84" t="s">
        <v>71</v>
      </c>
      <c r="F1677" s="84" t="s">
        <v>67</v>
      </c>
    </row>
    <row r="1678" spans="1:6" x14ac:dyDescent="0.25">
      <c r="A1678" s="84">
        <v>1316939226</v>
      </c>
      <c r="C1678" s="84">
        <v>1</v>
      </c>
      <c r="D1678" s="84">
        <v>1</v>
      </c>
      <c r="E1678" s="84" t="s">
        <v>20</v>
      </c>
      <c r="F1678" s="84" t="s">
        <v>70</v>
      </c>
    </row>
    <row r="1679" spans="1:6" x14ac:dyDescent="0.25">
      <c r="A1679" s="84">
        <v>1679648281</v>
      </c>
      <c r="C1679" s="84">
        <v>1</v>
      </c>
      <c r="D1679" s="84">
        <v>1</v>
      </c>
      <c r="E1679" s="84" t="s">
        <v>20</v>
      </c>
      <c r="F1679" s="84" t="s">
        <v>63</v>
      </c>
    </row>
    <row r="1680" spans="1:6" x14ac:dyDescent="0.25">
      <c r="A1680" s="84">
        <v>1831193457</v>
      </c>
      <c r="C1680" s="84">
        <v>1</v>
      </c>
      <c r="D1680" s="84">
        <v>1</v>
      </c>
      <c r="E1680" s="84" t="s">
        <v>62</v>
      </c>
      <c r="F1680" s="84" t="s">
        <v>70</v>
      </c>
    </row>
    <row r="1681" spans="1:6" x14ac:dyDescent="0.25">
      <c r="A1681" s="84">
        <v>1043205537</v>
      </c>
      <c r="C1681" s="84">
        <v>1</v>
      </c>
      <c r="D1681" s="84">
        <v>1</v>
      </c>
      <c r="E1681" s="84" t="s">
        <v>20</v>
      </c>
      <c r="F1681" s="84" t="s">
        <v>66</v>
      </c>
    </row>
    <row r="1682" spans="1:6" x14ac:dyDescent="0.25">
      <c r="A1682" s="84">
        <v>1922065200</v>
      </c>
      <c r="C1682" s="84">
        <v>1</v>
      </c>
      <c r="D1682" s="84">
        <v>1</v>
      </c>
      <c r="E1682" s="84" t="s">
        <v>62</v>
      </c>
      <c r="F1682" s="84" t="s">
        <v>63</v>
      </c>
    </row>
    <row r="1683" spans="1:6" x14ac:dyDescent="0.25">
      <c r="A1683" s="84">
        <v>1568622678</v>
      </c>
      <c r="C1683" s="84">
        <v>1</v>
      </c>
      <c r="D1683" s="84">
        <v>1</v>
      </c>
      <c r="E1683" s="84" t="s">
        <v>62</v>
      </c>
      <c r="F1683" s="84" t="s">
        <v>63</v>
      </c>
    </row>
    <row r="1684" spans="1:6" x14ac:dyDescent="0.25">
      <c r="A1684" s="84">
        <v>1417020181</v>
      </c>
      <c r="C1684" s="84">
        <v>1</v>
      </c>
      <c r="D1684" s="84">
        <v>1</v>
      </c>
      <c r="E1684" s="84" t="s">
        <v>71</v>
      </c>
      <c r="F1684" s="84" t="s">
        <v>63</v>
      </c>
    </row>
    <row r="1685" spans="1:6" x14ac:dyDescent="0.25">
      <c r="A1685" s="84">
        <v>1205828126</v>
      </c>
      <c r="C1685" s="84">
        <v>1</v>
      </c>
      <c r="D1685" s="84">
        <v>1</v>
      </c>
      <c r="E1685" s="84" t="s">
        <v>20</v>
      </c>
      <c r="F1685" s="84" t="s">
        <v>67</v>
      </c>
    </row>
    <row r="1686" spans="1:6" x14ac:dyDescent="0.25">
      <c r="A1686" s="84">
        <v>1487630919</v>
      </c>
      <c r="C1686" s="84">
        <v>1</v>
      </c>
      <c r="D1686" s="84">
        <v>1</v>
      </c>
      <c r="E1686" s="84" t="s">
        <v>71</v>
      </c>
      <c r="F1686" s="84" t="s">
        <v>66</v>
      </c>
    </row>
    <row r="1687" spans="1:6" x14ac:dyDescent="0.25">
      <c r="A1687" s="84">
        <v>1154938744</v>
      </c>
      <c r="C1687" s="84">
        <v>1</v>
      </c>
      <c r="D1687" s="84">
        <v>1</v>
      </c>
      <c r="E1687" s="84" t="s">
        <v>20</v>
      </c>
      <c r="F1687" s="84" t="s">
        <v>66</v>
      </c>
    </row>
    <row r="1688" spans="1:6" x14ac:dyDescent="0.25">
      <c r="A1688" s="84">
        <v>1063161081</v>
      </c>
      <c r="C1688" s="84">
        <v>1</v>
      </c>
      <c r="D1688" s="84">
        <v>1</v>
      </c>
      <c r="E1688" s="84" t="s">
        <v>20</v>
      </c>
      <c r="F1688" s="84" t="s">
        <v>63</v>
      </c>
    </row>
    <row r="1689" spans="1:6" x14ac:dyDescent="0.25">
      <c r="A1689" s="84">
        <v>1295467181</v>
      </c>
      <c r="C1689" s="84">
        <v>1</v>
      </c>
      <c r="D1689" s="84">
        <v>1</v>
      </c>
      <c r="E1689" s="84" t="s">
        <v>20</v>
      </c>
      <c r="F1689" s="84" t="s">
        <v>63</v>
      </c>
    </row>
    <row r="1690" spans="1:6" x14ac:dyDescent="0.25">
      <c r="A1690" s="84">
        <v>1164426987</v>
      </c>
      <c r="C1690" s="84">
        <v>1</v>
      </c>
      <c r="D1690" s="84">
        <v>1</v>
      </c>
      <c r="E1690" s="84" t="s">
        <v>71</v>
      </c>
      <c r="F1690" s="84" t="s">
        <v>66</v>
      </c>
    </row>
    <row r="1691" spans="1:6" x14ac:dyDescent="0.25">
      <c r="A1691" s="84">
        <v>1922035617</v>
      </c>
      <c r="C1691" s="84">
        <v>1</v>
      </c>
      <c r="D1691" s="84">
        <v>1</v>
      </c>
      <c r="E1691" s="84" t="s">
        <v>64</v>
      </c>
      <c r="F1691" s="84" t="s">
        <v>68</v>
      </c>
    </row>
    <row r="1692" spans="1:6" x14ac:dyDescent="0.25">
      <c r="A1692" s="84">
        <v>1770564247</v>
      </c>
      <c r="C1692" s="84">
        <v>1</v>
      </c>
      <c r="D1692" s="84">
        <v>1</v>
      </c>
      <c r="E1692" s="84" t="s">
        <v>62</v>
      </c>
      <c r="F1692" s="84" t="s">
        <v>66</v>
      </c>
    </row>
    <row r="1693" spans="1:6" x14ac:dyDescent="0.25">
      <c r="A1693" s="84">
        <v>1801998950</v>
      </c>
      <c r="C1693" s="84">
        <v>1</v>
      </c>
      <c r="D1693" s="84">
        <v>1</v>
      </c>
      <c r="E1693" s="84" t="s">
        <v>64</v>
      </c>
      <c r="F1693" s="84" t="s">
        <v>68</v>
      </c>
    </row>
    <row r="1694" spans="1:6" x14ac:dyDescent="0.25">
      <c r="A1694" s="84">
        <v>1134179393</v>
      </c>
      <c r="C1694" s="84">
        <v>1</v>
      </c>
      <c r="D1694" s="84">
        <v>1</v>
      </c>
      <c r="E1694" s="84" t="s">
        <v>20</v>
      </c>
      <c r="F1694" s="84" t="s">
        <v>63</v>
      </c>
    </row>
    <row r="1695" spans="1:6" x14ac:dyDescent="0.25">
      <c r="A1695" s="84">
        <v>1932272697</v>
      </c>
      <c r="C1695" s="84">
        <v>1</v>
      </c>
      <c r="D1695" s="84">
        <v>1</v>
      </c>
      <c r="E1695" s="84" t="s">
        <v>20</v>
      </c>
      <c r="F1695" s="84" t="s">
        <v>63</v>
      </c>
    </row>
    <row r="1696" spans="1:6" x14ac:dyDescent="0.25">
      <c r="A1696" s="84">
        <v>1932296027</v>
      </c>
      <c r="C1696" s="84">
        <v>1</v>
      </c>
      <c r="D1696" s="84">
        <v>1</v>
      </c>
      <c r="E1696" s="84" t="s">
        <v>62</v>
      </c>
      <c r="F1696" s="84" t="s">
        <v>68</v>
      </c>
    </row>
    <row r="1697" spans="1:6" x14ac:dyDescent="0.25">
      <c r="A1697" s="84">
        <v>1013016187</v>
      </c>
      <c r="C1697" s="84">
        <v>1</v>
      </c>
      <c r="D1697" s="84">
        <v>0</v>
      </c>
      <c r="E1697" s="84" t="s">
        <v>20</v>
      </c>
      <c r="F1697" s="84" t="s">
        <v>65</v>
      </c>
    </row>
    <row r="1698" spans="1:6" x14ac:dyDescent="0.25">
      <c r="A1698" s="84">
        <v>1134111040</v>
      </c>
      <c r="C1698" s="84">
        <v>1</v>
      </c>
      <c r="D1698" s="84">
        <v>1</v>
      </c>
      <c r="E1698" s="84" t="s">
        <v>71</v>
      </c>
      <c r="F1698" s="84" t="s">
        <v>63</v>
      </c>
    </row>
    <row r="1699" spans="1:6" x14ac:dyDescent="0.25">
      <c r="A1699" s="84">
        <v>1235112533</v>
      </c>
      <c r="C1699" s="84">
        <v>1</v>
      </c>
      <c r="D1699" s="84">
        <v>1</v>
      </c>
      <c r="E1699" s="84" t="s">
        <v>64</v>
      </c>
      <c r="F1699" s="84" t="s">
        <v>63</v>
      </c>
    </row>
    <row r="1700" spans="1:6" x14ac:dyDescent="0.25">
      <c r="A1700" s="84">
        <v>1356313944</v>
      </c>
      <c r="C1700" s="84">
        <v>1</v>
      </c>
      <c r="D1700" s="84">
        <v>1</v>
      </c>
      <c r="E1700" s="84" t="s">
        <v>20</v>
      </c>
      <c r="F1700" s="84" t="s">
        <v>63</v>
      </c>
    </row>
    <row r="1701" spans="1:6" x14ac:dyDescent="0.25">
      <c r="A1701" s="84">
        <v>1437130309</v>
      </c>
      <c r="C1701" s="84">
        <v>1</v>
      </c>
      <c r="D1701" s="84">
        <v>1</v>
      </c>
      <c r="E1701" s="84" t="s">
        <v>20</v>
      </c>
      <c r="F1701" s="84" t="s">
        <v>70</v>
      </c>
    </row>
    <row r="1702" spans="1:6" x14ac:dyDescent="0.25">
      <c r="A1702" s="84">
        <v>1194866038</v>
      </c>
      <c r="C1702" s="84">
        <v>1</v>
      </c>
      <c r="D1702" s="84">
        <v>1</v>
      </c>
      <c r="E1702" s="84" t="s">
        <v>62</v>
      </c>
      <c r="F1702" s="84" t="s">
        <v>68</v>
      </c>
    </row>
    <row r="1703" spans="1:6" x14ac:dyDescent="0.25">
      <c r="A1703" s="84">
        <v>1538169461</v>
      </c>
      <c r="C1703" s="84">
        <v>1</v>
      </c>
      <c r="D1703" s="84">
        <v>1</v>
      </c>
      <c r="E1703" s="84" t="s">
        <v>20</v>
      </c>
      <c r="F1703" s="84" t="s">
        <v>63</v>
      </c>
    </row>
    <row r="1704" spans="1:6" x14ac:dyDescent="0.25">
      <c r="A1704" s="84">
        <v>1508937889</v>
      </c>
      <c r="C1704" s="84">
        <v>1</v>
      </c>
      <c r="D1704" s="84">
        <v>1</v>
      </c>
      <c r="E1704" s="84" t="s">
        <v>64</v>
      </c>
      <c r="F1704" s="84" t="s">
        <v>68</v>
      </c>
    </row>
    <row r="1705" spans="1:6" x14ac:dyDescent="0.25">
      <c r="A1705" s="84">
        <v>1598736936</v>
      </c>
      <c r="C1705" s="84">
        <v>1</v>
      </c>
      <c r="D1705" s="84">
        <v>1</v>
      </c>
      <c r="E1705" s="84" t="s">
        <v>62</v>
      </c>
      <c r="F1705" s="84" t="s">
        <v>66</v>
      </c>
    </row>
    <row r="1706" spans="1:6" x14ac:dyDescent="0.25">
      <c r="A1706" s="84">
        <v>1619089513</v>
      </c>
      <c r="C1706" s="84">
        <v>1</v>
      </c>
      <c r="D1706" s="84">
        <v>1</v>
      </c>
      <c r="E1706" s="84" t="s">
        <v>62</v>
      </c>
      <c r="F1706" s="84" t="s">
        <v>68</v>
      </c>
    </row>
    <row r="1707" spans="1:6" x14ac:dyDescent="0.25">
      <c r="A1707" s="84">
        <v>1639164775</v>
      </c>
      <c r="C1707" s="84">
        <v>1</v>
      </c>
      <c r="D1707" s="84">
        <v>1</v>
      </c>
      <c r="E1707" s="84" t="s">
        <v>20</v>
      </c>
      <c r="F1707" s="84" t="s">
        <v>66</v>
      </c>
    </row>
    <row r="1708" spans="1:6" x14ac:dyDescent="0.25">
      <c r="A1708" s="84">
        <v>1780201517</v>
      </c>
      <c r="C1708" s="84">
        <v>1</v>
      </c>
      <c r="D1708" s="84">
        <v>1</v>
      </c>
      <c r="E1708" s="84" t="s">
        <v>20</v>
      </c>
      <c r="F1708" s="84" t="s">
        <v>66</v>
      </c>
    </row>
    <row r="1709" spans="1:6" x14ac:dyDescent="0.25">
      <c r="A1709" s="84">
        <v>1629437249</v>
      </c>
      <c r="C1709" s="84">
        <v>1</v>
      </c>
      <c r="D1709" s="84">
        <v>1</v>
      </c>
      <c r="E1709" s="84" t="s">
        <v>62</v>
      </c>
      <c r="F1709" s="84" t="s">
        <v>70</v>
      </c>
    </row>
    <row r="1710" spans="1:6" x14ac:dyDescent="0.25">
      <c r="A1710" s="84">
        <v>1215385661</v>
      </c>
      <c r="C1710" s="84">
        <v>1</v>
      </c>
      <c r="D1710" s="84">
        <v>1</v>
      </c>
      <c r="E1710" s="84" t="s">
        <v>71</v>
      </c>
      <c r="F1710" s="84" t="s">
        <v>63</v>
      </c>
    </row>
    <row r="1711" spans="1:6" x14ac:dyDescent="0.25">
      <c r="A1711" s="84">
        <v>1780079855</v>
      </c>
      <c r="C1711" s="84">
        <v>1</v>
      </c>
      <c r="D1711" s="84">
        <v>1</v>
      </c>
      <c r="E1711" s="84" t="s">
        <v>20</v>
      </c>
      <c r="F1711" s="84" t="s">
        <v>63</v>
      </c>
    </row>
    <row r="1712" spans="1:6" x14ac:dyDescent="0.25">
      <c r="A1712" s="84">
        <v>1871913186</v>
      </c>
      <c r="C1712" s="84">
        <v>1</v>
      </c>
      <c r="D1712" s="84">
        <v>1</v>
      </c>
      <c r="E1712" s="84" t="s">
        <v>62</v>
      </c>
      <c r="F1712" s="84" t="s">
        <v>70</v>
      </c>
    </row>
    <row r="1713" spans="1:6" x14ac:dyDescent="0.25">
      <c r="A1713" s="84">
        <v>1083151898</v>
      </c>
      <c r="C1713" s="84">
        <v>1</v>
      </c>
      <c r="D1713" s="84">
        <v>1</v>
      </c>
      <c r="E1713" s="84" t="s">
        <v>20</v>
      </c>
      <c r="F1713" s="84" t="s">
        <v>63</v>
      </c>
    </row>
    <row r="1714" spans="1:6" x14ac:dyDescent="0.25">
      <c r="A1714" s="84">
        <v>1265669089</v>
      </c>
      <c r="C1714" s="84">
        <v>1</v>
      </c>
      <c r="D1714" s="84">
        <v>1</v>
      </c>
      <c r="E1714" s="84" t="s">
        <v>71</v>
      </c>
      <c r="F1714" s="84" t="s">
        <v>67</v>
      </c>
    </row>
    <row r="1715" spans="1:6" x14ac:dyDescent="0.25">
      <c r="A1715" s="84">
        <v>1346650470</v>
      </c>
      <c r="C1715" s="84">
        <v>1</v>
      </c>
      <c r="D1715" s="84">
        <v>1</v>
      </c>
      <c r="E1715" s="84" t="s">
        <v>20</v>
      </c>
      <c r="F1715" s="84" t="s">
        <v>63</v>
      </c>
    </row>
    <row r="1716" spans="1:6" x14ac:dyDescent="0.25">
      <c r="A1716" s="84">
        <v>1811240740</v>
      </c>
      <c r="C1716" s="84">
        <v>1</v>
      </c>
      <c r="D1716" s="84">
        <v>1</v>
      </c>
      <c r="E1716" s="84" t="s">
        <v>20</v>
      </c>
      <c r="F1716" s="84" t="s">
        <v>67</v>
      </c>
    </row>
    <row r="1717" spans="1:6" x14ac:dyDescent="0.25">
      <c r="A1717" s="84">
        <v>1093192619</v>
      </c>
      <c r="C1717" s="84">
        <v>1</v>
      </c>
      <c r="D1717" s="84">
        <v>1</v>
      </c>
      <c r="E1717" s="84" t="s">
        <v>20</v>
      </c>
      <c r="F1717" s="84" t="s">
        <v>63</v>
      </c>
    </row>
    <row r="1718" spans="1:6" x14ac:dyDescent="0.25">
      <c r="A1718" s="84">
        <v>1922486992</v>
      </c>
      <c r="C1718" s="84">
        <v>1</v>
      </c>
      <c r="D1718" s="84">
        <v>1</v>
      </c>
      <c r="E1718" s="84" t="s">
        <v>20</v>
      </c>
      <c r="F1718" s="84" t="s">
        <v>63</v>
      </c>
    </row>
    <row r="1719" spans="1:6" x14ac:dyDescent="0.25">
      <c r="A1719" s="84">
        <v>1285875484</v>
      </c>
      <c r="C1719" s="84">
        <v>1</v>
      </c>
      <c r="D1719" s="84">
        <v>1</v>
      </c>
      <c r="E1719" s="84" t="s">
        <v>62</v>
      </c>
      <c r="F1719" s="84" t="s">
        <v>63</v>
      </c>
    </row>
    <row r="1720" spans="1:6" x14ac:dyDescent="0.25">
      <c r="A1720" s="84">
        <v>1952430019</v>
      </c>
      <c r="C1720" s="84">
        <v>1</v>
      </c>
      <c r="D1720" s="84">
        <v>1</v>
      </c>
      <c r="E1720" s="84" t="s">
        <v>62</v>
      </c>
      <c r="F1720" s="84" t="s">
        <v>68</v>
      </c>
    </row>
    <row r="1721" spans="1:6" x14ac:dyDescent="0.25">
      <c r="A1721" s="84">
        <v>1689819856</v>
      </c>
      <c r="C1721" s="84">
        <v>1</v>
      </c>
      <c r="D1721" s="84">
        <v>1</v>
      </c>
      <c r="E1721" s="84" t="s">
        <v>62</v>
      </c>
      <c r="F1721" s="84" t="s">
        <v>68</v>
      </c>
    </row>
    <row r="1722" spans="1:6" x14ac:dyDescent="0.25">
      <c r="A1722" s="84">
        <v>1053517565</v>
      </c>
      <c r="C1722" s="84">
        <v>1</v>
      </c>
      <c r="D1722" s="84">
        <v>1</v>
      </c>
      <c r="E1722" s="84" t="s">
        <v>20</v>
      </c>
      <c r="F1722" s="84" t="s">
        <v>66</v>
      </c>
    </row>
    <row r="1723" spans="1:6" x14ac:dyDescent="0.25">
      <c r="A1723" s="84">
        <v>1790917813</v>
      </c>
      <c r="C1723" s="84">
        <v>1</v>
      </c>
      <c r="D1723" s="84">
        <v>1</v>
      </c>
      <c r="E1723" s="84" t="s">
        <v>62</v>
      </c>
      <c r="F1723" s="84" t="s">
        <v>67</v>
      </c>
    </row>
    <row r="1724" spans="1:6" x14ac:dyDescent="0.25">
      <c r="A1724" s="84">
        <v>1659339901</v>
      </c>
      <c r="C1724" s="84">
        <v>1</v>
      </c>
      <c r="D1724" s="84">
        <v>1</v>
      </c>
      <c r="E1724" s="84" t="s">
        <v>64</v>
      </c>
      <c r="F1724" s="84" t="s">
        <v>68</v>
      </c>
    </row>
    <row r="1725" spans="1:6" x14ac:dyDescent="0.25">
      <c r="A1725" s="84">
        <v>1326140674</v>
      </c>
      <c r="C1725" s="84">
        <v>1</v>
      </c>
      <c r="D1725" s="84">
        <v>1</v>
      </c>
      <c r="E1725" s="84" t="s">
        <v>20</v>
      </c>
      <c r="F1725" s="84" t="s">
        <v>66</v>
      </c>
    </row>
    <row r="1726" spans="1:6" x14ac:dyDescent="0.25">
      <c r="A1726" s="84">
        <v>1396949582</v>
      </c>
      <c r="C1726" s="84">
        <v>1</v>
      </c>
      <c r="D1726" s="84">
        <v>1</v>
      </c>
      <c r="E1726" s="84" t="s">
        <v>62</v>
      </c>
      <c r="F1726" s="84" t="s">
        <v>69</v>
      </c>
    </row>
    <row r="1727" spans="1:6" x14ac:dyDescent="0.25">
      <c r="A1727" s="84">
        <v>1457659179</v>
      </c>
      <c r="C1727" s="84">
        <v>1</v>
      </c>
      <c r="D1727" s="84">
        <v>1</v>
      </c>
      <c r="E1727" s="84" t="s">
        <v>71</v>
      </c>
      <c r="F1727" s="84" t="s">
        <v>63</v>
      </c>
    </row>
    <row r="1728" spans="1:6" x14ac:dyDescent="0.25">
      <c r="A1728" s="84">
        <v>1487851317</v>
      </c>
      <c r="C1728" s="84">
        <v>1</v>
      </c>
      <c r="D1728" s="84">
        <v>0</v>
      </c>
      <c r="E1728" s="84" t="s">
        <v>62</v>
      </c>
      <c r="F1728" s="84" t="s">
        <v>65</v>
      </c>
    </row>
    <row r="1729" spans="1:6" x14ac:dyDescent="0.25">
      <c r="A1729" s="84">
        <v>1417215161</v>
      </c>
      <c r="C1729" s="84">
        <v>1</v>
      </c>
      <c r="D1729" s="84">
        <v>1</v>
      </c>
      <c r="E1729" s="84" t="s">
        <v>20</v>
      </c>
      <c r="F1729" s="84" t="s">
        <v>63</v>
      </c>
    </row>
    <row r="1730" spans="1:6" x14ac:dyDescent="0.25">
      <c r="A1730" s="84">
        <v>1417341645</v>
      </c>
      <c r="C1730" s="84">
        <v>1</v>
      </c>
      <c r="D1730" s="84">
        <v>1</v>
      </c>
      <c r="E1730" s="84" t="s">
        <v>62</v>
      </c>
      <c r="F1730" s="84" t="s">
        <v>68</v>
      </c>
    </row>
    <row r="1731" spans="1:6" x14ac:dyDescent="0.25">
      <c r="A1731" s="84">
        <v>1841525128</v>
      </c>
      <c r="C1731" s="84">
        <v>1</v>
      </c>
      <c r="D1731" s="84">
        <v>1</v>
      </c>
      <c r="E1731" s="84" t="s">
        <v>20</v>
      </c>
      <c r="F1731" s="84" t="s">
        <v>63</v>
      </c>
    </row>
    <row r="1732" spans="1:6" x14ac:dyDescent="0.25">
      <c r="A1732" s="84">
        <v>1275520892</v>
      </c>
      <c r="C1732" s="84">
        <v>1</v>
      </c>
      <c r="D1732" s="84">
        <v>1</v>
      </c>
      <c r="E1732" s="84" t="s">
        <v>62</v>
      </c>
      <c r="F1732" s="84" t="s">
        <v>63</v>
      </c>
    </row>
    <row r="1733" spans="1:6" x14ac:dyDescent="0.25">
      <c r="A1733" s="84">
        <v>1457664500</v>
      </c>
      <c r="C1733" s="84">
        <v>1</v>
      </c>
      <c r="D1733" s="84">
        <v>1</v>
      </c>
      <c r="E1733" s="84" t="s">
        <v>20</v>
      </c>
      <c r="F1733" s="84" t="s">
        <v>63</v>
      </c>
    </row>
    <row r="1734" spans="1:6" x14ac:dyDescent="0.25">
      <c r="A1734" s="84">
        <v>1679646343</v>
      </c>
      <c r="C1734" s="84">
        <v>1</v>
      </c>
      <c r="D1734" s="84">
        <v>1</v>
      </c>
      <c r="E1734" s="84" t="s">
        <v>20</v>
      </c>
      <c r="F1734" s="84" t="s">
        <v>63</v>
      </c>
    </row>
    <row r="1735" spans="1:6" x14ac:dyDescent="0.25">
      <c r="A1735" s="84">
        <v>1386707933</v>
      </c>
      <c r="C1735" s="84">
        <v>1</v>
      </c>
      <c r="D1735" s="84">
        <v>1</v>
      </c>
      <c r="E1735" s="84" t="s">
        <v>62</v>
      </c>
      <c r="F1735" s="84" t="s">
        <v>70</v>
      </c>
    </row>
    <row r="1736" spans="1:6" x14ac:dyDescent="0.25">
      <c r="A1736" s="84">
        <v>1275653933</v>
      </c>
      <c r="C1736" s="84">
        <v>1</v>
      </c>
      <c r="D1736" s="84">
        <v>1</v>
      </c>
      <c r="E1736" s="84" t="s">
        <v>62</v>
      </c>
      <c r="F1736" s="84" t="s">
        <v>70</v>
      </c>
    </row>
    <row r="1737" spans="1:6" x14ac:dyDescent="0.25">
      <c r="A1737" s="84">
        <v>1629277652</v>
      </c>
      <c r="C1737" s="84">
        <v>1</v>
      </c>
      <c r="D1737" s="84">
        <v>1</v>
      </c>
      <c r="E1737" s="84" t="s">
        <v>20</v>
      </c>
      <c r="F1737" s="84" t="s">
        <v>68</v>
      </c>
    </row>
    <row r="1738" spans="1:6" x14ac:dyDescent="0.25">
      <c r="A1738" s="84">
        <v>1346446580</v>
      </c>
      <c r="C1738" s="84">
        <v>1</v>
      </c>
      <c r="D1738" s="84">
        <v>1</v>
      </c>
      <c r="E1738" s="84" t="s">
        <v>62</v>
      </c>
      <c r="F1738" s="84" t="s">
        <v>63</v>
      </c>
    </row>
    <row r="1739" spans="1:6" x14ac:dyDescent="0.25">
      <c r="A1739" s="84">
        <v>1831163526</v>
      </c>
      <c r="C1739" s="84">
        <v>1</v>
      </c>
      <c r="D1739" s="84">
        <v>1</v>
      </c>
      <c r="E1739" s="84" t="s">
        <v>62</v>
      </c>
      <c r="F1739" s="84" t="s">
        <v>68</v>
      </c>
    </row>
    <row r="1740" spans="1:6" x14ac:dyDescent="0.25">
      <c r="A1740" s="84">
        <v>1225080278</v>
      </c>
      <c r="C1740" s="84">
        <v>1</v>
      </c>
      <c r="D1740" s="84">
        <v>1</v>
      </c>
      <c r="E1740" s="84" t="s">
        <v>62</v>
      </c>
      <c r="F1740" s="84" t="s">
        <v>63</v>
      </c>
    </row>
    <row r="1741" spans="1:6" x14ac:dyDescent="0.25">
      <c r="A1741" s="84">
        <v>1235155482</v>
      </c>
      <c r="C1741" s="84">
        <v>1</v>
      </c>
      <c r="D1741" s="84">
        <v>1</v>
      </c>
      <c r="E1741" s="84" t="s">
        <v>20</v>
      </c>
      <c r="F1741" s="84" t="s">
        <v>70</v>
      </c>
    </row>
    <row r="1742" spans="1:6" x14ac:dyDescent="0.25">
      <c r="A1742" s="84">
        <v>1447336839</v>
      </c>
      <c r="C1742" s="84">
        <v>1</v>
      </c>
      <c r="D1742" s="84">
        <v>1</v>
      </c>
      <c r="E1742" s="84" t="s">
        <v>71</v>
      </c>
      <c r="F1742" s="84" t="s">
        <v>66</v>
      </c>
    </row>
    <row r="1743" spans="1:6" x14ac:dyDescent="0.25">
      <c r="A1743" s="84">
        <v>1124235015</v>
      </c>
      <c r="C1743" s="84">
        <v>1</v>
      </c>
      <c r="D1743" s="84">
        <v>1</v>
      </c>
      <c r="E1743" s="84" t="s">
        <v>62</v>
      </c>
      <c r="F1743" s="84" t="s">
        <v>68</v>
      </c>
    </row>
    <row r="1744" spans="1:6" x14ac:dyDescent="0.25">
      <c r="A1744" s="84">
        <v>1871587550</v>
      </c>
      <c r="C1744" s="84">
        <v>1</v>
      </c>
      <c r="D1744" s="84">
        <v>1</v>
      </c>
      <c r="E1744" s="84" t="s">
        <v>20</v>
      </c>
      <c r="F1744" s="84" t="s">
        <v>63</v>
      </c>
    </row>
    <row r="1745" spans="1:6" x14ac:dyDescent="0.25">
      <c r="A1745" s="84">
        <v>1730142696</v>
      </c>
      <c r="C1745" s="84">
        <v>1</v>
      </c>
      <c r="D1745" s="84">
        <v>1</v>
      </c>
      <c r="E1745" s="84" t="s">
        <v>20</v>
      </c>
      <c r="F1745" s="84" t="s">
        <v>63</v>
      </c>
    </row>
    <row r="1746" spans="1:6" x14ac:dyDescent="0.25">
      <c r="A1746" s="84">
        <v>1699901041</v>
      </c>
      <c r="C1746" s="84">
        <v>1</v>
      </c>
      <c r="D1746" s="84">
        <v>1</v>
      </c>
      <c r="E1746" s="84" t="s">
        <v>62</v>
      </c>
      <c r="F1746" s="84" t="s">
        <v>68</v>
      </c>
    </row>
    <row r="1747" spans="1:6" x14ac:dyDescent="0.25">
      <c r="A1747" s="84">
        <v>1851596571</v>
      </c>
      <c r="C1747" s="84">
        <v>1</v>
      </c>
      <c r="D1747" s="84">
        <v>1</v>
      </c>
      <c r="E1747" s="84" t="s">
        <v>62</v>
      </c>
      <c r="F1747" s="84" t="s">
        <v>70</v>
      </c>
    </row>
    <row r="1748" spans="1:6" x14ac:dyDescent="0.25">
      <c r="A1748" s="84">
        <v>1689985715</v>
      </c>
      <c r="C1748" s="84">
        <v>1</v>
      </c>
      <c r="D1748" s="84">
        <v>1</v>
      </c>
      <c r="E1748" s="84" t="s">
        <v>62</v>
      </c>
      <c r="F1748" s="84" t="s">
        <v>63</v>
      </c>
    </row>
    <row r="1749" spans="1:6" x14ac:dyDescent="0.25">
      <c r="A1749" s="84">
        <v>1538327317</v>
      </c>
      <c r="C1749" s="84">
        <v>1</v>
      </c>
      <c r="D1749" s="84">
        <v>1</v>
      </c>
      <c r="E1749" s="84" t="s">
        <v>20</v>
      </c>
      <c r="F1749" s="84" t="s">
        <v>66</v>
      </c>
    </row>
    <row r="1750" spans="1:6" x14ac:dyDescent="0.25">
      <c r="A1750" s="84">
        <v>1669660627</v>
      </c>
      <c r="C1750" s="84">
        <v>1</v>
      </c>
      <c r="D1750" s="84">
        <v>1</v>
      </c>
      <c r="E1750" s="84" t="s">
        <v>62</v>
      </c>
      <c r="F1750" s="84" t="s">
        <v>63</v>
      </c>
    </row>
    <row r="1751" spans="1:6" x14ac:dyDescent="0.25">
      <c r="A1751" s="84">
        <v>1649506932</v>
      </c>
      <c r="C1751" s="84">
        <v>1</v>
      </c>
      <c r="D1751" s="84">
        <v>1</v>
      </c>
      <c r="E1751" s="84" t="s">
        <v>62</v>
      </c>
      <c r="F1751" s="84" t="s">
        <v>70</v>
      </c>
    </row>
    <row r="1752" spans="1:6" x14ac:dyDescent="0.25">
      <c r="A1752" s="84">
        <v>1962632083</v>
      </c>
      <c r="C1752" s="84">
        <v>1</v>
      </c>
      <c r="D1752" s="84">
        <v>1</v>
      </c>
      <c r="E1752" s="84" t="s">
        <v>62</v>
      </c>
      <c r="F1752" s="84" t="s">
        <v>67</v>
      </c>
    </row>
    <row r="1753" spans="1:6" x14ac:dyDescent="0.25">
      <c r="A1753" s="84">
        <v>1437149507</v>
      </c>
      <c r="C1753" s="84">
        <v>1</v>
      </c>
      <c r="D1753" s="84">
        <v>1</v>
      </c>
      <c r="E1753" s="84" t="s">
        <v>62</v>
      </c>
      <c r="F1753" s="84" t="s">
        <v>66</v>
      </c>
    </row>
    <row r="1754" spans="1:6" x14ac:dyDescent="0.25">
      <c r="A1754" s="84">
        <v>1962604819</v>
      </c>
      <c r="C1754" s="84">
        <v>1</v>
      </c>
      <c r="D1754" s="84">
        <v>0</v>
      </c>
      <c r="E1754" s="84" t="s">
        <v>62</v>
      </c>
      <c r="F1754" s="84" t="s">
        <v>65</v>
      </c>
    </row>
    <row r="1755" spans="1:6" x14ac:dyDescent="0.25">
      <c r="A1755" s="84">
        <v>1083851687</v>
      </c>
      <c r="C1755" s="84">
        <v>1</v>
      </c>
      <c r="D1755" s="84">
        <v>0</v>
      </c>
      <c r="E1755" s="84" t="s">
        <v>62</v>
      </c>
      <c r="F1755" s="84" t="s">
        <v>65</v>
      </c>
    </row>
    <row r="1756" spans="1:6" x14ac:dyDescent="0.25">
      <c r="A1756" s="84">
        <v>1528087509</v>
      </c>
      <c r="C1756" s="84">
        <v>1</v>
      </c>
      <c r="D1756" s="84">
        <v>1</v>
      </c>
      <c r="E1756" s="84" t="s">
        <v>64</v>
      </c>
      <c r="F1756" s="84" t="s">
        <v>68</v>
      </c>
    </row>
    <row r="1757" spans="1:6" x14ac:dyDescent="0.25">
      <c r="A1757" s="84">
        <v>1780625038</v>
      </c>
      <c r="C1757" s="84">
        <v>1</v>
      </c>
      <c r="D1757" s="84">
        <v>0</v>
      </c>
      <c r="E1757" s="84" t="s">
        <v>20</v>
      </c>
      <c r="F1757" s="84" t="s">
        <v>65</v>
      </c>
    </row>
    <row r="1758" spans="1:6" x14ac:dyDescent="0.25">
      <c r="A1758" s="84">
        <v>1003854761</v>
      </c>
      <c r="C1758" s="84">
        <v>1</v>
      </c>
      <c r="D1758" s="84">
        <v>0</v>
      </c>
      <c r="E1758" s="84" t="s">
        <v>20</v>
      </c>
      <c r="F1758" s="84" t="s">
        <v>65</v>
      </c>
    </row>
    <row r="1759" spans="1:6" x14ac:dyDescent="0.25">
      <c r="A1759" s="84">
        <v>1487802690</v>
      </c>
      <c r="C1759" s="84">
        <v>1</v>
      </c>
      <c r="D1759" s="84">
        <v>1</v>
      </c>
      <c r="E1759" s="84" t="s">
        <v>62</v>
      </c>
      <c r="F1759" s="84" t="s">
        <v>63</v>
      </c>
    </row>
    <row r="1760" spans="1:6" x14ac:dyDescent="0.25">
      <c r="A1760" s="84">
        <v>1417118571</v>
      </c>
      <c r="C1760" s="84">
        <v>1</v>
      </c>
      <c r="D1760" s="84">
        <v>1</v>
      </c>
      <c r="E1760" s="84" t="s">
        <v>62</v>
      </c>
      <c r="F1760" s="84" t="s">
        <v>68</v>
      </c>
    </row>
    <row r="1761" spans="1:6" x14ac:dyDescent="0.25">
      <c r="A1761" s="84">
        <v>1720003940</v>
      </c>
      <c r="C1761" s="84">
        <v>1</v>
      </c>
      <c r="D1761" s="84">
        <v>0</v>
      </c>
      <c r="E1761" s="84" t="s">
        <v>20</v>
      </c>
      <c r="F1761" s="84" t="s">
        <v>65</v>
      </c>
    </row>
    <row r="1762" spans="1:6" x14ac:dyDescent="0.25">
      <c r="A1762" s="84">
        <v>1144541442</v>
      </c>
      <c r="C1762" s="84">
        <v>1</v>
      </c>
      <c r="D1762" s="84">
        <v>1</v>
      </c>
      <c r="E1762" s="84" t="s">
        <v>62</v>
      </c>
      <c r="F1762" s="84" t="s">
        <v>66</v>
      </c>
    </row>
    <row r="1763" spans="1:6" x14ac:dyDescent="0.25">
      <c r="A1763" s="84">
        <v>1134447493</v>
      </c>
      <c r="C1763" s="84">
        <v>1</v>
      </c>
      <c r="D1763" s="84">
        <v>1</v>
      </c>
      <c r="E1763" s="84" t="s">
        <v>20</v>
      </c>
      <c r="F1763" s="84" t="s">
        <v>66</v>
      </c>
    </row>
    <row r="1764" spans="1:6" x14ac:dyDescent="0.25">
      <c r="A1764" s="84">
        <v>1881937704</v>
      </c>
      <c r="C1764" s="84">
        <v>1</v>
      </c>
      <c r="D1764" s="84">
        <v>1</v>
      </c>
      <c r="E1764" s="84" t="s">
        <v>64</v>
      </c>
      <c r="F1764" s="84" t="s">
        <v>63</v>
      </c>
    </row>
    <row r="1765" spans="1:6" x14ac:dyDescent="0.25">
      <c r="A1765" s="84">
        <v>1457790024</v>
      </c>
      <c r="C1765" s="84">
        <v>1</v>
      </c>
      <c r="D1765" s="84">
        <v>1</v>
      </c>
      <c r="E1765" s="84" t="s">
        <v>64</v>
      </c>
      <c r="F1765" s="84" t="s">
        <v>70</v>
      </c>
    </row>
    <row r="1766" spans="1:6" x14ac:dyDescent="0.25">
      <c r="A1766" s="84">
        <v>1912311606</v>
      </c>
      <c r="C1766" s="84">
        <v>1</v>
      </c>
      <c r="D1766" s="84">
        <v>1</v>
      </c>
      <c r="E1766" s="84" t="s">
        <v>62</v>
      </c>
      <c r="F1766" s="84" t="s">
        <v>63</v>
      </c>
    </row>
    <row r="1767" spans="1:6" x14ac:dyDescent="0.25">
      <c r="A1767" s="84">
        <v>1144392242</v>
      </c>
      <c r="C1767" s="84">
        <v>1</v>
      </c>
      <c r="D1767" s="84">
        <v>1</v>
      </c>
      <c r="E1767" s="84" t="s">
        <v>20</v>
      </c>
      <c r="F1767" s="84" t="s">
        <v>70</v>
      </c>
    </row>
    <row r="1768" spans="1:6" x14ac:dyDescent="0.25">
      <c r="A1768" s="84">
        <v>1720016108</v>
      </c>
      <c r="C1768" s="84">
        <v>1</v>
      </c>
      <c r="D1768" s="84">
        <v>0</v>
      </c>
      <c r="E1768" s="84" t="s">
        <v>62</v>
      </c>
      <c r="F1768" s="84" t="s">
        <v>65</v>
      </c>
    </row>
    <row r="1769" spans="1:6" x14ac:dyDescent="0.25">
      <c r="A1769" s="84">
        <v>1295756708</v>
      </c>
      <c r="C1769" s="84">
        <v>1</v>
      </c>
      <c r="D1769" s="84">
        <v>1</v>
      </c>
      <c r="E1769" s="84" t="s">
        <v>62</v>
      </c>
      <c r="F1769" s="84" t="s">
        <v>70</v>
      </c>
    </row>
    <row r="1770" spans="1:6" x14ac:dyDescent="0.25">
      <c r="A1770" s="84">
        <v>1538261136</v>
      </c>
      <c r="C1770" s="84">
        <v>1</v>
      </c>
      <c r="D1770" s="84">
        <v>1</v>
      </c>
      <c r="E1770" s="84" t="s">
        <v>62</v>
      </c>
      <c r="F1770" s="84" t="s">
        <v>66</v>
      </c>
    </row>
    <row r="1771" spans="1:6" x14ac:dyDescent="0.25">
      <c r="A1771" s="84">
        <v>1992704993</v>
      </c>
      <c r="C1771" s="84">
        <v>1</v>
      </c>
      <c r="D1771" s="84">
        <v>0</v>
      </c>
      <c r="E1771" s="84" t="s">
        <v>62</v>
      </c>
      <c r="F1771" s="84" t="s">
        <v>65</v>
      </c>
    </row>
    <row r="1772" spans="1:6" x14ac:dyDescent="0.25">
      <c r="A1772" s="84">
        <v>1972639755</v>
      </c>
      <c r="C1772" s="84">
        <v>1</v>
      </c>
      <c r="D1772" s="84">
        <v>0</v>
      </c>
      <c r="E1772" s="84" t="s">
        <v>64</v>
      </c>
      <c r="F1772" s="84" t="s">
        <v>65</v>
      </c>
    </row>
    <row r="1773" spans="1:6" x14ac:dyDescent="0.25">
      <c r="A1773" s="84">
        <v>1982767828</v>
      </c>
      <c r="C1773" s="84">
        <v>1</v>
      </c>
      <c r="D1773" s="84">
        <v>1</v>
      </c>
      <c r="E1773" s="84" t="s">
        <v>64</v>
      </c>
      <c r="F1773" s="84" t="s">
        <v>66</v>
      </c>
    </row>
    <row r="1774" spans="1:6" x14ac:dyDescent="0.25">
      <c r="A1774" s="84">
        <v>1942359021</v>
      </c>
      <c r="C1774" s="84">
        <v>1</v>
      </c>
      <c r="D1774" s="84">
        <v>0</v>
      </c>
      <c r="E1774" s="84" t="s">
        <v>20</v>
      </c>
      <c r="F1774" s="84" t="s">
        <v>65</v>
      </c>
    </row>
    <row r="1775" spans="1:6" x14ac:dyDescent="0.25">
      <c r="A1775" s="84">
        <v>1851547889</v>
      </c>
      <c r="C1775" s="84">
        <v>1</v>
      </c>
      <c r="D1775" s="84">
        <v>0</v>
      </c>
      <c r="E1775" s="84" t="s">
        <v>62</v>
      </c>
      <c r="F1775" s="84" t="s">
        <v>65</v>
      </c>
    </row>
    <row r="1776" spans="1:6" x14ac:dyDescent="0.25">
      <c r="A1776" s="84">
        <v>1144296492</v>
      </c>
      <c r="C1776" s="84">
        <v>1</v>
      </c>
      <c r="D1776" s="84">
        <v>0</v>
      </c>
      <c r="E1776" s="84" t="s">
        <v>62</v>
      </c>
      <c r="F1776" s="84" t="s">
        <v>65</v>
      </c>
    </row>
    <row r="1777" spans="1:6" x14ac:dyDescent="0.25">
      <c r="A1777" s="84">
        <v>1053318964</v>
      </c>
      <c r="C1777" s="84">
        <v>1</v>
      </c>
      <c r="D1777" s="84">
        <v>0</v>
      </c>
      <c r="E1777" s="84" t="s">
        <v>62</v>
      </c>
      <c r="F1777" s="84" t="s">
        <v>65</v>
      </c>
    </row>
    <row r="1778" spans="1:6" x14ac:dyDescent="0.25">
      <c r="A1778" s="84">
        <v>1164780797</v>
      </c>
      <c r="C1778" s="84">
        <v>1</v>
      </c>
      <c r="D1778" s="84">
        <v>0</v>
      </c>
      <c r="E1778" s="84" t="s">
        <v>62</v>
      </c>
      <c r="F1778" s="84" t="s">
        <v>65</v>
      </c>
    </row>
    <row r="1779" spans="1:6" x14ac:dyDescent="0.25">
      <c r="A1779" s="84">
        <v>1902067952</v>
      </c>
      <c r="C1779" s="84">
        <v>1</v>
      </c>
      <c r="D1779" s="84">
        <v>1</v>
      </c>
      <c r="E1779" s="84" t="s">
        <v>64</v>
      </c>
      <c r="F1779" s="84" t="s">
        <v>68</v>
      </c>
    </row>
    <row r="1780" spans="1:6" x14ac:dyDescent="0.25">
      <c r="A1780" s="84">
        <v>1063861144</v>
      </c>
      <c r="C1780" s="84">
        <v>1</v>
      </c>
      <c r="D1780" s="84">
        <v>1</v>
      </c>
      <c r="E1780" s="84" t="s">
        <v>20</v>
      </c>
      <c r="F1780" s="84" t="s">
        <v>70</v>
      </c>
    </row>
    <row r="1781" spans="1:6" x14ac:dyDescent="0.25">
      <c r="A1781" s="84">
        <v>1295349058</v>
      </c>
      <c r="C1781" s="84">
        <v>1</v>
      </c>
      <c r="D1781" s="84">
        <v>0</v>
      </c>
      <c r="E1781" s="84" t="s">
        <v>20</v>
      </c>
      <c r="F1781" s="84" t="s">
        <v>65</v>
      </c>
    </row>
    <row r="1782" spans="1:6" x14ac:dyDescent="0.25">
      <c r="A1782" s="84">
        <v>1689774713</v>
      </c>
      <c r="C1782" s="84">
        <v>1</v>
      </c>
      <c r="D1782" s="84">
        <v>1</v>
      </c>
      <c r="E1782" s="84" t="s">
        <v>62</v>
      </c>
      <c r="F1782" s="84" t="s">
        <v>63</v>
      </c>
    </row>
    <row r="1783" spans="1:6" x14ac:dyDescent="0.25">
      <c r="A1783" s="84">
        <v>1073509931</v>
      </c>
      <c r="C1783" s="84">
        <v>1</v>
      </c>
      <c r="D1783" s="84">
        <v>0</v>
      </c>
      <c r="E1783" s="84" t="s">
        <v>62</v>
      </c>
      <c r="F1783" s="84" t="s">
        <v>65</v>
      </c>
    </row>
    <row r="1784" spans="1:6" x14ac:dyDescent="0.25">
      <c r="A1784" s="84">
        <v>1508808601</v>
      </c>
      <c r="C1784" s="84">
        <v>1</v>
      </c>
      <c r="D1784" s="84">
        <v>1</v>
      </c>
      <c r="E1784" s="84" t="s">
        <v>62</v>
      </c>
      <c r="F1784" s="84" t="s">
        <v>70</v>
      </c>
    </row>
    <row r="1785" spans="1:6" x14ac:dyDescent="0.25">
      <c r="A1785" s="84">
        <v>1982604831</v>
      </c>
      <c r="C1785" s="84">
        <v>1</v>
      </c>
      <c r="D1785" s="84">
        <v>1</v>
      </c>
      <c r="E1785" s="84" t="s">
        <v>62</v>
      </c>
      <c r="F1785" s="84" t="s">
        <v>70</v>
      </c>
    </row>
    <row r="1786" spans="1:6" x14ac:dyDescent="0.25">
      <c r="A1786" s="84">
        <v>1063588127</v>
      </c>
      <c r="C1786" s="84">
        <v>1</v>
      </c>
      <c r="D1786" s="84">
        <v>1</v>
      </c>
      <c r="E1786" s="84" t="s">
        <v>62</v>
      </c>
      <c r="F1786" s="84" t="s">
        <v>68</v>
      </c>
    </row>
    <row r="1787" spans="1:6" x14ac:dyDescent="0.25">
      <c r="A1787" s="84">
        <v>1932198942</v>
      </c>
      <c r="C1787" s="84">
        <v>1</v>
      </c>
      <c r="D1787" s="84">
        <v>1</v>
      </c>
      <c r="E1787" s="84" t="s">
        <v>62</v>
      </c>
      <c r="F1787" s="84" t="s">
        <v>67</v>
      </c>
    </row>
    <row r="1788" spans="1:6" x14ac:dyDescent="0.25">
      <c r="A1788" s="84">
        <v>1093787806</v>
      </c>
      <c r="C1788" s="84">
        <v>1</v>
      </c>
      <c r="D1788" s="84">
        <v>1</v>
      </c>
      <c r="E1788" s="84" t="s">
        <v>20</v>
      </c>
      <c r="F1788" s="84" t="s">
        <v>63</v>
      </c>
    </row>
    <row r="1789" spans="1:6" x14ac:dyDescent="0.25">
      <c r="A1789" s="84">
        <v>1619996774</v>
      </c>
      <c r="C1789" s="84">
        <v>1</v>
      </c>
      <c r="D1789" s="84">
        <v>1</v>
      </c>
      <c r="E1789" s="84" t="s">
        <v>62</v>
      </c>
      <c r="F1789" s="84" t="s">
        <v>67</v>
      </c>
    </row>
    <row r="1790" spans="1:6" x14ac:dyDescent="0.25">
      <c r="A1790" s="84">
        <v>1104864487</v>
      </c>
      <c r="C1790" s="84">
        <v>1</v>
      </c>
      <c r="D1790" s="84">
        <v>1</v>
      </c>
      <c r="E1790" s="84" t="s">
        <v>62</v>
      </c>
      <c r="F1790" s="84" t="s">
        <v>63</v>
      </c>
    </row>
    <row r="1791" spans="1:6" x14ac:dyDescent="0.25">
      <c r="A1791" s="84">
        <v>1285668376</v>
      </c>
      <c r="C1791" s="84">
        <v>1</v>
      </c>
      <c r="D1791" s="84">
        <v>0</v>
      </c>
      <c r="E1791" s="84" t="s">
        <v>20</v>
      </c>
      <c r="F1791" s="84" t="s">
        <v>65</v>
      </c>
    </row>
    <row r="1792" spans="1:6" x14ac:dyDescent="0.25">
      <c r="A1792" s="84">
        <v>1912952763</v>
      </c>
      <c r="C1792" s="84">
        <v>1</v>
      </c>
      <c r="D1792" s="84">
        <v>1</v>
      </c>
      <c r="E1792" s="84" t="s">
        <v>20</v>
      </c>
      <c r="F1792" s="84" t="s">
        <v>63</v>
      </c>
    </row>
    <row r="1793" spans="1:6" x14ac:dyDescent="0.25">
      <c r="A1793" s="84">
        <v>1740213297</v>
      </c>
      <c r="C1793" s="84">
        <v>1</v>
      </c>
      <c r="D1793" s="84">
        <v>1</v>
      </c>
      <c r="E1793" s="84" t="s">
        <v>20</v>
      </c>
      <c r="F1793" s="84" t="s">
        <v>66</v>
      </c>
    </row>
    <row r="1794" spans="1:6" x14ac:dyDescent="0.25">
      <c r="A1794" s="84">
        <v>1538272091</v>
      </c>
      <c r="C1794" s="84">
        <v>1</v>
      </c>
      <c r="D1794" s="84">
        <v>1</v>
      </c>
      <c r="E1794" s="84" t="s">
        <v>20</v>
      </c>
      <c r="F1794" s="84" t="s">
        <v>70</v>
      </c>
    </row>
    <row r="1795" spans="1:6" x14ac:dyDescent="0.25">
      <c r="A1795" s="84">
        <v>1811994692</v>
      </c>
      <c r="C1795" s="84">
        <v>1</v>
      </c>
      <c r="D1795" s="84">
        <v>1</v>
      </c>
      <c r="E1795" s="84" t="s">
        <v>62</v>
      </c>
      <c r="F1795" s="84" t="s">
        <v>66</v>
      </c>
    </row>
    <row r="1796" spans="1:6" x14ac:dyDescent="0.25">
      <c r="A1796" s="84">
        <v>1679589121</v>
      </c>
      <c r="C1796" s="84">
        <v>1</v>
      </c>
      <c r="D1796" s="84">
        <v>1</v>
      </c>
      <c r="E1796" s="84" t="s">
        <v>62</v>
      </c>
      <c r="F1796" s="84" t="s">
        <v>68</v>
      </c>
    </row>
    <row r="1797" spans="1:6" x14ac:dyDescent="0.25">
      <c r="A1797" s="84">
        <v>1053301010</v>
      </c>
      <c r="C1797" s="84">
        <v>1</v>
      </c>
      <c r="D1797" s="84">
        <v>1</v>
      </c>
      <c r="E1797" s="84" t="s">
        <v>62</v>
      </c>
      <c r="F1797" s="84" t="s">
        <v>66</v>
      </c>
    </row>
    <row r="1798" spans="1:6" x14ac:dyDescent="0.25">
      <c r="A1798" s="84">
        <v>1821053000</v>
      </c>
      <c r="C1798" s="84">
        <v>1</v>
      </c>
      <c r="D1798" s="84">
        <v>0</v>
      </c>
      <c r="E1798" s="84" t="s">
        <v>62</v>
      </c>
      <c r="F1798" s="84" t="s">
        <v>65</v>
      </c>
    </row>
    <row r="1799" spans="1:6" x14ac:dyDescent="0.25">
      <c r="A1799" s="84">
        <v>1194763177</v>
      </c>
      <c r="C1799" s="84">
        <v>1</v>
      </c>
      <c r="D1799" s="84">
        <v>1</v>
      </c>
      <c r="E1799" s="84" t="s">
        <v>62</v>
      </c>
      <c r="F1799" s="84" t="s">
        <v>66</v>
      </c>
    </row>
    <row r="1800" spans="1:6" x14ac:dyDescent="0.25">
      <c r="A1800" s="84">
        <v>1235246588</v>
      </c>
      <c r="C1800" s="84">
        <v>1</v>
      </c>
      <c r="D1800" s="84">
        <v>0</v>
      </c>
      <c r="E1800" s="84" t="s">
        <v>20</v>
      </c>
      <c r="F1800" s="84" t="s">
        <v>65</v>
      </c>
    </row>
    <row r="1801" spans="1:6" x14ac:dyDescent="0.25">
      <c r="A1801" s="84">
        <v>1184659823</v>
      </c>
      <c r="C1801" s="84">
        <v>1</v>
      </c>
      <c r="D1801" s="84">
        <v>1</v>
      </c>
      <c r="E1801" s="84" t="s">
        <v>62</v>
      </c>
      <c r="F1801" s="84" t="s">
        <v>67</v>
      </c>
    </row>
    <row r="1802" spans="1:6" x14ac:dyDescent="0.25">
      <c r="A1802" s="84">
        <v>1851351282</v>
      </c>
      <c r="C1802" s="84">
        <v>1</v>
      </c>
      <c r="D1802" s="84">
        <v>0</v>
      </c>
      <c r="E1802" s="84" t="s">
        <v>62</v>
      </c>
      <c r="F1802" s="84" t="s">
        <v>65</v>
      </c>
    </row>
    <row r="1803" spans="1:6" x14ac:dyDescent="0.25">
      <c r="A1803" s="84">
        <v>1255306775</v>
      </c>
      <c r="C1803" s="84">
        <v>1</v>
      </c>
      <c r="D1803" s="84">
        <v>0</v>
      </c>
      <c r="E1803" s="84" t="s">
        <v>64</v>
      </c>
      <c r="F1803" s="84" t="s">
        <v>65</v>
      </c>
    </row>
    <row r="1804" spans="1:6" x14ac:dyDescent="0.25">
      <c r="A1804" s="84">
        <v>1578785838</v>
      </c>
      <c r="C1804" s="84">
        <v>1</v>
      </c>
      <c r="D1804" s="84">
        <v>1</v>
      </c>
      <c r="E1804" s="84" t="s">
        <v>20</v>
      </c>
      <c r="F1804" s="84" t="s">
        <v>67</v>
      </c>
    </row>
    <row r="1805" spans="1:6" x14ac:dyDescent="0.25">
      <c r="A1805" s="84">
        <v>1912449331</v>
      </c>
      <c r="C1805" s="84">
        <v>1</v>
      </c>
      <c r="D1805" s="84">
        <v>1</v>
      </c>
      <c r="E1805" s="84" t="s">
        <v>62</v>
      </c>
      <c r="F1805" s="84" t="s">
        <v>66</v>
      </c>
    </row>
    <row r="1806" spans="1:6" x14ac:dyDescent="0.25">
      <c r="A1806" s="84">
        <v>1245505601</v>
      </c>
      <c r="C1806" s="84">
        <v>1</v>
      </c>
      <c r="D1806" s="84">
        <v>0</v>
      </c>
      <c r="E1806" s="84" t="s">
        <v>20</v>
      </c>
      <c r="F1806" s="84" t="s">
        <v>65</v>
      </c>
    </row>
    <row r="1807" spans="1:6" x14ac:dyDescent="0.25">
      <c r="A1807" s="84">
        <v>1285670059</v>
      </c>
      <c r="C1807" s="84">
        <v>1</v>
      </c>
      <c r="D1807" s="84">
        <v>0</v>
      </c>
      <c r="E1807" s="84" t="s">
        <v>62</v>
      </c>
      <c r="F1807" s="84" t="s">
        <v>65</v>
      </c>
    </row>
    <row r="1808" spans="1:6" x14ac:dyDescent="0.25">
      <c r="A1808" s="84">
        <v>1124040316</v>
      </c>
      <c r="C1808" s="84">
        <v>1</v>
      </c>
      <c r="D1808" s="84">
        <v>1</v>
      </c>
      <c r="E1808" s="84" t="s">
        <v>62</v>
      </c>
      <c r="F1808" s="84" t="s">
        <v>63</v>
      </c>
    </row>
    <row r="1809" spans="1:6" x14ac:dyDescent="0.25">
      <c r="A1809" s="84">
        <v>1518037340</v>
      </c>
      <c r="C1809" s="84">
        <v>1</v>
      </c>
      <c r="D1809" s="84">
        <v>0</v>
      </c>
      <c r="E1809" s="84" t="s">
        <v>62</v>
      </c>
      <c r="F1809" s="84" t="s">
        <v>65</v>
      </c>
    </row>
    <row r="1810" spans="1:6" x14ac:dyDescent="0.25">
      <c r="A1810" s="84">
        <v>1609934298</v>
      </c>
      <c r="C1810" s="84">
        <v>1</v>
      </c>
      <c r="D1810" s="84">
        <v>0</v>
      </c>
      <c r="E1810" s="84" t="s">
        <v>62</v>
      </c>
      <c r="F1810" s="84" t="s">
        <v>65</v>
      </c>
    </row>
    <row r="1811" spans="1:6" x14ac:dyDescent="0.25">
      <c r="A1811" s="84">
        <v>1306890165</v>
      </c>
      <c r="C1811" s="84">
        <v>1</v>
      </c>
      <c r="D1811" s="84">
        <v>1</v>
      </c>
      <c r="E1811" s="84" t="s">
        <v>62</v>
      </c>
      <c r="F1811" s="84" t="s">
        <v>63</v>
      </c>
    </row>
    <row r="1812" spans="1:6" x14ac:dyDescent="0.25">
      <c r="A1812" s="84">
        <v>1376583492</v>
      </c>
      <c r="C1812" s="84">
        <v>1</v>
      </c>
      <c r="D1812" s="84">
        <v>1</v>
      </c>
      <c r="E1812" s="84" t="s">
        <v>20</v>
      </c>
      <c r="F1812" s="84" t="s">
        <v>70</v>
      </c>
    </row>
    <row r="1813" spans="1:6" x14ac:dyDescent="0.25">
      <c r="A1813" s="84">
        <v>1679585236</v>
      </c>
      <c r="C1813" s="84">
        <v>1</v>
      </c>
      <c r="D1813" s="84">
        <v>1</v>
      </c>
      <c r="E1813" s="84" t="s">
        <v>20</v>
      </c>
      <c r="F1813" s="84" t="s">
        <v>68</v>
      </c>
    </row>
    <row r="1814" spans="1:6" x14ac:dyDescent="0.25">
      <c r="A1814" s="84">
        <v>1043393317</v>
      </c>
      <c r="C1814" s="84">
        <v>1</v>
      </c>
      <c r="D1814" s="84">
        <v>1</v>
      </c>
      <c r="E1814" s="84" t="s">
        <v>20</v>
      </c>
      <c r="F1814" s="84" t="s">
        <v>70</v>
      </c>
    </row>
    <row r="1815" spans="1:6" x14ac:dyDescent="0.25">
      <c r="A1815" s="84">
        <v>1063489243</v>
      </c>
      <c r="C1815" s="84">
        <v>1</v>
      </c>
      <c r="D1815" s="84">
        <v>0</v>
      </c>
      <c r="E1815" s="84" t="s">
        <v>64</v>
      </c>
      <c r="F1815" s="84" t="s">
        <v>65</v>
      </c>
    </row>
    <row r="1816" spans="1:6" x14ac:dyDescent="0.25">
      <c r="A1816" s="84">
        <v>1861467250</v>
      </c>
      <c r="C1816" s="84">
        <v>1</v>
      </c>
      <c r="D1816" s="84">
        <v>1</v>
      </c>
      <c r="E1816" s="84" t="s">
        <v>20</v>
      </c>
      <c r="F1816" s="84" t="s">
        <v>63</v>
      </c>
    </row>
    <row r="1817" spans="1:6" x14ac:dyDescent="0.25">
      <c r="A1817" s="84">
        <v>1093763039</v>
      </c>
      <c r="C1817" s="84">
        <v>1</v>
      </c>
      <c r="D1817" s="84">
        <v>1</v>
      </c>
      <c r="E1817" s="84" t="s">
        <v>62</v>
      </c>
      <c r="F1817" s="84" t="s">
        <v>69</v>
      </c>
    </row>
    <row r="1818" spans="1:6" x14ac:dyDescent="0.25">
      <c r="A1818" s="84">
        <v>1396735874</v>
      </c>
      <c r="C1818" s="84">
        <v>1</v>
      </c>
      <c r="D1818" s="84">
        <v>1</v>
      </c>
      <c r="E1818" s="84" t="s">
        <v>62</v>
      </c>
      <c r="F1818" s="84" t="s">
        <v>70</v>
      </c>
    </row>
    <row r="1819" spans="1:6" x14ac:dyDescent="0.25">
      <c r="A1819" s="84">
        <v>1750320040</v>
      </c>
      <c r="C1819" s="84">
        <v>1</v>
      </c>
      <c r="D1819" s="84">
        <v>0</v>
      </c>
      <c r="E1819" s="84" t="s">
        <v>62</v>
      </c>
      <c r="F1819" s="84" t="s">
        <v>65</v>
      </c>
    </row>
    <row r="1820" spans="1:6" x14ac:dyDescent="0.25">
      <c r="A1820" s="84">
        <v>1063409191</v>
      </c>
      <c r="C1820" s="84">
        <v>1</v>
      </c>
      <c r="D1820" s="84">
        <v>1</v>
      </c>
      <c r="E1820" s="84" t="s">
        <v>62</v>
      </c>
      <c r="F1820" s="84" t="s">
        <v>66</v>
      </c>
    </row>
    <row r="1821" spans="1:6" x14ac:dyDescent="0.25">
      <c r="A1821" s="84">
        <v>1043287857</v>
      </c>
      <c r="C1821" s="84">
        <v>1</v>
      </c>
      <c r="D1821" s="84">
        <v>1</v>
      </c>
      <c r="E1821" s="84" t="s">
        <v>62</v>
      </c>
      <c r="F1821" s="84" t="s">
        <v>63</v>
      </c>
    </row>
    <row r="1822" spans="1:6" x14ac:dyDescent="0.25">
      <c r="A1822" s="84">
        <v>1023084928</v>
      </c>
      <c r="C1822" s="84">
        <v>1</v>
      </c>
      <c r="D1822" s="84">
        <v>0</v>
      </c>
      <c r="E1822" s="84" t="s">
        <v>64</v>
      </c>
      <c r="F1822" s="84" t="s">
        <v>65</v>
      </c>
    </row>
    <row r="1823" spans="1:6" x14ac:dyDescent="0.25">
      <c r="A1823" s="84">
        <v>1790779833</v>
      </c>
      <c r="C1823" s="84">
        <v>1</v>
      </c>
      <c r="D1823" s="84">
        <v>0</v>
      </c>
      <c r="E1823" s="84" t="s">
        <v>20</v>
      </c>
      <c r="F1823" s="84" t="s">
        <v>65</v>
      </c>
    </row>
    <row r="1824" spans="1:6" x14ac:dyDescent="0.25">
      <c r="A1824" s="84">
        <v>1235152554</v>
      </c>
      <c r="C1824" s="84">
        <v>1</v>
      </c>
      <c r="D1824" s="84">
        <v>1</v>
      </c>
      <c r="E1824" s="84" t="s">
        <v>62</v>
      </c>
      <c r="F1824" s="84" t="s">
        <v>66</v>
      </c>
    </row>
    <row r="1825" spans="1:6" x14ac:dyDescent="0.25">
      <c r="A1825" s="84">
        <v>1184622151</v>
      </c>
      <c r="C1825" s="84">
        <v>1</v>
      </c>
      <c r="D1825" s="84">
        <v>1</v>
      </c>
      <c r="E1825" s="84" t="s">
        <v>62</v>
      </c>
      <c r="F1825" s="84" t="s">
        <v>66</v>
      </c>
    </row>
    <row r="1826" spans="1:6" x14ac:dyDescent="0.25">
      <c r="A1826" s="84">
        <v>1851409650</v>
      </c>
      <c r="C1826" s="84">
        <v>1</v>
      </c>
      <c r="D1826" s="84">
        <v>1</v>
      </c>
      <c r="E1826" s="84" t="s">
        <v>64</v>
      </c>
      <c r="F1826" s="84" t="s">
        <v>66</v>
      </c>
    </row>
    <row r="1827" spans="1:6" x14ac:dyDescent="0.25">
      <c r="A1827" s="84">
        <v>1952383275</v>
      </c>
      <c r="C1827" s="84">
        <v>1</v>
      </c>
      <c r="D1827" s="84">
        <v>0</v>
      </c>
      <c r="E1827" s="84" t="s">
        <v>62</v>
      </c>
      <c r="F1827" s="84" t="s">
        <v>65</v>
      </c>
    </row>
    <row r="1828" spans="1:6" x14ac:dyDescent="0.25">
      <c r="A1828" s="84">
        <v>1407935356</v>
      </c>
      <c r="C1828" s="84">
        <v>1</v>
      </c>
      <c r="D1828" s="84">
        <v>0</v>
      </c>
      <c r="E1828" s="84" t="s">
        <v>62</v>
      </c>
      <c r="F1828" s="84" t="s">
        <v>65</v>
      </c>
    </row>
    <row r="1829" spans="1:6" x14ac:dyDescent="0.25">
      <c r="A1829" s="84">
        <v>1780762179</v>
      </c>
      <c r="C1829" s="84">
        <v>1</v>
      </c>
      <c r="D1829" s="84">
        <v>0</v>
      </c>
      <c r="E1829" s="84" t="s">
        <v>64</v>
      </c>
      <c r="F1829" s="84" t="s">
        <v>65</v>
      </c>
    </row>
    <row r="1830" spans="1:6" x14ac:dyDescent="0.25">
      <c r="A1830" s="84">
        <v>1942257290</v>
      </c>
      <c r="C1830" s="84">
        <v>1</v>
      </c>
      <c r="D1830" s="84">
        <v>0</v>
      </c>
      <c r="E1830" s="84" t="s">
        <v>64</v>
      </c>
      <c r="F1830" s="84" t="s">
        <v>65</v>
      </c>
    </row>
    <row r="1831" spans="1:6" x14ac:dyDescent="0.25">
      <c r="A1831" s="84">
        <v>1538105895</v>
      </c>
      <c r="C1831" s="84">
        <v>1</v>
      </c>
      <c r="D1831" s="84">
        <v>0</v>
      </c>
      <c r="E1831" s="84" t="s">
        <v>64</v>
      </c>
      <c r="F1831" s="84" t="s">
        <v>65</v>
      </c>
    </row>
    <row r="1832" spans="1:6" x14ac:dyDescent="0.25">
      <c r="A1832" s="84">
        <v>1902877327</v>
      </c>
      <c r="C1832" s="84">
        <v>1</v>
      </c>
      <c r="D1832" s="84">
        <v>0</v>
      </c>
      <c r="E1832" s="84" t="s">
        <v>20</v>
      </c>
      <c r="F1832" s="84" t="s">
        <v>65</v>
      </c>
    </row>
    <row r="1833" spans="1:6" x14ac:dyDescent="0.25">
      <c r="A1833" s="84">
        <v>1386688083</v>
      </c>
      <c r="C1833" s="84">
        <v>1</v>
      </c>
      <c r="D1833" s="84">
        <v>0</v>
      </c>
      <c r="E1833" s="84" t="s">
        <v>62</v>
      </c>
      <c r="F1833" s="84" t="s">
        <v>65</v>
      </c>
    </row>
    <row r="1834" spans="1:6" x14ac:dyDescent="0.25">
      <c r="A1834" s="84">
        <v>1548265754</v>
      </c>
      <c r="C1834" s="84">
        <v>1</v>
      </c>
      <c r="D1834" s="84">
        <v>0</v>
      </c>
      <c r="E1834" s="84" t="s">
        <v>71</v>
      </c>
      <c r="F1834" s="84" t="s">
        <v>65</v>
      </c>
    </row>
    <row r="1835" spans="1:6" x14ac:dyDescent="0.25">
      <c r="A1835" s="84">
        <v>1932131075</v>
      </c>
      <c r="C1835" s="84">
        <v>1</v>
      </c>
      <c r="D1835" s="84">
        <v>1</v>
      </c>
      <c r="E1835" s="84" t="s">
        <v>62</v>
      </c>
      <c r="F1835" s="84" t="s">
        <v>68</v>
      </c>
    </row>
    <row r="1836" spans="1:6" x14ac:dyDescent="0.25">
      <c r="A1836" s="84">
        <v>1356327183</v>
      </c>
      <c r="C1836" s="84">
        <v>1</v>
      </c>
      <c r="D1836" s="84">
        <v>1</v>
      </c>
      <c r="E1836" s="84" t="s">
        <v>20</v>
      </c>
      <c r="F1836" s="84" t="s">
        <v>68</v>
      </c>
    </row>
    <row r="1837" spans="1:6" x14ac:dyDescent="0.25">
      <c r="A1837" s="84">
        <v>1467410381</v>
      </c>
      <c r="C1837" s="84">
        <v>1</v>
      </c>
      <c r="D1837" s="84">
        <v>1</v>
      </c>
      <c r="E1837" s="84" t="s">
        <v>62</v>
      </c>
      <c r="F1837" s="84" t="s">
        <v>63</v>
      </c>
    </row>
    <row r="1838" spans="1:6" x14ac:dyDescent="0.25">
      <c r="A1838" s="84">
        <v>1104887710</v>
      </c>
      <c r="C1838" s="84">
        <v>1</v>
      </c>
      <c r="D1838" s="84">
        <v>1</v>
      </c>
      <c r="E1838" s="84" t="s">
        <v>20</v>
      </c>
      <c r="F1838" s="84" t="s">
        <v>63</v>
      </c>
    </row>
    <row r="1839" spans="1:6" x14ac:dyDescent="0.25">
      <c r="A1839" s="84">
        <v>1295712446</v>
      </c>
      <c r="C1839" s="84">
        <v>1</v>
      </c>
      <c r="D1839" s="84">
        <v>1</v>
      </c>
      <c r="E1839" s="84" t="s">
        <v>62</v>
      </c>
      <c r="F1839" s="84" t="s">
        <v>70</v>
      </c>
    </row>
    <row r="1840" spans="1:6" x14ac:dyDescent="0.25">
      <c r="A1840" s="84">
        <v>1417986167</v>
      </c>
      <c r="C1840" s="84">
        <v>1</v>
      </c>
      <c r="D1840" s="84">
        <v>1</v>
      </c>
      <c r="E1840" s="84" t="s">
        <v>20</v>
      </c>
      <c r="F1840" s="84" t="s">
        <v>70</v>
      </c>
    </row>
    <row r="1841" spans="1:6" x14ac:dyDescent="0.25">
      <c r="A1841" s="84">
        <v>1083671549</v>
      </c>
      <c r="C1841" s="84">
        <v>1</v>
      </c>
      <c r="D1841" s="84">
        <v>0</v>
      </c>
      <c r="E1841" s="84" t="s">
        <v>62</v>
      </c>
      <c r="F1841" s="84" t="s">
        <v>65</v>
      </c>
    </row>
    <row r="1842" spans="1:6" x14ac:dyDescent="0.25">
      <c r="A1842" s="84">
        <v>1750375416</v>
      </c>
      <c r="C1842" s="84">
        <v>1</v>
      </c>
      <c r="D1842" s="84">
        <v>1</v>
      </c>
      <c r="E1842" s="84" t="s">
        <v>20</v>
      </c>
      <c r="F1842" s="84" t="s">
        <v>63</v>
      </c>
    </row>
    <row r="1843" spans="1:6" x14ac:dyDescent="0.25">
      <c r="A1843" s="84">
        <v>1386671071</v>
      </c>
      <c r="C1843" s="84">
        <v>1</v>
      </c>
      <c r="D1843" s="84">
        <v>1</v>
      </c>
      <c r="E1843" s="84" t="s">
        <v>62</v>
      </c>
      <c r="F1843" s="84" t="s">
        <v>66</v>
      </c>
    </row>
    <row r="1844" spans="1:6" x14ac:dyDescent="0.25">
      <c r="A1844" s="84">
        <v>1366411076</v>
      </c>
      <c r="C1844" s="84">
        <v>1</v>
      </c>
      <c r="D1844" s="84">
        <v>0</v>
      </c>
      <c r="E1844" s="84" t="s">
        <v>62</v>
      </c>
      <c r="F1844" s="84" t="s">
        <v>65</v>
      </c>
    </row>
    <row r="1845" spans="1:6" x14ac:dyDescent="0.25">
      <c r="A1845" s="84">
        <v>1790727444</v>
      </c>
      <c r="C1845" s="84">
        <v>1</v>
      </c>
      <c r="D1845" s="84">
        <v>0</v>
      </c>
      <c r="E1845" s="84" t="s">
        <v>62</v>
      </c>
      <c r="F1845" s="84" t="s">
        <v>65</v>
      </c>
    </row>
    <row r="1846" spans="1:6" x14ac:dyDescent="0.25">
      <c r="A1846" s="84">
        <v>1205813391</v>
      </c>
      <c r="C1846" s="84">
        <v>1</v>
      </c>
      <c r="D1846" s="84">
        <v>1</v>
      </c>
      <c r="E1846" s="84" t="s">
        <v>20</v>
      </c>
      <c r="F1846" s="84" t="s">
        <v>67</v>
      </c>
    </row>
    <row r="1847" spans="1:6" x14ac:dyDescent="0.25">
      <c r="A1847" s="84">
        <v>1134133481</v>
      </c>
      <c r="C1847" s="84">
        <v>1</v>
      </c>
      <c r="D1847" s="84">
        <v>0</v>
      </c>
      <c r="E1847" s="84" t="s">
        <v>62</v>
      </c>
      <c r="F1847" s="84" t="s">
        <v>65</v>
      </c>
    </row>
    <row r="1848" spans="1:6" x14ac:dyDescent="0.25">
      <c r="A1848" s="84">
        <v>1902896723</v>
      </c>
      <c r="C1848" s="84">
        <v>1</v>
      </c>
      <c r="D1848" s="84">
        <v>1</v>
      </c>
      <c r="E1848" s="84" t="s">
        <v>20</v>
      </c>
      <c r="F1848" s="84" t="s">
        <v>63</v>
      </c>
    </row>
    <row r="1849" spans="1:6" x14ac:dyDescent="0.25">
      <c r="A1849" s="84">
        <v>1962432542</v>
      </c>
      <c r="C1849" s="84">
        <v>1</v>
      </c>
      <c r="D1849" s="84">
        <v>0</v>
      </c>
      <c r="E1849" s="84" t="s">
        <v>64</v>
      </c>
      <c r="F1849" s="84" t="s">
        <v>65</v>
      </c>
    </row>
    <row r="1850" spans="1:6" x14ac:dyDescent="0.25">
      <c r="A1850" s="84">
        <v>1568641058</v>
      </c>
      <c r="C1850" s="84">
        <v>1</v>
      </c>
      <c r="D1850" s="84">
        <v>1</v>
      </c>
      <c r="E1850" s="84" t="s">
        <v>20</v>
      </c>
      <c r="F1850" s="84" t="s">
        <v>66</v>
      </c>
    </row>
    <row r="1851" spans="1:6" x14ac:dyDescent="0.25">
      <c r="A1851" s="84">
        <v>1992941587</v>
      </c>
      <c r="C1851" s="84">
        <v>1</v>
      </c>
      <c r="D1851" s="84">
        <v>0</v>
      </c>
      <c r="E1851" s="84" t="s">
        <v>62</v>
      </c>
      <c r="F1851" s="84" t="s">
        <v>65</v>
      </c>
    </row>
    <row r="1852" spans="1:6" x14ac:dyDescent="0.25">
      <c r="A1852" s="84">
        <v>1093018798</v>
      </c>
      <c r="C1852" s="84">
        <v>1</v>
      </c>
      <c r="D1852" s="84">
        <v>0</v>
      </c>
      <c r="E1852" s="84" t="s">
        <v>62</v>
      </c>
      <c r="F1852" s="84" t="s">
        <v>65</v>
      </c>
    </row>
    <row r="1853" spans="1:6" x14ac:dyDescent="0.25">
      <c r="A1853" s="84">
        <v>1669473328</v>
      </c>
      <c r="C1853" s="84">
        <v>1</v>
      </c>
      <c r="D1853" s="84">
        <v>1</v>
      </c>
      <c r="E1853" s="84" t="s">
        <v>62</v>
      </c>
      <c r="F1853" s="84" t="s">
        <v>66</v>
      </c>
    </row>
    <row r="1854" spans="1:6" x14ac:dyDescent="0.25">
      <c r="A1854" s="84">
        <v>1447571096</v>
      </c>
      <c r="C1854" s="84">
        <v>1</v>
      </c>
      <c r="D1854" s="84">
        <v>1</v>
      </c>
      <c r="E1854" s="84" t="s">
        <v>62</v>
      </c>
      <c r="F1854" s="84" t="s">
        <v>66</v>
      </c>
    </row>
    <row r="1855" spans="1:6" x14ac:dyDescent="0.25">
      <c r="A1855" s="84">
        <v>1487909339</v>
      </c>
      <c r="C1855" s="84">
        <v>1</v>
      </c>
      <c r="D1855" s="84">
        <v>0</v>
      </c>
      <c r="E1855" s="84" t="s">
        <v>62</v>
      </c>
      <c r="F1855" s="84" t="s">
        <v>65</v>
      </c>
    </row>
    <row r="1856" spans="1:6" x14ac:dyDescent="0.25">
      <c r="A1856" s="84">
        <v>1689964546</v>
      </c>
      <c r="C1856" s="84">
        <v>1</v>
      </c>
      <c r="D1856" s="84">
        <v>1</v>
      </c>
      <c r="E1856" s="84" t="s">
        <v>20</v>
      </c>
      <c r="F1856" s="84" t="s">
        <v>70</v>
      </c>
    </row>
    <row r="1857" spans="1:6" x14ac:dyDescent="0.25">
      <c r="A1857" s="84">
        <v>1689923948</v>
      </c>
      <c r="C1857" s="84">
        <v>1</v>
      </c>
      <c r="D1857" s="84">
        <v>0</v>
      </c>
      <c r="E1857" s="84" t="s">
        <v>62</v>
      </c>
      <c r="F1857" s="84" t="s">
        <v>65</v>
      </c>
    </row>
    <row r="1858" spans="1:6" x14ac:dyDescent="0.25">
      <c r="A1858" s="84">
        <v>1689833048</v>
      </c>
      <c r="C1858" s="84">
        <v>1</v>
      </c>
      <c r="D1858" s="84">
        <v>1</v>
      </c>
      <c r="E1858" s="84" t="s">
        <v>20</v>
      </c>
      <c r="F1858" s="84" t="s">
        <v>63</v>
      </c>
    </row>
    <row r="1859" spans="1:6" x14ac:dyDescent="0.25">
      <c r="A1859" s="84">
        <v>1558609883</v>
      </c>
      <c r="C1859" s="84">
        <v>1</v>
      </c>
      <c r="D1859" s="84">
        <v>1</v>
      </c>
      <c r="E1859" s="84" t="s">
        <v>20</v>
      </c>
      <c r="F1859" s="84" t="s">
        <v>66</v>
      </c>
    </row>
    <row r="1860" spans="1:6" x14ac:dyDescent="0.25">
      <c r="A1860" s="84">
        <v>1689714586</v>
      </c>
      <c r="C1860" s="84">
        <v>1</v>
      </c>
      <c r="D1860" s="84">
        <v>1</v>
      </c>
      <c r="E1860" s="84" t="s">
        <v>64</v>
      </c>
      <c r="F1860" s="84" t="s">
        <v>68</v>
      </c>
    </row>
    <row r="1861" spans="1:6" x14ac:dyDescent="0.25">
      <c r="A1861" s="84">
        <v>1871894329</v>
      </c>
      <c r="C1861" s="84">
        <v>1</v>
      </c>
      <c r="D1861" s="84">
        <v>1</v>
      </c>
      <c r="E1861" s="84" t="s">
        <v>20</v>
      </c>
      <c r="F1861" s="84" t="s">
        <v>63</v>
      </c>
    </row>
    <row r="1862" spans="1:6" x14ac:dyDescent="0.25">
      <c r="A1862" s="84">
        <v>1376824086</v>
      </c>
      <c r="C1862" s="84">
        <v>1</v>
      </c>
      <c r="D1862" s="84">
        <v>1</v>
      </c>
      <c r="E1862" s="84" t="s">
        <v>20</v>
      </c>
      <c r="F1862" s="84" t="s">
        <v>70</v>
      </c>
    </row>
    <row r="1863" spans="1:6" x14ac:dyDescent="0.25">
      <c r="A1863" s="84">
        <v>1124358254</v>
      </c>
      <c r="C1863" s="84">
        <v>1</v>
      </c>
      <c r="D1863" s="84">
        <v>1</v>
      </c>
      <c r="E1863" s="84" t="s">
        <v>20</v>
      </c>
      <c r="F1863" s="84" t="s">
        <v>70</v>
      </c>
    </row>
    <row r="1864" spans="1:6" x14ac:dyDescent="0.25">
      <c r="A1864" s="84">
        <v>1689803678</v>
      </c>
      <c r="C1864" s="84">
        <v>1</v>
      </c>
      <c r="D1864" s="84">
        <v>1</v>
      </c>
      <c r="E1864" s="84" t="s">
        <v>20</v>
      </c>
      <c r="F1864" s="84" t="s">
        <v>70</v>
      </c>
    </row>
    <row r="1865" spans="1:6" x14ac:dyDescent="0.25">
      <c r="A1865" s="84">
        <v>1366706590</v>
      </c>
      <c r="C1865" s="84">
        <v>1</v>
      </c>
      <c r="D1865" s="84">
        <v>1</v>
      </c>
      <c r="E1865" s="84" t="s">
        <v>20</v>
      </c>
      <c r="F1865" s="84" t="s">
        <v>70</v>
      </c>
    </row>
    <row r="1866" spans="1:6" x14ac:dyDescent="0.25">
      <c r="A1866" s="84">
        <v>1326363326</v>
      </c>
      <c r="C1866" s="84">
        <v>1</v>
      </c>
      <c r="D1866" s="84">
        <v>1</v>
      </c>
      <c r="E1866" s="84" t="s">
        <v>62</v>
      </c>
      <c r="F1866" s="84" t="s">
        <v>68</v>
      </c>
    </row>
    <row r="1867" spans="1:6" x14ac:dyDescent="0.25">
      <c r="A1867" s="84">
        <v>1366720666</v>
      </c>
      <c r="C1867" s="84">
        <v>1</v>
      </c>
      <c r="D1867" s="84">
        <v>1</v>
      </c>
      <c r="E1867" s="84" t="s">
        <v>71</v>
      </c>
      <c r="F1867" s="84" t="s">
        <v>66</v>
      </c>
    </row>
    <row r="1868" spans="1:6" x14ac:dyDescent="0.25">
      <c r="A1868" s="84">
        <v>1306059266</v>
      </c>
      <c r="C1868" s="84">
        <v>1</v>
      </c>
      <c r="D1868" s="84">
        <v>1</v>
      </c>
      <c r="E1868" s="84" t="s">
        <v>20</v>
      </c>
      <c r="F1868" s="84" t="s">
        <v>70</v>
      </c>
    </row>
    <row r="1869" spans="1:6" x14ac:dyDescent="0.25">
      <c r="A1869" s="84">
        <v>1215294509</v>
      </c>
      <c r="C1869" s="84">
        <v>1</v>
      </c>
      <c r="D1869" s="84">
        <v>1</v>
      </c>
      <c r="E1869" s="84" t="s">
        <v>62</v>
      </c>
      <c r="F1869" s="84" t="s">
        <v>68</v>
      </c>
    </row>
    <row r="1870" spans="1:6" x14ac:dyDescent="0.25">
      <c r="A1870" s="84">
        <v>1972087542</v>
      </c>
      <c r="C1870" s="84">
        <v>1</v>
      </c>
      <c r="D1870" s="84">
        <v>1</v>
      </c>
      <c r="E1870" s="84" t="s">
        <v>20</v>
      </c>
      <c r="F1870" s="84" t="s">
        <v>66</v>
      </c>
    </row>
    <row r="1871" spans="1:6" x14ac:dyDescent="0.25">
      <c r="A1871" s="84">
        <v>1942858311</v>
      </c>
      <c r="C1871" s="84">
        <v>1</v>
      </c>
      <c r="D1871" s="84">
        <v>1</v>
      </c>
      <c r="E1871" s="84" t="s">
        <v>64</v>
      </c>
      <c r="F1871" s="84" t="s">
        <v>70</v>
      </c>
    </row>
    <row r="1872" spans="1:6" x14ac:dyDescent="0.25">
      <c r="A1872" s="84">
        <v>1528609211</v>
      </c>
      <c r="C1872" s="84">
        <v>1</v>
      </c>
      <c r="D1872" s="84">
        <v>1</v>
      </c>
      <c r="E1872" s="84" t="s">
        <v>20</v>
      </c>
      <c r="F1872" s="84" t="s">
        <v>63</v>
      </c>
    </row>
    <row r="1873" spans="1:6" x14ac:dyDescent="0.25">
      <c r="A1873" s="84">
        <v>1356995138</v>
      </c>
      <c r="C1873" s="84">
        <v>1</v>
      </c>
      <c r="D1873" s="84">
        <v>1</v>
      </c>
      <c r="E1873" s="84" t="s">
        <v>71</v>
      </c>
      <c r="F1873" s="84" t="s">
        <v>70</v>
      </c>
    </row>
    <row r="1874" spans="1:6" x14ac:dyDescent="0.25">
      <c r="A1874" s="84">
        <v>1285106757</v>
      </c>
      <c r="C1874" s="84">
        <v>1</v>
      </c>
      <c r="D1874" s="84">
        <v>1</v>
      </c>
      <c r="E1874" s="84" t="s">
        <v>62</v>
      </c>
      <c r="F1874" s="84" t="s">
        <v>63</v>
      </c>
    </row>
    <row r="1875" spans="1:6" x14ac:dyDescent="0.25">
      <c r="A1875" s="84">
        <v>1376050161</v>
      </c>
      <c r="C1875" s="84">
        <v>1</v>
      </c>
      <c r="D1875" s="84">
        <v>1</v>
      </c>
      <c r="E1875" s="84" t="s">
        <v>20</v>
      </c>
      <c r="F1875" s="84" t="s">
        <v>63</v>
      </c>
    </row>
    <row r="1876" spans="1:6" x14ac:dyDescent="0.25">
      <c r="A1876" s="84">
        <v>1255872685</v>
      </c>
      <c r="C1876" s="84">
        <v>1</v>
      </c>
      <c r="D1876" s="84">
        <v>0</v>
      </c>
      <c r="E1876" s="84" t="s">
        <v>20</v>
      </c>
      <c r="F1876" s="84" t="s">
        <v>65</v>
      </c>
    </row>
    <row r="1877" spans="1:6" x14ac:dyDescent="0.25">
      <c r="A1877" s="84">
        <v>1922507540</v>
      </c>
      <c r="C1877" s="84">
        <v>1</v>
      </c>
      <c r="D1877" s="84">
        <v>1</v>
      </c>
      <c r="E1877" s="84" t="s">
        <v>20</v>
      </c>
      <c r="F1877" s="84" t="s">
        <v>66</v>
      </c>
    </row>
    <row r="1878" spans="1:6" x14ac:dyDescent="0.25">
      <c r="A1878" s="84">
        <v>1235490889</v>
      </c>
      <c r="C1878" s="84">
        <v>1</v>
      </c>
      <c r="D1878" s="84">
        <v>0</v>
      </c>
      <c r="E1878" s="84" t="s">
        <v>62</v>
      </c>
      <c r="F1878" s="84" t="s">
        <v>65</v>
      </c>
    </row>
    <row r="1879" spans="1:6" x14ac:dyDescent="0.25">
      <c r="A1879" s="84">
        <v>1518477496</v>
      </c>
      <c r="C1879" s="84">
        <v>1</v>
      </c>
      <c r="D1879" s="84">
        <v>1</v>
      </c>
      <c r="E1879" s="84" t="s">
        <v>64</v>
      </c>
      <c r="F1879" s="84" t="s">
        <v>68</v>
      </c>
    </row>
    <row r="1880" spans="1:6" x14ac:dyDescent="0.25">
      <c r="A1880" s="84">
        <v>1144208380</v>
      </c>
      <c r="C1880" s="84">
        <v>1</v>
      </c>
      <c r="D1880" s="84">
        <v>1</v>
      </c>
      <c r="E1880" s="84" t="s">
        <v>20</v>
      </c>
      <c r="F1880" s="84" t="s">
        <v>66</v>
      </c>
    </row>
    <row r="1881" spans="1:6" x14ac:dyDescent="0.25">
      <c r="A1881" s="84">
        <v>1275516460</v>
      </c>
      <c r="C1881" s="84">
        <v>1</v>
      </c>
      <c r="D1881" s="84">
        <v>1</v>
      </c>
      <c r="E1881" s="84" t="s">
        <v>20</v>
      </c>
      <c r="F1881" s="84" t="s">
        <v>70</v>
      </c>
    </row>
    <row r="1882" spans="1:6" x14ac:dyDescent="0.25">
      <c r="A1882" s="84">
        <v>1962452672</v>
      </c>
      <c r="C1882" s="84">
        <v>1</v>
      </c>
      <c r="D1882" s="84">
        <v>1</v>
      </c>
      <c r="E1882" s="84" t="s">
        <v>62</v>
      </c>
      <c r="F1882" s="84" t="s">
        <v>70</v>
      </c>
    </row>
    <row r="1883" spans="1:6" x14ac:dyDescent="0.25">
      <c r="A1883" s="84">
        <v>1841270766</v>
      </c>
      <c r="C1883" s="84">
        <v>1</v>
      </c>
      <c r="D1883" s="84">
        <v>1</v>
      </c>
      <c r="E1883" s="84" t="s">
        <v>20</v>
      </c>
      <c r="F1883" s="84" t="s">
        <v>66</v>
      </c>
    </row>
    <row r="1884" spans="1:6" x14ac:dyDescent="0.25">
      <c r="A1884" s="84">
        <v>1184642050</v>
      </c>
      <c r="C1884" s="84">
        <v>1</v>
      </c>
      <c r="D1884" s="84">
        <v>1</v>
      </c>
      <c r="E1884" s="84" t="s">
        <v>20</v>
      </c>
      <c r="F1884" s="84" t="s">
        <v>70</v>
      </c>
    </row>
    <row r="1885" spans="1:6" x14ac:dyDescent="0.25">
      <c r="A1885" s="84">
        <v>1811053309</v>
      </c>
      <c r="C1885" s="84">
        <v>1</v>
      </c>
      <c r="D1885" s="84">
        <v>0</v>
      </c>
      <c r="E1885" s="84" t="s">
        <v>62</v>
      </c>
      <c r="F1885" s="84" t="s">
        <v>65</v>
      </c>
    </row>
    <row r="1886" spans="1:6" x14ac:dyDescent="0.25">
      <c r="A1886" s="84">
        <v>1477579647</v>
      </c>
      <c r="C1886" s="84">
        <v>1</v>
      </c>
      <c r="D1886" s="84">
        <v>1</v>
      </c>
      <c r="E1886" s="84" t="s">
        <v>20</v>
      </c>
      <c r="F1886" s="84" t="s">
        <v>68</v>
      </c>
    </row>
    <row r="1887" spans="1:6" x14ac:dyDescent="0.25">
      <c r="A1887" s="84">
        <v>1437110442</v>
      </c>
      <c r="C1887" s="84">
        <v>1</v>
      </c>
      <c r="D1887" s="84">
        <v>1</v>
      </c>
      <c r="E1887" s="84" t="s">
        <v>71</v>
      </c>
      <c r="F1887" s="84" t="s">
        <v>66</v>
      </c>
    </row>
    <row r="1888" spans="1:6" x14ac:dyDescent="0.25">
      <c r="A1888" s="84">
        <v>1801891114</v>
      </c>
      <c r="C1888" s="84">
        <v>1</v>
      </c>
      <c r="D1888" s="84">
        <v>1</v>
      </c>
      <c r="E1888" s="84" t="s">
        <v>20</v>
      </c>
      <c r="F1888" s="84" t="s">
        <v>66</v>
      </c>
    </row>
    <row r="1889" spans="1:6" x14ac:dyDescent="0.25">
      <c r="A1889" s="84">
        <v>1669453619</v>
      </c>
      <c r="C1889" s="84">
        <v>1</v>
      </c>
      <c r="D1889" s="84">
        <v>1</v>
      </c>
      <c r="E1889" s="84" t="s">
        <v>62</v>
      </c>
      <c r="F1889" s="84" t="s">
        <v>66</v>
      </c>
    </row>
    <row r="1890" spans="1:6" x14ac:dyDescent="0.25">
      <c r="A1890" s="84">
        <v>1437124211</v>
      </c>
      <c r="C1890" s="84">
        <v>1</v>
      </c>
      <c r="D1890" s="84">
        <v>1</v>
      </c>
      <c r="E1890" s="84" t="s">
        <v>62</v>
      </c>
      <c r="F1890" s="84" t="s">
        <v>66</v>
      </c>
    </row>
    <row r="1891" spans="1:6" x14ac:dyDescent="0.25">
      <c r="A1891" s="84">
        <v>1376550285</v>
      </c>
      <c r="C1891" s="84">
        <v>1</v>
      </c>
      <c r="D1891" s="84">
        <v>1</v>
      </c>
      <c r="E1891" s="84" t="s">
        <v>62</v>
      </c>
      <c r="F1891" s="84" t="s">
        <v>70</v>
      </c>
    </row>
    <row r="1892" spans="1:6" x14ac:dyDescent="0.25">
      <c r="A1892" s="84">
        <v>1497750822</v>
      </c>
      <c r="C1892" s="84">
        <v>1</v>
      </c>
      <c r="D1892" s="84">
        <v>1</v>
      </c>
      <c r="E1892" s="84" t="s">
        <v>20</v>
      </c>
      <c r="F1892" s="84" t="s">
        <v>68</v>
      </c>
    </row>
    <row r="1893" spans="1:6" x14ac:dyDescent="0.25">
      <c r="A1893" s="84">
        <v>1316975840</v>
      </c>
      <c r="C1893" s="84">
        <v>1</v>
      </c>
      <c r="D1893" s="84">
        <v>1</v>
      </c>
      <c r="E1893" s="84" t="s">
        <v>62</v>
      </c>
      <c r="F1893" s="84" t="s">
        <v>68</v>
      </c>
    </row>
    <row r="1894" spans="1:6" x14ac:dyDescent="0.25">
      <c r="A1894" s="84">
        <v>1376966838</v>
      </c>
      <c r="C1894" s="84">
        <v>1</v>
      </c>
      <c r="D1894" s="84">
        <v>1</v>
      </c>
      <c r="E1894" s="84" t="s">
        <v>20</v>
      </c>
      <c r="F1894" s="84" t="s">
        <v>66</v>
      </c>
    </row>
    <row r="1895" spans="1:6" x14ac:dyDescent="0.25">
      <c r="A1895" s="84">
        <v>1407955008</v>
      </c>
      <c r="C1895" s="84">
        <v>1</v>
      </c>
      <c r="D1895" s="84">
        <v>1</v>
      </c>
      <c r="E1895" s="84" t="s">
        <v>71</v>
      </c>
      <c r="F1895" s="84" t="s">
        <v>63</v>
      </c>
    </row>
    <row r="1896" spans="1:6" x14ac:dyDescent="0.25">
      <c r="A1896" s="84">
        <v>1558006502</v>
      </c>
      <c r="C1896" s="84">
        <v>1</v>
      </c>
      <c r="D1896" s="84">
        <v>1</v>
      </c>
      <c r="E1896" s="84" t="s">
        <v>20</v>
      </c>
      <c r="F1896" s="84" t="s">
        <v>70</v>
      </c>
    </row>
    <row r="1897" spans="1:6" x14ac:dyDescent="0.25">
      <c r="A1897" s="84">
        <v>1245967538</v>
      </c>
      <c r="C1897" s="84">
        <v>1</v>
      </c>
      <c r="D1897" s="84">
        <v>1</v>
      </c>
      <c r="E1897" s="84" t="s">
        <v>20</v>
      </c>
      <c r="F1897" s="84" t="s">
        <v>66</v>
      </c>
    </row>
    <row r="1898" spans="1:6" x14ac:dyDescent="0.25">
      <c r="A1898" s="84">
        <v>1033172879</v>
      </c>
      <c r="C1898" s="84">
        <v>1</v>
      </c>
      <c r="D1898" s="84">
        <v>1</v>
      </c>
      <c r="E1898" s="84" t="s">
        <v>64</v>
      </c>
      <c r="F1898" s="84" t="s">
        <v>68</v>
      </c>
    </row>
    <row r="1899" spans="1:6" x14ac:dyDescent="0.25">
      <c r="A1899" s="84">
        <v>1497964399</v>
      </c>
      <c r="C1899" s="84">
        <v>1</v>
      </c>
      <c r="D1899" s="84">
        <v>1</v>
      </c>
      <c r="E1899" s="84" t="s">
        <v>20</v>
      </c>
      <c r="F1899" s="84" t="s">
        <v>70</v>
      </c>
    </row>
    <row r="1900" spans="1:6" x14ac:dyDescent="0.25">
      <c r="A1900" s="84">
        <v>1144203456</v>
      </c>
      <c r="C1900" s="84">
        <v>1</v>
      </c>
      <c r="D1900" s="84">
        <v>0</v>
      </c>
      <c r="E1900" s="84" t="s">
        <v>71</v>
      </c>
      <c r="F1900" s="84" t="s">
        <v>65</v>
      </c>
    </row>
    <row r="1901" spans="1:6" x14ac:dyDescent="0.25">
      <c r="A1901" s="84">
        <v>1548257876</v>
      </c>
      <c r="C1901" s="84">
        <v>1</v>
      </c>
      <c r="D1901" s="84">
        <v>1</v>
      </c>
      <c r="E1901" s="84" t="s">
        <v>62</v>
      </c>
      <c r="F1901" s="84" t="s">
        <v>68</v>
      </c>
    </row>
    <row r="1902" spans="1:6" x14ac:dyDescent="0.25">
      <c r="A1902" s="84">
        <v>1710907357</v>
      </c>
      <c r="C1902" s="84">
        <v>1</v>
      </c>
      <c r="D1902" s="84">
        <v>1</v>
      </c>
      <c r="E1902" s="84" t="s">
        <v>20</v>
      </c>
      <c r="F1902" s="84" t="s">
        <v>70</v>
      </c>
    </row>
    <row r="1903" spans="1:6" x14ac:dyDescent="0.25">
      <c r="A1903" s="84">
        <v>1518965896</v>
      </c>
      <c r="C1903" s="84">
        <v>1</v>
      </c>
      <c r="D1903" s="84">
        <v>1</v>
      </c>
      <c r="E1903" s="84" t="s">
        <v>20</v>
      </c>
      <c r="F1903" s="84" t="s">
        <v>66</v>
      </c>
    </row>
    <row r="1904" spans="1:6" x14ac:dyDescent="0.25">
      <c r="A1904" s="84">
        <v>1073577110</v>
      </c>
      <c r="C1904" s="84">
        <v>1</v>
      </c>
      <c r="D1904" s="84">
        <v>1</v>
      </c>
      <c r="E1904" s="84" t="s">
        <v>64</v>
      </c>
      <c r="F1904" s="84" t="s">
        <v>68</v>
      </c>
    </row>
    <row r="1905" spans="1:6" x14ac:dyDescent="0.25">
      <c r="A1905" s="84">
        <v>1932182433</v>
      </c>
      <c r="C1905" s="84">
        <v>1</v>
      </c>
      <c r="D1905" s="84">
        <v>0</v>
      </c>
      <c r="E1905" s="84" t="s">
        <v>71</v>
      </c>
      <c r="F1905" s="84" t="s">
        <v>65</v>
      </c>
    </row>
    <row r="1906" spans="1:6" x14ac:dyDescent="0.25">
      <c r="A1906" s="84">
        <v>1124026125</v>
      </c>
      <c r="C1906" s="84">
        <v>1</v>
      </c>
      <c r="D1906" s="84">
        <v>1</v>
      </c>
      <c r="E1906" s="84" t="s">
        <v>71</v>
      </c>
      <c r="F1906" s="84" t="s">
        <v>66</v>
      </c>
    </row>
    <row r="1907" spans="1:6" x14ac:dyDescent="0.25">
      <c r="A1907" s="84">
        <v>1366998668</v>
      </c>
      <c r="C1907" s="84">
        <v>1</v>
      </c>
      <c r="D1907" s="84">
        <v>1</v>
      </c>
      <c r="E1907" s="84" t="s">
        <v>64</v>
      </c>
      <c r="F1907" s="84" t="s">
        <v>68</v>
      </c>
    </row>
    <row r="1908" spans="1:6" x14ac:dyDescent="0.25">
      <c r="A1908" s="84">
        <v>1679936561</v>
      </c>
      <c r="C1908" s="84">
        <v>1</v>
      </c>
      <c r="D1908" s="84">
        <v>1</v>
      </c>
      <c r="E1908" s="84" t="s">
        <v>20</v>
      </c>
      <c r="F1908" s="84" t="s">
        <v>70</v>
      </c>
    </row>
    <row r="1909" spans="1:6" x14ac:dyDescent="0.25">
      <c r="A1909" s="84">
        <v>1487897419</v>
      </c>
      <c r="C1909" s="84">
        <v>1</v>
      </c>
      <c r="D1909" s="84">
        <v>1</v>
      </c>
      <c r="E1909" s="84" t="s">
        <v>62</v>
      </c>
      <c r="F1909" s="84" t="s">
        <v>68</v>
      </c>
    </row>
    <row r="1910" spans="1:6" x14ac:dyDescent="0.25">
      <c r="A1910" s="84">
        <v>1962803890</v>
      </c>
      <c r="C1910" s="84">
        <v>1</v>
      </c>
      <c r="D1910" s="84">
        <v>1</v>
      </c>
      <c r="E1910" s="84" t="s">
        <v>62</v>
      </c>
      <c r="F1910" s="84" t="s">
        <v>66</v>
      </c>
    </row>
    <row r="1911" spans="1:6" x14ac:dyDescent="0.25">
      <c r="A1911" s="84">
        <v>1679931968</v>
      </c>
      <c r="C1911" s="84">
        <v>1</v>
      </c>
      <c r="D1911" s="84">
        <v>1</v>
      </c>
      <c r="E1911" s="84" t="s">
        <v>71</v>
      </c>
      <c r="F1911" s="84" t="s">
        <v>66</v>
      </c>
    </row>
    <row r="1912" spans="1:6" x14ac:dyDescent="0.25">
      <c r="A1912" s="84">
        <v>1669725057</v>
      </c>
      <c r="C1912" s="84">
        <v>1</v>
      </c>
      <c r="D1912" s="84">
        <v>1</v>
      </c>
      <c r="E1912" s="84" t="s">
        <v>20</v>
      </c>
      <c r="F1912" s="84" t="s">
        <v>66</v>
      </c>
    </row>
    <row r="1913" spans="1:6" x14ac:dyDescent="0.25">
      <c r="A1913" s="84">
        <v>1265831689</v>
      </c>
      <c r="C1913" s="84">
        <v>1</v>
      </c>
      <c r="D1913" s="84">
        <v>1</v>
      </c>
      <c r="E1913" s="84" t="s">
        <v>62</v>
      </c>
      <c r="F1913" s="84" t="s">
        <v>70</v>
      </c>
    </row>
    <row r="1914" spans="1:6" x14ac:dyDescent="0.25">
      <c r="A1914" s="84">
        <v>1457752081</v>
      </c>
      <c r="C1914" s="84">
        <v>1</v>
      </c>
      <c r="D1914" s="84">
        <v>1</v>
      </c>
      <c r="E1914" s="84" t="s">
        <v>20</v>
      </c>
      <c r="F1914" s="84" t="s">
        <v>70</v>
      </c>
    </row>
    <row r="1915" spans="1:6" x14ac:dyDescent="0.25">
      <c r="A1915" s="84">
        <v>1003290883</v>
      </c>
      <c r="C1915" s="84">
        <v>1</v>
      </c>
      <c r="D1915" s="84">
        <v>1</v>
      </c>
      <c r="E1915" s="84" t="s">
        <v>20</v>
      </c>
      <c r="F1915" s="84" t="s">
        <v>66</v>
      </c>
    </row>
    <row r="1916" spans="1:6" x14ac:dyDescent="0.25">
      <c r="A1916" s="84">
        <v>1639507353</v>
      </c>
      <c r="C1916" s="84">
        <v>1</v>
      </c>
      <c r="D1916" s="84">
        <v>1</v>
      </c>
      <c r="E1916" s="84" t="s">
        <v>64</v>
      </c>
      <c r="F1916" s="84" t="s">
        <v>70</v>
      </c>
    </row>
    <row r="1917" spans="1:6" x14ac:dyDescent="0.25">
      <c r="A1917" s="84">
        <v>1558789511</v>
      </c>
      <c r="C1917" s="84">
        <v>1</v>
      </c>
      <c r="D1917" s="84">
        <v>1</v>
      </c>
      <c r="E1917" s="84" t="s">
        <v>62</v>
      </c>
      <c r="F1917" s="84" t="s">
        <v>68</v>
      </c>
    </row>
    <row r="1918" spans="1:6" x14ac:dyDescent="0.25">
      <c r="A1918" s="84">
        <v>1003194093</v>
      </c>
      <c r="C1918" s="84">
        <v>1</v>
      </c>
      <c r="D1918" s="84">
        <v>1</v>
      </c>
      <c r="E1918" s="84" t="s">
        <v>62</v>
      </c>
      <c r="F1918" s="84" t="s">
        <v>68</v>
      </c>
    </row>
    <row r="1919" spans="1:6" x14ac:dyDescent="0.25">
      <c r="A1919" s="84">
        <v>1780974667</v>
      </c>
      <c r="C1919" s="84">
        <v>1</v>
      </c>
      <c r="D1919" s="84">
        <v>1</v>
      </c>
      <c r="E1919" s="84" t="s">
        <v>62</v>
      </c>
      <c r="F1919" s="84" t="s">
        <v>68</v>
      </c>
    </row>
    <row r="1920" spans="1:6" x14ac:dyDescent="0.25">
      <c r="A1920" s="84">
        <v>1154738037</v>
      </c>
      <c r="C1920" s="84">
        <v>1</v>
      </c>
      <c r="D1920" s="84">
        <v>1</v>
      </c>
      <c r="E1920" s="84" t="s">
        <v>20</v>
      </c>
      <c r="F1920" s="84" t="s">
        <v>70</v>
      </c>
    </row>
    <row r="1921" spans="1:6" x14ac:dyDescent="0.25">
      <c r="A1921" s="84">
        <v>1750584991</v>
      </c>
      <c r="C1921" s="84">
        <v>1</v>
      </c>
      <c r="D1921" s="84">
        <v>1</v>
      </c>
      <c r="E1921" s="84" t="s">
        <v>71</v>
      </c>
      <c r="F1921" s="84" t="s">
        <v>66</v>
      </c>
    </row>
    <row r="1922" spans="1:6" x14ac:dyDescent="0.25">
      <c r="A1922" s="84">
        <v>1215175732</v>
      </c>
      <c r="C1922" s="84">
        <v>1</v>
      </c>
      <c r="D1922" s="84">
        <v>1</v>
      </c>
      <c r="E1922" s="84" t="s">
        <v>20</v>
      </c>
      <c r="F1922" s="84" t="s">
        <v>66</v>
      </c>
    </row>
    <row r="1923" spans="1:6" x14ac:dyDescent="0.25">
      <c r="A1923" s="84">
        <v>1023015708</v>
      </c>
      <c r="C1923" s="84">
        <v>1</v>
      </c>
      <c r="D1923" s="84">
        <v>1</v>
      </c>
      <c r="E1923" s="84" t="s">
        <v>20</v>
      </c>
      <c r="F1923" s="84" t="s">
        <v>70</v>
      </c>
    </row>
    <row r="1924" spans="1:6" x14ac:dyDescent="0.25">
      <c r="A1924" s="84">
        <v>1104807155</v>
      </c>
      <c r="C1924" s="84">
        <v>1</v>
      </c>
      <c r="D1924" s="84">
        <v>1</v>
      </c>
      <c r="E1924" s="84" t="s">
        <v>20</v>
      </c>
      <c r="F1924" s="84" t="s">
        <v>66</v>
      </c>
    </row>
    <row r="1925" spans="1:6" x14ac:dyDescent="0.25">
      <c r="A1925" s="84">
        <v>1518903376</v>
      </c>
      <c r="C1925" s="84">
        <v>1</v>
      </c>
      <c r="D1925" s="84">
        <v>1</v>
      </c>
      <c r="E1925" s="84" t="s">
        <v>20</v>
      </c>
      <c r="F1925" s="84" t="s">
        <v>68</v>
      </c>
    </row>
    <row r="1926" spans="1:6" x14ac:dyDescent="0.25">
      <c r="A1926" s="84">
        <v>1235496142</v>
      </c>
      <c r="C1926" s="84">
        <v>1</v>
      </c>
      <c r="D1926" s="84">
        <v>1</v>
      </c>
      <c r="E1926" s="84" t="s">
        <v>20</v>
      </c>
      <c r="F1926" s="84" t="s">
        <v>70</v>
      </c>
    </row>
    <row r="1927" spans="1:6" x14ac:dyDescent="0.25">
      <c r="A1927" s="84">
        <v>1417272113</v>
      </c>
      <c r="C1927" s="84">
        <v>1</v>
      </c>
      <c r="D1927" s="84">
        <v>1</v>
      </c>
      <c r="E1927" s="84" t="s">
        <v>20</v>
      </c>
      <c r="F1927" s="84" t="s">
        <v>70</v>
      </c>
    </row>
    <row r="1928" spans="1:6" x14ac:dyDescent="0.25">
      <c r="A1928" s="84">
        <v>1275927105</v>
      </c>
      <c r="C1928" s="84">
        <v>1</v>
      </c>
      <c r="D1928" s="84">
        <v>1</v>
      </c>
      <c r="E1928" s="84" t="s">
        <v>62</v>
      </c>
      <c r="F1928" s="84" t="s">
        <v>68</v>
      </c>
    </row>
    <row r="1929" spans="1:6" x14ac:dyDescent="0.25">
      <c r="A1929" s="84">
        <v>1740608538</v>
      </c>
      <c r="C1929" s="84">
        <v>1</v>
      </c>
      <c r="D1929" s="84">
        <v>1</v>
      </c>
      <c r="E1929" s="84" t="s">
        <v>20</v>
      </c>
      <c r="F1929" s="84" t="s">
        <v>66</v>
      </c>
    </row>
    <row r="1930" spans="1:6" x14ac:dyDescent="0.25">
      <c r="A1930" s="84">
        <v>1003998642</v>
      </c>
      <c r="C1930" s="84">
        <v>1</v>
      </c>
      <c r="D1930" s="84">
        <v>1</v>
      </c>
      <c r="E1930" s="84" t="s">
        <v>62</v>
      </c>
      <c r="F1930" s="84" t="s">
        <v>68</v>
      </c>
    </row>
    <row r="1931" spans="1:6" x14ac:dyDescent="0.25">
      <c r="A1931" s="84">
        <v>1649416504</v>
      </c>
      <c r="C1931" s="84">
        <v>1</v>
      </c>
      <c r="D1931" s="84">
        <v>1</v>
      </c>
      <c r="E1931" s="84" t="s">
        <v>20</v>
      </c>
      <c r="F1931" s="84" t="s">
        <v>66</v>
      </c>
    </row>
    <row r="1932" spans="1:6" x14ac:dyDescent="0.25">
      <c r="A1932" s="84">
        <v>1780693010</v>
      </c>
      <c r="C1932" s="84">
        <v>1</v>
      </c>
      <c r="D1932" s="84">
        <v>0</v>
      </c>
      <c r="E1932" s="84" t="s">
        <v>62</v>
      </c>
      <c r="F1932" s="84" t="s">
        <v>65</v>
      </c>
    </row>
    <row r="1933" spans="1:6" x14ac:dyDescent="0.25">
      <c r="A1933" s="84">
        <v>1730123514</v>
      </c>
      <c r="C1933" s="84">
        <v>1</v>
      </c>
      <c r="D1933" s="84">
        <v>1</v>
      </c>
      <c r="E1933" s="84" t="s">
        <v>20</v>
      </c>
      <c r="F1933" s="84" t="s">
        <v>66</v>
      </c>
    </row>
    <row r="1934" spans="1:6" x14ac:dyDescent="0.25">
      <c r="A1934" s="84">
        <v>1932195724</v>
      </c>
      <c r="C1934" s="84">
        <v>1</v>
      </c>
      <c r="D1934" s="84">
        <v>1</v>
      </c>
      <c r="E1934" s="84" t="s">
        <v>20</v>
      </c>
      <c r="F1934" s="84" t="s">
        <v>66</v>
      </c>
    </row>
    <row r="1935" spans="1:6" x14ac:dyDescent="0.25">
      <c r="A1935" s="84">
        <v>1699989939</v>
      </c>
      <c r="C1935" s="84">
        <v>1</v>
      </c>
      <c r="D1935" s="84">
        <v>1</v>
      </c>
      <c r="E1935" s="84" t="s">
        <v>62</v>
      </c>
      <c r="F1935" s="84" t="s">
        <v>70</v>
      </c>
    </row>
    <row r="1936" spans="1:6" x14ac:dyDescent="0.25">
      <c r="A1936" s="84">
        <v>1285830778</v>
      </c>
      <c r="C1936" s="84">
        <v>1</v>
      </c>
      <c r="D1936" s="84">
        <v>1</v>
      </c>
      <c r="E1936" s="84" t="s">
        <v>62</v>
      </c>
      <c r="F1936" s="84" t="s">
        <v>68</v>
      </c>
    </row>
    <row r="1937" spans="1:6" x14ac:dyDescent="0.25">
      <c r="A1937" s="84">
        <v>1235394248</v>
      </c>
      <c r="C1937" s="84">
        <v>1</v>
      </c>
      <c r="D1937" s="84">
        <v>1</v>
      </c>
      <c r="E1937" s="84" t="s">
        <v>62</v>
      </c>
      <c r="F1937" s="84" t="s">
        <v>68</v>
      </c>
    </row>
    <row r="1938" spans="1:6" x14ac:dyDescent="0.25">
      <c r="A1938" s="84">
        <v>1073630893</v>
      </c>
      <c r="C1938" s="84">
        <v>1</v>
      </c>
      <c r="D1938" s="84">
        <v>0</v>
      </c>
      <c r="E1938" s="84" t="s">
        <v>62</v>
      </c>
      <c r="F1938" s="84" t="s">
        <v>65</v>
      </c>
    </row>
    <row r="1939" spans="1:6" x14ac:dyDescent="0.25">
      <c r="A1939" s="84">
        <v>1750523783</v>
      </c>
      <c r="C1939" s="84">
        <v>1</v>
      </c>
      <c r="D1939" s="84">
        <v>1</v>
      </c>
      <c r="E1939" s="84" t="s">
        <v>71</v>
      </c>
      <c r="F1939" s="84" t="s">
        <v>66</v>
      </c>
    </row>
    <row r="1940" spans="1:6" x14ac:dyDescent="0.25">
      <c r="A1940" s="84">
        <v>1598755464</v>
      </c>
      <c r="C1940" s="84">
        <v>1</v>
      </c>
      <c r="D1940" s="84">
        <v>0</v>
      </c>
      <c r="E1940" s="84" t="s">
        <v>20</v>
      </c>
      <c r="F1940" s="84" t="s">
        <v>65</v>
      </c>
    </row>
    <row r="1941" spans="1:6" x14ac:dyDescent="0.25">
      <c r="A1941" s="84">
        <v>1922268150</v>
      </c>
      <c r="C1941" s="84">
        <v>1</v>
      </c>
      <c r="D1941" s="84">
        <v>1</v>
      </c>
      <c r="E1941" s="84" t="s">
        <v>64</v>
      </c>
      <c r="F1941" s="84" t="s">
        <v>68</v>
      </c>
    </row>
    <row r="1942" spans="1:6" x14ac:dyDescent="0.25">
      <c r="A1942" s="84">
        <v>1568433910</v>
      </c>
      <c r="C1942" s="84">
        <v>1</v>
      </c>
      <c r="D1942" s="84">
        <v>1</v>
      </c>
      <c r="E1942" s="84" t="s">
        <v>71</v>
      </c>
      <c r="F1942" s="84" t="s">
        <v>66</v>
      </c>
    </row>
    <row r="1943" spans="1:6" x14ac:dyDescent="0.25">
      <c r="A1943" s="84">
        <v>1043361298</v>
      </c>
      <c r="C1943" s="84">
        <v>1</v>
      </c>
      <c r="D1943" s="84">
        <v>1</v>
      </c>
      <c r="E1943" s="84" t="s">
        <v>62</v>
      </c>
      <c r="F1943" s="84" t="s">
        <v>68</v>
      </c>
    </row>
    <row r="1944" spans="1:6" x14ac:dyDescent="0.25">
      <c r="A1944" s="84">
        <v>1750488946</v>
      </c>
      <c r="C1944" s="84">
        <v>1</v>
      </c>
      <c r="D1944" s="84">
        <v>1</v>
      </c>
      <c r="E1944" s="84" t="s">
        <v>62</v>
      </c>
      <c r="F1944" s="84" t="s">
        <v>70</v>
      </c>
    </row>
    <row r="1945" spans="1:6" x14ac:dyDescent="0.25">
      <c r="A1945" s="84">
        <v>1962630731</v>
      </c>
      <c r="C1945" s="84">
        <v>1</v>
      </c>
      <c r="D1945" s="84">
        <v>1</v>
      </c>
      <c r="E1945" s="84" t="s">
        <v>62</v>
      </c>
      <c r="F1945" s="84" t="s">
        <v>70</v>
      </c>
    </row>
    <row r="1946" spans="1:6" x14ac:dyDescent="0.25">
      <c r="A1946" s="84">
        <v>1508896754</v>
      </c>
      <c r="C1946" s="84">
        <v>1</v>
      </c>
      <c r="D1946" s="84">
        <v>1</v>
      </c>
      <c r="E1946" s="84" t="s">
        <v>20</v>
      </c>
      <c r="F1946" s="84" t="s">
        <v>70</v>
      </c>
    </row>
    <row r="1947" spans="1:6" x14ac:dyDescent="0.25">
      <c r="A1947" s="84">
        <v>1336225978</v>
      </c>
      <c r="C1947" s="84">
        <v>1</v>
      </c>
      <c r="D1947" s="84">
        <v>0</v>
      </c>
      <c r="E1947" s="84" t="s">
        <v>62</v>
      </c>
      <c r="F1947" s="84" t="s">
        <v>65</v>
      </c>
    </row>
    <row r="1948" spans="1:6" x14ac:dyDescent="0.25">
      <c r="A1948" s="84">
        <v>1578778775</v>
      </c>
      <c r="C1948" s="84">
        <v>1</v>
      </c>
      <c r="D1948" s="84">
        <v>0</v>
      </c>
      <c r="E1948" s="84" t="s">
        <v>20</v>
      </c>
      <c r="F1948" s="84" t="s">
        <v>65</v>
      </c>
    </row>
    <row r="1949" spans="1:6" x14ac:dyDescent="0.25">
      <c r="A1949" s="84">
        <v>1669655478</v>
      </c>
      <c r="C1949" s="84">
        <v>1</v>
      </c>
      <c r="D1949" s="84">
        <v>1</v>
      </c>
      <c r="E1949" s="84" t="s">
        <v>20</v>
      </c>
      <c r="F1949" s="84" t="s">
        <v>66</v>
      </c>
    </row>
    <row r="1950" spans="1:6" x14ac:dyDescent="0.25">
      <c r="A1950" s="84">
        <v>1265494595</v>
      </c>
      <c r="C1950" s="84">
        <v>1</v>
      </c>
      <c r="D1950" s="84">
        <v>1</v>
      </c>
      <c r="E1950" s="84" t="s">
        <v>20</v>
      </c>
      <c r="F1950" s="84" t="s">
        <v>63</v>
      </c>
    </row>
    <row r="1951" spans="1:6" x14ac:dyDescent="0.25">
      <c r="A1951" s="84">
        <v>1861500894</v>
      </c>
      <c r="C1951" s="84">
        <v>1</v>
      </c>
      <c r="D1951" s="84">
        <v>0</v>
      </c>
      <c r="E1951" s="84" t="s">
        <v>20</v>
      </c>
      <c r="F1951" s="84" t="s">
        <v>65</v>
      </c>
    </row>
    <row r="1952" spans="1:6" x14ac:dyDescent="0.25">
      <c r="A1952" s="84">
        <v>1649438318</v>
      </c>
      <c r="C1952" s="84">
        <v>1</v>
      </c>
      <c r="D1952" s="84">
        <v>1</v>
      </c>
      <c r="E1952" s="84" t="s">
        <v>20</v>
      </c>
      <c r="F1952" s="84" t="s">
        <v>63</v>
      </c>
    </row>
    <row r="1953" spans="1:6" x14ac:dyDescent="0.25">
      <c r="A1953" s="84">
        <v>1932335874</v>
      </c>
      <c r="C1953" s="84">
        <v>1</v>
      </c>
      <c r="D1953" s="84">
        <v>0</v>
      </c>
      <c r="E1953" s="84" t="s">
        <v>20</v>
      </c>
      <c r="F1953" s="84" t="s">
        <v>65</v>
      </c>
    </row>
    <row r="1954" spans="1:6" x14ac:dyDescent="0.25">
      <c r="A1954" s="84">
        <v>1639361884</v>
      </c>
      <c r="C1954" s="84">
        <v>1</v>
      </c>
      <c r="D1954" s="84">
        <v>1</v>
      </c>
      <c r="E1954" s="84" t="s">
        <v>64</v>
      </c>
      <c r="F1954" s="84" t="s">
        <v>70</v>
      </c>
    </row>
    <row r="1955" spans="1:6" x14ac:dyDescent="0.25">
      <c r="A1955" s="84">
        <v>1336152651</v>
      </c>
      <c r="C1955" s="84">
        <v>1</v>
      </c>
      <c r="D1955" s="84">
        <v>1</v>
      </c>
      <c r="E1955" s="84" t="s">
        <v>62</v>
      </c>
      <c r="F1955" s="84" t="s">
        <v>68</v>
      </c>
    </row>
    <row r="1956" spans="1:6" x14ac:dyDescent="0.25">
      <c r="A1956" s="84">
        <v>1174584817</v>
      </c>
      <c r="C1956" s="84">
        <v>1</v>
      </c>
      <c r="D1956" s="84">
        <v>1</v>
      </c>
      <c r="E1956" s="84" t="s">
        <v>20</v>
      </c>
      <c r="F1956" s="84" t="s">
        <v>66</v>
      </c>
    </row>
    <row r="1957" spans="1:6" x14ac:dyDescent="0.25">
      <c r="A1957" s="84">
        <v>1285791293</v>
      </c>
      <c r="C1957" s="84">
        <v>1</v>
      </c>
      <c r="D1957" s="84">
        <v>1</v>
      </c>
      <c r="E1957" s="84" t="s">
        <v>64</v>
      </c>
      <c r="F1957" s="84" t="s">
        <v>68</v>
      </c>
    </row>
    <row r="1958" spans="1:6" x14ac:dyDescent="0.25">
      <c r="A1958" s="84">
        <v>1386791515</v>
      </c>
      <c r="C1958" s="84">
        <v>1</v>
      </c>
      <c r="D1958" s="84">
        <v>0</v>
      </c>
      <c r="E1958" s="84" t="s">
        <v>62</v>
      </c>
      <c r="F1958" s="84" t="s">
        <v>65</v>
      </c>
    </row>
    <row r="1959" spans="1:6" x14ac:dyDescent="0.25">
      <c r="A1959" s="84">
        <v>1174730220</v>
      </c>
      <c r="C1959" s="84">
        <v>1</v>
      </c>
      <c r="D1959" s="84">
        <v>0</v>
      </c>
      <c r="E1959" s="84" t="s">
        <v>20</v>
      </c>
      <c r="F1959" s="84" t="s">
        <v>65</v>
      </c>
    </row>
    <row r="1960" spans="1:6" x14ac:dyDescent="0.25">
      <c r="A1960" s="84">
        <v>1053539007</v>
      </c>
      <c r="C1960" s="84">
        <v>1</v>
      </c>
      <c r="D1960" s="84">
        <v>0</v>
      </c>
      <c r="E1960" s="84" t="s">
        <v>20</v>
      </c>
      <c r="F1960" s="84" t="s">
        <v>65</v>
      </c>
    </row>
    <row r="1961" spans="1:6" x14ac:dyDescent="0.25">
      <c r="A1961" s="84">
        <v>1306052931</v>
      </c>
      <c r="C1961" s="84">
        <v>1</v>
      </c>
      <c r="D1961" s="84">
        <v>0</v>
      </c>
      <c r="E1961" s="84" t="s">
        <v>62</v>
      </c>
      <c r="F1961" s="84" t="s">
        <v>65</v>
      </c>
    </row>
    <row r="1962" spans="1:6" x14ac:dyDescent="0.25">
      <c r="A1962" s="84">
        <v>1275689895</v>
      </c>
      <c r="C1962" s="84">
        <v>1</v>
      </c>
      <c r="D1962" s="84">
        <v>1</v>
      </c>
      <c r="E1962" s="84" t="s">
        <v>62</v>
      </c>
      <c r="F1962" s="84" t="s">
        <v>70</v>
      </c>
    </row>
    <row r="1963" spans="1:6" x14ac:dyDescent="0.25">
      <c r="A1963" s="84">
        <v>1801027644</v>
      </c>
      <c r="C1963" s="84">
        <v>1</v>
      </c>
      <c r="D1963" s="84">
        <v>1</v>
      </c>
      <c r="E1963" s="84" t="s">
        <v>64</v>
      </c>
      <c r="F1963" s="84" t="s">
        <v>68</v>
      </c>
    </row>
    <row r="1964" spans="1:6" x14ac:dyDescent="0.25">
      <c r="A1964" s="84">
        <v>1477593473</v>
      </c>
      <c r="C1964" s="84">
        <v>1</v>
      </c>
      <c r="D1964" s="84">
        <v>1</v>
      </c>
      <c r="E1964" s="84" t="s">
        <v>20</v>
      </c>
      <c r="F1964" s="84" t="s">
        <v>68</v>
      </c>
    </row>
    <row r="1965" spans="1:6" x14ac:dyDescent="0.25">
      <c r="A1965" s="84">
        <v>1326248709</v>
      </c>
      <c r="C1965" s="84">
        <v>1</v>
      </c>
      <c r="D1965" s="84">
        <v>1</v>
      </c>
      <c r="E1965" s="84" t="s">
        <v>20</v>
      </c>
      <c r="F1965" s="84" t="s">
        <v>70</v>
      </c>
    </row>
    <row r="1966" spans="1:6" x14ac:dyDescent="0.25">
      <c r="A1966" s="84">
        <v>1881669224</v>
      </c>
      <c r="C1966" s="84">
        <v>1</v>
      </c>
      <c r="D1966" s="84">
        <v>1</v>
      </c>
      <c r="E1966" s="84" t="s">
        <v>62</v>
      </c>
      <c r="F1966" s="84" t="s">
        <v>68</v>
      </c>
    </row>
    <row r="1967" spans="1:6" x14ac:dyDescent="0.25">
      <c r="A1967" s="84">
        <v>1457799009</v>
      </c>
      <c r="C1967" s="84">
        <v>1</v>
      </c>
      <c r="D1967" s="84">
        <v>1</v>
      </c>
      <c r="E1967" s="84" t="s">
        <v>62</v>
      </c>
      <c r="F1967" s="84" t="s">
        <v>68</v>
      </c>
    </row>
    <row r="1968" spans="1:6" x14ac:dyDescent="0.25">
      <c r="A1968" s="84">
        <v>1285091959</v>
      </c>
      <c r="C1968" s="84">
        <v>1</v>
      </c>
      <c r="D1968" s="84">
        <v>1</v>
      </c>
      <c r="E1968" s="84" t="s">
        <v>62</v>
      </c>
      <c r="F1968" s="84" t="s">
        <v>70</v>
      </c>
    </row>
    <row r="1969" spans="1:6" x14ac:dyDescent="0.25">
      <c r="A1969" s="84">
        <v>1174963490</v>
      </c>
      <c r="C1969" s="84">
        <v>1</v>
      </c>
      <c r="D1969" s="84">
        <v>1</v>
      </c>
      <c r="E1969" s="84" t="s">
        <v>20</v>
      </c>
      <c r="F1969" s="84" t="s">
        <v>70</v>
      </c>
    </row>
    <row r="1970" spans="1:6" x14ac:dyDescent="0.25">
      <c r="A1970" s="84">
        <v>1508157702</v>
      </c>
      <c r="C1970" s="84">
        <v>1</v>
      </c>
      <c r="D1970" s="84">
        <v>1</v>
      </c>
      <c r="E1970" s="84" t="s">
        <v>20</v>
      </c>
      <c r="F1970" s="84" t="s">
        <v>67</v>
      </c>
    </row>
    <row r="1971" spans="1:6" x14ac:dyDescent="0.25">
      <c r="A1971" s="84">
        <v>1740624808</v>
      </c>
      <c r="C1971" s="84">
        <v>1</v>
      </c>
      <c r="D1971" s="84">
        <v>1</v>
      </c>
      <c r="E1971" s="84" t="s">
        <v>20</v>
      </c>
      <c r="F1971" s="84" t="s">
        <v>66</v>
      </c>
    </row>
    <row r="1972" spans="1:6" x14ac:dyDescent="0.25">
      <c r="A1972" s="84">
        <v>1477986966</v>
      </c>
      <c r="C1972" s="84">
        <v>1</v>
      </c>
      <c r="D1972" s="84">
        <v>1</v>
      </c>
      <c r="E1972" s="84" t="s">
        <v>62</v>
      </c>
      <c r="F1972" s="84" t="s">
        <v>68</v>
      </c>
    </row>
    <row r="1973" spans="1:6" x14ac:dyDescent="0.25">
      <c r="A1973" s="84">
        <v>1184740169</v>
      </c>
      <c r="C1973" s="84">
        <v>1</v>
      </c>
      <c r="D1973" s="84">
        <v>1</v>
      </c>
      <c r="E1973" s="84" t="s">
        <v>20</v>
      </c>
      <c r="F1973" s="84" t="s">
        <v>63</v>
      </c>
    </row>
    <row r="1974" spans="1:6" x14ac:dyDescent="0.25">
      <c r="A1974" s="84">
        <v>1053479154</v>
      </c>
      <c r="C1974" s="84">
        <v>1</v>
      </c>
      <c r="D1974" s="84">
        <v>0</v>
      </c>
      <c r="E1974" s="84" t="s">
        <v>20</v>
      </c>
      <c r="F1974" s="84" t="s">
        <v>65</v>
      </c>
    </row>
    <row r="1975" spans="1:6" x14ac:dyDescent="0.25">
      <c r="A1975" s="84">
        <v>1619046513</v>
      </c>
      <c r="C1975" s="84">
        <v>1</v>
      </c>
      <c r="D1975" s="84">
        <v>0</v>
      </c>
      <c r="E1975" s="84" t="s">
        <v>20</v>
      </c>
      <c r="F1975" s="84" t="s">
        <v>65</v>
      </c>
    </row>
    <row r="1976" spans="1:6" x14ac:dyDescent="0.25">
      <c r="A1976" s="84">
        <v>1134548407</v>
      </c>
      <c r="C1976" s="84">
        <v>1</v>
      </c>
      <c r="D1976" s="84">
        <v>0</v>
      </c>
      <c r="E1976" s="84" t="s">
        <v>20</v>
      </c>
      <c r="F1976" s="84" t="s">
        <v>65</v>
      </c>
    </row>
    <row r="1977" spans="1:6" x14ac:dyDescent="0.25">
      <c r="A1977" s="84">
        <v>1255708921</v>
      </c>
      <c r="C1977" s="84">
        <v>1</v>
      </c>
      <c r="D1977" s="84">
        <v>1</v>
      </c>
      <c r="E1977" s="84" t="s">
        <v>20</v>
      </c>
      <c r="F1977" s="84" t="s">
        <v>66</v>
      </c>
    </row>
    <row r="1978" spans="1:6" x14ac:dyDescent="0.25">
      <c r="A1978" s="84">
        <v>1598176729</v>
      </c>
      <c r="C1978" s="84">
        <v>1</v>
      </c>
      <c r="D1978" s="84">
        <v>1</v>
      </c>
      <c r="E1978" s="84" t="s">
        <v>62</v>
      </c>
      <c r="F1978" s="84" t="s">
        <v>68</v>
      </c>
    </row>
    <row r="1979" spans="1:6" x14ac:dyDescent="0.25">
      <c r="A1979" s="84">
        <v>1295722270</v>
      </c>
      <c r="C1979" s="84">
        <v>1</v>
      </c>
      <c r="D1979" s="84">
        <v>1</v>
      </c>
      <c r="E1979" s="84" t="s">
        <v>64</v>
      </c>
      <c r="F1979" s="84" t="s">
        <v>70</v>
      </c>
    </row>
    <row r="1980" spans="1:6" x14ac:dyDescent="0.25">
      <c r="A1980" s="84">
        <v>1225278054</v>
      </c>
      <c r="C1980" s="84">
        <v>1</v>
      </c>
      <c r="D1980" s="84">
        <v>1</v>
      </c>
      <c r="E1980" s="84" t="s">
        <v>20</v>
      </c>
      <c r="F1980" s="84" t="s">
        <v>63</v>
      </c>
    </row>
    <row r="1981" spans="1:6" x14ac:dyDescent="0.25">
      <c r="A1981" s="84">
        <v>1487671442</v>
      </c>
      <c r="C1981" s="84">
        <v>1</v>
      </c>
      <c r="D1981" s="84">
        <v>1</v>
      </c>
      <c r="E1981" s="84" t="s">
        <v>20</v>
      </c>
      <c r="F1981" s="84" t="s">
        <v>67</v>
      </c>
    </row>
    <row r="1982" spans="1:6" x14ac:dyDescent="0.25">
      <c r="A1982" s="84">
        <v>1548688773</v>
      </c>
      <c r="C1982" s="84">
        <v>1</v>
      </c>
      <c r="D1982" s="84">
        <v>1</v>
      </c>
      <c r="E1982" s="84" t="s">
        <v>20</v>
      </c>
      <c r="F1982" s="84" t="s">
        <v>68</v>
      </c>
    </row>
    <row r="1983" spans="1:6" x14ac:dyDescent="0.25">
      <c r="A1983" s="84">
        <v>1114345501</v>
      </c>
      <c r="C1983" s="84">
        <v>1</v>
      </c>
      <c r="D1983" s="84">
        <v>1</v>
      </c>
      <c r="E1983" s="84" t="s">
        <v>62</v>
      </c>
      <c r="F1983" s="84" t="s">
        <v>68</v>
      </c>
    </row>
    <row r="1984" spans="1:6" x14ac:dyDescent="0.25">
      <c r="A1984" s="84">
        <v>1154781128</v>
      </c>
      <c r="C1984" s="84">
        <v>1</v>
      </c>
      <c r="D1984" s="84">
        <v>1</v>
      </c>
      <c r="E1984" s="84" t="s">
        <v>62</v>
      </c>
      <c r="F1984" s="84" t="s">
        <v>68</v>
      </c>
    </row>
    <row r="1985" spans="1:6" x14ac:dyDescent="0.25">
      <c r="A1985" s="84">
        <v>1437664281</v>
      </c>
      <c r="C1985" s="84">
        <v>1</v>
      </c>
      <c r="D1985" s="84">
        <v>0</v>
      </c>
      <c r="E1985" s="84" t="s">
        <v>20</v>
      </c>
      <c r="F1985" s="84" t="s">
        <v>65</v>
      </c>
    </row>
    <row r="1986" spans="1:6" x14ac:dyDescent="0.25">
      <c r="A1986" s="84">
        <v>1487037099</v>
      </c>
      <c r="C1986" s="84">
        <v>1</v>
      </c>
      <c r="D1986" s="84">
        <v>0</v>
      </c>
      <c r="E1986" s="84" t="s">
        <v>62</v>
      </c>
      <c r="F1986" s="84" t="s">
        <v>65</v>
      </c>
    </row>
    <row r="1987" spans="1:6" x14ac:dyDescent="0.25">
      <c r="A1987" s="84">
        <v>1083065916</v>
      </c>
      <c r="C1987" s="84">
        <v>1</v>
      </c>
      <c r="D1987" s="84">
        <v>1</v>
      </c>
      <c r="E1987" s="84" t="s">
        <v>62</v>
      </c>
      <c r="F1987" s="84" t="s">
        <v>63</v>
      </c>
    </row>
    <row r="1988" spans="1:6" x14ac:dyDescent="0.25">
      <c r="A1988" s="84">
        <v>1669000675</v>
      </c>
      <c r="C1988" s="84">
        <v>1</v>
      </c>
      <c r="D1988" s="84">
        <v>0</v>
      </c>
      <c r="E1988" s="84" t="s">
        <v>20</v>
      </c>
      <c r="F1988" s="84" t="s">
        <v>65</v>
      </c>
    </row>
    <row r="1989" spans="1:6" x14ac:dyDescent="0.25">
      <c r="A1989" s="84">
        <v>1447816863</v>
      </c>
      <c r="C1989" s="84">
        <v>1</v>
      </c>
      <c r="D1989" s="84">
        <v>1</v>
      </c>
      <c r="E1989" s="84" t="s">
        <v>62</v>
      </c>
      <c r="F1989" s="84" t="s">
        <v>66</v>
      </c>
    </row>
    <row r="1990" spans="1:6" x14ac:dyDescent="0.25">
      <c r="A1990" s="84">
        <v>1437612579</v>
      </c>
      <c r="C1990" s="84">
        <v>1</v>
      </c>
      <c r="D1990" s="84">
        <v>0</v>
      </c>
      <c r="E1990" s="84" t="s">
        <v>20</v>
      </c>
      <c r="F1990" s="84" t="s">
        <v>65</v>
      </c>
    </row>
    <row r="1991" spans="1:6" x14ac:dyDescent="0.25">
      <c r="A1991" s="84">
        <v>1407845621</v>
      </c>
      <c r="C1991" s="84">
        <v>1</v>
      </c>
      <c r="D1991" s="84">
        <v>0</v>
      </c>
      <c r="E1991" s="84" t="s">
        <v>20</v>
      </c>
      <c r="F1991" s="84" t="s">
        <v>65</v>
      </c>
    </row>
    <row r="1992" spans="1:6" x14ac:dyDescent="0.25">
      <c r="A1992" s="84">
        <v>1932288248</v>
      </c>
      <c r="C1992" s="84">
        <v>1</v>
      </c>
      <c r="D1992" s="84">
        <v>1</v>
      </c>
      <c r="E1992" s="84" t="s">
        <v>20</v>
      </c>
      <c r="F1992" s="84" t="s">
        <v>63</v>
      </c>
    </row>
    <row r="1993" spans="1:6" x14ac:dyDescent="0.25">
      <c r="A1993" s="84">
        <v>1366425787</v>
      </c>
      <c r="C1993" s="84">
        <v>1</v>
      </c>
      <c r="D1993" s="84">
        <v>1</v>
      </c>
      <c r="E1993" s="84" t="s">
        <v>20</v>
      </c>
      <c r="F1993" s="84" t="s">
        <v>63</v>
      </c>
    </row>
    <row r="1994" spans="1:6" x14ac:dyDescent="0.25">
      <c r="A1994" s="84">
        <v>1770568289</v>
      </c>
      <c r="C1994" s="84">
        <v>1</v>
      </c>
      <c r="D1994" s="84">
        <v>0</v>
      </c>
      <c r="E1994" s="84" t="s">
        <v>20</v>
      </c>
      <c r="F1994" s="84" t="s">
        <v>65</v>
      </c>
    </row>
    <row r="1995" spans="1:6" x14ac:dyDescent="0.25">
      <c r="A1995" s="84">
        <v>1215932710</v>
      </c>
      <c r="C1995" s="84">
        <v>1</v>
      </c>
      <c r="D1995" s="84">
        <v>0</v>
      </c>
      <c r="E1995" s="84" t="s">
        <v>20</v>
      </c>
      <c r="F1995" s="84" t="s">
        <v>65</v>
      </c>
    </row>
    <row r="1996" spans="1:6" x14ac:dyDescent="0.25">
      <c r="A1996" s="84">
        <v>1982772430</v>
      </c>
      <c r="C1996" s="84">
        <v>1</v>
      </c>
      <c r="D1996" s="84">
        <v>1</v>
      </c>
      <c r="E1996" s="84" t="s">
        <v>64</v>
      </c>
      <c r="F1996" s="84" t="s">
        <v>68</v>
      </c>
    </row>
    <row r="1997" spans="1:6" x14ac:dyDescent="0.25">
      <c r="A1997" s="84">
        <v>1184613879</v>
      </c>
      <c r="C1997" s="84">
        <v>1</v>
      </c>
      <c r="D1997" s="84">
        <v>0</v>
      </c>
      <c r="E1997" s="84" t="s">
        <v>20</v>
      </c>
      <c r="F1997" s="84" t="s">
        <v>65</v>
      </c>
    </row>
    <row r="1998" spans="1:6" x14ac:dyDescent="0.25">
      <c r="A1998" s="84">
        <v>1407894579</v>
      </c>
      <c r="C1998" s="84">
        <v>1</v>
      </c>
      <c r="D1998" s="84">
        <v>0</v>
      </c>
      <c r="E1998" s="84" t="s">
        <v>20</v>
      </c>
      <c r="F1998" s="84" t="s">
        <v>65</v>
      </c>
    </row>
    <row r="1999" spans="1:6" x14ac:dyDescent="0.25">
      <c r="A1999" s="84">
        <v>1689756108</v>
      </c>
      <c r="C1999" s="84">
        <v>1</v>
      </c>
      <c r="D1999" s="84">
        <v>1</v>
      </c>
      <c r="E1999" s="84" t="s">
        <v>62</v>
      </c>
      <c r="F1999" s="84" t="s">
        <v>68</v>
      </c>
    </row>
    <row r="2000" spans="1:6" x14ac:dyDescent="0.25">
      <c r="A2000" s="84">
        <v>1740271527</v>
      </c>
      <c r="C2000" s="84">
        <v>1</v>
      </c>
      <c r="D2000" s="84">
        <v>1</v>
      </c>
      <c r="E2000" s="84" t="s">
        <v>20</v>
      </c>
      <c r="F2000" s="84" t="s">
        <v>70</v>
      </c>
    </row>
    <row r="2001" spans="1:6" x14ac:dyDescent="0.25">
      <c r="A2001" s="84">
        <v>1982693677</v>
      </c>
      <c r="C2001" s="84">
        <v>1</v>
      </c>
      <c r="D2001" s="84">
        <v>0</v>
      </c>
      <c r="E2001" s="84" t="s">
        <v>62</v>
      </c>
      <c r="F2001" s="84" t="s">
        <v>65</v>
      </c>
    </row>
    <row r="2002" spans="1:6" x14ac:dyDescent="0.25">
      <c r="A2002" s="84">
        <v>1508934035</v>
      </c>
      <c r="C2002" s="84">
        <v>1</v>
      </c>
      <c r="D2002" s="84">
        <v>1</v>
      </c>
      <c r="E2002" s="84" t="s">
        <v>62</v>
      </c>
      <c r="F2002" s="84" t="s">
        <v>68</v>
      </c>
    </row>
    <row r="2003" spans="1:6" x14ac:dyDescent="0.25">
      <c r="A2003" s="84">
        <v>1225046170</v>
      </c>
      <c r="C2003" s="84">
        <v>1</v>
      </c>
      <c r="D2003" s="84">
        <v>1</v>
      </c>
      <c r="E2003" s="84" t="s">
        <v>20</v>
      </c>
      <c r="F2003" s="84" t="s">
        <v>63</v>
      </c>
    </row>
    <row r="2004" spans="1:6" x14ac:dyDescent="0.25">
      <c r="A2004" s="84">
        <v>1154521177</v>
      </c>
      <c r="C2004" s="84">
        <v>1</v>
      </c>
      <c r="D2004" s="84">
        <v>1</v>
      </c>
      <c r="E2004" s="84" t="s">
        <v>20</v>
      </c>
      <c r="F2004" s="84" t="s">
        <v>70</v>
      </c>
    </row>
    <row r="2005" spans="1:6" x14ac:dyDescent="0.25">
      <c r="A2005" s="84">
        <v>1750339073</v>
      </c>
      <c r="C2005" s="84">
        <v>1</v>
      </c>
      <c r="D2005" s="84">
        <v>0</v>
      </c>
      <c r="E2005" s="84" t="s">
        <v>20</v>
      </c>
      <c r="F2005" s="84" t="s">
        <v>65</v>
      </c>
    </row>
    <row r="2006" spans="1:6" x14ac:dyDescent="0.25">
      <c r="A2006" s="84">
        <v>1679641112</v>
      </c>
      <c r="C2006" s="84">
        <v>1</v>
      </c>
      <c r="D2006" s="84">
        <v>1</v>
      </c>
      <c r="E2006" s="84" t="s">
        <v>64</v>
      </c>
      <c r="F2006" s="84" t="s">
        <v>68</v>
      </c>
    </row>
    <row r="2007" spans="1:6" x14ac:dyDescent="0.25">
      <c r="A2007" s="84">
        <v>1700968237</v>
      </c>
      <c r="C2007" s="84">
        <v>1</v>
      </c>
      <c r="D2007" s="84">
        <v>1</v>
      </c>
      <c r="E2007" s="84" t="s">
        <v>20</v>
      </c>
      <c r="F2007" s="84" t="s">
        <v>70</v>
      </c>
    </row>
    <row r="2008" spans="1:6" x14ac:dyDescent="0.25">
      <c r="A2008" s="84">
        <v>1689656662</v>
      </c>
      <c r="C2008" s="84">
        <v>1</v>
      </c>
      <c r="D2008" s="84">
        <v>1</v>
      </c>
      <c r="E2008" s="84" t="s">
        <v>20</v>
      </c>
      <c r="F2008" s="84" t="s">
        <v>70</v>
      </c>
    </row>
    <row r="2009" spans="1:6" x14ac:dyDescent="0.25">
      <c r="A2009" s="84">
        <v>1184605206</v>
      </c>
      <c r="C2009" s="84">
        <v>1</v>
      </c>
      <c r="D2009" s="84">
        <v>0</v>
      </c>
      <c r="E2009" s="84" t="s">
        <v>20</v>
      </c>
      <c r="F2009" s="84" t="s">
        <v>65</v>
      </c>
    </row>
    <row r="2010" spans="1:6" x14ac:dyDescent="0.25">
      <c r="A2010" s="84">
        <v>1801516141</v>
      </c>
      <c r="C2010" s="84">
        <v>1</v>
      </c>
      <c r="D2010" s="84">
        <v>0</v>
      </c>
      <c r="E2010" s="84" t="s">
        <v>20</v>
      </c>
      <c r="F2010" s="84" t="s">
        <v>65</v>
      </c>
    </row>
    <row r="2011" spans="1:6" x14ac:dyDescent="0.25">
      <c r="A2011" s="84">
        <v>1720097231</v>
      </c>
      <c r="C2011" s="84">
        <v>1</v>
      </c>
      <c r="D2011" s="84">
        <v>1</v>
      </c>
      <c r="E2011" s="84" t="s">
        <v>62</v>
      </c>
      <c r="F2011" s="84" t="s">
        <v>68</v>
      </c>
    </row>
    <row r="2012" spans="1:6" x14ac:dyDescent="0.25">
      <c r="A2012" s="84">
        <v>1376696286</v>
      </c>
      <c r="C2012" s="84">
        <v>1</v>
      </c>
      <c r="D2012" s="84">
        <v>1</v>
      </c>
      <c r="E2012" s="84" t="s">
        <v>62</v>
      </c>
      <c r="F2012" s="84" t="s">
        <v>66</v>
      </c>
    </row>
    <row r="2013" spans="1:6" x14ac:dyDescent="0.25">
      <c r="A2013" s="84">
        <v>1568444545</v>
      </c>
      <c r="C2013" s="84">
        <v>1</v>
      </c>
      <c r="D2013" s="84">
        <v>1</v>
      </c>
      <c r="E2013" s="84" t="s">
        <v>20</v>
      </c>
      <c r="F2013" s="84" t="s">
        <v>70</v>
      </c>
    </row>
    <row r="2014" spans="1:6" x14ac:dyDescent="0.25">
      <c r="A2014" s="84">
        <v>1770572356</v>
      </c>
      <c r="C2014" s="84">
        <v>1</v>
      </c>
      <c r="D2014" s="84">
        <v>0</v>
      </c>
      <c r="E2014" s="84" t="s">
        <v>20</v>
      </c>
      <c r="F2014" s="84" t="s">
        <v>65</v>
      </c>
    </row>
    <row r="2015" spans="1:6" x14ac:dyDescent="0.25">
      <c r="A2015" s="84">
        <v>1871569095</v>
      </c>
      <c r="C2015" s="84">
        <v>1</v>
      </c>
      <c r="D2015" s="84">
        <v>1</v>
      </c>
      <c r="E2015" s="84" t="s">
        <v>20</v>
      </c>
      <c r="F2015" s="84" t="s">
        <v>70</v>
      </c>
    </row>
    <row r="2016" spans="1:6" x14ac:dyDescent="0.25">
      <c r="A2016" s="84">
        <v>1407833627</v>
      </c>
      <c r="C2016" s="84">
        <v>1</v>
      </c>
      <c r="D2016" s="84">
        <v>0</v>
      </c>
      <c r="E2016" s="84" t="s">
        <v>64</v>
      </c>
      <c r="F2016" s="84" t="s">
        <v>65</v>
      </c>
    </row>
    <row r="2017" spans="1:6" x14ac:dyDescent="0.25">
      <c r="A2017" s="84">
        <v>1750514485</v>
      </c>
      <c r="C2017" s="84">
        <v>1</v>
      </c>
      <c r="D2017" s="84">
        <v>1</v>
      </c>
      <c r="E2017" s="84" t="s">
        <v>71</v>
      </c>
      <c r="F2017" s="84" t="s">
        <v>66</v>
      </c>
    </row>
    <row r="2018" spans="1:6" x14ac:dyDescent="0.25">
      <c r="A2018" s="84">
        <v>1225029002</v>
      </c>
      <c r="C2018" s="84">
        <v>1</v>
      </c>
      <c r="D2018" s="84">
        <v>0</v>
      </c>
      <c r="E2018" s="84" t="s">
        <v>20</v>
      </c>
      <c r="F2018" s="84" t="s">
        <v>65</v>
      </c>
    </row>
    <row r="2019" spans="1:6" x14ac:dyDescent="0.25">
      <c r="A2019" s="84">
        <v>1477659423</v>
      </c>
      <c r="C2019" s="84">
        <v>1</v>
      </c>
      <c r="D2019" s="84">
        <v>1</v>
      </c>
      <c r="E2019" s="84" t="s">
        <v>62</v>
      </c>
      <c r="F2019" s="84" t="s">
        <v>66</v>
      </c>
    </row>
    <row r="2020" spans="1:6" x14ac:dyDescent="0.25">
      <c r="A2020" s="84">
        <v>1003967811</v>
      </c>
      <c r="C2020" s="84">
        <v>1</v>
      </c>
      <c r="D2020" s="84">
        <v>1</v>
      </c>
      <c r="E2020" s="84" t="s">
        <v>64</v>
      </c>
      <c r="F2020" s="84" t="s">
        <v>68</v>
      </c>
    </row>
    <row r="2021" spans="1:6" x14ac:dyDescent="0.25">
      <c r="A2021" s="84">
        <v>1003984535</v>
      </c>
      <c r="C2021" s="84">
        <v>1</v>
      </c>
      <c r="D2021" s="84">
        <v>0</v>
      </c>
      <c r="E2021" s="84" t="s">
        <v>20</v>
      </c>
      <c r="F2021" s="84" t="s">
        <v>65</v>
      </c>
    </row>
    <row r="2022" spans="1:6" x14ac:dyDescent="0.25">
      <c r="A2022" s="84">
        <v>1760473540</v>
      </c>
      <c r="C2022" s="84">
        <v>1</v>
      </c>
      <c r="D2022" s="84">
        <v>1</v>
      </c>
      <c r="E2022" s="84" t="s">
        <v>20</v>
      </c>
      <c r="F2022" s="84" t="s">
        <v>63</v>
      </c>
    </row>
    <row r="2023" spans="1:6" x14ac:dyDescent="0.25">
      <c r="A2023" s="84">
        <v>1770564999</v>
      </c>
      <c r="C2023" s="84">
        <v>1</v>
      </c>
      <c r="D2023" s="84">
        <v>1</v>
      </c>
      <c r="E2023" s="84" t="s">
        <v>62</v>
      </c>
      <c r="F2023" s="84" t="s">
        <v>70</v>
      </c>
    </row>
    <row r="2024" spans="1:6" x14ac:dyDescent="0.25">
      <c r="A2024" s="84">
        <v>1932113438</v>
      </c>
      <c r="C2024" s="84">
        <v>1</v>
      </c>
      <c r="D2024" s="84">
        <v>1</v>
      </c>
      <c r="E2024" s="84" t="s">
        <v>20</v>
      </c>
      <c r="F2024" s="84" t="s">
        <v>67</v>
      </c>
    </row>
    <row r="2025" spans="1:6" x14ac:dyDescent="0.25">
      <c r="A2025" s="84">
        <v>1972584191</v>
      </c>
      <c r="C2025" s="84">
        <v>1</v>
      </c>
      <c r="D2025" s="84">
        <v>1</v>
      </c>
      <c r="E2025" s="84" t="s">
        <v>20</v>
      </c>
      <c r="F2025" s="84" t="s">
        <v>63</v>
      </c>
    </row>
    <row r="2026" spans="1:6" x14ac:dyDescent="0.25">
      <c r="A2026" s="84">
        <v>1467510933</v>
      </c>
      <c r="C2026" s="84">
        <v>1</v>
      </c>
      <c r="D2026" s="84">
        <v>0</v>
      </c>
      <c r="E2026" s="84" t="s">
        <v>62</v>
      </c>
      <c r="F2026" s="84" t="s">
        <v>65</v>
      </c>
    </row>
    <row r="2027" spans="1:6" x14ac:dyDescent="0.25">
      <c r="A2027" s="84">
        <v>1578521217</v>
      </c>
      <c r="C2027" s="84">
        <v>1</v>
      </c>
      <c r="D2027" s="84">
        <v>1</v>
      </c>
      <c r="E2027" s="84" t="s">
        <v>20</v>
      </c>
      <c r="F2027" s="84" t="s">
        <v>63</v>
      </c>
    </row>
    <row r="2028" spans="1:6" x14ac:dyDescent="0.25">
      <c r="A2028" s="84">
        <v>1003898347</v>
      </c>
      <c r="C2028" s="84">
        <v>1</v>
      </c>
      <c r="D2028" s="84">
        <v>1</v>
      </c>
      <c r="E2028" s="84" t="s">
        <v>20</v>
      </c>
      <c r="F2028" s="84" t="s">
        <v>63</v>
      </c>
    </row>
    <row r="2029" spans="1:6" x14ac:dyDescent="0.25">
      <c r="A2029" s="84">
        <v>1689679185</v>
      </c>
      <c r="C2029" s="84">
        <v>1</v>
      </c>
      <c r="D2029" s="84">
        <v>0</v>
      </c>
      <c r="E2029" s="84" t="s">
        <v>20</v>
      </c>
      <c r="F2029" s="84" t="s">
        <v>65</v>
      </c>
    </row>
    <row r="2030" spans="1:6" x14ac:dyDescent="0.25">
      <c r="A2030" s="84">
        <v>1831271360</v>
      </c>
      <c r="C2030" s="84">
        <v>1</v>
      </c>
      <c r="D2030" s="84">
        <v>1</v>
      </c>
      <c r="E2030" s="84" t="s">
        <v>62</v>
      </c>
      <c r="F2030" s="84" t="s">
        <v>68</v>
      </c>
    </row>
    <row r="2031" spans="1:6" x14ac:dyDescent="0.25">
      <c r="A2031" s="84">
        <v>1043304116</v>
      </c>
      <c r="C2031" s="84">
        <v>1</v>
      </c>
      <c r="D2031" s="84">
        <v>1</v>
      </c>
      <c r="E2031" s="84" t="s">
        <v>20</v>
      </c>
      <c r="F2031" s="84" t="s">
        <v>66</v>
      </c>
    </row>
    <row r="2032" spans="1:6" x14ac:dyDescent="0.25">
      <c r="A2032" s="84">
        <v>1528099397</v>
      </c>
      <c r="C2032" s="84">
        <v>1</v>
      </c>
      <c r="D2032" s="84">
        <v>0</v>
      </c>
      <c r="E2032" s="84" t="s">
        <v>62</v>
      </c>
      <c r="F2032" s="84" t="s">
        <v>65</v>
      </c>
    </row>
    <row r="2033" spans="1:6" x14ac:dyDescent="0.25">
      <c r="A2033" s="84">
        <v>1619925146</v>
      </c>
      <c r="C2033" s="84">
        <v>1</v>
      </c>
      <c r="D2033" s="84">
        <v>1</v>
      </c>
      <c r="E2033" s="84" t="s">
        <v>20</v>
      </c>
      <c r="F2033" s="84" t="s">
        <v>67</v>
      </c>
    </row>
    <row r="2034" spans="1:6" x14ac:dyDescent="0.25">
      <c r="A2034" s="84">
        <v>1326230038</v>
      </c>
      <c r="C2034" s="84">
        <v>1</v>
      </c>
      <c r="D2034" s="84">
        <v>1</v>
      </c>
      <c r="E2034" s="84" t="s">
        <v>64</v>
      </c>
      <c r="F2034" s="84" t="s">
        <v>68</v>
      </c>
    </row>
    <row r="2035" spans="1:6" x14ac:dyDescent="0.25">
      <c r="A2035" s="84">
        <v>1376597369</v>
      </c>
      <c r="C2035" s="84">
        <v>1</v>
      </c>
      <c r="D2035" s="84">
        <v>1</v>
      </c>
      <c r="E2035" s="84" t="s">
        <v>20</v>
      </c>
      <c r="F2035" s="84" t="s">
        <v>70</v>
      </c>
    </row>
    <row r="2036" spans="1:6" x14ac:dyDescent="0.25">
      <c r="A2036" s="84">
        <v>1700808862</v>
      </c>
      <c r="C2036" s="84">
        <v>1</v>
      </c>
      <c r="D2036" s="84">
        <v>1</v>
      </c>
      <c r="E2036" s="84" t="s">
        <v>62</v>
      </c>
      <c r="F2036" s="84" t="s">
        <v>70</v>
      </c>
    </row>
    <row r="2037" spans="1:6" x14ac:dyDescent="0.25">
      <c r="A2037" s="84">
        <v>1447236401</v>
      </c>
      <c r="C2037" s="84">
        <v>1</v>
      </c>
      <c r="D2037" s="84">
        <v>1</v>
      </c>
      <c r="E2037" s="84" t="s">
        <v>20</v>
      </c>
      <c r="F2037" s="84" t="s">
        <v>63</v>
      </c>
    </row>
    <row r="2038" spans="1:6" x14ac:dyDescent="0.25">
      <c r="A2038" s="84">
        <v>1013090935</v>
      </c>
      <c r="C2038" s="84">
        <v>1</v>
      </c>
      <c r="D2038" s="84">
        <v>1</v>
      </c>
      <c r="E2038" s="84" t="s">
        <v>64</v>
      </c>
      <c r="F2038" s="84" t="s">
        <v>68</v>
      </c>
    </row>
    <row r="2039" spans="1:6" x14ac:dyDescent="0.25">
      <c r="A2039" s="84">
        <v>1437154200</v>
      </c>
      <c r="C2039" s="84">
        <v>1</v>
      </c>
      <c r="D2039" s="84">
        <v>1</v>
      </c>
      <c r="E2039" s="84" t="s">
        <v>62</v>
      </c>
      <c r="F2039" s="84" t="s">
        <v>66</v>
      </c>
    </row>
    <row r="2040" spans="1:6" x14ac:dyDescent="0.25">
      <c r="A2040" s="84">
        <v>1649242777</v>
      </c>
      <c r="C2040" s="84">
        <v>1</v>
      </c>
      <c r="D2040" s="84">
        <v>1</v>
      </c>
      <c r="E2040" s="84" t="s">
        <v>20</v>
      </c>
      <c r="F2040" s="84" t="s">
        <v>66</v>
      </c>
    </row>
    <row r="2041" spans="1:6" x14ac:dyDescent="0.25">
      <c r="A2041" s="84">
        <v>1811138787</v>
      </c>
      <c r="C2041" s="84">
        <v>1</v>
      </c>
      <c r="D2041" s="84">
        <v>0</v>
      </c>
      <c r="E2041" s="84" t="s">
        <v>62</v>
      </c>
      <c r="F2041" s="84" t="s">
        <v>65</v>
      </c>
    </row>
    <row r="2042" spans="1:6" x14ac:dyDescent="0.25">
      <c r="A2042" s="84">
        <v>1538107651</v>
      </c>
      <c r="C2042" s="84">
        <v>1</v>
      </c>
      <c r="D2042" s="84">
        <v>1</v>
      </c>
      <c r="E2042" s="84" t="s">
        <v>20</v>
      </c>
      <c r="F2042" s="84" t="s">
        <v>70</v>
      </c>
    </row>
    <row r="2043" spans="1:6" x14ac:dyDescent="0.25">
      <c r="A2043" s="84">
        <v>1013133412</v>
      </c>
      <c r="C2043" s="84">
        <v>1</v>
      </c>
      <c r="D2043" s="84">
        <v>1</v>
      </c>
      <c r="E2043" s="84" t="s">
        <v>64</v>
      </c>
      <c r="F2043" s="84" t="s">
        <v>68</v>
      </c>
    </row>
    <row r="2044" spans="1:6" x14ac:dyDescent="0.25">
      <c r="A2044" s="84">
        <v>1568452928</v>
      </c>
      <c r="C2044" s="84">
        <v>1</v>
      </c>
      <c r="D2044" s="84">
        <v>1</v>
      </c>
      <c r="E2044" s="84" t="s">
        <v>20</v>
      </c>
      <c r="F2044" s="84" t="s">
        <v>63</v>
      </c>
    </row>
    <row r="2045" spans="1:6" x14ac:dyDescent="0.25">
      <c r="A2045" s="84">
        <v>1346224193</v>
      </c>
      <c r="C2045" s="84">
        <v>1</v>
      </c>
      <c r="D2045" s="84">
        <v>0</v>
      </c>
      <c r="E2045" s="84" t="s">
        <v>62</v>
      </c>
      <c r="F2045" s="84" t="s">
        <v>65</v>
      </c>
    </row>
    <row r="2046" spans="1:6" x14ac:dyDescent="0.25">
      <c r="A2046" s="84">
        <v>1689236002</v>
      </c>
      <c r="C2046" s="84">
        <v>1</v>
      </c>
      <c r="D2046" s="84">
        <v>1</v>
      </c>
      <c r="E2046" s="84" t="s">
        <v>20</v>
      </c>
      <c r="F2046" s="84" t="s">
        <v>66</v>
      </c>
    </row>
    <row r="2047" spans="1:6" x14ac:dyDescent="0.25">
      <c r="A2047" s="84">
        <v>1962798306</v>
      </c>
      <c r="C2047" s="84">
        <v>1</v>
      </c>
      <c r="D2047" s="84">
        <v>1</v>
      </c>
      <c r="E2047" s="84" t="s">
        <v>62</v>
      </c>
      <c r="F2047" s="84" t="s">
        <v>68</v>
      </c>
    </row>
    <row r="2048" spans="1:6" x14ac:dyDescent="0.25">
      <c r="A2048" s="84">
        <v>1497072243</v>
      </c>
      <c r="C2048" s="84">
        <v>1</v>
      </c>
      <c r="D2048" s="84">
        <v>1</v>
      </c>
      <c r="E2048" s="84" t="s">
        <v>62</v>
      </c>
      <c r="F2048" s="84" t="s">
        <v>70</v>
      </c>
    </row>
    <row r="2049" spans="1:6" x14ac:dyDescent="0.25">
      <c r="A2049" s="84">
        <v>1194903708</v>
      </c>
      <c r="C2049" s="84">
        <v>1</v>
      </c>
      <c r="D2049" s="84">
        <v>1</v>
      </c>
      <c r="E2049" s="84" t="s">
        <v>20</v>
      </c>
      <c r="F2049" s="84" t="s">
        <v>63</v>
      </c>
    </row>
    <row r="2050" spans="1:6" x14ac:dyDescent="0.25">
      <c r="A2050" s="84">
        <v>1023377645</v>
      </c>
      <c r="C2050" s="84">
        <v>1</v>
      </c>
      <c r="D2050" s="84">
        <v>0</v>
      </c>
      <c r="E2050" s="84" t="s">
        <v>71</v>
      </c>
      <c r="F2050" s="84" t="s">
        <v>65</v>
      </c>
    </row>
    <row r="2051" spans="1:6" x14ac:dyDescent="0.25">
      <c r="A2051" s="84">
        <v>1134332794</v>
      </c>
      <c r="C2051" s="84">
        <v>1</v>
      </c>
      <c r="D2051" s="84">
        <v>0</v>
      </c>
      <c r="E2051" s="84" t="s">
        <v>62</v>
      </c>
      <c r="F2051" s="84" t="s">
        <v>65</v>
      </c>
    </row>
    <row r="2052" spans="1:6" x14ac:dyDescent="0.25">
      <c r="A2052" s="84">
        <v>1679690549</v>
      </c>
      <c r="C2052" s="84">
        <v>1</v>
      </c>
      <c r="D2052" s="84">
        <v>1</v>
      </c>
      <c r="E2052" s="84" t="s">
        <v>62</v>
      </c>
      <c r="F2052" s="84" t="s">
        <v>66</v>
      </c>
    </row>
    <row r="2053" spans="1:6" x14ac:dyDescent="0.25">
      <c r="A2053" s="84">
        <v>1528180601</v>
      </c>
      <c r="C2053" s="84">
        <v>1</v>
      </c>
      <c r="D2053" s="84">
        <v>1</v>
      </c>
      <c r="E2053" s="84" t="s">
        <v>62</v>
      </c>
      <c r="F2053" s="84" t="s">
        <v>68</v>
      </c>
    </row>
    <row r="2054" spans="1:6" x14ac:dyDescent="0.25">
      <c r="A2054" s="84">
        <v>1831482702</v>
      </c>
      <c r="C2054" s="84">
        <v>1</v>
      </c>
      <c r="D2054" s="84">
        <v>1</v>
      </c>
      <c r="E2054" s="84" t="s">
        <v>20</v>
      </c>
      <c r="F2054" s="84" t="s">
        <v>70</v>
      </c>
    </row>
    <row r="2055" spans="1:6" x14ac:dyDescent="0.25">
      <c r="A2055" s="84">
        <v>1457563488</v>
      </c>
      <c r="C2055" s="84">
        <v>1</v>
      </c>
      <c r="D2055" s="84">
        <v>1</v>
      </c>
      <c r="E2055" s="84" t="s">
        <v>20</v>
      </c>
      <c r="F2055" s="84" t="s">
        <v>66</v>
      </c>
    </row>
    <row r="2056" spans="1:6" x14ac:dyDescent="0.25">
      <c r="A2056" s="84">
        <v>1811019458</v>
      </c>
      <c r="C2056" s="84">
        <v>1</v>
      </c>
      <c r="D2056" s="84">
        <v>1</v>
      </c>
      <c r="E2056" s="84" t="s">
        <v>20</v>
      </c>
      <c r="F2056" s="84" t="s">
        <v>63</v>
      </c>
    </row>
    <row r="2057" spans="1:6" x14ac:dyDescent="0.25">
      <c r="A2057" s="84">
        <v>1760614101</v>
      </c>
      <c r="C2057" s="84">
        <v>1</v>
      </c>
      <c r="D2057" s="84">
        <v>1</v>
      </c>
      <c r="E2057" s="84" t="s">
        <v>20</v>
      </c>
      <c r="F2057" s="84" t="s">
        <v>66</v>
      </c>
    </row>
    <row r="2058" spans="1:6" x14ac:dyDescent="0.25">
      <c r="A2058" s="84">
        <v>1528291986</v>
      </c>
      <c r="C2058" s="84">
        <v>1</v>
      </c>
      <c r="D2058" s="84">
        <v>1</v>
      </c>
      <c r="E2058" s="84" t="s">
        <v>62</v>
      </c>
      <c r="F2058" s="84" t="s">
        <v>66</v>
      </c>
    </row>
    <row r="2059" spans="1:6" x14ac:dyDescent="0.25">
      <c r="A2059" s="84">
        <v>1225398431</v>
      </c>
      <c r="C2059" s="84">
        <v>1</v>
      </c>
      <c r="D2059" s="84">
        <v>0</v>
      </c>
      <c r="E2059" s="84" t="s">
        <v>20</v>
      </c>
      <c r="F2059" s="84" t="s">
        <v>65</v>
      </c>
    </row>
    <row r="2060" spans="1:6" x14ac:dyDescent="0.25">
      <c r="A2060" s="84">
        <v>1194160002</v>
      </c>
      <c r="C2060" s="84">
        <v>1</v>
      </c>
      <c r="D2060" s="84">
        <v>1</v>
      </c>
      <c r="E2060" s="84" t="s">
        <v>20</v>
      </c>
      <c r="F2060" s="84" t="s">
        <v>63</v>
      </c>
    </row>
    <row r="2061" spans="1:6" x14ac:dyDescent="0.25">
      <c r="A2061" s="84">
        <v>1366679649</v>
      </c>
      <c r="C2061" s="84">
        <v>1</v>
      </c>
      <c r="D2061" s="84">
        <v>1</v>
      </c>
      <c r="E2061" s="84" t="s">
        <v>20</v>
      </c>
      <c r="F2061" s="84" t="s">
        <v>70</v>
      </c>
    </row>
    <row r="2062" spans="1:6" x14ac:dyDescent="0.25">
      <c r="A2062" s="84">
        <v>1336330224</v>
      </c>
      <c r="C2062" s="84">
        <v>1</v>
      </c>
      <c r="D2062" s="84">
        <v>1</v>
      </c>
      <c r="E2062" s="84" t="s">
        <v>20</v>
      </c>
      <c r="F2062" s="84" t="s">
        <v>67</v>
      </c>
    </row>
    <row r="2063" spans="1:6" x14ac:dyDescent="0.25">
      <c r="A2063" s="84">
        <v>1578825857</v>
      </c>
      <c r="C2063" s="84">
        <v>1</v>
      </c>
      <c r="D2063" s="84">
        <v>0</v>
      </c>
      <c r="E2063" s="84" t="s">
        <v>71</v>
      </c>
      <c r="F2063" s="84" t="s">
        <v>65</v>
      </c>
    </row>
    <row r="2064" spans="1:6" x14ac:dyDescent="0.25">
      <c r="A2064" s="84">
        <v>1083952998</v>
      </c>
      <c r="C2064" s="84">
        <v>1</v>
      </c>
      <c r="D2064" s="84">
        <v>1</v>
      </c>
      <c r="E2064" s="84" t="s">
        <v>20</v>
      </c>
      <c r="F2064" s="84" t="s">
        <v>66</v>
      </c>
    </row>
    <row r="2065" spans="1:6" x14ac:dyDescent="0.25">
      <c r="A2065" s="84">
        <v>1548491129</v>
      </c>
      <c r="C2065" s="84">
        <v>1</v>
      </c>
      <c r="D2065" s="84">
        <v>1</v>
      </c>
      <c r="E2065" s="84" t="s">
        <v>20</v>
      </c>
      <c r="F2065" s="84" t="s">
        <v>63</v>
      </c>
    </row>
    <row r="2066" spans="1:6" x14ac:dyDescent="0.25">
      <c r="A2066" s="84">
        <v>1548548084</v>
      </c>
      <c r="C2066" s="84">
        <v>1</v>
      </c>
      <c r="D2066" s="84">
        <v>1</v>
      </c>
      <c r="E2066" s="84" t="s">
        <v>20</v>
      </c>
      <c r="F2066" s="84" t="s">
        <v>70</v>
      </c>
    </row>
    <row r="2067" spans="1:6" x14ac:dyDescent="0.25">
      <c r="A2067" s="84">
        <v>1043401086</v>
      </c>
      <c r="C2067" s="84">
        <v>1</v>
      </c>
      <c r="D2067" s="84">
        <v>1</v>
      </c>
      <c r="E2067" s="84" t="s">
        <v>62</v>
      </c>
      <c r="F2067" s="84" t="s">
        <v>68</v>
      </c>
    </row>
    <row r="2068" spans="1:6" x14ac:dyDescent="0.25">
      <c r="A2068" s="84">
        <v>1730527359</v>
      </c>
      <c r="C2068" s="84">
        <v>1</v>
      </c>
      <c r="D2068" s="84">
        <v>1</v>
      </c>
      <c r="E2068" s="84" t="s">
        <v>20</v>
      </c>
      <c r="F2068" s="84" t="s">
        <v>68</v>
      </c>
    </row>
    <row r="2069" spans="1:6" x14ac:dyDescent="0.25">
      <c r="A2069" s="84">
        <v>1205277811</v>
      </c>
      <c r="C2069" s="84">
        <v>1</v>
      </c>
      <c r="D2069" s="84">
        <v>1</v>
      </c>
      <c r="E2069" s="84" t="s">
        <v>20</v>
      </c>
      <c r="F2069" s="84" t="s">
        <v>66</v>
      </c>
    </row>
    <row r="2070" spans="1:6" x14ac:dyDescent="0.25">
      <c r="A2070" s="84">
        <v>1801866124</v>
      </c>
      <c r="C2070" s="84">
        <v>1</v>
      </c>
      <c r="D2070" s="84">
        <v>1</v>
      </c>
      <c r="E2070" s="84" t="s">
        <v>20</v>
      </c>
      <c r="F2070" s="84" t="s">
        <v>63</v>
      </c>
    </row>
    <row r="2071" spans="1:6" x14ac:dyDescent="0.25">
      <c r="A2071" s="84">
        <v>1649545955</v>
      </c>
      <c r="C2071" s="84">
        <v>1</v>
      </c>
      <c r="D2071" s="84">
        <v>0</v>
      </c>
      <c r="E2071" s="84" t="s">
        <v>20</v>
      </c>
      <c r="F2071" s="84" t="s">
        <v>65</v>
      </c>
    </row>
    <row r="2072" spans="1:6" x14ac:dyDescent="0.25">
      <c r="A2072" s="84">
        <v>1306158993</v>
      </c>
      <c r="C2072" s="84">
        <v>1</v>
      </c>
      <c r="D2072" s="84">
        <v>0</v>
      </c>
      <c r="E2072" s="84" t="s">
        <v>20</v>
      </c>
      <c r="F2072" s="84" t="s">
        <v>65</v>
      </c>
    </row>
    <row r="2073" spans="1:6" x14ac:dyDescent="0.25">
      <c r="A2073" s="84">
        <v>1134562549</v>
      </c>
      <c r="C2073" s="84">
        <v>1</v>
      </c>
      <c r="D2073" s="84">
        <v>1</v>
      </c>
      <c r="E2073" s="84" t="s">
        <v>20</v>
      </c>
      <c r="F2073" s="84" t="s">
        <v>67</v>
      </c>
    </row>
    <row r="2074" spans="1:6" x14ac:dyDescent="0.25">
      <c r="A2074" s="84">
        <v>1710159363</v>
      </c>
      <c r="C2074" s="84">
        <v>1</v>
      </c>
      <c r="D2074" s="84">
        <v>1</v>
      </c>
      <c r="E2074" s="84" t="s">
        <v>64</v>
      </c>
      <c r="F2074" s="84" t="s">
        <v>70</v>
      </c>
    </row>
    <row r="2075" spans="1:6" x14ac:dyDescent="0.25">
      <c r="A2075" s="84">
        <v>1013205202</v>
      </c>
      <c r="C2075" s="84">
        <v>1</v>
      </c>
      <c r="D2075" s="84">
        <v>1</v>
      </c>
      <c r="E2075" s="84" t="s">
        <v>62</v>
      </c>
      <c r="F2075" s="84" t="s">
        <v>68</v>
      </c>
    </row>
    <row r="2076" spans="1:6" x14ac:dyDescent="0.25">
      <c r="A2076" s="84">
        <v>1104119551</v>
      </c>
      <c r="C2076" s="84">
        <v>1</v>
      </c>
      <c r="D2076" s="84">
        <v>1</v>
      </c>
      <c r="E2076" s="84" t="s">
        <v>62</v>
      </c>
      <c r="F2076" s="84" t="s">
        <v>70</v>
      </c>
    </row>
    <row r="2077" spans="1:6" x14ac:dyDescent="0.25">
      <c r="A2077" s="84">
        <v>1629265079</v>
      </c>
      <c r="C2077" s="84">
        <v>1</v>
      </c>
      <c r="D2077" s="84">
        <v>0</v>
      </c>
      <c r="E2077" s="84" t="s">
        <v>62</v>
      </c>
      <c r="F2077" s="84" t="s">
        <v>65</v>
      </c>
    </row>
    <row r="2078" spans="1:6" x14ac:dyDescent="0.25">
      <c r="A2078" s="84">
        <v>1457369498</v>
      </c>
      <c r="C2078" s="84">
        <v>1</v>
      </c>
      <c r="D2078" s="84">
        <v>1</v>
      </c>
      <c r="E2078" s="84" t="s">
        <v>20</v>
      </c>
      <c r="F2078" s="84" t="s">
        <v>66</v>
      </c>
    </row>
    <row r="2079" spans="1:6" x14ac:dyDescent="0.25">
      <c r="A2079" s="84">
        <v>1841511243</v>
      </c>
      <c r="C2079" s="84">
        <v>1</v>
      </c>
      <c r="D2079" s="84">
        <v>0</v>
      </c>
      <c r="E2079" s="84" t="s">
        <v>62</v>
      </c>
      <c r="F2079" s="84" t="s">
        <v>65</v>
      </c>
    </row>
    <row r="2080" spans="1:6" x14ac:dyDescent="0.25">
      <c r="A2080" s="84">
        <v>1619223708</v>
      </c>
      <c r="C2080" s="84">
        <v>1</v>
      </c>
      <c r="D2080" s="84">
        <v>1</v>
      </c>
      <c r="E2080" s="84" t="s">
        <v>62</v>
      </c>
      <c r="F2080" s="84" t="s">
        <v>70</v>
      </c>
    </row>
    <row r="2081" spans="1:6" x14ac:dyDescent="0.25">
      <c r="A2081" s="84">
        <v>1376832592</v>
      </c>
      <c r="C2081" s="84">
        <v>1</v>
      </c>
      <c r="D2081" s="84">
        <v>0</v>
      </c>
      <c r="E2081" s="84" t="s">
        <v>20</v>
      </c>
      <c r="F2081" s="84" t="s">
        <v>65</v>
      </c>
    </row>
    <row r="2082" spans="1:6" x14ac:dyDescent="0.25">
      <c r="A2082" s="84">
        <v>1205092103</v>
      </c>
      <c r="C2082" s="84">
        <v>1</v>
      </c>
      <c r="D2082" s="84">
        <v>1</v>
      </c>
      <c r="E2082" s="84" t="s">
        <v>62</v>
      </c>
      <c r="F2082" s="84" t="s">
        <v>66</v>
      </c>
    </row>
    <row r="2083" spans="1:6" x14ac:dyDescent="0.25">
      <c r="A2083" s="84">
        <v>1942555909</v>
      </c>
      <c r="C2083" s="84">
        <v>1</v>
      </c>
      <c r="D2083" s="84">
        <v>1</v>
      </c>
      <c r="E2083" s="84" t="s">
        <v>20</v>
      </c>
      <c r="F2083" s="84" t="s">
        <v>66</v>
      </c>
    </row>
    <row r="2084" spans="1:6" x14ac:dyDescent="0.25">
      <c r="A2084" s="84">
        <v>1699063883</v>
      </c>
      <c r="C2084" s="84">
        <v>1</v>
      </c>
      <c r="D2084" s="84">
        <v>1</v>
      </c>
      <c r="E2084" s="84" t="s">
        <v>62</v>
      </c>
      <c r="F2084" s="84" t="s">
        <v>68</v>
      </c>
    </row>
    <row r="2085" spans="1:6" x14ac:dyDescent="0.25">
      <c r="A2085" s="84">
        <v>1619251196</v>
      </c>
      <c r="C2085" s="84">
        <v>1</v>
      </c>
      <c r="D2085" s="84">
        <v>1</v>
      </c>
      <c r="E2085" s="84" t="s">
        <v>64</v>
      </c>
      <c r="F2085" s="84" t="s">
        <v>68</v>
      </c>
    </row>
    <row r="2086" spans="1:6" x14ac:dyDescent="0.25">
      <c r="A2086" s="84">
        <v>1467636902</v>
      </c>
      <c r="C2086" s="84">
        <v>1</v>
      </c>
      <c r="D2086" s="84">
        <v>1</v>
      </c>
      <c r="E2086" s="84" t="s">
        <v>20</v>
      </c>
      <c r="F2086" s="84" t="s">
        <v>66</v>
      </c>
    </row>
    <row r="2087" spans="1:6" x14ac:dyDescent="0.25">
      <c r="A2087" s="84">
        <v>1275720898</v>
      </c>
      <c r="C2087" s="84">
        <v>1</v>
      </c>
      <c r="D2087" s="84">
        <v>1</v>
      </c>
      <c r="E2087" s="84" t="s">
        <v>62</v>
      </c>
      <c r="F2087" s="84" t="s">
        <v>70</v>
      </c>
    </row>
    <row r="2088" spans="1:6" x14ac:dyDescent="0.25">
      <c r="A2088" s="84">
        <v>1790340552</v>
      </c>
      <c r="C2088" s="84">
        <v>1</v>
      </c>
      <c r="D2088" s="84">
        <v>1</v>
      </c>
      <c r="E2088" s="84" t="s">
        <v>62</v>
      </c>
      <c r="F2088" s="84" t="s">
        <v>68</v>
      </c>
    </row>
    <row r="2089" spans="1:6" x14ac:dyDescent="0.25">
      <c r="A2089" s="84">
        <v>1609011949</v>
      </c>
      <c r="C2089" s="84">
        <v>1</v>
      </c>
      <c r="D2089" s="84">
        <v>1</v>
      </c>
      <c r="E2089" s="84" t="s">
        <v>64</v>
      </c>
      <c r="F2089" s="84" t="s">
        <v>68</v>
      </c>
    </row>
    <row r="2090" spans="1:6" x14ac:dyDescent="0.25">
      <c r="A2090" s="84">
        <v>1639363286</v>
      </c>
      <c r="C2090" s="84">
        <v>1</v>
      </c>
      <c r="D2090" s="84">
        <v>1</v>
      </c>
      <c r="E2090" s="84" t="s">
        <v>64</v>
      </c>
      <c r="F2090" s="84" t="s">
        <v>70</v>
      </c>
    </row>
    <row r="2091" spans="1:6" x14ac:dyDescent="0.25">
      <c r="A2091" s="84">
        <v>1407122443</v>
      </c>
      <c r="C2091" s="84">
        <v>1</v>
      </c>
      <c r="D2091" s="84">
        <v>1</v>
      </c>
      <c r="E2091" s="84" t="s">
        <v>20</v>
      </c>
      <c r="F2091" s="84" t="s">
        <v>66</v>
      </c>
    </row>
    <row r="2092" spans="1:6" x14ac:dyDescent="0.25">
      <c r="A2092" s="84">
        <v>1992915342</v>
      </c>
      <c r="C2092" s="84">
        <v>1</v>
      </c>
      <c r="D2092" s="84">
        <v>1</v>
      </c>
      <c r="E2092" s="84" t="s">
        <v>20</v>
      </c>
      <c r="F2092" s="84" t="s">
        <v>66</v>
      </c>
    </row>
    <row r="2093" spans="1:6" x14ac:dyDescent="0.25">
      <c r="A2093" s="84">
        <v>1265667778</v>
      </c>
      <c r="C2093" s="84">
        <v>1</v>
      </c>
      <c r="D2093" s="84">
        <v>0</v>
      </c>
      <c r="E2093" s="84" t="s">
        <v>62</v>
      </c>
      <c r="F2093" s="84" t="s">
        <v>65</v>
      </c>
    </row>
    <row r="2094" spans="1:6" x14ac:dyDescent="0.25">
      <c r="A2094" s="84">
        <v>1861975864</v>
      </c>
      <c r="C2094" s="84">
        <v>1</v>
      </c>
      <c r="D2094" s="84">
        <v>1</v>
      </c>
      <c r="E2094" s="84" t="s">
        <v>64</v>
      </c>
      <c r="F2094" s="84" t="s">
        <v>68</v>
      </c>
    </row>
    <row r="2095" spans="1:6" x14ac:dyDescent="0.25">
      <c r="A2095" s="84">
        <v>1114306537</v>
      </c>
      <c r="C2095" s="84">
        <v>1</v>
      </c>
      <c r="D2095" s="84">
        <v>0</v>
      </c>
      <c r="E2095" s="84" t="s">
        <v>20</v>
      </c>
      <c r="F2095" s="84" t="s">
        <v>65</v>
      </c>
    </row>
    <row r="2096" spans="1:6" x14ac:dyDescent="0.25">
      <c r="A2096" s="84">
        <v>1740564640</v>
      </c>
      <c r="C2096" s="84">
        <v>1</v>
      </c>
      <c r="D2096" s="84">
        <v>1</v>
      </c>
      <c r="E2096" s="84" t="s">
        <v>62</v>
      </c>
      <c r="F2096" s="84" t="s">
        <v>70</v>
      </c>
    </row>
    <row r="2097" spans="1:6" x14ac:dyDescent="0.25">
      <c r="A2097" s="84">
        <v>1538691696</v>
      </c>
      <c r="C2097" s="84">
        <v>1</v>
      </c>
      <c r="D2097" s="84">
        <v>0</v>
      </c>
      <c r="E2097" s="84" t="s">
        <v>62</v>
      </c>
      <c r="F2097" s="84" t="s">
        <v>65</v>
      </c>
    </row>
    <row r="2098" spans="1:6" x14ac:dyDescent="0.25">
      <c r="A2098" s="84">
        <v>1730679804</v>
      </c>
      <c r="C2098" s="84">
        <v>1</v>
      </c>
      <c r="D2098" s="84">
        <v>0</v>
      </c>
      <c r="E2098" s="84" t="s">
        <v>62</v>
      </c>
      <c r="F2098" s="84" t="s">
        <v>65</v>
      </c>
    </row>
    <row r="2099" spans="1:6" x14ac:dyDescent="0.25">
      <c r="A2099" s="84">
        <v>1912416132</v>
      </c>
      <c r="C2099" s="84">
        <v>1</v>
      </c>
      <c r="D2099" s="84">
        <v>1</v>
      </c>
      <c r="E2099" s="84" t="s">
        <v>20</v>
      </c>
      <c r="F2099" s="84" t="s">
        <v>66</v>
      </c>
    </row>
    <row r="2100" spans="1:6" x14ac:dyDescent="0.25">
      <c r="A2100" s="84">
        <v>1982852414</v>
      </c>
      <c r="C2100" s="84">
        <v>1</v>
      </c>
      <c r="D2100" s="84">
        <v>1</v>
      </c>
      <c r="E2100" s="84" t="s">
        <v>20</v>
      </c>
      <c r="F2100" s="84" t="s">
        <v>68</v>
      </c>
    </row>
    <row r="2101" spans="1:6" x14ac:dyDescent="0.25">
      <c r="A2101" s="84">
        <v>1588636286</v>
      </c>
      <c r="C2101" s="84">
        <v>1</v>
      </c>
      <c r="D2101" s="84">
        <v>0</v>
      </c>
      <c r="E2101" s="84" t="s">
        <v>20</v>
      </c>
      <c r="F2101" s="84" t="s">
        <v>65</v>
      </c>
    </row>
    <row r="2102" spans="1:6" x14ac:dyDescent="0.25">
      <c r="A2102" s="84">
        <v>1538106828</v>
      </c>
      <c r="C2102" s="84">
        <v>1</v>
      </c>
      <c r="D2102" s="84">
        <v>0</v>
      </c>
      <c r="E2102" s="84" t="s">
        <v>20</v>
      </c>
      <c r="F2102" s="84" t="s">
        <v>65</v>
      </c>
    </row>
    <row r="2103" spans="1:6" x14ac:dyDescent="0.25">
      <c r="A2103" s="84">
        <v>1811007305</v>
      </c>
      <c r="C2103" s="84">
        <v>1</v>
      </c>
      <c r="D2103" s="84">
        <v>1</v>
      </c>
      <c r="E2103" s="84" t="s">
        <v>20</v>
      </c>
      <c r="F2103" s="84" t="s">
        <v>70</v>
      </c>
    </row>
    <row r="2104" spans="1:6" x14ac:dyDescent="0.25">
      <c r="A2104" s="84">
        <v>1528046752</v>
      </c>
      <c r="C2104" s="84">
        <v>1</v>
      </c>
      <c r="D2104" s="84">
        <v>0</v>
      </c>
      <c r="E2104" s="84" t="s">
        <v>20</v>
      </c>
      <c r="F2104" s="84" t="s">
        <v>65</v>
      </c>
    </row>
    <row r="2105" spans="1:6" x14ac:dyDescent="0.25">
      <c r="A2105" s="84">
        <v>1699741611</v>
      </c>
      <c r="C2105" s="84">
        <v>1</v>
      </c>
      <c r="D2105" s="84">
        <v>1</v>
      </c>
      <c r="E2105" s="84" t="s">
        <v>62</v>
      </c>
      <c r="F2105" s="84" t="s">
        <v>68</v>
      </c>
    </row>
    <row r="2106" spans="1:6" x14ac:dyDescent="0.25">
      <c r="A2106" s="84">
        <v>1275507600</v>
      </c>
      <c r="C2106" s="84">
        <v>1</v>
      </c>
      <c r="D2106" s="84">
        <v>1</v>
      </c>
      <c r="E2106" s="84" t="s">
        <v>20</v>
      </c>
      <c r="F2106" s="84" t="s">
        <v>66</v>
      </c>
    </row>
    <row r="2107" spans="1:6" x14ac:dyDescent="0.25">
      <c r="A2107" s="84">
        <v>1861464547</v>
      </c>
      <c r="C2107" s="84">
        <v>1</v>
      </c>
      <c r="D2107" s="84">
        <v>1</v>
      </c>
      <c r="E2107" s="84" t="s">
        <v>62</v>
      </c>
      <c r="F2107" s="84" t="s">
        <v>68</v>
      </c>
    </row>
    <row r="2108" spans="1:6" x14ac:dyDescent="0.25">
      <c r="A2108" s="84">
        <v>1831169366</v>
      </c>
      <c r="C2108" s="84">
        <v>1</v>
      </c>
      <c r="D2108" s="84">
        <v>0</v>
      </c>
      <c r="E2108" s="84" t="s">
        <v>20</v>
      </c>
      <c r="F2108" s="84" t="s">
        <v>65</v>
      </c>
    </row>
    <row r="2109" spans="1:6" x14ac:dyDescent="0.25">
      <c r="A2109" s="84">
        <v>1821117532</v>
      </c>
      <c r="C2109" s="84">
        <v>1</v>
      </c>
      <c r="D2109" s="84">
        <v>1</v>
      </c>
      <c r="E2109" s="84" t="s">
        <v>62</v>
      </c>
      <c r="F2109" s="84" t="s">
        <v>66</v>
      </c>
    </row>
    <row r="2110" spans="1:6" x14ac:dyDescent="0.25">
      <c r="A2110" s="84">
        <v>1700841566</v>
      </c>
      <c r="C2110" s="84">
        <v>1</v>
      </c>
      <c r="D2110" s="84">
        <v>0</v>
      </c>
      <c r="E2110" s="84" t="s">
        <v>62</v>
      </c>
      <c r="F2110" s="84" t="s">
        <v>65</v>
      </c>
    </row>
    <row r="2111" spans="1:6" x14ac:dyDescent="0.25">
      <c r="A2111" s="84">
        <v>1356595466</v>
      </c>
      <c r="C2111" s="84">
        <v>1</v>
      </c>
      <c r="D2111" s="84">
        <v>1</v>
      </c>
      <c r="E2111" s="84" t="s">
        <v>64</v>
      </c>
      <c r="F2111" s="84" t="s">
        <v>70</v>
      </c>
    </row>
    <row r="2112" spans="1:6" x14ac:dyDescent="0.25">
      <c r="A2112" s="84">
        <v>1992739494</v>
      </c>
      <c r="C2112" s="84">
        <v>1</v>
      </c>
      <c r="D2112" s="84">
        <v>1</v>
      </c>
      <c r="E2112" s="84" t="s">
        <v>62</v>
      </c>
      <c r="F2112" s="84" t="s">
        <v>66</v>
      </c>
    </row>
    <row r="2113" spans="1:6" x14ac:dyDescent="0.25">
      <c r="A2113" s="84">
        <v>1578520706</v>
      </c>
      <c r="C2113" s="84">
        <v>1</v>
      </c>
      <c r="D2113" s="84">
        <v>0</v>
      </c>
      <c r="E2113" s="84" t="s">
        <v>62</v>
      </c>
      <c r="F2113" s="84" t="s">
        <v>65</v>
      </c>
    </row>
    <row r="2114" spans="1:6" x14ac:dyDescent="0.25">
      <c r="A2114" s="84">
        <v>1962462085</v>
      </c>
      <c r="C2114" s="84">
        <v>1</v>
      </c>
      <c r="D2114" s="84">
        <v>1</v>
      </c>
      <c r="E2114" s="84" t="s">
        <v>64</v>
      </c>
      <c r="F2114" s="84" t="s">
        <v>68</v>
      </c>
    </row>
    <row r="2115" spans="1:6" x14ac:dyDescent="0.25">
      <c r="A2115" s="84">
        <v>1740360619</v>
      </c>
      <c r="C2115" s="84">
        <v>1</v>
      </c>
      <c r="D2115" s="84">
        <v>1</v>
      </c>
      <c r="E2115" s="84" t="s">
        <v>64</v>
      </c>
      <c r="F2115" s="84" t="s">
        <v>68</v>
      </c>
    </row>
    <row r="2116" spans="1:6" x14ac:dyDescent="0.25">
      <c r="A2116" s="84">
        <v>1790750271</v>
      </c>
      <c r="C2116" s="84">
        <v>1</v>
      </c>
      <c r="D2116" s="84">
        <v>1</v>
      </c>
      <c r="E2116" s="84" t="s">
        <v>62</v>
      </c>
      <c r="F2116" s="84" t="s">
        <v>70</v>
      </c>
    </row>
    <row r="2117" spans="1:6" x14ac:dyDescent="0.25">
      <c r="A2117" s="84">
        <v>1013964873</v>
      </c>
      <c r="C2117" s="84">
        <v>1</v>
      </c>
      <c r="D2117" s="84">
        <v>1</v>
      </c>
      <c r="E2117" s="84" t="s">
        <v>20</v>
      </c>
      <c r="F2117" s="84" t="s">
        <v>70</v>
      </c>
    </row>
    <row r="2118" spans="1:6" x14ac:dyDescent="0.25">
      <c r="A2118" s="84">
        <v>1932152212</v>
      </c>
      <c r="C2118" s="84">
        <v>1</v>
      </c>
      <c r="D2118" s="84">
        <v>1</v>
      </c>
      <c r="E2118" s="84" t="s">
        <v>20</v>
      </c>
      <c r="F2118" s="84" t="s">
        <v>66</v>
      </c>
    </row>
    <row r="2119" spans="1:6" x14ac:dyDescent="0.25">
      <c r="A2119" s="84">
        <v>1316924228</v>
      </c>
      <c r="C2119" s="84">
        <v>1</v>
      </c>
      <c r="D2119" s="84">
        <v>1</v>
      </c>
      <c r="E2119" s="84" t="s">
        <v>20</v>
      </c>
      <c r="F2119" s="84" t="s">
        <v>70</v>
      </c>
    </row>
    <row r="2120" spans="1:6" x14ac:dyDescent="0.25">
      <c r="A2120" s="84">
        <v>1609840958</v>
      </c>
      <c r="C2120" s="84">
        <v>1</v>
      </c>
      <c r="D2120" s="84">
        <v>0</v>
      </c>
      <c r="E2120" s="84" t="s">
        <v>20</v>
      </c>
      <c r="F2120" s="84" t="s">
        <v>65</v>
      </c>
    </row>
    <row r="2121" spans="1:6" x14ac:dyDescent="0.25">
      <c r="A2121" s="84">
        <v>1124023031</v>
      </c>
      <c r="C2121" s="84">
        <v>1</v>
      </c>
      <c r="D2121" s="84">
        <v>0</v>
      </c>
      <c r="E2121" s="84" t="s">
        <v>20</v>
      </c>
      <c r="F2121" s="84" t="s">
        <v>65</v>
      </c>
    </row>
    <row r="2122" spans="1:6" x14ac:dyDescent="0.25">
      <c r="A2122" s="84">
        <v>1568415305</v>
      </c>
      <c r="C2122" s="84">
        <v>1</v>
      </c>
      <c r="D2122" s="84">
        <v>1</v>
      </c>
      <c r="E2122" s="84" t="s">
        <v>62</v>
      </c>
      <c r="F2122" s="84" t="s">
        <v>70</v>
      </c>
    </row>
    <row r="2123" spans="1:6" x14ac:dyDescent="0.25">
      <c r="A2123" s="84">
        <v>1386640811</v>
      </c>
      <c r="C2123" s="84">
        <v>1</v>
      </c>
      <c r="D2123" s="84">
        <v>1</v>
      </c>
      <c r="E2123" s="84" t="s">
        <v>64</v>
      </c>
      <c r="F2123" s="84" t="s">
        <v>68</v>
      </c>
    </row>
    <row r="2124" spans="1:6" x14ac:dyDescent="0.25">
      <c r="A2124" s="84">
        <v>1639156243</v>
      </c>
      <c r="C2124" s="84">
        <v>1</v>
      </c>
      <c r="D2124" s="84">
        <v>1</v>
      </c>
      <c r="E2124" s="84" t="s">
        <v>62</v>
      </c>
      <c r="F2124" s="84" t="s">
        <v>66</v>
      </c>
    </row>
    <row r="2125" spans="1:6" x14ac:dyDescent="0.25">
      <c r="A2125" s="84">
        <v>1902866122</v>
      </c>
      <c r="C2125" s="84">
        <v>1</v>
      </c>
      <c r="D2125" s="84">
        <v>1</v>
      </c>
      <c r="E2125" s="84" t="s">
        <v>62</v>
      </c>
      <c r="F2125" s="84" t="s">
        <v>70</v>
      </c>
    </row>
    <row r="2126" spans="1:6" x14ac:dyDescent="0.25">
      <c r="A2126" s="84">
        <v>1285267922</v>
      </c>
      <c r="C2126" s="84">
        <v>1</v>
      </c>
      <c r="D2126" s="84">
        <v>1</v>
      </c>
      <c r="E2126" s="84" t="s">
        <v>62</v>
      </c>
      <c r="F2126" s="84" t="s">
        <v>66</v>
      </c>
    </row>
    <row r="2127" spans="1:6" x14ac:dyDescent="0.25">
      <c r="A2127" s="84">
        <v>1497896955</v>
      </c>
      <c r="C2127" s="84">
        <v>1</v>
      </c>
      <c r="D2127" s="84">
        <v>0</v>
      </c>
      <c r="E2127" s="84" t="s">
        <v>71</v>
      </c>
      <c r="F2127" s="84" t="s">
        <v>65</v>
      </c>
    </row>
    <row r="2128" spans="1:6" x14ac:dyDescent="0.25">
      <c r="A2128" s="84">
        <v>1033503040</v>
      </c>
      <c r="C2128" s="84">
        <v>1</v>
      </c>
      <c r="D2128" s="84">
        <v>1</v>
      </c>
      <c r="E2128" s="84" t="s">
        <v>62</v>
      </c>
      <c r="F2128" s="84" t="s">
        <v>66</v>
      </c>
    </row>
    <row r="2129" spans="1:6" x14ac:dyDescent="0.25">
      <c r="A2129" s="84">
        <v>1104037340</v>
      </c>
      <c r="C2129" s="84">
        <v>1</v>
      </c>
      <c r="D2129" s="84">
        <v>0</v>
      </c>
      <c r="E2129" s="84" t="s">
        <v>20</v>
      </c>
      <c r="F2129" s="84" t="s">
        <v>65</v>
      </c>
    </row>
    <row r="2130" spans="1:6" x14ac:dyDescent="0.25">
      <c r="A2130" s="84">
        <v>1215344825</v>
      </c>
      <c r="C2130" s="84">
        <v>1</v>
      </c>
      <c r="D2130" s="84">
        <v>0</v>
      </c>
      <c r="E2130" s="84" t="s">
        <v>62</v>
      </c>
      <c r="F2130" s="84" t="s">
        <v>65</v>
      </c>
    </row>
    <row r="2131" spans="1:6" x14ac:dyDescent="0.25">
      <c r="A2131" s="84">
        <v>1518925965</v>
      </c>
      <c r="C2131" s="84">
        <v>1</v>
      </c>
      <c r="D2131" s="84">
        <v>1</v>
      </c>
      <c r="E2131" s="84" t="s">
        <v>62</v>
      </c>
      <c r="F2131" s="84" t="s">
        <v>68</v>
      </c>
    </row>
    <row r="2132" spans="1:6" x14ac:dyDescent="0.25">
      <c r="A2132" s="84">
        <v>1871923201</v>
      </c>
      <c r="C2132" s="84">
        <v>1</v>
      </c>
      <c r="D2132" s="84">
        <v>0</v>
      </c>
      <c r="E2132" s="84" t="s">
        <v>62</v>
      </c>
      <c r="F2132" s="84" t="s">
        <v>65</v>
      </c>
    </row>
    <row r="2133" spans="1:6" x14ac:dyDescent="0.25">
      <c r="A2133" s="84">
        <v>1689087371</v>
      </c>
      <c r="C2133" s="84">
        <v>1</v>
      </c>
      <c r="D2133" s="84">
        <v>1</v>
      </c>
      <c r="E2133" s="84" t="s">
        <v>20</v>
      </c>
      <c r="F2133" s="84" t="s">
        <v>68</v>
      </c>
    </row>
    <row r="2134" spans="1:6" x14ac:dyDescent="0.25">
      <c r="A2134" s="84">
        <v>1205273174</v>
      </c>
      <c r="C2134" s="84">
        <v>1</v>
      </c>
      <c r="D2134" s="84">
        <v>1</v>
      </c>
      <c r="E2134" s="84" t="s">
        <v>64</v>
      </c>
      <c r="F2134" s="84" t="s">
        <v>70</v>
      </c>
    </row>
    <row r="2135" spans="1:6" x14ac:dyDescent="0.25">
      <c r="A2135" s="84">
        <v>1982076659</v>
      </c>
      <c r="C2135" s="84">
        <v>1</v>
      </c>
      <c r="D2135" s="84">
        <v>0</v>
      </c>
      <c r="E2135" s="84" t="s">
        <v>62</v>
      </c>
      <c r="F2135" s="84" t="s">
        <v>65</v>
      </c>
    </row>
    <row r="2136" spans="1:6" x14ac:dyDescent="0.25">
      <c r="A2136" s="84">
        <v>1912382193</v>
      </c>
      <c r="C2136" s="84">
        <v>1</v>
      </c>
      <c r="D2136" s="84">
        <v>1</v>
      </c>
      <c r="E2136" s="84" t="s">
        <v>64</v>
      </c>
      <c r="F2136" s="84" t="s">
        <v>68</v>
      </c>
    </row>
    <row r="2137" spans="1:6" x14ac:dyDescent="0.25">
      <c r="A2137" s="84">
        <v>1396130456</v>
      </c>
      <c r="C2137" s="84">
        <v>1</v>
      </c>
      <c r="D2137" s="84">
        <v>0</v>
      </c>
      <c r="E2137" s="84" t="s">
        <v>62</v>
      </c>
      <c r="F2137" s="84" t="s">
        <v>65</v>
      </c>
    </row>
    <row r="2138" spans="1:6" x14ac:dyDescent="0.25">
      <c r="A2138" s="84">
        <v>1972988871</v>
      </c>
      <c r="C2138" s="84">
        <v>1</v>
      </c>
      <c r="D2138" s="84">
        <v>1</v>
      </c>
      <c r="E2138" s="84" t="s">
        <v>64</v>
      </c>
      <c r="F2138" s="84" t="s">
        <v>68</v>
      </c>
    </row>
    <row r="2139" spans="1:6" x14ac:dyDescent="0.25">
      <c r="A2139" s="84">
        <v>1982087839</v>
      </c>
      <c r="C2139" s="84">
        <v>1</v>
      </c>
      <c r="D2139" s="84">
        <v>1</v>
      </c>
      <c r="E2139" s="84" t="s">
        <v>62</v>
      </c>
      <c r="F2139" s="84" t="s">
        <v>68</v>
      </c>
    </row>
    <row r="2140" spans="1:6" x14ac:dyDescent="0.25">
      <c r="A2140" s="84">
        <v>1467653279</v>
      </c>
      <c r="C2140" s="84">
        <v>1</v>
      </c>
      <c r="D2140" s="84">
        <v>1</v>
      </c>
      <c r="E2140" s="84" t="s">
        <v>62</v>
      </c>
      <c r="F2140" s="84" t="s">
        <v>68</v>
      </c>
    </row>
    <row r="2141" spans="1:6" x14ac:dyDescent="0.25">
      <c r="A2141" s="84">
        <v>1538322151</v>
      </c>
      <c r="C2141" s="84">
        <v>1</v>
      </c>
      <c r="D2141" s="84">
        <v>1</v>
      </c>
      <c r="E2141" s="84" t="s">
        <v>62</v>
      </c>
      <c r="F2141" s="84" t="s">
        <v>68</v>
      </c>
    </row>
    <row r="2142" spans="1:6" x14ac:dyDescent="0.25">
      <c r="A2142" s="84">
        <v>1114939113</v>
      </c>
      <c r="C2142" s="84">
        <v>1</v>
      </c>
      <c r="D2142" s="84">
        <v>1</v>
      </c>
      <c r="E2142" s="84" t="s">
        <v>20</v>
      </c>
      <c r="F2142" s="84" t="s">
        <v>70</v>
      </c>
    </row>
    <row r="2143" spans="1:6" x14ac:dyDescent="0.25">
      <c r="A2143" s="84">
        <v>1780743682</v>
      </c>
      <c r="C2143" s="84">
        <v>1</v>
      </c>
      <c r="D2143" s="84">
        <v>1</v>
      </c>
      <c r="E2143" s="84" t="s">
        <v>20</v>
      </c>
      <c r="F2143" s="84" t="s">
        <v>66</v>
      </c>
    </row>
    <row r="2144" spans="1:6" x14ac:dyDescent="0.25">
      <c r="A2144" s="84">
        <v>1891775508</v>
      </c>
      <c r="C2144" s="84">
        <v>1</v>
      </c>
      <c r="D2144" s="84">
        <v>1</v>
      </c>
      <c r="E2144" s="84" t="s">
        <v>62</v>
      </c>
      <c r="F2144" s="84" t="s">
        <v>70</v>
      </c>
    </row>
    <row r="2145" spans="1:6" x14ac:dyDescent="0.25">
      <c r="A2145" s="84">
        <v>1487761706</v>
      </c>
      <c r="C2145" s="84">
        <v>1</v>
      </c>
      <c r="D2145" s="84">
        <v>1</v>
      </c>
      <c r="E2145" s="84" t="s">
        <v>20</v>
      </c>
      <c r="F2145" s="84" t="s">
        <v>66</v>
      </c>
    </row>
    <row r="2146" spans="1:6" x14ac:dyDescent="0.25">
      <c r="A2146" s="84">
        <v>1841630506</v>
      </c>
      <c r="C2146" s="84">
        <v>1</v>
      </c>
      <c r="D2146" s="84">
        <v>1</v>
      </c>
      <c r="E2146" s="84" t="s">
        <v>62</v>
      </c>
      <c r="F2146" s="84" t="s">
        <v>68</v>
      </c>
    </row>
    <row r="2147" spans="1:6" x14ac:dyDescent="0.25">
      <c r="A2147" s="84">
        <v>1013312867</v>
      </c>
      <c r="C2147" s="84">
        <v>1</v>
      </c>
      <c r="D2147" s="84">
        <v>1</v>
      </c>
      <c r="E2147" s="84" t="s">
        <v>64</v>
      </c>
      <c r="F2147" s="84" t="s">
        <v>68</v>
      </c>
    </row>
    <row r="2148" spans="1:6" x14ac:dyDescent="0.25">
      <c r="A2148" s="84">
        <v>1699885764</v>
      </c>
      <c r="C2148" s="84">
        <v>1</v>
      </c>
      <c r="D2148" s="84">
        <v>1</v>
      </c>
      <c r="E2148" s="84" t="s">
        <v>62</v>
      </c>
      <c r="F2148" s="84" t="s">
        <v>66</v>
      </c>
    </row>
    <row r="2149" spans="1:6" x14ac:dyDescent="0.25">
      <c r="A2149" s="84">
        <v>1467730580</v>
      </c>
      <c r="C2149" s="84">
        <v>1</v>
      </c>
      <c r="D2149" s="84">
        <v>1</v>
      </c>
      <c r="E2149" s="84" t="s">
        <v>62</v>
      </c>
      <c r="F2149" s="84" t="s">
        <v>68</v>
      </c>
    </row>
    <row r="2150" spans="1:6" x14ac:dyDescent="0.25">
      <c r="A2150" s="84">
        <v>1366419046</v>
      </c>
      <c r="C2150" s="84">
        <v>1</v>
      </c>
      <c r="D2150" s="84">
        <v>1</v>
      </c>
      <c r="E2150" s="84" t="s">
        <v>20</v>
      </c>
      <c r="F2150" s="84" t="s">
        <v>66</v>
      </c>
    </row>
    <row r="2151" spans="1:6" x14ac:dyDescent="0.25">
      <c r="A2151" s="84">
        <v>1699977926</v>
      </c>
      <c r="C2151" s="84">
        <v>1</v>
      </c>
      <c r="D2151" s="84">
        <v>1</v>
      </c>
      <c r="E2151" s="84" t="s">
        <v>62</v>
      </c>
      <c r="F2151" s="84" t="s">
        <v>66</v>
      </c>
    </row>
    <row r="2152" spans="1:6" x14ac:dyDescent="0.25">
      <c r="A2152" s="84">
        <v>1700116712</v>
      </c>
      <c r="C2152" s="84">
        <v>1</v>
      </c>
      <c r="D2152" s="84">
        <v>1</v>
      </c>
      <c r="E2152" s="84" t="s">
        <v>20</v>
      </c>
      <c r="F2152" s="84" t="s">
        <v>70</v>
      </c>
    </row>
    <row r="2153" spans="1:6" x14ac:dyDescent="0.25">
      <c r="A2153" s="84">
        <v>1477981777</v>
      </c>
      <c r="C2153" s="84">
        <v>1</v>
      </c>
      <c r="D2153" s="84">
        <v>1</v>
      </c>
      <c r="E2153" s="84" t="s">
        <v>64</v>
      </c>
      <c r="F2153" s="84" t="s">
        <v>68</v>
      </c>
    </row>
    <row r="2154" spans="1:6" x14ac:dyDescent="0.25">
      <c r="A2154" s="84">
        <v>1245664630</v>
      </c>
      <c r="C2154" s="84">
        <v>1</v>
      </c>
      <c r="D2154" s="84">
        <v>0</v>
      </c>
      <c r="E2154" s="84" t="s">
        <v>62</v>
      </c>
      <c r="F2154" s="84" t="s">
        <v>65</v>
      </c>
    </row>
    <row r="2155" spans="1:6" x14ac:dyDescent="0.25">
      <c r="A2155" s="84">
        <v>1396141156</v>
      </c>
      <c r="C2155" s="84">
        <v>1</v>
      </c>
      <c r="D2155" s="84">
        <v>1</v>
      </c>
      <c r="E2155" s="84" t="s">
        <v>20</v>
      </c>
      <c r="F2155" s="84" t="s">
        <v>66</v>
      </c>
    </row>
    <row r="2156" spans="1:6" x14ac:dyDescent="0.25">
      <c r="A2156" s="84">
        <v>1356606206</v>
      </c>
      <c r="C2156" s="84">
        <v>1</v>
      </c>
      <c r="D2156" s="84">
        <v>1</v>
      </c>
      <c r="E2156" s="84" t="s">
        <v>20</v>
      </c>
      <c r="F2156" s="84" t="s">
        <v>70</v>
      </c>
    </row>
    <row r="2157" spans="1:6" x14ac:dyDescent="0.25">
      <c r="A2157" s="84">
        <v>1356516777</v>
      </c>
      <c r="C2157" s="84">
        <v>1</v>
      </c>
      <c r="D2157" s="84">
        <v>1</v>
      </c>
      <c r="E2157" s="84" t="s">
        <v>64</v>
      </c>
      <c r="F2157" s="84" t="s">
        <v>68</v>
      </c>
    </row>
    <row r="2158" spans="1:6" x14ac:dyDescent="0.25">
      <c r="A2158" s="84">
        <v>1740493352</v>
      </c>
      <c r="C2158" s="84">
        <v>1</v>
      </c>
      <c r="D2158" s="84">
        <v>1</v>
      </c>
      <c r="E2158" s="84" t="s">
        <v>62</v>
      </c>
      <c r="F2158" s="84" t="s">
        <v>68</v>
      </c>
    </row>
    <row r="2159" spans="1:6" x14ac:dyDescent="0.25">
      <c r="A2159" s="84">
        <v>1760443121</v>
      </c>
      <c r="C2159" s="84">
        <v>1</v>
      </c>
      <c r="D2159" s="84">
        <v>0</v>
      </c>
      <c r="E2159" s="84" t="s">
        <v>20</v>
      </c>
      <c r="F2159" s="84" t="s">
        <v>65</v>
      </c>
    </row>
    <row r="2160" spans="1:6" x14ac:dyDescent="0.25">
      <c r="A2160" s="84">
        <v>1972780013</v>
      </c>
      <c r="C2160" s="84">
        <v>1</v>
      </c>
      <c r="D2160" s="84">
        <v>1</v>
      </c>
      <c r="E2160" s="84" t="s">
        <v>20</v>
      </c>
      <c r="F2160" s="84" t="s">
        <v>70</v>
      </c>
    </row>
    <row r="2161" spans="1:6" x14ac:dyDescent="0.25">
      <c r="A2161" s="84">
        <v>1053370353</v>
      </c>
      <c r="C2161" s="84">
        <v>1</v>
      </c>
      <c r="D2161" s="84">
        <v>0</v>
      </c>
      <c r="E2161" s="84" t="s">
        <v>71</v>
      </c>
      <c r="F2161" s="84" t="s">
        <v>65</v>
      </c>
    </row>
    <row r="2162" spans="1:6" x14ac:dyDescent="0.25">
      <c r="A2162" s="84">
        <v>1346291747</v>
      </c>
      <c r="C2162" s="84">
        <v>1</v>
      </c>
      <c r="D2162" s="84">
        <v>1</v>
      </c>
      <c r="E2162" s="84" t="s">
        <v>62</v>
      </c>
      <c r="F2162" s="84" t="s">
        <v>68</v>
      </c>
    </row>
    <row r="2163" spans="1:6" x14ac:dyDescent="0.25">
      <c r="A2163" s="84">
        <v>1164628574</v>
      </c>
      <c r="C2163" s="84">
        <v>1</v>
      </c>
      <c r="D2163" s="84">
        <v>0</v>
      </c>
      <c r="E2163" s="84" t="s">
        <v>20</v>
      </c>
      <c r="F2163" s="84" t="s">
        <v>65</v>
      </c>
    </row>
    <row r="2164" spans="1:6" x14ac:dyDescent="0.25">
      <c r="A2164" s="84">
        <v>1669433454</v>
      </c>
      <c r="C2164" s="84">
        <v>1</v>
      </c>
      <c r="D2164" s="84">
        <v>1</v>
      </c>
      <c r="E2164" s="84" t="s">
        <v>62</v>
      </c>
      <c r="F2164" s="84" t="s">
        <v>68</v>
      </c>
    </row>
    <row r="2165" spans="1:6" x14ac:dyDescent="0.25">
      <c r="A2165" s="84">
        <v>1568484608</v>
      </c>
      <c r="C2165" s="84">
        <v>1</v>
      </c>
      <c r="D2165" s="84">
        <v>1</v>
      </c>
      <c r="E2165" s="84" t="s">
        <v>62</v>
      </c>
      <c r="F2165" s="84" t="s">
        <v>68</v>
      </c>
    </row>
    <row r="2166" spans="1:6" x14ac:dyDescent="0.25">
      <c r="A2166" s="84">
        <v>1861461626</v>
      </c>
      <c r="C2166" s="84">
        <v>1</v>
      </c>
      <c r="D2166" s="84">
        <v>1</v>
      </c>
      <c r="E2166" s="84" t="s">
        <v>62</v>
      </c>
      <c r="F2166" s="84" t="s">
        <v>68</v>
      </c>
    </row>
    <row r="2167" spans="1:6" x14ac:dyDescent="0.25">
      <c r="A2167" s="84">
        <v>1134389646</v>
      </c>
      <c r="C2167" s="84">
        <v>1</v>
      </c>
      <c r="D2167" s="84">
        <v>1</v>
      </c>
      <c r="E2167" s="84" t="s">
        <v>64</v>
      </c>
      <c r="F2167" s="84" t="s">
        <v>68</v>
      </c>
    </row>
    <row r="2168" spans="1:6" x14ac:dyDescent="0.25">
      <c r="A2168" s="84">
        <v>1659565943</v>
      </c>
      <c r="C2168" s="84">
        <v>1</v>
      </c>
      <c r="D2168" s="84">
        <v>1</v>
      </c>
      <c r="E2168" s="84" t="s">
        <v>20</v>
      </c>
      <c r="F2168" s="84" t="s">
        <v>66</v>
      </c>
    </row>
    <row r="2169" spans="1:6" x14ac:dyDescent="0.25">
      <c r="A2169" s="84">
        <v>1144412503</v>
      </c>
      <c r="C2169" s="84">
        <v>1</v>
      </c>
      <c r="D2169" s="84">
        <v>1</v>
      </c>
      <c r="E2169" s="84" t="s">
        <v>62</v>
      </c>
      <c r="F2169" s="84" t="s">
        <v>70</v>
      </c>
    </row>
    <row r="2170" spans="1:6" x14ac:dyDescent="0.25">
      <c r="A2170" s="84">
        <v>1790821882</v>
      </c>
      <c r="C2170" s="84">
        <v>1</v>
      </c>
      <c r="D2170" s="84">
        <v>1</v>
      </c>
      <c r="E2170" s="84" t="s">
        <v>20</v>
      </c>
      <c r="F2170" s="84" t="s">
        <v>63</v>
      </c>
    </row>
    <row r="2171" spans="1:6" x14ac:dyDescent="0.25">
      <c r="A2171" s="84">
        <v>1518943513</v>
      </c>
      <c r="C2171" s="84">
        <v>1</v>
      </c>
      <c r="D2171" s="84">
        <v>1</v>
      </c>
      <c r="E2171" s="84" t="s">
        <v>20</v>
      </c>
      <c r="F2171" s="84" t="s">
        <v>63</v>
      </c>
    </row>
    <row r="2172" spans="1:6" x14ac:dyDescent="0.25">
      <c r="A2172" s="84">
        <v>1497932461</v>
      </c>
      <c r="C2172" s="84">
        <v>1</v>
      </c>
      <c r="D2172" s="84">
        <v>1</v>
      </c>
      <c r="E2172" s="84" t="s">
        <v>20</v>
      </c>
      <c r="F2172" s="84" t="s">
        <v>68</v>
      </c>
    </row>
    <row r="2173" spans="1:6" x14ac:dyDescent="0.25">
      <c r="A2173" s="84">
        <v>1073534681</v>
      </c>
      <c r="C2173" s="84">
        <v>1</v>
      </c>
      <c r="D2173" s="84">
        <v>1</v>
      </c>
      <c r="E2173" s="84" t="s">
        <v>64</v>
      </c>
      <c r="F2173" s="84" t="s">
        <v>68</v>
      </c>
    </row>
    <row r="2174" spans="1:6" x14ac:dyDescent="0.25">
      <c r="A2174" s="84">
        <v>1134141039</v>
      </c>
      <c r="C2174" s="84">
        <v>1</v>
      </c>
      <c r="D2174" s="84">
        <v>1</v>
      </c>
      <c r="E2174" s="84" t="s">
        <v>64</v>
      </c>
      <c r="F2174" s="84" t="s">
        <v>68</v>
      </c>
    </row>
    <row r="2175" spans="1:6" x14ac:dyDescent="0.25">
      <c r="A2175" s="84">
        <v>1639106313</v>
      </c>
      <c r="C2175" s="84">
        <v>1</v>
      </c>
      <c r="D2175" s="84">
        <v>1</v>
      </c>
      <c r="E2175" s="84" t="s">
        <v>62</v>
      </c>
      <c r="F2175" s="84" t="s">
        <v>68</v>
      </c>
    </row>
    <row r="2176" spans="1:6" x14ac:dyDescent="0.25">
      <c r="A2176" s="84">
        <v>1154591428</v>
      </c>
      <c r="C2176" s="84">
        <v>1</v>
      </c>
      <c r="D2176" s="84">
        <v>1</v>
      </c>
      <c r="E2176" s="84" t="s">
        <v>62</v>
      </c>
      <c r="F2176" s="84" t="s">
        <v>66</v>
      </c>
    </row>
    <row r="2177" spans="1:6" x14ac:dyDescent="0.25">
      <c r="A2177" s="84">
        <v>1265608186</v>
      </c>
      <c r="C2177" s="84">
        <v>1</v>
      </c>
      <c r="D2177" s="84">
        <v>1</v>
      </c>
      <c r="E2177" s="84" t="s">
        <v>71</v>
      </c>
      <c r="F2177" s="84" t="s">
        <v>70</v>
      </c>
    </row>
    <row r="2178" spans="1:6" x14ac:dyDescent="0.25">
      <c r="A2178" s="84">
        <v>1093735144</v>
      </c>
      <c r="C2178" s="84">
        <v>1</v>
      </c>
      <c r="D2178" s="84">
        <v>0</v>
      </c>
      <c r="E2178" s="84" t="s">
        <v>62</v>
      </c>
      <c r="F2178" s="84" t="s">
        <v>65</v>
      </c>
    </row>
    <row r="2179" spans="1:6" x14ac:dyDescent="0.25">
      <c r="A2179" s="84">
        <v>1134388598</v>
      </c>
      <c r="C2179" s="84">
        <v>1</v>
      </c>
      <c r="D2179" s="84">
        <v>1</v>
      </c>
      <c r="E2179" s="84" t="s">
        <v>62</v>
      </c>
      <c r="F2179" s="84" t="s">
        <v>70</v>
      </c>
    </row>
    <row r="2180" spans="1:6" x14ac:dyDescent="0.25">
      <c r="A2180" s="84">
        <v>1154566594</v>
      </c>
      <c r="C2180" s="84">
        <v>1</v>
      </c>
      <c r="D2180" s="84">
        <v>1</v>
      </c>
      <c r="E2180" s="84" t="s">
        <v>62</v>
      </c>
      <c r="F2180" s="84" t="s">
        <v>67</v>
      </c>
    </row>
    <row r="2181" spans="1:6" x14ac:dyDescent="0.25">
      <c r="A2181" s="84">
        <v>1831204734</v>
      </c>
      <c r="C2181" s="84">
        <v>1</v>
      </c>
      <c r="D2181" s="84">
        <v>1</v>
      </c>
      <c r="E2181" s="84" t="s">
        <v>20</v>
      </c>
      <c r="F2181" s="84" t="s">
        <v>66</v>
      </c>
    </row>
    <row r="2182" spans="1:6" x14ac:dyDescent="0.25">
      <c r="A2182" s="84">
        <v>1588642136</v>
      </c>
      <c r="C2182" s="84">
        <v>1</v>
      </c>
      <c r="D2182" s="84">
        <v>1</v>
      </c>
      <c r="E2182" s="84" t="s">
        <v>71</v>
      </c>
      <c r="F2182" s="84" t="s">
        <v>66</v>
      </c>
    </row>
    <row r="2183" spans="1:6" x14ac:dyDescent="0.25">
      <c r="A2183" s="84">
        <v>1164472312</v>
      </c>
      <c r="C2183" s="84">
        <v>1</v>
      </c>
      <c r="D2183" s="84">
        <v>1</v>
      </c>
      <c r="E2183" s="84" t="s">
        <v>62</v>
      </c>
      <c r="F2183" s="84" t="s">
        <v>63</v>
      </c>
    </row>
    <row r="2184" spans="1:6" x14ac:dyDescent="0.25">
      <c r="A2184" s="84">
        <v>1679908875</v>
      </c>
      <c r="C2184" s="84">
        <v>1</v>
      </c>
      <c r="D2184" s="84">
        <v>1</v>
      </c>
      <c r="E2184" s="84" t="s">
        <v>64</v>
      </c>
      <c r="F2184" s="84" t="s">
        <v>70</v>
      </c>
    </row>
    <row r="2185" spans="1:6" x14ac:dyDescent="0.25">
      <c r="A2185" s="84">
        <v>1518306455</v>
      </c>
      <c r="C2185" s="84">
        <v>1</v>
      </c>
      <c r="D2185" s="84">
        <v>1</v>
      </c>
      <c r="E2185" s="84" t="s">
        <v>20</v>
      </c>
      <c r="F2185" s="84" t="s">
        <v>66</v>
      </c>
    </row>
    <row r="2186" spans="1:6" x14ac:dyDescent="0.25">
      <c r="A2186" s="84">
        <v>1821297870</v>
      </c>
      <c r="C2186" s="84">
        <v>1</v>
      </c>
      <c r="D2186" s="84">
        <v>1</v>
      </c>
      <c r="E2186" s="84" t="s">
        <v>64</v>
      </c>
      <c r="F2186" s="84" t="s">
        <v>68</v>
      </c>
    </row>
    <row r="2187" spans="1:6" x14ac:dyDescent="0.25">
      <c r="A2187" s="84">
        <v>1043531528</v>
      </c>
      <c r="C2187" s="84">
        <v>1</v>
      </c>
      <c r="D2187" s="84">
        <v>1</v>
      </c>
      <c r="E2187" s="84" t="s">
        <v>62</v>
      </c>
      <c r="F2187" s="84" t="s">
        <v>66</v>
      </c>
    </row>
    <row r="2188" spans="1:6" x14ac:dyDescent="0.25">
      <c r="A2188" s="84">
        <v>1649743626</v>
      </c>
      <c r="C2188" s="84">
        <v>1</v>
      </c>
      <c r="D2188" s="84">
        <v>0</v>
      </c>
      <c r="E2188" s="84" t="s">
        <v>71</v>
      </c>
      <c r="F2188" s="84" t="s">
        <v>65</v>
      </c>
    </row>
    <row r="2189" spans="1:6" x14ac:dyDescent="0.25">
      <c r="A2189" s="84">
        <v>1831435866</v>
      </c>
      <c r="C2189" s="84">
        <v>1</v>
      </c>
      <c r="D2189" s="84">
        <v>0</v>
      </c>
      <c r="E2189" s="84" t="s">
        <v>71</v>
      </c>
      <c r="F2189" s="84" t="s">
        <v>65</v>
      </c>
    </row>
    <row r="2190" spans="1:6" x14ac:dyDescent="0.25">
      <c r="A2190" s="84">
        <v>1235131673</v>
      </c>
      <c r="C2190" s="84">
        <v>1</v>
      </c>
      <c r="D2190" s="84">
        <v>1</v>
      </c>
      <c r="E2190" s="84" t="s">
        <v>62</v>
      </c>
      <c r="F2190" s="84" t="s">
        <v>63</v>
      </c>
    </row>
    <row r="2191" spans="1:6" x14ac:dyDescent="0.25">
      <c r="A2191" s="84">
        <v>1578552915</v>
      </c>
      <c r="C2191" s="84">
        <v>1</v>
      </c>
      <c r="D2191" s="84">
        <v>1</v>
      </c>
      <c r="E2191" s="84" t="s">
        <v>64</v>
      </c>
      <c r="F2191" s="84" t="s">
        <v>63</v>
      </c>
    </row>
    <row r="2192" spans="1:6" x14ac:dyDescent="0.25">
      <c r="A2192" s="84">
        <v>1205801313</v>
      </c>
      <c r="C2192" s="84">
        <v>1</v>
      </c>
      <c r="D2192" s="84">
        <v>1</v>
      </c>
      <c r="E2192" s="84" t="s">
        <v>20</v>
      </c>
      <c r="F2192" s="84" t="s">
        <v>70</v>
      </c>
    </row>
    <row r="2193" spans="1:6" x14ac:dyDescent="0.25">
      <c r="A2193" s="84">
        <v>1376264069</v>
      </c>
      <c r="C2193" s="84">
        <v>1</v>
      </c>
      <c r="D2193" s="84">
        <v>1</v>
      </c>
      <c r="E2193" s="84" t="s">
        <v>62</v>
      </c>
      <c r="F2193" s="84" t="s">
        <v>70</v>
      </c>
    </row>
    <row r="2194" spans="1:6" x14ac:dyDescent="0.25">
      <c r="A2194" s="84">
        <v>1588820781</v>
      </c>
      <c r="C2194" s="84">
        <v>1</v>
      </c>
      <c r="D2194" s="84">
        <v>1</v>
      </c>
      <c r="E2194" s="84" t="s">
        <v>20</v>
      </c>
      <c r="F2194" s="84" t="s">
        <v>67</v>
      </c>
    </row>
    <row r="2195" spans="1:6" x14ac:dyDescent="0.25">
      <c r="A2195" s="84">
        <v>1043597131</v>
      </c>
      <c r="C2195" s="84">
        <v>1</v>
      </c>
      <c r="D2195" s="84">
        <v>1</v>
      </c>
      <c r="E2195" s="84" t="s">
        <v>62</v>
      </c>
      <c r="F2195" s="84" t="s">
        <v>66</v>
      </c>
    </row>
    <row r="2196" spans="1:6" x14ac:dyDescent="0.25">
      <c r="A2196" s="84">
        <v>1588045165</v>
      </c>
      <c r="C2196" s="84">
        <v>1</v>
      </c>
      <c r="D2196" s="84">
        <v>1</v>
      </c>
      <c r="E2196" s="84" t="s">
        <v>62</v>
      </c>
      <c r="F2196" s="84" t="s">
        <v>70</v>
      </c>
    </row>
    <row r="2197" spans="1:6" x14ac:dyDescent="0.25">
      <c r="A2197" s="84">
        <v>1336539980</v>
      </c>
      <c r="C2197" s="84">
        <v>1</v>
      </c>
      <c r="D2197" s="84">
        <v>1</v>
      </c>
      <c r="E2197" s="84" t="s">
        <v>62</v>
      </c>
      <c r="F2197" s="84" t="s">
        <v>66</v>
      </c>
    </row>
    <row r="2198" spans="1:6" x14ac:dyDescent="0.25">
      <c r="A2198" s="84">
        <v>1467774224</v>
      </c>
      <c r="C2198" s="84">
        <v>1</v>
      </c>
      <c r="D2198" s="84">
        <v>1</v>
      </c>
      <c r="E2198" s="84" t="s">
        <v>64</v>
      </c>
      <c r="F2198" s="84" t="s">
        <v>68</v>
      </c>
    </row>
    <row r="2199" spans="1:6" x14ac:dyDescent="0.25">
      <c r="A2199" s="84">
        <v>1689038911</v>
      </c>
      <c r="C2199" s="84">
        <v>1</v>
      </c>
      <c r="D2199" s="84">
        <v>1</v>
      </c>
      <c r="E2199" s="84" t="s">
        <v>62</v>
      </c>
      <c r="F2199" s="84" t="s">
        <v>68</v>
      </c>
    </row>
    <row r="2200" spans="1:6" x14ac:dyDescent="0.25">
      <c r="A2200" s="84">
        <v>1801248422</v>
      </c>
      <c r="C2200" s="84">
        <v>1</v>
      </c>
      <c r="D2200" s="84">
        <v>1</v>
      </c>
      <c r="E2200" s="84" t="s">
        <v>64</v>
      </c>
      <c r="F2200" s="84" t="s">
        <v>68</v>
      </c>
    </row>
    <row r="2201" spans="1:6" x14ac:dyDescent="0.25">
      <c r="A2201" s="84">
        <v>1639539752</v>
      </c>
      <c r="C2201" s="84">
        <v>1</v>
      </c>
      <c r="D2201" s="84">
        <v>0</v>
      </c>
      <c r="E2201" s="84" t="s">
        <v>62</v>
      </c>
      <c r="F2201" s="84" t="s">
        <v>65</v>
      </c>
    </row>
    <row r="2202" spans="1:6" x14ac:dyDescent="0.25">
      <c r="A2202" s="84">
        <v>1619317229</v>
      </c>
      <c r="C2202" s="84">
        <v>1</v>
      </c>
      <c r="D2202" s="84">
        <v>1</v>
      </c>
      <c r="E2202" s="84" t="s">
        <v>20</v>
      </c>
      <c r="F2202" s="84" t="s">
        <v>66</v>
      </c>
    </row>
    <row r="2203" spans="1:6" x14ac:dyDescent="0.25">
      <c r="A2203" s="84">
        <v>1003897786</v>
      </c>
      <c r="C2203" s="84">
        <v>1</v>
      </c>
      <c r="D2203" s="84">
        <v>0</v>
      </c>
      <c r="E2203" s="84" t="s">
        <v>62</v>
      </c>
      <c r="F2203" s="84" t="s">
        <v>65</v>
      </c>
    </row>
    <row r="2204" spans="1:6" x14ac:dyDescent="0.25">
      <c r="A2204" s="84">
        <v>1164585683</v>
      </c>
      <c r="C2204" s="84">
        <v>1</v>
      </c>
      <c r="D2204" s="84">
        <v>1</v>
      </c>
      <c r="E2204" s="84" t="s">
        <v>64</v>
      </c>
      <c r="F2204" s="84" t="s">
        <v>68</v>
      </c>
    </row>
    <row r="2205" spans="1:6" x14ac:dyDescent="0.25">
      <c r="A2205" s="84">
        <v>1770511404</v>
      </c>
      <c r="C2205" s="84">
        <v>1</v>
      </c>
      <c r="D2205" s="84">
        <v>1</v>
      </c>
      <c r="E2205" s="84" t="s">
        <v>64</v>
      </c>
      <c r="F2205" s="84" t="s">
        <v>68</v>
      </c>
    </row>
    <row r="2206" spans="1:6" x14ac:dyDescent="0.25">
      <c r="A2206" s="84">
        <v>1497860373</v>
      </c>
      <c r="C2206" s="84">
        <v>1</v>
      </c>
      <c r="D2206" s="84">
        <v>1</v>
      </c>
      <c r="E2206" s="84" t="s">
        <v>20</v>
      </c>
      <c r="F2206" s="84" t="s">
        <v>70</v>
      </c>
    </row>
    <row r="2207" spans="1:6" x14ac:dyDescent="0.25">
      <c r="A2207" s="84">
        <v>1356327910</v>
      </c>
      <c r="C2207" s="84">
        <v>1</v>
      </c>
      <c r="D2207" s="84">
        <v>1</v>
      </c>
      <c r="E2207" s="84" t="s">
        <v>62</v>
      </c>
      <c r="F2207" s="84" t="s">
        <v>70</v>
      </c>
    </row>
    <row r="2208" spans="1:6" x14ac:dyDescent="0.25">
      <c r="A2208" s="84">
        <v>1326214891</v>
      </c>
      <c r="C2208" s="84">
        <v>1</v>
      </c>
      <c r="D2208" s="84">
        <v>1</v>
      </c>
      <c r="E2208" s="84" t="s">
        <v>62</v>
      </c>
      <c r="F2208" s="84" t="s">
        <v>68</v>
      </c>
    </row>
    <row r="2209" spans="1:6" x14ac:dyDescent="0.25">
      <c r="A2209" s="84">
        <v>1841276417</v>
      </c>
      <c r="C2209" s="84">
        <v>1</v>
      </c>
      <c r="D2209" s="84">
        <v>1</v>
      </c>
      <c r="E2209" s="84" t="s">
        <v>71</v>
      </c>
      <c r="F2209" s="84" t="s">
        <v>66</v>
      </c>
    </row>
    <row r="2210" spans="1:6" x14ac:dyDescent="0.25">
      <c r="A2210" s="84">
        <v>1457359697</v>
      </c>
      <c r="C2210" s="84">
        <v>1</v>
      </c>
      <c r="D2210" s="84">
        <v>1</v>
      </c>
      <c r="E2210" s="84" t="s">
        <v>20</v>
      </c>
      <c r="F2210" s="84" t="s">
        <v>68</v>
      </c>
    </row>
    <row r="2211" spans="1:6" x14ac:dyDescent="0.25">
      <c r="A2211" s="84">
        <v>1912937244</v>
      </c>
      <c r="C2211" s="84">
        <v>1</v>
      </c>
      <c r="D2211" s="84">
        <v>1</v>
      </c>
      <c r="E2211" s="84" t="s">
        <v>62</v>
      </c>
      <c r="F2211" s="84" t="s">
        <v>68</v>
      </c>
    </row>
    <row r="2212" spans="1:6" x14ac:dyDescent="0.25">
      <c r="A2212" s="84">
        <v>1770578858</v>
      </c>
      <c r="C2212" s="84">
        <v>1</v>
      </c>
      <c r="D2212" s="84">
        <v>1</v>
      </c>
      <c r="E2212" s="84" t="s">
        <v>62</v>
      </c>
      <c r="F2212" s="84" t="s">
        <v>68</v>
      </c>
    </row>
    <row r="2213" spans="1:6" x14ac:dyDescent="0.25">
      <c r="A2213" s="84">
        <v>1770573305</v>
      </c>
      <c r="C2213" s="84">
        <v>1</v>
      </c>
      <c r="D2213" s="84">
        <v>1</v>
      </c>
      <c r="E2213" s="84" t="s">
        <v>64</v>
      </c>
      <c r="F2213" s="84" t="s">
        <v>68</v>
      </c>
    </row>
    <row r="2214" spans="1:6" x14ac:dyDescent="0.25">
      <c r="A2214" s="84">
        <v>1376578062</v>
      </c>
      <c r="C2214" s="84">
        <v>1</v>
      </c>
      <c r="D2214" s="84">
        <v>1</v>
      </c>
      <c r="E2214" s="84" t="s">
        <v>64</v>
      </c>
      <c r="F2214" s="84" t="s">
        <v>68</v>
      </c>
    </row>
    <row r="2215" spans="1:6" x14ac:dyDescent="0.25">
      <c r="A2215" s="84">
        <v>1982086526</v>
      </c>
      <c r="C2215" s="84">
        <v>1</v>
      </c>
      <c r="D2215" s="84">
        <v>1</v>
      </c>
      <c r="E2215" s="84" t="s">
        <v>64</v>
      </c>
      <c r="F2215" s="84" t="s">
        <v>68</v>
      </c>
    </row>
    <row r="2216" spans="1:6" x14ac:dyDescent="0.25">
      <c r="A2216" s="84">
        <v>1982716098</v>
      </c>
      <c r="C2216" s="84">
        <v>1</v>
      </c>
      <c r="D2216" s="84">
        <v>1</v>
      </c>
      <c r="E2216" s="84" t="s">
        <v>62</v>
      </c>
      <c r="F2216" s="84" t="s">
        <v>70</v>
      </c>
    </row>
    <row r="2217" spans="1:6" x14ac:dyDescent="0.25">
      <c r="A2217" s="84">
        <v>1821137142</v>
      </c>
      <c r="C2217" s="84">
        <v>1</v>
      </c>
      <c r="D2217" s="84">
        <v>0</v>
      </c>
      <c r="E2217" s="84" t="s">
        <v>64</v>
      </c>
      <c r="F2217" s="84" t="s">
        <v>65</v>
      </c>
    </row>
    <row r="2218" spans="1:6" x14ac:dyDescent="0.25">
      <c r="A2218" s="84">
        <v>1225142730</v>
      </c>
      <c r="C2218" s="84">
        <v>1</v>
      </c>
      <c r="D2218" s="84">
        <v>1</v>
      </c>
      <c r="E2218" s="84" t="s">
        <v>64</v>
      </c>
      <c r="F2218" s="84" t="s">
        <v>68</v>
      </c>
    </row>
    <row r="2219" spans="1:6" x14ac:dyDescent="0.25">
      <c r="A2219" s="84">
        <v>1942312210</v>
      </c>
      <c r="C2219" s="84">
        <v>1</v>
      </c>
      <c r="D2219" s="84">
        <v>1</v>
      </c>
      <c r="E2219" s="84" t="s">
        <v>62</v>
      </c>
      <c r="F2219" s="84" t="s">
        <v>63</v>
      </c>
    </row>
    <row r="2220" spans="1:6" x14ac:dyDescent="0.25">
      <c r="A2220" s="84">
        <v>1245262906</v>
      </c>
      <c r="C2220" s="84">
        <v>1</v>
      </c>
      <c r="D2220" s="84">
        <v>1</v>
      </c>
      <c r="E2220" s="84" t="s">
        <v>64</v>
      </c>
      <c r="F2220" s="84" t="s">
        <v>68</v>
      </c>
    </row>
    <row r="2221" spans="1:6" x14ac:dyDescent="0.25">
      <c r="A2221" s="84">
        <v>1588640650</v>
      </c>
      <c r="C2221" s="84">
        <v>1</v>
      </c>
      <c r="D2221" s="84">
        <v>1</v>
      </c>
      <c r="E2221" s="84" t="s">
        <v>20</v>
      </c>
      <c r="F2221" s="84" t="s">
        <v>63</v>
      </c>
    </row>
    <row r="2222" spans="1:6" x14ac:dyDescent="0.25">
      <c r="A2222" s="84">
        <v>1093809089</v>
      </c>
      <c r="C2222" s="84">
        <v>1</v>
      </c>
      <c r="D2222" s="84">
        <v>1</v>
      </c>
      <c r="E2222" s="84" t="s">
        <v>62</v>
      </c>
      <c r="F2222" s="84" t="s">
        <v>66</v>
      </c>
    </row>
    <row r="2223" spans="1:6" x14ac:dyDescent="0.25">
      <c r="A2223" s="84">
        <v>1588977722</v>
      </c>
      <c r="C2223" s="84">
        <v>1</v>
      </c>
      <c r="D2223" s="84">
        <v>1</v>
      </c>
      <c r="E2223" s="84" t="s">
        <v>62</v>
      </c>
      <c r="F2223" s="84" t="s">
        <v>68</v>
      </c>
    </row>
    <row r="2224" spans="1:6" x14ac:dyDescent="0.25">
      <c r="A2224" s="84">
        <v>1891809620</v>
      </c>
      <c r="C2224" s="84">
        <v>1</v>
      </c>
      <c r="D2224" s="84">
        <v>1</v>
      </c>
      <c r="E2224" s="84" t="s">
        <v>62</v>
      </c>
      <c r="F2224" s="84" t="s">
        <v>68</v>
      </c>
    </row>
    <row r="2225" spans="1:6" x14ac:dyDescent="0.25">
      <c r="A2225" s="84">
        <v>1386738060</v>
      </c>
      <c r="C2225" s="84">
        <v>1</v>
      </c>
      <c r="D2225" s="84">
        <v>0</v>
      </c>
      <c r="E2225" s="84" t="s">
        <v>64</v>
      </c>
      <c r="F2225" s="84" t="s">
        <v>65</v>
      </c>
    </row>
    <row r="2226" spans="1:6" x14ac:dyDescent="0.25">
      <c r="A2226" s="84">
        <v>1750356804</v>
      </c>
      <c r="C2226" s="84">
        <v>1</v>
      </c>
      <c r="D2226" s="84">
        <v>1</v>
      </c>
      <c r="E2226" s="84" t="s">
        <v>64</v>
      </c>
      <c r="F2226" s="84" t="s">
        <v>68</v>
      </c>
    </row>
    <row r="2227" spans="1:6" x14ac:dyDescent="0.25">
      <c r="A2227" s="84">
        <v>1508858226</v>
      </c>
      <c r="C2227" s="84">
        <v>1</v>
      </c>
      <c r="D2227" s="84">
        <v>0</v>
      </c>
      <c r="E2227" s="84" t="s">
        <v>20</v>
      </c>
      <c r="F2227" s="84" t="s">
        <v>65</v>
      </c>
    </row>
    <row r="2228" spans="1:6" x14ac:dyDescent="0.25">
      <c r="A2228" s="84">
        <v>1053404343</v>
      </c>
      <c r="C2228" s="84">
        <v>1</v>
      </c>
      <c r="D2228" s="84">
        <v>0</v>
      </c>
      <c r="E2228" s="84" t="s">
        <v>64</v>
      </c>
      <c r="F2228" s="84" t="s">
        <v>65</v>
      </c>
    </row>
    <row r="2229" spans="1:6" x14ac:dyDescent="0.25">
      <c r="A2229" s="84">
        <v>1073227740</v>
      </c>
      <c r="C2229" s="84">
        <v>1</v>
      </c>
      <c r="D2229" s="84">
        <v>1</v>
      </c>
      <c r="E2229" s="84" t="s">
        <v>20</v>
      </c>
      <c r="F2229" s="84" t="s">
        <v>66</v>
      </c>
    </row>
    <row r="2230" spans="1:6" x14ac:dyDescent="0.25">
      <c r="A2230" s="84">
        <v>1861077299</v>
      </c>
      <c r="C2230" s="84">
        <v>1</v>
      </c>
      <c r="D2230" s="84">
        <v>0</v>
      </c>
      <c r="E2230" s="84" t="s">
        <v>62</v>
      </c>
      <c r="F2230" s="84" t="s">
        <v>65</v>
      </c>
    </row>
    <row r="2231" spans="1:6" x14ac:dyDescent="0.25">
      <c r="A2231" s="84">
        <v>1881676997</v>
      </c>
      <c r="C2231" s="84">
        <v>1</v>
      </c>
      <c r="D2231" s="84">
        <v>1</v>
      </c>
      <c r="E2231" s="84" t="s">
        <v>20</v>
      </c>
      <c r="F2231" s="84" t="s">
        <v>66</v>
      </c>
    </row>
    <row r="2232" spans="1:6" x14ac:dyDescent="0.25">
      <c r="A2232" s="84">
        <v>1821070939</v>
      </c>
      <c r="C2232" s="84">
        <v>1</v>
      </c>
      <c r="D2232" s="84">
        <v>1</v>
      </c>
      <c r="E2232" s="84" t="s">
        <v>62</v>
      </c>
      <c r="F2232" s="84" t="s">
        <v>63</v>
      </c>
    </row>
    <row r="2233" spans="1:6" x14ac:dyDescent="0.25">
      <c r="A2233" s="84">
        <v>1497299689</v>
      </c>
      <c r="C2233" s="84">
        <v>1</v>
      </c>
      <c r="D2233" s="84">
        <v>0</v>
      </c>
      <c r="E2233" s="84" t="s">
        <v>64</v>
      </c>
      <c r="F2233" s="84" t="s">
        <v>65</v>
      </c>
    </row>
    <row r="2234" spans="1:6" x14ac:dyDescent="0.25">
      <c r="A2234" s="84">
        <v>1770580029</v>
      </c>
      <c r="C2234" s="84">
        <v>1</v>
      </c>
      <c r="D2234" s="84">
        <v>1</v>
      </c>
      <c r="E2234" s="84" t="s">
        <v>62</v>
      </c>
      <c r="F2234" s="84" t="s">
        <v>68</v>
      </c>
    </row>
    <row r="2235" spans="1:6" x14ac:dyDescent="0.25">
      <c r="A2235" s="84">
        <v>1710011416</v>
      </c>
      <c r="C2235" s="84">
        <v>1</v>
      </c>
      <c r="D2235" s="84">
        <v>1</v>
      </c>
      <c r="E2235" s="84" t="s">
        <v>62</v>
      </c>
      <c r="F2235" s="84" t="s">
        <v>63</v>
      </c>
    </row>
    <row r="2236" spans="1:6" x14ac:dyDescent="0.25">
      <c r="A2236" s="84">
        <v>1336157171</v>
      </c>
      <c r="C2236" s="84">
        <v>1</v>
      </c>
      <c r="D2236" s="84">
        <v>1</v>
      </c>
      <c r="E2236" s="84" t="s">
        <v>62</v>
      </c>
      <c r="F2236" s="84" t="s">
        <v>70</v>
      </c>
    </row>
    <row r="2237" spans="1:6" x14ac:dyDescent="0.25">
      <c r="A2237" s="84">
        <v>1407821689</v>
      </c>
      <c r="C2237" s="84">
        <v>1</v>
      </c>
      <c r="D2237" s="84">
        <v>1</v>
      </c>
      <c r="E2237" s="84" t="s">
        <v>64</v>
      </c>
      <c r="F2237" s="84" t="s">
        <v>68</v>
      </c>
    </row>
    <row r="2238" spans="1:6" x14ac:dyDescent="0.25">
      <c r="A2238" s="84">
        <v>1003923459</v>
      </c>
      <c r="C2238" s="84">
        <v>1</v>
      </c>
      <c r="D2238" s="84">
        <v>0</v>
      </c>
      <c r="E2238" s="84" t="s">
        <v>62</v>
      </c>
      <c r="F2238" s="84" t="s">
        <v>65</v>
      </c>
    </row>
    <row r="2239" spans="1:6" x14ac:dyDescent="0.25">
      <c r="A2239" s="84">
        <v>1255665444</v>
      </c>
      <c r="C2239" s="84">
        <v>1</v>
      </c>
      <c r="D2239" s="84">
        <v>0</v>
      </c>
      <c r="E2239" s="84" t="s">
        <v>64</v>
      </c>
      <c r="F2239" s="84" t="s">
        <v>65</v>
      </c>
    </row>
    <row r="2240" spans="1:6" x14ac:dyDescent="0.25">
      <c r="A2240" s="84">
        <v>1467448324</v>
      </c>
      <c r="C2240" s="84">
        <v>1</v>
      </c>
      <c r="D2240" s="84">
        <v>1</v>
      </c>
      <c r="E2240" s="84" t="s">
        <v>62</v>
      </c>
      <c r="F2240" s="84" t="s">
        <v>70</v>
      </c>
    </row>
    <row r="2241" spans="1:6" x14ac:dyDescent="0.25">
      <c r="A2241" s="84">
        <v>1013920156</v>
      </c>
      <c r="C2241" s="84">
        <v>1</v>
      </c>
      <c r="D2241" s="84">
        <v>0</v>
      </c>
      <c r="E2241" s="84" t="s">
        <v>62</v>
      </c>
      <c r="F2241" s="84" t="s">
        <v>65</v>
      </c>
    </row>
    <row r="2242" spans="1:6" x14ac:dyDescent="0.25">
      <c r="A2242" s="84">
        <v>1285727669</v>
      </c>
      <c r="C2242" s="84">
        <v>1</v>
      </c>
      <c r="D2242" s="84">
        <v>1</v>
      </c>
      <c r="E2242" s="84" t="s">
        <v>20</v>
      </c>
      <c r="F2242" s="84" t="s">
        <v>63</v>
      </c>
    </row>
    <row r="2243" spans="1:6" x14ac:dyDescent="0.25">
      <c r="A2243" s="84">
        <v>1720080054</v>
      </c>
      <c r="C2243" s="84">
        <v>1</v>
      </c>
      <c r="D2243" s="84">
        <v>1</v>
      </c>
      <c r="E2243" s="84" t="s">
        <v>20</v>
      </c>
      <c r="F2243" s="84" t="s">
        <v>63</v>
      </c>
    </row>
    <row r="2244" spans="1:6" x14ac:dyDescent="0.25">
      <c r="A2244" s="84">
        <v>1568417780</v>
      </c>
      <c r="C2244" s="84">
        <v>1</v>
      </c>
      <c r="D2244" s="84">
        <v>1</v>
      </c>
      <c r="E2244" s="84" t="s">
        <v>64</v>
      </c>
      <c r="F2244" s="84" t="s">
        <v>68</v>
      </c>
    </row>
    <row r="2245" spans="1:6" x14ac:dyDescent="0.25">
      <c r="A2245" s="84">
        <v>1033272554</v>
      </c>
      <c r="C2245" s="84">
        <v>1</v>
      </c>
      <c r="D2245" s="84">
        <v>1</v>
      </c>
      <c r="E2245" s="84" t="s">
        <v>64</v>
      </c>
      <c r="F2245" s="84" t="s">
        <v>68</v>
      </c>
    </row>
    <row r="2246" spans="1:6" x14ac:dyDescent="0.25">
      <c r="A2246" s="84">
        <v>1376526954</v>
      </c>
      <c r="C2246" s="84">
        <v>1</v>
      </c>
      <c r="D2246" s="84">
        <v>0</v>
      </c>
      <c r="E2246" s="84" t="s">
        <v>64</v>
      </c>
      <c r="F2246" s="84" t="s">
        <v>65</v>
      </c>
    </row>
    <row r="2247" spans="1:6" x14ac:dyDescent="0.25">
      <c r="A2247" s="84">
        <v>1649760984</v>
      </c>
      <c r="C2247" s="84">
        <v>1</v>
      </c>
      <c r="D2247" s="84">
        <v>0</v>
      </c>
      <c r="E2247" s="84" t="s">
        <v>62</v>
      </c>
      <c r="F2247" s="84" t="s">
        <v>65</v>
      </c>
    </row>
    <row r="2248" spans="1:6" x14ac:dyDescent="0.25">
      <c r="A2248" s="84">
        <v>1952873127</v>
      </c>
      <c r="C2248" s="84">
        <v>1</v>
      </c>
      <c r="D2248" s="84">
        <v>0</v>
      </c>
      <c r="E2248" s="84" t="s">
        <v>64</v>
      </c>
      <c r="F2248" s="84" t="s">
        <v>65</v>
      </c>
    </row>
    <row r="2249" spans="1:6" x14ac:dyDescent="0.25">
      <c r="A2249" s="84">
        <v>1942796123</v>
      </c>
      <c r="C2249" s="84">
        <v>1</v>
      </c>
      <c r="D2249" s="84">
        <v>1</v>
      </c>
      <c r="E2249" s="84" t="s">
        <v>20</v>
      </c>
      <c r="F2249" s="84" t="s">
        <v>63</v>
      </c>
    </row>
    <row r="2250" spans="1:6" x14ac:dyDescent="0.25">
      <c r="A2250" s="84">
        <v>1275018020</v>
      </c>
      <c r="C2250" s="84">
        <v>1</v>
      </c>
      <c r="D2250" s="84">
        <v>1</v>
      </c>
      <c r="E2250" s="84" t="s">
        <v>62</v>
      </c>
      <c r="F2250" s="84" t="s">
        <v>66</v>
      </c>
    </row>
    <row r="2251" spans="1:6" x14ac:dyDescent="0.25">
      <c r="A2251" s="84">
        <v>1104480995</v>
      </c>
      <c r="C2251" s="84">
        <v>1</v>
      </c>
      <c r="D2251" s="84">
        <v>0</v>
      </c>
      <c r="E2251" s="84" t="s">
        <v>62</v>
      </c>
      <c r="F2251" s="84" t="s">
        <v>65</v>
      </c>
    </row>
    <row r="2252" spans="1:6" x14ac:dyDescent="0.25">
      <c r="A2252" s="84">
        <v>1902062037</v>
      </c>
      <c r="C2252" s="84">
        <v>1</v>
      </c>
      <c r="D2252" s="84">
        <v>1</v>
      </c>
      <c r="E2252" s="84" t="s">
        <v>62</v>
      </c>
      <c r="F2252" s="84" t="s">
        <v>68</v>
      </c>
    </row>
    <row r="2253" spans="1:6" x14ac:dyDescent="0.25">
      <c r="A2253" s="84">
        <v>1497014294</v>
      </c>
      <c r="C2253" s="84">
        <v>1</v>
      </c>
      <c r="D2253" s="84">
        <v>1</v>
      </c>
      <c r="E2253" s="84" t="s">
        <v>64</v>
      </c>
      <c r="F2253" s="84" t="s">
        <v>68</v>
      </c>
    </row>
    <row r="2254" spans="1:6" x14ac:dyDescent="0.25">
      <c r="A2254" s="84">
        <v>1073625562</v>
      </c>
      <c r="C2254" s="84">
        <v>1</v>
      </c>
      <c r="D2254" s="84">
        <v>1</v>
      </c>
      <c r="E2254" s="84" t="s">
        <v>71</v>
      </c>
      <c r="F2254" s="84" t="s">
        <v>66</v>
      </c>
    </row>
    <row r="2255" spans="1:6" x14ac:dyDescent="0.25">
      <c r="A2255" s="84">
        <v>1982767406</v>
      </c>
      <c r="C2255" s="84">
        <v>1</v>
      </c>
      <c r="D2255" s="84">
        <v>1</v>
      </c>
      <c r="E2255" s="84" t="s">
        <v>62</v>
      </c>
      <c r="F2255" s="84" t="s">
        <v>70</v>
      </c>
    </row>
    <row r="2256" spans="1:6" x14ac:dyDescent="0.25">
      <c r="A2256" s="84">
        <v>1457542920</v>
      </c>
      <c r="C2256" s="84">
        <v>1</v>
      </c>
      <c r="D2256" s="84">
        <v>1</v>
      </c>
      <c r="E2256" s="84" t="s">
        <v>62</v>
      </c>
      <c r="F2256" s="84" t="s">
        <v>70</v>
      </c>
    </row>
    <row r="2257" spans="1:6" x14ac:dyDescent="0.25">
      <c r="A2257" s="84">
        <v>1548585193</v>
      </c>
      <c r="C2257" s="84">
        <v>1</v>
      </c>
      <c r="D2257" s="84">
        <v>1</v>
      </c>
      <c r="E2257" s="84" t="s">
        <v>62</v>
      </c>
      <c r="F2257" s="84" t="s">
        <v>68</v>
      </c>
    </row>
    <row r="2258" spans="1:6" x14ac:dyDescent="0.25">
      <c r="A2258" s="84">
        <v>1679701239</v>
      </c>
      <c r="C2258" s="84">
        <v>1</v>
      </c>
      <c r="D2258" s="84">
        <v>1</v>
      </c>
      <c r="E2258" s="84" t="s">
        <v>20</v>
      </c>
      <c r="F2258" s="84" t="s">
        <v>66</v>
      </c>
    </row>
    <row r="2259" spans="1:6" x14ac:dyDescent="0.25">
      <c r="A2259" s="84">
        <v>1043520380</v>
      </c>
      <c r="C2259" s="84">
        <v>1</v>
      </c>
      <c r="D2259" s="84">
        <v>1</v>
      </c>
      <c r="E2259" s="84" t="s">
        <v>20</v>
      </c>
      <c r="F2259" s="84" t="s">
        <v>66</v>
      </c>
    </row>
    <row r="2260" spans="1:6" x14ac:dyDescent="0.25">
      <c r="A2260" s="84">
        <v>1952733677</v>
      </c>
      <c r="C2260" s="84">
        <v>1</v>
      </c>
      <c r="D2260" s="84">
        <v>0</v>
      </c>
      <c r="E2260" s="84" t="s">
        <v>20</v>
      </c>
      <c r="F2260" s="84" t="s">
        <v>65</v>
      </c>
    </row>
    <row r="2261" spans="1:6" x14ac:dyDescent="0.25">
      <c r="A2261" s="84">
        <v>1598010902</v>
      </c>
      <c r="C2261" s="84">
        <v>1</v>
      </c>
      <c r="D2261" s="84">
        <v>1</v>
      </c>
      <c r="E2261" s="84" t="s">
        <v>62</v>
      </c>
      <c r="F2261" s="84" t="s">
        <v>68</v>
      </c>
    </row>
    <row r="2262" spans="1:6" x14ac:dyDescent="0.25">
      <c r="A2262" s="84">
        <v>1043243355</v>
      </c>
      <c r="C2262" s="84">
        <v>1</v>
      </c>
      <c r="D2262" s="84">
        <v>1</v>
      </c>
      <c r="E2262" s="84" t="s">
        <v>62</v>
      </c>
      <c r="F2262" s="84" t="s">
        <v>68</v>
      </c>
    </row>
    <row r="2263" spans="1:6" x14ac:dyDescent="0.25">
      <c r="A2263" s="84">
        <v>1740496512</v>
      </c>
      <c r="C2263" s="84">
        <v>1</v>
      </c>
      <c r="D2263" s="84">
        <v>1</v>
      </c>
      <c r="E2263" s="84" t="s">
        <v>64</v>
      </c>
      <c r="F2263" s="84" t="s">
        <v>68</v>
      </c>
    </row>
    <row r="2264" spans="1:6" x14ac:dyDescent="0.25">
      <c r="A2264" s="84">
        <v>1689818098</v>
      </c>
      <c r="C2264" s="84">
        <v>1</v>
      </c>
      <c r="D2264" s="84">
        <v>1</v>
      </c>
      <c r="E2264" s="84" t="s">
        <v>64</v>
      </c>
      <c r="F2264" s="84" t="s">
        <v>70</v>
      </c>
    </row>
    <row r="2265" spans="1:6" x14ac:dyDescent="0.25">
      <c r="A2265" s="84">
        <v>1306166202</v>
      </c>
      <c r="C2265" s="84">
        <v>1</v>
      </c>
      <c r="D2265" s="84">
        <v>1</v>
      </c>
      <c r="E2265" s="84" t="s">
        <v>20</v>
      </c>
      <c r="F2265" s="84" t="s">
        <v>70</v>
      </c>
    </row>
    <row r="2266" spans="1:6" x14ac:dyDescent="0.25">
      <c r="A2266" s="84">
        <v>1376830091</v>
      </c>
      <c r="C2266" s="84">
        <v>1</v>
      </c>
      <c r="D2266" s="84">
        <v>0</v>
      </c>
      <c r="E2266" s="84" t="s">
        <v>62</v>
      </c>
      <c r="F2266" s="84" t="s">
        <v>65</v>
      </c>
    </row>
    <row r="2267" spans="1:6" x14ac:dyDescent="0.25">
      <c r="A2267" s="84">
        <v>1306102629</v>
      </c>
      <c r="C2267" s="84">
        <v>1</v>
      </c>
      <c r="D2267" s="84">
        <v>1</v>
      </c>
      <c r="E2267" s="84" t="s">
        <v>62</v>
      </c>
      <c r="F2267" s="84" t="s">
        <v>68</v>
      </c>
    </row>
    <row r="2268" spans="1:6" x14ac:dyDescent="0.25">
      <c r="A2268" s="84">
        <v>1518016344</v>
      </c>
      <c r="C2268" s="84">
        <v>1</v>
      </c>
      <c r="D2268" s="84">
        <v>0</v>
      </c>
      <c r="E2268" s="84" t="s">
        <v>64</v>
      </c>
      <c r="F2268" s="84" t="s">
        <v>65</v>
      </c>
    </row>
    <row r="2269" spans="1:6" x14ac:dyDescent="0.25">
      <c r="A2269" s="84">
        <v>1922445675</v>
      </c>
      <c r="C2269" s="84">
        <v>1</v>
      </c>
      <c r="D2269" s="84">
        <v>0</v>
      </c>
      <c r="E2269" s="84" t="s">
        <v>20</v>
      </c>
      <c r="F2269" s="84" t="s">
        <v>65</v>
      </c>
    </row>
    <row r="2270" spans="1:6" x14ac:dyDescent="0.25">
      <c r="A2270" s="84">
        <v>1174946347</v>
      </c>
      <c r="C2270" s="84">
        <v>1</v>
      </c>
      <c r="D2270" s="84">
        <v>0</v>
      </c>
      <c r="E2270" s="84" t="s">
        <v>62</v>
      </c>
      <c r="F2270" s="84" t="s">
        <v>65</v>
      </c>
    </row>
    <row r="2271" spans="1:6" x14ac:dyDescent="0.25">
      <c r="A2271" s="84">
        <v>1134296064</v>
      </c>
      <c r="C2271" s="84">
        <v>1</v>
      </c>
      <c r="D2271" s="84">
        <v>1</v>
      </c>
      <c r="E2271" s="84" t="s">
        <v>20</v>
      </c>
      <c r="F2271" s="84" t="s">
        <v>67</v>
      </c>
    </row>
    <row r="2272" spans="1:6" x14ac:dyDescent="0.25">
      <c r="A2272" s="84">
        <v>1598026494</v>
      </c>
      <c r="C2272" s="84">
        <v>1</v>
      </c>
      <c r="D2272" s="84">
        <v>1</v>
      </c>
      <c r="E2272" s="84" t="s">
        <v>20</v>
      </c>
      <c r="F2272" s="84" t="s">
        <v>66</v>
      </c>
    </row>
    <row r="2273" spans="1:6" x14ac:dyDescent="0.25">
      <c r="A2273" s="84">
        <v>1679868541</v>
      </c>
      <c r="C2273" s="84">
        <v>1</v>
      </c>
      <c r="D2273" s="84">
        <v>0</v>
      </c>
      <c r="E2273" s="84" t="s">
        <v>62</v>
      </c>
      <c r="F2273" s="84" t="s">
        <v>65</v>
      </c>
    </row>
    <row r="2274" spans="1:6" x14ac:dyDescent="0.25">
      <c r="A2274" s="84">
        <v>1447392006</v>
      </c>
      <c r="C2274" s="84">
        <v>1</v>
      </c>
      <c r="D2274" s="84">
        <v>1</v>
      </c>
      <c r="E2274" s="84" t="s">
        <v>64</v>
      </c>
      <c r="F2274" s="84" t="s">
        <v>68</v>
      </c>
    </row>
    <row r="2275" spans="1:6" x14ac:dyDescent="0.25">
      <c r="A2275" s="84">
        <v>1457392714</v>
      </c>
      <c r="C2275" s="84">
        <v>1</v>
      </c>
      <c r="D2275" s="84">
        <v>0</v>
      </c>
      <c r="E2275" s="84" t="s">
        <v>62</v>
      </c>
      <c r="F2275" s="84" t="s">
        <v>65</v>
      </c>
    </row>
    <row r="2276" spans="1:6" x14ac:dyDescent="0.25">
      <c r="A2276" s="84">
        <v>1730341686</v>
      </c>
      <c r="C2276" s="84">
        <v>1</v>
      </c>
      <c r="D2276" s="84">
        <v>0</v>
      </c>
      <c r="E2276" s="84" t="s">
        <v>62</v>
      </c>
      <c r="F2276" s="84" t="s">
        <v>65</v>
      </c>
    </row>
    <row r="2277" spans="1:6" x14ac:dyDescent="0.25">
      <c r="A2277" s="84">
        <v>1790049161</v>
      </c>
      <c r="C2277" s="84">
        <v>1</v>
      </c>
      <c r="D2277" s="84">
        <v>1</v>
      </c>
      <c r="E2277" s="84" t="s">
        <v>64</v>
      </c>
      <c r="F2277" s="84" t="s">
        <v>70</v>
      </c>
    </row>
    <row r="2278" spans="1:6" x14ac:dyDescent="0.25">
      <c r="A2278" s="84">
        <v>1225395262</v>
      </c>
      <c r="C2278" s="84">
        <v>1</v>
      </c>
      <c r="D2278" s="84">
        <v>1</v>
      </c>
      <c r="E2278" s="84" t="s">
        <v>20</v>
      </c>
      <c r="F2278" s="84" t="s">
        <v>66</v>
      </c>
    </row>
    <row r="2279" spans="1:6" x14ac:dyDescent="0.25">
      <c r="A2279" s="84">
        <v>1710272620</v>
      </c>
      <c r="C2279" s="84">
        <v>1</v>
      </c>
      <c r="D2279" s="84">
        <v>1</v>
      </c>
      <c r="E2279" s="84" t="s">
        <v>62</v>
      </c>
      <c r="F2279" s="84" t="s">
        <v>68</v>
      </c>
    </row>
    <row r="2280" spans="1:6" x14ac:dyDescent="0.25">
      <c r="A2280" s="84">
        <v>1053605477</v>
      </c>
      <c r="C2280" s="84">
        <v>1</v>
      </c>
      <c r="D2280" s="84">
        <v>1</v>
      </c>
      <c r="E2280" s="84" t="s">
        <v>62</v>
      </c>
      <c r="F2280" s="84" t="s">
        <v>66</v>
      </c>
    </row>
    <row r="2281" spans="1:6" x14ac:dyDescent="0.25">
      <c r="A2281" s="84">
        <v>1417486770</v>
      </c>
      <c r="C2281" s="84">
        <v>1</v>
      </c>
      <c r="D2281" s="84">
        <v>0</v>
      </c>
      <c r="E2281" s="84" t="s">
        <v>20</v>
      </c>
      <c r="F2281" s="84" t="s">
        <v>65</v>
      </c>
    </row>
    <row r="2282" spans="1:6" x14ac:dyDescent="0.25">
      <c r="A2282" s="84">
        <v>1538165055</v>
      </c>
      <c r="C2282" s="84">
        <v>1</v>
      </c>
      <c r="D2282" s="84">
        <v>1</v>
      </c>
      <c r="E2282" s="84" t="s">
        <v>20</v>
      </c>
      <c r="F2282" s="84" t="s">
        <v>63</v>
      </c>
    </row>
    <row r="2283" spans="1:6" x14ac:dyDescent="0.25">
      <c r="A2283" s="84">
        <v>1225536501</v>
      </c>
      <c r="C2283" s="84">
        <v>1</v>
      </c>
      <c r="D2283" s="84">
        <v>1</v>
      </c>
      <c r="E2283" s="84" t="s">
        <v>64</v>
      </c>
      <c r="F2283" s="84" t="s">
        <v>68</v>
      </c>
    </row>
    <row r="2284" spans="1:6" x14ac:dyDescent="0.25">
      <c r="A2284" s="84">
        <v>1649246273</v>
      </c>
      <c r="C2284" s="84">
        <v>1</v>
      </c>
      <c r="D2284" s="84">
        <v>0</v>
      </c>
      <c r="E2284" s="84" t="s">
        <v>20</v>
      </c>
      <c r="F2284" s="84" t="s">
        <v>65</v>
      </c>
    </row>
    <row r="2285" spans="1:6" x14ac:dyDescent="0.25">
      <c r="A2285" s="84">
        <v>1851328959</v>
      </c>
      <c r="C2285" s="84">
        <v>1</v>
      </c>
      <c r="D2285" s="84">
        <v>1</v>
      </c>
      <c r="E2285" s="84" t="s">
        <v>62</v>
      </c>
      <c r="F2285" s="84" t="s">
        <v>66</v>
      </c>
    </row>
    <row r="2286" spans="1:6" x14ac:dyDescent="0.25">
      <c r="A2286" s="84">
        <v>1699765883</v>
      </c>
      <c r="C2286" s="84">
        <v>1</v>
      </c>
      <c r="D2286" s="84">
        <v>1</v>
      </c>
      <c r="E2286" s="84" t="s">
        <v>62</v>
      </c>
      <c r="F2286" s="84" t="s">
        <v>66</v>
      </c>
    </row>
    <row r="2287" spans="1:6" x14ac:dyDescent="0.25">
      <c r="A2287" s="84">
        <v>1649208190</v>
      </c>
      <c r="C2287" s="84">
        <v>1</v>
      </c>
      <c r="D2287" s="84">
        <v>1</v>
      </c>
      <c r="E2287" s="84" t="s">
        <v>20</v>
      </c>
      <c r="F2287" s="84" t="s">
        <v>70</v>
      </c>
    </row>
    <row r="2288" spans="1:6" x14ac:dyDescent="0.25">
      <c r="A2288" s="84">
        <v>1790700276</v>
      </c>
      <c r="C2288" s="84">
        <v>1</v>
      </c>
      <c r="D2288" s="84">
        <v>0</v>
      </c>
      <c r="E2288" s="84" t="s">
        <v>20</v>
      </c>
      <c r="F2288" s="84" t="s">
        <v>65</v>
      </c>
    </row>
    <row r="2289" spans="1:6" x14ac:dyDescent="0.25">
      <c r="A2289" s="84">
        <v>1417021437</v>
      </c>
      <c r="C2289" s="84">
        <v>1</v>
      </c>
      <c r="D2289" s="84">
        <v>1</v>
      </c>
      <c r="E2289" s="84" t="s">
        <v>20</v>
      </c>
      <c r="F2289" s="84" t="s">
        <v>63</v>
      </c>
    </row>
    <row r="2290" spans="1:6" x14ac:dyDescent="0.25">
      <c r="A2290" s="84">
        <v>1093781445</v>
      </c>
      <c r="C2290" s="84">
        <v>1</v>
      </c>
      <c r="D2290" s="84">
        <v>0</v>
      </c>
      <c r="E2290" s="84" t="s">
        <v>62</v>
      </c>
      <c r="F2290" s="84" t="s">
        <v>65</v>
      </c>
    </row>
    <row r="2291" spans="1:6" x14ac:dyDescent="0.25">
      <c r="A2291" s="84">
        <v>1639497514</v>
      </c>
      <c r="C2291" s="84">
        <v>1</v>
      </c>
      <c r="D2291" s="84">
        <v>1</v>
      </c>
      <c r="E2291" s="84" t="s">
        <v>62</v>
      </c>
      <c r="F2291" s="84" t="s">
        <v>63</v>
      </c>
    </row>
    <row r="2292" spans="1:6" x14ac:dyDescent="0.25">
      <c r="A2292" s="84">
        <v>1609030865</v>
      </c>
      <c r="C2292" s="84">
        <v>1</v>
      </c>
      <c r="D2292" s="84">
        <v>1</v>
      </c>
      <c r="E2292" s="84" t="s">
        <v>64</v>
      </c>
      <c r="F2292" s="84" t="s">
        <v>68</v>
      </c>
    </row>
    <row r="2293" spans="1:6" x14ac:dyDescent="0.25">
      <c r="A2293" s="84">
        <v>1598725541</v>
      </c>
      <c r="C2293" s="84">
        <v>1</v>
      </c>
      <c r="D2293" s="84">
        <v>0</v>
      </c>
      <c r="E2293" s="84" t="s">
        <v>64</v>
      </c>
      <c r="F2293" s="84" t="s">
        <v>65</v>
      </c>
    </row>
    <row r="2294" spans="1:6" x14ac:dyDescent="0.25">
      <c r="A2294" s="84">
        <v>1518978154</v>
      </c>
      <c r="C2294" s="84">
        <v>1</v>
      </c>
      <c r="D2294" s="84">
        <v>0</v>
      </c>
      <c r="E2294" s="84" t="s">
        <v>20</v>
      </c>
      <c r="F2294" s="84" t="s">
        <v>65</v>
      </c>
    </row>
    <row r="2295" spans="1:6" x14ac:dyDescent="0.25">
      <c r="A2295" s="84">
        <v>1518939446</v>
      </c>
      <c r="C2295" s="84">
        <v>1</v>
      </c>
      <c r="D2295" s="84">
        <v>1</v>
      </c>
      <c r="E2295" s="84" t="s">
        <v>64</v>
      </c>
      <c r="F2295" s="84" t="s">
        <v>68</v>
      </c>
    </row>
    <row r="2296" spans="1:6" x14ac:dyDescent="0.25">
      <c r="A2296" s="84">
        <v>1619925518</v>
      </c>
      <c r="C2296" s="84">
        <v>1</v>
      </c>
      <c r="D2296" s="84">
        <v>1</v>
      </c>
      <c r="E2296" s="84" t="s">
        <v>62</v>
      </c>
      <c r="F2296" s="84" t="s">
        <v>63</v>
      </c>
    </row>
    <row r="2297" spans="1:6" x14ac:dyDescent="0.25">
      <c r="A2297" s="84">
        <v>1720052038</v>
      </c>
      <c r="C2297" s="84">
        <v>1</v>
      </c>
      <c r="D2297" s="84">
        <v>1</v>
      </c>
      <c r="E2297" s="84" t="s">
        <v>62</v>
      </c>
      <c r="F2297" s="84" t="s">
        <v>63</v>
      </c>
    </row>
    <row r="2298" spans="1:6" x14ac:dyDescent="0.25">
      <c r="A2298" s="84">
        <v>1720054356</v>
      </c>
      <c r="C2298" s="84">
        <v>1</v>
      </c>
      <c r="D2298" s="84">
        <v>1</v>
      </c>
      <c r="E2298" s="84" t="s">
        <v>62</v>
      </c>
      <c r="F2298" s="84" t="s">
        <v>66</v>
      </c>
    </row>
    <row r="2299" spans="1:6" x14ac:dyDescent="0.25">
      <c r="A2299" s="84">
        <v>1164492617</v>
      </c>
      <c r="C2299" s="84">
        <v>1</v>
      </c>
      <c r="D2299" s="84">
        <v>1</v>
      </c>
      <c r="E2299" s="84" t="s">
        <v>62</v>
      </c>
      <c r="F2299" s="84" t="s">
        <v>70</v>
      </c>
    </row>
    <row r="2300" spans="1:6" x14ac:dyDescent="0.25">
      <c r="A2300" s="84">
        <v>1508973173</v>
      </c>
      <c r="C2300" s="84">
        <v>1</v>
      </c>
      <c r="D2300" s="84">
        <v>1</v>
      </c>
      <c r="E2300" s="84" t="s">
        <v>64</v>
      </c>
      <c r="F2300" s="84" t="s">
        <v>68</v>
      </c>
    </row>
    <row r="2301" spans="1:6" x14ac:dyDescent="0.25">
      <c r="A2301" s="84">
        <v>1821078767</v>
      </c>
      <c r="C2301" s="84">
        <v>1</v>
      </c>
      <c r="D2301" s="84">
        <v>1</v>
      </c>
      <c r="E2301" s="84" t="s">
        <v>20</v>
      </c>
      <c r="F2301" s="84" t="s">
        <v>66</v>
      </c>
    </row>
    <row r="2302" spans="1:6" x14ac:dyDescent="0.25">
      <c r="A2302" s="84">
        <v>1053304469</v>
      </c>
      <c r="C2302" s="84">
        <v>1</v>
      </c>
      <c r="D2302" s="84">
        <v>0</v>
      </c>
      <c r="E2302" s="84" t="s">
        <v>20</v>
      </c>
      <c r="F2302" s="84" t="s">
        <v>65</v>
      </c>
    </row>
    <row r="2303" spans="1:6" x14ac:dyDescent="0.25">
      <c r="A2303" s="84">
        <v>1699733089</v>
      </c>
      <c r="C2303" s="84">
        <v>1</v>
      </c>
      <c r="D2303" s="84">
        <v>0</v>
      </c>
      <c r="E2303" s="84" t="s">
        <v>64</v>
      </c>
      <c r="F2303" s="84" t="s">
        <v>65</v>
      </c>
    </row>
    <row r="2304" spans="1:6" x14ac:dyDescent="0.25">
      <c r="A2304" s="84">
        <v>1902012438</v>
      </c>
      <c r="C2304" s="84">
        <v>1</v>
      </c>
      <c r="D2304" s="84">
        <v>1</v>
      </c>
      <c r="E2304" s="84" t="s">
        <v>62</v>
      </c>
      <c r="F2304" s="84" t="s">
        <v>66</v>
      </c>
    </row>
    <row r="2305" spans="1:6" x14ac:dyDescent="0.25">
      <c r="A2305" s="84">
        <v>1104858638</v>
      </c>
      <c r="C2305" s="84">
        <v>1</v>
      </c>
      <c r="D2305" s="84">
        <v>1</v>
      </c>
      <c r="E2305" s="84" t="s">
        <v>64</v>
      </c>
      <c r="F2305" s="84" t="s">
        <v>66</v>
      </c>
    </row>
    <row r="2306" spans="1:6" x14ac:dyDescent="0.25">
      <c r="A2306" s="84">
        <v>1215903281</v>
      </c>
      <c r="C2306" s="84">
        <v>1</v>
      </c>
      <c r="D2306" s="84">
        <v>1</v>
      </c>
      <c r="E2306" s="84" t="s">
        <v>62</v>
      </c>
      <c r="F2306" s="84" t="s">
        <v>66</v>
      </c>
    </row>
    <row r="2307" spans="1:6" x14ac:dyDescent="0.25">
      <c r="A2307" s="84">
        <v>1659354595</v>
      </c>
      <c r="C2307" s="84">
        <v>1</v>
      </c>
      <c r="D2307" s="84">
        <v>1</v>
      </c>
      <c r="E2307" s="84" t="s">
        <v>62</v>
      </c>
      <c r="F2307" s="84" t="s">
        <v>66</v>
      </c>
    </row>
    <row r="2308" spans="1:6" x14ac:dyDescent="0.25">
      <c r="A2308" s="84">
        <v>1356389043</v>
      </c>
      <c r="C2308" s="84">
        <v>1</v>
      </c>
      <c r="D2308" s="84">
        <v>1</v>
      </c>
      <c r="E2308" s="84" t="s">
        <v>62</v>
      </c>
      <c r="F2308" s="84" t="s">
        <v>70</v>
      </c>
    </row>
    <row r="2309" spans="1:6" x14ac:dyDescent="0.25">
      <c r="A2309" s="84">
        <v>1730181876</v>
      </c>
      <c r="C2309" s="84">
        <v>1</v>
      </c>
      <c r="D2309" s="84">
        <v>0</v>
      </c>
      <c r="E2309" s="84" t="s">
        <v>62</v>
      </c>
      <c r="F2309" s="84" t="s">
        <v>65</v>
      </c>
    </row>
    <row r="2310" spans="1:6" x14ac:dyDescent="0.25">
      <c r="A2310" s="84">
        <v>1043306558</v>
      </c>
      <c r="C2310" s="84">
        <v>1</v>
      </c>
      <c r="D2310" s="84">
        <v>0</v>
      </c>
      <c r="E2310" s="84" t="s">
        <v>62</v>
      </c>
      <c r="F2310" s="84" t="s">
        <v>65</v>
      </c>
    </row>
    <row r="2311" spans="1:6" x14ac:dyDescent="0.25">
      <c r="A2311" s="84">
        <v>1396933248</v>
      </c>
      <c r="C2311" s="84">
        <v>1</v>
      </c>
      <c r="D2311" s="84">
        <v>1</v>
      </c>
      <c r="E2311" s="84" t="s">
        <v>62</v>
      </c>
      <c r="F2311" s="84" t="s">
        <v>70</v>
      </c>
    </row>
    <row r="2312" spans="1:6" x14ac:dyDescent="0.25">
      <c r="A2312" s="84">
        <v>1790860583</v>
      </c>
      <c r="C2312" s="84">
        <v>1</v>
      </c>
      <c r="D2312" s="84">
        <v>0</v>
      </c>
      <c r="E2312" s="84" t="s">
        <v>20</v>
      </c>
      <c r="F2312" s="84" t="s">
        <v>65</v>
      </c>
    </row>
    <row r="2313" spans="1:6" x14ac:dyDescent="0.25">
      <c r="A2313" s="84">
        <v>1184828766</v>
      </c>
      <c r="C2313" s="84">
        <v>1</v>
      </c>
      <c r="D2313" s="84">
        <v>0</v>
      </c>
      <c r="E2313" s="84" t="s">
        <v>62</v>
      </c>
      <c r="F2313" s="84" t="s">
        <v>65</v>
      </c>
    </row>
    <row r="2314" spans="1:6" x14ac:dyDescent="0.25">
      <c r="A2314" s="84">
        <v>1750369559</v>
      </c>
      <c r="C2314" s="84">
        <v>1</v>
      </c>
      <c r="D2314" s="84">
        <v>1</v>
      </c>
      <c r="E2314" s="84" t="s">
        <v>64</v>
      </c>
      <c r="F2314" s="84" t="s">
        <v>70</v>
      </c>
    </row>
    <row r="2315" spans="1:6" x14ac:dyDescent="0.25">
      <c r="A2315" s="84">
        <v>1639177710</v>
      </c>
      <c r="C2315" s="84">
        <v>1</v>
      </c>
      <c r="D2315" s="84">
        <v>0</v>
      </c>
      <c r="E2315" s="84" t="s">
        <v>20</v>
      </c>
      <c r="F2315" s="84" t="s">
        <v>65</v>
      </c>
    </row>
    <row r="2316" spans="1:6" x14ac:dyDescent="0.25">
      <c r="A2316" s="84">
        <v>1710092929</v>
      </c>
      <c r="C2316" s="84">
        <v>1</v>
      </c>
      <c r="D2316" s="84">
        <v>1</v>
      </c>
      <c r="E2316" s="84" t="s">
        <v>64</v>
      </c>
      <c r="F2316" s="84" t="s">
        <v>66</v>
      </c>
    </row>
    <row r="2317" spans="1:6" x14ac:dyDescent="0.25">
      <c r="A2317" s="84">
        <v>1013443316</v>
      </c>
      <c r="C2317" s="84">
        <v>1</v>
      </c>
      <c r="D2317" s="84">
        <v>1</v>
      </c>
      <c r="E2317" s="84" t="s">
        <v>64</v>
      </c>
      <c r="F2317" s="84" t="s">
        <v>70</v>
      </c>
    </row>
    <row r="2318" spans="1:6" x14ac:dyDescent="0.25">
      <c r="A2318" s="84">
        <v>1962502997</v>
      </c>
      <c r="C2318" s="84">
        <v>1</v>
      </c>
      <c r="D2318" s="84">
        <v>1</v>
      </c>
      <c r="E2318" s="84" t="s">
        <v>20</v>
      </c>
      <c r="F2318" s="84" t="s">
        <v>66</v>
      </c>
    </row>
    <row r="2319" spans="1:6" x14ac:dyDescent="0.25">
      <c r="A2319" s="84">
        <v>1740503598</v>
      </c>
      <c r="C2319" s="84">
        <v>1</v>
      </c>
      <c r="D2319" s="84">
        <v>1</v>
      </c>
      <c r="E2319" s="84" t="s">
        <v>62</v>
      </c>
      <c r="F2319" s="84" t="s">
        <v>70</v>
      </c>
    </row>
    <row r="2320" spans="1:6" x14ac:dyDescent="0.25">
      <c r="A2320" s="84">
        <v>1376664938</v>
      </c>
      <c r="C2320" s="84">
        <v>1</v>
      </c>
      <c r="D2320" s="84">
        <v>1</v>
      </c>
      <c r="E2320" s="84" t="s">
        <v>20</v>
      </c>
      <c r="F2320" s="84" t="s">
        <v>70</v>
      </c>
    </row>
    <row r="2321" spans="1:6" x14ac:dyDescent="0.25">
      <c r="A2321" s="84">
        <v>1083807523</v>
      </c>
      <c r="C2321" s="84">
        <v>1</v>
      </c>
      <c r="D2321" s="84">
        <v>0</v>
      </c>
      <c r="E2321" s="84" t="s">
        <v>62</v>
      </c>
      <c r="F2321" s="84" t="s">
        <v>65</v>
      </c>
    </row>
    <row r="2322" spans="1:6" x14ac:dyDescent="0.25">
      <c r="A2322" s="84">
        <v>1811078868</v>
      </c>
      <c r="C2322" s="84">
        <v>1</v>
      </c>
      <c r="D2322" s="84">
        <v>1</v>
      </c>
      <c r="E2322" s="84" t="s">
        <v>20</v>
      </c>
      <c r="F2322" s="84" t="s">
        <v>68</v>
      </c>
    </row>
    <row r="2323" spans="1:6" x14ac:dyDescent="0.25">
      <c r="A2323" s="84">
        <v>1922678564</v>
      </c>
      <c r="C2323" s="84">
        <v>1</v>
      </c>
      <c r="D2323" s="84">
        <v>1</v>
      </c>
      <c r="E2323" s="84" t="s">
        <v>20</v>
      </c>
      <c r="F2323" s="84" t="s">
        <v>63</v>
      </c>
    </row>
    <row r="2324" spans="1:6" x14ac:dyDescent="0.25">
      <c r="A2324" s="84">
        <v>1336235324</v>
      </c>
      <c r="C2324" s="84">
        <v>1</v>
      </c>
      <c r="D2324" s="84">
        <v>0</v>
      </c>
      <c r="E2324" s="84" t="s">
        <v>62</v>
      </c>
      <c r="F2324" s="84" t="s">
        <v>65</v>
      </c>
    </row>
    <row r="2325" spans="1:6" x14ac:dyDescent="0.25">
      <c r="A2325" s="84">
        <v>1922078930</v>
      </c>
      <c r="C2325" s="84">
        <v>1</v>
      </c>
      <c r="D2325" s="84">
        <v>1</v>
      </c>
      <c r="E2325" s="84" t="s">
        <v>62</v>
      </c>
      <c r="F2325" s="84" t="s">
        <v>70</v>
      </c>
    </row>
    <row r="2326" spans="1:6" x14ac:dyDescent="0.25">
      <c r="A2326" s="84">
        <v>1962410548</v>
      </c>
      <c r="C2326" s="84">
        <v>1</v>
      </c>
      <c r="D2326" s="84">
        <v>1</v>
      </c>
      <c r="E2326" s="84" t="s">
        <v>20</v>
      </c>
      <c r="F2326" s="84" t="s">
        <v>63</v>
      </c>
    </row>
    <row r="2327" spans="1:6" x14ac:dyDescent="0.25">
      <c r="A2327" s="84">
        <v>1083680375</v>
      </c>
      <c r="C2327" s="84">
        <v>1</v>
      </c>
      <c r="D2327" s="84">
        <v>1</v>
      </c>
      <c r="E2327" s="84" t="s">
        <v>62</v>
      </c>
      <c r="F2327" s="84" t="s">
        <v>70</v>
      </c>
    </row>
    <row r="2328" spans="1:6" x14ac:dyDescent="0.25">
      <c r="A2328" s="84">
        <v>1497780548</v>
      </c>
      <c r="C2328" s="84">
        <v>1</v>
      </c>
      <c r="D2328" s="84">
        <v>1</v>
      </c>
      <c r="E2328" s="84" t="s">
        <v>20</v>
      </c>
      <c r="F2328" s="84" t="s">
        <v>67</v>
      </c>
    </row>
    <row r="2329" spans="1:6" x14ac:dyDescent="0.25">
      <c r="A2329" s="84">
        <v>1427014935</v>
      </c>
      <c r="C2329" s="84">
        <v>1</v>
      </c>
      <c r="D2329" s="84">
        <v>1</v>
      </c>
      <c r="E2329" s="84" t="s">
        <v>20</v>
      </c>
      <c r="F2329" s="84" t="s">
        <v>70</v>
      </c>
    </row>
    <row r="2330" spans="1:6" x14ac:dyDescent="0.25">
      <c r="A2330" s="84">
        <v>1073590774</v>
      </c>
      <c r="C2330" s="84">
        <v>1</v>
      </c>
      <c r="D2330" s="84">
        <v>0</v>
      </c>
      <c r="E2330" s="84" t="s">
        <v>62</v>
      </c>
      <c r="F2330" s="84" t="s">
        <v>65</v>
      </c>
    </row>
    <row r="2331" spans="1:6" x14ac:dyDescent="0.25">
      <c r="A2331" s="84">
        <v>1508853417</v>
      </c>
      <c r="C2331" s="84">
        <v>1</v>
      </c>
      <c r="D2331" s="84">
        <v>1</v>
      </c>
      <c r="E2331" s="84" t="s">
        <v>62</v>
      </c>
      <c r="F2331" s="84" t="s">
        <v>66</v>
      </c>
    </row>
    <row r="2332" spans="1:6" x14ac:dyDescent="0.25">
      <c r="A2332" s="84">
        <v>1891833893</v>
      </c>
      <c r="C2332" s="84">
        <v>1</v>
      </c>
      <c r="D2332" s="84">
        <v>0</v>
      </c>
      <c r="E2332" s="84" t="s">
        <v>62</v>
      </c>
      <c r="F2332" s="84" t="s">
        <v>65</v>
      </c>
    </row>
    <row r="2333" spans="1:6" x14ac:dyDescent="0.25">
      <c r="A2333" s="84">
        <v>1518913706</v>
      </c>
      <c r="C2333" s="84">
        <v>1</v>
      </c>
      <c r="D2333" s="84">
        <v>1</v>
      </c>
      <c r="E2333" s="84" t="s">
        <v>62</v>
      </c>
      <c r="F2333" s="84" t="s">
        <v>63</v>
      </c>
    </row>
    <row r="2334" spans="1:6" x14ac:dyDescent="0.25">
      <c r="A2334" s="84">
        <v>1518984947</v>
      </c>
      <c r="C2334" s="84">
        <v>1</v>
      </c>
      <c r="D2334" s="84">
        <v>0</v>
      </c>
      <c r="E2334" s="84" t="s">
        <v>20</v>
      </c>
      <c r="F2334" s="84" t="s">
        <v>65</v>
      </c>
    </row>
    <row r="2335" spans="1:6" x14ac:dyDescent="0.25">
      <c r="A2335" s="84">
        <v>1285661652</v>
      </c>
      <c r="C2335" s="84">
        <v>1</v>
      </c>
      <c r="D2335" s="84">
        <v>1</v>
      </c>
      <c r="E2335" s="84" t="s">
        <v>62</v>
      </c>
      <c r="F2335" s="84" t="s">
        <v>63</v>
      </c>
    </row>
    <row r="2336" spans="1:6" x14ac:dyDescent="0.25">
      <c r="A2336" s="84">
        <v>1487764965</v>
      </c>
      <c r="C2336" s="84">
        <v>1</v>
      </c>
      <c r="D2336" s="84">
        <v>0</v>
      </c>
      <c r="E2336" s="84" t="s">
        <v>62</v>
      </c>
      <c r="F2336" s="84" t="s">
        <v>65</v>
      </c>
    </row>
    <row r="2337" spans="1:6" x14ac:dyDescent="0.25">
      <c r="A2337" s="84">
        <v>1427113760</v>
      </c>
      <c r="C2337" s="84">
        <v>1</v>
      </c>
      <c r="D2337" s="84">
        <v>1</v>
      </c>
      <c r="E2337" s="84" t="s">
        <v>20</v>
      </c>
      <c r="F2337" s="84" t="s">
        <v>66</v>
      </c>
    </row>
    <row r="2338" spans="1:6" x14ac:dyDescent="0.25">
      <c r="A2338" s="84">
        <v>1609834662</v>
      </c>
      <c r="C2338" s="84">
        <v>1</v>
      </c>
      <c r="D2338" s="84">
        <v>0</v>
      </c>
      <c r="E2338" s="84" t="s">
        <v>62</v>
      </c>
      <c r="F2338" s="84" t="s">
        <v>65</v>
      </c>
    </row>
    <row r="2339" spans="1:6" x14ac:dyDescent="0.25">
      <c r="A2339" s="84">
        <v>1811987902</v>
      </c>
      <c r="C2339" s="84">
        <v>1</v>
      </c>
      <c r="D2339" s="84">
        <v>1</v>
      </c>
      <c r="E2339" s="84" t="s">
        <v>62</v>
      </c>
      <c r="F2339" s="84" t="s">
        <v>63</v>
      </c>
    </row>
    <row r="2340" spans="1:6" x14ac:dyDescent="0.25">
      <c r="A2340" s="84">
        <v>1780737890</v>
      </c>
      <c r="C2340" s="84">
        <v>1</v>
      </c>
      <c r="D2340" s="84">
        <v>0</v>
      </c>
      <c r="E2340" s="84" t="s">
        <v>62</v>
      </c>
      <c r="F2340" s="84" t="s">
        <v>65</v>
      </c>
    </row>
    <row r="2341" spans="1:6" x14ac:dyDescent="0.25">
      <c r="A2341" s="84">
        <v>1306907415</v>
      </c>
      <c r="C2341" s="84">
        <v>1</v>
      </c>
      <c r="D2341" s="84">
        <v>1</v>
      </c>
      <c r="E2341" s="84" t="s">
        <v>20</v>
      </c>
      <c r="F2341" s="84" t="s">
        <v>66</v>
      </c>
    </row>
    <row r="2342" spans="1:6" x14ac:dyDescent="0.25">
      <c r="A2342" s="84">
        <v>1295380079</v>
      </c>
      <c r="C2342" s="84">
        <v>1</v>
      </c>
      <c r="D2342" s="84">
        <v>0</v>
      </c>
      <c r="E2342" s="84" t="s">
        <v>20</v>
      </c>
      <c r="F2342" s="84" t="s">
        <v>65</v>
      </c>
    </row>
    <row r="2343" spans="1:6" x14ac:dyDescent="0.25">
      <c r="A2343" s="84">
        <v>1235580259</v>
      </c>
      <c r="C2343" s="84">
        <v>1</v>
      </c>
      <c r="D2343" s="84">
        <v>0</v>
      </c>
      <c r="E2343" s="84" t="s">
        <v>20</v>
      </c>
      <c r="F2343" s="84" t="s">
        <v>65</v>
      </c>
    </row>
    <row r="2344" spans="1:6" x14ac:dyDescent="0.25">
      <c r="A2344" s="84">
        <v>1174987333</v>
      </c>
      <c r="C2344" s="84">
        <v>1</v>
      </c>
      <c r="D2344" s="84">
        <v>0</v>
      </c>
      <c r="E2344" s="84" t="s">
        <v>20</v>
      </c>
      <c r="F2344" s="84" t="s">
        <v>65</v>
      </c>
    </row>
    <row r="2345" spans="1:6" x14ac:dyDescent="0.25">
      <c r="A2345" s="84">
        <v>1366856619</v>
      </c>
      <c r="C2345" s="84">
        <v>1</v>
      </c>
      <c r="D2345" s="84">
        <v>1</v>
      </c>
      <c r="E2345" s="84" t="s">
        <v>62</v>
      </c>
      <c r="F2345" s="84" t="s">
        <v>70</v>
      </c>
    </row>
    <row r="2346" spans="1:6" x14ac:dyDescent="0.25">
      <c r="A2346" s="84">
        <v>1669883245</v>
      </c>
      <c r="C2346" s="84">
        <v>1</v>
      </c>
      <c r="D2346" s="84">
        <v>1</v>
      </c>
      <c r="E2346" s="84" t="s">
        <v>20</v>
      </c>
      <c r="F2346" s="84" t="s">
        <v>63</v>
      </c>
    </row>
    <row r="2347" spans="1:6" x14ac:dyDescent="0.25">
      <c r="A2347" s="84">
        <v>1649660424</v>
      </c>
      <c r="C2347" s="84">
        <v>1</v>
      </c>
      <c r="D2347" s="84">
        <v>1</v>
      </c>
      <c r="E2347" s="84" t="s">
        <v>20</v>
      </c>
      <c r="F2347" s="84" t="s">
        <v>67</v>
      </c>
    </row>
    <row r="2348" spans="1:6" x14ac:dyDescent="0.25">
      <c r="A2348" s="84">
        <v>1770970790</v>
      </c>
      <c r="C2348" s="84">
        <v>1</v>
      </c>
      <c r="D2348" s="84">
        <v>0</v>
      </c>
      <c r="E2348" s="84" t="s">
        <v>71</v>
      </c>
      <c r="F2348" s="84" t="s">
        <v>65</v>
      </c>
    </row>
    <row r="2349" spans="1:6" x14ac:dyDescent="0.25">
      <c r="A2349" s="84">
        <v>1316338668</v>
      </c>
      <c r="C2349" s="84">
        <v>1</v>
      </c>
      <c r="D2349" s="84">
        <v>1</v>
      </c>
      <c r="E2349" s="84" t="s">
        <v>62</v>
      </c>
      <c r="F2349" s="84" t="s">
        <v>63</v>
      </c>
    </row>
    <row r="2350" spans="1:6" x14ac:dyDescent="0.25">
      <c r="A2350" s="84">
        <v>1386621092</v>
      </c>
      <c r="C2350" s="84">
        <v>1</v>
      </c>
      <c r="D2350" s="84">
        <v>0</v>
      </c>
      <c r="E2350" s="84" t="s">
        <v>62</v>
      </c>
      <c r="F2350" s="84" t="s">
        <v>65</v>
      </c>
    </row>
    <row r="2351" spans="1:6" x14ac:dyDescent="0.25">
      <c r="A2351" s="84">
        <v>1043479587</v>
      </c>
      <c r="C2351" s="84">
        <v>1</v>
      </c>
      <c r="D2351" s="84">
        <v>1</v>
      </c>
      <c r="E2351" s="84" t="s">
        <v>64</v>
      </c>
      <c r="F2351" s="84" t="s">
        <v>68</v>
      </c>
    </row>
    <row r="2352" spans="1:6" x14ac:dyDescent="0.25">
      <c r="A2352" s="84">
        <v>1205099546</v>
      </c>
      <c r="C2352" s="84">
        <v>1</v>
      </c>
      <c r="D2352" s="84">
        <v>1</v>
      </c>
      <c r="E2352" s="84" t="s">
        <v>20</v>
      </c>
      <c r="F2352" s="84" t="s">
        <v>70</v>
      </c>
    </row>
    <row r="2353" spans="1:6" x14ac:dyDescent="0.25">
      <c r="A2353" s="84">
        <v>1861537458</v>
      </c>
      <c r="C2353" s="84">
        <v>1</v>
      </c>
      <c r="D2353" s="84">
        <v>0</v>
      </c>
      <c r="E2353" s="84" t="s">
        <v>64</v>
      </c>
      <c r="F2353" s="84" t="s">
        <v>65</v>
      </c>
    </row>
    <row r="2354" spans="1:6" x14ac:dyDescent="0.25">
      <c r="A2354" s="84">
        <v>1790775963</v>
      </c>
      <c r="C2354" s="84">
        <v>1</v>
      </c>
      <c r="D2354" s="84">
        <v>0</v>
      </c>
      <c r="E2354" s="84" t="s">
        <v>71</v>
      </c>
      <c r="F2354" s="84" t="s">
        <v>65</v>
      </c>
    </row>
    <row r="2355" spans="1:6" x14ac:dyDescent="0.25">
      <c r="A2355" s="84">
        <v>1538262100</v>
      </c>
      <c r="C2355" s="84">
        <v>1</v>
      </c>
      <c r="D2355" s="84">
        <v>1</v>
      </c>
      <c r="E2355" s="84" t="s">
        <v>20</v>
      </c>
      <c r="F2355" s="84" t="s">
        <v>66</v>
      </c>
    </row>
    <row r="2356" spans="1:6" x14ac:dyDescent="0.25">
      <c r="A2356" s="84">
        <v>1205800158</v>
      </c>
      <c r="C2356" s="84">
        <v>1</v>
      </c>
      <c r="D2356" s="84">
        <v>0</v>
      </c>
      <c r="E2356" s="84" t="s">
        <v>20</v>
      </c>
      <c r="F2356" s="84" t="s">
        <v>65</v>
      </c>
    </row>
    <row r="2357" spans="1:6" x14ac:dyDescent="0.25">
      <c r="A2357" s="84">
        <v>1114032315</v>
      </c>
      <c r="C2357" s="84">
        <v>1</v>
      </c>
      <c r="D2357" s="84">
        <v>0</v>
      </c>
      <c r="E2357" s="84" t="s">
        <v>62</v>
      </c>
      <c r="F2357" s="84" t="s">
        <v>65</v>
      </c>
    </row>
    <row r="2358" spans="1:6" x14ac:dyDescent="0.25">
      <c r="A2358" s="84">
        <v>1114365921</v>
      </c>
      <c r="C2358" s="84">
        <v>1</v>
      </c>
      <c r="D2358" s="84">
        <v>1</v>
      </c>
      <c r="E2358" s="84" t="s">
        <v>20</v>
      </c>
      <c r="F2358" s="84" t="s">
        <v>68</v>
      </c>
    </row>
    <row r="2359" spans="1:6" x14ac:dyDescent="0.25">
      <c r="A2359" s="84">
        <v>1124092929</v>
      </c>
      <c r="C2359" s="84">
        <v>1</v>
      </c>
      <c r="D2359" s="84">
        <v>0</v>
      </c>
      <c r="E2359" s="84" t="s">
        <v>62</v>
      </c>
      <c r="F2359" s="84" t="s">
        <v>65</v>
      </c>
    </row>
    <row r="2360" spans="1:6" x14ac:dyDescent="0.25">
      <c r="A2360" s="84">
        <v>1417104902</v>
      </c>
      <c r="C2360" s="84">
        <v>1</v>
      </c>
      <c r="D2360" s="84">
        <v>0</v>
      </c>
      <c r="E2360" s="84" t="s">
        <v>62</v>
      </c>
      <c r="F2360" s="84" t="s">
        <v>65</v>
      </c>
    </row>
    <row r="2361" spans="1:6" x14ac:dyDescent="0.25">
      <c r="A2361" s="84">
        <v>1750597704</v>
      </c>
      <c r="C2361" s="84">
        <v>1</v>
      </c>
      <c r="D2361" s="84">
        <v>1</v>
      </c>
      <c r="E2361" s="84" t="s">
        <v>20</v>
      </c>
      <c r="F2361" s="84" t="s">
        <v>66</v>
      </c>
    </row>
    <row r="2362" spans="1:6" x14ac:dyDescent="0.25">
      <c r="A2362" s="84">
        <v>1952324576</v>
      </c>
      <c r="C2362" s="84">
        <v>1</v>
      </c>
      <c r="D2362" s="84">
        <v>1</v>
      </c>
      <c r="E2362" s="84" t="s">
        <v>20</v>
      </c>
      <c r="F2362" s="84" t="s">
        <v>63</v>
      </c>
    </row>
    <row r="2363" spans="1:6" x14ac:dyDescent="0.25">
      <c r="A2363" s="84">
        <v>1154583953</v>
      </c>
      <c r="C2363" s="84">
        <v>1</v>
      </c>
      <c r="D2363" s="84">
        <v>1</v>
      </c>
      <c r="E2363" s="84" t="s">
        <v>20</v>
      </c>
      <c r="F2363" s="84" t="s">
        <v>66</v>
      </c>
    </row>
    <row r="2364" spans="1:6" x14ac:dyDescent="0.25">
      <c r="A2364" s="84">
        <v>1326360470</v>
      </c>
      <c r="C2364" s="84">
        <v>1</v>
      </c>
      <c r="D2364" s="84">
        <v>1</v>
      </c>
      <c r="E2364" s="84" t="s">
        <v>62</v>
      </c>
      <c r="F2364" s="84" t="s">
        <v>68</v>
      </c>
    </row>
    <row r="2365" spans="1:6" x14ac:dyDescent="0.25">
      <c r="A2365" s="84">
        <v>1497993281</v>
      </c>
      <c r="C2365" s="84">
        <v>1</v>
      </c>
      <c r="D2365" s="84">
        <v>1</v>
      </c>
      <c r="E2365" s="84" t="s">
        <v>20</v>
      </c>
      <c r="F2365" s="84" t="s">
        <v>66</v>
      </c>
    </row>
    <row r="2366" spans="1:6" x14ac:dyDescent="0.25">
      <c r="A2366" s="84">
        <v>1992844484</v>
      </c>
      <c r="C2366" s="84">
        <v>1</v>
      </c>
      <c r="D2366" s="84">
        <v>1</v>
      </c>
      <c r="E2366" s="84" t="s">
        <v>20</v>
      </c>
      <c r="F2366" s="84" t="s">
        <v>70</v>
      </c>
    </row>
    <row r="2367" spans="1:6" x14ac:dyDescent="0.25">
      <c r="A2367" s="84">
        <v>1659587699</v>
      </c>
      <c r="C2367" s="84">
        <v>1</v>
      </c>
      <c r="D2367" s="84">
        <v>1</v>
      </c>
      <c r="E2367" s="84" t="s">
        <v>62</v>
      </c>
      <c r="F2367" s="84" t="s">
        <v>63</v>
      </c>
    </row>
    <row r="2368" spans="1:6" x14ac:dyDescent="0.25">
      <c r="A2368" s="84">
        <v>1346449824</v>
      </c>
      <c r="C2368" s="84">
        <v>1</v>
      </c>
      <c r="D2368" s="84">
        <v>0</v>
      </c>
      <c r="E2368" s="84" t="s">
        <v>62</v>
      </c>
      <c r="F2368" s="84" t="s">
        <v>65</v>
      </c>
    </row>
    <row r="2369" spans="1:6" x14ac:dyDescent="0.25">
      <c r="A2369" s="84">
        <v>1326068479</v>
      </c>
      <c r="C2369" s="84">
        <v>1</v>
      </c>
      <c r="D2369" s="84">
        <v>1</v>
      </c>
      <c r="E2369" s="84" t="s">
        <v>62</v>
      </c>
      <c r="F2369" s="84" t="s">
        <v>68</v>
      </c>
    </row>
    <row r="2370" spans="1:6" x14ac:dyDescent="0.25">
      <c r="A2370" s="84">
        <v>1801822564</v>
      </c>
      <c r="C2370" s="84">
        <v>1</v>
      </c>
      <c r="D2370" s="84">
        <v>0</v>
      </c>
      <c r="E2370" s="84" t="s">
        <v>20</v>
      </c>
      <c r="F2370" s="84" t="s">
        <v>65</v>
      </c>
    </row>
    <row r="2371" spans="1:6" x14ac:dyDescent="0.25">
      <c r="A2371" s="84">
        <v>1043259138</v>
      </c>
      <c r="C2371" s="84">
        <v>1</v>
      </c>
      <c r="D2371" s="84">
        <v>0</v>
      </c>
      <c r="E2371" s="84" t="s">
        <v>20</v>
      </c>
      <c r="F2371" s="84" t="s">
        <v>65</v>
      </c>
    </row>
    <row r="2372" spans="1:6" x14ac:dyDescent="0.25">
      <c r="A2372" s="84">
        <v>1477727451</v>
      </c>
      <c r="C2372" s="84">
        <v>1</v>
      </c>
      <c r="D2372" s="84">
        <v>1</v>
      </c>
      <c r="E2372" s="84" t="s">
        <v>20</v>
      </c>
      <c r="F2372" s="84" t="s">
        <v>70</v>
      </c>
    </row>
    <row r="2373" spans="1:6" x14ac:dyDescent="0.25">
      <c r="A2373" s="84">
        <v>1912210121</v>
      </c>
      <c r="C2373" s="84">
        <v>1</v>
      </c>
      <c r="D2373" s="84">
        <v>1</v>
      </c>
      <c r="E2373" s="84" t="s">
        <v>64</v>
      </c>
      <c r="F2373" s="84" t="s">
        <v>67</v>
      </c>
    </row>
    <row r="2374" spans="1:6" x14ac:dyDescent="0.25">
      <c r="A2374" s="84">
        <v>1174581169</v>
      </c>
      <c r="C2374" s="84">
        <v>1</v>
      </c>
      <c r="D2374" s="84">
        <v>0</v>
      </c>
      <c r="E2374" s="84" t="s">
        <v>20</v>
      </c>
      <c r="F2374" s="84" t="s">
        <v>65</v>
      </c>
    </row>
    <row r="2375" spans="1:6" x14ac:dyDescent="0.25">
      <c r="A2375" s="84">
        <v>1629169461</v>
      </c>
      <c r="C2375" s="84">
        <v>1</v>
      </c>
      <c r="D2375" s="84">
        <v>1</v>
      </c>
      <c r="E2375" s="84" t="s">
        <v>64</v>
      </c>
      <c r="F2375" s="84" t="s">
        <v>68</v>
      </c>
    </row>
    <row r="2376" spans="1:6" x14ac:dyDescent="0.25">
      <c r="A2376" s="84">
        <v>1114981289</v>
      </c>
      <c r="C2376" s="84">
        <v>1</v>
      </c>
      <c r="D2376" s="84">
        <v>0</v>
      </c>
      <c r="E2376" s="84" t="s">
        <v>62</v>
      </c>
      <c r="F2376" s="84" t="s">
        <v>65</v>
      </c>
    </row>
    <row r="2377" spans="1:6" x14ac:dyDescent="0.25">
      <c r="A2377" s="84">
        <v>1124183074</v>
      </c>
      <c r="C2377" s="84">
        <v>1</v>
      </c>
      <c r="D2377" s="84">
        <v>1</v>
      </c>
      <c r="E2377" s="84" t="s">
        <v>20</v>
      </c>
      <c r="F2377" s="84" t="s">
        <v>68</v>
      </c>
    </row>
    <row r="2378" spans="1:6" x14ac:dyDescent="0.25">
      <c r="A2378" s="84">
        <v>1750383170</v>
      </c>
      <c r="C2378" s="84">
        <v>1</v>
      </c>
      <c r="D2378" s="84">
        <v>0</v>
      </c>
      <c r="E2378" s="84" t="s">
        <v>20</v>
      </c>
      <c r="F2378" s="84" t="s">
        <v>65</v>
      </c>
    </row>
    <row r="2379" spans="1:6" x14ac:dyDescent="0.25">
      <c r="A2379" s="84">
        <v>1487797874</v>
      </c>
      <c r="C2379" s="84">
        <v>1</v>
      </c>
      <c r="D2379" s="84">
        <v>1</v>
      </c>
      <c r="E2379" s="84" t="s">
        <v>62</v>
      </c>
      <c r="F2379" s="84" t="s">
        <v>63</v>
      </c>
    </row>
    <row r="2380" spans="1:6" x14ac:dyDescent="0.25">
      <c r="A2380" s="84">
        <v>1306907084</v>
      </c>
      <c r="C2380" s="84">
        <v>1</v>
      </c>
      <c r="D2380" s="84">
        <v>1</v>
      </c>
      <c r="E2380" s="84" t="s">
        <v>62</v>
      </c>
      <c r="F2380" s="84" t="s">
        <v>66</v>
      </c>
    </row>
    <row r="2381" spans="1:6" x14ac:dyDescent="0.25">
      <c r="A2381" s="84">
        <v>1316993983</v>
      </c>
      <c r="C2381" s="84">
        <v>1</v>
      </c>
      <c r="D2381" s="84">
        <v>1</v>
      </c>
      <c r="E2381" s="84" t="s">
        <v>62</v>
      </c>
      <c r="F2381" s="84" t="s">
        <v>63</v>
      </c>
    </row>
    <row r="2382" spans="1:6" x14ac:dyDescent="0.25">
      <c r="A2382" s="84">
        <v>1063640092</v>
      </c>
      <c r="C2382" s="84">
        <v>1</v>
      </c>
      <c r="D2382" s="84">
        <v>1</v>
      </c>
      <c r="E2382" s="84" t="s">
        <v>20</v>
      </c>
      <c r="F2382" s="84" t="s">
        <v>69</v>
      </c>
    </row>
    <row r="2383" spans="1:6" x14ac:dyDescent="0.25">
      <c r="A2383" s="84">
        <v>1265402614</v>
      </c>
      <c r="C2383" s="84">
        <v>1</v>
      </c>
      <c r="D2383" s="84">
        <v>1</v>
      </c>
      <c r="E2383" s="84" t="s">
        <v>20</v>
      </c>
      <c r="F2383" s="84" t="s">
        <v>66</v>
      </c>
    </row>
    <row r="2384" spans="1:6" x14ac:dyDescent="0.25">
      <c r="A2384" s="84">
        <v>1215175211</v>
      </c>
      <c r="C2384" s="84">
        <v>1</v>
      </c>
      <c r="D2384" s="84">
        <v>1</v>
      </c>
      <c r="E2384" s="84" t="s">
        <v>64</v>
      </c>
      <c r="F2384" s="84" t="s">
        <v>68</v>
      </c>
    </row>
    <row r="2385" spans="1:6" x14ac:dyDescent="0.25">
      <c r="A2385" s="84">
        <v>1053501080</v>
      </c>
      <c r="C2385" s="84">
        <v>1</v>
      </c>
      <c r="D2385" s="84">
        <v>1</v>
      </c>
      <c r="E2385" s="84" t="s">
        <v>62</v>
      </c>
      <c r="F2385" s="84" t="s">
        <v>68</v>
      </c>
    </row>
    <row r="2386" spans="1:6" x14ac:dyDescent="0.25">
      <c r="A2386" s="84">
        <v>1740514892</v>
      </c>
      <c r="C2386" s="84">
        <v>1</v>
      </c>
      <c r="D2386" s="84">
        <v>1</v>
      </c>
      <c r="E2386" s="84" t="s">
        <v>20</v>
      </c>
      <c r="F2386" s="84" t="s">
        <v>63</v>
      </c>
    </row>
    <row r="2387" spans="1:6" x14ac:dyDescent="0.25">
      <c r="A2387" s="84">
        <v>1962432583</v>
      </c>
      <c r="C2387" s="84">
        <v>1</v>
      </c>
      <c r="D2387" s="84">
        <v>1</v>
      </c>
      <c r="E2387" s="84" t="s">
        <v>71</v>
      </c>
      <c r="F2387" s="84" t="s">
        <v>66</v>
      </c>
    </row>
    <row r="2388" spans="1:6" x14ac:dyDescent="0.25">
      <c r="A2388" s="84">
        <v>1437348943</v>
      </c>
      <c r="C2388" s="84">
        <v>1</v>
      </c>
      <c r="D2388" s="84">
        <v>0</v>
      </c>
      <c r="E2388" s="84" t="s">
        <v>20</v>
      </c>
      <c r="F2388" s="84" t="s">
        <v>65</v>
      </c>
    </row>
    <row r="2389" spans="1:6" x14ac:dyDescent="0.25">
      <c r="A2389" s="84">
        <v>1851447668</v>
      </c>
      <c r="C2389" s="84">
        <v>1</v>
      </c>
      <c r="D2389" s="84">
        <v>1</v>
      </c>
      <c r="E2389" s="84" t="s">
        <v>20</v>
      </c>
      <c r="F2389" s="84" t="s">
        <v>63</v>
      </c>
    </row>
    <row r="2390" spans="1:6" x14ac:dyDescent="0.25">
      <c r="A2390" s="84">
        <v>1619909314</v>
      </c>
      <c r="C2390" s="84">
        <v>1</v>
      </c>
      <c r="D2390" s="84">
        <v>1</v>
      </c>
      <c r="E2390" s="84" t="s">
        <v>62</v>
      </c>
      <c r="F2390" s="84" t="s">
        <v>68</v>
      </c>
    </row>
    <row r="2391" spans="1:6" x14ac:dyDescent="0.25">
      <c r="A2391" s="84">
        <v>1679767842</v>
      </c>
      <c r="C2391" s="84">
        <v>1</v>
      </c>
      <c r="D2391" s="84">
        <v>1</v>
      </c>
      <c r="E2391" s="84" t="s">
        <v>20</v>
      </c>
      <c r="F2391" s="84" t="s">
        <v>70</v>
      </c>
    </row>
    <row r="2392" spans="1:6" x14ac:dyDescent="0.25">
      <c r="A2392" s="84">
        <v>1598952145</v>
      </c>
      <c r="C2392" s="84">
        <v>1</v>
      </c>
      <c r="D2392" s="84">
        <v>0</v>
      </c>
      <c r="E2392" s="84" t="s">
        <v>20</v>
      </c>
      <c r="F2392" s="84" t="s">
        <v>65</v>
      </c>
    </row>
    <row r="2393" spans="1:6" x14ac:dyDescent="0.25">
      <c r="A2393" s="84">
        <v>1427211911</v>
      </c>
      <c r="C2393" s="84">
        <v>1</v>
      </c>
      <c r="D2393" s="84">
        <v>1</v>
      </c>
      <c r="E2393" s="84" t="s">
        <v>20</v>
      </c>
      <c r="F2393" s="84" t="s">
        <v>68</v>
      </c>
    </row>
    <row r="2394" spans="1:6" x14ac:dyDescent="0.25">
      <c r="A2394" s="84">
        <v>1053384347</v>
      </c>
      <c r="C2394" s="84">
        <v>1</v>
      </c>
      <c r="D2394" s="84">
        <v>1</v>
      </c>
      <c r="E2394" s="84" t="s">
        <v>20</v>
      </c>
      <c r="F2394" s="84" t="s">
        <v>63</v>
      </c>
    </row>
    <row r="2395" spans="1:6" x14ac:dyDescent="0.25">
      <c r="A2395" s="84">
        <v>1851375455</v>
      </c>
      <c r="C2395" s="84">
        <v>1</v>
      </c>
      <c r="D2395" s="84">
        <v>1</v>
      </c>
      <c r="E2395" s="84" t="s">
        <v>20</v>
      </c>
      <c r="F2395" s="84" t="s">
        <v>63</v>
      </c>
    </row>
    <row r="2396" spans="1:6" x14ac:dyDescent="0.25">
      <c r="A2396" s="84">
        <v>1689623852</v>
      </c>
      <c r="C2396" s="84">
        <v>1</v>
      </c>
      <c r="D2396" s="84">
        <v>1</v>
      </c>
      <c r="E2396" s="84" t="s">
        <v>20</v>
      </c>
      <c r="F2396" s="84" t="s">
        <v>63</v>
      </c>
    </row>
    <row r="2397" spans="1:6" x14ac:dyDescent="0.25">
      <c r="A2397" s="84">
        <v>1194711622</v>
      </c>
      <c r="C2397" s="84">
        <v>1</v>
      </c>
      <c r="D2397" s="84">
        <v>1</v>
      </c>
      <c r="E2397" s="84" t="s">
        <v>20</v>
      </c>
      <c r="F2397" s="84" t="s">
        <v>63</v>
      </c>
    </row>
    <row r="2398" spans="1:6" x14ac:dyDescent="0.25">
      <c r="A2398" s="84">
        <v>1245203561</v>
      </c>
      <c r="C2398" s="84">
        <v>1</v>
      </c>
      <c r="D2398" s="84">
        <v>1</v>
      </c>
      <c r="E2398" s="84" t="s">
        <v>20</v>
      </c>
      <c r="F2398" s="84" t="s">
        <v>66</v>
      </c>
    </row>
    <row r="2399" spans="1:6" x14ac:dyDescent="0.25">
      <c r="A2399" s="84">
        <v>1518013143</v>
      </c>
      <c r="C2399" s="84">
        <v>1</v>
      </c>
      <c r="D2399" s="84">
        <v>1</v>
      </c>
      <c r="E2399" s="84" t="s">
        <v>20</v>
      </c>
      <c r="F2399" s="84" t="s">
        <v>63</v>
      </c>
    </row>
    <row r="2400" spans="1:6" x14ac:dyDescent="0.25">
      <c r="A2400" s="84">
        <v>1174664825</v>
      </c>
      <c r="C2400" s="84">
        <v>1</v>
      </c>
      <c r="D2400" s="84">
        <v>0</v>
      </c>
      <c r="E2400" s="84" t="s">
        <v>20</v>
      </c>
      <c r="F2400" s="84" t="s">
        <v>65</v>
      </c>
    </row>
    <row r="2401" spans="1:6" x14ac:dyDescent="0.25">
      <c r="A2401" s="84">
        <v>1285621052</v>
      </c>
      <c r="C2401" s="84">
        <v>1</v>
      </c>
      <c r="D2401" s="84">
        <v>0</v>
      </c>
      <c r="E2401" s="84" t="s">
        <v>62</v>
      </c>
      <c r="F2401" s="84" t="s">
        <v>65</v>
      </c>
    </row>
    <row r="2402" spans="1:6" x14ac:dyDescent="0.25">
      <c r="A2402" s="84">
        <v>1053468942</v>
      </c>
      <c r="C2402" s="84">
        <v>1</v>
      </c>
      <c r="D2402" s="84">
        <v>0</v>
      </c>
      <c r="E2402" s="84" t="s">
        <v>20</v>
      </c>
      <c r="F2402" s="84" t="s">
        <v>65</v>
      </c>
    </row>
    <row r="2403" spans="1:6" x14ac:dyDescent="0.25">
      <c r="A2403" s="84">
        <v>1265552210</v>
      </c>
      <c r="C2403" s="84">
        <v>1</v>
      </c>
      <c r="D2403" s="84">
        <v>0</v>
      </c>
      <c r="E2403" s="84" t="s">
        <v>20</v>
      </c>
      <c r="F2403" s="84" t="s">
        <v>65</v>
      </c>
    </row>
    <row r="2404" spans="1:6" x14ac:dyDescent="0.25">
      <c r="A2404" s="84">
        <v>1194142166</v>
      </c>
      <c r="C2404" s="84">
        <v>1</v>
      </c>
      <c r="D2404" s="84">
        <v>1</v>
      </c>
      <c r="E2404" s="84" t="s">
        <v>20</v>
      </c>
      <c r="F2404" s="84" t="s">
        <v>63</v>
      </c>
    </row>
    <row r="2405" spans="1:6" x14ac:dyDescent="0.25">
      <c r="A2405" s="84">
        <v>1053678169</v>
      </c>
      <c r="C2405" s="84">
        <v>1</v>
      </c>
      <c r="D2405" s="84">
        <v>1</v>
      </c>
      <c r="E2405" s="84" t="s">
        <v>20</v>
      </c>
      <c r="F2405" s="84" t="s">
        <v>63</v>
      </c>
    </row>
    <row r="2406" spans="1:6" x14ac:dyDescent="0.25">
      <c r="A2406" s="84">
        <v>1588035117</v>
      </c>
      <c r="C2406" s="84">
        <v>1</v>
      </c>
      <c r="D2406" s="84">
        <v>1</v>
      </c>
      <c r="E2406" s="84" t="s">
        <v>20</v>
      </c>
      <c r="F2406" s="84" t="s">
        <v>68</v>
      </c>
    </row>
    <row r="2407" spans="1:6" x14ac:dyDescent="0.25">
      <c r="A2407" s="84">
        <v>1811034176</v>
      </c>
      <c r="C2407" s="84">
        <v>1</v>
      </c>
      <c r="D2407" s="84">
        <v>0</v>
      </c>
      <c r="E2407" s="84" t="s">
        <v>20</v>
      </c>
      <c r="F2407" s="84" t="s">
        <v>65</v>
      </c>
    </row>
    <row r="2408" spans="1:6" x14ac:dyDescent="0.25">
      <c r="A2408" s="84">
        <v>1669775672</v>
      </c>
      <c r="C2408" s="84">
        <v>1</v>
      </c>
      <c r="D2408" s="84">
        <v>1</v>
      </c>
      <c r="E2408" s="84" t="s">
        <v>71</v>
      </c>
      <c r="F2408" s="84" t="s">
        <v>69</v>
      </c>
    </row>
    <row r="2409" spans="1:6" x14ac:dyDescent="0.25">
      <c r="A2409" s="84">
        <v>1013281427</v>
      </c>
      <c r="C2409" s="84">
        <v>1</v>
      </c>
      <c r="D2409" s="84">
        <v>1</v>
      </c>
      <c r="E2409" s="84" t="s">
        <v>20</v>
      </c>
      <c r="F2409" s="84" t="s">
        <v>63</v>
      </c>
    </row>
    <row r="2410" spans="1:6" x14ac:dyDescent="0.25">
      <c r="A2410" s="84">
        <v>1972745024</v>
      </c>
      <c r="C2410" s="84">
        <v>1</v>
      </c>
      <c r="D2410" s="84">
        <v>1</v>
      </c>
      <c r="E2410" s="84" t="s">
        <v>20</v>
      </c>
      <c r="F2410" s="84" t="s">
        <v>66</v>
      </c>
    </row>
    <row r="2411" spans="1:6" x14ac:dyDescent="0.25">
      <c r="A2411" s="84">
        <v>1538273776</v>
      </c>
      <c r="C2411" s="84">
        <v>1</v>
      </c>
      <c r="D2411" s="84">
        <v>0</v>
      </c>
      <c r="E2411" s="84" t="s">
        <v>20</v>
      </c>
      <c r="F2411" s="84" t="s">
        <v>65</v>
      </c>
    </row>
    <row r="2412" spans="1:6" x14ac:dyDescent="0.25">
      <c r="A2412" s="84">
        <v>1902041981</v>
      </c>
      <c r="C2412" s="84">
        <v>1</v>
      </c>
      <c r="D2412" s="84">
        <v>1</v>
      </c>
      <c r="E2412" s="84" t="s">
        <v>62</v>
      </c>
      <c r="F2412" s="84" t="s">
        <v>70</v>
      </c>
    </row>
    <row r="2413" spans="1:6" x14ac:dyDescent="0.25">
      <c r="A2413" s="84">
        <v>1285936617</v>
      </c>
      <c r="C2413" s="84">
        <v>1</v>
      </c>
      <c r="D2413" s="84">
        <v>1</v>
      </c>
      <c r="E2413" s="84" t="s">
        <v>62</v>
      </c>
      <c r="F2413" s="84" t="s">
        <v>70</v>
      </c>
    </row>
    <row r="2414" spans="1:6" x14ac:dyDescent="0.25">
      <c r="A2414" s="84">
        <v>1215238530</v>
      </c>
      <c r="C2414" s="84">
        <v>1</v>
      </c>
      <c r="D2414" s="84">
        <v>0</v>
      </c>
      <c r="E2414" s="84" t="s">
        <v>71</v>
      </c>
      <c r="F2414" s="84" t="s">
        <v>65</v>
      </c>
    </row>
    <row r="2415" spans="1:6" x14ac:dyDescent="0.25">
      <c r="A2415" s="84">
        <v>1740268481</v>
      </c>
      <c r="C2415" s="84">
        <v>1</v>
      </c>
      <c r="D2415" s="84">
        <v>1</v>
      </c>
      <c r="E2415" s="84" t="s">
        <v>71</v>
      </c>
      <c r="F2415" s="84" t="s">
        <v>70</v>
      </c>
    </row>
    <row r="2416" spans="1:6" x14ac:dyDescent="0.25">
      <c r="A2416" s="84">
        <v>1952356677</v>
      </c>
      <c r="C2416" s="84">
        <v>1</v>
      </c>
      <c r="D2416" s="84">
        <v>1</v>
      </c>
      <c r="E2416" s="84" t="s">
        <v>20</v>
      </c>
      <c r="F2416" s="84" t="s">
        <v>63</v>
      </c>
    </row>
    <row r="2417" spans="1:6" x14ac:dyDescent="0.25">
      <c r="A2417" s="84">
        <v>1528286192</v>
      </c>
      <c r="C2417" s="84">
        <v>1</v>
      </c>
      <c r="D2417" s="84">
        <v>1</v>
      </c>
      <c r="E2417" s="84" t="s">
        <v>20</v>
      </c>
      <c r="F2417" s="84" t="s">
        <v>66</v>
      </c>
    </row>
    <row r="2418" spans="1:6" x14ac:dyDescent="0.25">
      <c r="A2418" s="84">
        <v>1396891974</v>
      </c>
      <c r="C2418" s="84">
        <v>1</v>
      </c>
      <c r="D2418" s="84">
        <v>1</v>
      </c>
      <c r="E2418" s="84" t="s">
        <v>62</v>
      </c>
      <c r="F2418" s="84" t="s">
        <v>66</v>
      </c>
    </row>
    <row r="2419" spans="1:6" x14ac:dyDescent="0.25">
      <c r="A2419" s="84">
        <v>1831281674</v>
      </c>
      <c r="C2419" s="84">
        <v>1</v>
      </c>
      <c r="D2419" s="84">
        <v>1</v>
      </c>
      <c r="E2419" s="84" t="s">
        <v>20</v>
      </c>
      <c r="F2419" s="84" t="s">
        <v>67</v>
      </c>
    </row>
    <row r="2420" spans="1:6" x14ac:dyDescent="0.25">
      <c r="A2420" s="84">
        <v>1144693532</v>
      </c>
      <c r="C2420" s="84">
        <v>1</v>
      </c>
      <c r="D2420" s="84">
        <v>1</v>
      </c>
      <c r="E2420" s="84" t="s">
        <v>20</v>
      </c>
      <c r="F2420" s="84" t="s">
        <v>66</v>
      </c>
    </row>
    <row r="2421" spans="1:6" x14ac:dyDescent="0.25">
      <c r="A2421" s="84">
        <v>1437658705</v>
      </c>
      <c r="C2421" s="84">
        <v>1</v>
      </c>
      <c r="D2421" s="84">
        <v>1</v>
      </c>
      <c r="E2421" s="84" t="s">
        <v>20</v>
      </c>
      <c r="F2421" s="84" t="s">
        <v>66</v>
      </c>
    </row>
    <row r="2422" spans="1:6" x14ac:dyDescent="0.25">
      <c r="A2422" s="84">
        <v>1497149645</v>
      </c>
      <c r="C2422" s="84">
        <v>1</v>
      </c>
      <c r="D2422" s="84">
        <v>1</v>
      </c>
      <c r="E2422" s="84" t="s">
        <v>20</v>
      </c>
      <c r="F2422" s="84" t="s">
        <v>70</v>
      </c>
    </row>
    <row r="2423" spans="1:6" x14ac:dyDescent="0.25">
      <c r="A2423" s="84">
        <v>1841685781</v>
      </c>
      <c r="C2423" s="84">
        <v>1</v>
      </c>
      <c r="D2423" s="84">
        <v>1</v>
      </c>
      <c r="E2423" s="84" t="s">
        <v>20</v>
      </c>
      <c r="F2423" s="84" t="s">
        <v>66</v>
      </c>
    </row>
    <row r="2424" spans="1:6" x14ac:dyDescent="0.25">
      <c r="A2424" s="84">
        <v>1740614585</v>
      </c>
      <c r="C2424" s="84">
        <v>1</v>
      </c>
      <c r="D2424" s="84">
        <v>1</v>
      </c>
      <c r="E2424" s="84" t="s">
        <v>62</v>
      </c>
      <c r="F2424" s="84" t="s">
        <v>63</v>
      </c>
    </row>
    <row r="2425" spans="1:6" x14ac:dyDescent="0.25">
      <c r="A2425" s="84">
        <v>1780003780</v>
      </c>
      <c r="C2425" s="84">
        <v>1</v>
      </c>
      <c r="D2425" s="84">
        <v>1</v>
      </c>
      <c r="E2425" s="84" t="s">
        <v>62</v>
      </c>
      <c r="F2425" s="84" t="s">
        <v>68</v>
      </c>
    </row>
    <row r="2426" spans="1:6" x14ac:dyDescent="0.25">
      <c r="A2426" s="84">
        <v>1114335114</v>
      </c>
      <c r="C2426" s="84">
        <v>1</v>
      </c>
      <c r="D2426" s="84">
        <v>1</v>
      </c>
      <c r="E2426" s="84" t="s">
        <v>62</v>
      </c>
      <c r="F2426" s="84" t="s">
        <v>70</v>
      </c>
    </row>
    <row r="2427" spans="1:6" x14ac:dyDescent="0.25">
      <c r="A2427" s="84">
        <v>1578096897</v>
      </c>
      <c r="C2427" s="84">
        <v>1</v>
      </c>
      <c r="D2427" s="84">
        <v>1</v>
      </c>
      <c r="E2427" s="84" t="s">
        <v>62</v>
      </c>
      <c r="F2427" s="84" t="s">
        <v>70</v>
      </c>
    </row>
    <row r="2428" spans="1:6" x14ac:dyDescent="0.25">
      <c r="A2428" s="84">
        <v>1831307040</v>
      </c>
      <c r="C2428" s="84">
        <v>1</v>
      </c>
      <c r="D2428" s="84">
        <v>1</v>
      </c>
      <c r="E2428" s="84" t="s">
        <v>62</v>
      </c>
      <c r="F2428" s="84" t="s">
        <v>70</v>
      </c>
    </row>
    <row r="2429" spans="1:6" x14ac:dyDescent="0.25">
      <c r="A2429" s="84">
        <v>1952739336</v>
      </c>
      <c r="C2429" s="84">
        <v>1</v>
      </c>
      <c r="D2429" s="84">
        <v>1</v>
      </c>
      <c r="E2429" s="84" t="s">
        <v>20</v>
      </c>
      <c r="F2429" s="84" t="s">
        <v>70</v>
      </c>
    </row>
    <row r="2430" spans="1:6" x14ac:dyDescent="0.25">
      <c r="A2430" s="84">
        <v>1578984456</v>
      </c>
      <c r="C2430" s="84">
        <v>1</v>
      </c>
      <c r="D2430" s="84">
        <v>1</v>
      </c>
      <c r="E2430" s="84" t="s">
        <v>62</v>
      </c>
      <c r="F2430" s="84" t="s">
        <v>70</v>
      </c>
    </row>
    <row r="2431" spans="1:6" x14ac:dyDescent="0.25">
      <c r="A2431" s="84">
        <v>1124331707</v>
      </c>
      <c r="C2431" s="84">
        <v>1</v>
      </c>
      <c r="D2431" s="84">
        <v>1</v>
      </c>
      <c r="E2431" s="84" t="s">
        <v>62</v>
      </c>
      <c r="F2431" s="84" t="s">
        <v>68</v>
      </c>
    </row>
    <row r="2432" spans="1:6" x14ac:dyDescent="0.25">
      <c r="A2432" s="84">
        <v>1306088422</v>
      </c>
      <c r="C2432" s="84">
        <v>1</v>
      </c>
      <c r="D2432" s="84">
        <v>1</v>
      </c>
      <c r="E2432" s="84" t="s">
        <v>20</v>
      </c>
      <c r="F2432" s="84" t="s">
        <v>68</v>
      </c>
    </row>
    <row r="2433" spans="1:6" x14ac:dyDescent="0.25">
      <c r="A2433" s="84">
        <v>1932654555</v>
      </c>
      <c r="C2433" s="84">
        <v>1</v>
      </c>
      <c r="D2433" s="84">
        <v>1</v>
      </c>
      <c r="E2433" s="84" t="s">
        <v>20</v>
      </c>
      <c r="F2433" s="84" t="s">
        <v>66</v>
      </c>
    </row>
    <row r="2434" spans="1:6" x14ac:dyDescent="0.25">
      <c r="A2434" s="84">
        <v>1780132308</v>
      </c>
      <c r="C2434" s="84">
        <v>1</v>
      </c>
      <c r="D2434" s="84">
        <v>1</v>
      </c>
      <c r="E2434" s="84" t="s">
        <v>62</v>
      </c>
      <c r="F2434" s="84" t="s">
        <v>68</v>
      </c>
    </row>
    <row r="2435" spans="1:6" x14ac:dyDescent="0.25">
      <c r="A2435" s="84">
        <v>1457317638</v>
      </c>
      <c r="C2435" s="84">
        <v>1</v>
      </c>
      <c r="D2435" s="84">
        <v>1</v>
      </c>
      <c r="E2435" s="84" t="s">
        <v>62</v>
      </c>
      <c r="F2435" s="84" t="s">
        <v>68</v>
      </c>
    </row>
    <row r="2436" spans="1:6" x14ac:dyDescent="0.25">
      <c r="A2436" s="84">
        <v>1619332871</v>
      </c>
      <c r="C2436" s="84">
        <v>1</v>
      </c>
      <c r="D2436" s="84">
        <v>1</v>
      </c>
      <c r="E2436" s="84" t="s">
        <v>62</v>
      </c>
      <c r="F2436" s="84" t="s">
        <v>70</v>
      </c>
    </row>
    <row r="2437" spans="1:6" x14ac:dyDescent="0.25">
      <c r="A2437" s="84">
        <v>1639331200</v>
      </c>
      <c r="C2437" s="84">
        <v>1</v>
      </c>
      <c r="D2437" s="84">
        <v>0</v>
      </c>
      <c r="E2437" s="84" t="s">
        <v>20</v>
      </c>
      <c r="F2437" s="84" t="s">
        <v>65</v>
      </c>
    </row>
    <row r="2438" spans="1:6" x14ac:dyDescent="0.25">
      <c r="A2438" s="84">
        <v>1295193217</v>
      </c>
      <c r="C2438" s="84">
        <v>1</v>
      </c>
      <c r="D2438" s="84">
        <v>1</v>
      </c>
      <c r="E2438" s="84" t="s">
        <v>20</v>
      </c>
      <c r="F2438" s="84" t="s">
        <v>68</v>
      </c>
    </row>
    <row r="2439" spans="1:6" x14ac:dyDescent="0.25">
      <c r="A2439" s="84">
        <v>1881040509</v>
      </c>
      <c r="C2439" s="84">
        <v>1</v>
      </c>
      <c r="D2439" s="84">
        <v>1</v>
      </c>
      <c r="E2439" s="84" t="s">
        <v>64</v>
      </c>
      <c r="F2439" s="84" t="s">
        <v>68</v>
      </c>
    </row>
    <row r="2440" spans="1:6" x14ac:dyDescent="0.25">
      <c r="A2440" s="84">
        <v>1952852196</v>
      </c>
      <c r="C2440" s="84">
        <v>1</v>
      </c>
      <c r="D2440" s="84">
        <v>1</v>
      </c>
      <c r="E2440" s="84" t="s">
        <v>20</v>
      </c>
      <c r="F2440" s="84" t="s">
        <v>63</v>
      </c>
    </row>
    <row r="2441" spans="1:6" x14ac:dyDescent="0.25">
      <c r="A2441" s="84">
        <v>1750980298</v>
      </c>
      <c r="C2441" s="84">
        <v>1</v>
      </c>
      <c r="D2441" s="84">
        <v>1</v>
      </c>
      <c r="E2441" s="84" t="s">
        <v>20</v>
      </c>
      <c r="F2441" s="84" t="s">
        <v>66</v>
      </c>
    </row>
    <row r="2442" spans="1:6" x14ac:dyDescent="0.25">
      <c r="A2442" s="84">
        <v>1053415463</v>
      </c>
      <c r="C2442" s="84">
        <v>1</v>
      </c>
      <c r="D2442" s="84">
        <v>1</v>
      </c>
      <c r="E2442" s="84" t="s">
        <v>20</v>
      </c>
      <c r="F2442" s="84" t="s">
        <v>63</v>
      </c>
    </row>
    <row r="2443" spans="1:6" x14ac:dyDescent="0.25">
      <c r="A2443" s="84">
        <v>1902850811</v>
      </c>
      <c r="C2443" s="84">
        <v>1</v>
      </c>
      <c r="D2443" s="84">
        <v>1</v>
      </c>
      <c r="E2443" s="84" t="s">
        <v>62</v>
      </c>
      <c r="F2443" s="84" t="s">
        <v>70</v>
      </c>
    </row>
    <row r="2444" spans="1:6" x14ac:dyDescent="0.25">
      <c r="A2444" s="84">
        <v>1134215809</v>
      </c>
      <c r="C2444" s="84">
        <v>1</v>
      </c>
      <c r="D2444" s="84">
        <v>0</v>
      </c>
      <c r="E2444" s="84" t="s">
        <v>20</v>
      </c>
      <c r="F2444" s="84" t="s">
        <v>65</v>
      </c>
    </row>
    <row r="2445" spans="1:6" x14ac:dyDescent="0.25">
      <c r="A2445" s="84">
        <v>1275647414</v>
      </c>
      <c r="C2445" s="84">
        <v>1</v>
      </c>
      <c r="D2445" s="84">
        <v>0</v>
      </c>
      <c r="E2445" s="84" t="s">
        <v>20</v>
      </c>
      <c r="F2445" s="84" t="s">
        <v>65</v>
      </c>
    </row>
    <row r="2446" spans="1:6" x14ac:dyDescent="0.25">
      <c r="A2446" s="84">
        <v>1124003330</v>
      </c>
      <c r="C2446" s="84">
        <v>1</v>
      </c>
      <c r="D2446" s="84">
        <v>1</v>
      </c>
      <c r="E2446" s="84" t="s">
        <v>20</v>
      </c>
      <c r="F2446" s="84" t="s">
        <v>63</v>
      </c>
    </row>
    <row r="2447" spans="1:6" x14ac:dyDescent="0.25">
      <c r="A2447" s="84">
        <v>1174518344</v>
      </c>
      <c r="C2447" s="84">
        <v>1</v>
      </c>
      <c r="D2447" s="84">
        <v>1</v>
      </c>
      <c r="E2447" s="84" t="s">
        <v>20</v>
      </c>
      <c r="F2447" s="84" t="s">
        <v>63</v>
      </c>
    </row>
    <row r="2448" spans="1:6" x14ac:dyDescent="0.25">
      <c r="A2448" s="84">
        <v>1033105531</v>
      </c>
      <c r="C2448" s="84">
        <v>1</v>
      </c>
      <c r="D2448" s="84">
        <v>1</v>
      </c>
      <c r="E2448" s="84" t="s">
        <v>71</v>
      </c>
      <c r="F2448" s="84" t="s">
        <v>67</v>
      </c>
    </row>
    <row r="2449" spans="1:6" x14ac:dyDescent="0.25">
      <c r="A2449" s="84">
        <v>1114918588</v>
      </c>
      <c r="C2449" s="84">
        <v>1</v>
      </c>
      <c r="D2449" s="84">
        <v>0</v>
      </c>
      <c r="E2449" s="84" t="s">
        <v>20</v>
      </c>
      <c r="F2449" s="84" t="s">
        <v>65</v>
      </c>
    </row>
    <row r="2450" spans="1:6" x14ac:dyDescent="0.25">
      <c r="A2450" s="84">
        <v>1629155205</v>
      </c>
      <c r="C2450" s="84">
        <v>1</v>
      </c>
      <c r="D2450" s="84">
        <v>1</v>
      </c>
      <c r="E2450" s="84" t="s">
        <v>71</v>
      </c>
      <c r="F2450" s="84" t="s">
        <v>67</v>
      </c>
    </row>
    <row r="2451" spans="1:6" x14ac:dyDescent="0.25">
      <c r="A2451" s="84">
        <v>1437162013</v>
      </c>
      <c r="C2451" s="84">
        <v>1</v>
      </c>
      <c r="D2451" s="84">
        <v>0</v>
      </c>
      <c r="E2451" s="84" t="s">
        <v>20</v>
      </c>
      <c r="F2451" s="84" t="s">
        <v>65</v>
      </c>
    </row>
    <row r="2452" spans="1:6" x14ac:dyDescent="0.25">
      <c r="A2452" s="84">
        <v>1003845249</v>
      </c>
      <c r="C2452" s="84">
        <v>1</v>
      </c>
      <c r="D2452" s="84">
        <v>1</v>
      </c>
      <c r="E2452" s="84" t="s">
        <v>71</v>
      </c>
      <c r="F2452" s="84" t="s">
        <v>67</v>
      </c>
    </row>
    <row r="2453" spans="1:6" x14ac:dyDescent="0.25">
      <c r="A2453" s="84">
        <v>1205929841</v>
      </c>
      <c r="C2453" s="84">
        <v>1</v>
      </c>
      <c r="D2453" s="84">
        <v>1</v>
      </c>
      <c r="E2453" s="84" t="s">
        <v>20</v>
      </c>
      <c r="F2453" s="84" t="s">
        <v>63</v>
      </c>
    </row>
    <row r="2454" spans="1:6" x14ac:dyDescent="0.25">
      <c r="A2454" s="84">
        <v>1134154313</v>
      </c>
      <c r="C2454" s="84">
        <v>1</v>
      </c>
      <c r="D2454" s="84">
        <v>0</v>
      </c>
      <c r="E2454" s="84" t="s">
        <v>20</v>
      </c>
      <c r="F2454" s="84" t="s">
        <v>65</v>
      </c>
    </row>
    <row r="2455" spans="1:6" x14ac:dyDescent="0.25">
      <c r="A2455" s="84">
        <v>1336901222</v>
      </c>
      <c r="C2455" s="84">
        <v>1</v>
      </c>
      <c r="D2455" s="84">
        <v>0</v>
      </c>
      <c r="E2455" s="84" t="s">
        <v>71</v>
      </c>
      <c r="F2455" s="84" t="s">
        <v>65</v>
      </c>
    </row>
    <row r="2456" spans="1:6" x14ac:dyDescent="0.25">
      <c r="A2456" s="84">
        <v>1053065847</v>
      </c>
      <c r="C2456" s="84">
        <v>1</v>
      </c>
      <c r="D2456" s="84">
        <v>0</v>
      </c>
      <c r="E2456" s="84" t="s">
        <v>20</v>
      </c>
      <c r="F2456" s="84" t="s">
        <v>65</v>
      </c>
    </row>
    <row r="2457" spans="1:6" x14ac:dyDescent="0.25">
      <c r="A2457" s="84">
        <v>1043912298</v>
      </c>
      <c r="C2457" s="84">
        <v>1</v>
      </c>
      <c r="D2457" s="84">
        <v>0</v>
      </c>
      <c r="E2457" s="84" t="s">
        <v>20</v>
      </c>
      <c r="F2457" s="84" t="s">
        <v>65</v>
      </c>
    </row>
    <row r="2458" spans="1:6" x14ac:dyDescent="0.25">
      <c r="A2458" s="84">
        <v>1003586876</v>
      </c>
      <c r="C2458" s="84">
        <v>1</v>
      </c>
      <c r="D2458" s="84">
        <v>1</v>
      </c>
      <c r="E2458" s="84" t="s">
        <v>62</v>
      </c>
      <c r="F2458" s="84" t="s">
        <v>70</v>
      </c>
    </row>
    <row r="2459" spans="1:6" x14ac:dyDescent="0.25">
      <c r="A2459" s="84">
        <v>1720757065</v>
      </c>
      <c r="C2459" s="84">
        <v>1</v>
      </c>
      <c r="D2459" s="84">
        <v>1</v>
      </c>
      <c r="E2459" s="84" t="s">
        <v>20</v>
      </c>
      <c r="F2459" s="84" t="s">
        <v>68</v>
      </c>
    </row>
    <row r="2460" spans="1:6" x14ac:dyDescent="0.25">
      <c r="A2460" s="84">
        <v>1942965934</v>
      </c>
      <c r="C2460" s="84">
        <v>1</v>
      </c>
      <c r="D2460" s="84">
        <v>1</v>
      </c>
      <c r="E2460" s="84" t="s">
        <v>20</v>
      </c>
      <c r="F2460" s="84" t="s">
        <v>63</v>
      </c>
    </row>
    <row r="2461" spans="1:6" x14ac:dyDescent="0.25">
      <c r="A2461" s="84">
        <v>1265690374</v>
      </c>
      <c r="C2461" s="84">
        <v>1</v>
      </c>
      <c r="D2461" s="84">
        <v>1</v>
      </c>
      <c r="E2461" s="84" t="s">
        <v>20</v>
      </c>
      <c r="F2461" s="84" t="s">
        <v>63</v>
      </c>
    </row>
    <row r="2462" spans="1:6" x14ac:dyDescent="0.25">
      <c r="A2462" s="84">
        <v>1285689075</v>
      </c>
      <c r="C2462" s="84">
        <v>1</v>
      </c>
      <c r="D2462" s="84">
        <v>1</v>
      </c>
      <c r="E2462" s="84" t="s">
        <v>62</v>
      </c>
      <c r="F2462" s="84" t="s">
        <v>63</v>
      </c>
    </row>
    <row r="2463" spans="1:6" x14ac:dyDescent="0.25">
      <c r="A2463" s="84">
        <v>1780600312</v>
      </c>
      <c r="C2463" s="84">
        <v>1</v>
      </c>
      <c r="D2463" s="84">
        <v>1</v>
      </c>
      <c r="E2463" s="84" t="s">
        <v>20</v>
      </c>
      <c r="F2463" s="84" t="s">
        <v>70</v>
      </c>
    </row>
    <row r="2464" spans="1:6" x14ac:dyDescent="0.25">
      <c r="A2464" s="84">
        <v>1104891910</v>
      </c>
      <c r="C2464" s="84">
        <v>1</v>
      </c>
      <c r="D2464" s="84">
        <v>0</v>
      </c>
      <c r="E2464" s="84" t="s">
        <v>20</v>
      </c>
      <c r="F2464" s="84" t="s">
        <v>65</v>
      </c>
    </row>
    <row r="2465" spans="1:6" x14ac:dyDescent="0.25">
      <c r="A2465" s="84">
        <v>1205822707</v>
      </c>
      <c r="C2465" s="84">
        <v>1</v>
      </c>
      <c r="D2465" s="84">
        <v>1</v>
      </c>
      <c r="E2465" s="84" t="s">
        <v>20</v>
      </c>
      <c r="F2465" s="84" t="s">
        <v>66</v>
      </c>
    </row>
    <row r="2466" spans="1:6" x14ac:dyDescent="0.25">
      <c r="A2466" s="84">
        <v>1508383738</v>
      </c>
      <c r="C2466" s="84">
        <v>1</v>
      </c>
      <c r="D2466" s="84">
        <v>1</v>
      </c>
      <c r="E2466" s="84" t="s">
        <v>20</v>
      </c>
      <c r="F2466" s="84" t="s">
        <v>70</v>
      </c>
    </row>
    <row r="2467" spans="1:6" x14ac:dyDescent="0.25">
      <c r="A2467" s="84">
        <v>1114471562</v>
      </c>
      <c r="C2467" s="84">
        <v>1</v>
      </c>
      <c r="D2467" s="84">
        <v>1</v>
      </c>
      <c r="E2467" s="84" t="s">
        <v>20</v>
      </c>
      <c r="F2467" s="84" t="s">
        <v>63</v>
      </c>
    </row>
    <row r="2468" spans="1:6" x14ac:dyDescent="0.25">
      <c r="A2468" s="84">
        <v>1215986484</v>
      </c>
      <c r="C2468" s="84">
        <v>1</v>
      </c>
      <c r="D2468" s="84">
        <v>1</v>
      </c>
      <c r="E2468" s="84" t="s">
        <v>20</v>
      </c>
      <c r="F2468" s="84" t="s">
        <v>68</v>
      </c>
    </row>
    <row r="2469" spans="1:6" x14ac:dyDescent="0.25">
      <c r="A2469" s="84">
        <v>1649266701</v>
      </c>
      <c r="C2469" s="84">
        <v>1</v>
      </c>
      <c r="D2469" s="84">
        <v>1</v>
      </c>
      <c r="E2469" s="84" t="s">
        <v>20</v>
      </c>
      <c r="F2469" s="84" t="s">
        <v>68</v>
      </c>
    </row>
    <row r="2470" spans="1:6" x14ac:dyDescent="0.25">
      <c r="A2470" s="84">
        <v>1962654681</v>
      </c>
      <c r="C2470" s="84">
        <v>1</v>
      </c>
      <c r="D2470" s="84">
        <v>1</v>
      </c>
      <c r="E2470" s="84" t="s">
        <v>20</v>
      </c>
      <c r="F2470" s="84" t="s">
        <v>66</v>
      </c>
    </row>
    <row r="2471" spans="1:6" x14ac:dyDescent="0.25">
      <c r="A2471" s="84">
        <v>1942496757</v>
      </c>
      <c r="C2471" s="84">
        <v>1</v>
      </c>
      <c r="D2471" s="84">
        <v>1</v>
      </c>
      <c r="E2471" s="84" t="s">
        <v>20</v>
      </c>
      <c r="F2471" s="84" t="s">
        <v>70</v>
      </c>
    </row>
    <row r="2472" spans="1:6" x14ac:dyDescent="0.25">
      <c r="A2472" s="84">
        <v>1104813559</v>
      </c>
      <c r="C2472" s="84">
        <v>1</v>
      </c>
      <c r="D2472" s="84">
        <v>1</v>
      </c>
      <c r="E2472" s="84" t="s">
        <v>20</v>
      </c>
      <c r="F2472" s="84" t="s">
        <v>63</v>
      </c>
    </row>
    <row r="2473" spans="1:6" x14ac:dyDescent="0.25">
      <c r="A2473" s="84">
        <v>1760583785</v>
      </c>
      <c r="C2473" s="84">
        <v>1</v>
      </c>
      <c r="D2473" s="84">
        <v>1</v>
      </c>
      <c r="E2473" s="84" t="s">
        <v>20</v>
      </c>
      <c r="F2473" s="84" t="s">
        <v>63</v>
      </c>
    </row>
    <row r="2474" spans="1:6" x14ac:dyDescent="0.25">
      <c r="A2474" s="84">
        <v>1316965536</v>
      </c>
      <c r="C2474" s="84">
        <v>1</v>
      </c>
      <c r="D2474" s="84">
        <v>0</v>
      </c>
      <c r="E2474" s="84" t="s">
        <v>62</v>
      </c>
      <c r="F2474" s="84" t="s">
        <v>65</v>
      </c>
    </row>
    <row r="2475" spans="1:6" x14ac:dyDescent="0.25">
      <c r="A2475" s="84">
        <v>1619057114</v>
      </c>
      <c r="C2475" s="84">
        <v>1</v>
      </c>
      <c r="D2475" s="84">
        <v>1</v>
      </c>
      <c r="E2475" s="84" t="s">
        <v>62</v>
      </c>
      <c r="F2475" s="84" t="s">
        <v>68</v>
      </c>
    </row>
    <row r="2476" spans="1:6" x14ac:dyDescent="0.25">
      <c r="A2476" s="84">
        <v>1063522423</v>
      </c>
      <c r="C2476" s="84">
        <v>1</v>
      </c>
      <c r="D2476" s="84">
        <v>1</v>
      </c>
      <c r="E2476" s="84" t="s">
        <v>20</v>
      </c>
      <c r="F2476" s="84" t="s">
        <v>70</v>
      </c>
    </row>
    <row r="2477" spans="1:6" x14ac:dyDescent="0.25">
      <c r="A2477" s="84">
        <v>1255487831</v>
      </c>
      <c r="C2477" s="84">
        <v>1</v>
      </c>
      <c r="D2477" s="84">
        <v>1</v>
      </c>
      <c r="E2477" s="84" t="s">
        <v>20</v>
      </c>
      <c r="F2477" s="84" t="s">
        <v>66</v>
      </c>
    </row>
    <row r="2478" spans="1:6" x14ac:dyDescent="0.25">
      <c r="A2478" s="84">
        <v>1457669772</v>
      </c>
      <c r="C2478" s="84">
        <v>1</v>
      </c>
      <c r="D2478" s="84">
        <v>1</v>
      </c>
      <c r="E2478" s="84" t="s">
        <v>20</v>
      </c>
      <c r="F2478" s="84" t="s">
        <v>63</v>
      </c>
    </row>
    <row r="2479" spans="1:6" x14ac:dyDescent="0.25">
      <c r="A2479" s="84">
        <v>1669423430</v>
      </c>
      <c r="C2479" s="84">
        <v>1</v>
      </c>
      <c r="D2479" s="84">
        <v>1</v>
      </c>
      <c r="E2479" s="84" t="s">
        <v>20</v>
      </c>
      <c r="F2479" s="84" t="s">
        <v>70</v>
      </c>
    </row>
    <row r="2480" spans="1:6" x14ac:dyDescent="0.25">
      <c r="A2480" s="84">
        <v>1477621902</v>
      </c>
      <c r="C2480" s="84">
        <v>1</v>
      </c>
      <c r="D2480" s="84">
        <v>1</v>
      </c>
      <c r="E2480" s="84" t="s">
        <v>62</v>
      </c>
      <c r="F2480" s="84" t="s">
        <v>66</v>
      </c>
    </row>
    <row r="2481" spans="1:6" x14ac:dyDescent="0.25">
      <c r="A2481" s="84">
        <v>1124157250</v>
      </c>
      <c r="C2481" s="84">
        <v>1</v>
      </c>
      <c r="D2481" s="84">
        <v>1</v>
      </c>
      <c r="E2481" s="84" t="s">
        <v>62</v>
      </c>
      <c r="F2481" s="84" t="s">
        <v>63</v>
      </c>
    </row>
    <row r="2482" spans="1:6" x14ac:dyDescent="0.25">
      <c r="A2482" s="84">
        <v>1992819130</v>
      </c>
      <c r="C2482" s="84">
        <v>1</v>
      </c>
      <c r="D2482" s="84">
        <v>1</v>
      </c>
      <c r="E2482" s="84" t="s">
        <v>20</v>
      </c>
      <c r="F2482" s="84" t="s">
        <v>70</v>
      </c>
    </row>
    <row r="2483" spans="1:6" x14ac:dyDescent="0.25">
      <c r="A2483" s="84">
        <v>1689761371</v>
      </c>
      <c r="C2483" s="84">
        <v>1</v>
      </c>
      <c r="D2483" s="84">
        <v>1</v>
      </c>
      <c r="E2483" s="84" t="s">
        <v>20</v>
      </c>
      <c r="F2483" s="84" t="s">
        <v>66</v>
      </c>
    </row>
    <row r="2484" spans="1:6" x14ac:dyDescent="0.25">
      <c r="A2484" s="84">
        <v>1255389060</v>
      </c>
      <c r="C2484" s="84">
        <v>1</v>
      </c>
      <c r="D2484" s="84">
        <v>1</v>
      </c>
      <c r="E2484" s="84" t="s">
        <v>62</v>
      </c>
      <c r="F2484" s="84" t="s">
        <v>70</v>
      </c>
    </row>
    <row r="2485" spans="1:6" x14ac:dyDescent="0.25">
      <c r="A2485" s="84">
        <v>1871689554</v>
      </c>
      <c r="C2485" s="84">
        <v>1</v>
      </c>
      <c r="D2485" s="84">
        <v>1</v>
      </c>
      <c r="E2485" s="84" t="s">
        <v>71</v>
      </c>
      <c r="F2485" s="84" t="s">
        <v>70</v>
      </c>
    </row>
    <row r="2486" spans="1:6" x14ac:dyDescent="0.25">
      <c r="A2486" s="84">
        <v>1295708758</v>
      </c>
      <c r="C2486" s="84">
        <v>1</v>
      </c>
      <c r="D2486" s="84">
        <v>0</v>
      </c>
      <c r="E2486" s="84" t="s">
        <v>62</v>
      </c>
      <c r="F2486" s="84" t="s">
        <v>65</v>
      </c>
    </row>
    <row r="2487" spans="1:6" x14ac:dyDescent="0.25">
      <c r="A2487" s="84">
        <v>1952311797</v>
      </c>
      <c r="C2487" s="84">
        <v>1</v>
      </c>
      <c r="D2487" s="84">
        <v>1</v>
      </c>
      <c r="E2487" s="84" t="s">
        <v>20</v>
      </c>
      <c r="F2487" s="84" t="s">
        <v>63</v>
      </c>
    </row>
    <row r="2488" spans="1:6" x14ac:dyDescent="0.25">
      <c r="A2488" s="84">
        <v>1205885472</v>
      </c>
      <c r="C2488" s="84">
        <v>1</v>
      </c>
      <c r="D2488" s="84">
        <v>1</v>
      </c>
      <c r="E2488" s="84" t="s">
        <v>62</v>
      </c>
      <c r="F2488" s="84" t="s">
        <v>63</v>
      </c>
    </row>
    <row r="2489" spans="1:6" x14ac:dyDescent="0.25">
      <c r="A2489" s="84">
        <v>1790827566</v>
      </c>
      <c r="C2489" s="84">
        <v>1</v>
      </c>
      <c r="D2489" s="84">
        <v>1</v>
      </c>
      <c r="E2489" s="84" t="s">
        <v>20</v>
      </c>
      <c r="F2489" s="84" t="s">
        <v>66</v>
      </c>
    </row>
    <row r="2490" spans="1:6" x14ac:dyDescent="0.25">
      <c r="A2490" s="84">
        <v>1396760765</v>
      </c>
      <c r="C2490" s="84">
        <v>1</v>
      </c>
      <c r="D2490" s="84">
        <v>1</v>
      </c>
      <c r="E2490" s="84" t="s">
        <v>62</v>
      </c>
      <c r="F2490" s="84" t="s">
        <v>70</v>
      </c>
    </row>
    <row r="2491" spans="1:6" x14ac:dyDescent="0.25">
      <c r="A2491" s="84">
        <v>1134119357</v>
      </c>
      <c r="C2491" s="84">
        <v>1</v>
      </c>
      <c r="D2491" s="84">
        <v>1</v>
      </c>
      <c r="E2491" s="84" t="s">
        <v>20</v>
      </c>
      <c r="F2491" s="84" t="s">
        <v>66</v>
      </c>
    </row>
    <row r="2492" spans="1:6" x14ac:dyDescent="0.25">
      <c r="A2492" s="84">
        <v>1578653259</v>
      </c>
      <c r="C2492" s="84">
        <v>1</v>
      </c>
      <c r="D2492" s="84">
        <v>1</v>
      </c>
      <c r="E2492" s="84" t="s">
        <v>62</v>
      </c>
      <c r="F2492" s="84" t="s">
        <v>68</v>
      </c>
    </row>
    <row r="2493" spans="1:6" x14ac:dyDescent="0.25">
      <c r="A2493" s="84">
        <v>1679636120</v>
      </c>
      <c r="C2493" s="84">
        <v>1</v>
      </c>
      <c r="D2493" s="84">
        <v>1</v>
      </c>
      <c r="E2493" s="84" t="s">
        <v>20</v>
      </c>
      <c r="F2493" s="84" t="s">
        <v>68</v>
      </c>
    </row>
    <row r="2494" spans="1:6" x14ac:dyDescent="0.25">
      <c r="A2494" s="84">
        <v>1093226250</v>
      </c>
      <c r="C2494" s="84">
        <v>1</v>
      </c>
      <c r="D2494" s="84">
        <v>1</v>
      </c>
      <c r="E2494" s="84" t="s">
        <v>20</v>
      </c>
      <c r="F2494" s="84" t="s">
        <v>66</v>
      </c>
    </row>
    <row r="2495" spans="1:6" x14ac:dyDescent="0.25">
      <c r="A2495" s="84">
        <v>1538656491</v>
      </c>
      <c r="C2495" s="84">
        <v>1</v>
      </c>
      <c r="D2495" s="84">
        <v>1</v>
      </c>
      <c r="E2495" s="84" t="s">
        <v>20</v>
      </c>
      <c r="F2495" s="84" t="s">
        <v>70</v>
      </c>
    </row>
    <row r="2496" spans="1:6" x14ac:dyDescent="0.25">
      <c r="A2496" s="84">
        <v>1851885446</v>
      </c>
      <c r="C2496" s="84">
        <v>1</v>
      </c>
      <c r="D2496" s="84">
        <v>1</v>
      </c>
      <c r="E2496" s="84" t="s">
        <v>20</v>
      </c>
      <c r="F2496" s="84" t="s">
        <v>67</v>
      </c>
    </row>
    <row r="2497" spans="1:6" x14ac:dyDescent="0.25">
      <c r="A2497" s="84">
        <v>1467917211</v>
      </c>
      <c r="C2497" s="84">
        <v>1</v>
      </c>
      <c r="D2497" s="84">
        <v>1</v>
      </c>
      <c r="E2497" s="84" t="s">
        <v>71</v>
      </c>
      <c r="F2497" s="84" t="s">
        <v>66</v>
      </c>
    </row>
    <row r="2498" spans="1:6" x14ac:dyDescent="0.25">
      <c r="A2498" s="84">
        <v>1578124947</v>
      </c>
      <c r="C2498" s="84">
        <v>1</v>
      </c>
      <c r="D2498" s="84">
        <v>1</v>
      </c>
      <c r="E2498" s="84" t="s">
        <v>20</v>
      </c>
      <c r="F2498" s="84" t="s">
        <v>67</v>
      </c>
    </row>
    <row r="2499" spans="1:6" x14ac:dyDescent="0.25">
      <c r="A2499" s="84">
        <v>1427539626</v>
      </c>
      <c r="C2499" s="84">
        <v>1</v>
      </c>
      <c r="D2499" s="84">
        <v>1</v>
      </c>
      <c r="E2499" s="84" t="s">
        <v>20</v>
      </c>
      <c r="F2499" s="84" t="s">
        <v>63</v>
      </c>
    </row>
    <row r="2500" spans="1:6" x14ac:dyDescent="0.25">
      <c r="A2500" s="84">
        <v>1871876060</v>
      </c>
      <c r="C2500" s="84">
        <v>1</v>
      </c>
      <c r="D2500" s="84">
        <v>1</v>
      </c>
      <c r="E2500" s="84" t="s">
        <v>62</v>
      </c>
      <c r="F2500" s="84" t="s">
        <v>68</v>
      </c>
    </row>
    <row r="2501" spans="1:6" x14ac:dyDescent="0.25">
      <c r="A2501" s="84">
        <v>1942460209</v>
      </c>
      <c r="C2501" s="84">
        <v>1</v>
      </c>
      <c r="D2501" s="84">
        <v>1</v>
      </c>
      <c r="E2501" s="84" t="s">
        <v>20</v>
      </c>
      <c r="F2501" s="84" t="s">
        <v>63</v>
      </c>
    </row>
    <row r="2502" spans="1:6" x14ac:dyDescent="0.25">
      <c r="A2502" s="84">
        <v>1770598229</v>
      </c>
      <c r="C2502" s="84">
        <v>1</v>
      </c>
      <c r="D2502" s="84">
        <v>0</v>
      </c>
      <c r="E2502" s="84" t="s">
        <v>20</v>
      </c>
      <c r="F2502" s="84" t="s">
        <v>65</v>
      </c>
    </row>
    <row r="2503" spans="1:6" x14ac:dyDescent="0.25">
      <c r="A2503" s="84">
        <v>1073649620</v>
      </c>
      <c r="C2503" s="84">
        <v>1</v>
      </c>
      <c r="D2503" s="84">
        <v>1</v>
      </c>
      <c r="E2503" s="84" t="s">
        <v>20</v>
      </c>
      <c r="F2503" s="84" t="s">
        <v>66</v>
      </c>
    </row>
    <row r="2504" spans="1:6" x14ac:dyDescent="0.25">
      <c r="A2504" s="84">
        <v>1003163486</v>
      </c>
      <c r="C2504" s="84">
        <v>1</v>
      </c>
      <c r="D2504" s="84">
        <v>1</v>
      </c>
      <c r="E2504" s="84" t="s">
        <v>20</v>
      </c>
      <c r="F2504" s="84" t="s">
        <v>63</v>
      </c>
    </row>
    <row r="2505" spans="1:6" x14ac:dyDescent="0.25">
      <c r="A2505" s="84">
        <v>1881836450</v>
      </c>
      <c r="C2505" s="84">
        <v>1</v>
      </c>
      <c r="D2505" s="84">
        <v>1</v>
      </c>
      <c r="E2505" s="84" t="s">
        <v>62</v>
      </c>
      <c r="F2505" s="84" t="s">
        <v>63</v>
      </c>
    </row>
    <row r="2506" spans="1:6" x14ac:dyDescent="0.25">
      <c r="A2506" s="84">
        <v>1811285307</v>
      </c>
      <c r="C2506" s="84">
        <v>1</v>
      </c>
      <c r="D2506" s="84">
        <v>1</v>
      </c>
      <c r="E2506" s="84" t="s">
        <v>20</v>
      </c>
      <c r="F2506" s="84" t="s">
        <v>63</v>
      </c>
    </row>
    <row r="2507" spans="1:6" x14ac:dyDescent="0.25">
      <c r="A2507" s="84">
        <v>1295003234</v>
      </c>
      <c r="C2507" s="84">
        <v>1</v>
      </c>
      <c r="D2507" s="84">
        <v>1</v>
      </c>
      <c r="E2507" s="84" t="s">
        <v>62</v>
      </c>
      <c r="F2507" s="84" t="s">
        <v>70</v>
      </c>
    </row>
    <row r="2508" spans="1:6" x14ac:dyDescent="0.25">
      <c r="A2508" s="84">
        <v>1548307804</v>
      </c>
      <c r="C2508" s="84">
        <v>1</v>
      </c>
      <c r="D2508" s="84">
        <v>1</v>
      </c>
      <c r="E2508" s="84" t="s">
        <v>20</v>
      </c>
      <c r="F2508" s="84" t="s">
        <v>63</v>
      </c>
    </row>
    <row r="2509" spans="1:6" x14ac:dyDescent="0.25">
      <c r="A2509" s="84">
        <v>1912403114</v>
      </c>
      <c r="C2509" s="84">
        <v>1</v>
      </c>
      <c r="D2509" s="84">
        <v>1</v>
      </c>
      <c r="E2509" s="84" t="s">
        <v>62</v>
      </c>
      <c r="F2509" s="84" t="s">
        <v>68</v>
      </c>
    </row>
    <row r="2510" spans="1:6" x14ac:dyDescent="0.25">
      <c r="A2510" s="84">
        <v>1609412634</v>
      </c>
      <c r="C2510" s="84">
        <v>1</v>
      </c>
      <c r="D2510" s="84">
        <v>1</v>
      </c>
      <c r="E2510" s="84" t="s">
        <v>20</v>
      </c>
      <c r="F2510" s="84" t="s">
        <v>63</v>
      </c>
    </row>
    <row r="2511" spans="1:6" x14ac:dyDescent="0.25">
      <c r="A2511" s="84">
        <v>1164069050</v>
      </c>
      <c r="C2511" s="84">
        <v>1</v>
      </c>
      <c r="D2511" s="84">
        <v>1</v>
      </c>
      <c r="E2511" s="84" t="s">
        <v>20</v>
      </c>
      <c r="F2511" s="84" t="s">
        <v>66</v>
      </c>
    </row>
    <row r="2512" spans="1:6" x14ac:dyDescent="0.25">
      <c r="A2512" s="84">
        <v>1801367743</v>
      </c>
      <c r="C2512" s="84">
        <v>1</v>
      </c>
      <c r="D2512" s="84">
        <v>1</v>
      </c>
      <c r="E2512" s="84" t="s">
        <v>62</v>
      </c>
      <c r="F2512" s="84" t="s">
        <v>66</v>
      </c>
    </row>
    <row r="2513" spans="1:6" x14ac:dyDescent="0.25">
      <c r="A2513" s="84">
        <v>1881758985</v>
      </c>
      <c r="C2513" s="84">
        <v>1</v>
      </c>
      <c r="D2513" s="84">
        <v>1</v>
      </c>
      <c r="E2513" s="84" t="s">
        <v>20</v>
      </c>
      <c r="F2513" s="84" t="s">
        <v>66</v>
      </c>
    </row>
    <row r="2514" spans="1:6" x14ac:dyDescent="0.25">
      <c r="A2514" s="84">
        <v>1700092004</v>
      </c>
      <c r="C2514" s="84">
        <v>1</v>
      </c>
      <c r="D2514" s="84">
        <v>1</v>
      </c>
      <c r="E2514" s="84" t="s">
        <v>20</v>
      </c>
      <c r="F2514" s="84" t="s">
        <v>63</v>
      </c>
    </row>
    <row r="2515" spans="1:6" x14ac:dyDescent="0.25">
      <c r="A2515" s="84">
        <v>1063699924</v>
      </c>
      <c r="C2515" s="84">
        <v>1</v>
      </c>
      <c r="D2515" s="84">
        <v>1</v>
      </c>
      <c r="E2515" s="84" t="s">
        <v>20</v>
      </c>
      <c r="F2515" s="84" t="s">
        <v>63</v>
      </c>
    </row>
    <row r="2516" spans="1:6" x14ac:dyDescent="0.25">
      <c r="A2516" s="84">
        <v>1093068017</v>
      </c>
      <c r="C2516" s="84">
        <v>1</v>
      </c>
      <c r="D2516" s="84">
        <v>1</v>
      </c>
      <c r="E2516" s="84" t="s">
        <v>71</v>
      </c>
      <c r="F2516" s="84" t="s">
        <v>68</v>
      </c>
    </row>
    <row r="2517" spans="1:6" x14ac:dyDescent="0.25">
      <c r="A2517" s="84">
        <v>1841551157</v>
      </c>
      <c r="C2517" s="84">
        <v>1</v>
      </c>
      <c r="D2517" s="84">
        <v>1</v>
      </c>
      <c r="E2517" s="84" t="s">
        <v>20</v>
      </c>
      <c r="F2517" s="84" t="s">
        <v>66</v>
      </c>
    </row>
    <row r="2518" spans="1:6" x14ac:dyDescent="0.25">
      <c r="A2518" s="84">
        <v>1447478755</v>
      </c>
      <c r="C2518" s="84">
        <v>1</v>
      </c>
      <c r="D2518" s="84">
        <v>1</v>
      </c>
      <c r="E2518" s="84" t="s">
        <v>62</v>
      </c>
      <c r="F2518" s="84" t="s">
        <v>63</v>
      </c>
    </row>
    <row r="2519" spans="1:6" x14ac:dyDescent="0.25">
      <c r="A2519" s="84">
        <v>1154597979</v>
      </c>
      <c r="C2519" s="84">
        <v>1</v>
      </c>
      <c r="D2519" s="84">
        <v>1</v>
      </c>
      <c r="E2519" s="84" t="s">
        <v>20</v>
      </c>
      <c r="F2519" s="84" t="s">
        <v>63</v>
      </c>
    </row>
    <row r="2520" spans="1:6" x14ac:dyDescent="0.25">
      <c r="A2520" s="84">
        <v>1689848350</v>
      </c>
      <c r="C2520" s="84">
        <v>1</v>
      </c>
      <c r="D2520" s="84">
        <v>1</v>
      </c>
      <c r="E2520" s="84" t="s">
        <v>20</v>
      </c>
      <c r="F2520" s="84" t="s">
        <v>69</v>
      </c>
    </row>
    <row r="2521" spans="1:6" x14ac:dyDescent="0.25">
      <c r="A2521" s="84">
        <v>1376502617</v>
      </c>
      <c r="C2521" s="84">
        <v>1</v>
      </c>
      <c r="D2521" s="84">
        <v>1</v>
      </c>
      <c r="E2521" s="84" t="s">
        <v>62</v>
      </c>
      <c r="F2521" s="84" t="s">
        <v>70</v>
      </c>
    </row>
    <row r="2522" spans="1:6" x14ac:dyDescent="0.25">
      <c r="A2522" s="84">
        <v>1619231701</v>
      </c>
      <c r="C2522" s="84">
        <v>1</v>
      </c>
      <c r="D2522" s="84">
        <v>1</v>
      </c>
      <c r="E2522" s="84" t="s">
        <v>20</v>
      </c>
      <c r="F2522" s="84" t="s">
        <v>70</v>
      </c>
    </row>
    <row r="2523" spans="1:6" x14ac:dyDescent="0.25">
      <c r="A2523" s="84">
        <v>1639460470</v>
      </c>
      <c r="C2523" s="84">
        <v>1</v>
      </c>
      <c r="D2523" s="84">
        <v>1</v>
      </c>
      <c r="E2523" s="84" t="s">
        <v>20</v>
      </c>
      <c r="F2523" s="84" t="s">
        <v>63</v>
      </c>
    </row>
    <row r="2524" spans="1:6" x14ac:dyDescent="0.25">
      <c r="A2524" s="84">
        <v>1194805978</v>
      </c>
      <c r="C2524" s="84">
        <v>1</v>
      </c>
      <c r="D2524" s="84">
        <v>1</v>
      </c>
      <c r="E2524" s="84" t="s">
        <v>20</v>
      </c>
      <c r="F2524" s="84" t="s">
        <v>66</v>
      </c>
    </row>
    <row r="2525" spans="1:6" x14ac:dyDescent="0.25">
      <c r="A2525" s="84">
        <v>1073933941</v>
      </c>
      <c r="C2525" s="84">
        <v>1</v>
      </c>
      <c r="D2525" s="84">
        <v>1</v>
      </c>
      <c r="E2525" s="84" t="s">
        <v>20</v>
      </c>
      <c r="F2525" s="84" t="s">
        <v>67</v>
      </c>
    </row>
    <row r="2526" spans="1:6" x14ac:dyDescent="0.25">
      <c r="A2526" s="84">
        <v>1770825713</v>
      </c>
      <c r="C2526" s="84">
        <v>1</v>
      </c>
      <c r="D2526" s="84">
        <v>1</v>
      </c>
      <c r="E2526" s="84" t="s">
        <v>20</v>
      </c>
      <c r="F2526" s="84" t="s">
        <v>66</v>
      </c>
    </row>
    <row r="2527" spans="1:6" x14ac:dyDescent="0.25">
      <c r="A2527" s="84">
        <v>1033409891</v>
      </c>
      <c r="C2527" s="84">
        <v>1</v>
      </c>
      <c r="D2527" s="84">
        <v>1</v>
      </c>
      <c r="E2527" s="84" t="s">
        <v>20</v>
      </c>
      <c r="F2527" s="84" t="s">
        <v>63</v>
      </c>
    </row>
    <row r="2528" spans="1:6" x14ac:dyDescent="0.25">
      <c r="A2528" s="84">
        <v>1366604423</v>
      </c>
      <c r="C2528" s="84">
        <v>1</v>
      </c>
      <c r="D2528" s="84">
        <v>1</v>
      </c>
      <c r="E2528" s="84" t="s">
        <v>62</v>
      </c>
      <c r="F2528" s="84" t="s">
        <v>66</v>
      </c>
    </row>
    <row r="2529" spans="1:6" x14ac:dyDescent="0.25">
      <c r="A2529" s="84">
        <v>1023359080</v>
      </c>
      <c r="C2529" s="84">
        <v>1</v>
      </c>
      <c r="D2529" s="84">
        <v>1</v>
      </c>
      <c r="E2529" s="84" t="s">
        <v>20</v>
      </c>
      <c r="F2529" s="84" t="s">
        <v>66</v>
      </c>
    </row>
    <row r="2530" spans="1:6" x14ac:dyDescent="0.25">
      <c r="A2530" s="84">
        <v>1336351907</v>
      </c>
      <c r="C2530" s="84">
        <v>1</v>
      </c>
      <c r="D2530" s="84">
        <v>1</v>
      </c>
      <c r="E2530" s="84" t="s">
        <v>62</v>
      </c>
      <c r="F2530" s="84" t="s">
        <v>70</v>
      </c>
    </row>
    <row r="2531" spans="1:6" x14ac:dyDescent="0.25">
      <c r="A2531" s="84">
        <v>1750355624</v>
      </c>
      <c r="C2531" s="84">
        <v>1</v>
      </c>
      <c r="D2531" s="84">
        <v>0</v>
      </c>
      <c r="E2531" s="84" t="s">
        <v>20</v>
      </c>
      <c r="F2531" s="84" t="s">
        <v>65</v>
      </c>
    </row>
    <row r="2532" spans="1:6" x14ac:dyDescent="0.25">
      <c r="A2532" s="84">
        <v>1124336797</v>
      </c>
      <c r="C2532" s="84">
        <v>1</v>
      </c>
      <c r="D2532" s="84">
        <v>0</v>
      </c>
      <c r="E2532" s="84" t="s">
        <v>20</v>
      </c>
      <c r="F2532" s="84" t="s">
        <v>65</v>
      </c>
    </row>
    <row r="2533" spans="1:6" x14ac:dyDescent="0.25">
      <c r="A2533" s="84">
        <v>1821011065</v>
      </c>
      <c r="C2533" s="84">
        <v>1</v>
      </c>
      <c r="D2533" s="84">
        <v>0</v>
      </c>
      <c r="E2533" s="84" t="s">
        <v>71</v>
      </c>
      <c r="F2533" s="84" t="s">
        <v>65</v>
      </c>
    </row>
    <row r="2534" spans="1:6" x14ac:dyDescent="0.25">
      <c r="A2534" s="84">
        <v>1336159789</v>
      </c>
      <c r="C2534" s="84">
        <v>1</v>
      </c>
      <c r="D2534" s="84">
        <v>0</v>
      </c>
      <c r="E2534" s="84" t="s">
        <v>20</v>
      </c>
      <c r="F2534" s="84" t="s">
        <v>65</v>
      </c>
    </row>
    <row r="2535" spans="1:6" x14ac:dyDescent="0.25">
      <c r="A2535" s="84">
        <v>1598011371</v>
      </c>
      <c r="C2535" s="84">
        <v>1</v>
      </c>
      <c r="D2535" s="84">
        <v>0</v>
      </c>
      <c r="E2535" s="84" t="s">
        <v>62</v>
      </c>
      <c r="F2535" s="84" t="s">
        <v>65</v>
      </c>
    </row>
    <row r="2536" spans="1:6" x14ac:dyDescent="0.25">
      <c r="A2536" s="84">
        <v>1568600492</v>
      </c>
      <c r="C2536" s="84">
        <v>1</v>
      </c>
      <c r="D2536" s="84">
        <v>1</v>
      </c>
      <c r="E2536" s="84" t="s">
        <v>20</v>
      </c>
      <c r="F2536" s="84" t="s">
        <v>69</v>
      </c>
    </row>
    <row r="2537" spans="1:6" x14ac:dyDescent="0.25">
      <c r="A2537" s="84">
        <v>1912268004</v>
      </c>
      <c r="C2537" s="84">
        <v>1</v>
      </c>
      <c r="D2537" s="84">
        <v>0</v>
      </c>
      <c r="E2537" s="84" t="s">
        <v>71</v>
      </c>
      <c r="F2537" s="84" t="s">
        <v>65</v>
      </c>
    </row>
    <row r="2538" spans="1:6" x14ac:dyDescent="0.25">
      <c r="A2538" s="84">
        <v>1346516374</v>
      </c>
      <c r="C2538" s="84">
        <v>1</v>
      </c>
      <c r="D2538" s="84">
        <v>0</v>
      </c>
      <c r="E2538" s="84" t="s">
        <v>71</v>
      </c>
      <c r="F2538" s="84" t="s">
        <v>65</v>
      </c>
    </row>
    <row r="2539" spans="1:6" x14ac:dyDescent="0.25">
      <c r="A2539" s="84">
        <v>1063724458</v>
      </c>
      <c r="C2539" s="84">
        <v>1</v>
      </c>
      <c r="D2539" s="84">
        <v>1</v>
      </c>
      <c r="E2539" s="84" t="s">
        <v>20</v>
      </c>
      <c r="F2539" s="84" t="s">
        <v>68</v>
      </c>
    </row>
    <row r="2540" spans="1:6" x14ac:dyDescent="0.25">
      <c r="A2540" s="84">
        <v>1023664844</v>
      </c>
      <c r="C2540" s="84">
        <v>1</v>
      </c>
      <c r="D2540" s="84">
        <v>1</v>
      </c>
      <c r="E2540" s="84" t="s">
        <v>20</v>
      </c>
      <c r="F2540" s="84" t="s">
        <v>69</v>
      </c>
    </row>
    <row r="2541" spans="1:6" x14ac:dyDescent="0.25">
      <c r="A2541" s="84">
        <v>1568995744</v>
      </c>
      <c r="C2541" s="84">
        <v>1</v>
      </c>
      <c r="D2541" s="84">
        <v>0</v>
      </c>
      <c r="E2541" s="84" t="s">
        <v>20</v>
      </c>
      <c r="F2541" s="84" t="s">
        <v>65</v>
      </c>
    </row>
    <row r="2542" spans="1:6" x14ac:dyDescent="0.25">
      <c r="A2542" s="84">
        <v>1477920593</v>
      </c>
      <c r="C2542" s="84">
        <v>1</v>
      </c>
      <c r="D2542" s="84">
        <v>0</v>
      </c>
      <c r="E2542" s="84" t="s">
        <v>20</v>
      </c>
      <c r="F2542" s="84" t="s">
        <v>65</v>
      </c>
    </row>
    <row r="2543" spans="1:6" x14ac:dyDescent="0.25">
      <c r="A2543" s="84">
        <v>1932121878</v>
      </c>
      <c r="C2543" s="84">
        <v>1</v>
      </c>
      <c r="D2543" s="84">
        <v>1</v>
      </c>
      <c r="E2543" s="84" t="s">
        <v>64</v>
      </c>
      <c r="F2543" s="84" t="s">
        <v>66</v>
      </c>
    </row>
    <row r="2544" spans="1:6" x14ac:dyDescent="0.25">
      <c r="A2544" s="84">
        <v>1194704106</v>
      </c>
      <c r="C2544" s="84">
        <v>1</v>
      </c>
      <c r="D2544" s="84">
        <v>1</v>
      </c>
      <c r="E2544" s="84" t="s">
        <v>62</v>
      </c>
      <c r="F2544" s="84" t="s">
        <v>63</v>
      </c>
    </row>
    <row r="2545" spans="1:6" x14ac:dyDescent="0.25">
      <c r="A2545" s="84">
        <v>1639254279</v>
      </c>
      <c r="C2545" s="84">
        <v>1</v>
      </c>
      <c r="D2545" s="84">
        <v>1</v>
      </c>
      <c r="E2545" s="84" t="s">
        <v>64</v>
      </c>
      <c r="F2545" s="84" t="s">
        <v>66</v>
      </c>
    </row>
    <row r="2546" spans="1:6" x14ac:dyDescent="0.25">
      <c r="A2546" s="84">
        <v>1639154149</v>
      </c>
      <c r="C2546" s="84">
        <v>1</v>
      </c>
      <c r="D2546" s="84">
        <v>1</v>
      </c>
      <c r="E2546" s="84" t="s">
        <v>62</v>
      </c>
      <c r="F2546" s="84" t="s">
        <v>66</v>
      </c>
    </row>
    <row r="2547" spans="1:6" x14ac:dyDescent="0.25">
      <c r="A2547" s="84">
        <v>1699763573</v>
      </c>
      <c r="C2547" s="84">
        <v>1</v>
      </c>
      <c r="D2547" s="84">
        <v>1</v>
      </c>
      <c r="E2547" s="84" t="s">
        <v>64</v>
      </c>
      <c r="F2547" s="84" t="s">
        <v>66</v>
      </c>
    </row>
    <row r="2548" spans="1:6" x14ac:dyDescent="0.25">
      <c r="A2548" s="84">
        <v>1285695221</v>
      </c>
      <c r="C2548" s="84">
        <v>1</v>
      </c>
      <c r="D2548" s="84">
        <v>1</v>
      </c>
      <c r="E2548" s="84" t="s">
        <v>62</v>
      </c>
      <c r="F2548" s="84" t="s">
        <v>66</v>
      </c>
    </row>
    <row r="2549" spans="1:6" x14ac:dyDescent="0.25">
      <c r="A2549" s="84">
        <v>1841302650</v>
      </c>
      <c r="C2549" s="84">
        <v>1</v>
      </c>
      <c r="D2549" s="84">
        <v>0</v>
      </c>
      <c r="E2549" s="84" t="s">
        <v>64</v>
      </c>
      <c r="F2549" s="84" t="s">
        <v>65</v>
      </c>
    </row>
    <row r="2550" spans="1:6" x14ac:dyDescent="0.25">
      <c r="A2550" s="84">
        <v>1508927716</v>
      </c>
      <c r="C2550" s="84">
        <v>1</v>
      </c>
      <c r="D2550" s="84">
        <v>0</v>
      </c>
      <c r="E2550" s="84" t="s">
        <v>64</v>
      </c>
      <c r="F2550" s="84" t="s">
        <v>65</v>
      </c>
    </row>
    <row r="2551" spans="1:6" x14ac:dyDescent="0.25">
      <c r="A2551" s="84">
        <v>1164457974</v>
      </c>
      <c r="C2551" s="84">
        <v>1</v>
      </c>
      <c r="D2551" s="84">
        <v>0</v>
      </c>
      <c r="E2551" s="84" t="s">
        <v>62</v>
      </c>
      <c r="F2551" s="84" t="s">
        <v>65</v>
      </c>
    </row>
    <row r="2552" spans="1:6" x14ac:dyDescent="0.25">
      <c r="A2552" s="84">
        <v>1396765467</v>
      </c>
      <c r="C2552" s="84">
        <v>1</v>
      </c>
      <c r="D2552" s="84">
        <v>0</v>
      </c>
      <c r="E2552" s="84" t="s">
        <v>62</v>
      </c>
      <c r="F2552" s="84" t="s">
        <v>65</v>
      </c>
    </row>
    <row r="2553" spans="1:6" x14ac:dyDescent="0.25">
      <c r="A2553" s="84">
        <v>1932197902</v>
      </c>
      <c r="C2553" s="84">
        <v>1</v>
      </c>
      <c r="D2553" s="84">
        <v>1</v>
      </c>
      <c r="E2553" s="84" t="s">
        <v>64</v>
      </c>
      <c r="F2553" s="84" t="s">
        <v>68</v>
      </c>
    </row>
    <row r="2554" spans="1:6" x14ac:dyDescent="0.25">
      <c r="A2554" s="84">
        <v>1326208638</v>
      </c>
      <c r="C2554" s="84">
        <v>1</v>
      </c>
      <c r="D2554" s="84">
        <v>1</v>
      </c>
      <c r="E2554" s="84" t="s">
        <v>64</v>
      </c>
      <c r="F2554" s="84" t="s">
        <v>68</v>
      </c>
    </row>
    <row r="2555" spans="1:6" x14ac:dyDescent="0.25">
      <c r="A2555" s="84">
        <v>1427163542</v>
      </c>
      <c r="C2555" s="84">
        <v>1</v>
      </c>
      <c r="D2555" s="84">
        <v>1</v>
      </c>
      <c r="E2555" s="84" t="s">
        <v>64</v>
      </c>
      <c r="F2555" s="84" t="s">
        <v>70</v>
      </c>
    </row>
    <row r="2556" spans="1:6" x14ac:dyDescent="0.25">
      <c r="A2556" s="84">
        <v>1962494898</v>
      </c>
      <c r="C2556" s="84">
        <v>1</v>
      </c>
      <c r="D2556" s="84">
        <v>1</v>
      </c>
      <c r="E2556" s="84" t="s">
        <v>64</v>
      </c>
      <c r="F2556" s="84" t="s">
        <v>66</v>
      </c>
    </row>
    <row r="2557" spans="1:6" x14ac:dyDescent="0.25">
      <c r="A2557" s="84">
        <v>1225070170</v>
      </c>
      <c r="C2557" s="84">
        <v>1</v>
      </c>
      <c r="D2557" s="84">
        <v>1</v>
      </c>
      <c r="E2557" s="84" t="s">
        <v>64</v>
      </c>
      <c r="F2557" s="84" t="s">
        <v>63</v>
      </c>
    </row>
    <row r="2558" spans="1:6" x14ac:dyDescent="0.25">
      <c r="A2558" s="84">
        <v>1952558983</v>
      </c>
      <c r="C2558" s="84">
        <v>1</v>
      </c>
      <c r="D2558" s="84">
        <v>0</v>
      </c>
      <c r="E2558" s="84" t="s">
        <v>71</v>
      </c>
      <c r="F2558" s="84" t="s">
        <v>65</v>
      </c>
    </row>
    <row r="2559" spans="1:6" x14ac:dyDescent="0.25">
      <c r="A2559" s="84">
        <v>1831191162</v>
      </c>
      <c r="C2559" s="84">
        <v>1</v>
      </c>
      <c r="D2559" s="84">
        <v>1</v>
      </c>
      <c r="E2559" s="84" t="s">
        <v>20</v>
      </c>
      <c r="F2559" s="84" t="s">
        <v>66</v>
      </c>
    </row>
    <row r="2560" spans="1:6" x14ac:dyDescent="0.25">
      <c r="A2560" s="84">
        <v>1417930454</v>
      </c>
      <c r="C2560" s="84">
        <v>1</v>
      </c>
      <c r="D2560" s="84">
        <v>1</v>
      </c>
      <c r="E2560" s="84" t="s">
        <v>62</v>
      </c>
      <c r="F2560" s="84" t="s">
        <v>66</v>
      </c>
    </row>
    <row r="2561" spans="1:6" x14ac:dyDescent="0.25">
      <c r="A2561" s="84">
        <v>1427026350</v>
      </c>
      <c r="C2561" s="84">
        <v>1</v>
      </c>
      <c r="D2561" s="84">
        <v>1</v>
      </c>
      <c r="E2561" s="84" t="s">
        <v>62</v>
      </c>
      <c r="F2561" s="84" t="s">
        <v>66</v>
      </c>
    </row>
    <row r="2562" spans="1:6" x14ac:dyDescent="0.25">
      <c r="A2562" s="84">
        <v>1184603425</v>
      </c>
      <c r="C2562" s="84">
        <v>1</v>
      </c>
      <c r="D2562" s="84">
        <v>1</v>
      </c>
      <c r="E2562" s="84" t="s">
        <v>62</v>
      </c>
      <c r="F2562" s="84" t="s">
        <v>63</v>
      </c>
    </row>
    <row r="2563" spans="1:6" x14ac:dyDescent="0.25">
      <c r="A2563" s="84">
        <v>1730156308</v>
      </c>
      <c r="C2563" s="84">
        <v>1</v>
      </c>
      <c r="D2563" s="84">
        <v>1</v>
      </c>
      <c r="E2563" s="84" t="s">
        <v>62</v>
      </c>
      <c r="F2563" s="84" t="s">
        <v>66</v>
      </c>
    </row>
    <row r="2564" spans="1:6" x14ac:dyDescent="0.25">
      <c r="A2564" s="84">
        <v>1346213014</v>
      </c>
      <c r="C2564" s="84">
        <v>1</v>
      </c>
      <c r="D2564" s="84">
        <v>1</v>
      </c>
      <c r="E2564" s="84" t="s">
        <v>62</v>
      </c>
      <c r="F2564" s="84" t="s">
        <v>68</v>
      </c>
    </row>
    <row r="2565" spans="1:6" x14ac:dyDescent="0.25">
      <c r="A2565" s="84">
        <v>1245322700</v>
      </c>
      <c r="C2565" s="84">
        <v>1</v>
      </c>
      <c r="D2565" s="84">
        <v>1</v>
      </c>
      <c r="E2565" s="84" t="s">
        <v>62</v>
      </c>
      <c r="F2565" s="84" t="s">
        <v>63</v>
      </c>
    </row>
    <row r="2566" spans="1:6" x14ac:dyDescent="0.25">
      <c r="A2566" s="84">
        <v>1891824777</v>
      </c>
      <c r="C2566" s="84">
        <v>1</v>
      </c>
      <c r="D2566" s="84">
        <v>1</v>
      </c>
      <c r="E2566" s="84" t="s">
        <v>62</v>
      </c>
      <c r="F2566" s="84" t="s">
        <v>63</v>
      </c>
    </row>
    <row r="2567" spans="1:6" x14ac:dyDescent="0.25">
      <c r="A2567" s="84">
        <v>1497897771</v>
      </c>
      <c r="C2567" s="84">
        <v>1</v>
      </c>
      <c r="D2567" s="84">
        <v>0</v>
      </c>
      <c r="E2567" s="84" t="s">
        <v>20</v>
      </c>
      <c r="F2567" s="84" t="s">
        <v>65</v>
      </c>
    </row>
    <row r="2568" spans="1:6" x14ac:dyDescent="0.25">
      <c r="A2568" s="84">
        <v>1346446093</v>
      </c>
      <c r="C2568" s="84">
        <v>1</v>
      </c>
      <c r="D2568" s="84">
        <v>1</v>
      </c>
      <c r="E2568" s="84" t="s">
        <v>64</v>
      </c>
      <c r="F2568" s="84" t="s">
        <v>68</v>
      </c>
    </row>
    <row r="2569" spans="1:6" x14ac:dyDescent="0.25">
      <c r="A2569" s="84">
        <v>1336351147</v>
      </c>
      <c r="C2569" s="84">
        <v>1</v>
      </c>
      <c r="D2569" s="84">
        <v>1</v>
      </c>
      <c r="E2569" s="84" t="s">
        <v>20</v>
      </c>
      <c r="F2569" s="84" t="s">
        <v>63</v>
      </c>
    </row>
    <row r="2570" spans="1:6" x14ac:dyDescent="0.25">
      <c r="A2570" s="84">
        <v>1538148879</v>
      </c>
      <c r="C2570" s="84">
        <v>1</v>
      </c>
      <c r="D2570" s="84">
        <v>1</v>
      </c>
      <c r="E2570" s="84" t="s">
        <v>62</v>
      </c>
      <c r="F2570" s="84" t="s">
        <v>66</v>
      </c>
    </row>
    <row r="2571" spans="1:6" x14ac:dyDescent="0.25">
      <c r="A2571" s="84">
        <v>1508198771</v>
      </c>
      <c r="C2571" s="84">
        <v>1</v>
      </c>
      <c r="D2571" s="84">
        <v>0</v>
      </c>
      <c r="E2571" s="84" t="s">
        <v>20</v>
      </c>
      <c r="F2571" s="84" t="s">
        <v>65</v>
      </c>
    </row>
    <row r="2572" spans="1:6" x14ac:dyDescent="0.25">
      <c r="A2572" s="84">
        <v>1104357854</v>
      </c>
      <c r="C2572" s="84">
        <v>1</v>
      </c>
      <c r="D2572" s="84">
        <v>0</v>
      </c>
      <c r="E2572" s="84" t="s">
        <v>20</v>
      </c>
      <c r="F2572" s="84" t="s">
        <v>65</v>
      </c>
    </row>
    <row r="2573" spans="1:6" x14ac:dyDescent="0.25">
      <c r="A2573" s="84">
        <v>1346912557</v>
      </c>
      <c r="C2573" s="84">
        <v>1</v>
      </c>
      <c r="D2573" s="84">
        <v>0</v>
      </c>
      <c r="E2573" s="84" t="s">
        <v>62</v>
      </c>
      <c r="F2573" s="84" t="s">
        <v>65</v>
      </c>
    </row>
    <row r="2574" spans="1:6" x14ac:dyDescent="0.25">
      <c r="A2574" s="84">
        <v>1487201018</v>
      </c>
      <c r="C2574" s="84">
        <v>1</v>
      </c>
      <c r="D2574" s="84">
        <v>1</v>
      </c>
      <c r="E2574" s="84" t="s">
        <v>62</v>
      </c>
      <c r="F2574" s="84" t="s">
        <v>66</v>
      </c>
    </row>
    <row r="2575" spans="1:6" x14ac:dyDescent="0.25">
      <c r="A2575" s="84">
        <v>1013678820</v>
      </c>
      <c r="C2575" s="84">
        <v>1</v>
      </c>
      <c r="D2575" s="84">
        <v>0</v>
      </c>
      <c r="E2575" s="84" t="s">
        <v>20</v>
      </c>
      <c r="F2575" s="84" t="s">
        <v>65</v>
      </c>
    </row>
    <row r="2576" spans="1:6" x14ac:dyDescent="0.25">
      <c r="A2576" s="84">
        <v>1245312420</v>
      </c>
      <c r="C2576" s="84">
        <v>1</v>
      </c>
      <c r="D2576" s="84">
        <v>0</v>
      </c>
      <c r="E2576" s="84" t="s">
        <v>62</v>
      </c>
      <c r="F2576" s="84" t="s">
        <v>65</v>
      </c>
    </row>
    <row r="2577" spans="1:6" x14ac:dyDescent="0.25">
      <c r="A2577" s="84">
        <v>1184651192</v>
      </c>
      <c r="C2577" s="84">
        <v>1</v>
      </c>
      <c r="D2577" s="84">
        <v>1</v>
      </c>
      <c r="E2577" s="84" t="s">
        <v>20</v>
      </c>
      <c r="F2577" s="84" t="s">
        <v>68</v>
      </c>
    </row>
    <row r="2578" spans="1:6" x14ac:dyDescent="0.25">
      <c r="A2578" s="84">
        <v>1780626630</v>
      </c>
      <c r="C2578" s="84">
        <v>1</v>
      </c>
      <c r="D2578" s="84">
        <v>1</v>
      </c>
      <c r="E2578" s="84" t="s">
        <v>64</v>
      </c>
      <c r="F2578" s="84" t="s">
        <v>70</v>
      </c>
    </row>
    <row r="2579" spans="1:6" x14ac:dyDescent="0.25">
      <c r="A2579" s="84">
        <v>1699850404</v>
      </c>
      <c r="C2579" s="84">
        <v>1</v>
      </c>
      <c r="D2579" s="84">
        <v>1</v>
      </c>
      <c r="E2579" s="84" t="s">
        <v>20</v>
      </c>
      <c r="F2579" s="84" t="s">
        <v>70</v>
      </c>
    </row>
    <row r="2580" spans="1:6" x14ac:dyDescent="0.25">
      <c r="A2580" s="84">
        <v>1447223110</v>
      </c>
      <c r="C2580" s="84">
        <v>1</v>
      </c>
      <c r="D2580" s="84">
        <v>0</v>
      </c>
      <c r="E2580" s="84" t="s">
        <v>20</v>
      </c>
      <c r="F2580" s="84" t="s">
        <v>65</v>
      </c>
    </row>
    <row r="2581" spans="1:6" x14ac:dyDescent="0.25">
      <c r="A2581" s="84">
        <v>1124088430</v>
      </c>
      <c r="C2581" s="84">
        <v>1</v>
      </c>
      <c r="D2581" s="84">
        <v>0</v>
      </c>
      <c r="E2581" s="84" t="s">
        <v>20</v>
      </c>
      <c r="F2581" s="84" t="s">
        <v>65</v>
      </c>
    </row>
    <row r="2582" spans="1:6" x14ac:dyDescent="0.25">
      <c r="A2582" s="84">
        <v>1174544712</v>
      </c>
      <c r="C2582" s="84">
        <v>1</v>
      </c>
      <c r="D2582" s="84">
        <v>1</v>
      </c>
      <c r="E2582" s="84" t="s">
        <v>62</v>
      </c>
      <c r="F2582" s="84" t="s">
        <v>66</v>
      </c>
    </row>
    <row r="2583" spans="1:6" x14ac:dyDescent="0.25">
      <c r="A2583" s="84">
        <v>1841231438</v>
      </c>
      <c r="C2583" s="84">
        <v>1</v>
      </c>
      <c r="D2583" s="84">
        <v>1</v>
      </c>
      <c r="E2583" s="84" t="s">
        <v>62</v>
      </c>
      <c r="F2583" s="84" t="s">
        <v>70</v>
      </c>
    </row>
    <row r="2584" spans="1:6" x14ac:dyDescent="0.25">
      <c r="A2584" s="84">
        <v>1821086174</v>
      </c>
      <c r="C2584" s="84">
        <v>1</v>
      </c>
      <c r="D2584" s="84">
        <v>1</v>
      </c>
      <c r="E2584" s="84" t="s">
        <v>62</v>
      </c>
      <c r="F2584" s="84" t="s">
        <v>66</v>
      </c>
    </row>
    <row r="2585" spans="1:6" x14ac:dyDescent="0.25">
      <c r="A2585" s="84">
        <v>1649632936</v>
      </c>
      <c r="C2585" s="84">
        <v>1</v>
      </c>
      <c r="D2585" s="84">
        <v>0</v>
      </c>
      <c r="E2585" s="84" t="s">
        <v>20</v>
      </c>
      <c r="F2585" s="84" t="s">
        <v>65</v>
      </c>
    </row>
    <row r="2586" spans="1:6" x14ac:dyDescent="0.25">
      <c r="A2586" s="84">
        <v>1770936676</v>
      </c>
      <c r="C2586" s="84">
        <v>1</v>
      </c>
      <c r="D2586" s="84">
        <v>0</v>
      </c>
      <c r="E2586" s="84" t="s">
        <v>71</v>
      </c>
      <c r="F2586" s="84" t="s">
        <v>65</v>
      </c>
    </row>
    <row r="2587" spans="1:6" x14ac:dyDescent="0.25">
      <c r="A2587" s="84">
        <v>1447514302</v>
      </c>
      <c r="C2587" s="84">
        <v>1</v>
      </c>
      <c r="D2587" s="84">
        <v>1</v>
      </c>
      <c r="E2587" s="84" t="s">
        <v>20</v>
      </c>
      <c r="F2587" s="84" t="s">
        <v>70</v>
      </c>
    </row>
    <row r="2588" spans="1:6" x14ac:dyDescent="0.25">
      <c r="A2588" s="84">
        <v>1629495171</v>
      </c>
      <c r="C2588" s="84">
        <v>1</v>
      </c>
      <c r="D2588" s="84">
        <v>0</v>
      </c>
      <c r="E2588" s="84" t="s">
        <v>20</v>
      </c>
      <c r="F2588" s="84" t="s">
        <v>65</v>
      </c>
    </row>
    <row r="2589" spans="1:6" x14ac:dyDescent="0.25">
      <c r="A2589" s="84">
        <v>1639589781</v>
      </c>
      <c r="C2589" s="84">
        <v>1</v>
      </c>
      <c r="D2589" s="84">
        <v>0</v>
      </c>
      <c r="E2589" s="84" t="s">
        <v>20</v>
      </c>
      <c r="F2589" s="84" t="s">
        <v>65</v>
      </c>
    </row>
    <row r="2590" spans="1:6" x14ac:dyDescent="0.25">
      <c r="A2590" s="84">
        <v>1295155307</v>
      </c>
      <c r="C2590" s="84">
        <v>1</v>
      </c>
      <c r="D2590" s="84">
        <v>0</v>
      </c>
      <c r="E2590" s="84" t="s">
        <v>20</v>
      </c>
      <c r="F2590" s="84" t="s">
        <v>65</v>
      </c>
    </row>
    <row r="2591" spans="1:6" x14ac:dyDescent="0.25">
      <c r="A2591" s="84">
        <v>1497123384</v>
      </c>
      <c r="C2591" s="84">
        <v>1</v>
      </c>
      <c r="D2591" s="84">
        <v>1</v>
      </c>
      <c r="E2591" s="84" t="s">
        <v>20</v>
      </c>
      <c r="F2591" s="84" t="s">
        <v>66</v>
      </c>
    </row>
    <row r="2592" spans="1:6" x14ac:dyDescent="0.25">
      <c r="A2592" s="84">
        <v>1457488371</v>
      </c>
      <c r="C2592" s="84">
        <v>1</v>
      </c>
      <c r="D2592" s="84">
        <v>0</v>
      </c>
      <c r="E2592" s="84" t="s">
        <v>62</v>
      </c>
      <c r="F2592" s="84" t="s">
        <v>65</v>
      </c>
    </row>
    <row r="2593" spans="1:6" x14ac:dyDescent="0.25">
      <c r="A2593" s="84">
        <v>1386680445</v>
      </c>
      <c r="C2593" s="84">
        <v>1</v>
      </c>
      <c r="D2593" s="84">
        <v>0</v>
      </c>
      <c r="E2593" s="84" t="s">
        <v>62</v>
      </c>
      <c r="F2593" s="84" t="s">
        <v>65</v>
      </c>
    </row>
    <row r="2594" spans="1:6" x14ac:dyDescent="0.25">
      <c r="A2594" s="84">
        <v>1215048509</v>
      </c>
      <c r="C2594" s="84">
        <v>1</v>
      </c>
      <c r="D2594" s="84">
        <v>1</v>
      </c>
      <c r="E2594" s="84" t="s">
        <v>64</v>
      </c>
      <c r="F2594" s="84" t="s">
        <v>68</v>
      </c>
    </row>
    <row r="2595" spans="1:6" x14ac:dyDescent="0.25">
      <c r="A2595" s="84">
        <v>1275936684</v>
      </c>
      <c r="C2595" s="84">
        <v>1</v>
      </c>
      <c r="D2595" s="84">
        <v>1</v>
      </c>
      <c r="E2595" s="84" t="s">
        <v>62</v>
      </c>
      <c r="F2595" s="84" t="s">
        <v>69</v>
      </c>
    </row>
    <row r="2596" spans="1:6" x14ac:dyDescent="0.25">
      <c r="A2596" s="84">
        <v>1821403544</v>
      </c>
      <c r="C2596" s="84">
        <v>1</v>
      </c>
      <c r="D2596" s="84">
        <v>0</v>
      </c>
      <c r="E2596" s="84" t="s">
        <v>62</v>
      </c>
      <c r="F2596" s="84" t="s">
        <v>65</v>
      </c>
    </row>
    <row r="2597" spans="1:6" x14ac:dyDescent="0.25">
      <c r="A2597" s="84">
        <v>1255607313</v>
      </c>
      <c r="C2597" s="84">
        <v>1</v>
      </c>
      <c r="D2597" s="84">
        <v>1</v>
      </c>
      <c r="E2597" s="84" t="s">
        <v>20</v>
      </c>
      <c r="F2597" s="84" t="s">
        <v>66</v>
      </c>
    </row>
    <row r="2598" spans="1:6" x14ac:dyDescent="0.25">
      <c r="A2598" s="84">
        <v>1588847271</v>
      </c>
      <c r="C2598" s="84">
        <v>1</v>
      </c>
      <c r="D2598" s="84">
        <v>1</v>
      </c>
      <c r="E2598" s="84" t="s">
        <v>62</v>
      </c>
      <c r="F2598" s="84" t="s">
        <v>66</v>
      </c>
    </row>
    <row r="2599" spans="1:6" x14ac:dyDescent="0.25">
      <c r="A2599" s="84">
        <v>1225040801</v>
      </c>
      <c r="C2599" s="84">
        <v>1</v>
      </c>
      <c r="D2599" s="84">
        <v>0</v>
      </c>
      <c r="E2599" s="84" t="s">
        <v>62</v>
      </c>
      <c r="F2599" s="84" t="s">
        <v>65</v>
      </c>
    </row>
    <row r="2600" spans="1:6" x14ac:dyDescent="0.25">
      <c r="A2600" s="84">
        <v>1801909692</v>
      </c>
      <c r="C2600" s="84">
        <v>1</v>
      </c>
      <c r="D2600" s="84">
        <v>1</v>
      </c>
      <c r="E2600" s="84" t="s">
        <v>62</v>
      </c>
      <c r="F2600" s="84" t="s">
        <v>66</v>
      </c>
    </row>
    <row r="2601" spans="1:6" x14ac:dyDescent="0.25">
      <c r="A2601" s="84">
        <v>1891953766</v>
      </c>
      <c r="C2601" s="84">
        <v>1</v>
      </c>
      <c r="D2601" s="84">
        <v>0</v>
      </c>
      <c r="E2601" s="84" t="s">
        <v>62</v>
      </c>
      <c r="F2601" s="84" t="s">
        <v>65</v>
      </c>
    </row>
    <row r="2602" spans="1:6" x14ac:dyDescent="0.25">
      <c r="A2602" s="84">
        <v>1851684765</v>
      </c>
      <c r="C2602" s="84">
        <v>1</v>
      </c>
      <c r="D2602" s="84">
        <v>1</v>
      </c>
      <c r="E2602" s="84" t="s">
        <v>20</v>
      </c>
      <c r="F2602" s="84" t="s">
        <v>66</v>
      </c>
    </row>
    <row r="2603" spans="1:6" x14ac:dyDescent="0.25">
      <c r="A2603" s="84">
        <v>1912978768</v>
      </c>
      <c r="C2603" s="84">
        <v>1</v>
      </c>
      <c r="D2603" s="84">
        <v>1</v>
      </c>
      <c r="E2603" s="84" t="s">
        <v>64</v>
      </c>
      <c r="F2603" s="84" t="s">
        <v>70</v>
      </c>
    </row>
    <row r="2604" spans="1:6" x14ac:dyDescent="0.25">
      <c r="A2604" s="84">
        <v>1568516219</v>
      </c>
      <c r="C2604" s="84">
        <v>1</v>
      </c>
      <c r="D2604" s="84">
        <v>1</v>
      </c>
      <c r="E2604" s="84" t="s">
        <v>20</v>
      </c>
      <c r="F2604" s="84" t="s">
        <v>63</v>
      </c>
    </row>
    <row r="2605" spans="1:6" x14ac:dyDescent="0.25">
      <c r="A2605" s="84">
        <v>1447400015</v>
      </c>
      <c r="C2605" s="84">
        <v>1</v>
      </c>
      <c r="D2605" s="84">
        <v>1</v>
      </c>
      <c r="E2605" s="84" t="s">
        <v>64</v>
      </c>
      <c r="F2605" s="84" t="s">
        <v>68</v>
      </c>
    </row>
    <row r="2606" spans="1:6" x14ac:dyDescent="0.25">
      <c r="A2606" s="84">
        <v>1124030606</v>
      </c>
      <c r="C2606" s="84">
        <v>1</v>
      </c>
      <c r="D2606" s="84">
        <v>0</v>
      </c>
      <c r="E2606" s="84" t="s">
        <v>62</v>
      </c>
      <c r="F2606" s="84" t="s">
        <v>65</v>
      </c>
    </row>
    <row r="2607" spans="1:6" x14ac:dyDescent="0.25">
      <c r="A2607" s="84">
        <v>1396799870</v>
      </c>
      <c r="C2607" s="84">
        <v>1</v>
      </c>
      <c r="D2607" s="84">
        <v>0</v>
      </c>
      <c r="E2607" s="84" t="s">
        <v>62</v>
      </c>
      <c r="F2607" s="84" t="s">
        <v>65</v>
      </c>
    </row>
    <row r="2608" spans="1:6" x14ac:dyDescent="0.25">
      <c r="A2608" s="84">
        <v>1720258221</v>
      </c>
      <c r="C2608" s="84">
        <v>1</v>
      </c>
      <c r="D2608" s="84">
        <v>0</v>
      </c>
      <c r="E2608" s="84" t="s">
        <v>62</v>
      </c>
      <c r="F2608" s="84" t="s">
        <v>65</v>
      </c>
    </row>
    <row r="2609" spans="1:6" x14ac:dyDescent="0.25">
      <c r="A2609" s="84">
        <v>1689615007</v>
      </c>
      <c r="C2609" s="84">
        <v>1</v>
      </c>
      <c r="D2609" s="84">
        <v>1</v>
      </c>
      <c r="E2609" s="84" t="s">
        <v>62</v>
      </c>
      <c r="F2609" s="84" t="s">
        <v>63</v>
      </c>
    </row>
    <row r="2610" spans="1:6" x14ac:dyDescent="0.25">
      <c r="A2610" s="84">
        <v>1851312268</v>
      </c>
      <c r="C2610" s="84">
        <v>1</v>
      </c>
      <c r="D2610" s="84">
        <v>1</v>
      </c>
      <c r="E2610" s="84" t="s">
        <v>20</v>
      </c>
      <c r="F2610" s="84" t="s">
        <v>63</v>
      </c>
    </row>
    <row r="2611" spans="1:6" x14ac:dyDescent="0.25">
      <c r="A2611" s="84">
        <v>1972511970</v>
      </c>
      <c r="C2611" s="84">
        <v>1</v>
      </c>
      <c r="D2611" s="84">
        <v>0</v>
      </c>
      <c r="E2611" s="84" t="s">
        <v>64</v>
      </c>
      <c r="F2611" s="84" t="s">
        <v>65</v>
      </c>
    </row>
    <row r="2612" spans="1:6" x14ac:dyDescent="0.25">
      <c r="A2612" s="84">
        <v>1891779740</v>
      </c>
      <c r="C2612" s="84">
        <v>1</v>
      </c>
      <c r="D2612" s="84">
        <v>1</v>
      </c>
      <c r="E2612" s="84" t="s">
        <v>62</v>
      </c>
      <c r="F2612" s="84" t="s">
        <v>67</v>
      </c>
    </row>
    <row r="2613" spans="1:6" x14ac:dyDescent="0.25">
      <c r="A2613" s="84">
        <v>1255448957</v>
      </c>
      <c r="C2613" s="84">
        <v>1</v>
      </c>
      <c r="D2613" s="84">
        <v>0</v>
      </c>
      <c r="E2613" s="84" t="s">
        <v>62</v>
      </c>
      <c r="F2613" s="84" t="s">
        <v>65</v>
      </c>
    </row>
    <row r="2614" spans="1:6" x14ac:dyDescent="0.25">
      <c r="A2614" s="84">
        <v>1396888277</v>
      </c>
      <c r="C2614" s="84">
        <v>1</v>
      </c>
      <c r="D2614" s="84">
        <v>0</v>
      </c>
      <c r="E2614" s="84" t="s">
        <v>20</v>
      </c>
      <c r="F2614" s="84" t="s">
        <v>65</v>
      </c>
    </row>
    <row r="2615" spans="1:6" x14ac:dyDescent="0.25">
      <c r="A2615" s="84">
        <v>1508807066</v>
      </c>
      <c r="C2615" s="84">
        <v>1</v>
      </c>
      <c r="D2615" s="84">
        <v>1</v>
      </c>
      <c r="E2615" s="84" t="s">
        <v>64</v>
      </c>
      <c r="F2615" s="84" t="s">
        <v>63</v>
      </c>
    </row>
    <row r="2616" spans="1:6" x14ac:dyDescent="0.25">
      <c r="A2616" s="84">
        <v>1598723348</v>
      </c>
      <c r="C2616" s="84">
        <v>1</v>
      </c>
      <c r="D2616" s="84">
        <v>0</v>
      </c>
      <c r="E2616" s="84" t="s">
        <v>20</v>
      </c>
      <c r="F2616" s="84" t="s">
        <v>65</v>
      </c>
    </row>
    <row r="2617" spans="1:6" x14ac:dyDescent="0.25">
      <c r="A2617" s="84">
        <v>1861493413</v>
      </c>
      <c r="C2617" s="84">
        <v>1</v>
      </c>
      <c r="D2617" s="84">
        <v>1</v>
      </c>
      <c r="E2617" s="84" t="s">
        <v>62</v>
      </c>
      <c r="F2617" s="84" t="s">
        <v>66</v>
      </c>
    </row>
    <row r="2618" spans="1:6" x14ac:dyDescent="0.25">
      <c r="A2618" s="84">
        <v>1275581233</v>
      </c>
      <c r="C2618" s="84">
        <v>1</v>
      </c>
      <c r="D2618" s="84">
        <v>0</v>
      </c>
      <c r="E2618" s="84" t="s">
        <v>62</v>
      </c>
      <c r="F2618" s="84" t="s">
        <v>65</v>
      </c>
    </row>
    <row r="2619" spans="1:6" x14ac:dyDescent="0.25">
      <c r="A2619" s="84">
        <v>1326143322</v>
      </c>
      <c r="C2619" s="84">
        <v>1</v>
      </c>
      <c r="D2619" s="84">
        <v>0</v>
      </c>
      <c r="E2619" s="84" t="s">
        <v>20</v>
      </c>
      <c r="F2619" s="84" t="s">
        <v>65</v>
      </c>
    </row>
    <row r="2620" spans="1:6" x14ac:dyDescent="0.25">
      <c r="A2620" s="84">
        <v>1245328004</v>
      </c>
      <c r="C2620" s="84">
        <v>1</v>
      </c>
      <c r="D2620" s="84">
        <v>0</v>
      </c>
      <c r="E2620" s="84" t="s">
        <v>20</v>
      </c>
      <c r="F2620" s="84" t="s">
        <v>65</v>
      </c>
    </row>
    <row r="2621" spans="1:6" x14ac:dyDescent="0.25">
      <c r="A2621" s="84">
        <v>1851384044</v>
      </c>
      <c r="C2621" s="84">
        <v>1</v>
      </c>
      <c r="D2621" s="84">
        <v>1</v>
      </c>
      <c r="E2621" s="84" t="s">
        <v>62</v>
      </c>
      <c r="F2621" s="84" t="s">
        <v>63</v>
      </c>
    </row>
    <row r="2622" spans="1:6" x14ac:dyDescent="0.25">
      <c r="A2622" s="84">
        <v>1588755722</v>
      </c>
      <c r="C2622" s="84">
        <v>1</v>
      </c>
      <c r="D2622" s="84">
        <v>0</v>
      </c>
      <c r="E2622" s="84" t="s">
        <v>62</v>
      </c>
      <c r="F2622" s="84" t="s">
        <v>65</v>
      </c>
    </row>
    <row r="2623" spans="1:6" x14ac:dyDescent="0.25">
      <c r="A2623" s="84">
        <v>1508029505</v>
      </c>
      <c r="C2623" s="84">
        <v>1</v>
      </c>
      <c r="D2623" s="84">
        <v>1</v>
      </c>
      <c r="E2623" s="84" t="s">
        <v>62</v>
      </c>
      <c r="F2623" s="84" t="s">
        <v>63</v>
      </c>
    </row>
    <row r="2624" spans="1:6" x14ac:dyDescent="0.25">
      <c r="A2624" s="84">
        <v>1437114113</v>
      </c>
      <c r="C2624" s="84">
        <v>1</v>
      </c>
      <c r="D2624" s="84">
        <v>1</v>
      </c>
      <c r="E2624" s="84" t="s">
        <v>20</v>
      </c>
      <c r="F2624" s="84" t="s">
        <v>70</v>
      </c>
    </row>
    <row r="2625" spans="1:6" x14ac:dyDescent="0.25">
      <c r="A2625" s="84">
        <v>1407831662</v>
      </c>
      <c r="C2625" s="84">
        <v>1</v>
      </c>
      <c r="D2625" s="84">
        <v>0</v>
      </c>
      <c r="E2625" s="84" t="s">
        <v>62</v>
      </c>
      <c r="F2625" s="84" t="s">
        <v>65</v>
      </c>
    </row>
    <row r="2626" spans="1:6" x14ac:dyDescent="0.25">
      <c r="A2626" s="84">
        <v>1326052028</v>
      </c>
      <c r="C2626" s="84">
        <v>1</v>
      </c>
      <c r="D2626" s="84">
        <v>0</v>
      </c>
      <c r="E2626" s="84" t="s">
        <v>20</v>
      </c>
      <c r="F2626" s="84" t="s">
        <v>65</v>
      </c>
    </row>
    <row r="2627" spans="1:6" x14ac:dyDescent="0.25">
      <c r="A2627" s="84">
        <v>1770521452</v>
      </c>
      <c r="C2627" s="84">
        <v>1</v>
      </c>
      <c r="D2627" s="84">
        <v>1</v>
      </c>
      <c r="E2627" s="84" t="s">
        <v>62</v>
      </c>
      <c r="F2627" s="84" t="s">
        <v>68</v>
      </c>
    </row>
    <row r="2628" spans="1:6" x14ac:dyDescent="0.25">
      <c r="A2628" s="84">
        <v>1366418006</v>
      </c>
      <c r="C2628" s="84">
        <v>1</v>
      </c>
      <c r="D2628" s="84">
        <v>0</v>
      </c>
      <c r="E2628" s="84" t="s">
        <v>20</v>
      </c>
      <c r="F2628" s="84" t="s">
        <v>65</v>
      </c>
    </row>
    <row r="2629" spans="1:6" x14ac:dyDescent="0.25">
      <c r="A2629" s="84">
        <v>1811009244</v>
      </c>
      <c r="C2629" s="84">
        <v>1</v>
      </c>
      <c r="D2629" s="84">
        <v>0</v>
      </c>
      <c r="E2629" s="84" t="s">
        <v>20</v>
      </c>
      <c r="F2629" s="84" t="s">
        <v>65</v>
      </c>
    </row>
    <row r="2630" spans="1:6" x14ac:dyDescent="0.25">
      <c r="A2630" s="84">
        <v>1225271331</v>
      </c>
      <c r="C2630" s="84">
        <v>1</v>
      </c>
      <c r="D2630" s="84">
        <v>1</v>
      </c>
      <c r="E2630" s="84" t="s">
        <v>62</v>
      </c>
      <c r="F2630" s="84" t="s">
        <v>63</v>
      </c>
    </row>
    <row r="2631" spans="1:6" x14ac:dyDescent="0.25">
      <c r="A2631" s="84">
        <v>1891022273</v>
      </c>
      <c r="C2631" s="84">
        <v>1</v>
      </c>
      <c r="D2631" s="84">
        <v>1</v>
      </c>
      <c r="E2631" s="84" t="s">
        <v>62</v>
      </c>
      <c r="F2631" s="84" t="s">
        <v>63</v>
      </c>
    </row>
    <row r="2632" spans="1:6" x14ac:dyDescent="0.25">
      <c r="A2632" s="84">
        <v>1992921316</v>
      </c>
      <c r="C2632" s="84">
        <v>1</v>
      </c>
      <c r="D2632" s="84">
        <v>1</v>
      </c>
      <c r="E2632" s="84" t="s">
        <v>62</v>
      </c>
      <c r="F2632" s="84" t="s">
        <v>70</v>
      </c>
    </row>
    <row r="2633" spans="1:6" x14ac:dyDescent="0.25">
      <c r="A2633" s="84">
        <v>1811299928</v>
      </c>
      <c r="C2633" s="84">
        <v>1</v>
      </c>
      <c r="D2633" s="84">
        <v>0</v>
      </c>
      <c r="E2633" s="84" t="s">
        <v>20</v>
      </c>
      <c r="F2633" s="84" t="s">
        <v>65</v>
      </c>
    </row>
    <row r="2634" spans="1:6" x14ac:dyDescent="0.25">
      <c r="A2634" s="84">
        <v>1396702544</v>
      </c>
      <c r="C2634" s="84">
        <v>1</v>
      </c>
      <c r="D2634" s="84">
        <v>1</v>
      </c>
      <c r="E2634" s="84" t="s">
        <v>62</v>
      </c>
      <c r="F2634" s="84" t="s">
        <v>67</v>
      </c>
    </row>
    <row r="2635" spans="1:6" x14ac:dyDescent="0.25">
      <c r="A2635" s="84">
        <v>1275772964</v>
      </c>
      <c r="C2635" s="84">
        <v>1</v>
      </c>
      <c r="D2635" s="84">
        <v>0</v>
      </c>
      <c r="E2635" s="84" t="s">
        <v>20</v>
      </c>
      <c r="F2635" s="84" t="s">
        <v>65</v>
      </c>
    </row>
    <row r="2636" spans="1:6" x14ac:dyDescent="0.25">
      <c r="A2636" s="84">
        <v>1164524815</v>
      </c>
      <c r="C2636" s="84">
        <v>1</v>
      </c>
      <c r="D2636" s="84">
        <v>1</v>
      </c>
      <c r="E2636" s="84" t="s">
        <v>62</v>
      </c>
      <c r="F2636" s="84" t="s">
        <v>67</v>
      </c>
    </row>
    <row r="2637" spans="1:6" x14ac:dyDescent="0.25">
      <c r="A2637" s="84">
        <v>1962745752</v>
      </c>
      <c r="C2637" s="84">
        <v>1</v>
      </c>
      <c r="D2637" s="84">
        <v>1</v>
      </c>
      <c r="E2637" s="84" t="s">
        <v>20</v>
      </c>
      <c r="F2637" s="84" t="s">
        <v>63</v>
      </c>
    </row>
    <row r="2638" spans="1:6" x14ac:dyDescent="0.25">
      <c r="A2638" s="84">
        <v>1538371901</v>
      </c>
      <c r="C2638" s="84">
        <v>1</v>
      </c>
      <c r="D2638" s="84">
        <v>1</v>
      </c>
      <c r="E2638" s="84" t="s">
        <v>20</v>
      </c>
      <c r="F2638" s="84" t="s">
        <v>66</v>
      </c>
    </row>
    <row r="2639" spans="1:6" x14ac:dyDescent="0.25">
      <c r="A2639" s="84">
        <v>1669638391</v>
      </c>
      <c r="C2639" s="84">
        <v>1</v>
      </c>
      <c r="D2639" s="84">
        <v>1</v>
      </c>
      <c r="E2639" s="84" t="s">
        <v>62</v>
      </c>
      <c r="F2639" s="84" t="s">
        <v>66</v>
      </c>
    </row>
    <row r="2640" spans="1:6" x14ac:dyDescent="0.25">
      <c r="A2640" s="84">
        <v>1700953791</v>
      </c>
      <c r="C2640" s="84">
        <v>1</v>
      </c>
      <c r="D2640" s="84">
        <v>0</v>
      </c>
      <c r="E2640" s="84" t="s">
        <v>20</v>
      </c>
      <c r="F2640" s="84" t="s">
        <v>65</v>
      </c>
    </row>
    <row r="2641" spans="1:6" x14ac:dyDescent="0.25">
      <c r="A2641" s="84">
        <v>1093019929</v>
      </c>
      <c r="C2641" s="84">
        <v>1</v>
      </c>
      <c r="D2641" s="84">
        <v>0</v>
      </c>
      <c r="E2641" s="84" t="s">
        <v>20</v>
      </c>
      <c r="F2641" s="84" t="s">
        <v>65</v>
      </c>
    </row>
    <row r="2642" spans="1:6" x14ac:dyDescent="0.25">
      <c r="A2642" s="84">
        <v>1104105030</v>
      </c>
      <c r="C2642" s="84">
        <v>1</v>
      </c>
      <c r="D2642" s="84">
        <v>1</v>
      </c>
      <c r="E2642" s="84" t="s">
        <v>20</v>
      </c>
      <c r="F2642" s="84" t="s">
        <v>67</v>
      </c>
    </row>
    <row r="2643" spans="1:6" x14ac:dyDescent="0.25">
      <c r="A2643" s="84">
        <v>1255362802</v>
      </c>
      <c r="C2643" s="84">
        <v>1</v>
      </c>
      <c r="D2643" s="84">
        <v>0</v>
      </c>
      <c r="E2643" s="84" t="s">
        <v>62</v>
      </c>
      <c r="F2643" s="84" t="s">
        <v>65</v>
      </c>
    </row>
    <row r="2644" spans="1:6" x14ac:dyDescent="0.25">
      <c r="A2644" s="84">
        <v>1427265826</v>
      </c>
      <c r="C2644" s="84">
        <v>1</v>
      </c>
      <c r="D2644" s="84">
        <v>1</v>
      </c>
      <c r="E2644" s="84" t="s">
        <v>20</v>
      </c>
      <c r="F2644" s="84" t="s">
        <v>66</v>
      </c>
    </row>
    <row r="2645" spans="1:6" x14ac:dyDescent="0.25">
      <c r="A2645" s="84">
        <v>1912182312</v>
      </c>
      <c r="C2645" s="84">
        <v>1</v>
      </c>
      <c r="D2645" s="84">
        <v>1</v>
      </c>
      <c r="E2645" s="84" t="s">
        <v>62</v>
      </c>
      <c r="F2645" s="84" t="s">
        <v>63</v>
      </c>
    </row>
    <row r="2646" spans="1:6" x14ac:dyDescent="0.25">
      <c r="A2646" s="84">
        <v>1669512687</v>
      </c>
      <c r="C2646" s="84">
        <v>1</v>
      </c>
      <c r="D2646" s="84">
        <v>1</v>
      </c>
      <c r="E2646" s="84" t="s">
        <v>20</v>
      </c>
      <c r="F2646" s="84" t="s">
        <v>67</v>
      </c>
    </row>
    <row r="2647" spans="1:6" x14ac:dyDescent="0.25">
      <c r="A2647" s="84">
        <v>1992896286</v>
      </c>
      <c r="C2647" s="84">
        <v>1</v>
      </c>
      <c r="D2647" s="84">
        <v>1</v>
      </c>
      <c r="E2647" s="84" t="s">
        <v>62</v>
      </c>
      <c r="F2647" s="84" t="s">
        <v>66</v>
      </c>
    </row>
    <row r="2648" spans="1:6" x14ac:dyDescent="0.25">
      <c r="A2648" s="84">
        <v>1811992530</v>
      </c>
      <c r="C2648" s="84">
        <v>1</v>
      </c>
      <c r="D2648" s="84">
        <v>0</v>
      </c>
      <c r="E2648" s="84" t="s">
        <v>62</v>
      </c>
      <c r="F2648" s="84" t="s">
        <v>65</v>
      </c>
    </row>
    <row r="2649" spans="1:6" x14ac:dyDescent="0.25">
      <c r="A2649" s="84">
        <v>1063498897</v>
      </c>
      <c r="C2649" s="84">
        <v>1</v>
      </c>
      <c r="D2649" s="84">
        <v>0</v>
      </c>
      <c r="E2649" s="84" t="s">
        <v>20</v>
      </c>
      <c r="F2649" s="84" t="s">
        <v>65</v>
      </c>
    </row>
    <row r="2650" spans="1:6" x14ac:dyDescent="0.25">
      <c r="A2650" s="84">
        <v>1275610503</v>
      </c>
      <c r="C2650" s="84">
        <v>1</v>
      </c>
      <c r="D2650" s="84">
        <v>1</v>
      </c>
      <c r="E2650" s="84" t="s">
        <v>62</v>
      </c>
      <c r="F2650" s="84" t="s">
        <v>63</v>
      </c>
    </row>
    <row r="2651" spans="1:6" x14ac:dyDescent="0.25">
      <c r="A2651" s="84">
        <v>1346464765</v>
      </c>
      <c r="C2651" s="84">
        <v>1</v>
      </c>
      <c r="D2651" s="84">
        <v>1</v>
      </c>
      <c r="E2651" s="84" t="s">
        <v>62</v>
      </c>
      <c r="F2651" s="84" t="s">
        <v>70</v>
      </c>
    </row>
    <row r="2652" spans="1:6" x14ac:dyDescent="0.25">
      <c r="A2652" s="84">
        <v>1174934897</v>
      </c>
      <c r="C2652" s="84">
        <v>1</v>
      </c>
      <c r="D2652" s="84">
        <v>1</v>
      </c>
      <c r="E2652" s="84" t="s">
        <v>20</v>
      </c>
      <c r="F2652" s="84" t="s">
        <v>66</v>
      </c>
    </row>
    <row r="2653" spans="1:6" x14ac:dyDescent="0.25">
      <c r="A2653" s="84">
        <v>1366824807</v>
      </c>
      <c r="C2653" s="84">
        <v>1</v>
      </c>
      <c r="D2653" s="84">
        <v>1</v>
      </c>
      <c r="E2653" s="84" t="s">
        <v>20</v>
      </c>
      <c r="F2653" s="84" t="s">
        <v>66</v>
      </c>
    </row>
    <row r="2654" spans="1:6" x14ac:dyDescent="0.25">
      <c r="A2654" s="84">
        <v>1659798650</v>
      </c>
      <c r="C2654" s="84">
        <v>1</v>
      </c>
      <c r="D2654" s="84">
        <v>1</v>
      </c>
      <c r="E2654" s="84" t="s">
        <v>20</v>
      </c>
      <c r="F2654" s="84" t="s">
        <v>67</v>
      </c>
    </row>
    <row r="2655" spans="1:6" x14ac:dyDescent="0.25">
      <c r="A2655" s="84">
        <v>1225263692</v>
      </c>
      <c r="C2655" s="84">
        <v>1</v>
      </c>
      <c r="D2655" s="84">
        <v>1</v>
      </c>
      <c r="E2655" s="84" t="s">
        <v>62</v>
      </c>
      <c r="F2655" s="84" t="s">
        <v>63</v>
      </c>
    </row>
    <row r="2656" spans="1:6" x14ac:dyDescent="0.25">
      <c r="A2656" s="84">
        <v>1063863785</v>
      </c>
      <c r="C2656" s="84">
        <v>1</v>
      </c>
      <c r="D2656" s="84">
        <v>0</v>
      </c>
      <c r="E2656" s="84" t="s">
        <v>20</v>
      </c>
      <c r="F2656" s="84" t="s">
        <v>65</v>
      </c>
    </row>
    <row r="2657" spans="1:6" x14ac:dyDescent="0.25">
      <c r="A2657" s="84">
        <v>1912532342</v>
      </c>
      <c r="C2657" s="84">
        <v>1</v>
      </c>
      <c r="D2657" s="84">
        <v>0</v>
      </c>
      <c r="E2657" s="84" t="s">
        <v>20</v>
      </c>
      <c r="F2657" s="84" t="s">
        <v>65</v>
      </c>
    </row>
    <row r="2658" spans="1:6" x14ac:dyDescent="0.25">
      <c r="A2658" s="84">
        <v>1831291863</v>
      </c>
      <c r="C2658" s="84">
        <v>1</v>
      </c>
      <c r="D2658" s="84">
        <v>1</v>
      </c>
      <c r="E2658" s="84" t="s">
        <v>20</v>
      </c>
      <c r="F2658" s="84" t="s">
        <v>66</v>
      </c>
    </row>
    <row r="2659" spans="1:6" x14ac:dyDescent="0.25">
      <c r="A2659" s="84">
        <v>1306893516</v>
      </c>
      <c r="C2659" s="84">
        <v>1</v>
      </c>
      <c r="D2659" s="84">
        <v>1</v>
      </c>
      <c r="E2659" s="84" t="s">
        <v>62</v>
      </c>
      <c r="F2659" s="84" t="s">
        <v>63</v>
      </c>
    </row>
    <row r="2660" spans="1:6" x14ac:dyDescent="0.25">
      <c r="A2660" s="84">
        <v>1942252085</v>
      </c>
      <c r="C2660" s="84">
        <v>1</v>
      </c>
      <c r="D2660" s="84">
        <v>1</v>
      </c>
      <c r="E2660" s="84" t="s">
        <v>62</v>
      </c>
      <c r="F2660" s="84" t="s">
        <v>68</v>
      </c>
    </row>
    <row r="2661" spans="1:6" x14ac:dyDescent="0.25">
      <c r="A2661" s="84">
        <v>1598804346</v>
      </c>
      <c r="C2661" s="84">
        <v>1</v>
      </c>
      <c r="D2661" s="84">
        <v>0</v>
      </c>
      <c r="E2661" s="84" t="s">
        <v>20</v>
      </c>
      <c r="F2661" s="84" t="s">
        <v>65</v>
      </c>
    </row>
    <row r="2662" spans="1:6" x14ac:dyDescent="0.25">
      <c r="A2662" s="84">
        <v>1750395828</v>
      </c>
      <c r="C2662" s="84">
        <v>1</v>
      </c>
      <c r="D2662" s="84">
        <v>1</v>
      </c>
      <c r="E2662" s="84" t="s">
        <v>62</v>
      </c>
      <c r="F2662" s="84" t="s">
        <v>70</v>
      </c>
    </row>
    <row r="2663" spans="1:6" x14ac:dyDescent="0.25">
      <c r="A2663" s="84">
        <v>1154345536</v>
      </c>
      <c r="C2663" s="84">
        <v>1</v>
      </c>
      <c r="D2663" s="84">
        <v>0</v>
      </c>
      <c r="E2663" s="84" t="s">
        <v>62</v>
      </c>
      <c r="F2663" s="84" t="s">
        <v>65</v>
      </c>
    </row>
    <row r="2664" spans="1:6" x14ac:dyDescent="0.25">
      <c r="A2664" s="84">
        <v>1821023862</v>
      </c>
      <c r="C2664" s="84">
        <v>1</v>
      </c>
      <c r="D2664" s="84">
        <v>0</v>
      </c>
      <c r="E2664" s="84" t="s">
        <v>62</v>
      </c>
      <c r="F2664" s="84" t="s">
        <v>65</v>
      </c>
    </row>
    <row r="2665" spans="1:6" x14ac:dyDescent="0.25">
      <c r="A2665" s="84">
        <v>1558457960</v>
      </c>
      <c r="C2665" s="84">
        <v>1</v>
      </c>
      <c r="D2665" s="84">
        <v>1</v>
      </c>
      <c r="E2665" s="84" t="s">
        <v>62</v>
      </c>
      <c r="F2665" s="84" t="s">
        <v>63</v>
      </c>
    </row>
    <row r="2666" spans="1:6" x14ac:dyDescent="0.25">
      <c r="A2666" s="84">
        <v>1366540544</v>
      </c>
      <c r="C2666" s="84">
        <v>1</v>
      </c>
      <c r="D2666" s="84">
        <v>1</v>
      </c>
      <c r="E2666" s="84" t="s">
        <v>20</v>
      </c>
      <c r="F2666" s="84" t="s">
        <v>63</v>
      </c>
    </row>
    <row r="2667" spans="1:6" x14ac:dyDescent="0.25">
      <c r="A2667" s="84">
        <v>1245294123</v>
      </c>
      <c r="C2667" s="84">
        <v>1</v>
      </c>
      <c r="D2667" s="84">
        <v>1</v>
      </c>
      <c r="E2667" s="84" t="s">
        <v>20</v>
      </c>
      <c r="F2667" s="84" t="s">
        <v>70</v>
      </c>
    </row>
    <row r="2668" spans="1:6" x14ac:dyDescent="0.25">
      <c r="A2668" s="84">
        <v>1790799864</v>
      </c>
      <c r="C2668" s="84">
        <v>1</v>
      </c>
      <c r="D2668" s="84">
        <v>1</v>
      </c>
      <c r="E2668" s="84" t="s">
        <v>20</v>
      </c>
      <c r="F2668" s="84" t="s">
        <v>66</v>
      </c>
    </row>
    <row r="2669" spans="1:6" x14ac:dyDescent="0.25">
      <c r="A2669" s="84">
        <v>1861104416</v>
      </c>
      <c r="C2669" s="84">
        <v>1</v>
      </c>
      <c r="D2669" s="84">
        <v>1</v>
      </c>
      <c r="E2669" s="84" t="s">
        <v>62</v>
      </c>
      <c r="F2669" s="84" t="s">
        <v>63</v>
      </c>
    </row>
    <row r="2670" spans="1:6" x14ac:dyDescent="0.25">
      <c r="A2670" s="84">
        <v>1134718802</v>
      </c>
      <c r="C2670" s="84">
        <v>1</v>
      </c>
      <c r="D2670" s="84">
        <v>0</v>
      </c>
      <c r="E2670" s="84" t="s">
        <v>20</v>
      </c>
      <c r="F2670" s="84" t="s">
        <v>65</v>
      </c>
    </row>
    <row r="2671" spans="1:6" x14ac:dyDescent="0.25">
      <c r="A2671" s="84">
        <v>1558026021</v>
      </c>
      <c r="C2671" s="84">
        <v>1</v>
      </c>
      <c r="D2671" s="84">
        <v>1</v>
      </c>
      <c r="E2671" s="84" t="s">
        <v>62</v>
      </c>
      <c r="F2671" s="84" t="s">
        <v>67</v>
      </c>
    </row>
    <row r="2672" spans="1:6" x14ac:dyDescent="0.25">
      <c r="A2672" s="84">
        <v>1699341347</v>
      </c>
      <c r="C2672" s="84">
        <v>1</v>
      </c>
      <c r="D2672" s="84">
        <v>0</v>
      </c>
      <c r="E2672" s="84" t="s">
        <v>71</v>
      </c>
      <c r="F2672" s="84" t="s">
        <v>65</v>
      </c>
    </row>
    <row r="2673" spans="1:6" x14ac:dyDescent="0.25">
      <c r="A2673" s="84">
        <v>1578699104</v>
      </c>
      <c r="C2673" s="84">
        <v>1</v>
      </c>
      <c r="D2673" s="84">
        <v>1</v>
      </c>
      <c r="E2673" s="84" t="s">
        <v>20</v>
      </c>
      <c r="F2673" s="84" t="s">
        <v>63</v>
      </c>
    </row>
    <row r="2674" spans="1:6" x14ac:dyDescent="0.25">
      <c r="A2674" s="84">
        <v>1205866613</v>
      </c>
      <c r="C2674" s="84">
        <v>1</v>
      </c>
      <c r="D2674" s="84">
        <v>1</v>
      </c>
      <c r="E2674" s="84" t="s">
        <v>64</v>
      </c>
      <c r="F2674" s="84" t="s">
        <v>63</v>
      </c>
    </row>
    <row r="2675" spans="1:6" x14ac:dyDescent="0.25">
      <c r="A2675" s="84">
        <v>1780772897</v>
      </c>
      <c r="C2675" s="84">
        <v>1</v>
      </c>
      <c r="D2675" s="84">
        <v>1</v>
      </c>
      <c r="E2675" s="84" t="s">
        <v>20</v>
      </c>
      <c r="F2675" s="84" t="s">
        <v>63</v>
      </c>
    </row>
    <row r="2676" spans="1:6" x14ac:dyDescent="0.25">
      <c r="A2676" s="84">
        <v>1720136138</v>
      </c>
      <c r="C2676" s="84">
        <v>1</v>
      </c>
      <c r="D2676" s="84">
        <v>0</v>
      </c>
      <c r="E2676" s="84" t="s">
        <v>20</v>
      </c>
      <c r="F2676" s="84" t="s">
        <v>65</v>
      </c>
    </row>
    <row r="2677" spans="1:6" x14ac:dyDescent="0.25">
      <c r="A2677" s="84">
        <v>1295891224</v>
      </c>
      <c r="C2677" s="84">
        <v>1</v>
      </c>
      <c r="D2677" s="84">
        <v>0</v>
      </c>
      <c r="E2677" s="84" t="s">
        <v>62</v>
      </c>
      <c r="F2677" s="84" t="s">
        <v>65</v>
      </c>
    </row>
    <row r="2678" spans="1:6" x14ac:dyDescent="0.25">
      <c r="A2678" s="84">
        <v>1710959523</v>
      </c>
      <c r="C2678" s="84">
        <v>1</v>
      </c>
      <c r="D2678" s="84">
        <v>0</v>
      </c>
      <c r="E2678" s="84" t="s">
        <v>62</v>
      </c>
      <c r="F2678" s="84" t="s">
        <v>65</v>
      </c>
    </row>
    <row r="2679" spans="1:6" x14ac:dyDescent="0.25">
      <c r="A2679" s="84">
        <v>1295812444</v>
      </c>
      <c r="C2679" s="84">
        <v>1</v>
      </c>
      <c r="D2679" s="84">
        <v>0</v>
      </c>
      <c r="E2679" s="84" t="s">
        <v>64</v>
      </c>
      <c r="F2679" s="84" t="s">
        <v>65</v>
      </c>
    </row>
    <row r="2680" spans="1:6" x14ac:dyDescent="0.25">
      <c r="A2680" s="84">
        <v>1881603629</v>
      </c>
      <c r="C2680" s="84">
        <v>1</v>
      </c>
      <c r="D2680" s="84">
        <v>0</v>
      </c>
      <c r="E2680" s="84" t="s">
        <v>62</v>
      </c>
      <c r="F2680" s="84" t="s">
        <v>65</v>
      </c>
    </row>
    <row r="2681" spans="1:6" x14ac:dyDescent="0.25">
      <c r="A2681" s="84">
        <v>1184676785</v>
      </c>
      <c r="C2681" s="84">
        <v>1</v>
      </c>
      <c r="D2681" s="84">
        <v>1</v>
      </c>
      <c r="E2681" s="84" t="s">
        <v>20</v>
      </c>
      <c r="F2681" s="84" t="s">
        <v>63</v>
      </c>
    </row>
    <row r="2682" spans="1:6" x14ac:dyDescent="0.25">
      <c r="A2682" s="84">
        <v>1376631911</v>
      </c>
      <c r="C2682" s="84">
        <v>1</v>
      </c>
      <c r="D2682" s="84">
        <v>1</v>
      </c>
      <c r="E2682" s="84" t="s">
        <v>62</v>
      </c>
      <c r="F2682" s="84" t="s">
        <v>67</v>
      </c>
    </row>
    <row r="2683" spans="1:6" x14ac:dyDescent="0.25">
      <c r="A2683" s="84">
        <v>1245341445</v>
      </c>
      <c r="C2683" s="84">
        <v>1</v>
      </c>
      <c r="D2683" s="84">
        <v>0</v>
      </c>
      <c r="E2683" s="84" t="s">
        <v>62</v>
      </c>
      <c r="F2683" s="84" t="s">
        <v>65</v>
      </c>
    </row>
    <row r="2684" spans="1:6" x14ac:dyDescent="0.25">
      <c r="A2684" s="84">
        <v>1326096603</v>
      </c>
      <c r="C2684" s="84">
        <v>1</v>
      </c>
      <c r="D2684" s="84">
        <v>1</v>
      </c>
      <c r="E2684" s="84" t="s">
        <v>62</v>
      </c>
      <c r="F2684" s="84" t="s">
        <v>66</v>
      </c>
    </row>
    <row r="2685" spans="1:6" x14ac:dyDescent="0.25">
      <c r="A2685" s="84">
        <v>1538194048</v>
      </c>
      <c r="C2685" s="84">
        <v>1</v>
      </c>
      <c r="D2685" s="84">
        <v>1</v>
      </c>
      <c r="E2685" s="84" t="s">
        <v>62</v>
      </c>
      <c r="F2685" s="84" t="s">
        <v>68</v>
      </c>
    </row>
    <row r="2686" spans="1:6" x14ac:dyDescent="0.25">
      <c r="A2686" s="84">
        <v>1912973520</v>
      </c>
      <c r="C2686" s="84">
        <v>1</v>
      </c>
      <c r="D2686" s="84">
        <v>0</v>
      </c>
      <c r="E2686" s="84" t="s">
        <v>62</v>
      </c>
      <c r="F2686" s="84" t="s">
        <v>65</v>
      </c>
    </row>
    <row r="2687" spans="1:6" x14ac:dyDescent="0.25">
      <c r="A2687" s="84">
        <v>1114092186</v>
      </c>
      <c r="C2687" s="84">
        <v>1</v>
      </c>
      <c r="D2687" s="84">
        <v>1</v>
      </c>
      <c r="E2687" s="84" t="s">
        <v>62</v>
      </c>
      <c r="F2687" s="84" t="s">
        <v>63</v>
      </c>
    </row>
    <row r="2688" spans="1:6" x14ac:dyDescent="0.25">
      <c r="A2688" s="84">
        <v>1538253190</v>
      </c>
      <c r="C2688" s="84">
        <v>1</v>
      </c>
      <c r="D2688" s="84">
        <v>1</v>
      </c>
      <c r="E2688" s="84" t="s">
        <v>62</v>
      </c>
      <c r="F2688" s="84" t="s">
        <v>66</v>
      </c>
    </row>
    <row r="2689" spans="1:6" x14ac:dyDescent="0.25">
      <c r="A2689" s="84">
        <v>1700912318</v>
      </c>
      <c r="C2689" s="84">
        <v>1</v>
      </c>
      <c r="D2689" s="84">
        <v>1</v>
      </c>
      <c r="E2689" s="84" t="s">
        <v>62</v>
      </c>
      <c r="F2689" s="84" t="s">
        <v>63</v>
      </c>
    </row>
    <row r="2690" spans="1:6" x14ac:dyDescent="0.25">
      <c r="A2690" s="84">
        <v>1699054809</v>
      </c>
      <c r="C2690" s="84">
        <v>1</v>
      </c>
      <c r="D2690" s="84">
        <v>0</v>
      </c>
      <c r="E2690" s="84" t="s">
        <v>62</v>
      </c>
      <c r="F2690" s="84" t="s">
        <v>65</v>
      </c>
    </row>
    <row r="2691" spans="1:6" x14ac:dyDescent="0.25">
      <c r="A2691" s="84">
        <v>1043268014</v>
      </c>
      <c r="C2691" s="84">
        <v>1</v>
      </c>
      <c r="D2691" s="84">
        <v>0</v>
      </c>
      <c r="E2691" s="84" t="s">
        <v>64</v>
      </c>
      <c r="F2691" s="84" t="s">
        <v>65</v>
      </c>
    </row>
    <row r="2692" spans="1:6" x14ac:dyDescent="0.25">
      <c r="A2692" s="84">
        <v>1831163096</v>
      </c>
      <c r="C2692" s="84">
        <v>1</v>
      </c>
      <c r="D2692" s="84">
        <v>1</v>
      </c>
      <c r="E2692" s="84" t="s">
        <v>62</v>
      </c>
      <c r="F2692" s="84" t="s">
        <v>63</v>
      </c>
    </row>
    <row r="2693" spans="1:6" x14ac:dyDescent="0.25">
      <c r="A2693" s="84">
        <v>1902871684</v>
      </c>
      <c r="C2693" s="84">
        <v>1</v>
      </c>
      <c r="D2693" s="84">
        <v>0</v>
      </c>
      <c r="E2693" s="84" t="s">
        <v>62</v>
      </c>
      <c r="F2693" s="84" t="s">
        <v>65</v>
      </c>
    </row>
    <row r="2694" spans="1:6" x14ac:dyDescent="0.25">
      <c r="A2694" s="84">
        <v>1093720682</v>
      </c>
      <c r="C2694" s="84">
        <v>1</v>
      </c>
      <c r="D2694" s="84">
        <v>1</v>
      </c>
      <c r="E2694" s="84" t="s">
        <v>62</v>
      </c>
      <c r="F2694" s="84" t="s">
        <v>63</v>
      </c>
    </row>
    <row r="2695" spans="1:6" x14ac:dyDescent="0.25">
      <c r="A2695" s="84">
        <v>1164527883</v>
      </c>
      <c r="C2695" s="84">
        <v>1</v>
      </c>
      <c r="D2695" s="84">
        <v>1</v>
      </c>
      <c r="E2695" s="84" t="s">
        <v>64</v>
      </c>
      <c r="F2695" s="84" t="s">
        <v>63</v>
      </c>
    </row>
    <row r="2696" spans="1:6" x14ac:dyDescent="0.25">
      <c r="A2696" s="84">
        <v>1922072404</v>
      </c>
      <c r="C2696" s="84">
        <v>1</v>
      </c>
      <c r="D2696" s="84">
        <v>1</v>
      </c>
      <c r="E2696" s="84" t="s">
        <v>62</v>
      </c>
      <c r="F2696" s="84" t="s">
        <v>63</v>
      </c>
    </row>
    <row r="2697" spans="1:6" x14ac:dyDescent="0.25">
      <c r="A2697" s="84">
        <v>1992768360</v>
      </c>
      <c r="C2697" s="84">
        <v>1</v>
      </c>
      <c r="D2697" s="84">
        <v>0</v>
      </c>
      <c r="E2697" s="84" t="s">
        <v>20</v>
      </c>
      <c r="F2697" s="84" t="s">
        <v>65</v>
      </c>
    </row>
    <row r="2698" spans="1:6" x14ac:dyDescent="0.25">
      <c r="A2698" s="84">
        <v>1750304580</v>
      </c>
      <c r="C2698" s="84">
        <v>1</v>
      </c>
      <c r="D2698" s="84">
        <v>0</v>
      </c>
      <c r="E2698" s="84" t="s">
        <v>62</v>
      </c>
      <c r="F2698" s="84" t="s">
        <v>65</v>
      </c>
    </row>
    <row r="2699" spans="1:6" x14ac:dyDescent="0.25">
      <c r="A2699" s="84">
        <v>1457315764</v>
      </c>
      <c r="C2699" s="84">
        <v>1</v>
      </c>
      <c r="D2699" s="84">
        <v>1</v>
      </c>
      <c r="E2699" s="84" t="s">
        <v>62</v>
      </c>
      <c r="F2699" s="84" t="s">
        <v>63</v>
      </c>
    </row>
    <row r="2700" spans="1:6" x14ac:dyDescent="0.25">
      <c r="A2700" s="84">
        <v>1912000811</v>
      </c>
      <c r="C2700" s="84">
        <v>1</v>
      </c>
      <c r="D2700" s="84">
        <v>1</v>
      </c>
      <c r="E2700" s="84" t="s">
        <v>62</v>
      </c>
      <c r="F2700" s="84" t="s">
        <v>66</v>
      </c>
    </row>
    <row r="2701" spans="1:6" x14ac:dyDescent="0.25">
      <c r="A2701" s="84">
        <v>1447432463</v>
      </c>
      <c r="C2701" s="84">
        <v>1</v>
      </c>
      <c r="D2701" s="84">
        <v>1</v>
      </c>
      <c r="E2701" s="84" t="s">
        <v>62</v>
      </c>
      <c r="F2701" s="84" t="s">
        <v>63</v>
      </c>
    </row>
    <row r="2702" spans="1:6" x14ac:dyDescent="0.25">
      <c r="A2702" s="84">
        <v>1528088937</v>
      </c>
      <c r="C2702" s="84">
        <v>1</v>
      </c>
      <c r="D2702" s="84">
        <v>0</v>
      </c>
      <c r="E2702" s="84" t="s">
        <v>62</v>
      </c>
      <c r="F2702" s="84" t="s">
        <v>65</v>
      </c>
    </row>
    <row r="2703" spans="1:6" x14ac:dyDescent="0.25">
      <c r="A2703" s="84">
        <v>1598790826</v>
      </c>
      <c r="C2703" s="84">
        <v>1</v>
      </c>
      <c r="D2703" s="84">
        <v>0</v>
      </c>
      <c r="E2703" s="84" t="s">
        <v>62</v>
      </c>
      <c r="F2703" s="84" t="s">
        <v>65</v>
      </c>
    </row>
    <row r="2704" spans="1:6" x14ac:dyDescent="0.25">
      <c r="A2704" s="84">
        <v>1588698112</v>
      </c>
      <c r="C2704" s="84">
        <v>1</v>
      </c>
      <c r="D2704" s="84">
        <v>1</v>
      </c>
      <c r="E2704" s="84" t="s">
        <v>62</v>
      </c>
      <c r="F2704" s="84" t="s">
        <v>68</v>
      </c>
    </row>
    <row r="2705" spans="1:6" x14ac:dyDescent="0.25">
      <c r="A2705" s="84">
        <v>1174510747</v>
      </c>
      <c r="C2705" s="84">
        <v>1</v>
      </c>
      <c r="D2705" s="84">
        <v>0</v>
      </c>
      <c r="E2705" s="84" t="s">
        <v>62</v>
      </c>
      <c r="F2705" s="84" t="s">
        <v>65</v>
      </c>
    </row>
    <row r="2706" spans="1:6" x14ac:dyDescent="0.25">
      <c r="A2706" s="84">
        <v>1184143299</v>
      </c>
      <c r="C2706" s="84">
        <v>1</v>
      </c>
      <c r="D2706" s="84">
        <v>1</v>
      </c>
      <c r="E2706" s="84" t="s">
        <v>20</v>
      </c>
      <c r="F2706" s="84" t="s">
        <v>63</v>
      </c>
    </row>
    <row r="2707" spans="1:6" x14ac:dyDescent="0.25">
      <c r="A2707" s="84">
        <v>1144781774</v>
      </c>
      <c r="C2707" s="84">
        <v>1</v>
      </c>
      <c r="D2707" s="84">
        <v>1</v>
      </c>
      <c r="E2707" s="84" t="s">
        <v>20</v>
      </c>
      <c r="F2707" s="84" t="s">
        <v>67</v>
      </c>
    </row>
    <row r="2708" spans="1:6" x14ac:dyDescent="0.25">
      <c r="A2708" s="84">
        <v>1740770007</v>
      </c>
      <c r="C2708" s="84">
        <v>1</v>
      </c>
      <c r="D2708" s="84">
        <v>0</v>
      </c>
      <c r="E2708" s="84" t="s">
        <v>62</v>
      </c>
      <c r="F2708" s="84" t="s">
        <v>65</v>
      </c>
    </row>
    <row r="2709" spans="1:6" x14ac:dyDescent="0.25">
      <c r="A2709" s="84">
        <v>1225284359</v>
      </c>
      <c r="C2709" s="84">
        <v>1</v>
      </c>
      <c r="D2709" s="84">
        <v>1</v>
      </c>
      <c r="E2709" s="84" t="s">
        <v>20</v>
      </c>
      <c r="F2709" s="84" t="s">
        <v>67</v>
      </c>
    </row>
    <row r="2710" spans="1:6" x14ac:dyDescent="0.25">
      <c r="A2710" s="84">
        <v>1205058856</v>
      </c>
      <c r="C2710" s="84">
        <v>1</v>
      </c>
      <c r="D2710" s="84">
        <v>1</v>
      </c>
      <c r="E2710" s="84" t="s">
        <v>20</v>
      </c>
      <c r="F2710" s="84" t="s">
        <v>66</v>
      </c>
    </row>
    <row r="2711" spans="1:6" x14ac:dyDescent="0.25">
      <c r="A2711" s="84">
        <v>1528349420</v>
      </c>
      <c r="C2711" s="84">
        <v>1</v>
      </c>
      <c r="D2711" s="84">
        <v>0</v>
      </c>
      <c r="E2711" s="84" t="s">
        <v>62</v>
      </c>
      <c r="F2711" s="84" t="s">
        <v>65</v>
      </c>
    </row>
    <row r="2712" spans="1:6" x14ac:dyDescent="0.25">
      <c r="A2712" s="84">
        <v>1750318416</v>
      </c>
      <c r="C2712" s="84">
        <v>1</v>
      </c>
      <c r="D2712" s="84">
        <v>1</v>
      </c>
      <c r="E2712" s="84" t="s">
        <v>62</v>
      </c>
      <c r="F2712" s="84" t="s">
        <v>66</v>
      </c>
    </row>
    <row r="2713" spans="1:6" x14ac:dyDescent="0.25">
      <c r="A2713" s="84">
        <v>1760634778</v>
      </c>
      <c r="C2713" s="84">
        <v>1</v>
      </c>
      <c r="D2713" s="84">
        <v>0</v>
      </c>
      <c r="E2713" s="84" t="s">
        <v>64</v>
      </c>
      <c r="F2713" s="84" t="s">
        <v>65</v>
      </c>
    </row>
    <row r="2714" spans="1:6" x14ac:dyDescent="0.25">
      <c r="A2714" s="84">
        <v>1336448331</v>
      </c>
      <c r="C2714" s="84">
        <v>1</v>
      </c>
      <c r="D2714" s="84">
        <v>1</v>
      </c>
      <c r="E2714" s="84" t="s">
        <v>20</v>
      </c>
      <c r="F2714" s="84" t="s">
        <v>63</v>
      </c>
    </row>
    <row r="2715" spans="1:6" x14ac:dyDescent="0.25">
      <c r="A2715" s="84">
        <v>1295711414</v>
      </c>
      <c r="C2715" s="84">
        <v>1</v>
      </c>
      <c r="D2715" s="84">
        <v>1</v>
      </c>
      <c r="E2715" s="84" t="s">
        <v>20</v>
      </c>
      <c r="F2715" s="84" t="s">
        <v>66</v>
      </c>
    </row>
    <row r="2716" spans="1:6" x14ac:dyDescent="0.25">
      <c r="A2716" s="84">
        <v>1194147645</v>
      </c>
      <c r="C2716" s="84">
        <v>1</v>
      </c>
      <c r="D2716" s="84">
        <v>1</v>
      </c>
      <c r="E2716" s="84" t="s">
        <v>62</v>
      </c>
      <c r="F2716" s="84" t="s">
        <v>67</v>
      </c>
    </row>
    <row r="2717" spans="1:6" x14ac:dyDescent="0.25">
      <c r="A2717" s="84">
        <v>1346532132</v>
      </c>
      <c r="C2717" s="84">
        <v>1</v>
      </c>
      <c r="D2717" s="84">
        <v>1</v>
      </c>
      <c r="E2717" s="84" t="s">
        <v>62</v>
      </c>
      <c r="F2717" s="84" t="s">
        <v>63</v>
      </c>
    </row>
    <row r="2718" spans="1:6" x14ac:dyDescent="0.25">
      <c r="A2718" s="84">
        <v>1114001104</v>
      </c>
      <c r="C2718" s="84">
        <v>1</v>
      </c>
      <c r="D2718" s="84">
        <v>1</v>
      </c>
      <c r="E2718" s="84" t="s">
        <v>20</v>
      </c>
      <c r="F2718" s="84" t="s">
        <v>66</v>
      </c>
    </row>
    <row r="2719" spans="1:6" x14ac:dyDescent="0.25">
      <c r="A2719" s="84">
        <v>1710319447</v>
      </c>
      <c r="C2719" s="84">
        <v>1</v>
      </c>
      <c r="D2719" s="84">
        <v>1</v>
      </c>
      <c r="E2719" s="84" t="s">
        <v>20</v>
      </c>
      <c r="F2719" s="84" t="s">
        <v>63</v>
      </c>
    </row>
    <row r="2720" spans="1:6" x14ac:dyDescent="0.25">
      <c r="A2720" s="84">
        <v>1174545909</v>
      </c>
      <c r="C2720" s="84">
        <v>1</v>
      </c>
      <c r="D2720" s="84">
        <v>0</v>
      </c>
      <c r="E2720" s="84" t="s">
        <v>62</v>
      </c>
      <c r="F2720" s="84" t="s">
        <v>65</v>
      </c>
    </row>
    <row r="2721" spans="1:6" x14ac:dyDescent="0.25">
      <c r="A2721" s="84">
        <v>1093031155</v>
      </c>
      <c r="C2721" s="84">
        <v>1</v>
      </c>
      <c r="D2721" s="84">
        <v>1</v>
      </c>
      <c r="E2721" s="84" t="s">
        <v>20</v>
      </c>
      <c r="F2721" s="84" t="s">
        <v>63</v>
      </c>
    </row>
    <row r="2722" spans="1:6" x14ac:dyDescent="0.25">
      <c r="A2722" s="84">
        <v>1538446448</v>
      </c>
      <c r="C2722" s="84">
        <v>1</v>
      </c>
      <c r="D2722" s="84">
        <v>1</v>
      </c>
      <c r="E2722" s="84" t="s">
        <v>64</v>
      </c>
      <c r="F2722" s="84" t="s">
        <v>66</v>
      </c>
    </row>
    <row r="2723" spans="1:6" x14ac:dyDescent="0.25">
      <c r="A2723" s="84">
        <v>1871808790</v>
      </c>
      <c r="C2723" s="84">
        <v>1</v>
      </c>
      <c r="D2723" s="84">
        <v>0</v>
      </c>
      <c r="E2723" s="84" t="s">
        <v>62</v>
      </c>
      <c r="F2723" s="84" t="s">
        <v>65</v>
      </c>
    </row>
    <row r="2724" spans="1:6" x14ac:dyDescent="0.25">
      <c r="A2724" s="84">
        <v>1609102615</v>
      </c>
      <c r="C2724" s="84">
        <v>1</v>
      </c>
      <c r="D2724" s="84">
        <v>1</v>
      </c>
      <c r="E2724" s="84" t="s">
        <v>64</v>
      </c>
      <c r="F2724" s="84" t="s">
        <v>67</v>
      </c>
    </row>
    <row r="2725" spans="1:6" x14ac:dyDescent="0.25">
      <c r="A2725" s="84">
        <v>1457696312</v>
      </c>
      <c r="C2725" s="84">
        <v>1</v>
      </c>
      <c r="D2725" s="84">
        <v>0</v>
      </c>
      <c r="E2725" s="84" t="s">
        <v>64</v>
      </c>
      <c r="F2725" s="84" t="s">
        <v>65</v>
      </c>
    </row>
    <row r="2726" spans="1:6" x14ac:dyDescent="0.25">
      <c r="A2726" s="84">
        <v>1174798805</v>
      </c>
      <c r="C2726" s="84">
        <v>1</v>
      </c>
      <c r="D2726" s="84">
        <v>1</v>
      </c>
      <c r="E2726" s="84" t="s">
        <v>62</v>
      </c>
      <c r="F2726" s="84" t="s">
        <v>67</v>
      </c>
    </row>
    <row r="2727" spans="1:6" x14ac:dyDescent="0.25">
      <c r="A2727" s="84">
        <v>1629358734</v>
      </c>
      <c r="C2727" s="84">
        <v>1</v>
      </c>
      <c r="D2727" s="84">
        <v>0</v>
      </c>
      <c r="E2727" s="84" t="s">
        <v>62</v>
      </c>
      <c r="F2727" s="84" t="s">
        <v>65</v>
      </c>
    </row>
    <row r="2728" spans="1:6" x14ac:dyDescent="0.25">
      <c r="A2728" s="84">
        <v>1144551979</v>
      </c>
      <c r="C2728" s="84">
        <v>1</v>
      </c>
      <c r="D2728" s="84">
        <v>1</v>
      </c>
      <c r="E2728" s="84" t="s">
        <v>20</v>
      </c>
      <c r="F2728" s="84" t="s">
        <v>63</v>
      </c>
    </row>
    <row r="2729" spans="1:6" x14ac:dyDescent="0.25">
      <c r="A2729" s="84">
        <v>1043519531</v>
      </c>
      <c r="C2729" s="84">
        <v>1</v>
      </c>
      <c r="D2729" s="84">
        <v>1</v>
      </c>
      <c r="E2729" s="84" t="s">
        <v>62</v>
      </c>
      <c r="F2729" s="84" t="s">
        <v>63</v>
      </c>
    </row>
    <row r="2730" spans="1:6" x14ac:dyDescent="0.25">
      <c r="A2730" s="84">
        <v>1215165600</v>
      </c>
      <c r="C2730" s="84">
        <v>1</v>
      </c>
      <c r="D2730" s="84">
        <v>1</v>
      </c>
      <c r="E2730" s="84" t="s">
        <v>62</v>
      </c>
      <c r="F2730" s="84" t="s">
        <v>67</v>
      </c>
    </row>
    <row r="2731" spans="1:6" x14ac:dyDescent="0.25">
      <c r="A2731" s="84">
        <v>1760919021</v>
      </c>
      <c r="C2731" s="84">
        <v>1</v>
      </c>
      <c r="D2731" s="84">
        <v>0</v>
      </c>
      <c r="E2731" s="84" t="s">
        <v>64</v>
      </c>
      <c r="F2731" s="84" t="s">
        <v>65</v>
      </c>
    </row>
    <row r="2732" spans="1:6" x14ac:dyDescent="0.25">
      <c r="A2732" s="84">
        <v>1871099168</v>
      </c>
      <c r="C2732" s="84">
        <v>1</v>
      </c>
      <c r="D2732" s="84">
        <v>0</v>
      </c>
      <c r="E2732" s="84" t="s">
        <v>64</v>
      </c>
      <c r="F2732" s="84" t="s">
        <v>65</v>
      </c>
    </row>
    <row r="2733" spans="1:6" x14ac:dyDescent="0.25">
      <c r="A2733" s="84">
        <v>1013440916</v>
      </c>
      <c r="C2733" s="84">
        <v>1</v>
      </c>
      <c r="D2733" s="84">
        <v>0</v>
      </c>
      <c r="E2733" s="84" t="s">
        <v>62</v>
      </c>
      <c r="F2733" s="84" t="s">
        <v>65</v>
      </c>
    </row>
    <row r="2734" spans="1:6" x14ac:dyDescent="0.25">
      <c r="A2734" s="84">
        <v>1003279068</v>
      </c>
      <c r="C2734" s="84">
        <v>1</v>
      </c>
      <c r="D2734" s="84">
        <v>0</v>
      </c>
      <c r="E2734" s="84" t="s">
        <v>62</v>
      </c>
      <c r="F2734" s="84" t="s">
        <v>65</v>
      </c>
    </row>
    <row r="2735" spans="1:6" x14ac:dyDescent="0.25">
      <c r="A2735" s="84">
        <v>1306813183</v>
      </c>
      <c r="C2735" s="84">
        <v>1</v>
      </c>
      <c r="D2735" s="84">
        <v>0</v>
      </c>
      <c r="E2735" s="84" t="s">
        <v>62</v>
      </c>
      <c r="F2735" s="84" t="s">
        <v>65</v>
      </c>
    </row>
    <row r="2736" spans="1:6" x14ac:dyDescent="0.25">
      <c r="A2736" s="84">
        <v>1629161146</v>
      </c>
      <c r="C2736" s="84">
        <v>1</v>
      </c>
      <c r="D2736" s="84">
        <v>0</v>
      </c>
      <c r="E2736" s="84" t="s">
        <v>62</v>
      </c>
      <c r="F2736" s="84" t="s">
        <v>65</v>
      </c>
    </row>
    <row r="2737" spans="1:6" x14ac:dyDescent="0.25">
      <c r="A2737" s="84">
        <v>1609931526</v>
      </c>
      <c r="C2737" s="84">
        <v>1</v>
      </c>
      <c r="D2737" s="84">
        <v>1</v>
      </c>
      <c r="E2737" s="84" t="s">
        <v>62</v>
      </c>
      <c r="F2737" s="84" t="s">
        <v>63</v>
      </c>
    </row>
    <row r="2738" spans="1:6" x14ac:dyDescent="0.25">
      <c r="A2738" s="84">
        <v>1598786790</v>
      </c>
      <c r="C2738" s="84">
        <v>1</v>
      </c>
      <c r="D2738" s="84">
        <v>0</v>
      </c>
      <c r="E2738" s="84" t="s">
        <v>62</v>
      </c>
      <c r="F2738" s="84" t="s">
        <v>65</v>
      </c>
    </row>
    <row r="2739" spans="1:6" x14ac:dyDescent="0.25">
      <c r="A2739" s="84">
        <v>1235179870</v>
      </c>
      <c r="C2739" s="84">
        <v>1</v>
      </c>
      <c r="D2739" s="84">
        <v>0</v>
      </c>
      <c r="E2739" s="84" t="s">
        <v>64</v>
      </c>
      <c r="F2739" s="84" t="s">
        <v>65</v>
      </c>
    </row>
    <row r="2740" spans="1:6" x14ac:dyDescent="0.25">
      <c r="A2740" s="84">
        <v>1417068081</v>
      </c>
      <c r="C2740" s="84">
        <v>1</v>
      </c>
      <c r="D2740" s="84">
        <v>1</v>
      </c>
      <c r="E2740" s="84" t="s">
        <v>62</v>
      </c>
      <c r="F2740" s="84" t="s">
        <v>66</v>
      </c>
    </row>
    <row r="2741" spans="1:6" x14ac:dyDescent="0.25">
      <c r="A2741" s="84">
        <v>1417068511</v>
      </c>
      <c r="C2741" s="84">
        <v>1</v>
      </c>
      <c r="D2741" s="84">
        <v>0</v>
      </c>
      <c r="E2741" s="84" t="s">
        <v>71</v>
      </c>
      <c r="F2741" s="84" t="s">
        <v>65</v>
      </c>
    </row>
    <row r="2742" spans="1:6" x14ac:dyDescent="0.25">
      <c r="A2742" s="84">
        <v>1679684245</v>
      </c>
      <c r="C2742" s="84">
        <v>1</v>
      </c>
      <c r="D2742" s="84">
        <v>1</v>
      </c>
      <c r="E2742" s="84" t="s">
        <v>64</v>
      </c>
      <c r="F2742" s="84" t="s">
        <v>63</v>
      </c>
    </row>
    <row r="2743" spans="1:6" x14ac:dyDescent="0.25">
      <c r="A2743" s="84">
        <v>1881628451</v>
      </c>
      <c r="C2743" s="84">
        <v>1</v>
      </c>
      <c r="D2743" s="84">
        <v>1</v>
      </c>
      <c r="E2743" s="84" t="s">
        <v>64</v>
      </c>
      <c r="F2743" s="84" t="s">
        <v>70</v>
      </c>
    </row>
    <row r="2744" spans="1:6" x14ac:dyDescent="0.25">
      <c r="A2744" s="84">
        <v>1386654200</v>
      </c>
      <c r="C2744" s="84">
        <v>1</v>
      </c>
      <c r="D2744" s="84">
        <v>1</v>
      </c>
      <c r="E2744" s="84" t="s">
        <v>62</v>
      </c>
      <c r="F2744" s="84" t="s">
        <v>63</v>
      </c>
    </row>
    <row r="2745" spans="1:6" x14ac:dyDescent="0.25">
      <c r="A2745" s="84">
        <v>1629034368</v>
      </c>
      <c r="C2745" s="84">
        <v>1</v>
      </c>
      <c r="D2745" s="84">
        <v>0</v>
      </c>
      <c r="E2745" s="84" t="s">
        <v>62</v>
      </c>
      <c r="F2745" s="84" t="s">
        <v>65</v>
      </c>
    </row>
    <row r="2746" spans="1:6" x14ac:dyDescent="0.25">
      <c r="A2746" s="84">
        <v>1316024508</v>
      </c>
      <c r="C2746" s="84">
        <v>1</v>
      </c>
      <c r="D2746" s="84">
        <v>1</v>
      </c>
      <c r="E2746" s="84" t="s">
        <v>64</v>
      </c>
      <c r="F2746" s="84" t="s">
        <v>67</v>
      </c>
    </row>
    <row r="2747" spans="1:6" x14ac:dyDescent="0.25">
      <c r="A2747" s="84">
        <v>1225058159</v>
      </c>
      <c r="C2747" s="84">
        <v>1</v>
      </c>
      <c r="D2747" s="84">
        <v>1</v>
      </c>
      <c r="E2747" s="84" t="s">
        <v>20</v>
      </c>
      <c r="F2747" s="84" t="s">
        <v>63</v>
      </c>
    </row>
    <row r="2748" spans="1:6" x14ac:dyDescent="0.25">
      <c r="A2748" s="84">
        <v>1679704969</v>
      </c>
      <c r="C2748" s="84">
        <v>1</v>
      </c>
      <c r="D2748" s="84">
        <v>0</v>
      </c>
      <c r="E2748" s="84" t="s">
        <v>62</v>
      </c>
      <c r="F2748" s="84" t="s">
        <v>65</v>
      </c>
    </row>
    <row r="2749" spans="1:6" x14ac:dyDescent="0.25">
      <c r="A2749" s="84">
        <v>1184763112</v>
      </c>
      <c r="C2749" s="84">
        <v>1</v>
      </c>
      <c r="D2749" s="84">
        <v>1</v>
      </c>
      <c r="E2749" s="84" t="s">
        <v>62</v>
      </c>
      <c r="F2749" s="84" t="s">
        <v>63</v>
      </c>
    </row>
    <row r="2750" spans="1:6" x14ac:dyDescent="0.25">
      <c r="A2750" s="84">
        <v>1790743359</v>
      </c>
      <c r="C2750" s="84">
        <v>1</v>
      </c>
      <c r="D2750" s="84">
        <v>0</v>
      </c>
      <c r="E2750" s="84" t="s">
        <v>71</v>
      </c>
      <c r="F2750" s="84" t="s">
        <v>65</v>
      </c>
    </row>
    <row r="2751" spans="1:6" x14ac:dyDescent="0.25">
      <c r="A2751" s="84">
        <v>1396350716</v>
      </c>
      <c r="C2751" s="84">
        <v>1</v>
      </c>
      <c r="D2751" s="84">
        <v>0</v>
      </c>
      <c r="E2751" s="84" t="s">
        <v>62</v>
      </c>
      <c r="F2751" s="84" t="s">
        <v>65</v>
      </c>
    </row>
    <row r="2752" spans="1:6" x14ac:dyDescent="0.25">
      <c r="A2752" s="84">
        <v>1679120943</v>
      </c>
      <c r="C2752" s="84">
        <v>1</v>
      </c>
      <c r="D2752" s="84">
        <v>0</v>
      </c>
      <c r="E2752" s="84" t="s">
        <v>20</v>
      </c>
      <c r="F2752" s="84" t="s">
        <v>65</v>
      </c>
    </row>
    <row r="2753" spans="1:6" x14ac:dyDescent="0.25">
      <c r="A2753" s="84">
        <v>1538787031</v>
      </c>
      <c r="C2753" s="84">
        <v>1</v>
      </c>
      <c r="D2753" s="84">
        <v>0</v>
      </c>
      <c r="E2753" s="84" t="s">
        <v>20</v>
      </c>
      <c r="F2753" s="84" t="s">
        <v>65</v>
      </c>
    </row>
    <row r="2754" spans="1:6" x14ac:dyDescent="0.25">
      <c r="A2754" s="84">
        <v>1306915301</v>
      </c>
      <c r="C2754" s="84">
        <v>1</v>
      </c>
      <c r="D2754" s="84">
        <v>0</v>
      </c>
      <c r="E2754" s="84" t="s">
        <v>62</v>
      </c>
      <c r="F2754" s="84" t="s">
        <v>65</v>
      </c>
    </row>
    <row r="2755" spans="1:6" x14ac:dyDescent="0.25">
      <c r="A2755" s="84">
        <v>1538292321</v>
      </c>
      <c r="C2755" s="84">
        <v>1</v>
      </c>
      <c r="D2755" s="84">
        <v>1</v>
      </c>
      <c r="E2755" s="84" t="s">
        <v>62</v>
      </c>
      <c r="F2755" s="84" t="s">
        <v>67</v>
      </c>
    </row>
    <row r="2756" spans="1:6" x14ac:dyDescent="0.25">
      <c r="A2756" s="84">
        <v>1417119827</v>
      </c>
      <c r="C2756" s="84">
        <v>1</v>
      </c>
      <c r="D2756" s="84">
        <v>1</v>
      </c>
      <c r="E2756" s="84" t="s">
        <v>64</v>
      </c>
      <c r="F2756" s="84" t="s">
        <v>63</v>
      </c>
    </row>
    <row r="2757" spans="1:6" x14ac:dyDescent="0.25">
      <c r="A2757" s="84">
        <v>1205947884</v>
      </c>
      <c r="C2757" s="84">
        <v>1</v>
      </c>
      <c r="D2757" s="84">
        <v>1</v>
      </c>
      <c r="E2757" s="84" t="s">
        <v>62</v>
      </c>
      <c r="F2757" s="84" t="s">
        <v>63</v>
      </c>
    </row>
    <row r="2758" spans="1:6" x14ac:dyDescent="0.25">
      <c r="A2758" s="84">
        <v>1649230418</v>
      </c>
      <c r="C2758" s="84">
        <v>1</v>
      </c>
      <c r="D2758" s="84">
        <v>1</v>
      </c>
      <c r="E2758" s="84" t="s">
        <v>62</v>
      </c>
      <c r="F2758" s="84" t="s">
        <v>63</v>
      </c>
    </row>
    <row r="2759" spans="1:6" x14ac:dyDescent="0.25">
      <c r="A2759" s="84">
        <v>1346268067</v>
      </c>
      <c r="C2759" s="84">
        <v>1</v>
      </c>
      <c r="D2759" s="84">
        <v>0</v>
      </c>
      <c r="E2759" s="84" t="s">
        <v>62</v>
      </c>
      <c r="F2759" s="84" t="s">
        <v>65</v>
      </c>
    </row>
    <row r="2760" spans="1:6" x14ac:dyDescent="0.25">
      <c r="A2760" s="84">
        <v>1770666448</v>
      </c>
      <c r="C2760" s="84">
        <v>1</v>
      </c>
      <c r="D2760" s="84">
        <v>1</v>
      </c>
      <c r="E2760" s="84" t="s">
        <v>20</v>
      </c>
      <c r="F2760" s="84" t="s">
        <v>66</v>
      </c>
    </row>
    <row r="2761" spans="1:6" x14ac:dyDescent="0.25">
      <c r="A2761" s="84">
        <v>1063456457</v>
      </c>
      <c r="C2761" s="84">
        <v>1</v>
      </c>
      <c r="D2761" s="84">
        <v>1</v>
      </c>
      <c r="E2761" s="84" t="s">
        <v>62</v>
      </c>
      <c r="F2761" s="84" t="s">
        <v>67</v>
      </c>
    </row>
    <row r="2762" spans="1:6" x14ac:dyDescent="0.25">
      <c r="A2762" s="84">
        <v>1619991510</v>
      </c>
      <c r="C2762" s="84">
        <v>1</v>
      </c>
      <c r="D2762" s="84">
        <v>0</v>
      </c>
      <c r="E2762" s="84" t="s">
        <v>20</v>
      </c>
      <c r="F2762" s="84" t="s">
        <v>65</v>
      </c>
    </row>
    <row r="2763" spans="1:6" x14ac:dyDescent="0.25">
      <c r="A2763" s="84">
        <v>1447283874</v>
      </c>
      <c r="C2763" s="84">
        <v>1</v>
      </c>
      <c r="D2763" s="84">
        <v>0</v>
      </c>
      <c r="E2763" s="84" t="s">
        <v>62</v>
      </c>
      <c r="F2763" s="84" t="s">
        <v>65</v>
      </c>
    </row>
    <row r="2764" spans="1:6" x14ac:dyDescent="0.25">
      <c r="A2764" s="84">
        <v>1417042953</v>
      </c>
      <c r="C2764" s="84">
        <v>1</v>
      </c>
      <c r="D2764" s="84">
        <v>0</v>
      </c>
      <c r="E2764" s="84" t="s">
        <v>62</v>
      </c>
      <c r="F2764" s="84" t="s">
        <v>65</v>
      </c>
    </row>
    <row r="2765" spans="1:6" x14ac:dyDescent="0.25">
      <c r="A2765" s="84">
        <v>1124439955</v>
      </c>
      <c r="C2765" s="84">
        <v>1</v>
      </c>
      <c r="D2765" s="84">
        <v>0</v>
      </c>
      <c r="E2765" s="84" t="s">
        <v>62</v>
      </c>
      <c r="F2765" s="84" t="s">
        <v>65</v>
      </c>
    </row>
    <row r="2766" spans="1:6" x14ac:dyDescent="0.25">
      <c r="A2766" s="84">
        <v>1902292030</v>
      </c>
      <c r="C2766" s="84">
        <v>1</v>
      </c>
      <c r="D2766" s="84">
        <v>0</v>
      </c>
      <c r="E2766" s="84" t="s">
        <v>62</v>
      </c>
      <c r="F2766" s="84" t="s">
        <v>65</v>
      </c>
    </row>
    <row r="2767" spans="1:6" x14ac:dyDescent="0.25">
      <c r="A2767" s="84">
        <v>1003214503</v>
      </c>
      <c r="C2767" s="84">
        <v>1</v>
      </c>
      <c r="D2767" s="84">
        <v>0</v>
      </c>
      <c r="E2767" s="84" t="s">
        <v>62</v>
      </c>
      <c r="F2767" s="84" t="s">
        <v>65</v>
      </c>
    </row>
    <row r="2768" spans="1:6" x14ac:dyDescent="0.25">
      <c r="A2768" s="84">
        <v>1942699251</v>
      </c>
      <c r="C2768" s="84">
        <v>1</v>
      </c>
      <c r="D2768" s="84">
        <v>0</v>
      </c>
      <c r="E2768" s="84" t="s">
        <v>62</v>
      </c>
      <c r="F2768" s="84" t="s">
        <v>65</v>
      </c>
    </row>
    <row r="2769" spans="1:6" x14ac:dyDescent="0.25">
      <c r="A2769" s="84">
        <v>1295123727</v>
      </c>
      <c r="C2769" s="84">
        <v>1</v>
      </c>
      <c r="D2769" s="84">
        <v>1</v>
      </c>
      <c r="E2769" s="84" t="s">
        <v>62</v>
      </c>
      <c r="F2769" s="84" t="s">
        <v>67</v>
      </c>
    </row>
    <row r="2770" spans="1:6" x14ac:dyDescent="0.25">
      <c r="A2770" s="84">
        <v>1366520199</v>
      </c>
      <c r="C2770" s="84">
        <v>1</v>
      </c>
      <c r="D2770" s="84">
        <v>1</v>
      </c>
      <c r="E2770" s="84" t="s">
        <v>62</v>
      </c>
      <c r="F2770" s="84" t="s">
        <v>67</v>
      </c>
    </row>
    <row r="2771" spans="1:6" x14ac:dyDescent="0.25">
      <c r="A2771" s="84">
        <v>1861409385</v>
      </c>
      <c r="C2771" s="84">
        <v>1</v>
      </c>
      <c r="D2771" s="84">
        <v>1</v>
      </c>
      <c r="E2771" s="84" t="s">
        <v>62</v>
      </c>
      <c r="F2771" s="84" t="s">
        <v>68</v>
      </c>
    </row>
    <row r="2772" spans="1:6" x14ac:dyDescent="0.25">
      <c r="A2772" s="84">
        <v>1568489383</v>
      </c>
      <c r="C2772" s="84">
        <v>1</v>
      </c>
      <c r="D2772" s="84">
        <v>0</v>
      </c>
      <c r="E2772" s="84" t="s">
        <v>20</v>
      </c>
      <c r="F2772" s="84" t="s">
        <v>65</v>
      </c>
    </row>
    <row r="2773" spans="1:6" x14ac:dyDescent="0.25">
      <c r="A2773" s="84">
        <v>1952442535</v>
      </c>
      <c r="C2773" s="84">
        <v>1</v>
      </c>
      <c r="D2773" s="84">
        <v>1</v>
      </c>
      <c r="E2773" s="84" t="s">
        <v>64</v>
      </c>
      <c r="F2773" s="84" t="s">
        <v>66</v>
      </c>
    </row>
    <row r="2774" spans="1:6" x14ac:dyDescent="0.25">
      <c r="A2774" s="84">
        <v>1578594073</v>
      </c>
      <c r="C2774" s="84">
        <v>1</v>
      </c>
      <c r="D2774" s="84">
        <v>0</v>
      </c>
      <c r="E2774" s="84" t="s">
        <v>20</v>
      </c>
      <c r="F2774" s="84" t="s">
        <v>65</v>
      </c>
    </row>
    <row r="2775" spans="1:6" x14ac:dyDescent="0.25">
      <c r="A2775" s="84">
        <v>1013233535</v>
      </c>
      <c r="C2775" s="84">
        <v>1</v>
      </c>
      <c r="D2775" s="84">
        <v>0</v>
      </c>
      <c r="E2775" s="84" t="s">
        <v>62</v>
      </c>
      <c r="F2775" s="84" t="s">
        <v>65</v>
      </c>
    </row>
    <row r="2776" spans="1:6" x14ac:dyDescent="0.25">
      <c r="A2776" s="84">
        <v>1427375666</v>
      </c>
      <c r="C2776" s="84">
        <v>1</v>
      </c>
      <c r="D2776" s="84">
        <v>0</v>
      </c>
      <c r="E2776" s="84" t="s">
        <v>71</v>
      </c>
      <c r="F2776" s="84" t="s">
        <v>65</v>
      </c>
    </row>
    <row r="2777" spans="1:6" x14ac:dyDescent="0.25">
      <c r="A2777" s="84">
        <v>1376690024</v>
      </c>
      <c r="C2777" s="84">
        <v>1</v>
      </c>
      <c r="D2777" s="84">
        <v>0</v>
      </c>
      <c r="E2777" s="84" t="s">
        <v>62</v>
      </c>
      <c r="F2777" s="84" t="s">
        <v>65</v>
      </c>
    </row>
    <row r="2778" spans="1:6" x14ac:dyDescent="0.25">
      <c r="A2778" s="84">
        <v>1851311104</v>
      </c>
      <c r="C2778" s="84">
        <v>1</v>
      </c>
      <c r="D2778" s="84">
        <v>0</v>
      </c>
      <c r="E2778" s="84" t="s">
        <v>64</v>
      </c>
      <c r="F2778" s="84" t="s">
        <v>65</v>
      </c>
    </row>
    <row r="2779" spans="1:6" x14ac:dyDescent="0.25">
      <c r="A2779" s="84">
        <v>1033230693</v>
      </c>
      <c r="C2779" s="84">
        <v>1</v>
      </c>
      <c r="D2779" s="84">
        <v>1</v>
      </c>
      <c r="E2779" s="84" t="s">
        <v>62</v>
      </c>
      <c r="F2779" s="84" t="s">
        <v>67</v>
      </c>
    </row>
    <row r="2780" spans="1:6" x14ac:dyDescent="0.25">
      <c r="A2780" s="84">
        <v>1205161130</v>
      </c>
      <c r="C2780" s="84">
        <v>1</v>
      </c>
      <c r="D2780" s="84">
        <v>0</v>
      </c>
      <c r="E2780" s="84" t="s">
        <v>62</v>
      </c>
      <c r="F2780" s="84" t="s">
        <v>65</v>
      </c>
    </row>
    <row r="2781" spans="1:6" x14ac:dyDescent="0.25">
      <c r="A2781" s="84">
        <v>1073533212</v>
      </c>
      <c r="C2781" s="84">
        <v>1</v>
      </c>
      <c r="D2781" s="84">
        <v>1</v>
      </c>
      <c r="E2781" s="84" t="s">
        <v>20</v>
      </c>
      <c r="F2781" s="84" t="s">
        <v>66</v>
      </c>
    </row>
    <row r="2782" spans="1:6" x14ac:dyDescent="0.25">
      <c r="A2782" s="84">
        <v>1780747238</v>
      </c>
      <c r="C2782" s="84">
        <v>1</v>
      </c>
      <c r="D2782" s="84">
        <v>0</v>
      </c>
      <c r="E2782" s="84" t="s">
        <v>20</v>
      </c>
      <c r="F2782" s="84" t="s">
        <v>65</v>
      </c>
    </row>
    <row r="2783" spans="1:6" x14ac:dyDescent="0.25">
      <c r="A2783" s="84">
        <v>1396788675</v>
      </c>
      <c r="C2783" s="84">
        <v>1</v>
      </c>
      <c r="D2783" s="84">
        <v>1</v>
      </c>
      <c r="E2783" s="84" t="s">
        <v>62</v>
      </c>
      <c r="F2783" s="84" t="s">
        <v>63</v>
      </c>
    </row>
    <row r="2784" spans="1:6" x14ac:dyDescent="0.25">
      <c r="A2784" s="84">
        <v>1477662039</v>
      </c>
      <c r="C2784" s="84">
        <v>1</v>
      </c>
      <c r="D2784" s="84">
        <v>1</v>
      </c>
      <c r="E2784" s="84" t="s">
        <v>62</v>
      </c>
      <c r="F2784" s="84" t="s">
        <v>66</v>
      </c>
    </row>
    <row r="2785" spans="1:6" x14ac:dyDescent="0.25">
      <c r="A2785" s="84">
        <v>1548393747</v>
      </c>
      <c r="C2785" s="84">
        <v>1</v>
      </c>
      <c r="D2785" s="84">
        <v>1</v>
      </c>
      <c r="E2785" s="84" t="s">
        <v>20</v>
      </c>
      <c r="F2785" s="84" t="s">
        <v>63</v>
      </c>
    </row>
    <row r="2786" spans="1:6" x14ac:dyDescent="0.25">
      <c r="A2786" s="84">
        <v>1659339059</v>
      </c>
      <c r="C2786" s="84">
        <v>1</v>
      </c>
      <c r="D2786" s="84">
        <v>1</v>
      </c>
      <c r="E2786" s="84" t="s">
        <v>64</v>
      </c>
      <c r="F2786" s="84" t="s">
        <v>63</v>
      </c>
    </row>
    <row r="2787" spans="1:6" x14ac:dyDescent="0.25">
      <c r="A2787" s="84">
        <v>1972684645</v>
      </c>
      <c r="C2787" s="84">
        <v>1</v>
      </c>
      <c r="D2787" s="84">
        <v>1</v>
      </c>
      <c r="E2787" s="84" t="s">
        <v>62</v>
      </c>
      <c r="F2787" s="84" t="s">
        <v>66</v>
      </c>
    </row>
    <row r="2788" spans="1:6" x14ac:dyDescent="0.25">
      <c r="A2788" s="84">
        <v>1669558821</v>
      </c>
      <c r="C2788" s="84">
        <v>1</v>
      </c>
      <c r="D2788" s="84">
        <v>0</v>
      </c>
      <c r="E2788" s="84" t="s">
        <v>62</v>
      </c>
      <c r="F2788" s="84" t="s">
        <v>65</v>
      </c>
    </row>
    <row r="2789" spans="1:6" x14ac:dyDescent="0.25">
      <c r="A2789" s="84">
        <v>1245308931</v>
      </c>
      <c r="C2789" s="84">
        <v>1</v>
      </c>
      <c r="D2789" s="84">
        <v>1</v>
      </c>
      <c r="E2789" s="84" t="s">
        <v>62</v>
      </c>
      <c r="F2789" s="84" t="s">
        <v>66</v>
      </c>
    </row>
    <row r="2790" spans="1:6" x14ac:dyDescent="0.25">
      <c r="A2790" s="84">
        <v>1063442663</v>
      </c>
      <c r="C2790" s="84">
        <v>1</v>
      </c>
      <c r="D2790" s="84">
        <v>0</v>
      </c>
      <c r="E2790" s="84" t="s">
        <v>62</v>
      </c>
      <c r="F2790" s="84" t="s">
        <v>65</v>
      </c>
    </row>
    <row r="2791" spans="1:6" x14ac:dyDescent="0.25">
      <c r="A2791" s="84">
        <v>1912013780</v>
      </c>
      <c r="C2791" s="84">
        <v>1</v>
      </c>
      <c r="D2791" s="84">
        <v>0</v>
      </c>
      <c r="E2791" s="84" t="s">
        <v>20</v>
      </c>
      <c r="F2791" s="84" t="s">
        <v>65</v>
      </c>
    </row>
    <row r="2792" spans="1:6" x14ac:dyDescent="0.25">
      <c r="A2792" s="84">
        <v>1194817635</v>
      </c>
      <c r="C2792" s="84">
        <v>1</v>
      </c>
      <c r="D2792" s="84">
        <v>0</v>
      </c>
      <c r="E2792" s="84" t="s">
        <v>62</v>
      </c>
      <c r="F2792" s="84" t="s">
        <v>65</v>
      </c>
    </row>
    <row r="2793" spans="1:6" x14ac:dyDescent="0.25">
      <c r="A2793" s="84">
        <v>1053324459</v>
      </c>
      <c r="C2793" s="84">
        <v>1</v>
      </c>
      <c r="D2793" s="84">
        <v>0</v>
      </c>
      <c r="E2793" s="84" t="s">
        <v>20</v>
      </c>
      <c r="F2793" s="84" t="s">
        <v>65</v>
      </c>
    </row>
    <row r="2794" spans="1:6" x14ac:dyDescent="0.25">
      <c r="A2794" s="84">
        <v>1326135377</v>
      </c>
      <c r="C2794" s="84">
        <v>1</v>
      </c>
      <c r="D2794" s="84">
        <v>1</v>
      </c>
      <c r="E2794" s="84" t="s">
        <v>20</v>
      </c>
      <c r="F2794" s="84" t="s">
        <v>63</v>
      </c>
    </row>
    <row r="2795" spans="1:6" x14ac:dyDescent="0.25">
      <c r="A2795" s="84">
        <v>1699972927</v>
      </c>
      <c r="C2795" s="84">
        <v>1</v>
      </c>
      <c r="D2795" s="84">
        <v>1</v>
      </c>
      <c r="E2795" s="84" t="s">
        <v>20</v>
      </c>
      <c r="F2795" s="84" t="s">
        <v>63</v>
      </c>
    </row>
    <row r="2796" spans="1:6" x14ac:dyDescent="0.25">
      <c r="A2796" s="84">
        <v>1194756858</v>
      </c>
      <c r="C2796" s="84">
        <v>1</v>
      </c>
      <c r="D2796" s="84">
        <v>0</v>
      </c>
      <c r="E2796" s="84" t="s">
        <v>62</v>
      </c>
      <c r="F2796" s="84" t="s">
        <v>65</v>
      </c>
    </row>
    <row r="2797" spans="1:6" x14ac:dyDescent="0.25">
      <c r="A2797" s="84">
        <v>1992929616</v>
      </c>
      <c r="C2797" s="84">
        <v>1</v>
      </c>
      <c r="D2797" s="84">
        <v>1</v>
      </c>
      <c r="E2797" s="84" t="s">
        <v>20</v>
      </c>
      <c r="F2797" s="84" t="s">
        <v>67</v>
      </c>
    </row>
    <row r="2798" spans="1:6" x14ac:dyDescent="0.25">
      <c r="A2798" s="84">
        <v>1003859661</v>
      </c>
      <c r="C2798" s="84">
        <v>1</v>
      </c>
      <c r="D2798" s="84">
        <v>0</v>
      </c>
      <c r="E2798" s="84" t="s">
        <v>20</v>
      </c>
      <c r="F2798" s="84" t="s">
        <v>65</v>
      </c>
    </row>
    <row r="2799" spans="1:6" x14ac:dyDescent="0.25">
      <c r="A2799" s="84">
        <v>1063437309</v>
      </c>
      <c r="C2799" s="84">
        <v>1</v>
      </c>
      <c r="D2799" s="84">
        <v>0</v>
      </c>
      <c r="E2799" s="84" t="s">
        <v>62</v>
      </c>
      <c r="F2799" s="84" t="s">
        <v>65</v>
      </c>
    </row>
    <row r="2800" spans="1:6" x14ac:dyDescent="0.25">
      <c r="A2800" s="84">
        <v>1194960013</v>
      </c>
      <c r="C2800" s="84">
        <v>1</v>
      </c>
      <c r="D2800" s="84">
        <v>1</v>
      </c>
      <c r="E2800" s="84" t="s">
        <v>64</v>
      </c>
      <c r="F2800" s="84" t="s">
        <v>63</v>
      </c>
    </row>
    <row r="2801" spans="1:6" x14ac:dyDescent="0.25">
      <c r="A2801" s="84">
        <v>1609944933</v>
      </c>
      <c r="C2801" s="84">
        <v>1</v>
      </c>
      <c r="D2801" s="84">
        <v>0</v>
      </c>
      <c r="E2801" s="84" t="s">
        <v>62</v>
      </c>
      <c r="F2801" s="84" t="s">
        <v>65</v>
      </c>
    </row>
    <row r="2802" spans="1:6" x14ac:dyDescent="0.25">
      <c r="A2802" s="84">
        <v>1073759163</v>
      </c>
      <c r="C2802" s="84">
        <v>1</v>
      </c>
      <c r="D2802" s="84">
        <v>0</v>
      </c>
      <c r="E2802" s="84" t="s">
        <v>62</v>
      </c>
      <c r="F2802" s="84" t="s">
        <v>65</v>
      </c>
    </row>
    <row r="2803" spans="1:6" x14ac:dyDescent="0.25">
      <c r="A2803" s="84">
        <v>1073900163</v>
      </c>
      <c r="C2803" s="84">
        <v>1</v>
      </c>
      <c r="D2803" s="84">
        <v>0</v>
      </c>
      <c r="E2803" s="84" t="s">
        <v>20</v>
      </c>
      <c r="F2803" s="84" t="s">
        <v>65</v>
      </c>
    </row>
    <row r="2804" spans="1:6" x14ac:dyDescent="0.25">
      <c r="A2804" s="84">
        <v>1003992264</v>
      </c>
      <c r="C2804" s="84">
        <v>1</v>
      </c>
      <c r="D2804" s="84">
        <v>0</v>
      </c>
      <c r="E2804" s="84" t="s">
        <v>62</v>
      </c>
      <c r="F2804" s="84" t="s">
        <v>65</v>
      </c>
    </row>
    <row r="2805" spans="1:6" x14ac:dyDescent="0.25">
      <c r="A2805" s="84">
        <v>1679765838</v>
      </c>
      <c r="C2805" s="84">
        <v>1</v>
      </c>
      <c r="D2805" s="84">
        <v>1</v>
      </c>
      <c r="E2805" s="84" t="s">
        <v>62</v>
      </c>
      <c r="F2805" s="84" t="s">
        <v>68</v>
      </c>
    </row>
    <row r="2806" spans="1:6" x14ac:dyDescent="0.25">
      <c r="A2806" s="84">
        <v>1962520478</v>
      </c>
      <c r="C2806" s="84">
        <v>1</v>
      </c>
      <c r="D2806" s="84">
        <v>0</v>
      </c>
      <c r="E2806" s="84" t="s">
        <v>62</v>
      </c>
      <c r="F2806" s="84" t="s">
        <v>65</v>
      </c>
    </row>
    <row r="2807" spans="1:6" x14ac:dyDescent="0.25">
      <c r="A2807" s="84">
        <v>1578632592</v>
      </c>
      <c r="C2807" s="84">
        <v>1</v>
      </c>
      <c r="D2807" s="84">
        <v>0</v>
      </c>
      <c r="E2807" s="84" t="s">
        <v>62</v>
      </c>
      <c r="F2807" s="84" t="s">
        <v>65</v>
      </c>
    </row>
    <row r="2808" spans="1:6" x14ac:dyDescent="0.25">
      <c r="A2808" s="84">
        <v>1609888411</v>
      </c>
      <c r="C2808" s="84">
        <v>1</v>
      </c>
      <c r="D2808" s="84">
        <v>0</v>
      </c>
      <c r="E2808" s="84" t="s">
        <v>20</v>
      </c>
      <c r="F2808" s="84" t="s">
        <v>65</v>
      </c>
    </row>
    <row r="2809" spans="1:6" x14ac:dyDescent="0.25">
      <c r="A2809" s="84">
        <v>1902989668</v>
      </c>
      <c r="C2809" s="84">
        <v>1</v>
      </c>
      <c r="D2809" s="84">
        <v>1</v>
      </c>
      <c r="E2809" s="84" t="s">
        <v>20</v>
      </c>
      <c r="F2809" s="84" t="s">
        <v>63</v>
      </c>
    </row>
    <row r="2810" spans="1:6" x14ac:dyDescent="0.25">
      <c r="A2810" s="84">
        <v>1821435900</v>
      </c>
      <c r="C2810" s="84">
        <v>1</v>
      </c>
      <c r="D2810" s="84">
        <v>0</v>
      </c>
      <c r="E2810" s="84" t="s">
        <v>62</v>
      </c>
      <c r="F2810" s="84" t="s">
        <v>65</v>
      </c>
    </row>
    <row r="2811" spans="1:6" x14ac:dyDescent="0.25">
      <c r="A2811" s="84">
        <v>1669856654</v>
      </c>
      <c r="C2811" s="84">
        <v>1</v>
      </c>
      <c r="D2811" s="84">
        <v>1</v>
      </c>
      <c r="E2811" s="84" t="s">
        <v>62</v>
      </c>
      <c r="F2811" s="84" t="s">
        <v>66</v>
      </c>
    </row>
    <row r="2812" spans="1:6" x14ac:dyDescent="0.25">
      <c r="A2812" s="84">
        <v>1083065395</v>
      </c>
      <c r="C2812" s="84">
        <v>1</v>
      </c>
      <c r="D2812" s="84">
        <v>0</v>
      </c>
      <c r="E2812" s="84" t="s">
        <v>20</v>
      </c>
      <c r="F2812" s="84" t="s">
        <v>65</v>
      </c>
    </row>
    <row r="2813" spans="1:6" x14ac:dyDescent="0.25">
      <c r="A2813" s="84">
        <v>1073908885</v>
      </c>
      <c r="C2813" s="84">
        <v>1</v>
      </c>
      <c r="D2813" s="84">
        <v>1</v>
      </c>
      <c r="E2813" s="84" t="s">
        <v>20</v>
      </c>
      <c r="F2813" s="84" t="s">
        <v>66</v>
      </c>
    </row>
    <row r="2814" spans="1:6" x14ac:dyDescent="0.25">
      <c r="A2814" s="84">
        <v>1205177854</v>
      </c>
      <c r="C2814" s="84">
        <v>1</v>
      </c>
      <c r="D2814" s="84">
        <v>1</v>
      </c>
      <c r="E2814" s="84" t="s">
        <v>20</v>
      </c>
      <c r="F2814" s="84" t="s">
        <v>67</v>
      </c>
    </row>
    <row r="2815" spans="1:6" x14ac:dyDescent="0.25">
      <c r="A2815" s="84">
        <v>1558970467</v>
      </c>
      <c r="C2815" s="84">
        <v>1</v>
      </c>
      <c r="D2815" s="84">
        <v>0</v>
      </c>
      <c r="E2815" s="84" t="s">
        <v>20</v>
      </c>
      <c r="F2815" s="84" t="s">
        <v>65</v>
      </c>
    </row>
    <row r="2816" spans="1:6" x14ac:dyDescent="0.25">
      <c r="A2816" s="84">
        <v>1770585044</v>
      </c>
      <c r="C2816" s="84">
        <v>1</v>
      </c>
      <c r="D2816" s="84">
        <v>1</v>
      </c>
      <c r="E2816" s="84" t="s">
        <v>64</v>
      </c>
      <c r="F2816" s="84" t="s">
        <v>63</v>
      </c>
    </row>
    <row r="2817" spans="1:6" x14ac:dyDescent="0.25">
      <c r="A2817" s="84">
        <v>1275514069</v>
      </c>
      <c r="C2817" s="84">
        <v>1</v>
      </c>
      <c r="D2817" s="84">
        <v>0</v>
      </c>
      <c r="E2817" s="84" t="s">
        <v>20</v>
      </c>
      <c r="F2817" s="84" t="s">
        <v>65</v>
      </c>
    </row>
    <row r="2818" spans="1:6" x14ac:dyDescent="0.25">
      <c r="A2818" s="84">
        <v>1902814346</v>
      </c>
      <c r="C2818" s="84">
        <v>1</v>
      </c>
      <c r="D2818" s="84">
        <v>1</v>
      </c>
      <c r="E2818" s="84" t="s">
        <v>64</v>
      </c>
      <c r="F2818" s="84" t="s">
        <v>70</v>
      </c>
    </row>
    <row r="2819" spans="1:6" x14ac:dyDescent="0.25">
      <c r="A2819" s="84">
        <v>1427136266</v>
      </c>
      <c r="C2819" s="84">
        <v>1</v>
      </c>
      <c r="D2819" s="84">
        <v>1</v>
      </c>
      <c r="E2819" s="84" t="s">
        <v>64</v>
      </c>
      <c r="F2819" s="84" t="s">
        <v>66</v>
      </c>
    </row>
    <row r="2820" spans="1:6" x14ac:dyDescent="0.25">
      <c r="A2820" s="84">
        <v>1497798904</v>
      </c>
      <c r="C2820" s="84">
        <v>1</v>
      </c>
      <c r="D2820" s="84">
        <v>1</v>
      </c>
      <c r="E2820" s="84" t="s">
        <v>62</v>
      </c>
      <c r="F2820" s="84" t="s">
        <v>63</v>
      </c>
    </row>
    <row r="2821" spans="1:6" x14ac:dyDescent="0.25">
      <c r="A2821" s="84">
        <v>1073517306</v>
      </c>
      <c r="C2821" s="84">
        <v>1</v>
      </c>
      <c r="D2821" s="84">
        <v>1</v>
      </c>
      <c r="E2821" s="84" t="s">
        <v>64</v>
      </c>
      <c r="F2821" s="84" t="s">
        <v>63</v>
      </c>
    </row>
    <row r="2822" spans="1:6" x14ac:dyDescent="0.25">
      <c r="A2822" s="84">
        <v>1790789022</v>
      </c>
      <c r="C2822" s="84">
        <v>1</v>
      </c>
      <c r="D2822" s="84">
        <v>1</v>
      </c>
      <c r="E2822" s="84" t="s">
        <v>62</v>
      </c>
      <c r="F2822" s="84" t="s">
        <v>63</v>
      </c>
    </row>
    <row r="2823" spans="1:6" x14ac:dyDescent="0.25">
      <c r="A2823" s="84">
        <v>1942373998</v>
      </c>
      <c r="C2823" s="84">
        <v>1</v>
      </c>
      <c r="D2823" s="84">
        <v>1</v>
      </c>
      <c r="E2823" s="84" t="s">
        <v>62</v>
      </c>
      <c r="F2823" s="84" t="s">
        <v>67</v>
      </c>
    </row>
    <row r="2824" spans="1:6" x14ac:dyDescent="0.25">
      <c r="A2824" s="84">
        <v>1790786002</v>
      </c>
      <c r="C2824" s="84">
        <v>1</v>
      </c>
      <c r="D2824" s="84">
        <v>1</v>
      </c>
      <c r="E2824" s="84" t="s">
        <v>62</v>
      </c>
      <c r="F2824" s="84" t="s">
        <v>63</v>
      </c>
    </row>
    <row r="2825" spans="1:6" x14ac:dyDescent="0.25">
      <c r="A2825" s="84">
        <v>1326041658</v>
      </c>
      <c r="C2825" s="84">
        <v>1</v>
      </c>
      <c r="D2825" s="84">
        <v>1</v>
      </c>
      <c r="E2825" s="84" t="s">
        <v>64</v>
      </c>
      <c r="F2825" s="84" t="s">
        <v>63</v>
      </c>
    </row>
    <row r="2826" spans="1:6" x14ac:dyDescent="0.25">
      <c r="A2826" s="84">
        <v>1811967920</v>
      </c>
      <c r="C2826" s="84">
        <v>1</v>
      </c>
      <c r="D2826" s="84">
        <v>1</v>
      </c>
      <c r="E2826" s="84" t="s">
        <v>62</v>
      </c>
      <c r="F2826" s="84" t="s">
        <v>63</v>
      </c>
    </row>
    <row r="2827" spans="1:6" x14ac:dyDescent="0.25">
      <c r="A2827" s="84">
        <v>1982876785</v>
      </c>
      <c r="C2827" s="84">
        <v>1</v>
      </c>
      <c r="D2827" s="84">
        <v>1</v>
      </c>
      <c r="E2827" s="84" t="s">
        <v>64</v>
      </c>
      <c r="F2827" s="84" t="s">
        <v>63</v>
      </c>
    </row>
    <row r="2828" spans="1:6" x14ac:dyDescent="0.25">
      <c r="A2828" s="84">
        <v>1194741272</v>
      </c>
      <c r="C2828" s="84">
        <v>1</v>
      </c>
      <c r="D2828" s="84">
        <v>0</v>
      </c>
      <c r="E2828" s="84" t="s">
        <v>62</v>
      </c>
      <c r="F2828" s="84" t="s">
        <v>65</v>
      </c>
    </row>
    <row r="2829" spans="1:6" x14ac:dyDescent="0.25">
      <c r="A2829" s="84">
        <v>1265439038</v>
      </c>
      <c r="C2829" s="84">
        <v>1</v>
      </c>
      <c r="D2829" s="84">
        <v>1</v>
      </c>
      <c r="E2829" s="84" t="s">
        <v>62</v>
      </c>
      <c r="F2829" s="84" t="s">
        <v>63</v>
      </c>
    </row>
    <row r="2830" spans="1:6" x14ac:dyDescent="0.25">
      <c r="A2830" s="84">
        <v>1124601422</v>
      </c>
      <c r="C2830" s="84">
        <v>1</v>
      </c>
      <c r="D2830" s="84">
        <v>1</v>
      </c>
      <c r="E2830" s="84" t="s">
        <v>62</v>
      </c>
      <c r="F2830" s="84" t="s">
        <v>66</v>
      </c>
    </row>
    <row r="2831" spans="1:6" x14ac:dyDescent="0.25">
      <c r="A2831" s="84">
        <v>1871053256</v>
      </c>
      <c r="C2831" s="84">
        <v>1</v>
      </c>
      <c r="D2831" s="84">
        <v>1</v>
      </c>
      <c r="E2831" s="84" t="s">
        <v>20</v>
      </c>
      <c r="F2831" s="84" t="s">
        <v>67</v>
      </c>
    </row>
    <row r="2832" spans="1:6" x14ac:dyDescent="0.25">
      <c r="A2832" s="84">
        <v>1427512714</v>
      </c>
      <c r="C2832" s="84">
        <v>1</v>
      </c>
      <c r="D2832" s="84">
        <v>0</v>
      </c>
      <c r="E2832" s="84" t="s">
        <v>20</v>
      </c>
      <c r="F2832" s="84" t="s">
        <v>65</v>
      </c>
    </row>
    <row r="2833" spans="1:6" x14ac:dyDescent="0.25">
      <c r="A2833" s="84">
        <v>1548914591</v>
      </c>
      <c r="C2833" s="84">
        <v>1</v>
      </c>
      <c r="D2833" s="84">
        <v>1</v>
      </c>
      <c r="E2833" s="84" t="s">
        <v>64</v>
      </c>
      <c r="F2833" s="84" t="s">
        <v>66</v>
      </c>
    </row>
    <row r="2834" spans="1:6" x14ac:dyDescent="0.25">
      <c r="A2834" s="84">
        <v>1114098415</v>
      </c>
      <c r="C2834" s="84">
        <v>1</v>
      </c>
      <c r="D2834" s="84">
        <v>0</v>
      </c>
      <c r="E2834" s="84" t="s">
        <v>20</v>
      </c>
      <c r="F2834" s="84" t="s">
        <v>65</v>
      </c>
    </row>
    <row r="2835" spans="1:6" x14ac:dyDescent="0.25">
      <c r="A2835" s="84">
        <v>1568576445</v>
      </c>
      <c r="C2835" s="84">
        <v>1</v>
      </c>
      <c r="D2835" s="84">
        <v>0</v>
      </c>
      <c r="E2835" s="84" t="s">
        <v>62</v>
      </c>
      <c r="F2835" s="84" t="s">
        <v>65</v>
      </c>
    </row>
    <row r="2836" spans="1:6" x14ac:dyDescent="0.25">
      <c r="A2836" s="84">
        <v>1265960108</v>
      </c>
      <c r="C2836" s="84">
        <v>1</v>
      </c>
      <c r="D2836" s="84">
        <v>0</v>
      </c>
      <c r="E2836" s="84" t="s">
        <v>20</v>
      </c>
      <c r="F2836" s="84" t="s">
        <v>65</v>
      </c>
    </row>
    <row r="2837" spans="1:6" x14ac:dyDescent="0.25">
      <c r="A2837" s="84">
        <v>1821445040</v>
      </c>
      <c r="C2837" s="84">
        <v>1</v>
      </c>
      <c r="D2837" s="84">
        <v>1</v>
      </c>
      <c r="E2837" s="84" t="s">
        <v>20</v>
      </c>
      <c r="F2837" s="84" t="s">
        <v>63</v>
      </c>
    </row>
    <row r="2838" spans="1:6" x14ac:dyDescent="0.25">
      <c r="A2838" s="84">
        <v>1427586189</v>
      </c>
      <c r="C2838" s="84">
        <v>1</v>
      </c>
      <c r="D2838" s="84">
        <v>1</v>
      </c>
      <c r="E2838" s="84" t="s">
        <v>20</v>
      </c>
      <c r="F2838" s="84" t="s">
        <v>66</v>
      </c>
    </row>
    <row r="2839" spans="1:6" x14ac:dyDescent="0.25">
      <c r="A2839" s="84">
        <v>1396717740</v>
      </c>
      <c r="C2839" s="84">
        <v>1</v>
      </c>
      <c r="D2839" s="84">
        <v>1</v>
      </c>
      <c r="E2839" s="84" t="s">
        <v>62</v>
      </c>
      <c r="F2839" s="84" t="s">
        <v>63</v>
      </c>
    </row>
    <row r="2840" spans="1:6" x14ac:dyDescent="0.25">
      <c r="A2840" s="84">
        <v>1427382985</v>
      </c>
      <c r="C2840" s="84">
        <v>1</v>
      </c>
      <c r="D2840" s="84">
        <v>1</v>
      </c>
      <c r="E2840" s="84" t="s">
        <v>20</v>
      </c>
      <c r="F2840" s="84" t="s">
        <v>70</v>
      </c>
    </row>
    <row r="2841" spans="1:6" x14ac:dyDescent="0.25">
      <c r="A2841" s="84">
        <v>1336159052</v>
      </c>
      <c r="C2841" s="84">
        <v>1</v>
      </c>
      <c r="D2841" s="84">
        <v>1</v>
      </c>
      <c r="E2841" s="84" t="s">
        <v>20</v>
      </c>
      <c r="F2841" s="84" t="s">
        <v>63</v>
      </c>
    </row>
    <row r="2842" spans="1:6" x14ac:dyDescent="0.25">
      <c r="A2842" s="84">
        <v>1548285596</v>
      </c>
      <c r="C2842" s="84">
        <v>1</v>
      </c>
      <c r="D2842" s="84">
        <v>1</v>
      </c>
      <c r="E2842" s="84" t="s">
        <v>62</v>
      </c>
      <c r="F2842" s="84" t="s">
        <v>66</v>
      </c>
    </row>
    <row r="2843" spans="1:6" x14ac:dyDescent="0.25">
      <c r="A2843" s="84">
        <v>1225122880</v>
      </c>
      <c r="C2843" s="84">
        <v>1</v>
      </c>
      <c r="D2843" s="84">
        <v>0</v>
      </c>
      <c r="E2843" s="84" t="s">
        <v>64</v>
      </c>
      <c r="F2843" s="84" t="s">
        <v>65</v>
      </c>
    </row>
    <row r="2844" spans="1:6" x14ac:dyDescent="0.25">
      <c r="A2844" s="84">
        <v>1063461747</v>
      </c>
      <c r="C2844" s="84">
        <v>1</v>
      </c>
      <c r="D2844" s="84">
        <v>1</v>
      </c>
      <c r="E2844" s="84" t="s">
        <v>20</v>
      </c>
      <c r="F2844" s="84" t="s">
        <v>67</v>
      </c>
    </row>
    <row r="2845" spans="1:6" x14ac:dyDescent="0.25">
      <c r="A2845" s="84">
        <v>1669546651</v>
      </c>
      <c r="C2845" s="84">
        <v>1</v>
      </c>
      <c r="D2845" s="84">
        <v>0</v>
      </c>
      <c r="E2845" s="84" t="s">
        <v>62</v>
      </c>
      <c r="F2845" s="84" t="s">
        <v>65</v>
      </c>
    </row>
    <row r="2846" spans="1:6" x14ac:dyDescent="0.25">
      <c r="A2846" s="84">
        <v>1881797744</v>
      </c>
      <c r="C2846" s="84">
        <v>1</v>
      </c>
      <c r="D2846" s="84">
        <v>0</v>
      </c>
      <c r="E2846" s="84" t="s">
        <v>62</v>
      </c>
      <c r="F2846" s="84" t="s">
        <v>65</v>
      </c>
    </row>
    <row r="2847" spans="1:6" x14ac:dyDescent="0.25">
      <c r="A2847" s="84">
        <v>1689775686</v>
      </c>
      <c r="C2847" s="84">
        <v>1</v>
      </c>
      <c r="D2847" s="84">
        <v>0</v>
      </c>
      <c r="E2847" s="84" t="s">
        <v>20</v>
      </c>
      <c r="F2847" s="84" t="s">
        <v>65</v>
      </c>
    </row>
    <row r="2848" spans="1:6" x14ac:dyDescent="0.25">
      <c r="A2848" s="84">
        <v>1396848230</v>
      </c>
      <c r="C2848" s="84">
        <v>1</v>
      </c>
      <c r="D2848" s="84">
        <v>0</v>
      </c>
      <c r="E2848" s="84" t="s">
        <v>20</v>
      </c>
      <c r="F2848" s="84" t="s">
        <v>65</v>
      </c>
    </row>
    <row r="2849" spans="1:6" x14ac:dyDescent="0.25">
      <c r="A2849" s="84">
        <v>1811084114</v>
      </c>
      <c r="C2849" s="84">
        <v>1</v>
      </c>
      <c r="D2849" s="84">
        <v>0</v>
      </c>
      <c r="E2849" s="84" t="s">
        <v>62</v>
      </c>
      <c r="F2849" s="84" t="s">
        <v>65</v>
      </c>
    </row>
    <row r="2850" spans="1:6" x14ac:dyDescent="0.25">
      <c r="A2850" s="84">
        <v>1972535680</v>
      </c>
      <c r="C2850" s="84">
        <v>1</v>
      </c>
      <c r="D2850" s="84">
        <v>0</v>
      </c>
      <c r="E2850" s="84" t="s">
        <v>20</v>
      </c>
      <c r="F2850" s="84" t="s">
        <v>65</v>
      </c>
    </row>
    <row r="2851" spans="1:6" x14ac:dyDescent="0.25">
      <c r="A2851" s="84">
        <v>1699706556</v>
      </c>
      <c r="C2851" s="84">
        <v>1</v>
      </c>
      <c r="D2851" s="84">
        <v>1</v>
      </c>
      <c r="E2851" s="84" t="s">
        <v>20</v>
      </c>
      <c r="F2851" s="84" t="s">
        <v>67</v>
      </c>
    </row>
    <row r="2852" spans="1:6" x14ac:dyDescent="0.25">
      <c r="A2852" s="84">
        <v>1194836585</v>
      </c>
      <c r="C2852" s="84">
        <v>1</v>
      </c>
      <c r="D2852" s="84">
        <v>1</v>
      </c>
      <c r="E2852" s="84" t="s">
        <v>62</v>
      </c>
      <c r="F2852" s="84" t="s">
        <v>63</v>
      </c>
    </row>
    <row r="2853" spans="1:6" x14ac:dyDescent="0.25">
      <c r="A2853" s="84">
        <v>1275682650</v>
      </c>
      <c r="C2853" s="84">
        <v>1</v>
      </c>
      <c r="D2853" s="84">
        <v>1</v>
      </c>
      <c r="E2853" s="84" t="s">
        <v>64</v>
      </c>
      <c r="F2853" s="84" t="s">
        <v>66</v>
      </c>
    </row>
    <row r="2854" spans="1:6" x14ac:dyDescent="0.25">
      <c r="A2854" s="84">
        <v>1740499193</v>
      </c>
      <c r="C2854" s="84">
        <v>1</v>
      </c>
      <c r="D2854" s="84">
        <v>1</v>
      </c>
      <c r="E2854" s="84" t="s">
        <v>64</v>
      </c>
      <c r="F2854" s="84" t="s">
        <v>70</v>
      </c>
    </row>
    <row r="2855" spans="1:6" x14ac:dyDescent="0.25">
      <c r="A2855" s="84">
        <v>1144255480</v>
      </c>
      <c r="C2855" s="84">
        <v>1</v>
      </c>
      <c r="D2855" s="84">
        <v>0</v>
      </c>
      <c r="E2855" s="84" t="s">
        <v>62</v>
      </c>
      <c r="F2855" s="84" t="s">
        <v>65</v>
      </c>
    </row>
    <row r="2856" spans="1:6" x14ac:dyDescent="0.25">
      <c r="A2856" s="84">
        <v>1093791824</v>
      </c>
      <c r="C2856" s="84">
        <v>1</v>
      </c>
      <c r="D2856" s="84">
        <v>1</v>
      </c>
      <c r="E2856" s="84" t="s">
        <v>20</v>
      </c>
      <c r="F2856" s="84" t="s">
        <v>63</v>
      </c>
    </row>
    <row r="2857" spans="1:6" x14ac:dyDescent="0.25">
      <c r="A2857" s="84">
        <v>1235257759</v>
      </c>
      <c r="C2857" s="84">
        <v>1</v>
      </c>
      <c r="D2857" s="84">
        <v>1</v>
      </c>
      <c r="E2857" s="84" t="s">
        <v>64</v>
      </c>
      <c r="F2857" s="84" t="s">
        <v>67</v>
      </c>
    </row>
    <row r="2858" spans="1:6" x14ac:dyDescent="0.25">
      <c r="A2858" s="84">
        <v>1891221008</v>
      </c>
      <c r="C2858" s="84">
        <v>1</v>
      </c>
      <c r="D2858" s="84">
        <v>0</v>
      </c>
      <c r="E2858" s="84" t="s">
        <v>20</v>
      </c>
      <c r="F2858" s="84" t="s">
        <v>65</v>
      </c>
    </row>
    <row r="2859" spans="1:6" x14ac:dyDescent="0.25">
      <c r="A2859" s="84">
        <v>1679635254</v>
      </c>
      <c r="C2859" s="84">
        <v>1</v>
      </c>
      <c r="D2859" s="84">
        <v>0</v>
      </c>
      <c r="E2859" s="84" t="s">
        <v>64</v>
      </c>
      <c r="F2859" s="84" t="s">
        <v>65</v>
      </c>
    </row>
    <row r="2860" spans="1:6" x14ac:dyDescent="0.25">
      <c r="A2860" s="84">
        <v>1710458294</v>
      </c>
      <c r="C2860" s="84">
        <v>1</v>
      </c>
      <c r="D2860" s="84">
        <v>0</v>
      </c>
      <c r="E2860" s="84" t="s">
        <v>64</v>
      </c>
      <c r="F2860" s="84" t="s">
        <v>65</v>
      </c>
    </row>
    <row r="2861" spans="1:6" x14ac:dyDescent="0.25">
      <c r="A2861" s="84">
        <v>1730276122</v>
      </c>
      <c r="C2861" s="84">
        <v>1</v>
      </c>
      <c r="D2861" s="84">
        <v>1</v>
      </c>
      <c r="E2861" s="84" t="s">
        <v>62</v>
      </c>
      <c r="F2861" s="84" t="s">
        <v>63</v>
      </c>
    </row>
    <row r="2862" spans="1:6" x14ac:dyDescent="0.25">
      <c r="A2862" s="84">
        <v>1881821825</v>
      </c>
      <c r="C2862" s="84">
        <v>1</v>
      </c>
      <c r="D2862" s="84">
        <v>0</v>
      </c>
      <c r="E2862" s="84" t="s">
        <v>20</v>
      </c>
      <c r="F2862" s="84" t="s">
        <v>65</v>
      </c>
    </row>
    <row r="2863" spans="1:6" x14ac:dyDescent="0.25">
      <c r="A2863" s="84">
        <v>1407190093</v>
      </c>
      <c r="C2863" s="84">
        <v>1</v>
      </c>
      <c r="D2863" s="84">
        <v>0</v>
      </c>
      <c r="E2863" s="84" t="s">
        <v>62</v>
      </c>
      <c r="F2863" s="84" t="s">
        <v>65</v>
      </c>
    </row>
    <row r="2864" spans="1:6" x14ac:dyDescent="0.25">
      <c r="A2864" s="84">
        <v>1043499478</v>
      </c>
      <c r="C2864" s="84">
        <v>1</v>
      </c>
      <c r="D2864" s="84">
        <v>1</v>
      </c>
      <c r="E2864" s="84" t="s">
        <v>62</v>
      </c>
      <c r="F2864" s="84" t="s">
        <v>67</v>
      </c>
    </row>
    <row r="2865" spans="1:6" x14ac:dyDescent="0.25">
      <c r="A2865" s="84">
        <v>1821386962</v>
      </c>
      <c r="C2865" s="84">
        <v>1</v>
      </c>
      <c r="D2865" s="84">
        <v>1</v>
      </c>
      <c r="E2865" s="84" t="s">
        <v>62</v>
      </c>
      <c r="F2865" s="84" t="s">
        <v>63</v>
      </c>
    </row>
    <row r="2866" spans="1:6" x14ac:dyDescent="0.25">
      <c r="A2866" s="84">
        <v>1700021987</v>
      </c>
      <c r="C2866" s="84">
        <v>1</v>
      </c>
      <c r="D2866" s="84">
        <v>1</v>
      </c>
      <c r="E2866" s="84" t="s">
        <v>64</v>
      </c>
      <c r="F2866" s="84" t="s">
        <v>63</v>
      </c>
    </row>
    <row r="2867" spans="1:6" x14ac:dyDescent="0.25">
      <c r="A2867" s="84">
        <v>1558612770</v>
      </c>
      <c r="C2867" s="84">
        <v>1</v>
      </c>
      <c r="D2867" s="84">
        <v>1</v>
      </c>
      <c r="E2867" s="84" t="s">
        <v>62</v>
      </c>
      <c r="F2867" s="84" t="s">
        <v>67</v>
      </c>
    </row>
    <row r="2868" spans="1:6" x14ac:dyDescent="0.25">
      <c r="A2868" s="84">
        <v>1245676360</v>
      </c>
      <c r="C2868" s="84">
        <v>1</v>
      </c>
      <c r="D2868" s="84">
        <v>0</v>
      </c>
      <c r="E2868" s="84" t="s">
        <v>20</v>
      </c>
      <c r="F2868" s="84" t="s">
        <v>65</v>
      </c>
    </row>
    <row r="2869" spans="1:6" x14ac:dyDescent="0.25">
      <c r="A2869" s="84">
        <v>1649525437</v>
      </c>
      <c r="C2869" s="84">
        <v>1</v>
      </c>
      <c r="D2869" s="84">
        <v>0</v>
      </c>
      <c r="E2869" s="84" t="s">
        <v>20</v>
      </c>
      <c r="F2869" s="84" t="s">
        <v>65</v>
      </c>
    </row>
    <row r="2870" spans="1:6" x14ac:dyDescent="0.25">
      <c r="A2870" s="84">
        <v>1548655921</v>
      </c>
      <c r="C2870" s="84">
        <v>1</v>
      </c>
      <c r="D2870" s="84">
        <v>0</v>
      </c>
      <c r="E2870" s="84" t="s">
        <v>20</v>
      </c>
      <c r="F2870" s="84" t="s">
        <v>65</v>
      </c>
    </row>
    <row r="2871" spans="1:6" x14ac:dyDescent="0.25">
      <c r="A2871" s="84">
        <v>1356690549</v>
      </c>
      <c r="C2871" s="84">
        <v>1</v>
      </c>
      <c r="D2871" s="84">
        <v>1</v>
      </c>
      <c r="E2871" s="84" t="s">
        <v>20</v>
      </c>
      <c r="F2871" s="84" t="s">
        <v>63</v>
      </c>
    </row>
    <row r="2872" spans="1:6" x14ac:dyDescent="0.25">
      <c r="A2872" s="84">
        <v>1568713675</v>
      </c>
      <c r="C2872" s="84">
        <v>1</v>
      </c>
      <c r="D2872" s="84">
        <v>1</v>
      </c>
      <c r="E2872" s="84" t="s">
        <v>20</v>
      </c>
      <c r="F2872" s="84" t="s">
        <v>70</v>
      </c>
    </row>
    <row r="2873" spans="1:6" x14ac:dyDescent="0.25">
      <c r="A2873" s="84">
        <v>1508153875</v>
      </c>
      <c r="C2873" s="84">
        <v>1</v>
      </c>
      <c r="D2873" s="84">
        <v>0</v>
      </c>
      <c r="E2873" s="84" t="s">
        <v>20</v>
      </c>
      <c r="F2873" s="84" t="s">
        <v>65</v>
      </c>
    </row>
    <row r="2874" spans="1:6" x14ac:dyDescent="0.25">
      <c r="A2874" s="84">
        <v>1821160573</v>
      </c>
      <c r="C2874" s="84">
        <v>1</v>
      </c>
      <c r="D2874" s="84">
        <v>0</v>
      </c>
      <c r="E2874" s="84" t="s">
        <v>20</v>
      </c>
      <c r="F2874" s="84" t="s">
        <v>65</v>
      </c>
    </row>
    <row r="2875" spans="1:6" x14ac:dyDescent="0.25">
      <c r="A2875" s="84">
        <v>1922300839</v>
      </c>
      <c r="C2875" s="84">
        <v>1</v>
      </c>
      <c r="D2875" s="84">
        <v>0</v>
      </c>
      <c r="E2875" s="84" t="s">
        <v>71</v>
      </c>
      <c r="F2875" s="84" t="s">
        <v>65</v>
      </c>
    </row>
    <row r="2876" spans="1:6" x14ac:dyDescent="0.25">
      <c r="A2876" s="84">
        <v>1851663884</v>
      </c>
      <c r="C2876" s="84">
        <v>1</v>
      </c>
      <c r="D2876" s="84">
        <v>0</v>
      </c>
      <c r="E2876" s="84" t="s">
        <v>71</v>
      </c>
      <c r="F2876" s="84" t="s">
        <v>65</v>
      </c>
    </row>
    <row r="2877" spans="1:6" x14ac:dyDescent="0.25">
      <c r="A2877" s="84">
        <v>1780047332</v>
      </c>
      <c r="C2877" s="84">
        <v>1</v>
      </c>
      <c r="D2877" s="84">
        <v>1</v>
      </c>
      <c r="E2877" s="84" t="s">
        <v>20</v>
      </c>
      <c r="F2877" s="84" t="s">
        <v>63</v>
      </c>
    </row>
    <row r="2878" spans="1:6" x14ac:dyDescent="0.25">
      <c r="A2878" s="84">
        <v>1154960334</v>
      </c>
      <c r="C2878" s="84">
        <v>1</v>
      </c>
      <c r="D2878" s="84">
        <v>0</v>
      </c>
      <c r="E2878" s="84" t="s">
        <v>20</v>
      </c>
      <c r="F2878" s="84" t="s">
        <v>65</v>
      </c>
    </row>
    <row r="2879" spans="1:6" x14ac:dyDescent="0.25">
      <c r="A2879" s="84">
        <v>1700822160</v>
      </c>
      <c r="C2879" s="84">
        <v>1</v>
      </c>
      <c r="D2879" s="84">
        <v>1</v>
      </c>
      <c r="E2879" s="84" t="s">
        <v>62</v>
      </c>
      <c r="F2879" s="84" t="s">
        <v>66</v>
      </c>
    </row>
    <row r="2880" spans="1:6" x14ac:dyDescent="0.25">
      <c r="A2880" s="84">
        <v>1942363999</v>
      </c>
      <c r="C2880" s="84">
        <v>1</v>
      </c>
      <c r="D2880" s="84">
        <v>0</v>
      </c>
      <c r="E2880" s="84" t="s">
        <v>62</v>
      </c>
      <c r="F2880" s="84" t="s">
        <v>65</v>
      </c>
    </row>
    <row r="2881" spans="1:6" x14ac:dyDescent="0.25">
      <c r="A2881" s="84">
        <v>1891705216</v>
      </c>
      <c r="C2881" s="84">
        <v>1</v>
      </c>
      <c r="D2881" s="84">
        <v>0</v>
      </c>
      <c r="E2881" s="84" t="s">
        <v>20</v>
      </c>
      <c r="F2881" s="84" t="s">
        <v>65</v>
      </c>
    </row>
    <row r="2882" spans="1:6" x14ac:dyDescent="0.25">
      <c r="A2882" s="84">
        <v>1043237712</v>
      </c>
      <c r="C2882" s="84">
        <v>1</v>
      </c>
      <c r="D2882" s="84">
        <v>1</v>
      </c>
      <c r="E2882" s="84" t="s">
        <v>64</v>
      </c>
      <c r="F2882" s="84" t="s">
        <v>68</v>
      </c>
    </row>
    <row r="2883" spans="1:6" x14ac:dyDescent="0.25">
      <c r="A2883" s="84">
        <v>1851312664</v>
      </c>
      <c r="C2883" s="84">
        <v>1</v>
      </c>
      <c r="D2883" s="84">
        <v>1</v>
      </c>
      <c r="E2883" s="84" t="s">
        <v>64</v>
      </c>
      <c r="F2883" s="84" t="s">
        <v>63</v>
      </c>
    </row>
    <row r="2884" spans="1:6" x14ac:dyDescent="0.25">
      <c r="A2884" s="84">
        <v>1053487611</v>
      </c>
      <c r="C2884" s="84">
        <v>1</v>
      </c>
      <c r="D2884" s="84">
        <v>1</v>
      </c>
      <c r="E2884" s="84" t="s">
        <v>62</v>
      </c>
      <c r="F2884" s="84" t="s">
        <v>63</v>
      </c>
    </row>
    <row r="2885" spans="1:6" x14ac:dyDescent="0.25">
      <c r="A2885" s="84">
        <v>1942258728</v>
      </c>
      <c r="C2885" s="84">
        <v>1</v>
      </c>
      <c r="D2885" s="84">
        <v>1</v>
      </c>
      <c r="E2885" s="84" t="s">
        <v>64</v>
      </c>
      <c r="F2885" s="84" t="s">
        <v>68</v>
      </c>
    </row>
    <row r="2886" spans="1:6" x14ac:dyDescent="0.25">
      <c r="A2886" s="84">
        <v>1609845767</v>
      </c>
      <c r="C2886" s="84">
        <v>1</v>
      </c>
      <c r="D2886" s="84">
        <v>0</v>
      </c>
      <c r="E2886" s="84" t="s">
        <v>71</v>
      </c>
      <c r="F2886" s="84" t="s">
        <v>65</v>
      </c>
    </row>
    <row r="2887" spans="1:6" x14ac:dyDescent="0.25">
      <c r="A2887" s="84">
        <v>1619099272</v>
      </c>
      <c r="C2887" s="84">
        <v>1</v>
      </c>
      <c r="D2887" s="84">
        <v>0</v>
      </c>
      <c r="E2887" s="84" t="s">
        <v>20</v>
      </c>
      <c r="F2887" s="84" t="s">
        <v>65</v>
      </c>
    </row>
    <row r="2888" spans="1:6" x14ac:dyDescent="0.25">
      <c r="A2888" s="84">
        <v>1942285879</v>
      </c>
      <c r="C2888" s="84">
        <v>1</v>
      </c>
      <c r="D2888" s="84">
        <v>0</v>
      </c>
      <c r="E2888" s="84" t="s">
        <v>62</v>
      </c>
      <c r="F2888" s="84" t="s">
        <v>65</v>
      </c>
    </row>
    <row r="2889" spans="1:6" x14ac:dyDescent="0.25">
      <c r="A2889" s="84">
        <v>1497855159</v>
      </c>
      <c r="C2889" s="84">
        <v>1</v>
      </c>
      <c r="D2889" s="84">
        <v>0</v>
      </c>
      <c r="E2889" s="84" t="s">
        <v>62</v>
      </c>
      <c r="F2889" s="84" t="s">
        <v>65</v>
      </c>
    </row>
    <row r="2890" spans="1:6" x14ac:dyDescent="0.25">
      <c r="A2890" s="84">
        <v>1215016175</v>
      </c>
      <c r="C2890" s="84">
        <v>1</v>
      </c>
      <c r="D2890" s="84">
        <v>0</v>
      </c>
      <c r="E2890" s="84" t="s">
        <v>62</v>
      </c>
      <c r="F2890" s="84" t="s">
        <v>65</v>
      </c>
    </row>
    <row r="2891" spans="1:6" x14ac:dyDescent="0.25">
      <c r="A2891" s="84">
        <v>1629031430</v>
      </c>
      <c r="C2891" s="84">
        <v>1</v>
      </c>
      <c r="D2891" s="84">
        <v>0</v>
      </c>
      <c r="E2891" s="84" t="s">
        <v>20</v>
      </c>
      <c r="F2891" s="84" t="s">
        <v>65</v>
      </c>
    </row>
    <row r="2892" spans="1:6" x14ac:dyDescent="0.25">
      <c r="A2892" s="84">
        <v>1235143702</v>
      </c>
      <c r="C2892" s="84">
        <v>1</v>
      </c>
      <c r="D2892" s="84">
        <v>0</v>
      </c>
      <c r="E2892" s="84" t="s">
        <v>20</v>
      </c>
      <c r="F2892" s="84" t="s">
        <v>65</v>
      </c>
    </row>
    <row r="2893" spans="1:6" x14ac:dyDescent="0.25">
      <c r="A2893" s="84">
        <v>1275762858</v>
      </c>
      <c r="C2893" s="84">
        <v>1</v>
      </c>
      <c r="D2893" s="84">
        <v>0</v>
      </c>
      <c r="E2893" s="84" t="s">
        <v>71</v>
      </c>
      <c r="F2893" s="84" t="s">
        <v>65</v>
      </c>
    </row>
    <row r="2894" spans="1:6" x14ac:dyDescent="0.25">
      <c r="A2894" s="84">
        <v>1992728414</v>
      </c>
      <c r="C2894" s="84">
        <v>1</v>
      </c>
      <c r="D2894" s="84">
        <v>0</v>
      </c>
      <c r="E2894" s="84" t="s">
        <v>62</v>
      </c>
      <c r="F2894" s="84" t="s">
        <v>65</v>
      </c>
    </row>
    <row r="2895" spans="1:6" x14ac:dyDescent="0.25">
      <c r="A2895" s="84">
        <v>1316049190</v>
      </c>
      <c r="C2895" s="84">
        <v>1</v>
      </c>
      <c r="D2895" s="84">
        <v>1</v>
      </c>
      <c r="E2895" s="84" t="s">
        <v>64</v>
      </c>
      <c r="F2895" s="84" t="s">
        <v>67</v>
      </c>
    </row>
    <row r="2896" spans="1:6" x14ac:dyDescent="0.25">
      <c r="A2896" s="84">
        <v>1699723379</v>
      </c>
      <c r="C2896" s="84">
        <v>1</v>
      </c>
      <c r="D2896" s="84">
        <v>1</v>
      </c>
      <c r="E2896" s="84" t="s">
        <v>64</v>
      </c>
      <c r="F2896" s="84" t="s">
        <v>68</v>
      </c>
    </row>
    <row r="2897" spans="1:6" x14ac:dyDescent="0.25">
      <c r="A2897" s="84">
        <v>1639321839</v>
      </c>
      <c r="C2897" s="84">
        <v>1</v>
      </c>
      <c r="D2897" s="84">
        <v>1</v>
      </c>
      <c r="E2897" s="84" t="s">
        <v>64</v>
      </c>
      <c r="F2897" s="84" t="s">
        <v>68</v>
      </c>
    </row>
    <row r="2898" spans="1:6" x14ac:dyDescent="0.25">
      <c r="A2898" s="84">
        <v>1922250323</v>
      </c>
      <c r="C2898" s="84">
        <v>1</v>
      </c>
      <c r="D2898" s="84">
        <v>0</v>
      </c>
      <c r="E2898" s="84" t="s">
        <v>20</v>
      </c>
      <c r="F2898" s="84" t="s">
        <v>65</v>
      </c>
    </row>
    <row r="2899" spans="1:6" x14ac:dyDescent="0.25">
      <c r="A2899" s="84">
        <v>1518030543</v>
      </c>
      <c r="C2899" s="84">
        <v>1</v>
      </c>
      <c r="D2899" s="84">
        <v>0</v>
      </c>
      <c r="E2899" s="84" t="s">
        <v>20</v>
      </c>
      <c r="F2899" s="84" t="s">
        <v>65</v>
      </c>
    </row>
    <row r="2900" spans="1:6" x14ac:dyDescent="0.25">
      <c r="A2900" s="84">
        <v>1205003167</v>
      </c>
      <c r="C2900" s="84">
        <v>1</v>
      </c>
      <c r="D2900" s="84">
        <v>1</v>
      </c>
      <c r="E2900" s="84" t="s">
        <v>20</v>
      </c>
      <c r="F2900" s="84" t="s">
        <v>63</v>
      </c>
    </row>
    <row r="2901" spans="1:6" x14ac:dyDescent="0.25">
      <c r="A2901" s="84">
        <v>1902814015</v>
      </c>
      <c r="C2901" s="84">
        <v>1</v>
      </c>
      <c r="D2901" s="84">
        <v>1</v>
      </c>
      <c r="E2901" s="84" t="s">
        <v>20</v>
      </c>
      <c r="F2901" s="84" t="s">
        <v>63</v>
      </c>
    </row>
    <row r="2902" spans="1:6" x14ac:dyDescent="0.25">
      <c r="A2902" s="84">
        <v>1033155213</v>
      </c>
      <c r="C2902" s="84">
        <v>1</v>
      </c>
      <c r="D2902" s="84">
        <v>0</v>
      </c>
      <c r="E2902" s="84" t="s">
        <v>20</v>
      </c>
      <c r="F2902" s="84" t="s">
        <v>65</v>
      </c>
    </row>
    <row r="2903" spans="1:6" x14ac:dyDescent="0.25">
      <c r="A2903" s="84">
        <v>1013086420</v>
      </c>
      <c r="C2903" s="84">
        <v>1</v>
      </c>
      <c r="D2903" s="84">
        <v>0</v>
      </c>
      <c r="E2903" s="84" t="s">
        <v>20</v>
      </c>
      <c r="F2903" s="84" t="s">
        <v>65</v>
      </c>
    </row>
    <row r="2904" spans="1:6" x14ac:dyDescent="0.25">
      <c r="A2904" s="84">
        <v>1356558332</v>
      </c>
      <c r="C2904" s="84">
        <v>1</v>
      </c>
      <c r="D2904" s="84">
        <v>1</v>
      </c>
      <c r="E2904" s="84" t="s">
        <v>62</v>
      </c>
      <c r="F2904" s="84" t="s">
        <v>70</v>
      </c>
    </row>
    <row r="2905" spans="1:6" x14ac:dyDescent="0.25">
      <c r="A2905" s="84">
        <v>1750520433</v>
      </c>
      <c r="C2905" s="84">
        <v>1</v>
      </c>
      <c r="D2905" s="84">
        <v>1</v>
      </c>
      <c r="E2905" s="84" t="s">
        <v>20</v>
      </c>
      <c r="F2905" s="84" t="s">
        <v>63</v>
      </c>
    </row>
    <row r="2906" spans="1:6" x14ac:dyDescent="0.25">
      <c r="A2906" s="84">
        <v>1245366558</v>
      </c>
      <c r="C2906" s="84">
        <v>1</v>
      </c>
      <c r="D2906" s="84">
        <v>0</v>
      </c>
      <c r="E2906" s="84" t="s">
        <v>20</v>
      </c>
      <c r="F2906" s="84" t="s">
        <v>65</v>
      </c>
    </row>
    <row r="2907" spans="1:6" x14ac:dyDescent="0.25">
      <c r="A2907" s="84">
        <v>1609832724</v>
      </c>
      <c r="C2907" s="84">
        <v>1</v>
      </c>
      <c r="D2907" s="84">
        <v>0</v>
      </c>
      <c r="E2907" s="84" t="s">
        <v>20</v>
      </c>
      <c r="F2907" s="84" t="s">
        <v>65</v>
      </c>
    </row>
    <row r="2908" spans="1:6" x14ac:dyDescent="0.25">
      <c r="A2908" s="84">
        <v>1043790561</v>
      </c>
      <c r="C2908" s="84">
        <v>1</v>
      </c>
      <c r="D2908" s="84">
        <v>0</v>
      </c>
      <c r="E2908" s="84" t="s">
        <v>71</v>
      </c>
      <c r="F2908" s="84" t="s">
        <v>65</v>
      </c>
    </row>
    <row r="2909" spans="1:6" x14ac:dyDescent="0.25">
      <c r="A2909" s="84">
        <v>1841364841</v>
      </c>
      <c r="C2909" s="84">
        <v>1</v>
      </c>
      <c r="D2909" s="84">
        <v>0</v>
      </c>
      <c r="E2909" s="84" t="s">
        <v>20</v>
      </c>
      <c r="F2909" s="84" t="s">
        <v>65</v>
      </c>
    </row>
    <row r="2910" spans="1:6" x14ac:dyDescent="0.25">
      <c r="A2910" s="84">
        <v>1598749715</v>
      </c>
      <c r="C2910" s="84">
        <v>1</v>
      </c>
      <c r="D2910" s="84">
        <v>0</v>
      </c>
      <c r="E2910" s="84" t="s">
        <v>20</v>
      </c>
      <c r="F2910" s="84" t="s">
        <v>65</v>
      </c>
    </row>
    <row r="2911" spans="1:6" x14ac:dyDescent="0.25">
      <c r="A2911" s="84">
        <v>1841376704</v>
      </c>
      <c r="C2911" s="84">
        <v>1</v>
      </c>
      <c r="D2911" s="84">
        <v>0</v>
      </c>
      <c r="E2911" s="84" t="s">
        <v>20</v>
      </c>
      <c r="F2911" s="84" t="s">
        <v>65</v>
      </c>
    </row>
    <row r="2912" spans="1:6" x14ac:dyDescent="0.25">
      <c r="A2912" s="84">
        <v>1316137987</v>
      </c>
      <c r="C2912" s="84">
        <v>1</v>
      </c>
      <c r="D2912" s="84">
        <v>0</v>
      </c>
      <c r="E2912" s="84" t="s">
        <v>62</v>
      </c>
      <c r="F2912" s="84" t="s">
        <v>65</v>
      </c>
    </row>
    <row r="2913" spans="1:6" x14ac:dyDescent="0.25">
      <c r="A2913" s="84">
        <v>1437845039</v>
      </c>
      <c r="C2913" s="84">
        <v>1</v>
      </c>
      <c r="D2913" s="84">
        <v>0</v>
      </c>
      <c r="E2913" s="84" t="s">
        <v>20</v>
      </c>
      <c r="F2913" s="84" t="s">
        <v>65</v>
      </c>
    </row>
    <row r="2914" spans="1:6" x14ac:dyDescent="0.25">
      <c r="A2914" s="84">
        <v>1194501908</v>
      </c>
      <c r="C2914" s="84">
        <v>1</v>
      </c>
      <c r="D2914" s="84">
        <v>0</v>
      </c>
      <c r="E2914" s="84" t="s">
        <v>71</v>
      </c>
      <c r="F2914" s="84" t="s">
        <v>65</v>
      </c>
    </row>
    <row r="2915" spans="1:6" x14ac:dyDescent="0.25">
      <c r="A2915" s="84">
        <v>1982369575</v>
      </c>
      <c r="C2915" s="84">
        <v>1</v>
      </c>
      <c r="D2915" s="84">
        <v>1</v>
      </c>
      <c r="E2915" s="84" t="s">
        <v>20</v>
      </c>
      <c r="F2915" s="84" t="s">
        <v>63</v>
      </c>
    </row>
    <row r="2916" spans="1:6" x14ac:dyDescent="0.25">
      <c r="A2916" s="84">
        <v>1659945749</v>
      </c>
      <c r="C2916" s="84">
        <v>1</v>
      </c>
      <c r="D2916" s="84">
        <v>0</v>
      </c>
      <c r="E2916" s="84" t="s">
        <v>71</v>
      </c>
      <c r="F2916" s="84" t="s">
        <v>65</v>
      </c>
    </row>
    <row r="2917" spans="1:6" x14ac:dyDescent="0.25">
      <c r="A2917" s="84">
        <v>1588683890</v>
      </c>
      <c r="C2917" s="84">
        <v>1</v>
      </c>
      <c r="D2917" s="84">
        <v>1</v>
      </c>
      <c r="E2917" s="84" t="s">
        <v>64</v>
      </c>
      <c r="F2917" s="84" t="s">
        <v>63</v>
      </c>
    </row>
    <row r="2918" spans="1:6" x14ac:dyDescent="0.25">
      <c r="A2918" s="84">
        <v>1710954706</v>
      </c>
      <c r="C2918" s="84">
        <v>1</v>
      </c>
      <c r="D2918" s="84">
        <v>0</v>
      </c>
      <c r="E2918" s="84" t="s">
        <v>71</v>
      </c>
      <c r="F2918" s="84" t="s">
        <v>65</v>
      </c>
    </row>
    <row r="2919" spans="1:6" x14ac:dyDescent="0.25">
      <c r="A2919" s="84">
        <v>1891770905</v>
      </c>
      <c r="C2919" s="84">
        <v>1</v>
      </c>
      <c r="D2919" s="84">
        <v>0</v>
      </c>
      <c r="E2919" s="84" t="s">
        <v>62</v>
      </c>
      <c r="F2919" s="84" t="s">
        <v>65</v>
      </c>
    </row>
    <row r="2920" spans="1:6" x14ac:dyDescent="0.25">
      <c r="A2920" s="84">
        <v>1780690313</v>
      </c>
      <c r="C2920" s="84">
        <v>1</v>
      </c>
      <c r="D2920" s="84">
        <v>0</v>
      </c>
      <c r="E2920" s="84" t="s">
        <v>20</v>
      </c>
      <c r="F2920" s="84" t="s">
        <v>65</v>
      </c>
    </row>
    <row r="2921" spans="1:6" x14ac:dyDescent="0.25">
      <c r="A2921" s="84">
        <v>1699792663</v>
      </c>
      <c r="C2921" s="84">
        <v>1</v>
      </c>
      <c r="D2921" s="84">
        <v>0</v>
      </c>
      <c r="E2921" s="84" t="s">
        <v>20</v>
      </c>
      <c r="F2921" s="84" t="s">
        <v>65</v>
      </c>
    </row>
    <row r="2922" spans="1:6" x14ac:dyDescent="0.25">
      <c r="A2922" s="84">
        <v>1700970795</v>
      </c>
      <c r="C2922" s="84">
        <v>1</v>
      </c>
      <c r="D2922" s="84">
        <v>0</v>
      </c>
      <c r="E2922" s="84" t="s">
        <v>62</v>
      </c>
      <c r="F2922" s="84" t="s">
        <v>65</v>
      </c>
    </row>
    <row r="2923" spans="1:6" x14ac:dyDescent="0.25">
      <c r="A2923" s="84">
        <v>1720009160</v>
      </c>
      <c r="C2923" s="84">
        <v>1</v>
      </c>
      <c r="D2923" s="84">
        <v>1</v>
      </c>
      <c r="E2923" s="84" t="s">
        <v>64</v>
      </c>
      <c r="F2923" s="84" t="s">
        <v>68</v>
      </c>
    </row>
    <row r="2924" spans="1:6" x14ac:dyDescent="0.25">
      <c r="A2924" s="84">
        <v>1437189966</v>
      </c>
      <c r="C2924" s="84">
        <v>1</v>
      </c>
      <c r="D2924" s="84">
        <v>0</v>
      </c>
      <c r="E2924" s="84" t="s">
        <v>62</v>
      </c>
      <c r="F2924" s="84" t="s">
        <v>65</v>
      </c>
    </row>
    <row r="2925" spans="1:6" x14ac:dyDescent="0.25">
      <c r="A2925" s="84">
        <v>1043348618</v>
      </c>
      <c r="C2925" s="84">
        <v>1</v>
      </c>
      <c r="D2925" s="84">
        <v>0</v>
      </c>
      <c r="E2925" s="84" t="s">
        <v>62</v>
      </c>
      <c r="F2925" s="84" t="s">
        <v>65</v>
      </c>
    </row>
    <row r="2926" spans="1:6" x14ac:dyDescent="0.25">
      <c r="A2926" s="84">
        <v>1952439713</v>
      </c>
      <c r="C2926" s="84">
        <v>1</v>
      </c>
      <c r="D2926" s="84">
        <v>1</v>
      </c>
      <c r="E2926" s="84" t="s">
        <v>62</v>
      </c>
      <c r="F2926" s="84" t="s">
        <v>66</v>
      </c>
    </row>
    <row r="2927" spans="1:6" x14ac:dyDescent="0.25">
      <c r="A2927" s="84">
        <v>1851324537</v>
      </c>
      <c r="C2927" s="84">
        <v>1</v>
      </c>
      <c r="D2927" s="84">
        <v>1</v>
      </c>
      <c r="E2927" s="84" t="s">
        <v>62</v>
      </c>
      <c r="F2927" s="84" t="s">
        <v>67</v>
      </c>
    </row>
    <row r="2928" spans="1:6" x14ac:dyDescent="0.25">
      <c r="A2928" s="84">
        <v>1871518266</v>
      </c>
      <c r="C2928" s="84">
        <v>1</v>
      </c>
      <c r="D2928" s="84">
        <v>1</v>
      </c>
      <c r="E2928" s="84" t="s">
        <v>62</v>
      </c>
      <c r="F2928" s="84" t="s">
        <v>63</v>
      </c>
    </row>
    <row r="2929" spans="1:6" x14ac:dyDescent="0.25">
      <c r="A2929" s="84">
        <v>1275532145</v>
      </c>
      <c r="C2929" s="84">
        <v>1</v>
      </c>
      <c r="D2929" s="84">
        <v>0</v>
      </c>
      <c r="E2929" s="84" t="s">
        <v>62</v>
      </c>
      <c r="F2929" s="84" t="s">
        <v>65</v>
      </c>
    </row>
    <row r="2930" spans="1:6" x14ac:dyDescent="0.25">
      <c r="A2930" s="84">
        <v>1174600365</v>
      </c>
      <c r="C2930" s="84">
        <v>1</v>
      </c>
      <c r="D2930" s="84">
        <v>0</v>
      </c>
      <c r="E2930" s="84" t="s">
        <v>20</v>
      </c>
      <c r="F2930" s="84" t="s">
        <v>65</v>
      </c>
    </row>
    <row r="2931" spans="1:6" x14ac:dyDescent="0.25">
      <c r="A2931" s="84">
        <v>1467799502</v>
      </c>
      <c r="C2931" s="84">
        <v>1</v>
      </c>
      <c r="D2931" s="84">
        <v>0</v>
      </c>
      <c r="E2931" s="84" t="s">
        <v>71</v>
      </c>
      <c r="F2931" s="84" t="s">
        <v>65</v>
      </c>
    </row>
    <row r="2932" spans="1:6" x14ac:dyDescent="0.25">
      <c r="A2932" s="84">
        <v>1598159808</v>
      </c>
      <c r="C2932" s="84">
        <v>1</v>
      </c>
      <c r="D2932" s="84">
        <v>0</v>
      </c>
      <c r="E2932" s="84" t="s">
        <v>20</v>
      </c>
      <c r="F2932" s="84" t="s">
        <v>65</v>
      </c>
    </row>
    <row r="2933" spans="1:6" x14ac:dyDescent="0.25">
      <c r="A2933" s="84">
        <v>1487032355</v>
      </c>
      <c r="C2933" s="84">
        <v>1</v>
      </c>
      <c r="D2933" s="84">
        <v>0</v>
      </c>
      <c r="E2933" s="84" t="s">
        <v>20</v>
      </c>
      <c r="F2933" s="84" t="s">
        <v>65</v>
      </c>
    </row>
    <row r="2934" spans="1:6" x14ac:dyDescent="0.25">
      <c r="A2934" s="84">
        <v>1053341784</v>
      </c>
      <c r="C2934" s="84">
        <v>1</v>
      </c>
      <c r="D2934" s="84">
        <v>1</v>
      </c>
      <c r="E2934" s="84" t="s">
        <v>20</v>
      </c>
      <c r="F2934" s="84" t="s">
        <v>63</v>
      </c>
    </row>
    <row r="2935" spans="1:6" x14ac:dyDescent="0.25">
      <c r="A2935" s="84">
        <v>1154554657</v>
      </c>
      <c r="C2935" s="84">
        <v>1</v>
      </c>
      <c r="D2935" s="84">
        <v>0</v>
      </c>
      <c r="E2935" s="84" t="s">
        <v>20</v>
      </c>
      <c r="F2935" s="84" t="s">
        <v>65</v>
      </c>
    </row>
    <row r="2936" spans="1:6" x14ac:dyDescent="0.25">
      <c r="A2936" s="84">
        <v>1194941799</v>
      </c>
      <c r="C2936" s="84">
        <v>1</v>
      </c>
      <c r="D2936" s="84">
        <v>0</v>
      </c>
      <c r="E2936" s="84" t="s">
        <v>20</v>
      </c>
      <c r="F2936" s="84" t="s">
        <v>65</v>
      </c>
    </row>
    <row r="2937" spans="1:6" x14ac:dyDescent="0.25">
      <c r="A2937" s="84">
        <v>1437351657</v>
      </c>
      <c r="C2937" s="84">
        <v>1</v>
      </c>
      <c r="D2937" s="84">
        <v>0</v>
      </c>
      <c r="E2937" s="84" t="s">
        <v>62</v>
      </c>
      <c r="F2937" s="84" t="s">
        <v>65</v>
      </c>
    </row>
    <row r="2938" spans="1:6" x14ac:dyDescent="0.25">
      <c r="A2938" s="84">
        <v>1841216041</v>
      </c>
      <c r="C2938" s="84">
        <v>1</v>
      </c>
      <c r="D2938" s="84">
        <v>1</v>
      </c>
      <c r="E2938" s="84" t="s">
        <v>20</v>
      </c>
      <c r="F2938" s="84" t="s">
        <v>67</v>
      </c>
    </row>
    <row r="2939" spans="1:6" x14ac:dyDescent="0.25">
      <c r="A2939" s="84">
        <v>1093972382</v>
      </c>
      <c r="C2939" s="84">
        <v>1</v>
      </c>
      <c r="D2939" s="84">
        <v>0</v>
      </c>
      <c r="E2939" s="84" t="s">
        <v>20</v>
      </c>
      <c r="F2939" s="84" t="s">
        <v>65</v>
      </c>
    </row>
    <row r="2940" spans="1:6" x14ac:dyDescent="0.25">
      <c r="A2940" s="84">
        <v>1073721239</v>
      </c>
      <c r="C2940" s="84">
        <v>1</v>
      </c>
      <c r="D2940" s="84">
        <v>0</v>
      </c>
      <c r="E2940" s="84" t="s">
        <v>20</v>
      </c>
      <c r="F2940" s="84" t="s">
        <v>65</v>
      </c>
    </row>
    <row r="2941" spans="1:6" x14ac:dyDescent="0.25">
      <c r="A2941" s="84">
        <v>1568580322</v>
      </c>
      <c r="C2941" s="84">
        <v>1</v>
      </c>
      <c r="D2941" s="84">
        <v>0</v>
      </c>
      <c r="E2941" s="84" t="s">
        <v>71</v>
      </c>
      <c r="F2941" s="84" t="s">
        <v>65</v>
      </c>
    </row>
    <row r="2942" spans="1:6" x14ac:dyDescent="0.25">
      <c r="A2942" s="84">
        <v>1447288204</v>
      </c>
      <c r="C2942" s="84">
        <v>1</v>
      </c>
      <c r="D2942" s="84">
        <v>0</v>
      </c>
      <c r="E2942" s="84" t="s">
        <v>20</v>
      </c>
      <c r="F2942" s="84" t="s">
        <v>65</v>
      </c>
    </row>
    <row r="2943" spans="1:6" x14ac:dyDescent="0.25">
      <c r="A2943" s="84">
        <v>1013000868</v>
      </c>
      <c r="C2943" s="84">
        <v>1</v>
      </c>
      <c r="D2943" s="84">
        <v>0</v>
      </c>
      <c r="E2943" s="84" t="s">
        <v>71</v>
      </c>
      <c r="F2943" s="84" t="s">
        <v>65</v>
      </c>
    </row>
    <row r="2944" spans="1:6" x14ac:dyDescent="0.25">
      <c r="A2944" s="84">
        <v>1942445374</v>
      </c>
      <c r="C2944" s="84">
        <v>1</v>
      </c>
      <c r="D2944" s="84">
        <v>0</v>
      </c>
      <c r="E2944" s="84" t="s">
        <v>20</v>
      </c>
      <c r="F2944" s="84" t="s">
        <v>65</v>
      </c>
    </row>
    <row r="2945" spans="1:6" x14ac:dyDescent="0.25">
      <c r="A2945" s="84">
        <v>1699017707</v>
      </c>
      <c r="C2945" s="84">
        <v>1</v>
      </c>
      <c r="D2945" s="84">
        <v>0</v>
      </c>
      <c r="E2945" s="84" t="s">
        <v>62</v>
      </c>
      <c r="F2945" s="84" t="s">
        <v>65</v>
      </c>
    </row>
    <row r="2946" spans="1:6" x14ac:dyDescent="0.25">
      <c r="A2946" s="84">
        <v>1154628105</v>
      </c>
      <c r="C2946" s="84">
        <v>1</v>
      </c>
      <c r="D2946" s="84">
        <v>1</v>
      </c>
      <c r="E2946" s="84" t="s">
        <v>20</v>
      </c>
      <c r="F2946" s="84" t="s">
        <v>67</v>
      </c>
    </row>
    <row r="2947" spans="1:6" x14ac:dyDescent="0.25">
      <c r="A2947" s="84">
        <v>1649569658</v>
      </c>
      <c r="C2947" s="84">
        <v>1</v>
      </c>
      <c r="D2947" s="84">
        <v>1</v>
      </c>
      <c r="E2947" s="84" t="s">
        <v>20</v>
      </c>
      <c r="F2947" s="84" t="s">
        <v>67</v>
      </c>
    </row>
    <row r="2948" spans="1:6" x14ac:dyDescent="0.25">
      <c r="A2948" s="84">
        <v>1497808414</v>
      </c>
      <c r="C2948" s="84">
        <v>1</v>
      </c>
      <c r="D2948" s="84">
        <v>1</v>
      </c>
      <c r="E2948" s="84" t="s">
        <v>20</v>
      </c>
      <c r="F2948" s="84" t="s">
        <v>63</v>
      </c>
    </row>
    <row r="2949" spans="1:6" x14ac:dyDescent="0.25">
      <c r="A2949" s="84">
        <v>1326228487</v>
      </c>
      <c r="C2949" s="84">
        <v>1</v>
      </c>
      <c r="D2949" s="84">
        <v>1</v>
      </c>
      <c r="E2949" s="84" t="s">
        <v>64</v>
      </c>
      <c r="F2949" s="84" t="s">
        <v>66</v>
      </c>
    </row>
    <row r="2950" spans="1:6" x14ac:dyDescent="0.25">
      <c r="A2950" s="84">
        <v>1295901213</v>
      </c>
      <c r="C2950" s="84">
        <v>1</v>
      </c>
      <c r="D2950" s="84">
        <v>0</v>
      </c>
      <c r="E2950" s="84" t="s">
        <v>20</v>
      </c>
      <c r="F2950" s="84" t="s">
        <v>65</v>
      </c>
    </row>
    <row r="2951" spans="1:6" x14ac:dyDescent="0.25">
      <c r="A2951" s="84">
        <v>1497744189</v>
      </c>
      <c r="C2951" s="84">
        <v>1</v>
      </c>
      <c r="D2951" s="84">
        <v>0</v>
      </c>
      <c r="E2951" s="84" t="s">
        <v>20</v>
      </c>
      <c r="F2951" s="84" t="s">
        <v>65</v>
      </c>
    </row>
    <row r="2952" spans="1:6" x14ac:dyDescent="0.25">
      <c r="A2952" s="84">
        <v>1699863233</v>
      </c>
      <c r="C2952" s="84">
        <v>1</v>
      </c>
      <c r="D2952" s="84">
        <v>0</v>
      </c>
      <c r="E2952" s="84" t="s">
        <v>20</v>
      </c>
      <c r="F2952" s="84" t="s">
        <v>65</v>
      </c>
    </row>
    <row r="2953" spans="1:6" x14ac:dyDescent="0.25">
      <c r="A2953" s="84">
        <v>1376867010</v>
      </c>
      <c r="C2953" s="84">
        <v>1</v>
      </c>
      <c r="D2953" s="84">
        <v>0</v>
      </c>
      <c r="E2953" s="84" t="s">
        <v>20</v>
      </c>
      <c r="F2953" s="84" t="s">
        <v>65</v>
      </c>
    </row>
    <row r="2954" spans="1:6" x14ac:dyDescent="0.25">
      <c r="A2954" s="84">
        <v>1841525300</v>
      </c>
      <c r="C2954" s="84">
        <v>1</v>
      </c>
      <c r="D2954" s="84">
        <v>0</v>
      </c>
      <c r="E2954" s="84" t="s">
        <v>71</v>
      </c>
      <c r="F2954" s="84" t="s">
        <v>65</v>
      </c>
    </row>
    <row r="2955" spans="1:6" x14ac:dyDescent="0.25">
      <c r="A2955" s="84">
        <v>1447371505</v>
      </c>
      <c r="C2955" s="84">
        <v>1</v>
      </c>
      <c r="D2955" s="84">
        <v>1</v>
      </c>
      <c r="E2955" s="84" t="s">
        <v>20</v>
      </c>
      <c r="F2955" s="84" t="s">
        <v>67</v>
      </c>
    </row>
    <row r="2956" spans="1:6" x14ac:dyDescent="0.25">
      <c r="A2956" s="84">
        <v>1093911356</v>
      </c>
      <c r="C2956" s="84">
        <v>1</v>
      </c>
      <c r="D2956" s="84">
        <v>0</v>
      </c>
      <c r="E2956" s="84" t="s">
        <v>20</v>
      </c>
      <c r="F2956" s="84" t="s">
        <v>65</v>
      </c>
    </row>
    <row r="2957" spans="1:6" x14ac:dyDescent="0.25">
      <c r="A2957" s="84">
        <v>1386703726</v>
      </c>
      <c r="C2957" s="84">
        <v>1</v>
      </c>
      <c r="D2957" s="84">
        <v>0</v>
      </c>
      <c r="E2957" s="84" t="s">
        <v>71</v>
      </c>
      <c r="F2957" s="84" t="s">
        <v>65</v>
      </c>
    </row>
    <row r="2958" spans="1:6" x14ac:dyDescent="0.25">
      <c r="A2958" s="84">
        <v>1710137872</v>
      </c>
      <c r="C2958" s="84">
        <v>1</v>
      </c>
      <c r="D2958" s="84">
        <v>1</v>
      </c>
      <c r="E2958" s="84" t="s">
        <v>64</v>
      </c>
      <c r="F2958" s="84" t="s">
        <v>68</v>
      </c>
    </row>
    <row r="2959" spans="1:6" x14ac:dyDescent="0.25">
      <c r="A2959" s="84">
        <v>1417009630</v>
      </c>
      <c r="C2959" s="84">
        <v>1</v>
      </c>
      <c r="D2959" s="84">
        <v>1</v>
      </c>
      <c r="E2959" s="84" t="s">
        <v>62</v>
      </c>
      <c r="F2959" s="84" t="s">
        <v>63</v>
      </c>
    </row>
    <row r="2960" spans="1:6" x14ac:dyDescent="0.25">
      <c r="A2960" s="84">
        <v>1619041316</v>
      </c>
      <c r="C2960" s="84">
        <v>1</v>
      </c>
      <c r="D2960" s="84">
        <v>1</v>
      </c>
      <c r="E2960" s="84" t="s">
        <v>62</v>
      </c>
      <c r="F2960" s="84" t="s">
        <v>63</v>
      </c>
    </row>
    <row r="2961" spans="1:6" x14ac:dyDescent="0.25">
      <c r="A2961" s="84">
        <v>1780604645</v>
      </c>
      <c r="C2961" s="84">
        <v>1</v>
      </c>
      <c r="D2961" s="84">
        <v>1</v>
      </c>
      <c r="E2961" s="84" t="s">
        <v>64</v>
      </c>
      <c r="F2961" s="84" t="s">
        <v>63</v>
      </c>
    </row>
    <row r="2962" spans="1:6" x14ac:dyDescent="0.25">
      <c r="A2962" s="84">
        <v>1457529174</v>
      </c>
      <c r="C2962" s="84">
        <v>1</v>
      </c>
      <c r="D2962" s="84">
        <v>0</v>
      </c>
      <c r="E2962" s="84" t="s">
        <v>64</v>
      </c>
      <c r="F2962" s="84" t="s">
        <v>65</v>
      </c>
    </row>
    <row r="2963" spans="1:6" x14ac:dyDescent="0.25">
      <c r="A2963" s="84">
        <v>1578632980</v>
      </c>
      <c r="C2963" s="84">
        <v>1</v>
      </c>
      <c r="D2963" s="84">
        <v>0</v>
      </c>
      <c r="E2963" s="84" t="s">
        <v>20</v>
      </c>
      <c r="F2963" s="84" t="s">
        <v>65</v>
      </c>
    </row>
    <row r="2964" spans="1:6" x14ac:dyDescent="0.25">
      <c r="A2964" s="84">
        <v>1861597932</v>
      </c>
      <c r="C2964" s="84">
        <v>1</v>
      </c>
      <c r="D2964" s="84">
        <v>0</v>
      </c>
      <c r="E2964" s="84" t="s">
        <v>20</v>
      </c>
      <c r="F2964" s="84" t="s">
        <v>65</v>
      </c>
    </row>
    <row r="2965" spans="1:6" x14ac:dyDescent="0.25">
      <c r="A2965" s="84">
        <v>1891816369</v>
      </c>
      <c r="C2965" s="84">
        <v>1</v>
      </c>
      <c r="D2965" s="84">
        <v>1</v>
      </c>
      <c r="E2965" s="84" t="s">
        <v>64</v>
      </c>
      <c r="F2965" s="84" t="s">
        <v>68</v>
      </c>
    </row>
    <row r="2966" spans="1:6" x14ac:dyDescent="0.25">
      <c r="A2966" s="84">
        <v>1437148707</v>
      </c>
      <c r="C2966" s="84">
        <v>1</v>
      </c>
      <c r="D2966" s="84">
        <v>0</v>
      </c>
      <c r="E2966" s="84" t="s">
        <v>20</v>
      </c>
      <c r="F2966" s="84" t="s">
        <v>65</v>
      </c>
    </row>
    <row r="2967" spans="1:6" x14ac:dyDescent="0.25">
      <c r="A2967" s="84">
        <v>1760496764</v>
      </c>
      <c r="C2967" s="84">
        <v>1</v>
      </c>
      <c r="D2967" s="84">
        <v>0</v>
      </c>
      <c r="E2967" s="84" t="s">
        <v>20</v>
      </c>
      <c r="F2967" s="84" t="s">
        <v>65</v>
      </c>
    </row>
    <row r="2968" spans="1:6" x14ac:dyDescent="0.25">
      <c r="A2968" s="84">
        <v>1740460070</v>
      </c>
      <c r="C2968" s="84">
        <v>1</v>
      </c>
      <c r="D2968" s="84">
        <v>1</v>
      </c>
      <c r="E2968" s="84" t="s">
        <v>20</v>
      </c>
      <c r="F2968" s="84" t="s">
        <v>68</v>
      </c>
    </row>
    <row r="2969" spans="1:6" x14ac:dyDescent="0.25">
      <c r="A2969" s="84">
        <v>1497817746</v>
      </c>
      <c r="C2969" s="84">
        <v>1</v>
      </c>
      <c r="D2969" s="84">
        <v>1</v>
      </c>
      <c r="E2969" s="84" t="s">
        <v>64</v>
      </c>
      <c r="F2969" s="84" t="s">
        <v>68</v>
      </c>
    </row>
    <row r="2970" spans="1:6" x14ac:dyDescent="0.25">
      <c r="A2970" s="84">
        <v>1174749956</v>
      </c>
      <c r="C2970" s="84">
        <v>1</v>
      </c>
      <c r="D2970" s="84">
        <v>0</v>
      </c>
      <c r="E2970" s="84" t="s">
        <v>20</v>
      </c>
      <c r="F2970" s="84" t="s">
        <v>65</v>
      </c>
    </row>
    <row r="2971" spans="1:6" x14ac:dyDescent="0.25">
      <c r="A2971" s="84">
        <v>1235293325</v>
      </c>
      <c r="C2971" s="84">
        <v>1</v>
      </c>
      <c r="D2971" s="84">
        <v>1</v>
      </c>
      <c r="E2971" s="84" t="s">
        <v>64</v>
      </c>
      <c r="F2971" s="84" t="s">
        <v>68</v>
      </c>
    </row>
    <row r="2972" spans="1:6" x14ac:dyDescent="0.25">
      <c r="A2972" s="84">
        <v>1861570434</v>
      </c>
      <c r="C2972" s="84">
        <v>1</v>
      </c>
      <c r="D2972" s="84">
        <v>0</v>
      </c>
      <c r="E2972" s="84" t="s">
        <v>20</v>
      </c>
      <c r="F2972" s="84" t="s">
        <v>65</v>
      </c>
    </row>
    <row r="2973" spans="1:6" x14ac:dyDescent="0.25">
      <c r="A2973" s="84">
        <v>1770630162</v>
      </c>
      <c r="C2973" s="84">
        <v>1</v>
      </c>
      <c r="D2973" s="84">
        <v>1</v>
      </c>
      <c r="E2973" s="84" t="s">
        <v>62</v>
      </c>
      <c r="F2973" s="84" t="s">
        <v>66</v>
      </c>
    </row>
    <row r="2974" spans="1:6" x14ac:dyDescent="0.25">
      <c r="A2974" s="84">
        <v>1184941791</v>
      </c>
      <c r="C2974" s="84">
        <v>1</v>
      </c>
      <c r="D2974" s="84">
        <v>1</v>
      </c>
      <c r="E2974" s="84" t="s">
        <v>64</v>
      </c>
      <c r="F2974" s="84" t="s">
        <v>63</v>
      </c>
    </row>
    <row r="2975" spans="1:6" x14ac:dyDescent="0.25">
      <c r="A2975" s="84">
        <v>1487831145</v>
      </c>
      <c r="C2975" s="84">
        <v>1</v>
      </c>
      <c r="D2975" s="84">
        <v>1</v>
      </c>
      <c r="E2975" s="84" t="s">
        <v>20</v>
      </c>
      <c r="F2975" s="84" t="s">
        <v>63</v>
      </c>
    </row>
    <row r="2976" spans="1:6" x14ac:dyDescent="0.25">
      <c r="A2976" s="84">
        <v>1114037421</v>
      </c>
      <c r="C2976" s="84">
        <v>1</v>
      </c>
      <c r="D2976" s="84">
        <v>1</v>
      </c>
      <c r="E2976" s="84" t="s">
        <v>62</v>
      </c>
      <c r="F2976" s="84" t="s">
        <v>68</v>
      </c>
    </row>
    <row r="2977" spans="1:6" x14ac:dyDescent="0.25">
      <c r="A2977" s="84">
        <v>1285675355</v>
      </c>
      <c r="C2977" s="84">
        <v>1</v>
      </c>
      <c r="D2977" s="84">
        <v>0</v>
      </c>
      <c r="E2977" s="84" t="s">
        <v>20</v>
      </c>
      <c r="F2977" s="84" t="s">
        <v>65</v>
      </c>
    </row>
    <row r="2978" spans="1:6" x14ac:dyDescent="0.25">
      <c r="A2978" s="84">
        <v>1427006733</v>
      </c>
      <c r="C2978" s="84">
        <v>1</v>
      </c>
      <c r="D2978" s="84">
        <v>0</v>
      </c>
      <c r="E2978" s="84" t="s">
        <v>20</v>
      </c>
      <c r="F2978" s="84" t="s">
        <v>65</v>
      </c>
    </row>
    <row r="2979" spans="1:6" x14ac:dyDescent="0.25">
      <c r="A2979" s="84">
        <v>1972946135</v>
      </c>
      <c r="C2979" s="84">
        <v>1</v>
      </c>
      <c r="D2979" s="84">
        <v>0</v>
      </c>
      <c r="E2979" s="84" t="s">
        <v>62</v>
      </c>
      <c r="F2979" s="84" t="s">
        <v>65</v>
      </c>
    </row>
    <row r="2980" spans="1:6" x14ac:dyDescent="0.25">
      <c r="A2980" s="84">
        <v>1245668532</v>
      </c>
      <c r="C2980" s="84">
        <v>1</v>
      </c>
      <c r="D2980" s="84">
        <v>1</v>
      </c>
      <c r="E2980" s="84" t="s">
        <v>62</v>
      </c>
      <c r="F2980" s="84" t="s">
        <v>66</v>
      </c>
    </row>
    <row r="2981" spans="1:6" x14ac:dyDescent="0.25">
      <c r="A2981" s="84">
        <v>1225226475</v>
      </c>
      <c r="C2981" s="84">
        <v>1</v>
      </c>
      <c r="D2981" s="84">
        <v>1</v>
      </c>
      <c r="E2981" s="84" t="s">
        <v>62</v>
      </c>
      <c r="F2981" s="84" t="s">
        <v>66</v>
      </c>
    </row>
    <row r="2982" spans="1:6" x14ac:dyDescent="0.25">
      <c r="A2982" s="84">
        <v>1871741769</v>
      </c>
      <c r="C2982" s="84">
        <v>1</v>
      </c>
      <c r="D2982" s="84">
        <v>1</v>
      </c>
      <c r="E2982" s="84" t="s">
        <v>62</v>
      </c>
      <c r="F2982" s="84" t="s">
        <v>66</v>
      </c>
    </row>
    <row r="2983" spans="1:6" x14ac:dyDescent="0.25">
      <c r="A2983" s="84">
        <v>1356473383</v>
      </c>
      <c r="C2983" s="84">
        <v>1</v>
      </c>
      <c r="D2983" s="84">
        <v>0</v>
      </c>
      <c r="E2983" s="84" t="s">
        <v>62</v>
      </c>
      <c r="F2983" s="84" t="s">
        <v>65</v>
      </c>
    </row>
    <row r="2984" spans="1:6" x14ac:dyDescent="0.25">
      <c r="A2984" s="84">
        <v>1225186257</v>
      </c>
      <c r="C2984" s="84">
        <v>1</v>
      </c>
      <c r="D2984" s="84">
        <v>0</v>
      </c>
      <c r="E2984" s="84" t="s">
        <v>62</v>
      </c>
      <c r="F2984" s="84" t="s">
        <v>65</v>
      </c>
    </row>
    <row r="2985" spans="1:6" x14ac:dyDescent="0.25">
      <c r="A2985" s="84">
        <v>1275929077</v>
      </c>
      <c r="C2985" s="84">
        <v>1</v>
      </c>
      <c r="D2985" s="84">
        <v>1</v>
      </c>
      <c r="E2985" s="84" t="s">
        <v>64</v>
      </c>
      <c r="F2985" s="84" t="s">
        <v>68</v>
      </c>
    </row>
    <row r="2986" spans="1:6" x14ac:dyDescent="0.25">
      <c r="A2986" s="84">
        <v>1750791067</v>
      </c>
      <c r="C2986" s="84">
        <v>1</v>
      </c>
      <c r="D2986" s="84">
        <v>0</v>
      </c>
      <c r="E2986" s="84" t="s">
        <v>20</v>
      </c>
      <c r="F2986" s="84" t="s">
        <v>65</v>
      </c>
    </row>
    <row r="2987" spans="1:6" x14ac:dyDescent="0.25">
      <c r="A2987" s="84">
        <v>1811312408</v>
      </c>
      <c r="C2987" s="84">
        <v>1</v>
      </c>
      <c r="D2987" s="84">
        <v>0</v>
      </c>
      <c r="E2987" s="84" t="s">
        <v>62</v>
      </c>
      <c r="F2987" s="84" t="s">
        <v>65</v>
      </c>
    </row>
    <row r="2988" spans="1:6" x14ac:dyDescent="0.25">
      <c r="A2988" s="84">
        <v>1649397241</v>
      </c>
      <c r="C2988" s="84">
        <v>1</v>
      </c>
      <c r="D2988" s="84">
        <v>1</v>
      </c>
      <c r="E2988" s="84" t="s">
        <v>64</v>
      </c>
      <c r="F2988" s="84" t="s">
        <v>66</v>
      </c>
    </row>
    <row r="2989" spans="1:6" x14ac:dyDescent="0.25">
      <c r="A2989" s="84">
        <v>1982741641</v>
      </c>
      <c r="C2989" s="84">
        <v>1</v>
      </c>
      <c r="D2989" s="84">
        <v>1</v>
      </c>
      <c r="E2989" s="84" t="s">
        <v>62</v>
      </c>
      <c r="F2989" s="84" t="s">
        <v>63</v>
      </c>
    </row>
    <row r="2990" spans="1:6" x14ac:dyDescent="0.25">
      <c r="A2990" s="84">
        <v>1003187766</v>
      </c>
      <c r="C2990" s="84">
        <v>1</v>
      </c>
      <c r="D2990" s="84">
        <v>0</v>
      </c>
      <c r="E2990" s="84" t="s">
        <v>20</v>
      </c>
      <c r="F2990" s="84" t="s">
        <v>65</v>
      </c>
    </row>
    <row r="2991" spans="1:6" x14ac:dyDescent="0.25">
      <c r="A2991" s="84">
        <v>1689071433</v>
      </c>
      <c r="C2991" s="84">
        <v>1</v>
      </c>
      <c r="D2991" s="84">
        <v>1</v>
      </c>
      <c r="E2991" s="84" t="s">
        <v>64</v>
      </c>
      <c r="F2991" s="84" t="s">
        <v>66</v>
      </c>
    </row>
    <row r="2992" spans="1:6" x14ac:dyDescent="0.25">
      <c r="A2992" s="84">
        <v>1104010586</v>
      </c>
      <c r="C2992" s="84">
        <v>1</v>
      </c>
      <c r="D2992" s="84">
        <v>0</v>
      </c>
      <c r="E2992" s="84" t="s">
        <v>20</v>
      </c>
      <c r="F2992" s="84" t="s">
        <v>65</v>
      </c>
    </row>
    <row r="2993" spans="1:6" x14ac:dyDescent="0.25">
      <c r="A2993" s="84">
        <v>1831528363</v>
      </c>
      <c r="C2993" s="84">
        <v>1</v>
      </c>
      <c r="D2993" s="84">
        <v>0</v>
      </c>
      <c r="E2993" s="84" t="s">
        <v>62</v>
      </c>
      <c r="F2993" s="84" t="s">
        <v>65</v>
      </c>
    </row>
    <row r="2994" spans="1:6" x14ac:dyDescent="0.25">
      <c r="A2994" s="84">
        <v>1831630813</v>
      </c>
      <c r="C2994" s="84">
        <v>1</v>
      </c>
      <c r="D2994" s="84">
        <v>1</v>
      </c>
      <c r="E2994" s="84" t="s">
        <v>62</v>
      </c>
      <c r="F2994" s="84" t="s">
        <v>63</v>
      </c>
    </row>
    <row r="2995" spans="1:6" x14ac:dyDescent="0.25">
      <c r="A2995" s="84">
        <v>1619321304</v>
      </c>
      <c r="C2995" s="84">
        <v>1</v>
      </c>
      <c r="D2995" s="84">
        <v>0</v>
      </c>
      <c r="E2995" s="84" t="s">
        <v>64</v>
      </c>
      <c r="F2995" s="84" t="s">
        <v>65</v>
      </c>
    </row>
    <row r="2996" spans="1:6" x14ac:dyDescent="0.25">
      <c r="A2996" s="84">
        <v>1205460243</v>
      </c>
      <c r="C2996" s="84">
        <v>1</v>
      </c>
      <c r="D2996" s="84">
        <v>1</v>
      </c>
      <c r="E2996" s="84" t="s">
        <v>64</v>
      </c>
      <c r="F2996" s="84" t="s">
        <v>70</v>
      </c>
    </row>
    <row r="2997" spans="1:6" x14ac:dyDescent="0.25">
      <c r="A2997" s="84">
        <v>1306207550</v>
      </c>
      <c r="C2997" s="84">
        <v>1</v>
      </c>
      <c r="D2997" s="84">
        <v>1</v>
      </c>
      <c r="E2997" s="84" t="s">
        <v>62</v>
      </c>
      <c r="F2997" s="84" t="s">
        <v>66</v>
      </c>
    </row>
    <row r="2998" spans="1:6" x14ac:dyDescent="0.25">
      <c r="A2998" s="84">
        <v>1710306766</v>
      </c>
      <c r="C2998" s="84">
        <v>1</v>
      </c>
      <c r="D2998" s="84">
        <v>1</v>
      </c>
      <c r="E2998" s="84" t="s">
        <v>62</v>
      </c>
      <c r="F2998" s="84" t="s">
        <v>66</v>
      </c>
    </row>
    <row r="2999" spans="1:6" x14ac:dyDescent="0.25">
      <c r="A2999" s="84">
        <v>1689031346</v>
      </c>
      <c r="C2999" s="84">
        <v>1</v>
      </c>
      <c r="D2999" s="84">
        <v>0</v>
      </c>
      <c r="E2999" s="84" t="s">
        <v>62</v>
      </c>
      <c r="F2999" s="84" t="s">
        <v>65</v>
      </c>
    </row>
    <row r="3000" spans="1:6" x14ac:dyDescent="0.25">
      <c r="A3000" s="84">
        <v>1619104411</v>
      </c>
      <c r="C3000" s="84">
        <v>1</v>
      </c>
      <c r="D3000" s="84">
        <v>1</v>
      </c>
      <c r="E3000" s="84" t="s">
        <v>62</v>
      </c>
      <c r="F3000" s="84" t="s">
        <v>68</v>
      </c>
    </row>
    <row r="3001" spans="1:6" x14ac:dyDescent="0.25">
      <c r="A3001" s="84">
        <v>1811089303</v>
      </c>
      <c r="C3001" s="84">
        <v>1</v>
      </c>
      <c r="D3001" s="84">
        <v>0</v>
      </c>
      <c r="E3001" s="84" t="s">
        <v>64</v>
      </c>
      <c r="F3001" s="84" t="s">
        <v>65</v>
      </c>
    </row>
    <row r="3002" spans="1:6" x14ac:dyDescent="0.25">
      <c r="A3002" s="84">
        <v>1699907428</v>
      </c>
      <c r="C3002" s="84">
        <v>1</v>
      </c>
      <c r="D3002" s="84">
        <v>1</v>
      </c>
      <c r="E3002" s="84" t="s">
        <v>64</v>
      </c>
      <c r="F3002" s="84" t="s">
        <v>66</v>
      </c>
    </row>
    <row r="3003" spans="1:6" x14ac:dyDescent="0.25">
      <c r="A3003" s="84">
        <v>1982786133</v>
      </c>
      <c r="C3003" s="84">
        <v>1</v>
      </c>
      <c r="D3003" s="84">
        <v>1</v>
      </c>
      <c r="E3003" s="84" t="s">
        <v>62</v>
      </c>
      <c r="F3003" s="84" t="s">
        <v>63</v>
      </c>
    </row>
    <row r="3004" spans="1:6" x14ac:dyDescent="0.25">
      <c r="A3004" s="84">
        <v>1033295662</v>
      </c>
      <c r="C3004" s="84">
        <v>1</v>
      </c>
      <c r="D3004" s="84">
        <v>1</v>
      </c>
      <c r="E3004" s="84" t="s">
        <v>20</v>
      </c>
      <c r="F3004" s="84" t="s">
        <v>63</v>
      </c>
    </row>
    <row r="3005" spans="1:6" x14ac:dyDescent="0.25">
      <c r="A3005" s="84">
        <v>1891791877</v>
      </c>
      <c r="C3005" s="84">
        <v>1</v>
      </c>
      <c r="D3005" s="84">
        <v>0</v>
      </c>
      <c r="E3005" s="84" t="s">
        <v>62</v>
      </c>
      <c r="F3005" s="84" t="s">
        <v>65</v>
      </c>
    </row>
    <row r="3006" spans="1:6" x14ac:dyDescent="0.25">
      <c r="A3006" s="84">
        <v>1578527008</v>
      </c>
      <c r="C3006" s="84">
        <v>1</v>
      </c>
      <c r="D3006" s="84">
        <v>1</v>
      </c>
      <c r="E3006" s="84" t="s">
        <v>64</v>
      </c>
      <c r="F3006" s="84" t="s">
        <v>68</v>
      </c>
    </row>
    <row r="3007" spans="1:6" x14ac:dyDescent="0.25">
      <c r="A3007" s="84">
        <v>1164558326</v>
      </c>
      <c r="C3007" s="84">
        <v>1</v>
      </c>
      <c r="D3007" s="84">
        <v>1</v>
      </c>
      <c r="E3007" s="84" t="s">
        <v>64</v>
      </c>
      <c r="F3007" s="84" t="s">
        <v>70</v>
      </c>
    </row>
    <row r="3008" spans="1:6" x14ac:dyDescent="0.25">
      <c r="A3008" s="84">
        <v>1578548186</v>
      </c>
      <c r="C3008" s="84">
        <v>1</v>
      </c>
      <c r="D3008" s="84">
        <v>1</v>
      </c>
      <c r="E3008" s="84" t="s">
        <v>20</v>
      </c>
      <c r="F3008" s="84" t="s">
        <v>70</v>
      </c>
    </row>
    <row r="3009" spans="1:6" x14ac:dyDescent="0.25">
      <c r="A3009" s="84">
        <v>1417713975</v>
      </c>
      <c r="C3009" s="84">
        <v>1</v>
      </c>
      <c r="D3009" s="84">
        <v>1</v>
      </c>
      <c r="E3009" s="84" t="s">
        <v>71</v>
      </c>
      <c r="F3009" s="84" t="s">
        <v>69</v>
      </c>
    </row>
    <row r="3010" spans="1:6" x14ac:dyDescent="0.25">
      <c r="A3010" s="84">
        <v>1215002449</v>
      </c>
      <c r="C3010" s="84">
        <v>1</v>
      </c>
      <c r="D3010" s="84">
        <v>1</v>
      </c>
      <c r="E3010" s="84" t="s">
        <v>20</v>
      </c>
      <c r="F3010" s="84" t="s">
        <v>67</v>
      </c>
    </row>
    <row r="3011" spans="1:6" x14ac:dyDescent="0.25">
      <c r="A3011" s="84">
        <v>1285644286</v>
      </c>
      <c r="C3011" s="84">
        <v>1</v>
      </c>
      <c r="D3011" s="84">
        <v>1</v>
      </c>
      <c r="E3011" s="84" t="s">
        <v>20</v>
      </c>
      <c r="F3011" s="84" t="s">
        <v>67</v>
      </c>
    </row>
    <row r="3012" spans="1:6" x14ac:dyDescent="0.25">
      <c r="A3012" s="84">
        <v>1710952957</v>
      </c>
      <c r="C3012" s="84">
        <v>1</v>
      </c>
      <c r="D3012" s="84">
        <v>0</v>
      </c>
      <c r="E3012" s="84" t="s">
        <v>64</v>
      </c>
      <c r="F3012" s="84" t="s">
        <v>65</v>
      </c>
    </row>
    <row r="3013" spans="1:6" x14ac:dyDescent="0.25">
      <c r="A3013" s="84">
        <v>1710063334</v>
      </c>
      <c r="C3013" s="84">
        <v>1</v>
      </c>
      <c r="D3013" s="84">
        <v>0</v>
      </c>
      <c r="E3013" s="84" t="s">
        <v>62</v>
      </c>
      <c r="F3013" s="84" t="s">
        <v>65</v>
      </c>
    </row>
    <row r="3014" spans="1:6" x14ac:dyDescent="0.25">
      <c r="A3014" s="84">
        <v>1053327288</v>
      </c>
      <c r="C3014" s="84">
        <v>1</v>
      </c>
      <c r="D3014" s="84">
        <v>0</v>
      </c>
      <c r="E3014" s="84" t="s">
        <v>20</v>
      </c>
      <c r="F3014" s="84" t="s">
        <v>65</v>
      </c>
    </row>
    <row r="3015" spans="1:6" x14ac:dyDescent="0.25">
      <c r="A3015" s="84">
        <v>1407500614</v>
      </c>
      <c r="C3015" s="84">
        <v>1</v>
      </c>
      <c r="D3015" s="84">
        <v>0</v>
      </c>
      <c r="E3015" s="84" t="s">
        <v>71</v>
      </c>
      <c r="F3015" s="84" t="s">
        <v>65</v>
      </c>
    </row>
    <row r="3016" spans="1:6" x14ac:dyDescent="0.25">
      <c r="A3016" s="84">
        <v>1588378699</v>
      </c>
      <c r="C3016" s="84">
        <v>1</v>
      </c>
      <c r="D3016" s="84">
        <v>0</v>
      </c>
      <c r="E3016" s="84" t="s">
        <v>62</v>
      </c>
      <c r="F3016" s="84" t="s">
        <v>65</v>
      </c>
    </row>
    <row r="3017" spans="1:6" x14ac:dyDescent="0.25">
      <c r="A3017" s="84">
        <v>1881477263</v>
      </c>
      <c r="C3017" s="84">
        <v>1</v>
      </c>
      <c r="D3017" s="84">
        <v>0</v>
      </c>
      <c r="E3017" s="84" t="s">
        <v>20</v>
      </c>
      <c r="F3017" s="84" t="s">
        <v>65</v>
      </c>
    </row>
    <row r="3018" spans="1:6" x14ac:dyDescent="0.25">
      <c r="A3018" s="84">
        <v>1487796579</v>
      </c>
      <c r="C3018" s="84">
        <v>1</v>
      </c>
      <c r="D3018" s="84">
        <v>0</v>
      </c>
      <c r="E3018" s="84" t="s">
        <v>20</v>
      </c>
      <c r="F3018" s="84" t="s">
        <v>65</v>
      </c>
    </row>
    <row r="3019" spans="1:6" x14ac:dyDescent="0.25">
      <c r="A3019" s="84">
        <v>1407084494</v>
      </c>
      <c r="C3019" s="84">
        <v>1</v>
      </c>
      <c r="D3019" s="84">
        <v>1</v>
      </c>
      <c r="E3019" s="84" t="s">
        <v>20</v>
      </c>
      <c r="F3019" s="84" t="s">
        <v>63</v>
      </c>
    </row>
    <row r="3020" spans="1:6" x14ac:dyDescent="0.25">
      <c r="A3020" s="84">
        <v>1922535350</v>
      </c>
      <c r="C3020" s="84">
        <v>1</v>
      </c>
      <c r="D3020" s="84">
        <v>0</v>
      </c>
      <c r="E3020" s="84" t="s">
        <v>62</v>
      </c>
      <c r="F3020" s="84" t="s">
        <v>65</v>
      </c>
    </row>
    <row r="3021" spans="1:6" x14ac:dyDescent="0.25">
      <c r="A3021" s="84">
        <v>1346764370</v>
      </c>
      <c r="C3021" s="84">
        <v>1</v>
      </c>
      <c r="D3021" s="84">
        <v>1</v>
      </c>
      <c r="E3021" s="84" t="s">
        <v>62</v>
      </c>
      <c r="F3021" s="84" t="s">
        <v>63</v>
      </c>
    </row>
    <row r="3022" spans="1:6" x14ac:dyDescent="0.25">
      <c r="A3022" s="84">
        <v>1831366798</v>
      </c>
      <c r="C3022" s="84">
        <v>1</v>
      </c>
      <c r="D3022" s="84">
        <v>1</v>
      </c>
      <c r="E3022" s="84" t="s">
        <v>62</v>
      </c>
      <c r="F3022" s="84" t="s">
        <v>63</v>
      </c>
    </row>
    <row r="3023" spans="1:6" x14ac:dyDescent="0.25">
      <c r="A3023" s="84">
        <v>1982646386</v>
      </c>
      <c r="C3023" s="84">
        <v>1</v>
      </c>
      <c r="D3023" s="84">
        <v>1</v>
      </c>
      <c r="E3023" s="84" t="s">
        <v>62</v>
      </c>
      <c r="F3023" s="84" t="s">
        <v>70</v>
      </c>
    </row>
    <row r="3024" spans="1:6" x14ac:dyDescent="0.25">
      <c r="A3024" s="84">
        <v>1982730065</v>
      </c>
      <c r="C3024" s="84">
        <v>1</v>
      </c>
      <c r="D3024" s="84">
        <v>0</v>
      </c>
      <c r="E3024" s="84" t="s">
        <v>64</v>
      </c>
      <c r="F3024" s="84" t="s">
        <v>65</v>
      </c>
    </row>
    <row r="3025" spans="1:6" x14ac:dyDescent="0.25">
      <c r="A3025" s="84">
        <v>1891794152</v>
      </c>
      <c r="C3025" s="84">
        <v>1</v>
      </c>
      <c r="D3025" s="84">
        <v>1</v>
      </c>
      <c r="E3025" s="84" t="s">
        <v>62</v>
      </c>
      <c r="F3025" s="84" t="s">
        <v>63</v>
      </c>
    </row>
    <row r="3026" spans="1:6" x14ac:dyDescent="0.25">
      <c r="A3026" s="84">
        <v>1477559722</v>
      </c>
      <c r="C3026" s="84">
        <v>1</v>
      </c>
      <c r="D3026" s="84">
        <v>1</v>
      </c>
      <c r="E3026" s="84" t="s">
        <v>20</v>
      </c>
      <c r="F3026" s="84" t="s">
        <v>67</v>
      </c>
    </row>
    <row r="3027" spans="1:6" x14ac:dyDescent="0.25">
      <c r="A3027" s="84">
        <v>1184638645</v>
      </c>
      <c r="C3027" s="84">
        <v>1</v>
      </c>
      <c r="D3027" s="84">
        <v>1</v>
      </c>
      <c r="E3027" s="84" t="s">
        <v>20</v>
      </c>
      <c r="F3027" s="84" t="s">
        <v>67</v>
      </c>
    </row>
    <row r="3028" spans="1:6" x14ac:dyDescent="0.25">
      <c r="A3028" s="84">
        <v>1194742064</v>
      </c>
      <c r="C3028" s="84">
        <v>1</v>
      </c>
      <c r="D3028" s="84">
        <v>1</v>
      </c>
      <c r="E3028" s="84" t="s">
        <v>64</v>
      </c>
      <c r="F3028" s="84" t="s">
        <v>70</v>
      </c>
    </row>
    <row r="3029" spans="1:6" x14ac:dyDescent="0.25">
      <c r="A3029" s="84">
        <v>1477523991</v>
      </c>
      <c r="C3029" s="84">
        <v>1</v>
      </c>
      <c r="D3029" s="84">
        <v>0</v>
      </c>
      <c r="E3029" s="84" t="s">
        <v>62</v>
      </c>
      <c r="F3029" s="84" t="s">
        <v>65</v>
      </c>
    </row>
    <row r="3030" spans="1:6" x14ac:dyDescent="0.25">
      <c r="A3030" s="84">
        <v>1457398406</v>
      </c>
      <c r="C3030" s="84">
        <v>1</v>
      </c>
      <c r="D3030" s="84">
        <v>0</v>
      </c>
      <c r="E3030" s="84" t="s">
        <v>62</v>
      </c>
      <c r="F3030" s="84" t="s">
        <v>65</v>
      </c>
    </row>
    <row r="3031" spans="1:6" x14ac:dyDescent="0.25">
      <c r="A3031" s="84">
        <v>1851477467</v>
      </c>
      <c r="C3031" s="84">
        <v>1</v>
      </c>
      <c r="D3031" s="84">
        <v>1</v>
      </c>
      <c r="E3031" s="84" t="s">
        <v>20</v>
      </c>
      <c r="F3031" s="84" t="s">
        <v>67</v>
      </c>
    </row>
    <row r="3032" spans="1:6" x14ac:dyDescent="0.25">
      <c r="A3032" s="84">
        <v>1700896370</v>
      </c>
      <c r="C3032" s="84">
        <v>1</v>
      </c>
      <c r="D3032" s="84">
        <v>0</v>
      </c>
      <c r="E3032" s="84" t="s">
        <v>64</v>
      </c>
      <c r="F3032" s="84" t="s">
        <v>65</v>
      </c>
    </row>
    <row r="3033" spans="1:6" x14ac:dyDescent="0.25">
      <c r="A3033" s="84">
        <v>1134177470</v>
      </c>
      <c r="C3033" s="84">
        <v>1</v>
      </c>
      <c r="D3033" s="84">
        <v>1</v>
      </c>
      <c r="E3033" s="84" t="s">
        <v>64</v>
      </c>
      <c r="F3033" s="84" t="s">
        <v>68</v>
      </c>
    </row>
    <row r="3034" spans="1:6" x14ac:dyDescent="0.25">
      <c r="A3034" s="84">
        <v>1912906272</v>
      </c>
      <c r="C3034" s="84">
        <v>1</v>
      </c>
      <c r="D3034" s="84">
        <v>1</v>
      </c>
      <c r="E3034" s="84" t="s">
        <v>20</v>
      </c>
      <c r="F3034" s="84" t="s">
        <v>63</v>
      </c>
    </row>
    <row r="3035" spans="1:6" x14ac:dyDescent="0.25">
      <c r="A3035" s="84">
        <v>1114999570</v>
      </c>
      <c r="C3035" s="84">
        <v>1</v>
      </c>
      <c r="D3035" s="84">
        <v>1</v>
      </c>
      <c r="E3035" s="84" t="s">
        <v>62</v>
      </c>
      <c r="F3035" s="84" t="s">
        <v>63</v>
      </c>
    </row>
    <row r="3036" spans="1:6" x14ac:dyDescent="0.25">
      <c r="A3036" s="84">
        <v>1790796449</v>
      </c>
      <c r="C3036" s="84">
        <v>1</v>
      </c>
      <c r="D3036" s="84">
        <v>1</v>
      </c>
      <c r="E3036" s="84" t="s">
        <v>62</v>
      </c>
      <c r="F3036" s="84" t="s">
        <v>67</v>
      </c>
    </row>
    <row r="3037" spans="1:6" x14ac:dyDescent="0.25">
      <c r="A3037" s="84">
        <v>1578563789</v>
      </c>
      <c r="C3037" s="84">
        <v>1</v>
      </c>
      <c r="D3037" s="84">
        <v>1</v>
      </c>
      <c r="E3037" s="84" t="s">
        <v>20</v>
      </c>
      <c r="F3037" s="84" t="s">
        <v>66</v>
      </c>
    </row>
    <row r="3038" spans="1:6" x14ac:dyDescent="0.25">
      <c r="A3038" s="84">
        <v>1700941671</v>
      </c>
      <c r="C3038" s="84">
        <v>1</v>
      </c>
      <c r="D3038" s="84">
        <v>1</v>
      </c>
      <c r="E3038" s="84" t="s">
        <v>62</v>
      </c>
      <c r="F3038" s="84" t="s">
        <v>70</v>
      </c>
    </row>
    <row r="3039" spans="1:6" x14ac:dyDescent="0.25">
      <c r="A3039" s="84">
        <v>1548384365</v>
      </c>
      <c r="C3039" s="84">
        <v>1</v>
      </c>
      <c r="D3039" s="84">
        <v>0</v>
      </c>
      <c r="E3039" s="84" t="s">
        <v>64</v>
      </c>
      <c r="F3039" s="84" t="s">
        <v>65</v>
      </c>
    </row>
    <row r="3040" spans="1:6" x14ac:dyDescent="0.25">
      <c r="A3040" s="84">
        <v>1255355616</v>
      </c>
      <c r="C3040" s="84">
        <v>1</v>
      </c>
      <c r="D3040" s="84">
        <v>1</v>
      </c>
      <c r="E3040" s="84" t="s">
        <v>62</v>
      </c>
      <c r="F3040" s="84" t="s">
        <v>66</v>
      </c>
    </row>
    <row r="3041" spans="1:6" x14ac:dyDescent="0.25">
      <c r="A3041" s="84">
        <v>1689614992</v>
      </c>
      <c r="C3041" s="84">
        <v>1</v>
      </c>
      <c r="D3041" s="84">
        <v>0</v>
      </c>
      <c r="E3041" s="84" t="s">
        <v>62</v>
      </c>
      <c r="F3041" s="84" t="s">
        <v>65</v>
      </c>
    </row>
    <row r="3042" spans="1:6" x14ac:dyDescent="0.25">
      <c r="A3042" s="84">
        <v>1063412195</v>
      </c>
      <c r="C3042" s="84">
        <v>1</v>
      </c>
      <c r="D3042" s="84">
        <v>1</v>
      </c>
      <c r="E3042" s="84" t="s">
        <v>20</v>
      </c>
      <c r="F3042" s="84" t="s">
        <v>67</v>
      </c>
    </row>
    <row r="3043" spans="1:6" x14ac:dyDescent="0.25">
      <c r="A3043" s="84">
        <v>1649704487</v>
      </c>
      <c r="C3043" s="84">
        <v>1</v>
      </c>
      <c r="D3043" s="84">
        <v>0</v>
      </c>
      <c r="E3043" s="84" t="s">
        <v>62</v>
      </c>
      <c r="F3043" s="84" t="s">
        <v>65</v>
      </c>
    </row>
    <row r="3044" spans="1:6" x14ac:dyDescent="0.25">
      <c r="A3044" s="84">
        <v>1811552177</v>
      </c>
      <c r="C3044" s="84">
        <v>1</v>
      </c>
      <c r="D3044" s="84">
        <v>0</v>
      </c>
      <c r="E3044" s="84" t="s">
        <v>62</v>
      </c>
      <c r="F3044" s="84" t="s">
        <v>65</v>
      </c>
    </row>
    <row r="3045" spans="1:6" x14ac:dyDescent="0.25">
      <c r="A3045" s="84">
        <v>1720576473</v>
      </c>
      <c r="C3045" s="84">
        <v>1</v>
      </c>
      <c r="D3045" s="84">
        <v>1</v>
      </c>
      <c r="E3045" s="84" t="s">
        <v>20</v>
      </c>
      <c r="F3045" s="84" t="s">
        <v>67</v>
      </c>
    </row>
    <row r="3046" spans="1:6" x14ac:dyDescent="0.25">
      <c r="A3046" s="84">
        <v>1205223161</v>
      </c>
      <c r="C3046" s="84">
        <v>1</v>
      </c>
      <c r="D3046" s="84">
        <v>0</v>
      </c>
      <c r="E3046" s="84" t="s">
        <v>62</v>
      </c>
      <c r="F3046" s="84" t="s">
        <v>65</v>
      </c>
    </row>
    <row r="3047" spans="1:6" x14ac:dyDescent="0.25">
      <c r="A3047" s="84">
        <v>1518288877</v>
      </c>
      <c r="C3047" s="84">
        <v>1</v>
      </c>
      <c r="D3047" s="84">
        <v>0</v>
      </c>
      <c r="E3047" s="84" t="s">
        <v>62</v>
      </c>
      <c r="F3047" s="84" t="s">
        <v>65</v>
      </c>
    </row>
    <row r="3048" spans="1:6" x14ac:dyDescent="0.25">
      <c r="A3048" s="84">
        <v>1548548449</v>
      </c>
      <c r="C3048" s="84">
        <v>1</v>
      </c>
      <c r="D3048" s="84">
        <v>1</v>
      </c>
      <c r="E3048" s="84" t="s">
        <v>62</v>
      </c>
      <c r="F3048" s="84" t="s">
        <v>66</v>
      </c>
    </row>
    <row r="3049" spans="1:6" x14ac:dyDescent="0.25">
      <c r="A3049" s="84">
        <v>1942769757</v>
      </c>
      <c r="C3049" s="84">
        <v>1</v>
      </c>
      <c r="D3049" s="84">
        <v>0</v>
      </c>
      <c r="E3049" s="84" t="s">
        <v>62</v>
      </c>
      <c r="F3049" s="84" t="s">
        <v>65</v>
      </c>
    </row>
    <row r="3050" spans="1:6" x14ac:dyDescent="0.25">
      <c r="A3050" s="84">
        <v>1871828566</v>
      </c>
      <c r="C3050" s="84">
        <v>1</v>
      </c>
      <c r="D3050" s="84">
        <v>1</v>
      </c>
      <c r="E3050" s="84" t="s">
        <v>64</v>
      </c>
      <c r="F3050" s="84" t="s">
        <v>70</v>
      </c>
    </row>
    <row r="3051" spans="1:6" x14ac:dyDescent="0.25">
      <c r="A3051" s="84">
        <v>1609124965</v>
      </c>
      <c r="C3051" s="84">
        <v>1</v>
      </c>
      <c r="D3051" s="84">
        <v>1</v>
      </c>
      <c r="E3051" s="84" t="s">
        <v>64</v>
      </c>
      <c r="F3051" s="84" t="s">
        <v>68</v>
      </c>
    </row>
    <row r="3052" spans="1:6" x14ac:dyDescent="0.25">
      <c r="A3052" s="84">
        <v>1740553494</v>
      </c>
      <c r="C3052" s="84">
        <v>1</v>
      </c>
      <c r="D3052" s="84">
        <v>1</v>
      </c>
      <c r="E3052" s="84" t="s">
        <v>62</v>
      </c>
      <c r="F3052" s="84" t="s">
        <v>63</v>
      </c>
    </row>
    <row r="3053" spans="1:6" x14ac:dyDescent="0.25">
      <c r="A3053" s="84">
        <v>1700121233</v>
      </c>
      <c r="C3053" s="84">
        <v>1</v>
      </c>
      <c r="D3053" s="84">
        <v>0</v>
      </c>
      <c r="E3053" s="84" t="s">
        <v>62</v>
      </c>
      <c r="F3053" s="84" t="s">
        <v>65</v>
      </c>
    </row>
    <row r="3054" spans="1:6" x14ac:dyDescent="0.25">
      <c r="A3054" s="84">
        <v>1093020638</v>
      </c>
      <c r="C3054" s="84">
        <v>1</v>
      </c>
      <c r="D3054" s="84">
        <v>0</v>
      </c>
      <c r="E3054" s="84" t="s">
        <v>62</v>
      </c>
      <c r="F3054" s="84" t="s">
        <v>65</v>
      </c>
    </row>
    <row r="3055" spans="1:6" x14ac:dyDescent="0.25">
      <c r="A3055" s="84">
        <v>1497847248</v>
      </c>
      <c r="C3055" s="84">
        <v>1</v>
      </c>
      <c r="D3055" s="84">
        <v>1</v>
      </c>
      <c r="E3055" s="84" t="s">
        <v>62</v>
      </c>
      <c r="F3055" s="84" t="s">
        <v>63</v>
      </c>
    </row>
    <row r="3056" spans="1:6" x14ac:dyDescent="0.25">
      <c r="A3056" s="84">
        <v>1023049590</v>
      </c>
      <c r="C3056" s="84">
        <v>1</v>
      </c>
      <c r="D3056" s="84">
        <v>1</v>
      </c>
      <c r="E3056" s="84" t="s">
        <v>62</v>
      </c>
      <c r="F3056" s="84" t="s">
        <v>67</v>
      </c>
    </row>
    <row r="3057" spans="1:6" x14ac:dyDescent="0.25">
      <c r="A3057" s="84">
        <v>1811331226</v>
      </c>
      <c r="C3057" s="84">
        <v>1</v>
      </c>
      <c r="D3057" s="84">
        <v>1</v>
      </c>
      <c r="E3057" s="84" t="s">
        <v>64</v>
      </c>
      <c r="F3057" s="84" t="s">
        <v>68</v>
      </c>
    </row>
    <row r="3058" spans="1:6" x14ac:dyDescent="0.25">
      <c r="A3058" s="84">
        <v>1952610966</v>
      </c>
      <c r="C3058" s="84">
        <v>1</v>
      </c>
      <c r="D3058" s="84">
        <v>1</v>
      </c>
      <c r="E3058" s="84" t="s">
        <v>62</v>
      </c>
      <c r="F3058" s="84" t="s">
        <v>66</v>
      </c>
    </row>
    <row r="3059" spans="1:6" x14ac:dyDescent="0.25">
      <c r="A3059" s="84">
        <v>1366794877</v>
      </c>
      <c r="C3059" s="84">
        <v>1</v>
      </c>
      <c r="D3059" s="84">
        <v>1</v>
      </c>
      <c r="E3059" s="84" t="s">
        <v>62</v>
      </c>
      <c r="F3059" s="84" t="s">
        <v>68</v>
      </c>
    </row>
    <row r="3060" spans="1:6" x14ac:dyDescent="0.25">
      <c r="A3060" s="84">
        <v>1689949729</v>
      </c>
      <c r="C3060" s="84">
        <v>1</v>
      </c>
      <c r="D3060" s="84">
        <v>0</v>
      </c>
      <c r="E3060" s="84" t="s">
        <v>20</v>
      </c>
      <c r="F3060" s="84" t="s">
        <v>65</v>
      </c>
    </row>
    <row r="3061" spans="1:6" x14ac:dyDescent="0.25">
      <c r="A3061" s="84">
        <v>1881030781</v>
      </c>
      <c r="C3061" s="84">
        <v>1</v>
      </c>
      <c r="D3061" s="84">
        <v>1</v>
      </c>
      <c r="E3061" s="84" t="s">
        <v>62</v>
      </c>
      <c r="F3061" s="84" t="s">
        <v>68</v>
      </c>
    </row>
    <row r="3062" spans="1:6" x14ac:dyDescent="0.25">
      <c r="A3062" s="84">
        <v>1104087881</v>
      </c>
      <c r="C3062" s="84">
        <v>1</v>
      </c>
      <c r="D3062" s="84">
        <v>1</v>
      </c>
      <c r="E3062" s="84" t="s">
        <v>62</v>
      </c>
      <c r="F3062" s="84" t="s">
        <v>68</v>
      </c>
    </row>
    <row r="3063" spans="1:6" x14ac:dyDescent="0.25">
      <c r="A3063" s="84">
        <v>1609127299</v>
      </c>
      <c r="C3063" s="84">
        <v>1</v>
      </c>
      <c r="D3063" s="84">
        <v>1</v>
      </c>
      <c r="E3063" s="84" t="s">
        <v>20</v>
      </c>
      <c r="F3063" s="84" t="s">
        <v>70</v>
      </c>
    </row>
    <row r="3064" spans="1:6" x14ac:dyDescent="0.25">
      <c r="A3064" s="84">
        <v>1528321437</v>
      </c>
      <c r="C3064" s="84">
        <v>1</v>
      </c>
      <c r="D3064" s="84">
        <v>1</v>
      </c>
      <c r="E3064" s="84" t="s">
        <v>62</v>
      </c>
      <c r="F3064" s="84" t="s">
        <v>68</v>
      </c>
    </row>
    <row r="3065" spans="1:6" x14ac:dyDescent="0.25">
      <c r="A3065" s="84">
        <v>1780964627</v>
      </c>
      <c r="C3065" s="84">
        <v>1</v>
      </c>
      <c r="D3065" s="84">
        <v>1</v>
      </c>
      <c r="E3065" s="84" t="s">
        <v>20</v>
      </c>
      <c r="F3065" s="84" t="s">
        <v>69</v>
      </c>
    </row>
    <row r="3066" spans="1:6" x14ac:dyDescent="0.25">
      <c r="A3066" s="84">
        <v>1588602957</v>
      </c>
      <c r="C3066" s="84">
        <v>1</v>
      </c>
      <c r="D3066" s="84">
        <v>1</v>
      </c>
      <c r="E3066" s="84" t="s">
        <v>62</v>
      </c>
      <c r="F3066" s="84" t="s">
        <v>63</v>
      </c>
    </row>
    <row r="3067" spans="1:6" x14ac:dyDescent="0.25">
      <c r="A3067" s="84">
        <v>1801191226</v>
      </c>
      <c r="C3067" s="84">
        <v>1</v>
      </c>
      <c r="D3067" s="84">
        <v>1</v>
      </c>
      <c r="E3067" s="84" t="s">
        <v>20</v>
      </c>
      <c r="F3067" s="84" t="s">
        <v>70</v>
      </c>
    </row>
    <row r="3068" spans="1:6" x14ac:dyDescent="0.25">
      <c r="A3068" s="84">
        <v>1760674295</v>
      </c>
      <c r="C3068" s="84">
        <v>1</v>
      </c>
      <c r="D3068" s="84">
        <v>1</v>
      </c>
      <c r="E3068" s="84" t="s">
        <v>20</v>
      </c>
      <c r="F3068" s="84" t="s">
        <v>70</v>
      </c>
    </row>
    <row r="3069" spans="1:6" x14ac:dyDescent="0.25">
      <c r="A3069" s="84">
        <v>1841482429</v>
      </c>
      <c r="C3069" s="84">
        <v>1</v>
      </c>
      <c r="D3069" s="84">
        <v>1</v>
      </c>
      <c r="E3069" s="84" t="s">
        <v>62</v>
      </c>
      <c r="F3069" s="84" t="s">
        <v>68</v>
      </c>
    </row>
    <row r="3070" spans="1:6" x14ac:dyDescent="0.25">
      <c r="A3070" s="84">
        <v>1467638809</v>
      </c>
      <c r="C3070" s="84">
        <v>1</v>
      </c>
      <c r="D3070" s="84">
        <v>0</v>
      </c>
      <c r="E3070" s="84" t="s">
        <v>62</v>
      </c>
      <c r="F3070" s="84" t="s">
        <v>65</v>
      </c>
    </row>
    <row r="3071" spans="1:6" x14ac:dyDescent="0.25">
      <c r="A3071" s="84">
        <v>1659544625</v>
      </c>
      <c r="C3071" s="84">
        <v>1</v>
      </c>
      <c r="D3071" s="84">
        <v>1</v>
      </c>
      <c r="E3071" s="84" t="s">
        <v>62</v>
      </c>
      <c r="F3071" s="84" t="s">
        <v>68</v>
      </c>
    </row>
    <row r="3072" spans="1:6" x14ac:dyDescent="0.25">
      <c r="A3072" s="84">
        <v>1962523613</v>
      </c>
      <c r="C3072" s="84">
        <v>1</v>
      </c>
      <c r="D3072" s="84">
        <v>0</v>
      </c>
      <c r="E3072" s="84" t="s">
        <v>62</v>
      </c>
      <c r="F3072" s="84" t="s">
        <v>65</v>
      </c>
    </row>
    <row r="3073" spans="1:6" x14ac:dyDescent="0.25">
      <c r="A3073" s="84">
        <v>1497927610</v>
      </c>
      <c r="C3073" s="84">
        <v>1</v>
      </c>
      <c r="D3073" s="84">
        <v>0</v>
      </c>
      <c r="E3073" s="84" t="s">
        <v>20</v>
      </c>
      <c r="F3073" s="84" t="s">
        <v>65</v>
      </c>
    </row>
    <row r="3074" spans="1:6" x14ac:dyDescent="0.25">
      <c r="A3074" s="84">
        <v>1003395484</v>
      </c>
      <c r="C3074" s="84">
        <v>1</v>
      </c>
      <c r="D3074" s="84">
        <v>0</v>
      </c>
      <c r="E3074" s="84" t="s">
        <v>20</v>
      </c>
      <c r="F3074" s="84" t="s">
        <v>65</v>
      </c>
    </row>
    <row r="3075" spans="1:6" x14ac:dyDescent="0.25">
      <c r="A3075" s="84">
        <v>1134602923</v>
      </c>
      <c r="C3075" s="84">
        <v>1</v>
      </c>
      <c r="D3075" s="84">
        <v>1</v>
      </c>
      <c r="E3075" s="84" t="s">
        <v>20</v>
      </c>
      <c r="F3075" s="84" t="s">
        <v>63</v>
      </c>
    </row>
    <row r="3076" spans="1:6" x14ac:dyDescent="0.25">
      <c r="A3076" s="84">
        <v>1730654229</v>
      </c>
      <c r="C3076" s="84">
        <v>1</v>
      </c>
      <c r="D3076" s="84">
        <v>0</v>
      </c>
      <c r="E3076" s="84" t="s">
        <v>62</v>
      </c>
      <c r="F3076" s="84" t="s">
        <v>65</v>
      </c>
    </row>
    <row r="3077" spans="1:6" x14ac:dyDescent="0.25">
      <c r="A3077" s="84">
        <v>1093205510</v>
      </c>
      <c r="C3077" s="84">
        <v>1</v>
      </c>
      <c r="D3077" s="84">
        <v>0</v>
      </c>
      <c r="E3077" s="84" t="s">
        <v>64</v>
      </c>
      <c r="F3077" s="84" t="s">
        <v>65</v>
      </c>
    </row>
    <row r="3078" spans="1:6" x14ac:dyDescent="0.25">
      <c r="A3078" s="84">
        <v>1942716725</v>
      </c>
      <c r="C3078" s="84">
        <v>1</v>
      </c>
      <c r="D3078" s="84">
        <v>1</v>
      </c>
      <c r="E3078" s="84" t="s">
        <v>62</v>
      </c>
      <c r="F3078" s="84" t="s">
        <v>68</v>
      </c>
    </row>
    <row r="3079" spans="1:6" x14ac:dyDescent="0.25">
      <c r="A3079" s="84">
        <v>1831151273</v>
      </c>
      <c r="C3079" s="84">
        <v>1</v>
      </c>
      <c r="D3079" s="84">
        <v>1</v>
      </c>
      <c r="E3079" s="84" t="s">
        <v>62</v>
      </c>
      <c r="F3079" s="84" t="s">
        <v>63</v>
      </c>
    </row>
    <row r="3080" spans="1:6" x14ac:dyDescent="0.25">
      <c r="A3080" s="84">
        <v>1063482552</v>
      </c>
      <c r="C3080" s="84">
        <v>1</v>
      </c>
      <c r="D3080" s="84">
        <v>0</v>
      </c>
      <c r="E3080" s="84" t="s">
        <v>62</v>
      </c>
      <c r="F3080" s="84" t="s">
        <v>65</v>
      </c>
    </row>
    <row r="3081" spans="1:6" x14ac:dyDescent="0.25">
      <c r="A3081" s="84">
        <v>1477505766</v>
      </c>
      <c r="C3081" s="84">
        <v>1</v>
      </c>
      <c r="D3081" s="84">
        <v>1</v>
      </c>
      <c r="E3081" s="84" t="s">
        <v>20</v>
      </c>
      <c r="F3081" s="84" t="s">
        <v>66</v>
      </c>
    </row>
    <row r="3082" spans="1:6" x14ac:dyDescent="0.25">
      <c r="A3082" s="84">
        <v>1144290644</v>
      </c>
      <c r="C3082" s="84">
        <v>1</v>
      </c>
      <c r="D3082" s="84">
        <v>0</v>
      </c>
      <c r="E3082" s="84" t="s">
        <v>64</v>
      </c>
      <c r="F3082" s="84" t="s">
        <v>65</v>
      </c>
    </row>
    <row r="3083" spans="1:6" x14ac:dyDescent="0.25">
      <c r="A3083" s="84">
        <v>1952353997</v>
      </c>
      <c r="C3083" s="84">
        <v>1</v>
      </c>
      <c r="D3083" s="84">
        <v>1</v>
      </c>
      <c r="E3083" s="84" t="s">
        <v>62</v>
      </c>
      <c r="F3083" s="84" t="s">
        <v>70</v>
      </c>
    </row>
    <row r="3084" spans="1:6" x14ac:dyDescent="0.25">
      <c r="A3084" s="84">
        <v>1134183494</v>
      </c>
      <c r="C3084" s="84">
        <v>1</v>
      </c>
      <c r="D3084" s="84">
        <v>1</v>
      </c>
      <c r="E3084" s="84" t="s">
        <v>62</v>
      </c>
      <c r="F3084" s="84" t="s">
        <v>63</v>
      </c>
    </row>
    <row r="3085" spans="1:6" x14ac:dyDescent="0.25">
      <c r="A3085" s="84">
        <v>1144204116</v>
      </c>
      <c r="C3085" s="84">
        <v>1</v>
      </c>
      <c r="D3085" s="84">
        <v>1</v>
      </c>
      <c r="E3085" s="84" t="s">
        <v>62</v>
      </c>
      <c r="F3085" s="84" t="s">
        <v>68</v>
      </c>
    </row>
    <row r="3086" spans="1:6" x14ac:dyDescent="0.25">
      <c r="A3086" s="84">
        <v>1467678557</v>
      </c>
      <c r="C3086" s="84">
        <v>1</v>
      </c>
      <c r="D3086" s="84">
        <v>1</v>
      </c>
      <c r="E3086" s="84" t="s">
        <v>20</v>
      </c>
      <c r="F3086" s="84" t="s">
        <v>66</v>
      </c>
    </row>
    <row r="3087" spans="1:6" x14ac:dyDescent="0.25">
      <c r="A3087" s="84">
        <v>1962504126</v>
      </c>
      <c r="C3087" s="84">
        <v>1</v>
      </c>
      <c r="D3087" s="84">
        <v>1</v>
      </c>
      <c r="E3087" s="84" t="s">
        <v>64</v>
      </c>
      <c r="F3087" s="84" t="s">
        <v>70</v>
      </c>
    </row>
    <row r="3088" spans="1:6" x14ac:dyDescent="0.25">
      <c r="A3088" s="84">
        <v>1427012806</v>
      </c>
      <c r="C3088" s="84">
        <v>1</v>
      </c>
      <c r="D3088" s="84">
        <v>0</v>
      </c>
      <c r="E3088" s="84" t="s">
        <v>62</v>
      </c>
      <c r="F3088" s="84" t="s">
        <v>65</v>
      </c>
    </row>
    <row r="3089" spans="1:6" x14ac:dyDescent="0.25">
      <c r="A3089" s="84">
        <v>1376523902</v>
      </c>
      <c r="C3089" s="84">
        <v>1</v>
      </c>
      <c r="D3089" s="84">
        <v>1</v>
      </c>
      <c r="E3089" s="84" t="s">
        <v>62</v>
      </c>
      <c r="F3089" s="84" t="s">
        <v>70</v>
      </c>
    </row>
    <row r="3090" spans="1:6" x14ac:dyDescent="0.25">
      <c r="A3090" s="84">
        <v>1497757405</v>
      </c>
      <c r="C3090" s="84">
        <v>1</v>
      </c>
      <c r="D3090" s="84">
        <v>1</v>
      </c>
      <c r="E3090" s="84" t="s">
        <v>62</v>
      </c>
      <c r="F3090" s="84" t="s">
        <v>69</v>
      </c>
    </row>
    <row r="3091" spans="1:6" x14ac:dyDescent="0.25">
      <c r="A3091" s="84">
        <v>1093765489</v>
      </c>
      <c r="C3091" s="84">
        <v>1</v>
      </c>
      <c r="D3091" s="84">
        <v>0</v>
      </c>
      <c r="E3091" s="84" t="s">
        <v>20</v>
      </c>
      <c r="F3091" s="84" t="s">
        <v>65</v>
      </c>
    </row>
    <row r="3092" spans="1:6" x14ac:dyDescent="0.25">
      <c r="A3092" s="84">
        <v>1699779074</v>
      </c>
      <c r="C3092" s="84">
        <v>1</v>
      </c>
      <c r="D3092" s="84">
        <v>1</v>
      </c>
      <c r="E3092" s="84" t="s">
        <v>62</v>
      </c>
      <c r="F3092" s="84" t="s">
        <v>66</v>
      </c>
    </row>
    <row r="3093" spans="1:6" x14ac:dyDescent="0.25">
      <c r="A3093" s="84">
        <v>1801938865</v>
      </c>
      <c r="C3093" s="84">
        <v>1</v>
      </c>
      <c r="D3093" s="84">
        <v>1</v>
      </c>
      <c r="E3093" s="84" t="s">
        <v>62</v>
      </c>
      <c r="F3093" s="84" t="s">
        <v>70</v>
      </c>
    </row>
    <row r="3094" spans="1:6" x14ac:dyDescent="0.25">
      <c r="A3094" s="84">
        <v>1245348762</v>
      </c>
      <c r="C3094" s="84">
        <v>1</v>
      </c>
      <c r="D3094" s="84">
        <v>1</v>
      </c>
      <c r="E3094" s="84" t="s">
        <v>62</v>
      </c>
      <c r="F3094" s="84" t="s">
        <v>66</v>
      </c>
    </row>
    <row r="3095" spans="1:6" x14ac:dyDescent="0.25">
      <c r="A3095" s="84">
        <v>1538680079</v>
      </c>
      <c r="C3095" s="84">
        <v>1</v>
      </c>
      <c r="D3095" s="84">
        <v>1</v>
      </c>
      <c r="E3095" s="84" t="s">
        <v>62</v>
      </c>
      <c r="F3095" s="84" t="s">
        <v>68</v>
      </c>
    </row>
    <row r="3096" spans="1:6" x14ac:dyDescent="0.25">
      <c r="A3096" s="84">
        <v>1184840712</v>
      </c>
      <c r="C3096" s="84">
        <v>1</v>
      </c>
      <c r="D3096" s="84">
        <v>1</v>
      </c>
      <c r="E3096" s="84" t="s">
        <v>62</v>
      </c>
      <c r="F3096" s="84" t="s">
        <v>68</v>
      </c>
    </row>
    <row r="3097" spans="1:6" x14ac:dyDescent="0.25">
      <c r="A3097" s="84">
        <v>1477132116</v>
      </c>
      <c r="C3097" s="84">
        <v>1</v>
      </c>
      <c r="D3097" s="84">
        <v>1</v>
      </c>
      <c r="E3097" s="84" t="s">
        <v>62</v>
      </c>
      <c r="F3097" s="84" t="s">
        <v>67</v>
      </c>
    </row>
    <row r="3098" spans="1:6" x14ac:dyDescent="0.25">
      <c r="A3098" s="84">
        <v>1679249098</v>
      </c>
      <c r="C3098" s="84">
        <v>1</v>
      </c>
      <c r="D3098" s="84">
        <v>1</v>
      </c>
      <c r="E3098" s="84" t="s">
        <v>20</v>
      </c>
      <c r="F3098" s="84" t="s">
        <v>68</v>
      </c>
    </row>
    <row r="3099" spans="1:6" x14ac:dyDescent="0.25">
      <c r="A3099" s="84">
        <v>1184390585</v>
      </c>
      <c r="C3099" s="84">
        <v>1</v>
      </c>
      <c r="D3099" s="84">
        <v>0</v>
      </c>
      <c r="E3099" s="84" t="s">
        <v>62</v>
      </c>
      <c r="F3099" s="84" t="s">
        <v>65</v>
      </c>
    </row>
    <row r="3100" spans="1:6" x14ac:dyDescent="0.25">
      <c r="A3100" s="84">
        <v>1356928790</v>
      </c>
      <c r="C3100" s="84">
        <v>1</v>
      </c>
      <c r="D3100" s="84">
        <v>1</v>
      </c>
      <c r="E3100" s="84" t="s">
        <v>20</v>
      </c>
      <c r="F3100" s="84" t="s">
        <v>69</v>
      </c>
    </row>
    <row r="3101" spans="1:6" x14ac:dyDescent="0.25">
      <c r="A3101" s="84">
        <v>1538755194</v>
      </c>
      <c r="C3101" s="84">
        <v>1</v>
      </c>
      <c r="D3101" s="84">
        <v>0</v>
      </c>
      <c r="E3101" s="84" t="s">
        <v>71</v>
      </c>
      <c r="F3101" s="84" t="s">
        <v>65</v>
      </c>
    </row>
    <row r="3102" spans="1:6" x14ac:dyDescent="0.25">
      <c r="A3102" s="84">
        <v>1700476280</v>
      </c>
      <c r="C3102" s="84">
        <v>1</v>
      </c>
      <c r="D3102" s="84">
        <v>0</v>
      </c>
      <c r="E3102" s="84" t="s">
        <v>62</v>
      </c>
      <c r="F3102" s="84" t="s">
        <v>65</v>
      </c>
    </row>
    <row r="3103" spans="1:6" x14ac:dyDescent="0.25">
      <c r="A3103" s="84">
        <v>1417650896</v>
      </c>
      <c r="C3103" s="84">
        <v>1</v>
      </c>
      <c r="D3103" s="84">
        <v>1</v>
      </c>
      <c r="E3103" s="84" t="s">
        <v>20</v>
      </c>
      <c r="F3103" s="84" t="s">
        <v>69</v>
      </c>
    </row>
    <row r="3104" spans="1:6" x14ac:dyDescent="0.25">
      <c r="A3104" s="84">
        <v>1972211050</v>
      </c>
      <c r="C3104" s="84">
        <v>1</v>
      </c>
      <c r="D3104" s="84">
        <v>1</v>
      </c>
      <c r="E3104" s="84" t="s">
        <v>62</v>
      </c>
      <c r="F3104" s="84" t="s">
        <v>63</v>
      </c>
    </row>
    <row r="3105" spans="1:6" x14ac:dyDescent="0.25">
      <c r="A3105" s="84">
        <v>1821054081</v>
      </c>
      <c r="C3105" s="84">
        <v>1</v>
      </c>
      <c r="D3105" s="84">
        <v>1</v>
      </c>
      <c r="E3105" s="84" t="s">
        <v>64</v>
      </c>
      <c r="F3105" s="84" t="s">
        <v>68</v>
      </c>
    </row>
    <row r="3106" spans="1:6" x14ac:dyDescent="0.25">
      <c r="A3106" s="84">
        <v>1669543633</v>
      </c>
      <c r="C3106" s="84">
        <v>1</v>
      </c>
      <c r="D3106" s="84">
        <v>1</v>
      </c>
      <c r="E3106" s="84" t="s">
        <v>20</v>
      </c>
      <c r="F3106" s="84" t="s">
        <v>66</v>
      </c>
    </row>
    <row r="3107" spans="1:6" x14ac:dyDescent="0.25">
      <c r="A3107" s="84">
        <v>1326016239</v>
      </c>
      <c r="C3107" s="84">
        <v>1</v>
      </c>
      <c r="D3107" s="84">
        <v>1</v>
      </c>
      <c r="E3107" s="84" t="s">
        <v>62</v>
      </c>
      <c r="F3107" s="84" t="s">
        <v>63</v>
      </c>
    </row>
    <row r="3108" spans="1:6" x14ac:dyDescent="0.25">
      <c r="A3108" s="84">
        <v>1497807622</v>
      </c>
      <c r="C3108" s="84">
        <v>1</v>
      </c>
      <c r="D3108" s="84">
        <v>0</v>
      </c>
      <c r="E3108" s="84" t="s">
        <v>62</v>
      </c>
      <c r="F3108" s="84" t="s">
        <v>65</v>
      </c>
    </row>
    <row r="3109" spans="1:6" x14ac:dyDescent="0.25">
      <c r="A3109" s="84">
        <v>1689856643</v>
      </c>
      <c r="C3109" s="84">
        <v>1</v>
      </c>
      <c r="D3109" s="84">
        <v>1</v>
      </c>
      <c r="E3109" s="84" t="s">
        <v>62</v>
      </c>
      <c r="F3109" s="84" t="s">
        <v>66</v>
      </c>
    </row>
    <row r="3110" spans="1:6" x14ac:dyDescent="0.25">
      <c r="A3110" s="84">
        <v>1043289341</v>
      </c>
      <c r="C3110" s="84">
        <v>1</v>
      </c>
      <c r="D3110" s="84">
        <v>1</v>
      </c>
      <c r="E3110" s="84" t="s">
        <v>62</v>
      </c>
      <c r="F3110" s="84" t="s">
        <v>68</v>
      </c>
    </row>
    <row r="3111" spans="1:6" x14ac:dyDescent="0.25">
      <c r="A3111" s="84">
        <v>1033194501</v>
      </c>
      <c r="C3111" s="84">
        <v>1</v>
      </c>
      <c r="D3111" s="84">
        <v>1</v>
      </c>
      <c r="E3111" s="84" t="s">
        <v>62</v>
      </c>
      <c r="F3111" s="84" t="s">
        <v>68</v>
      </c>
    </row>
    <row r="3112" spans="1:6" x14ac:dyDescent="0.25">
      <c r="A3112" s="84">
        <v>1548260474</v>
      </c>
      <c r="C3112" s="84">
        <v>1</v>
      </c>
      <c r="D3112" s="84">
        <v>1</v>
      </c>
      <c r="E3112" s="84" t="s">
        <v>62</v>
      </c>
      <c r="F3112" s="84" t="s">
        <v>66</v>
      </c>
    </row>
    <row r="3113" spans="1:6" x14ac:dyDescent="0.25">
      <c r="A3113" s="84">
        <v>1376644344</v>
      </c>
      <c r="C3113" s="84">
        <v>1</v>
      </c>
      <c r="D3113" s="84">
        <v>1</v>
      </c>
      <c r="E3113" s="84" t="s">
        <v>62</v>
      </c>
      <c r="F3113" s="84" t="s">
        <v>70</v>
      </c>
    </row>
    <row r="3114" spans="1:6" x14ac:dyDescent="0.25">
      <c r="A3114" s="84">
        <v>1235118589</v>
      </c>
      <c r="C3114" s="84">
        <v>1</v>
      </c>
      <c r="D3114" s="84">
        <v>1</v>
      </c>
      <c r="E3114" s="84" t="s">
        <v>20</v>
      </c>
      <c r="F3114" s="84" t="s">
        <v>63</v>
      </c>
    </row>
    <row r="3115" spans="1:6" x14ac:dyDescent="0.25">
      <c r="A3115" s="84">
        <v>1871942151</v>
      </c>
      <c r="C3115" s="84">
        <v>1</v>
      </c>
      <c r="D3115" s="84">
        <v>1</v>
      </c>
      <c r="E3115" s="84" t="s">
        <v>62</v>
      </c>
      <c r="F3115" s="84" t="s">
        <v>69</v>
      </c>
    </row>
    <row r="3116" spans="1:6" x14ac:dyDescent="0.25">
      <c r="A3116" s="84">
        <v>1942749379</v>
      </c>
      <c r="C3116" s="84">
        <v>1</v>
      </c>
      <c r="D3116" s="84">
        <v>1</v>
      </c>
      <c r="E3116" s="84" t="s">
        <v>62</v>
      </c>
      <c r="F3116" s="84" t="s">
        <v>68</v>
      </c>
    </row>
    <row r="3117" spans="1:6" x14ac:dyDescent="0.25">
      <c r="A3117" s="84">
        <v>1912446063</v>
      </c>
      <c r="C3117" s="84">
        <v>1</v>
      </c>
      <c r="D3117" s="84">
        <v>1</v>
      </c>
      <c r="E3117" s="84" t="s">
        <v>62</v>
      </c>
      <c r="F3117" s="84" t="s">
        <v>67</v>
      </c>
    </row>
    <row r="3118" spans="1:6" x14ac:dyDescent="0.25">
      <c r="A3118" s="84">
        <v>1235773185</v>
      </c>
      <c r="C3118" s="84">
        <v>1</v>
      </c>
      <c r="D3118" s="84">
        <v>1</v>
      </c>
      <c r="E3118" s="84" t="s">
        <v>71</v>
      </c>
      <c r="F3118" s="84" t="s">
        <v>66</v>
      </c>
    </row>
    <row r="3119" spans="1:6" x14ac:dyDescent="0.25">
      <c r="A3119" s="84">
        <v>1619597580</v>
      </c>
      <c r="C3119" s="84">
        <v>1</v>
      </c>
      <c r="D3119" s="84">
        <v>0</v>
      </c>
      <c r="E3119" s="84" t="s">
        <v>20</v>
      </c>
      <c r="F3119" s="84" t="s">
        <v>65</v>
      </c>
    </row>
    <row r="3120" spans="1:6" x14ac:dyDescent="0.25">
      <c r="A3120" s="84">
        <v>1447876560</v>
      </c>
      <c r="C3120" s="84">
        <v>1</v>
      </c>
      <c r="D3120" s="84">
        <v>0</v>
      </c>
      <c r="E3120" s="84" t="s">
        <v>62</v>
      </c>
      <c r="F3120" s="84" t="s">
        <v>65</v>
      </c>
    </row>
    <row r="3121" spans="1:6" x14ac:dyDescent="0.25">
      <c r="A3121" s="84">
        <v>1760840797</v>
      </c>
      <c r="C3121" s="84">
        <v>1</v>
      </c>
      <c r="D3121" s="84">
        <v>0</v>
      </c>
      <c r="E3121" s="84" t="s">
        <v>64</v>
      </c>
      <c r="F3121" s="84" t="s">
        <v>65</v>
      </c>
    </row>
    <row r="3122" spans="1:6" x14ac:dyDescent="0.25">
      <c r="A3122" s="84">
        <v>1255739488</v>
      </c>
      <c r="C3122" s="84">
        <v>1</v>
      </c>
      <c r="D3122" s="84">
        <v>0</v>
      </c>
      <c r="E3122" s="84" t="s">
        <v>62</v>
      </c>
      <c r="F3122" s="84" t="s">
        <v>65</v>
      </c>
    </row>
    <row r="3123" spans="1:6" x14ac:dyDescent="0.25">
      <c r="A3123" s="84">
        <v>1265839146</v>
      </c>
      <c r="C3123" s="84">
        <v>1</v>
      </c>
      <c r="D3123" s="84">
        <v>1</v>
      </c>
      <c r="E3123" s="84" t="s">
        <v>62</v>
      </c>
      <c r="F3123" s="84" t="s">
        <v>69</v>
      </c>
    </row>
    <row r="3124" spans="1:6" x14ac:dyDescent="0.25">
      <c r="A3124" s="84">
        <v>1730496274</v>
      </c>
      <c r="C3124" s="84">
        <v>1</v>
      </c>
      <c r="D3124" s="84">
        <v>1</v>
      </c>
      <c r="E3124" s="84" t="s">
        <v>62</v>
      </c>
      <c r="F3124" s="84" t="s">
        <v>66</v>
      </c>
    </row>
    <row r="3125" spans="1:6" x14ac:dyDescent="0.25">
      <c r="A3125" s="84">
        <v>1619189800</v>
      </c>
      <c r="C3125" s="84">
        <v>1</v>
      </c>
      <c r="D3125" s="84">
        <v>1</v>
      </c>
      <c r="E3125" s="84" t="s">
        <v>64</v>
      </c>
      <c r="F3125" s="84" t="s">
        <v>68</v>
      </c>
    </row>
    <row r="3126" spans="1:6" x14ac:dyDescent="0.25">
      <c r="A3126" s="84">
        <v>1710053533</v>
      </c>
      <c r="C3126" s="84">
        <v>1</v>
      </c>
      <c r="D3126" s="84">
        <v>1</v>
      </c>
      <c r="E3126" s="84" t="s">
        <v>62</v>
      </c>
      <c r="F3126" s="84" t="s">
        <v>66</v>
      </c>
    </row>
    <row r="3127" spans="1:6" x14ac:dyDescent="0.25">
      <c r="A3127" s="84">
        <v>1992745103</v>
      </c>
      <c r="C3127" s="84">
        <v>1</v>
      </c>
      <c r="D3127" s="84">
        <v>0</v>
      </c>
      <c r="E3127" s="84" t="s">
        <v>20</v>
      </c>
      <c r="F3127" s="84" t="s">
        <v>65</v>
      </c>
    </row>
    <row r="3128" spans="1:6" x14ac:dyDescent="0.25">
      <c r="A3128" s="84">
        <v>1730380676</v>
      </c>
      <c r="C3128" s="84">
        <v>1</v>
      </c>
      <c r="D3128" s="84">
        <v>1</v>
      </c>
      <c r="E3128" s="84" t="s">
        <v>20</v>
      </c>
      <c r="F3128" s="84" t="s">
        <v>66</v>
      </c>
    </row>
    <row r="3129" spans="1:6" x14ac:dyDescent="0.25">
      <c r="A3129" s="84">
        <v>1861856601</v>
      </c>
      <c r="C3129" s="84">
        <v>1</v>
      </c>
      <c r="D3129" s="84">
        <v>0</v>
      </c>
      <c r="E3129" s="84" t="s">
        <v>64</v>
      </c>
      <c r="F3129" s="84" t="s">
        <v>65</v>
      </c>
    </row>
    <row r="3130" spans="1:6" x14ac:dyDescent="0.25">
      <c r="A3130" s="84">
        <v>1467485409</v>
      </c>
      <c r="C3130" s="84">
        <v>1</v>
      </c>
      <c r="D3130" s="84">
        <v>1</v>
      </c>
      <c r="E3130" s="84" t="s">
        <v>62</v>
      </c>
      <c r="F3130" s="84" t="s">
        <v>63</v>
      </c>
    </row>
    <row r="3131" spans="1:6" x14ac:dyDescent="0.25">
      <c r="A3131" s="84">
        <v>1992895601</v>
      </c>
      <c r="C3131" s="84">
        <v>1</v>
      </c>
      <c r="D3131" s="84">
        <v>1</v>
      </c>
      <c r="E3131" s="84" t="s">
        <v>62</v>
      </c>
      <c r="F3131" s="84" t="s">
        <v>63</v>
      </c>
    </row>
    <row r="3132" spans="1:6" x14ac:dyDescent="0.25">
      <c r="A3132" s="84">
        <v>1720200132</v>
      </c>
      <c r="C3132" s="84">
        <v>1</v>
      </c>
      <c r="D3132" s="84">
        <v>1</v>
      </c>
      <c r="E3132" s="84" t="s">
        <v>64</v>
      </c>
      <c r="F3132" s="84" t="s">
        <v>63</v>
      </c>
    </row>
    <row r="3133" spans="1:6" x14ac:dyDescent="0.25">
      <c r="A3133" s="84">
        <v>1053486472</v>
      </c>
      <c r="C3133" s="84">
        <v>1</v>
      </c>
      <c r="D3133" s="84">
        <v>1</v>
      </c>
      <c r="E3133" s="84" t="s">
        <v>71</v>
      </c>
      <c r="F3133" s="84" t="s">
        <v>69</v>
      </c>
    </row>
    <row r="3134" spans="1:6" x14ac:dyDescent="0.25">
      <c r="A3134" s="84">
        <v>1699989251</v>
      </c>
      <c r="C3134" s="84">
        <v>1</v>
      </c>
      <c r="D3134" s="84">
        <v>1</v>
      </c>
      <c r="E3134" s="84" t="s">
        <v>62</v>
      </c>
      <c r="F3134" s="84" t="s">
        <v>63</v>
      </c>
    </row>
    <row r="3135" spans="1:6" x14ac:dyDescent="0.25">
      <c r="A3135" s="84">
        <v>1568642353</v>
      </c>
      <c r="C3135" s="84">
        <v>1</v>
      </c>
      <c r="D3135" s="84">
        <v>1</v>
      </c>
      <c r="E3135" s="84" t="s">
        <v>62</v>
      </c>
      <c r="F3135" s="84" t="s">
        <v>68</v>
      </c>
    </row>
    <row r="3136" spans="1:6" x14ac:dyDescent="0.25">
      <c r="A3136" s="84">
        <v>1366602500</v>
      </c>
      <c r="C3136" s="84">
        <v>1</v>
      </c>
      <c r="D3136" s="84">
        <v>1</v>
      </c>
      <c r="E3136" s="84" t="s">
        <v>20</v>
      </c>
      <c r="F3136" s="84" t="s">
        <v>70</v>
      </c>
    </row>
    <row r="3137" spans="1:6" x14ac:dyDescent="0.25">
      <c r="A3137" s="84">
        <v>1306838511</v>
      </c>
      <c r="C3137" s="84">
        <v>1</v>
      </c>
      <c r="D3137" s="84">
        <v>0</v>
      </c>
      <c r="E3137" s="84" t="s">
        <v>64</v>
      </c>
      <c r="F3137" s="84" t="s">
        <v>65</v>
      </c>
    </row>
    <row r="3138" spans="1:6" x14ac:dyDescent="0.25">
      <c r="A3138" s="84">
        <v>1790968816</v>
      </c>
      <c r="C3138" s="84">
        <v>1</v>
      </c>
      <c r="D3138" s="84">
        <v>1</v>
      </c>
      <c r="E3138" s="84" t="s">
        <v>62</v>
      </c>
      <c r="F3138" s="84" t="s">
        <v>63</v>
      </c>
    </row>
    <row r="3139" spans="1:6" x14ac:dyDescent="0.25">
      <c r="A3139" s="84">
        <v>1568445237</v>
      </c>
      <c r="C3139" s="84">
        <v>1</v>
      </c>
      <c r="D3139" s="84">
        <v>1</v>
      </c>
      <c r="E3139" s="84" t="s">
        <v>20</v>
      </c>
      <c r="F3139" s="84" t="s">
        <v>70</v>
      </c>
    </row>
    <row r="3140" spans="1:6" x14ac:dyDescent="0.25">
      <c r="A3140" s="84">
        <v>1851393003</v>
      </c>
      <c r="C3140" s="84">
        <v>1</v>
      </c>
      <c r="D3140" s="84">
        <v>1</v>
      </c>
      <c r="E3140" s="84" t="s">
        <v>62</v>
      </c>
      <c r="F3140" s="84" t="s">
        <v>66</v>
      </c>
    </row>
    <row r="3141" spans="1:6" x14ac:dyDescent="0.25">
      <c r="A3141" s="84">
        <v>1134336662</v>
      </c>
      <c r="C3141" s="84">
        <v>1</v>
      </c>
      <c r="D3141" s="84">
        <v>1</v>
      </c>
      <c r="E3141" s="84" t="s">
        <v>64</v>
      </c>
      <c r="F3141" s="84" t="s">
        <v>68</v>
      </c>
    </row>
    <row r="3142" spans="1:6" x14ac:dyDescent="0.25">
      <c r="A3142" s="84">
        <v>1972541266</v>
      </c>
      <c r="C3142" s="84">
        <v>1</v>
      </c>
      <c r="D3142" s="84">
        <v>0</v>
      </c>
      <c r="E3142" s="84" t="s">
        <v>62</v>
      </c>
      <c r="F3142" s="84" t="s">
        <v>65</v>
      </c>
    </row>
    <row r="3143" spans="1:6" x14ac:dyDescent="0.25">
      <c r="A3143" s="84">
        <v>1407942634</v>
      </c>
      <c r="C3143" s="84">
        <v>1</v>
      </c>
      <c r="D3143" s="84">
        <v>0</v>
      </c>
      <c r="E3143" s="84" t="s">
        <v>64</v>
      </c>
      <c r="F3143" s="84" t="s">
        <v>65</v>
      </c>
    </row>
    <row r="3144" spans="1:6" x14ac:dyDescent="0.25">
      <c r="A3144" s="84">
        <v>1790728749</v>
      </c>
      <c r="C3144" s="84">
        <v>1</v>
      </c>
      <c r="D3144" s="84">
        <v>1</v>
      </c>
      <c r="E3144" s="84" t="s">
        <v>20</v>
      </c>
      <c r="F3144" s="84" t="s">
        <v>67</v>
      </c>
    </row>
    <row r="3145" spans="1:6" x14ac:dyDescent="0.25">
      <c r="A3145" s="84">
        <v>1588779466</v>
      </c>
      <c r="C3145" s="84">
        <v>1</v>
      </c>
      <c r="D3145" s="84">
        <v>0</v>
      </c>
      <c r="E3145" s="84" t="s">
        <v>20</v>
      </c>
      <c r="F3145" s="84" t="s">
        <v>65</v>
      </c>
    </row>
    <row r="3146" spans="1:6" x14ac:dyDescent="0.25">
      <c r="A3146" s="84">
        <v>1073713616</v>
      </c>
      <c r="C3146" s="84">
        <v>1</v>
      </c>
      <c r="D3146" s="84">
        <v>0</v>
      </c>
      <c r="E3146" s="84" t="s">
        <v>62</v>
      </c>
      <c r="F3146" s="84" t="s">
        <v>65</v>
      </c>
    </row>
    <row r="3147" spans="1:6" x14ac:dyDescent="0.25">
      <c r="A3147" s="84">
        <v>1679628317</v>
      </c>
      <c r="C3147" s="84">
        <v>1</v>
      </c>
      <c r="D3147" s="84">
        <v>1</v>
      </c>
      <c r="E3147" s="84" t="s">
        <v>20</v>
      </c>
      <c r="F3147" s="84" t="s">
        <v>63</v>
      </c>
    </row>
    <row r="3148" spans="1:6" x14ac:dyDescent="0.25">
      <c r="A3148" s="84">
        <v>1871653816</v>
      </c>
      <c r="C3148" s="84">
        <v>1</v>
      </c>
      <c r="D3148" s="84">
        <v>0</v>
      </c>
      <c r="E3148" s="84" t="s">
        <v>64</v>
      </c>
      <c r="F3148" s="84" t="s">
        <v>65</v>
      </c>
    </row>
    <row r="3149" spans="1:6" x14ac:dyDescent="0.25">
      <c r="A3149" s="84">
        <v>1104070598</v>
      </c>
      <c r="C3149" s="84">
        <v>1</v>
      </c>
      <c r="D3149" s="84">
        <v>1</v>
      </c>
      <c r="E3149" s="84" t="s">
        <v>62</v>
      </c>
      <c r="F3149" s="84" t="s">
        <v>70</v>
      </c>
    </row>
    <row r="3150" spans="1:6" x14ac:dyDescent="0.25">
      <c r="A3150" s="84">
        <v>1942402524</v>
      </c>
      <c r="C3150" s="84">
        <v>1</v>
      </c>
      <c r="D3150" s="84">
        <v>0</v>
      </c>
      <c r="E3150" s="84" t="s">
        <v>64</v>
      </c>
      <c r="F3150" s="84" t="s">
        <v>65</v>
      </c>
    </row>
    <row r="3151" spans="1:6" x14ac:dyDescent="0.25">
      <c r="A3151" s="84">
        <v>1780619502</v>
      </c>
      <c r="C3151" s="84">
        <v>1</v>
      </c>
      <c r="D3151" s="84">
        <v>1</v>
      </c>
      <c r="E3151" s="84" t="s">
        <v>62</v>
      </c>
      <c r="F3151" s="84" t="s">
        <v>67</v>
      </c>
    </row>
    <row r="3152" spans="1:6" x14ac:dyDescent="0.25">
      <c r="A3152" s="84">
        <v>1144249871</v>
      </c>
      <c r="C3152" s="84">
        <v>1</v>
      </c>
      <c r="D3152" s="84">
        <v>0</v>
      </c>
      <c r="E3152" s="84" t="s">
        <v>64</v>
      </c>
      <c r="F3152" s="84" t="s">
        <v>65</v>
      </c>
    </row>
    <row r="3153" spans="1:6" x14ac:dyDescent="0.25">
      <c r="A3153" s="84">
        <v>1891719852</v>
      </c>
      <c r="C3153" s="84">
        <v>1</v>
      </c>
      <c r="D3153" s="84">
        <v>0</v>
      </c>
      <c r="E3153" s="84" t="s">
        <v>71</v>
      </c>
      <c r="F3153" s="84" t="s">
        <v>65</v>
      </c>
    </row>
    <row r="3154" spans="1:6" x14ac:dyDescent="0.25">
      <c r="A3154" s="84">
        <v>1982640413</v>
      </c>
      <c r="C3154" s="84">
        <v>1</v>
      </c>
      <c r="D3154" s="84">
        <v>0</v>
      </c>
      <c r="E3154" s="84" t="s">
        <v>62</v>
      </c>
      <c r="F3154" s="84" t="s">
        <v>65</v>
      </c>
    </row>
    <row r="3155" spans="1:6" x14ac:dyDescent="0.25">
      <c r="A3155" s="84">
        <v>1932217544</v>
      </c>
      <c r="C3155" s="84">
        <v>1</v>
      </c>
      <c r="D3155" s="84">
        <v>1</v>
      </c>
      <c r="E3155" s="84" t="s">
        <v>20</v>
      </c>
      <c r="F3155" s="84" t="s">
        <v>67</v>
      </c>
    </row>
    <row r="3156" spans="1:6" x14ac:dyDescent="0.25">
      <c r="A3156" s="84">
        <v>1982960704</v>
      </c>
      <c r="C3156" s="84">
        <v>1</v>
      </c>
      <c r="D3156" s="84">
        <v>1</v>
      </c>
      <c r="E3156" s="84" t="s">
        <v>62</v>
      </c>
      <c r="F3156" s="84" t="s">
        <v>68</v>
      </c>
    </row>
    <row r="3157" spans="1:6" x14ac:dyDescent="0.25">
      <c r="A3157" s="84">
        <v>1427248319</v>
      </c>
      <c r="C3157" s="84">
        <v>1</v>
      </c>
      <c r="D3157" s="84">
        <v>0</v>
      </c>
      <c r="E3157" s="84" t="s">
        <v>62</v>
      </c>
      <c r="F3157" s="84" t="s">
        <v>65</v>
      </c>
    </row>
    <row r="3158" spans="1:6" x14ac:dyDescent="0.25">
      <c r="A3158" s="84">
        <v>1619049749</v>
      </c>
      <c r="C3158" s="84">
        <v>1</v>
      </c>
      <c r="D3158" s="84">
        <v>1</v>
      </c>
      <c r="E3158" s="84" t="s">
        <v>62</v>
      </c>
      <c r="F3158" s="84" t="s">
        <v>63</v>
      </c>
    </row>
    <row r="3159" spans="1:6" x14ac:dyDescent="0.25">
      <c r="A3159" s="84">
        <v>1740430289</v>
      </c>
      <c r="C3159" s="84">
        <v>1</v>
      </c>
      <c r="D3159" s="84">
        <v>0</v>
      </c>
      <c r="E3159" s="84" t="s">
        <v>62</v>
      </c>
      <c r="F3159" s="84" t="s">
        <v>65</v>
      </c>
    </row>
    <row r="3160" spans="1:6" x14ac:dyDescent="0.25">
      <c r="A3160" s="84">
        <v>1467547042</v>
      </c>
      <c r="C3160" s="84">
        <v>1</v>
      </c>
      <c r="D3160" s="84">
        <v>0</v>
      </c>
      <c r="E3160" s="84" t="s">
        <v>62</v>
      </c>
      <c r="F3160" s="84" t="s">
        <v>65</v>
      </c>
    </row>
    <row r="3161" spans="1:6" x14ac:dyDescent="0.25">
      <c r="A3161" s="84">
        <v>1194739128</v>
      </c>
      <c r="C3161" s="84">
        <v>1</v>
      </c>
      <c r="D3161" s="84">
        <v>0</v>
      </c>
      <c r="E3161" s="84" t="s">
        <v>62</v>
      </c>
      <c r="F3161" s="84" t="s">
        <v>65</v>
      </c>
    </row>
    <row r="3162" spans="1:6" x14ac:dyDescent="0.25">
      <c r="A3162" s="84">
        <v>1740579994</v>
      </c>
      <c r="C3162" s="84">
        <v>1</v>
      </c>
      <c r="D3162" s="84">
        <v>0</v>
      </c>
      <c r="E3162" s="84" t="s">
        <v>62</v>
      </c>
      <c r="F3162" s="84" t="s">
        <v>65</v>
      </c>
    </row>
    <row r="3163" spans="1:6" x14ac:dyDescent="0.25">
      <c r="A3163" s="84">
        <v>1396777538</v>
      </c>
      <c r="C3163" s="84">
        <v>1</v>
      </c>
      <c r="D3163" s="84">
        <v>1</v>
      </c>
      <c r="E3163" s="84" t="s">
        <v>64</v>
      </c>
      <c r="F3163" s="84" t="s">
        <v>68</v>
      </c>
    </row>
    <row r="3164" spans="1:6" x14ac:dyDescent="0.25">
      <c r="A3164" s="84">
        <v>1801082946</v>
      </c>
      <c r="C3164" s="84">
        <v>1</v>
      </c>
      <c r="D3164" s="84">
        <v>1</v>
      </c>
      <c r="E3164" s="84" t="s">
        <v>62</v>
      </c>
      <c r="F3164" s="84" t="s">
        <v>66</v>
      </c>
    </row>
    <row r="3165" spans="1:6" x14ac:dyDescent="0.25">
      <c r="A3165" s="84">
        <v>1528599784</v>
      </c>
      <c r="C3165" s="84">
        <v>1</v>
      </c>
      <c r="D3165" s="84">
        <v>0</v>
      </c>
      <c r="E3165" s="84" t="s">
        <v>62</v>
      </c>
      <c r="F3165" s="84" t="s">
        <v>65</v>
      </c>
    </row>
    <row r="3166" spans="1:6" x14ac:dyDescent="0.25">
      <c r="A3166" s="84">
        <v>1760020853</v>
      </c>
      <c r="C3166" s="84">
        <v>1</v>
      </c>
      <c r="D3166" s="84">
        <v>0</v>
      </c>
      <c r="E3166" s="84" t="s">
        <v>62</v>
      </c>
      <c r="F3166" s="84" t="s">
        <v>65</v>
      </c>
    </row>
    <row r="3167" spans="1:6" x14ac:dyDescent="0.25">
      <c r="A3167" s="84">
        <v>1003277260</v>
      </c>
      <c r="C3167" s="84">
        <v>1</v>
      </c>
      <c r="D3167" s="84">
        <v>0</v>
      </c>
      <c r="E3167" s="84" t="s">
        <v>20</v>
      </c>
      <c r="F3167" s="84" t="s">
        <v>65</v>
      </c>
    </row>
    <row r="3168" spans="1:6" x14ac:dyDescent="0.25">
      <c r="A3168" s="84">
        <v>1285097998</v>
      </c>
      <c r="C3168" s="84">
        <v>1</v>
      </c>
      <c r="D3168" s="84">
        <v>0</v>
      </c>
      <c r="E3168" s="84" t="s">
        <v>20</v>
      </c>
      <c r="F3168" s="84" t="s">
        <v>65</v>
      </c>
    </row>
    <row r="3169" spans="1:6" x14ac:dyDescent="0.25">
      <c r="A3169" s="84">
        <v>1609237155</v>
      </c>
      <c r="C3169" s="84">
        <v>1</v>
      </c>
      <c r="D3169" s="84">
        <v>0</v>
      </c>
      <c r="E3169" s="84" t="s">
        <v>20</v>
      </c>
      <c r="F3169" s="84" t="s">
        <v>65</v>
      </c>
    </row>
    <row r="3170" spans="1:6" x14ac:dyDescent="0.25">
      <c r="A3170" s="84">
        <v>1669844957</v>
      </c>
      <c r="C3170" s="84">
        <v>1</v>
      </c>
      <c r="D3170" s="84">
        <v>0</v>
      </c>
      <c r="E3170" s="84" t="s">
        <v>62</v>
      </c>
      <c r="F3170" s="84" t="s">
        <v>65</v>
      </c>
    </row>
    <row r="3171" spans="1:6" x14ac:dyDescent="0.25">
      <c r="A3171" s="84">
        <v>1174987788</v>
      </c>
      <c r="C3171" s="84">
        <v>1</v>
      </c>
      <c r="D3171" s="84">
        <v>0</v>
      </c>
      <c r="E3171" s="84" t="s">
        <v>20</v>
      </c>
      <c r="F3171" s="84" t="s">
        <v>65</v>
      </c>
    </row>
    <row r="3172" spans="1:6" x14ac:dyDescent="0.25">
      <c r="A3172" s="84">
        <v>1831644475</v>
      </c>
      <c r="C3172" s="84">
        <v>1</v>
      </c>
      <c r="D3172" s="84">
        <v>0</v>
      </c>
      <c r="E3172" s="84" t="s">
        <v>20</v>
      </c>
      <c r="F3172" s="84" t="s">
        <v>65</v>
      </c>
    </row>
    <row r="3173" spans="1:6" x14ac:dyDescent="0.25">
      <c r="A3173" s="84">
        <v>1841746799</v>
      </c>
      <c r="C3173" s="84">
        <v>1</v>
      </c>
      <c r="D3173" s="84">
        <v>0</v>
      </c>
      <c r="E3173" s="84" t="s">
        <v>20</v>
      </c>
      <c r="F3173" s="84" t="s">
        <v>65</v>
      </c>
    </row>
    <row r="3174" spans="1:6" x14ac:dyDescent="0.25">
      <c r="A3174" s="84">
        <v>1053706309</v>
      </c>
      <c r="C3174" s="84">
        <v>1</v>
      </c>
      <c r="D3174" s="84">
        <v>0</v>
      </c>
      <c r="E3174" s="84" t="s">
        <v>20</v>
      </c>
      <c r="F3174" s="84" t="s">
        <v>65</v>
      </c>
    </row>
    <row r="3175" spans="1:6" x14ac:dyDescent="0.25">
      <c r="A3175" s="84">
        <v>1770679631</v>
      </c>
      <c r="C3175" s="84">
        <v>1</v>
      </c>
      <c r="D3175" s="84">
        <v>0</v>
      </c>
      <c r="E3175" s="84" t="s">
        <v>62</v>
      </c>
      <c r="F3175" s="84" t="s">
        <v>65</v>
      </c>
    </row>
    <row r="3176" spans="1:6" x14ac:dyDescent="0.25">
      <c r="A3176" s="84">
        <v>1720289374</v>
      </c>
      <c r="C3176" s="84">
        <v>1</v>
      </c>
      <c r="D3176" s="84">
        <v>1</v>
      </c>
      <c r="E3176" s="84" t="s">
        <v>62</v>
      </c>
      <c r="F3176" s="84" t="s">
        <v>68</v>
      </c>
    </row>
    <row r="3177" spans="1:6" x14ac:dyDescent="0.25">
      <c r="A3177" s="84">
        <v>1316971765</v>
      </c>
      <c r="C3177" s="84">
        <v>1</v>
      </c>
      <c r="D3177" s="84">
        <v>1</v>
      </c>
      <c r="E3177" s="84" t="s">
        <v>62</v>
      </c>
      <c r="F3177" s="84" t="s">
        <v>70</v>
      </c>
    </row>
    <row r="3178" spans="1:6" x14ac:dyDescent="0.25">
      <c r="A3178" s="84">
        <v>1326237819</v>
      </c>
      <c r="C3178" s="84">
        <v>1</v>
      </c>
      <c r="D3178" s="84">
        <v>1</v>
      </c>
      <c r="E3178" s="84" t="s">
        <v>62</v>
      </c>
      <c r="F3178" s="84" t="s">
        <v>63</v>
      </c>
    </row>
    <row r="3179" spans="1:6" x14ac:dyDescent="0.25">
      <c r="A3179" s="84">
        <v>1841258340</v>
      </c>
      <c r="C3179" s="84">
        <v>1</v>
      </c>
      <c r="D3179" s="84">
        <v>1</v>
      </c>
      <c r="E3179" s="84" t="s">
        <v>20</v>
      </c>
      <c r="F3179" s="84" t="s">
        <v>63</v>
      </c>
    </row>
    <row r="3180" spans="1:6" x14ac:dyDescent="0.25">
      <c r="A3180" s="84">
        <v>1285620443</v>
      </c>
      <c r="C3180" s="84">
        <v>1</v>
      </c>
      <c r="D3180" s="84">
        <v>0</v>
      </c>
      <c r="E3180" s="84" t="s">
        <v>20</v>
      </c>
      <c r="F3180" s="84" t="s">
        <v>65</v>
      </c>
    </row>
    <row r="3181" spans="1:6" x14ac:dyDescent="0.25">
      <c r="A3181" s="84">
        <v>1710209622</v>
      </c>
      <c r="C3181" s="84">
        <v>1</v>
      </c>
      <c r="D3181" s="84">
        <v>0</v>
      </c>
      <c r="E3181" s="84" t="s">
        <v>62</v>
      </c>
      <c r="F3181" s="84" t="s">
        <v>65</v>
      </c>
    </row>
    <row r="3182" spans="1:6" x14ac:dyDescent="0.25">
      <c r="A3182" s="84">
        <v>1679662217</v>
      </c>
      <c r="C3182" s="84">
        <v>1</v>
      </c>
      <c r="D3182" s="84">
        <v>0</v>
      </c>
      <c r="E3182" s="84" t="s">
        <v>62</v>
      </c>
      <c r="F3182" s="84" t="s">
        <v>65</v>
      </c>
    </row>
    <row r="3183" spans="1:6" x14ac:dyDescent="0.25">
      <c r="A3183" s="84">
        <v>1437141587</v>
      </c>
      <c r="C3183" s="84">
        <v>1</v>
      </c>
      <c r="D3183" s="84">
        <v>1</v>
      </c>
      <c r="E3183" s="84" t="s">
        <v>62</v>
      </c>
      <c r="F3183" s="84" t="s">
        <v>67</v>
      </c>
    </row>
    <row r="3184" spans="1:6" x14ac:dyDescent="0.25">
      <c r="A3184" s="84">
        <v>1164507869</v>
      </c>
      <c r="C3184" s="84">
        <v>1</v>
      </c>
      <c r="D3184" s="84">
        <v>0</v>
      </c>
      <c r="E3184" s="84" t="s">
        <v>62</v>
      </c>
      <c r="F3184" s="84" t="s">
        <v>65</v>
      </c>
    </row>
    <row r="3185" spans="1:6" x14ac:dyDescent="0.25">
      <c r="A3185" s="84">
        <v>1679676035</v>
      </c>
      <c r="C3185" s="84">
        <v>1</v>
      </c>
      <c r="D3185" s="84">
        <v>0</v>
      </c>
      <c r="E3185" s="84" t="s">
        <v>62</v>
      </c>
      <c r="F3185" s="84" t="s">
        <v>65</v>
      </c>
    </row>
    <row r="3186" spans="1:6" x14ac:dyDescent="0.25">
      <c r="A3186" s="84">
        <v>1649289505</v>
      </c>
      <c r="C3186" s="84">
        <v>1</v>
      </c>
      <c r="D3186" s="84">
        <v>0</v>
      </c>
      <c r="E3186" s="84" t="s">
        <v>62</v>
      </c>
      <c r="F3186" s="84" t="s">
        <v>65</v>
      </c>
    </row>
    <row r="3187" spans="1:6" x14ac:dyDescent="0.25">
      <c r="A3187" s="84">
        <v>1013070234</v>
      </c>
      <c r="C3187" s="84">
        <v>1</v>
      </c>
      <c r="D3187" s="84">
        <v>0</v>
      </c>
      <c r="E3187" s="84" t="s">
        <v>64</v>
      </c>
      <c r="F3187" s="84" t="s">
        <v>65</v>
      </c>
    </row>
    <row r="3188" spans="1:6" x14ac:dyDescent="0.25">
      <c r="A3188" s="84">
        <v>1144252370</v>
      </c>
      <c r="C3188" s="84">
        <v>1</v>
      </c>
      <c r="D3188" s="84">
        <v>1</v>
      </c>
      <c r="E3188" s="84" t="s">
        <v>64</v>
      </c>
      <c r="F3188" s="84" t="s">
        <v>68</v>
      </c>
    </row>
    <row r="3189" spans="1:6" x14ac:dyDescent="0.25">
      <c r="A3189" s="84">
        <v>1245215144</v>
      </c>
      <c r="C3189" s="84">
        <v>1</v>
      </c>
      <c r="D3189" s="84">
        <v>1</v>
      </c>
      <c r="E3189" s="84" t="s">
        <v>62</v>
      </c>
      <c r="F3189" s="84" t="s">
        <v>63</v>
      </c>
    </row>
    <row r="3190" spans="1:6" x14ac:dyDescent="0.25">
      <c r="A3190" s="84">
        <v>1730542192</v>
      </c>
      <c r="C3190" s="84">
        <v>1</v>
      </c>
      <c r="D3190" s="84">
        <v>0</v>
      </c>
      <c r="E3190" s="84" t="s">
        <v>20</v>
      </c>
      <c r="F3190" s="84" t="s">
        <v>65</v>
      </c>
    </row>
    <row r="3191" spans="1:6" x14ac:dyDescent="0.25">
      <c r="A3191" s="84">
        <v>1225117096</v>
      </c>
      <c r="C3191" s="84">
        <v>1</v>
      </c>
      <c r="D3191" s="84">
        <v>1</v>
      </c>
      <c r="E3191" s="84" t="s">
        <v>64</v>
      </c>
      <c r="F3191" s="84" t="s">
        <v>68</v>
      </c>
    </row>
    <row r="3192" spans="1:6" x14ac:dyDescent="0.25">
      <c r="A3192" s="84">
        <v>1881726354</v>
      </c>
      <c r="C3192" s="84">
        <v>1</v>
      </c>
      <c r="D3192" s="84">
        <v>0</v>
      </c>
      <c r="E3192" s="84" t="s">
        <v>62</v>
      </c>
      <c r="F3192" s="84" t="s">
        <v>65</v>
      </c>
    </row>
    <row r="3193" spans="1:6" x14ac:dyDescent="0.25">
      <c r="A3193" s="84">
        <v>1891718318</v>
      </c>
      <c r="C3193" s="84">
        <v>1</v>
      </c>
      <c r="D3193" s="84">
        <v>0</v>
      </c>
      <c r="E3193" s="84" t="s">
        <v>62</v>
      </c>
      <c r="F3193" s="84" t="s">
        <v>65</v>
      </c>
    </row>
    <row r="3194" spans="1:6" x14ac:dyDescent="0.25">
      <c r="A3194" s="84">
        <v>1942290762</v>
      </c>
      <c r="C3194" s="84">
        <v>1</v>
      </c>
      <c r="D3194" s="84">
        <v>0</v>
      </c>
      <c r="E3194" s="84" t="s">
        <v>20</v>
      </c>
      <c r="F3194" s="84" t="s">
        <v>65</v>
      </c>
    </row>
    <row r="3195" spans="1:6" x14ac:dyDescent="0.25">
      <c r="A3195" s="84">
        <v>1013114420</v>
      </c>
      <c r="C3195" s="84">
        <v>1</v>
      </c>
      <c r="D3195" s="84">
        <v>0</v>
      </c>
      <c r="E3195" s="84" t="s">
        <v>20</v>
      </c>
      <c r="F3195" s="84" t="s">
        <v>65</v>
      </c>
    </row>
    <row r="3196" spans="1:6" x14ac:dyDescent="0.25">
      <c r="A3196" s="84">
        <v>1407907744</v>
      </c>
      <c r="C3196" s="84">
        <v>1</v>
      </c>
      <c r="D3196" s="84">
        <v>0</v>
      </c>
      <c r="E3196" s="84" t="s">
        <v>20</v>
      </c>
      <c r="F3196" s="84" t="s">
        <v>65</v>
      </c>
    </row>
    <row r="3197" spans="1:6" x14ac:dyDescent="0.25">
      <c r="A3197" s="84">
        <v>1073527099</v>
      </c>
      <c r="C3197" s="84">
        <v>1</v>
      </c>
      <c r="D3197" s="84">
        <v>0</v>
      </c>
      <c r="E3197" s="84" t="s">
        <v>62</v>
      </c>
      <c r="F3197" s="84" t="s">
        <v>65</v>
      </c>
    </row>
    <row r="3198" spans="1:6" x14ac:dyDescent="0.25">
      <c r="A3198" s="84">
        <v>1174688071</v>
      </c>
      <c r="C3198" s="84">
        <v>1</v>
      </c>
      <c r="D3198" s="84">
        <v>1</v>
      </c>
      <c r="E3198" s="84" t="s">
        <v>20</v>
      </c>
      <c r="F3198" s="84" t="s">
        <v>63</v>
      </c>
    </row>
    <row r="3199" spans="1:6" x14ac:dyDescent="0.25">
      <c r="A3199" s="84">
        <v>1679635353</v>
      </c>
      <c r="C3199" s="84">
        <v>1</v>
      </c>
      <c r="D3199" s="84">
        <v>0</v>
      </c>
      <c r="E3199" s="84" t="s">
        <v>62</v>
      </c>
      <c r="F3199" s="84" t="s">
        <v>65</v>
      </c>
    </row>
    <row r="3200" spans="1:6" x14ac:dyDescent="0.25">
      <c r="A3200" s="84">
        <v>1366595951</v>
      </c>
      <c r="C3200" s="84">
        <v>1</v>
      </c>
      <c r="D3200" s="84">
        <v>1</v>
      </c>
      <c r="E3200" s="84" t="s">
        <v>62</v>
      </c>
      <c r="F3200" s="84" t="s">
        <v>70</v>
      </c>
    </row>
    <row r="3201" spans="1:6" x14ac:dyDescent="0.25">
      <c r="A3201" s="84">
        <v>1750368163</v>
      </c>
      <c r="C3201" s="84">
        <v>1</v>
      </c>
      <c r="D3201" s="84">
        <v>1</v>
      </c>
      <c r="E3201" s="84" t="s">
        <v>62</v>
      </c>
      <c r="F3201" s="84" t="s">
        <v>70</v>
      </c>
    </row>
    <row r="3202" spans="1:6" x14ac:dyDescent="0.25">
      <c r="A3202" s="84">
        <v>1508890567</v>
      </c>
      <c r="C3202" s="84">
        <v>1</v>
      </c>
      <c r="D3202" s="84">
        <v>0</v>
      </c>
      <c r="E3202" s="84" t="s">
        <v>71</v>
      </c>
      <c r="F3202" s="84" t="s">
        <v>65</v>
      </c>
    </row>
    <row r="3203" spans="1:6" x14ac:dyDescent="0.25">
      <c r="A3203" s="84">
        <v>1770508111</v>
      </c>
      <c r="C3203" s="84">
        <v>1</v>
      </c>
      <c r="D3203" s="84">
        <v>0</v>
      </c>
      <c r="E3203" s="84" t="s">
        <v>62</v>
      </c>
      <c r="F3203" s="84" t="s">
        <v>65</v>
      </c>
    </row>
    <row r="3204" spans="1:6" x14ac:dyDescent="0.25">
      <c r="A3204" s="84">
        <v>1982647939</v>
      </c>
      <c r="C3204" s="84">
        <v>1</v>
      </c>
      <c r="D3204" s="84">
        <v>0</v>
      </c>
      <c r="E3204" s="84" t="s">
        <v>20</v>
      </c>
      <c r="F3204" s="84" t="s">
        <v>65</v>
      </c>
    </row>
    <row r="3205" spans="1:6" x14ac:dyDescent="0.25">
      <c r="A3205" s="84">
        <v>1326056888</v>
      </c>
      <c r="C3205" s="84">
        <v>1</v>
      </c>
      <c r="D3205" s="84">
        <v>0</v>
      </c>
      <c r="E3205" s="84" t="s">
        <v>62</v>
      </c>
      <c r="F3205" s="84" t="s">
        <v>65</v>
      </c>
    </row>
    <row r="3206" spans="1:6" x14ac:dyDescent="0.25">
      <c r="A3206" s="84">
        <v>1649238148</v>
      </c>
      <c r="C3206" s="84">
        <v>1</v>
      </c>
      <c r="D3206" s="84">
        <v>1</v>
      </c>
      <c r="E3206" s="84" t="s">
        <v>20</v>
      </c>
      <c r="F3206" s="84" t="s">
        <v>67</v>
      </c>
    </row>
    <row r="3207" spans="1:6" x14ac:dyDescent="0.25">
      <c r="A3207" s="84">
        <v>1588639538</v>
      </c>
      <c r="C3207" s="84">
        <v>1</v>
      </c>
      <c r="D3207" s="84">
        <v>0</v>
      </c>
      <c r="E3207" s="84" t="s">
        <v>62</v>
      </c>
      <c r="F3207" s="84" t="s">
        <v>65</v>
      </c>
    </row>
    <row r="3208" spans="1:6" x14ac:dyDescent="0.25">
      <c r="A3208" s="84">
        <v>1275559288</v>
      </c>
      <c r="C3208" s="84">
        <v>1</v>
      </c>
      <c r="D3208" s="84">
        <v>0</v>
      </c>
      <c r="E3208" s="84" t="s">
        <v>62</v>
      </c>
      <c r="F3208" s="84" t="s">
        <v>65</v>
      </c>
    </row>
    <row r="3209" spans="1:6" x14ac:dyDescent="0.25">
      <c r="A3209" s="84">
        <v>1750548640</v>
      </c>
      <c r="C3209" s="84">
        <v>1</v>
      </c>
      <c r="D3209" s="84">
        <v>0</v>
      </c>
      <c r="E3209" s="84" t="s">
        <v>62</v>
      </c>
      <c r="F3209" s="84" t="s">
        <v>65</v>
      </c>
    </row>
    <row r="3210" spans="1:6" x14ac:dyDescent="0.25">
      <c r="A3210" s="84">
        <v>1811155500</v>
      </c>
      <c r="C3210" s="84">
        <v>1</v>
      </c>
      <c r="D3210" s="84">
        <v>0</v>
      </c>
      <c r="E3210" s="84" t="s">
        <v>62</v>
      </c>
      <c r="F3210" s="84" t="s">
        <v>65</v>
      </c>
    </row>
    <row r="3211" spans="1:6" x14ac:dyDescent="0.25">
      <c r="A3211" s="84">
        <v>1619069838</v>
      </c>
      <c r="C3211" s="84">
        <v>1</v>
      </c>
      <c r="D3211" s="84">
        <v>0</v>
      </c>
      <c r="E3211" s="84" t="s">
        <v>20</v>
      </c>
      <c r="F3211" s="84" t="s">
        <v>65</v>
      </c>
    </row>
    <row r="3212" spans="1:6" x14ac:dyDescent="0.25">
      <c r="A3212" s="84">
        <v>1376570184</v>
      </c>
      <c r="C3212" s="84">
        <v>1</v>
      </c>
      <c r="D3212" s="84">
        <v>1</v>
      </c>
      <c r="E3212" s="84" t="s">
        <v>64</v>
      </c>
      <c r="F3212" s="84" t="s">
        <v>63</v>
      </c>
    </row>
    <row r="3213" spans="1:6" x14ac:dyDescent="0.25">
      <c r="A3213" s="84">
        <v>1417059957</v>
      </c>
      <c r="C3213" s="84">
        <v>1</v>
      </c>
      <c r="D3213" s="84">
        <v>0</v>
      </c>
      <c r="E3213" s="84" t="s">
        <v>62</v>
      </c>
      <c r="F3213" s="84" t="s">
        <v>65</v>
      </c>
    </row>
    <row r="3214" spans="1:6" x14ac:dyDescent="0.25">
      <c r="A3214" s="84">
        <v>1598784340</v>
      </c>
      <c r="C3214" s="84">
        <v>1</v>
      </c>
      <c r="D3214" s="84">
        <v>0</v>
      </c>
      <c r="E3214" s="84" t="s">
        <v>62</v>
      </c>
      <c r="F3214" s="84" t="s">
        <v>65</v>
      </c>
    </row>
    <row r="3215" spans="1:6" x14ac:dyDescent="0.25">
      <c r="A3215" s="84">
        <v>1871512749</v>
      </c>
      <c r="C3215" s="84">
        <v>1</v>
      </c>
      <c r="D3215" s="84">
        <v>0</v>
      </c>
      <c r="E3215" s="84" t="s">
        <v>20</v>
      </c>
      <c r="F3215" s="84" t="s">
        <v>65</v>
      </c>
    </row>
    <row r="3216" spans="1:6" x14ac:dyDescent="0.25">
      <c r="A3216" s="84">
        <v>1790750743</v>
      </c>
      <c r="C3216" s="84">
        <v>1</v>
      </c>
      <c r="D3216" s="84">
        <v>0</v>
      </c>
      <c r="E3216" s="84" t="s">
        <v>20</v>
      </c>
      <c r="F3216" s="84" t="s">
        <v>65</v>
      </c>
    </row>
    <row r="3217" spans="1:6" x14ac:dyDescent="0.25">
      <c r="A3217" s="84">
        <v>1669429775</v>
      </c>
      <c r="C3217" s="84">
        <v>1</v>
      </c>
      <c r="D3217" s="84">
        <v>1</v>
      </c>
      <c r="E3217" s="84" t="s">
        <v>62</v>
      </c>
      <c r="F3217" s="84" t="s">
        <v>66</v>
      </c>
    </row>
    <row r="3218" spans="1:6" x14ac:dyDescent="0.25">
      <c r="A3218" s="84">
        <v>1437199304</v>
      </c>
      <c r="C3218" s="84">
        <v>1</v>
      </c>
      <c r="D3218" s="84">
        <v>0</v>
      </c>
      <c r="E3218" s="84" t="s">
        <v>64</v>
      </c>
      <c r="F3218" s="84" t="s">
        <v>65</v>
      </c>
    </row>
    <row r="3219" spans="1:6" x14ac:dyDescent="0.25">
      <c r="A3219" s="84">
        <v>1417023227</v>
      </c>
      <c r="C3219" s="84">
        <v>1</v>
      </c>
      <c r="D3219" s="84">
        <v>1</v>
      </c>
      <c r="E3219" s="84" t="s">
        <v>62</v>
      </c>
      <c r="F3219" s="84" t="s">
        <v>63</v>
      </c>
    </row>
    <row r="3220" spans="1:6" x14ac:dyDescent="0.25">
      <c r="A3220" s="84">
        <v>1356375059</v>
      </c>
      <c r="C3220" s="84">
        <v>1</v>
      </c>
      <c r="D3220" s="84">
        <v>1</v>
      </c>
      <c r="E3220" s="84" t="s">
        <v>62</v>
      </c>
      <c r="F3220" s="84" t="s">
        <v>66</v>
      </c>
    </row>
    <row r="3221" spans="1:6" x14ac:dyDescent="0.25">
      <c r="A3221" s="84">
        <v>1487709747</v>
      </c>
      <c r="C3221" s="84">
        <v>1</v>
      </c>
      <c r="D3221" s="84">
        <v>0</v>
      </c>
      <c r="E3221" s="84" t="s">
        <v>64</v>
      </c>
      <c r="F3221" s="84" t="s">
        <v>65</v>
      </c>
    </row>
    <row r="3222" spans="1:6" x14ac:dyDescent="0.25">
      <c r="A3222" s="84">
        <v>1336228253</v>
      </c>
      <c r="C3222" s="84">
        <v>1</v>
      </c>
      <c r="D3222" s="84">
        <v>1</v>
      </c>
      <c r="E3222" s="84" t="s">
        <v>64</v>
      </c>
      <c r="F3222" s="84" t="s">
        <v>63</v>
      </c>
    </row>
    <row r="3223" spans="1:6" x14ac:dyDescent="0.25">
      <c r="A3223" s="84">
        <v>1952870115</v>
      </c>
      <c r="C3223" s="84">
        <v>1</v>
      </c>
      <c r="D3223" s="84">
        <v>1</v>
      </c>
      <c r="E3223" s="84" t="s">
        <v>62</v>
      </c>
      <c r="F3223" s="84" t="s">
        <v>70</v>
      </c>
    </row>
    <row r="3224" spans="1:6" x14ac:dyDescent="0.25">
      <c r="A3224" s="84">
        <v>1922588649</v>
      </c>
      <c r="C3224" s="84">
        <v>1</v>
      </c>
      <c r="D3224" s="84">
        <v>1</v>
      </c>
      <c r="E3224" s="84" t="s">
        <v>20</v>
      </c>
      <c r="F3224" s="84" t="s">
        <v>63</v>
      </c>
    </row>
    <row r="3225" spans="1:6" x14ac:dyDescent="0.25">
      <c r="A3225" s="84">
        <v>1518350149</v>
      </c>
      <c r="C3225" s="84">
        <v>1</v>
      </c>
      <c r="D3225" s="84">
        <v>0</v>
      </c>
      <c r="E3225" s="84" t="s">
        <v>20</v>
      </c>
      <c r="F3225" s="84" t="s">
        <v>65</v>
      </c>
    </row>
    <row r="3226" spans="1:6" x14ac:dyDescent="0.25">
      <c r="A3226" s="84">
        <v>1184146631</v>
      </c>
      <c r="C3226" s="84">
        <v>1</v>
      </c>
      <c r="D3226" s="84">
        <v>1</v>
      </c>
      <c r="E3226" s="84" t="s">
        <v>62</v>
      </c>
      <c r="F3226" s="84" t="s">
        <v>67</v>
      </c>
    </row>
    <row r="3227" spans="1:6" x14ac:dyDescent="0.25">
      <c r="A3227" s="84">
        <v>1346800349</v>
      </c>
      <c r="C3227" s="84">
        <v>1</v>
      </c>
      <c r="D3227" s="84">
        <v>0</v>
      </c>
      <c r="E3227" s="84" t="s">
        <v>71</v>
      </c>
      <c r="F3227" s="84" t="s">
        <v>65</v>
      </c>
    </row>
    <row r="3228" spans="1:6" x14ac:dyDescent="0.25">
      <c r="A3228" s="84">
        <v>1881255933</v>
      </c>
      <c r="C3228" s="84">
        <v>1</v>
      </c>
      <c r="D3228" s="84">
        <v>1</v>
      </c>
      <c r="E3228" s="84" t="s">
        <v>62</v>
      </c>
      <c r="F3228" s="84" t="s">
        <v>67</v>
      </c>
    </row>
    <row r="3229" spans="1:6" x14ac:dyDescent="0.25">
      <c r="A3229" s="84">
        <v>1649566571</v>
      </c>
      <c r="C3229" s="84">
        <v>1</v>
      </c>
      <c r="D3229" s="84">
        <v>1</v>
      </c>
      <c r="E3229" s="84" t="s">
        <v>64</v>
      </c>
      <c r="F3229" s="84" t="s">
        <v>67</v>
      </c>
    </row>
    <row r="3230" spans="1:6" x14ac:dyDescent="0.25">
      <c r="A3230" s="84">
        <v>1891053187</v>
      </c>
      <c r="C3230" s="84">
        <v>1</v>
      </c>
      <c r="D3230" s="84">
        <v>1</v>
      </c>
      <c r="E3230" s="84" t="s">
        <v>62</v>
      </c>
      <c r="F3230" s="84" t="s">
        <v>63</v>
      </c>
    </row>
    <row r="3231" spans="1:6" x14ac:dyDescent="0.25">
      <c r="A3231" s="84">
        <v>1205193828</v>
      </c>
      <c r="C3231" s="84">
        <v>1</v>
      </c>
      <c r="D3231" s="84">
        <v>1</v>
      </c>
      <c r="E3231" s="84" t="s">
        <v>64</v>
      </c>
      <c r="F3231" s="84" t="s">
        <v>66</v>
      </c>
    </row>
    <row r="3232" spans="1:6" x14ac:dyDescent="0.25">
      <c r="A3232" s="84">
        <v>1396005450</v>
      </c>
      <c r="C3232" s="84">
        <v>1</v>
      </c>
      <c r="D3232" s="84">
        <v>1</v>
      </c>
      <c r="E3232" s="84" t="s">
        <v>62</v>
      </c>
      <c r="F3232" s="84" t="s">
        <v>63</v>
      </c>
    </row>
    <row r="3233" spans="1:6" x14ac:dyDescent="0.25">
      <c r="A3233" s="84">
        <v>1982719225</v>
      </c>
      <c r="C3233" s="84">
        <v>1</v>
      </c>
      <c r="D3233" s="84">
        <v>0</v>
      </c>
      <c r="E3233" s="84" t="s">
        <v>62</v>
      </c>
      <c r="F3233" s="84" t="s">
        <v>65</v>
      </c>
    </row>
    <row r="3234" spans="1:6" x14ac:dyDescent="0.25">
      <c r="A3234" s="84">
        <v>1376656967</v>
      </c>
      <c r="C3234" s="84">
        <v>1</v>
      </c>
      <c r="D3234" s="84">
        <v>0</v>
      </c>
      <c r="E3234" s="84" t="s">
        <v>20</v>
      </c>
      <c r="F3234" s="84" t="s">
        <v>65</v>
      </c>
    </row>
    <row r="3235" spans="1:6" x14ac:dyDescent="0.25">
      <c r="A3235" s="84">
        <v>1538454277</v>
      </c>
      <c r="C3235" s="84">
        <v>1</v>
      </c>
      <c r="D3235" s="84">
        <v>0</v>
      </c>
      <c r="E3235" s="84" t="s">
        <v>64</v>
      </c>
      <c r="F3235" s="84" t="s">
        <v>65</v>
      </c>
    </row>
    <row r="3236" spans="1:6" x14ac:dyDescent="0.25">
      <c r="A3236" s="84">
        <v>1083959191</v>
      </c>
      <c r="C3236" s="84">
        <v>1</v>
      </c>
      <c r="D3236" s="84">
        <v>0</v>
      </c>
      <c r="E3236" s="84" t="s">
        <v>62</v>
      </c>
      <c r="F3236" s="84" t="s">
        <v>65</v>
      </c>
    </row>
    <row r="3237" spans="1:6" x14ac:dyDescent="0.25">
      <c r="A3237" s="84">
        <v>1255491106</v>
      </c>
      <c r="C3237" s="84">
        <v>1</v>
      </c>
      <c r="D3237" s="84">
        <v>0</v>
      </c>
      <c r="E3237" s="84" t="s">
        <v>62</v>
      </c>
      <c r="F3237" s="84" t="s">
        <v>65</v>
      </c>
    </row>
    <row r="3238" spans="1:6" x14ac:dyDescent="0.25">
      <c r="A3238" s="84">
        <v>1588927552</v>
      </c>
      <c r="C3238" s="84">
        <v>1</v>
      </c>
      <c r="D3238" s="84">
        <v>0</v>
      </c>
      <c r="E3238" s="84" t="s">
        <v>62</v>
      </c>
      <c r="F3238" s="84" t="s">
        <v>65</v>
      </c>
    </row>
    <row r="3239" spans="1:6" x14ac:dyDescent="0.25">
      <c r="A3239" s="84">
        <v>1962917252</v>
      </c>
      <c r="C3239" s="84">
        <v>1</v>
      </c>
      <c r="D3239" s="84">
        <v>0</v>
      </c>
      <c r="E3239" s="84" t="s">
        <v>62</v>
      </c>
      <c r="F3239" s="84" t="s">
        <v>65</v>
      </c>
    </row>
    <row r="3240" spans="1:6" x14ac:dyDescent="0.25">
      <c r="A3240" s="84">
        <v>1033430913</v>
      </c>
      <c r="C3240" s="84">
        <v>1</v>
      </c>
      <c r="D3240" s="84">
        <v>1</v>
      </c>
      <c r="E3240" s="84" t="s">
        <v>62</v>
      </c>
      <c r="F3240" s="84" t="s">
        <v>63</v>
      </c>
    </row>
    <row r="3241" spans="1:6" x14ac:dyDescent="0.25">
      <c r="A3241" s="84">
        <v>1841766185</v>
      </c>
      <c r="C3241" s="84">
        <v>1</v>
      </c>
      <c r="D3241" s="84">
        <v>0</v>
      </c>
      <c r="E3241" s="84" t="s">
        <v>62</v>
      </c>
      <c r="F3241" s="84" t="s">
        <v>65</v>
      </c>
    </row>
    <row r="3242" spans="1:6" x14ac:dyDescent="0.25">
      <c r="A3242" s="84">
        <v>1689181430</v>
      </c>
      <c r="C3242" s="84">
        <v>1</v>
      </c>
      <c r="D3242" s="84">
        <v>0</v>
      </c>
      <c r="E3242" s="84" t="s">
        <v>20</v>
      </c>
      <c r="F3242" s="84" t="s">
        <v>65</v>
      </c>
    </row>
    <row r="3243" spans="1:6" x14ac:dyDescent="0.25">
      <c r="A3243" s="84">
        <v>1659876753</v>
      </c>
      <c r="C3243" s="84">
        <v>1</v>
      </c>
      <c r="D3243" s="84">
        <v>1</v>
      </c>
      <c r="E3243" s="84" t="s">
        <v>71</v>
      </c>
      <c r="F3243" s="84" t="s">
        <v>69</v>
      </c>
    </row>
    <row r="3244" spans="1:6" x14ac:dyDescent="0.25">
      <c r="A3244" s="84">
        <v>1013421973</v>
      </c>
      <c r="C3244" s="84">
        <v>1</v>
      </c>
      <c r="D3244" s="84">
        <v>0</v>
      </c>
      <c r="E3244" s="84" t="s">
        <v>62</v>
      </c>
      <c r="F3244" s="84" t="s">
        <v>65</v>
      </c>
    </row>
    <row r="3245" spans="1:6" x14ac:dyDescent="0.25">
      <c r="A3245" s="84">
        <v>1043238413</v>
      </c>
      <c r="C3245" s="84">
        <v>1</v>
      </c>
      <c r="D3245" s="84">
        <v>1</v>
      </c>
      <c r="E3245" s="84" t="s">
        <v>64</v>
      </c>
      <c r="F3245" s="84" t="s">
        <v>63</v>
      </c>
    </row>
    <row r="3246" spans="1:6" x14ac:dyDescent="0.25">
      <c r="A3246" s="84">
        <v>1295732568</v>
      </c>
      <c r="C3246" s="84">
        <v>1</v>
      </c>
      <c r="D3246" s="84">
        <v>1</v>
      </c>
      <c r="E3246" s="84" t="s">
        <v>64</v>
      </c>
      <c r="F3246" s="84" t="s">
        <v>66</v>
      </c>
    </row>
    <row r="3247" spans="1:6" x14ac:dyDescent="0.25">
      <c r="A3247" s="84">
        <v>1295722627</v>
      </c>
      <c r="C3247" s="84">
        <v>1</v>
      </c>
      <c r="D3247" s="84">
        <v>1</v>
      </c>
      <c r="E3247" s="84" t="s">
        <v>62</v>
      </c>
      <c r="F3247" s="84" t="s">
        <v>63</v>
      </c>
    </row>
    <row r="3248" spans="1:6" x14ac:dyDescent="0.25">
      <c r="A3248" s="84">
        <v>1043219678</v>
      </c>
      <c r="C3248" s="84">
        <v>1</v>
      </c>
      <c r="D3248" s="84">
        <v>1</v>
      </c>
      <c r="E3248" s="84" t="s">
        <v>62</v>
      </c>
      <c r="F3248" s="84" t="s">
        <v>63</v>
      </c>
    </row>
    <row r="3249" spans="1:6" x14ac:dyDescent="0.25">
      <c r="A3249" s="84">
        <v>1992807267</v>
      </c>
      <c r="C3249" s="84">
        <v>1</v>
      </c>
      <c r="D3249" s="84">
        <v>0</v>
      </c>
      <c r="E3249" s="84" t="s">
        <v>62</v>
      </c>
      <c r="F3249" s="84" t="s">
        <v>65</v>
      </c>
    </row>
    <row r="3250" spans="1:6" x14ac:dyDescent="0.25">
      <c r="A3250" s="84">
        <v>1306956529</v>
      </c>
      <c r="C3250" s="84">
        <v>1</v>
      </c>
      <c r="D3250" s="84">
        <v>0</v>
      </c>
      <c r="E3250" s="84" t="s">
        <v>62</v>
      </c>
      <c r="F3250" s="84" t="s">
        <v>65</v>
      </c>
    </row>
    <row r="3251" spans="1:6" x14ac:dyDescent="0.25">
      <c r="A3251" s="84">
        <v>1003835679</v>
      </c>
      <c r="C3251" s="84">
        <v>1</v>
      </c>
      <c r="D3251" s="84">
        <v>1</v>
      </c>
      <c r="E3251" s="84" t="s">
        <v>62</v>
      </c>
      <c r="F3251" s="84" t="s">
        <v>63</v>
      </c>
    </row>
    <row r="3252" spans="1:6" x14ac:dyDescent="0.25">
      <c r="A3252" s="84">
        <v>1306969308</v>
      </c>
      <c r="C3252" s="84">
        <v>1</v>
      </c>
      <c r="D3252" s="84">
        <v>0</v>
      </c>
      <c r="E3252" s="84" t="s">
        <v>64</v>
      </c>
      <c r="F3252" s="84" t="s">
        <v>65</v>
      </c>
    </row>
    <row r="3253" spans="1:6" x14ac:dyDescent="0.25">
      <c r="A3253" s="84">
        <v>1518032762</v>
      </c>
      <c r="C3253" s="84">
        <v>1</v>
      </c>
      <c r="D3253" s="84">
        <v>1</v>
      </c>
      <c r="E3253" s="84" t="s">
        <v>62</v>
      </c>
      <c r="F3253" s="84" t="s">
        <v>63</v>
      </c>
    </row>
    <row r="3254" spans="1:6" x14ac:dyDescent="0.25">
      <c r="A3254" s="84">
        <v>1518951649</v>
      </c>
      <c r="C3254" s="84">
        <v>1</v>
      </c>
      <c r="D3254" s="84">
        <v>0</v>
      </c>
      <c r="E3254" s="84" t="s">
        <v>62</v>
      </c>
      <c r="F3254" s="84" t="s">
        <v>65</v>
      </c>
    </row>
    <row r="3255" spans="1:6" x14ac:dyDescent="0.25">
      <c r="A3255" s="84">
        <v>1104063940</v>
      </c>
      <c r="C3255" s="84">
        <v>1</v>
      </c>
      <c r="D3255" s="84">
        <v>1</v>
      </c>
      <c r="E3255" s="84" t="s">
        <v>62</v>
      </c>
      <c r="F3255" s="84" t="s">
        <v>67</v>
      </c>
    </row>
    <row r="3256" spans="1:6" x14ac:dyDescent="0.25">
      <c r="A3256" s="84">
        <v>1164429585</v>
      </c>
      <c r="C3256" s="84">
        <v>1</v>
      </c>
      <c r="D3256" s="84">
        <v>0</v>
      </c>
      <c r="E3256" s="84" t="s">
        <v>20</v>
      </c>
      <c r="F3256" s="84" t="s">
        <v>65</v>
      </c>
    </row>
    <row r="3257" spans="1:6" x14ac:dyDescent="0.25">
      <c r="A3257" s="84">
        <v>1497746960</v>
      </c>
      <c r="C3257" s="84">
        <v>1</v>
      </c>
      <c r="D3257" s="84">
        <v>1</v>
      </c>
      <c r="E3257" s="84" t="s">
        <v>64</v>
      </c>
      <c r="F3257" s="84" t="s">
        <v>63</v>
      </c>
    </row>
    <row r="3258" spans="1:6" x14ac:dyDescent="0.25">
      <c r="A3258" s="84">
        <v>1053343434</v>
      </c>
      <c r="C3258" s="84">
        <v>1</v>
      </c>
      <c r="D3258" s="84">
        <v>1</v>
      </c>
      <c r="E3258" s="84" t="s">
        <v>64</v>
      </c>
      <c r="F3258" s="84" t="s">
        <v>63</v>
      </c>
    </row>
    <row r="3259" spans="1:6" x14ac:dyDescent="0.25">
      <c r="A3259" s="84">
        <v>1902831894</v>
      </c>
      <c r="C3259" s="84">
        <v>1</v>
      </c>
      <c r="D3259" s="84">
        <v>0</v>
      </c>
      <c r="E3259" s="84" t="s">
        <v>62</v>
      </c>
      <c r="F3259" s="84" t="s">
        <v>65</v>
      </c>
    </row>
    <row r="3260" spans="1:6" x14ac:dyDescent="0.25">
      <c r="A3260" s="84">
        <v>1104866649</v>
      </c>
      <c r="C3260" s="84">
        <v>1</v>
      </c>
      <c r="D3260" s="84">
        <v>0</v>
      </c>
      <c r="E3260" s="84" t="s">
        <v>64</v>
      </c>
      <c r="F3260" s="84" t="s">
        <v>65</v>
      </c>
    </row>
    <row r="3261" spans="1:6" x14ac:dyDescent="0.25">
      <c r="A3261" s="84">
        <v>1356307821</v>
      </c>
      <c r="C3261" s="84">
        <v>1</v>
      </c>
      <c r="D3261" s="84">
        <v>0</v>
      </c>
      <c r="E3261" s="84" t="s">
        <v>62</v>
      </c>
      <c r="F3261" s="84" t="s">
        <v>65</v>
      </c>
    </row>
    <row r="3262" spans="1:6" x14ac:dyDescent="0.25">
      <c r="A3262" s="84">
        <v>1689694580</v>
      </c>
      <c r="C3262" s="84">
        <v>1</v>
      </c>
      <c r="D3262" s="84">
        <v>1</v>
      </c>
      <c r="E3262" s="84" t="s">
        <v>64</v>
      </c>
      <c r="F3262" s="84" t="s">
        <v>63</v>
      </c>
    </row>
    <row r="3263" spans="1:6" x14ac:dyDescent="0.25">
      <c r="A3263" s="84">
        <v>1568487528</v>
      </c>
      <c r="C3263" s="84">
        <v>1</v>
      </c>
      <c r="D3263" s="84">
        <v>0</v>
      </c>
      <c r="E3263" s="84" t="s">
        <v>62</v>
      </c>
      <c r="F3263" s="84" t="s">
        <v>65</v>
      </c>
    </row>
    <row r="3264" spans="1:6" x14ac:dyDescent="0.25">
      <c r="A3264" s="84">
        <v>1417001058</v>
      </c>
      <c r="C3264" s="84">
        <v>1</v>
      </c>
      <c r="D3264" s="84">
        <v>0</v>
      </c>
      <c r="E3264" s="84" t="s">
        <v>62</v>
      </c>
      <c r="F3264" s="84" t="s">
        <v>65</v>
      </c>
    </row>
    <row r="3265" spans="1:6" x14ac:dyDescent="0.25">
      <c r="A3265" s="84">
        <v>1417963661</v>
      </c>
      <c r="C3265" s="84">
        <v>1</v>
      </c>
      <c r="D3265" s="84">
        <v>0</v>
      </c>
      <c r="E3265" s="84" t="s">
        <v>64</v>
      </c>
      <c r="F3265" s="84" t="s">
        <v>65</v>
      </c>
    </row>
    <row r="3266" spans="1:6" x14ac:dyDescent="0.25">
      <c r="A3266" s="84">
        <v>1063405892</v>
      </c>
      <c r="C3266" s="84">
        <v>1</v>
      </c>
      <c r="D3266" s="84">
        <v>0</v>
      </c>
      <c r="E3266" s="84" t="s">
        <v>62</v>
      </c>
      <c r="F3266" s="84" t="s">
        <v>65</v>
      </c>
    </row>
    <row r="3267" spans="1:6" x14ac:dyDescent="0.25">
      <c r="A3267" s="84">
        <v>1013082726</v>
      </c>
      <c r="C3267" s="84">
        <v>1</v>
      </c>
      <c r="D3267" s="84">
        <v>1</v>
      </c>
      <c r="E3267" s="84" t="s">
        <v>20</v>
      </c>
      <c r="F3267" s="84" t="s">
        <v>66</v>
      </c>
    </row>
    <row r="3268" spans="1:6" x14ac:dyDescent="0.25">
      <c r="A3268" s="84">
        <v>1003818501</v>
      </c>
      <c r="C3268" s="84">
        <v>1</v>
      </c>
      <c r="D3268" s="84">
        <v>1</v>
      </c>
      <c r="E3268" s="84" t="s">
        <v>62</v>
      </c>
      <c r="F3268" s="84" t="s">
        <v>63</v>
      </c>
    </row>
    <row r="3269" spans="1:6" x14ac:dyDescent="0.25">
      <c r="A3269" s="84">
        <v>1801855028</v>
      </c>
      <c r="C3269" s="84">
        <v>1</v>
      </c>
      <c r="D3269" s="84">
        <v>0</v>
      </c>
      <c r="E3269" s="84" t="s">
        <v>62</v>
      </c>
      <c r="F3269" s="84" t="s">
        <v>65</v>
      </c>
    </row>
    <row r="3270" spans="1:6" x14ac:dyDescent="0.25">
      <c r="A3270" s="84">
        <v>1134163637</v>
      </c>
      <c r="C3270" s="84">
        <v>1</v>
      </c>
      <c r="D3270" s="84">
        <v>0</v>
      </c>
      <c r="E3270" s="84" t="s">
        <v>62</v>
      </c>
      <c r="F3270" s="84" t="s">
        <v>65</v>
      </c>
    </row>
    <row r="3271" spans="1:6" x14ac:dyDescent="0.25">
      <c r="A3271" s="84">
        <v>1568447860</v>
      </c>
      <c r="C3271" s="84">
        <v>1</v>
      </c>
      <c r="D3271" s="84">
        <v>0</v>
      </c>
      <c r="E3271" s="84" t="s">
        <v>64</v>
      </c>
      <c r="F3271" s="84" t="s">
        <v>65</v>
      </c>
    </row>
    <row r="3272" spans="1:6" x14ac:dyDescent="0.25">
      <c r="A3272" s="84">
        <v>1821044389</v>
      </c>
      <c r="C3272" s="84">
        <v>1</v>
      </c>
      <c r="D3272" s="84">
        <v>0</v>
      </c>
      <c r="E3272" s="84" t="s">
        <v>64</v>
      </c>
      <c r="F3272" s="84" t="s">
        <v>65</v>
      </c>
    </row>
    <row r="3273" spans="1:6" x14ac:dyDescent="0.25">
      <c r="A3273" s="84">
        <v>1114968393</v>
      </c>
      <c r="C3273" s="84">
        <v>1</v>
      </c>
      <c r="D3273" s="84">
        <v>0</v>
      </c>
      <c r="E3273" s="84" t="s">
        <v>20</v>
      </c>
      <c r="F3273" s="84" t="s">
        <v>65</v>
      </c>
    </row>
    <row r="3274" spans="1:6" x14ac:dyDescent="0.25">
      <c r="A3274" s="84">
        <v>1437185295</v>
      </c>
      <c r="C3274" s="84">
        <v>1</v>
      </c>
      <c r="D3274" s="84">
        <v>0</v>
      </c>
      <c r="E3274" s="84" t="s">
        <v>20</v>
      </c>
      <c r="F3274" s="84" t="s">
        <v>65</v>
      </c>
    </row>
    <row r="3275" spans="1:6" x14ac:dyDescent="0.25">
      <c r="A3275" s="84">
        <v>1972640142</v>
      </c>
      <c r="C3275" s="84">
        <v>1</v>
      </c>
      <c r="D3275" s="84">
        <v>1</v>
      </c>
      <c r="E3275" s="84" t="s">
        <v>20</v>
      </c>
      <c r="F3275" s="84" t="s">
        <v>67</v>
      </c>
    </row>
    <row r="3276" spans="1:6" x14ac:dyDescent="0.25">
      <c r="A3276" s="84">
        <v>1588844104</v>
      </c>
      <c r="C3276" s="84">
        <v>1</v>
      </c>
      <c r="D3276" s="84">
        <v>0</v>
      </c>
      <c r="E3276" s="84" t="s">
        <v>62</v>
      </c>
      <c r="F3276" s="84" t="s">
        <v>65</v>
      </c>
    </row>
    <row r="3277" spans="1:6" x14ac:dyDescent="0.25">
      <c r="A3277" s="84">
        <v>1245349851</v>
      </c>
      <c r="C3277" s="84">
        <v>1</v>
      </c>
      <c r="D3277" s="84">
        <v>0</v>
      </c>
      <c r="E3277" s="84" t="s">
        <v>62</v>
      </c>
      <c r="F3277" s="84" t="s">
        <v>65</v>
      </c>
    </row>
    <row r="3278" spans="1:6" x14ac:dyDescent="0.25">
      <c r="A3278" s="84">
        <v>1801815527</v>
      </c>
      <c r="C3278" s="84">
        <v>1</v>
      </c>
      <c r="D3278" s="84">
        <v>0</v>
      </c>
      <c r="E3278" s="84" t="s">
        <v>20</v>
      </c>
      <c r="F3278" s="84" t="s">
        <v>65</v>
      </c>
    </row>
    <row r="3279" spans="1:6" x14ac:dyDescent="0.25">
      <c r="A3279" s="84">
        <v>1134204043</v>
      </c>
      <c r="C3279" s="84">
        <v>1</v>
      </c>
      <c r="D3279" s="84">
        <v>0</v>
      </c>
      <c r="E3279" s="84" t="s">
        <v>62</v>
      </c>
      <c r="F3279" s="84" t="s">
        <v>65</v>
      </c>
    </row>
    <row r="3280" spans="1:6" x14ac:dyDescent="0.25">
      <c r="A3280" s="84">
        <v>1225107006</v>
      </c>
      <c r="C3280" s="84">
        <v>1</v>
      </c>
      <c r="D3280" s="84">
        <v>0</v>
      </c>
      <c r="E3280" s="84" t="s">
        <v>64</v>
      </c>
      <c r="F3280" s="84" t="s">
        <v>65</v>
      </c>
    </row>
    <row r="3281" spans="1:6" x14ac:dyDescent="0.25">
      <c r="A3281" s="84">
        <v>1508826488</v>
      </c>
      <c r="C3281" s="84">
        <v>1</v>
      </c>
      <c r="D3281" s="84">
        <v>0</v>
      </c>
      <c r="E3281" s="84" t="s">
        <v>64</v>
      </c>
      <c r="F3281" s="84" t="s">
        <v>65</v>
      </c>
    </row>
    <row r="3282" spans="1:6" x14ac:dyDescent="0.25">
      <c r="A3282" s="84">
        <v>1679675904</v>
      </c>
      <c r="C3282" s="84">
        <v>1</v>
      </c>
      <c r="D3282" s="84">
        <v>0</v>
      </c>
      <c r="E3282" s="84" t="s">
        <v>64</v>
      </c>
      <c r="F3282" s="84" t="s">
        <v>65</v>
      </c>
    </row>
    <row r="3283" spans="1:6" x14ac:dyDescent="0.25">
      <c r="A3283" s="84">
        <v>1912017211</v>
      </c>
      <c r="C3283" s="84">
        <v>1</v>
      </c>
      <c r="D3283" s="84">
        <v>0</v>
      </c>
      <c r="E3283" s="84" t="s">
        <v>64</v>
      </c>
      <c r="F3283" s="84" t="s">
        <v>65</v>
      </c>
    </row>
    <row r="3284" spans="1:6" x14ac:dyDescent="0.25">
      <c r="A3284" s="84">
        <v>1730181116</v>
      </c>
      <c r="C3284" s="84">
        <v>1</v>
      </c>
      <c r="D3284" s="84">
        <v>1</v>
      </c>
      <c r="E3284" s="84" t="s">
        <v>62</v>
      </c>
      <c r="F3284" s="84" t="s">
        <v>63</v>
      </c>
    </row>
    <row r="3285" spans="1:6" x14ac:dyDescent="0.25">
      <c r="A3285" s="84">
        <v>1871510370</v>
      </c>
      <c r="C3285" s="84">
        <v>1</v>
      </c>
      <c r="D3285" s="84">
        <v>0</v>
      </c>
      <c r="E3285" s="84" t="s">
        <v>62</v>
      </c>
      <c r="F3285" s="84" t="s">
        <v>65</v>
      </c>
    </row>
    <row r="3286" spans="1:6" x14ac:dyDescent="0.25">
      <c r="A3286" s="84">
        <v>1366483497</v>
      </c>
      <c r="C3286" s="84">
        <v>1</v>
      </c>
      <c r="D3286" s="84">
        <v>0</v>
      </c>
      <c r="E3286" s="84" t="s">
        <v>62</v>
      </c>
      <c r="F3286" s="84" t="s">
        <v>65</v>
      </c>
    </row>
    <row r="3287" spans="1:6" x14ac:dyDescent="0.25">
      <c r="A3287" s="84">
        <v>1760490627</v>
      </c>
      <c r="C3287" s="84">
        <v>1</v>
      </c>
      <c r="D3287" s="84">
        <v>1</v>
      </c>
      <c r="E3287" s="84" t="s">
        <v>64</v>
      </c>
      <c r="F3287" s="84" t="s">
        <v>66</v>
      </c>
    </row>
    <row r="3288" spans="1:6" x14ac:dyDescent="0.25">
      <c r="A3288" s="84">
        <v>1639146442</v>
      </c>
      <c r="C3288" s="84">
        <v>1</v>
      </c>
      <c r="D3288" s="84">
        <v>1</v>
      </c>
      <c r="E3288" s="84" t="s">
        <v>64</v>
      </c>
      <c r="F3288" s="84" t="s">
        <v>70</v>
      </c>
    </row>
    <row r="3289" spans="1:6" x14ac:dyDescent="0.25">
      <c r="A3289" s="84">
        <v>1881654226</v>
      </c>
      <c r="C3289" s="84">
        <v>1</v>
      </c>
      <c r="D3289" s="84">
        <v>1</v>
      </c>
      <c r="E3289" s="84" t="s">
        <v>64</v>
      </c>
      <c r="F3289" s="84" t="s">
        <v>68</v>
      </c>
    </row>
    <row r="3290" spans="1:6" x14ac:dyDescent="0.25">
      <c r="A3290" s="84">
        <v>1184796104</v>
      </c>
      <c r="C3290" s="84">
        <v>1</v>
      </c>
      <c r="D3290" s="84">
        <v>0</v>
      </c>
      <c r="E3290" s="84" t="s">
        <v>62</v>
      </c>
      <c r="F3290" s="84" t="s">
        <v>65</v>
      </c>
    </row>
    <row r="3291" spans="1:6" x14ac:dyDescent="0.25">
      <c r="A3291" s="84">
        <v>1407839681</v>
      </c>
      <c r="C3291" s="84">
        <v>1</v>
      </c>
      <c r="D3291" s="84">
        <v>1</v>
      </c>
      <c r="E3291" s="84" t="s">
        <v>64</v>
      </c>
      <c r="F3291" s="84" t="s">
        <v>70</v>
      </c>
    </row>
    <row r="3292" spans="1:6" x14ac:dyDescent="0.25">
      <c r="A3292" s="84">
        <v>1033184973</v>
      </c>
      <c r="C3292" s="84">
        <v>1</v>
      </c>
      <c r="D3292" s="84">
        <v>1</v>
      </c>
      <c r="E3292" s="84" t="s">
        <v>62</v>
      </c>
      <c r="F3292" s="84" t="s">
        <v>63</v>
      </c>
    </row>
    <row r="3293" spans="1:6" x14ac:dyDescent="0.25">
      <c r="A3293" s="84">
        <v>1265215362</v>
      </c>
      <c r="C3293" s="84">
        <v>1</v>
      </c>
      <c r="D3293" s="84">
        <v>0</v>
      </c>
      <c r="E3293" s="84" t="s">
        <v>64</v>
      </c>
      <c r="F3293" s="84" t="s">
        <v>65</v>
      </c>
    </row>
    <row r="3294" spans="1:6" x14ac:dyDescent="0.25">
      <c r="A3294" s="84">
        <v>1336807288</v>
      </c>
      <c r="C3294" s="84">
        <v>1</v>
      </c>
      <c r="D3294" s="84">
        <v>0</v>
      </c>
      <c r="E3294" s="84" t="s">
        <v>62</v>
      </c>
      <c r="F3294" s="84" t="s">
        <v>65</v>
      </c>
    </row>
    <row r="3295" spans="1:6" x14ac:dyDescent="0.25">
      <c r="A3295" s="84">
        <v>1235596941</v>
      </c>
      <c r="C3295" s="84">
        <v>1</v>
      </c>
      <c r="D3295" s="84">
        <v>0</v>
      </c>
      <c r="E3295" s="84" t="s">
        <v>62</v>
      </c>
      <c r="F3295" s="84" t="s">
        <v>65</v>
      </c>
    </row>
    <row r="3296" spans="1:6" x14ac:dyDescent="0.25">
      <c r="A3296" s="84">
        <v>1598881179</v>
      </c>
      <c r="C3296" s="84">
        <v>1</v>
      </c>
      <c r="D3296" s="84">
        <v>0</v>
      </c>
      <c r="E3296" s="84" t="s">
        <v>62</v>
      </c>
      <c r="F3296" s="84" t="s">
        <v>65</v>
      </c>
    </row>
    <row r="3297" spans="1:6" x14ac:dyDescent="0.25">
      <c r="A3297" s="84">
        <v>1023470226</v>
      </c>
      <c r="C3297" s="84">
        <v>1</v>
      </c>
      <c r="D3297" s="84">
        <v>1</v>
      </c>
      <c r="E3297" s="84" t="s">
        <v>62</v>
      </c>
      <c r="F3297" s="84" t="s">
        <v>66</v>
      </c>
    </row>
    <row r="3298" spans="1:6" x14ac:dyDescent="0.25">
      <c r="A3298" s="84">
        <v>1518572007</v>
      </c>
      <c r="C3298" s="84">
        <v>1</v>
      </c>
      <c r="D3298" s="84">
        <v>0</v>
      </c>
      <c r="E3298" s="84" t="s">
        <v>62</v>
      </c>
      <c r="F3298" s="84" t="s">
        <v>65</v>
      </c>
    </row>
    <row r="3299" spans="1:6" x14ac:dyDescent="0.25">
      <c r="A3299" s="84">
        <v>1326675414</v>
      </c>
      <c r="C3299" s="84">
        <v>1</v>
      </c>
      <c r="D3299" s="84">
        <v>1</v>
      </c>
      <c r="E3299" s="84" t="s">
        <v>71</v>
      </c>
      <c r="F3299" s="84" t="s">
        <v>69</v>
      </c>
    </row>
    <row r="3300" spans="1:6" x14ac:dyDescent="0.25">
      <c r="A3300" s="84">
        <v>1700445640</v>
      </c>
      <c r="C3300" s="84">
        <v>1</v>
      </c>
      <c r="D3300" s="84">
        <v>1</v>
      </c>
      <c r="E3300" s="84" t="s">
        <v>62</v>
      </c>
      <c r="F3300" s="84" t="s">
        <v>66</v>
      </c>
    </row>
    <row r="3301" spans="1:6" x14ac:dyDescent="0.25">
      <c r="A3301" s="84">
        <v>1689027534</v>
      </c>
      <c r="C3301" s="84">
        <v>1</v>
      </c>
      <c r="D3301" s="84">
        <v>0</v>
      </c>
      <c r="E3301" s="84" t="s">
        <v>62</v>
      </c>
      <c r="F3301" s="84" t="s">
        <v>65</v>
      </c>
    </row>
    <row r="3302" spans="1:6" x14ac:dyDescent="0.25">
      <c r="A3302" s="84">
        <v>1265842934</v>
      </c>
      <c r="C3302" s="84">
        <v>1</v>
      </c>
      <c r="D3302" s="84">
        <v>1</v>
      </c>
      <c r="E3302" s="84" t="s">
        <v>62</v>
      </c>
      <c r="F3302" s="84" t="s">
        <v>66</v>
      </c>
    </row>
    <row r="3303" spans="1:6" x14ac:dyDescent="0.25">
      <c r="A3303" s="84">
        <v>1528184587</v>
      </c>
      <c r="C3303" s="84">
        <v>1</v>
      </c>
      <c r="D3303" s="84">
        <v>0</v>
      </c>
      <c r="E3303" s="84" t="s">
        <v>62</v>
      </c>
      <c r="F3303" s="84" t="s">
        <v>65</v>
      </c>
    </row>
    <row r="3304" spans="1:6" x14ac:dyDescent="0.25">
      <c r="A3304" s="84">
        <v>1518367887</v>
      </c>
      <c r="C3304" s="84">
        <v>1</v>
      </c>
      <c r="D3304" s="84">
        <v>1</v>
      </c>
      <c r="E3304" s="84" t="s">
        <v>64</v>
      </c>
      <c r="F3304" s="84" t="s">
        <v>66</v>
      </c>
    </row>
    <row r="3305" spans="1:6" x14ac:dyDescent="0.25">
      <c r="A3305" s="84">
        <v>1538403597</v>
      </c>
      <c r="C3305" s="84">
        <v>1</v>
      </c>
      <c r="D3305" s="84">
        <v>1</v>
      </c>
      <c r="E3305" s="84" t="s">
        <v>71</v>
      </c>
      <c r="F3305" s="84" t="s">
        <v>67</v>
      </c>
    </row>
    <row r="3306" spans="1:6" x14ac:dyDescent="0.25">
      <c r="A3306" s="84">
        <v>1245580273</v>
      </c>
      <c r="C3306" s="84">
        <v>1</v>
      </c>
      <c r="D3306" s="84">
        <v>0</v>
      </c>
      <c r="E3306" s="84" t="s">
        <v>62</v>
      </c>
      <c r="F3306" s="84" t="s">
        <v>65</v>
      </c>
    </row>
    <row r="3307" spans="1:6" x14ac:dyDescent="0.25">
      <c r="A3307" s="84">
        <v>1427435395</v>
      </c>
      <c r="C3307" s="84">
        <v>1</v>
      </c>
      <c r="D3307" s="84">
        <v>1</v>
      </c>
      <c r="E3307" s="84" t="s">
        <v>20</v>
      </c>
      <c r="F3307" s="84" t="s">
        <v>70</v>
      </c>
    </row>
    <row r="3308" spans="1:6" x14ac:dyDescent="0.25">
      <c r="A3308" s="84">
        <v>1952491805</v>
      </c>
      <c r="C3308" s="84">
        <v>1</v>
      </c>
      <c r="D3308" s="84">
        <v>1</v>
      </c>
      <c r="E3308" s="84" t="s">
        <v>62</v>
      </c>
      <c r="F3308" s="84" t="s">
        <v>67</v>
      </c>
    </row>
    <row r="3309" spans="1:6" x14ac:dyDescent="0.25">
      <c r="A3309" s="84">
        <v>1922032952</v>
      </c>
      <c r="C3309" s="84">
        <v>1</v>
      </c>
      <c r="D3309" s="84">
        <v>0</v>
      </c>
      <c r="E3309" s="84" t="s">
        <v>62</v>
      </c>
      <c r="F3309" s="84" t="s">
        <v>65</v>
      </c>
    </row>
    <row r="3310" spans="1:6" x14ac:dyDescent="0.25">
      <c r="A3310" s="84">
        <v>1477554905</v>
      </c>
      <c r="C3310" s="84">
        <v>1</v>
      </c>
      <c r="D3310" s="84">
        <v>0</v>
      </c>
      <c r="E3310" s="84" t="s">
        <v>62</v>
      </c>
      <c r="F3310" s="84" t="s">
        <v>65</v>
      </c>
    </row>
    <row r="3311" spans="1:6" x14ac:dyDescent="0.25">
      <c r="A3311" s="84">
        <v>1184099954</v>
      </c>
      <c r="C3311" s="84">
        <v>1</v>
      </c>
      <c r="D3311" s="84">
        <v>0</v>
      </c>
      <c r="E3311" s="84" t="s">
        <v>64</v>
      </c>
      <c r="F3311" s="84" t="s">
        <v>65</v>
      </c>
    </row>
    <row r="3312" spans="1:6" x14ac:dyDescent="0.25">
      <c r="A3312" s="84">
        <v>1295166692</v>
      </c>
      <c r="C3312" s="84">
        <v>1</v>
      </c>
      <c r="D3312" s="84">
        <v>0</v>
      </c>
      <c r="E3312" s="84" t="s">
        <v>62</v>
      </c>
      <c r="F3312" s="84" t="s">
        <v>65</v>
      </c>
    </row>
    <row r="3313" spans="1:6" x14ac:dyDescent="0.25">
      <c r="A3313" s="84">
        <v>1689865065</v>
      </c>
      <c r="C3313" s="84">
        <v>1</v>
      </c>
      <c r="D3313" s="84">
        <v>0</v>
      </c>
      <c r="E3313" s="84" t="s">
        <v>64</v>
      </c>
      <c r="F3313" s="84" t="s">
        <v>65</v>
      </c>
    </row>
    <row r="3314" spans="1:6" x14ac:dyDescent="0.25">
      <c r="A3314" s="84">
        <v>1316291925</v>
      </c>
      <c r="C3314" s="84">
        <v>1</v>
      </c>
      <c r="D3314" s="84">
        <v>0</v>
      </c>
      <c r="E3314" s="84" t="s">
        <v>62</v>
      </c>
      <c r="F3314" s="84" t="s">
        <v>65</v>
      </c>
    </row>
    <row r="3315" spans="1:6" x14ac:dyDescent="0.25">
      <c r="A3315" s="84">
        <v>1760498919</v>
      </c>
      <c r="C3315" s="84">
        <v>1</v>
      </c>
      <c r="D3315" s="84">
        <v>0</v>
      </c>
      <c r="E3315" s="84" t="s">
        <v>62</v>
      </c>
      <c r="F3315" s="84" t="s">
        <v>65</v>
      </c>
    </row>
    <row r="3316" spans="1:6" x14ac:dyDescent="0.25">
      <c r="A3316" s="84">
        <v>1568533073</v>
      </c>
      <c r="C3316" s="84">
        <v>1</v>
      </c>
      <c r="D3316" s="84">
        <v>0</v>
      </c>
      <c r="E3316" s="84" t="s">
        <v>62</v>
      </c>
      <c r="F3316" s="84" t="s">
        <v>65</v>
      </c>
    </row>
    <row r="3317" spans="1:6" x14ac:dyDescent="0.25">
      <c r="A3317" s="84">
        <v>1992746010</v>
      </c>
      <c r="C3317" s="84">
        <v>1</v>
      </c>
      <c r="D3317" s="84">
        <v>0</v>
      </c>
      <c r="E3317" s="84" t="s">
        <v>62</v>
      </c>
      <c r="F3317" s="84" t="s">
        <v>65</v>
      </c>
    </row>
    <row r="3318" spans="1:6" x14ac:dyDescent="0.25">
      <c r="A3318" s="84">
        <v>1760645121</v>
      </c>
      <c r="C3318" s="84">
        <v>1</v>
      </c>
      <c r="D3318" s="84">
        <v>0</v>
      </c>
      <c r="E3318" s="84" t="s">
        <v>20</v>
      </c>
      <c r="F3318" s="84" t="s">
        <v>65</v>
      </c>
    </row>
    <row r="3319" spans="1:6" x14ac:dyDescent="0.25">
      <c r="A3319" s="84">
        <v>1104085893</v>
      </c>
      <c r="C3319" s="84">
        <v>1</v>
      </c>
      <c r="D3319" s="84">
        <v>1</v>
      </c>
      <c r="E3319" s="84" t="s">
        <v>64</v>
      </c>
      <c r="F3319" s="84" t="s">
        <v>63</v>
      </c>
    </row>
    <row r="3320" spans="1:6" x14ac:dyDescent="0.25">
      <c r="A3320" s="84">
        <v>1376732057</v>
      </c>
      <c r="C3320" s="84">
        <v>1</v>
      </c>
      <c r="D3320" s="84">
        <v>1</v>
      </c>
      <c r="E3320" s="84" t="s">
        <v>20</v>
      </c>
      <c r="F3320" s="84" t="s">
        <v>63</v>
      </c>
    </row>
    <row r="3321" spans="1:6" x14ac:dyDescent="0.25">
      <c r="A3321" s="84">
        <v>1164638177</v>
      </c>
      <c r="C3321" s="84">
        <v>1</v>
      </c>
      <c r="D3321" s="84">
        <v>1</v>
      </c>
      <c r="E3321" s="84" t="s">
        <v>20</v>
      </c>
      <c r="F3321" s="84" t="s">
        <v>63</v>
      </c>
    </row>
    <row r="3322" spans="1:6" x14ac:dyDescent="0.25">
      <c r="A3322" s="84">
        <v>1912032764</v>
      </c>
      <c r="C3322" s="84">
        <v>1</v>
      </c>
      <c r="D3322" s="84">
        <v>1</v>
      </c>
      <c r="E3322" s="84" t="s">
        <v>64</v>
      </c>
      <c r="F3322" s="84" t="s">
        <v>68</v>
      </c>
    </row>
    <row r="3323" spans="1:6" x14ac:dyDescent="0.25">
      <c r="A3323" s="84">
        <v>1508073057</v>
      </c>
      <c r="C3323" s="84">
        <v>1</v>
      </c>
      <c r="D3323" s="84">
        <v>1</v>
      </c>
      <c r="E3323" s="84" t="s">
        <v>20</v>
      </c>
      <c r="F3323" s="84" t="s">
        <v>63</v>
      </c>
    </row>
    <row r="3324" spans="1:6" x14ac:dyDescent="0.25">
      <c r="A3324" s="84">
        <v>1821088162</v>
      </c>
      <c r="C3324" s="84">
        <v>1</v>
      </c>
      <c r="D3324" s="84">
        <v>0</v>
      </c>
      <c r="E3324" s="84" t="s">
        <v>20</v>
      </c>
      <c r="F3324" s="84" t="s">
        <v>65</v>
      </c>
    </row>
    <row r="3325" spans="1:6" x14ac:dyDescent="0.25">
      <c r="A3325" s="84">
        <v>1396739470</v>
      </c>
      <c r="C3325" s="84">
        <v>1</v>
      </c>
      <c r="D3325" s="84">
        <v>0</v>
      </c>
      <c r="E3325" s="84" t="s">
        <v>20</v>
      </c>
      <c r="F3325" s="84" t="s">
        <v>65</v>
      </c>
    </row>
    <row r="3326" spans="1:6" x14ac:dyDescent="0.25">
      <c r="A3326" s="84">
        <v>1285708651</v>
      </c>
      <c r="C3326" s="84">
        <v>1</v>
      </c>
      <c r="D3326" s="84">
        <v>0</v>
      </c>
      <c r="E3326" s="84" t="s">
        <v>62</v>
      </c>
      <c r="F3326" s="84" t="s">
        <v>65</v>
      </c>
    </row>
    <row r="3327" spans="1:6" x14ac:dyDescent="0.25">
      <c r="A3327" s="84">
        <v>1023287372</v>
      </c>
      <c r="C3327" s="84">
        <v>1</v>
      </c>
      <c r="D3327" s="84">
        <v>0</v>
      </c>
      <c r="E3327" s="84" t="s">
        <v>20</v>
      </c>
      <c r="F3327" s="84" t="s">
        <v>65</v>
      </c>
    </row>
    <row r="3328" spans="1:6" x14ac:dyDescent="0.25">
      <c r="A3328" s="84">
        <v>1184883738</v>
      </c>
      <c r="C3328" s="84">
        <v>1</v>
      </c>
      <c r="D3328" s="84">
        <v>1</v>
      </c>
      <c r="E3328" s="84" t="s">
        <v>62</v>
      </c>
      <c r="F3328" s="84" t="s">
        <v>68</v>
      </c>
    </row>
    <row r="3329" spans="1:6" x14ac:dyDescent="0.25">
      <c r="A3329" s="84">
        <v>1578729398</v>
      </c>
      <c r="C3329" s="84">
        <v>1</v>
      </c>
      <c r="D3329" s="84">
        <v>1</v>
      </c>
      <c r="E3329" s="84" t="s">
        <v>20</v>
      </c>
      <c r="F3329" s="84" t="s">
        <v>63</v>
      </c>
    </row>
    <row r="3330" spans="1:6" x14ac:dyDescent="0.25">
      <c r="A3330" s="84">
        <v>1902056062</v>
      </c>
      <c r="C3330" s="84">
        <v>1</v>
      </c>
      <c r="D3330" s="84">
        <v>1</v>
      </c>
      <c r="E3330" s="84" t="s">
        <v>64</v>
      </c>
      <c r="F3330" s="84" t="s">
        <v>68</v>
      </c>
    </row>
    <row r="3331" spans="1:6" x14ac:dyDescent="0.25">
      <c r="A3331" s="84">
        <v>1932402864</v>
      </c>
      <c r="C3331" s="84">
        <v>1</v>
      </c>
      <c r="D3331" s="84">
        <v>0</v>
      </c>
      <c r="E3331" s="84" t="s">
        <v>20</v>
      </c>
      <c r="F3331" s="84" t="s">
        <v>65</v>
      </c>
    </row>
    <row r="3332" spans="1:6" x14ac:dyDescent="0.25">
      <c r="A3332" s="84">
        <v>1174701429</v>
      </c>
      <c r="C3332" s="84">
        <v>1</v>
      </c>
      <c r="D3332" s="84">
        <v>0</v>
      </c>
      <c r="E3332" s="84" t="s">
        <v>62</v>
      </c>
      <c r="F3332" s="84" t="s">
        <v>65</v>
      </c>
    </row>
    <row r="3333" spans="1:6" x14ac:dyDescent="0.25">
      <c r="A3333" s="84">
        <v>1376196436</v>
      </c>
      <c r="C3333" s="84">
        <v>1</v>
      </c>
      <c r="D3333" s="84">
        <v>0</v>
      </c>
      <c r="E3333" s="84" t="s">
        <v>71</v>
      </c>
      <c r="F3333" s="84" t="s">
        <v>65</v>
      </c>
    </row>
    <row r="3334" spans="1:6" x14ac:dyDescent="0.25">
      <c r="A3334" s="84">
        <v>1518388008</v>
      </c>
      <c r="C3334" s="84">
        <v>1</v>
      </c>
      <c r="D3334" s="84">
        <v>0</v>
      </c>
      <c r="E3334" s="84" t="s">
        <v>62</v>
      </c>
      <c r="F3334" s="84" t="s">
        <v>65</v>
      </c>
    </row>
    <row r="3335" spans="1:6" x14ac:dyDescent="0.25">
      <c r="A3335" s="84">
        <v>1598008344</v>
      </c>
      <c r="C3335" s="84">
        <v>1</v>
      </c>
      <c r="D3335" s="84">
        <v>1</v>
      </c>
      <c r="E3335" s="84" t="s">
        <v>62</v>
      </c>
      <c r="F3335" s="84" t="s">
        <v>70</v>
      </c>
    </row>
    <row r="3336" spans="1:6" x14ac:dyDescent="0.25">
      <c r="A3336" s="84">
        <v>1578902540</v>
      </c>
      <c r="C3336" s="84">
        <v>1</v>
      </c>
      <c r="D3336" s="84">
        <v>1</v>
      </c>
      <c r="E3336" s="84" t="s">
        <v>64</v>
      </c>
      <c r="F3336" s="84" t="s">
        <v>68</v>
      </c>
    </row>
    <row r="3337" spans="1:6" x14ac:dyDescent="0.25">
      <c r="A3337" s="84">
        <v>1710074026</v>
      </c>
      <c r="C3337" s="84">
        <v>1</v>
      </c>
      <c r="D3337" s="84">
        <v>0</v>
      </c>
      <c r="E3337" s="84" t="s">
        <v>64</v>
      </c>
      <c r="F3337" s="84" t="s">
        <v>65</v>
      </c>
    </row>
    <row r="3338" spans="1:6" x14ac:dyDescent="0.25">
      <c r="A3338" s="84">
        <v>1609887678</v>
      </c>
      <c r="C3338" s="84">
        <v>1</v>
      </c>
      <c r="D3338" s="84">
        <v>0</v>
      </c>
      <c r="E3338" s="84" t="s">
        <v>20</v>
      </c>
      <c r="F3338" s="84" t="s">
        <v>65</v>
      </c>
    </row>
    <row r="3339" spans="1:6" x14ac:dyDescent="0.25">
      <c r="A3339" s="84">
        <v>1740352301</v>
      </c>
      <c r="C3339" s="84">
        <v>1</v>
      </c>
      <c r="D3339" s="84">
        <v>1</v>
      </c>
      <c r="E3339" s="84" t="s">
        <v>62</v>
      </c>
      <c r="F3339" s="84" t="s">
        <v>70</v>
      </c>
    </row>
    <row r="3340" spans="1:6" x14ac:dyDescent="0.25">
      <c r="A3340" s="84">
        <v>1316017353</v>
      </c>
      <c r="C3340" s="84">
        <v>1</v>
      </c>
      <c r="D3340" s="84">
        <v>0</v>
      </c>
      <c r="E3340" s="84" t="s">
        <v>20</v>
      </c>
      <c r="F3340" s="84" t="s">
        <v>65</v>
      </c>
    </row>
    <row r="3341" spans="1:6" x14ac:dyDescent="0.25">
      <c r="A3341" s="84">
        <v>1316004757</v>
      </c>
      <c r="C3341" s="84">
        <v>1</v>
      </c>
      <c r="D3341" s="84">
        <v>1</v>
      </c>
      <c r="E3341" s="84" t="s">
        <v>20</v>
      </c>
      <c r="F3341" s="84" t="s">
        <v>63</v>
      </c>
    </row>
    <row r="3342" spans="1:6" x14ac:dyDescent="0.25">
      <c r="A3342" s="84">
        <v>1821229972</v>
      </c>
      <c r="C3342" s="84">
        <v>1</v>
      </c>
      <c r="D3342" s="84">
        <v>1</v>
      </c>
      <c r="E3342" s="84" t="s">
        <v>62</v>
      </c>
      <c r="F3342" s="84" t="s">
        <v>63</v>
      </c>
    </row>
    <row r="3343" spans="1:6" x14ac:dyDescent="0.25">
      <c r="A3343" s="84">
        <v>1700271830</v>
      </c>
      <c r="C3343" s="84">
        <v>1</v>
      </c>
      <c r="D3343" s="84">
        <v>1</v>
      </c>
      <c r="E3343" s="84" t="s">
        <v>62</v>
      </c>
      <c r="F3343" s="84" t="s">
        <v>70</v>
      </c>
    </row>
    <row r="3344" spans="1:6" x14ac:dyDescent="0.25">
      <c r="A3344" s="84">
        <v>1114303302</v>
      </c>
      <c r="C3344" s="84">
        <v>1</v>
      </c>
      <c r="D3344" s="84">
        <v>0</v>
      </c>
      <c r="E3344" s="84" t="s">
        <v>71</v>
      </c>
      <c r="F3344" s="84" t="s">
        <v>65</v>
      </c>
    </row>
    <row r="3345" spans="1:6" x14ac:dyDescent="0.25">
      <c r="A3345" s="84">
        <v>1902289226</v>
      </c>
      <c r="C3345" s="84">
        <v>1</v>
      </c>
      <c r="D3345" s="84">
        <v>1</v>
      </c>
      <c r="E3345" s="84" t="s">
        <v>20</v>
      </c>
      <c r="F3345" s="84" t="s">
        <v>67</v>
      </c>
    </row>
    <row r="3346" spans="1:6" x14ac:dyDescent="0.25">
      <c r="A3346" s="84">
        <v>1265790687</v>
      </c>
      <c r="C3346" s="84">
        <v>1</v>
      </c>
      <c r="D3346" s="84">
        <v>1</v>
      </c>
      <c r="E3346" s="84" t="s">
        <v>62</v>
      </c>
      <c r="F3346" s="84" t="s">
        <v>66</v>
      </c>
    </row>
    <row r="3347" spans="1:6" x14ac:dyDescent="0.25">
      <c r="A3347" s="84">
        <v>1447727664</v>
      </c>
      <c r="C3347" s="84">
        <v>1</v>
      </c>
      <c r="D3347" s="84">
        <v>1</v>
      </c>
      <c r="E3347" s="84" t="s">
        <v>62</v>
      </c>
      <c r="F3347" s="84" t="s">
        <v>70</v>
      </c>
    </row>
    <row r="3348" spans="1:6" x14ac:dyDescent="0.25">
      <c r="A3348" s="84">
        <v>1710431853</v>
      </c>
      <c r="C3348" s="84">
        <v>1</v>
      </c>
      <c r="D3348" s="84">
        <v>1</v>
      </c>
      <c r="E3348" s="84" t="s">
        <v>64</v>
      </c>
      <c r="F3348" s="84" t="s">
        <v>70</v>
      </c>
    </row>
    <row r="3349" spans="1:6" x14ac:dyDescent="0.25">
      <c r="A3349" s="84">
        <v>1174150973</v>
      </c>
      <c r="C3349" s="84">
        <v>1</v>
      </c>
      <c r="D3349" s="84">
        <v>0</v>
      </c>
      <c r="E3349" s="84" t="s">
        <v>20</v>
      </c>
      <c r="F3349" s="84" t="s">
        <v>65</v>
      </c>
    </row>
    <row r="3350" spans="1:6" x14ac:dyDescent="0.25">
      <c r="A3350" s="84">
        <v>1699395897</v>
      </c>
      <c r="C3350" s="84">
        <v>1</v>
      </c>
      <c r="D3350" s="84">
        <v>1</v>
      </c>
      <c r="E3350" s="84" t="s">
        <v>64</v>
      </c>
      <c r="F3350" s="84" t="s">
        <v>68</v>
      </c>
    </row>
    <row r="3351" spans="1:6" x14ac:dyDescent="0.25">
      <c r="A3351" s="84">
        <v>1780818823</v>
      </c>
      <c r="C3351" s="84">
        <v>1</v>
      </c>
      <c r="D3351" s="84">
        <v>1</v>
      </c>
      <c r="E3351" s="84" t="s">
        <v>62</v>
      </c>
      <c r="F3351" s="84" t="s">
        <v>63</v>
      </c>
    </row>
    <row r="3352" spans="1:6" x14ac:dyDescent="0.25">
      <c r="A3352" s="84">
        <v>1932206836</v>
      </c>
      <c r="C3352" s="84">
        <v>1</v>
      </c>
      <c r="D3352" s="84">
        <v>0</v>
      </c>
      <c r="E3352" s="84" t="s">
        <v>71</v>
      </c>
      <c r="F3352" s="84" t="s">
        <v>65</v>
      </c>
    </row>
    <row r="3353" spans="1:6" x14ac:dyDescent="0.25">
      <c r="A3353" s="84">
        <v>1720008899</v>
      </c>
      <c r="C3353" s="84">
        <v>1</v>
      </c>
      <c r="D3353" s="84">
        <v>1</v>
      </c>
      <c r="E3353" s="84" t="s">
        <v>64</v>
      </c>
      <c r="F3353" s="84" t="s">
        <v>68</v>
      </c>
    </row>
    <row r="3354" spans="1:6" x14ac:dyDescent="0.25">
      <c r="A3354" s="84">
        <v>1558758524</v>
      </c>
      <c r="C3354" s="84">
        <v>1</v>
      </c>
      <c r="D3354" s="84">
        <v>1</v>
      </c>
      <c r="E3354" s="84" t="s">
        <v>62</v>
      </c>
      <c r="F3354" s="84" t="s">
        <v>66</v>
      </c>
    </row>
    <row r="3355" spans="1:6" x14ac:dyDescent="0.25">
      <c r="A3355" s="84">
        <v>1629422977</v>
      </c>
      <c r="C3355" s="84">
        <v>1</v>
      </c>
      <c r="D3355" s="84">
        <v>1</v>
      </c>
      <c r="E3355" s="84" t="s">
        <v>62</v>
      </c>
      <c r="F3355" s="84" t="s">
        <v>70</v>
      </c>
    </row>
    <row r="3356" spans="1:6" x14ac:dyDescent="0.25">
      <c r="A3356" s="84">
        <v>1457770935</v>
      </c>
      <c r="C3356" s="84">
        <v>1</v>
      </c>
      <c r="D3356" s="84">
        <v>0</v>
      </c>
      <c r="E3356" s="84" t="s">
        <v>62</v>
      </c>
      <c r="F3356" s="84" t="s">
        <v>65</v>
      </c>
    </row>
    <row r="3357" spans="1:6" x14ac:dyDescent="0.25">
      <c r="A3357" s="84">
        <v>1235588963</v>
      </c>
      <c r="C3357" s="84">
        <v>1</v>
      </c>
      <c r="D3357" s="84">
        <v>0</v>
      </c>
      <c r="E3357" s="84" t="s">
        <v>71</v>
      </c>
      <c r="F3357" s="84" t="s">
        <v>65</v>
      </c>
    </row>
    <row r="3358" spans="1:6" x14ac:dyDescent="0.25">
      <c r="A3358" s="84">
        <v>1740946862</v>
      </c>
      <c r="C3358" s="84">
        <v>1</v>
      </c>
      <c r="D3358" s="84">
        <v>0</v>
      </c>
      <c r="E3358" s="84" t="s">
        <v>20</v>
      </c>
      <c r="F3358" s="84" t="s">
        <v>65</v>
      </c>
    </row>
    <row r="3359" spans="1:6" x14ac:dyDescent="0.25">
      <c r="A3359" s="84">
        <v>1740863828</v>
      </c>
      <c r="C3359" s="84">
        <v>1</v>
      </c>
      <c r="D3359" s="84">
        <v>0</v>
      </c>
      <c r="E3359" s="84" t="s">
        <v>62</v>
      </c>
      <c r="F3359" s="84" t="s">
        <v>65</v>
      </c>
    </row>
    <row r="3360" spans="1:6" x14ac:dyDescent="0.25">
      <c r="A3360" s="84">
        <v>1568176782</v>
      </c>
      <c r="C3360" s="84">
        <v>1</v>
      </c>
      <c r="D3360" s="84">
        <v>0</v>
      </c>
      <c r="E3360" s="84" t="s">
        <v>20</v>
      </c>
      <c r="F3360" s="84" t="s">
        <v>65</v>
      </c>
    </row>
    <row r="3361" spans="1:6" x14ac:dyDescent="0.25">
      <c r="A3361" s="84">
        <v>1386693646</v>
      </c>
      <c r="C3361" s="84">
        <v>1</v>
      </c>
      <c r="D3361" s="84">
        <v>1</v>
      </c>
      <c r="E3361" s="84" t="s">
        <v>20</v>
      </c>
      <c r="F3361" s="84" t="s">
        <v>63</v>
      </c>
    </row>
    <row r="3362" spans="1:6" x14ac:dyDescent="0.25">
      <c r="A3362" s="84">
        <v>1841218880</v>
      </c>
      <c r="C3362" s="84">
        <v>1</v>
      </c>
      <c r="D3362" s="84">
        <v>1</v>
      </c>
      <c r="E3362" s="84" t="s">
        <v>64</v>
      </c>
      <c r="F3362" s="84" t="s">
        <v>68</v>
      </c>
    </row>
    <row r="3363" spans="1:6" x14ac:dyDescent="0.25">
      <c r="A3363" s="84">
        <v>1902885684</v>
      </c>
      <c r="C3363" s="84">
        <v>1</v>
      </c>
      <c r="D3363" s="84">
        <v>0</v>
      </c>
      <c r="E3363" s="84" t="s">
        <v>20</v>
      </c>
      <c r="F3363" s="84" t="s">
        <v>65</v>
      </c>
    </row>
    <row r="3364" spans="1:6" x14ac:dyDescent="0.25">
      <c r="A3364" s="84">
        <v>1336282094</v>
      </c>
      <c r="C3364" s="84">
        <v>1</v>
      </c>
      <c r="D3364" s="84">
        <v>1</v>
      </c>
      <c r="E3364" s="84" t="s">
        <v>20</v>
      </c>
      <c r="F3364" s="84" t="s">
        <v>66</v>
      </c>
    </row>
    <row r="3365" spans="1:6" x14ac:dyDescent="0.25">
      <c r="A3365" s="84">
        <v>1457411209</v>
      </c>
      <c r="C3365" s="84">
        <v>1</v>
      </c>
      <c r="D3365" s="84">
        <v>0</v>
      </c>
      <c r="E3365" s="84" t="s">
        <v>20</v>
      </c>
      <c r="F3365" s="84" t="s">
        <v>65</v>
      </c>
    </row>
    <row r="3366" spans="1:6" x14ac:dyDescent="0.25">
      <c r="A3366" s="84">
        <v>1053337998</v>
      </c>
      <c r="C3366" s="84">
        <v>1</v>
      </c>
      <c r="D3366" s="84">
        <v>1</v>
      </c>
      <c r="E3366" s="84" t="s">
        <v>64</v>
      </c>
      <c r="F3366" s="84" t="s">
        <v>66</v>
      </c>
    </row>
    <row r="3367" spans="1:6" x14ac:dyDescent="0.25">
      <c r="A3367" s="84">
        <v>1326060179</v>
      </c>
      <c r="C3367" s="84">
        <v>1</v>
      </c>
      <c r="D3367" s="84">
        <v>0</v>
      </c>
      <c r="E3367" s="84" t="s">
        <v>20</v>
      </c>
      <c r="F3367" s="84" t="s">
        <v>65</v>
      </c>
    </row>
    <row r="3368" spans="1:6" x14ac:dyDescent="0.25">
      <c r="A3368" s="84">
        <v>1184799603</v>
      </c>
      <c r="C3368" s="84">
        <v>1</v>
      </c>
      <c r="D3368" s="84">
        <v>0</v>
      </c>
      <c r="E3368" s="84" t="s">
        <v>62</v>
      </c>
      <c r="F3368" s="84" t="s">
        <v>65</v>
      </c>
    </row>
    <row r="3369" spans="1:6" x14ac:dyDescent="0.25">
      <c r="A3369" s="84">
        <v>1619052628</v>
      </c>
      <c r="C3369" s="84">
        <v>1</v>
      </c>
      <c r="D3369" s="84">
        <v>0</v>
      </c>
      <c r="E3369" s="84" t="s">
        <v>62</v>
      </c>
      <c r="F3369" s="84" t="s">
        <v>65</v>
      </c>
    </row>
    <row r="3370" spans="1:6" x14ac:dyDescent="0.25">
      <c r="A3370" s="84">
        <v>1508882614</v>
      </c>
      <c r="C3370" s="84">
        <v>1</v>
      </c>
      <c r="D3370" s="84">
        <v>0</v>
      </c>
      <c r="E3370" s="84" t="s">
        <v>20</v>
      </c>
      <c r="F3370" s="84" t="s">
        <v>65</v>
      </c>
    </row>
    <row r="3371" spans="1:6" x14ac:dyDescent="0.25">
      <c r="A3371" s="84">
        <v>1073524211</v>
      </c>
      <c r="C3371" s="84">
        <v>1</v>
      </c>
      <c r="D3371" s="84">
        <v>1</v>
      </c>
      <c r="E3371" s="84" t="s">
        <v>64</v>
      </c>
      <c r="F3371" s="84" t="s">
        <v>68</v>
      </c>
    </row>
    <row r="3372" spans="1:6" x14ac:dyDescent="0.25">
      <c r="A3372" s="84">
        <v>1265972301</v>
      </c>
      <c r="C3372" s="84">
        <v>1</v>
      </c>
      <c r="D3372" s="84">
        <v>0</v>
      </c>
      <c r="E3372" s="84" t="s">
        <v>62</v>
      </c>
      <c r="F3372" s="84" t="s">
        <v>65</v>
      </c>
    </row>
    <row r="3373" spans="1:6" x14ac:dyDescent="0.25">
      <c r="A3373" s="84">
        <v>1417472531</v>
      </c>
      <c r="C3373" s="84">
        <v>1</v>
      </c>
      <c r="D3373" s="84">
        <v>0</v>
      </c>
      <c r="E3373" s="84" t="s">
        <v>64</v>
      </c>
      <c r="F3373" s="84" t="s">
        <v>65</v>
      </c>
    </row>
    <row r="3374" spans="1:6" x14ac:dyDescent="0.25">
      <c r="A3374" s="84">
        <v>1043296866</v>
      </c>
      <c r="C3374" s="84">
        <v>1</v>
      </c>
      <c r="D3374" s="84">
        <v>1</v>
      </c>
      <c r="E3374" s="84" t="s">
        <v>64</v>
      </c>
      <c r="F3374" s="84" t="s">
        <v>63</v>
      </c>
    </row>
    <row r="3375" spans="1:6" x14ac:dyDescent="0.25">
      <c r="A3375" s="84">
        <v>1356393573</v>
      </c>
      <c r="C3375" s="84">
        <v>1</v>
      </c>
      <c r="D3375" s="84">
        <v>0</v>
      </c>
      <c r="E3375" s="84" t="s">
        <v>20</v>
      </c>
      <c r="F3375" s="84" t="s">
        <v>65</v>
      </c>
    </row>
    <row r="3376" spans="1:6" x14ac:dyDescent="0.25">
      <c r="A3376" s="84">
        <v>1760495741</v>
      </c>
      <c r="C3376" s="84">
        <v>1</v>
      </c>
      <c r="D3376" s="84">
        <v>0</v>
      </c>
      <c r="E3376" s="84" t="s">
        <v>20</v>
      </c>
      <c r="F3376" s="84" t="s">
        <v>65</v>
      </c>
    </row>
    <row r="3377" spans="1:6" x14ac:dyDescent="0.25">
      <c r="A3377" s="84">
        <v>1124015987</v>
      </c>
      <c r="C3377" s="84">
        <v>1</v>
      </c>
      <c r="D3377" s="84">
        <v>0</v>
      </c>
      <c r="E3377" s="84" t="s">
        <v>71</v>
      </c>
      <c r="F3377" s="84" t="s">
        <v>65</v>
      </c>
    </row>
    <row r="3378" spans="1:6" x14ac:dyDescent="0.25">
      <c r="A3378" s="84">
        <v>1912920919</v>
      </c>
      <c r="C3378" s="84">
        <v>1</v>
      </c>
      <c r="D3378" s="84">
        <v>0</v>
      </c>
      <c r="E3378" s="84" t="s">
        <v>62</v>
      </c>
      <c r="F3378" s="84" t="s">
        <v>65</v>
      </c>
    </row>
    <row r="3379" spans="1:6" x14ac:dyDescent="0.25">
      <c r="A3379" s="84">
        <v>1740304203</v>
      </c>
      <c r="C3379" s="84">
        <v>1</v>
      </c>
      <c r="D3379" s="84">
        <v>0</v>
      </c>
      <c r="E3379" s="84" t="s">
        <v>71</v>
      </c>
      <c r="F3379" s="84" t="s">
        <v>65</v>
      </c>
    </row>
    <row r="3380" spans="1:6" x14ac:dyDescent="0.25">
      <c r="A3380" s="84">
        <v>1891710976</v>
      </c>
      <c r="C3380" s="84">
        <v>1</v>
      </c>
      <c r="D3380" s="84">
        <v>0</v>
      </c>
      <c r="E3380" s="84" t="s">
        <v>20</v>
      </c>
      <c r="F3380" s="84" t="s">
        <v>65</v>
      </c>
    </row>
    <row r="3381" spans="1:6" x14ac:dyDescent="0.25">
      <c r="A3381" s="84">
        <v>1952553380</v>
      </c>
      <c r="C3381" s="84">
        <v>1</v>
      </c>
      <c r="D3381" s="84">
        <v>0</v>
      </c>
      <c r="E3381" s="84" t="s">
        <v>71</v>
      </c>
      <c r="F3381" s="84" t="s">
        <v>65</v>
      </c>
    </row>
    <row r="3382" spans="1:6" x14ac:dyDescent="0.25">
      <c r="A3382" s="84">
        <v>1053713156</v>
      </c>
      <c r="C3382" s="84">
        <v>1</v>
      </c>
      <c r="D3382" s="84">
        <v>0</v>
      </c>
      <c r="E3382" s="84" t="s">
        <v>20</v>
      </c>
      <c r="F3382" s="84" t="s">
        <v>65</v>
      </c>
    </row>
    <row r="3383" spans="1:6" x14ac:dyDescent="0.25">
      <c r="A3383" s="84">
        <v>1225193964</v>
      </c>
      <c r="C3383" s="84">
        <v>1</v>
      </c>
      <c r="D3383" s="84">
        <v>0</v>
      </c>
      <c r="E3383" s="84" t="s">
        <v>62</v>
      </c>
      <c r="F3383" s="84" t="s">
        <v>65</v>
      </c>
    </row>
    <row r="3384" spans="1:6" x14ac:dyDescent="0.25">
      <c r="A3384" s="84">
        <v>1033293634</v>
      </c>
      <c r="C3384" s="84">
        <v>1</v>
      </c>
      <c r="D3384" s="84">
        <v>0</v>
      </c>
      <c r="E3384" s="84" t="s">
        <v>64</v>
      </c>
      <c r="F3384" s="84" t="s">
        <v>65</v>
      </c>
    </row>
    <row r="3385" spans="1:6" x14ac:dyDescent="0.25">
      <c r="A3385" s="84">
        <v>1477596054</v>
      </c>
      <c r="C3385" s="84">
        <v>1</v>
      </c>
      <c r="D3385" s="84">
        <v>0</v>
      </c>
      <c r="E3385" s="84" t="s">
        <v>64</v>
      </c>
      <c r="F3385" s="84" t="s">
        <v>65</v>
      </c>
    </row>
    <row r="3386" spans="1:6" x14ac:dyDescent="0.25">
      <c r="A3386" s="84">
        <v>1447271036</v>
      </c>
      <c r="C3386" s="84">
        <v>1</v>
      </c>
      <c r="D3386" s="84">
        <v>0</v>
      </c>
      <c r="E3386" s="84" t="s">
        <v>62</v>
      </c>
      <c r="F3386" s="84" t="s">
        <v>65</v>
      </c>
    </row>
    <row r="3387" spans="1:6" x14ac:dyDescent="0.25">
      <c r="A3387" s="84">
        <v>1891716494</v>
      </c>
      <c r="C3387" s="84">
        <v>1</v>
      </c>
      <c r="D3387" s="84">
        <v>1</v>
      </c>
      <c r="E3387" s="84" t="s">
        <v>62</v>
      </c>
      <c r="F3387" s="84" t="s">
        <v>68</v>
      </c>
    </row>
    <row r="3388" spans="1:6" x14ac:dyDescent="0.25">
      <c r="A3388" s="84">
        <v>1679650675</v>
      </c>
      <c r="C3388" s="84">
        <v>1</v>
      </c>
      <c r="D3388" s="84">
        <v>0</v>
      </c>
      <c r="E3388" s="84" t="s">
        <v>62</v>
      </c>
      <c r="F3388" s="84" t="s">
        <v>65</v>
      </c>
    </row>
    <row r="3389" spans="1:6" x14ac:dyDescent="0.25">
      <c r="A3389" s="84">
        <v>1275726747</v>
      </c>
      <c r="C3389" s="84">
        <v>1</v>
      </c>
      <c r="D3389" s="84">
        <v>1</v>
      </c>
      <c r="E3389" s="84" t="s">
        <v>20</v>
      </c>
      <c r="F3389" s="84" t="s">
        <v>63</v>
      </c>
    </row>
    <row r="3390" spans="1:6" x14ac:dyDescent="0.25">
      <c r="A3390" s="84">
        <v>1417088469</v>
      </c>
      <c r="C3390" s="84">
        <v>1</v>
      </c>
      <c r="D3390" s="84">
        <v>0</v>
      </c>
      <c r="E3390" s="84" t="s">
        <v>20</v>
      </c>
      <c r="F3390" s="84" t="s">
        <v>65</v>
      </c>
    </row>
    <row r="3391" spans="1:6" x14ac:dyDescent="0.25">
      <c r="A3391" s="84">
        <v>1285732370</v>
      </c>
      <c r="C3391" s="84">
        <v>1</v>
      </c>
      <c r="D3391" s="84">
        <v>0</v>
      </c>
      <c r="E3391" s="84" t="s">
        <v>62</v>
      </c>
      <c r="F3391" s="84" t="s">
        <v>65</v>
      </c>
    </row>
    <row r="3392" spans="1:6" x14ac:dyDescent="0.25">
      <c r="A3392" s="84">
        <v>1164912267</v>
      </c>
      <c r="C3392" s="84">
        <v>1</v>
      </c>
      <c r="D3392" s="84">
        <v>1</v>
      </c>
      <c r="E3392" s="84" t="s">
        <v>62</v>
      </c>
      <c r="F3392" s="84" t="s">
        <v>70</v>
      </c>
    </row>
    <row r="3393" spans="1:6" x14ac:dyDescent="0.25">
      <c r="A3393" s="84">
        <v>1164906822</v>
      </c>
      <c r="C3393" s="84">
        <v>1</v>
      </c>
      <c r="D3393" s="84">
        <v>1</v>
      </c>
      <c r="E3393" s="84" t="s">
        <v>64</v>
      </c>
      <c r="F3393" s="84" t="s">
        <v>68</v>
      </c>
    </row>
    <row r="3394" spans="1:6" x14ac:dyDescent="0.25">
      <c r="A3394" s="84">
        <v>1760903512</v>
      </c>
      <c r="C3394" s="84">
        <v>1</v>
      </c>
      <c r="D3394" s="84">
        <v>0</v>
      </c>
      <c r="E3394" s="84" t="s">
        <v>62</v>
      </c>
      <c r="F3394" s="84" t="s">
        <v>65</v>
      </c>
    </row>
    <row r="3395" spans="1:6" x14ac:dyDescent="0.25">
      <c r="A3395" s="84">
        <v>1326604141</v>
      </c>
      <c r="C3395" s="84">
        <v>1</v>
      </c>
      <c r="D3395" s="84">
        <v>0</v>
      </c>
      <c r="E3395" s="84" t="s">
        <v>20</v>
      </c>
      <c r="F3395" s="84" t="s">
        <v>65</v>
      </c>
    </row>
    <row r="3396" spans="1:6" x14ac:dyDescent="0.25">
      <c r="A3396" s="84">
        <v>1194201681</v>
      </c>
      <c r="C3396" s="84">
        <v>1</v>
      </c>
      <c r="D3396" s="84">
        <v>0</v>
      </c>
      <c r="E3396" s="84" t="s">
        <v>20</v>
      </c>
      <c r="F3396" s="84" t="s">
        <v>65</v>
      </c>
    </row>
    <row r="3397" spans="1:6" x14ac:dyDescent="0.25">
      <c r="A3397" s="84">
        <v>1326680281</v>
      </c>
      <c r="C3397" s="84">
        <v>1</v>
      </c>
      <c r="D3397" s="84">
        <v>0</v>
      </c>
      <c r="E3397" s="84" t="s">
        <v>20</v>
      </c>
      <c r="F3397" s="84" t="s">
        <v>65</v>
      </c>
    </row>
    <row r="3398" spans="1:6" x14ac:dyDescent="0.25">
      <c r="A3398" s="84">
        <v>1326068560</v>
      </c>
      <c r="C3398" s="84">
        <v>1</v>
      </c>
      <c r="D3398" s="84">
        <v>0</v>
      </c>
      <c r="E3398" s="84" t="s">
        <v>64</v>
      </c>
      <c r="F3398" s="84" t="s">
        <v>65</v>
      </c>
    </row>
    <row r="3399" spans="1:6" x14ac:dyDescent="0.25">
      <c r="A3399" s="84">
        <v>1417221243</v>
      </c>
      <c r="C3399" s="84">
        <v>1</v>
      </c>
      <c r="D3399" s="84">
        <v>1</v>
      </c>
      <c r="E3399" s="84" t="s">
        <v>64</v>
      </c>
      <c r="F3399" s="84" t="s">
        <v>70</v>
      </c>
    </row>
    <row r="3400" spans="1:6" x14ac:dyDescent="0.25">
      <c r="A3400" s="84">
        <v>1568769115</v>
      </c>
      <c r="C3400" s="84">
        <v>1</v>
      </c>
      <c r="D3400" s="84">
        <v>1</v>
      </c>
      <c r="E3400" s="84" t="s">
        <v>62</v>
      </c>
      <c r="F3400" s="84" t="s">
        <v>66</v>
      </c>
    </row>
    <row r="3401" spans="1:6" x14ac:dyDescent="0.25">
      <c r="A3401" s="84">
        <v>1194037481</v>
      </c>
      <c r="C3401" s="84">
        <v>1</v>
      </c>
      <c r="D3401" s="84">
        <v>0</v>
      </c>
      <c r="E3401" s="84" t="s">
        <v>20</v>
      </c>
      <c r="F3401" s="84" t="s">
        <v>65</v>
      </c>
    </row>
    <row r="3402" spans="1:6" x14ac:dyDescent="0.25">
      <c r="A3402" s="84">
        <v>1730443177</v>
      </c>
      <c r="C3402" s="84">
        <v>1</v>
      </c>
      <c r="D3402" s="84">
        <v>1</v>
      </c>
      <c r="E3402" s="84" t="s">
        <v>62</v>
      </c>
      <c r="F3402" s="84" t="s">
        <v>63</v>
      </c>
    </row>
    <row r="3403" spans="1:6" x14ac:dyDescent="0.25">
      <c r="A3403" s="84">
        <v>1245862887</v>
      </c>
      <c r="C3403" s="84">
        <v>1</v>
      </c>
      <c r="D3403" s="84">
        <v>0</v>
      </c>
      <c r="E3403" s="84" t="s">
        <v>62</v>
      </c>
      <c r="F3403" s="84" t="s">
        <v>65</v>
      </c>
    </row>
    <row r="3404" spans="1:6" x14ac:dyDescent="0.25">
      <c r="A3404" s="84">
        <v>1700032497</v>
      </c>
      <c r="C3404" s="84">
        <v>1</v>
      </c>
      <c r="D3404" s="84">
        <v>1</v>
      </c>
      <c r="E3404" s="84" t="s">
        <v>62</v>
      </c>
      <c r="F3404" s="84" t="s">
        <v>70</v>
      </c>
    </row>
    <row r="3405" spans="1:6" x14ac:dyDescent="0.25">
      <c r="A3405" s="84">
        <v>1386295632</v>
      </c>
      <c r="C3405" s="84">
        <v>1</v>
      </c>
      <c r="D3405" s="84">
        <v>0</v>
      </c>
      <c r="E3405" s="84" t="s">
        <v>20</v>
      </c>
      <c r="F3405" s="84" t="s">
        <v>65</v>
      </c>
    </row>
    <row r="3406" spans="1:6" x14ac:dyDescent="0.25">
      <c r="A3406" s="84">
        <v>1760626030</v>
      </c>
      <c r="C3406" s="84">
        <v>1</v>
      </c>
      <c r="D3406" s="84">
        <v>1</v>
      </c>
      <c r="E3406" s="84" t="s">
        <v>62</v>
      </c>
      <c r="F3406" s="84" t="s">
        <v>70</v>
      </c>
    </row>
    <row r="3407" spans="1:6" x14ac:dyDescent="0.25">
      <c r="A3407" s="84">
        <v>1134109200</v>
      </c>
      <c r="C3407" s="84">
        <v>1</v>
      </c>
      <c r="D3407" s="84">
        <v>0</v>
      </c>
      <c r="E3407" s="84" t="s">
        <v>20</v>
      </c>
      <c r="F3407" s="84" t="s">
        <v>65</v>
      </c>
    </row>
    <row r="3408" spans="1:6" x14ac:dyDescent="0.25">
      <c r="A3408" s="84">
        <v>1508963893</v>
      </c>
      <c r="C3408" s="84">
        <v>1</v>
      </c>
      <c r="D3408" s="84">
        <v>0</v>
      </c>
      <c r="E3408" s="84" t="s">
        <v>71</v>
      </c>
      <c r="F3408" s="84" t="s">
        <v>65</v>
      </c>
    </row>
    <row r="3409" spans="1:6" x14ac:dyDescent="0.25">
      <c r="A3409" s="84">
        <v>1982854311</v>
      </c>
      <c r="C3409" s="84">
        <v>1</v>
      </c>
      <c r="D3409" s="84">
        <v>1</v>
      </c>
      <c r="E3409" s="84" t="s">
        <v>62</v>
      </c>
      <c r="F3409" s="84" t="s">
        <v>68</v>
      </c>
    </row>
    <row r="3410" spans="1:6" x14ac:dyDescent="0.25">
      <c r="A3410" s="84">
        <v>1831456474</v>
      </c>
      <c r="C3410" s="84">
        <v>1</v>
      </c>
      <c r="D3410" s="84">
        <v>0</v>
      </c>
      <c r="E3410" s="84" t="s">
        <v>20</v>
      </c>
      <c r="F3410" s="84" t="s">
        <v>65</v>
      </c>
    </row>
    <row r="3411" spans="1:6" x14ac:dyDescent="0.25">
      <c r="A3411" s="84">
        <v>1871856583</v>
      </c>
      <c r="C3411" s="84">
        <v>1</v>
      </c>
      <c r="D3411" s="84">
        <v>0</v>
      </c>
      <c r="E3411" s="84" t="s">
        <v>62</v>
      </c>
      <c r="F3411" s="84" t="s">
        <v>65</v>
      </c>
    </row>
    <row r="3412" spans="1:6" x14ac:dyDescent="0.25">
      <c r="A3412" s="84">
        <v>1558612804</v>
      </c>
      <c r="C3412" s="84">
        <v>1</v>
      </c>
      <c r="D3412" s="84">
        <v>0</v>
      </c>
      <c r="E3412" s="84" t="s">
        <v>62</v>
      </c>
      <c r="F3412" s="84" t="s">
        <v>65</v>
      </c>
    </row>
    <row r="3413" spans="1:6" x14ac:dyDescent="0.25">
      <c r="A3413" s="84">
        <v>1962799023</v>
      </c>
      <c r="C3413" s="84">
        <v>1</v>
      </c>
      <c r="D3413" s="84">
        <v>1</v>
      </c>
      <c r="E3413" s="84" t="s">
        <v>62</v>
      </c>
      <c r="F3413" s="84" t="s">
        <v>68</v>
      </c>
    </row>
    <row r="3414" spans="1:6" x14ac:dyDescent="0.25">
      <c r="A3414" s="84">
        <v>1104196203</v>
      </c>
      <c r="C3414" s="84">
        <v>1</v>
      </c>
      <c r="D3414" s="84">
        <v>0</v>
      </c>
      <c r="E3414" s="84" t="s">
        <v>62</v>
      </c>
      <c r="F3414" s="84" t="s">
        <v>65</v>
      </c>
    </row>
    <row r="3415" spans="1:6" x14ac:dyDescent="0.25">
      <c r="A3415" s="84">
        <v>1801152772</v>
      </c>
      <c r="C3415" s="84">
        <v>1</v>
      </c>
      <c r="D3415" s="84">
        <v>1</v>
      </c>
      <c r="E3415" s="84" t="s">
        <v>62</v>
      </c>
      <c r="F3415" s="84" t="s">
        <v>66</v>
      </c>
    </row>
    <row r="3416" spans="1:6" x14ac:dyDescent="0.25">
      <c r="A3416" s="84">
        <v>1598023582</v>
      </c>
      <c r="C3416" s="84">
        <v>1</v>
      </c>
      <c r="D3416" s="84">
        <v>0</v>
      </c>
      <c r="E3416" s="84" t="s">
        <v>62</v>
      </c>
      <c r="F3416" s="84" t="s">
        <v>65</v>
      </c>
    </row>
    <row r="3417" spans="1:6" x14ac:dyDescent="0.25">
      <c r="A3417" s="84">
        <v>1386613941</v>
      </c>
      <c r="C3417" s="84">
        <v>1</v>
      </c>
      <c r="D3417" s="84">
        <v>0</v>
      </c>
      <c r="E3417" s="84" t="s">
        <v>20</v>
      </c>
      <c r="F3417" s="84" t="s">
        <v>65</v>
      </c>
    </row>
    <row r="3418" spans="1:6" x14ac:dyDescent="0.25">
      <c r="A3418" s="84">
        <v>1255597985</v>
      </c>
      <c r="C3418" s="84">
        <v>1</v>
      </c>
      <c r="D3418" s="84">
        <v>0</v>
      </c>
      <c r="E3418" s="84" t="s">
        <v>20</v>
      </c>
      <c r="F3418" s="84" t="s">
        <v>65</v>
      </c>
    </row>
    <row r="3419" spans="1:6" x14ac:dyDescent="0.25">
      <c r="A3419" s="84">
        <v>1538265830</v>
      </c>
      <c r="C3419" s="84">
        <v>1</v>
      </c>
      <c r="D3419" s="84">
        <v>1</v>
      </c>
      <c r="E3419" s="84" t="s">
        <v>62</v>
      </c>
      <c r="F3419" s="84" t="s">
        <v>68</v>
      </c>
    </row>
    <row r="3420" spans="1:6" x14ac:dyDescent="0.25">
      <c r="A3420" s="84">
        <v>1942235288</v>
      </c>
      <c r="C3420" s="84">
        <v>1</v>
      </c>
      <c r="D3420" s="84">
        <v>0</v>
      </c>
      <c r="E3420" s="84" t="s">
        <v>20</v>
      </c>
      <c r="F3420" s="84" t="s">
        <v>65</v>
      </c>
    </row>
    <row r="3421" spans="1:6" x14ac:dyDescent="0.25">
      <c r="A3421" s="84">
        <v>1487862066</v>
      </c>
      <c r="C3421" s="84">
        <v>1</v>
      </c>
      <c r="D3421" s="84">
        <v>1</v>
      </c>
      <c r="E3421" s="84" t="s">
        <v>64</v>
      </c>
      <c r="F3421" s="84" t="s">
        <v>66</v>
      </c>
    </row>
    <row r="3422" spans="1:6" x14ac:dyDescent="0.25">
      <c r="A3422" s="84">
        <v>1992965818</v>
      </c>
      <c r="C3422" s="84">
        <v>1</v>
      </c>
      <c r="D3422" s="84">
        <v>1</v>
      </c>
      <c r="E3422" s="84" t="s">
        <v>62</v>
      </c>
      <c r="F3422" s="84" t="s">
        <v>66</v>
      </c>
    </row>
    <row r="3423" spans="1:6" x14ac:dyDescent="0.25">
      <c r="A3423" s="84">
        <v>1629590732</v>
      </c>
      <c r="C3423" s="84">
        <v>1</v>
      </c>
      <c r="D3423" s="84">
        <v>1</v>
      </c>
      <c r="E3423" s="84" t="s">
        <v>20</v>
      </c>
      <c r="F3423" s="84" t="s">
        <v>67</v>
      </c>
    </row>
    <row r="3424" spans="1:6" x14ac:dyDescent="0.25">
      <c r="A3424" s="84">
        <v>1932113313</v>
      </c>
      <c r="C3424" s="84">
        <v>1</v>
      </c>
      <c r="D3424" s="84">
        <v>0</v>
      </c>
      <c r="E3424" s="84" t="s">
        <v>62</v>
      </c>
      <c r="F3424" s="84" t="s">
        <v>65</v>
      </c>
    </row>
    <row r="3425" spans="1:6" x14ac:dyDescent="0.25">
      <c r="A3425" s="84">
        <v>1518953983</v>
      </c>
      <c r="C3425" s="84">
        <v>1</v>
      </c>
      <c r="D3425" s="84">
        <v>1</v>
      </c>
      <c r="E3425" s="84" t="s">
        <v>64</v>
      </c>
      <c r="F3425" s="84" t="s">
        <v>63</v>
      </c>
    </row>
    <row r="3426" spans="1:6" x14ac:dyDescent="0.25">
      <c r="A3426" s="84">
        <v>1821105321</v>
      </c>
      <c r="C3426" s="84">
        <v>1</v>
      </c>
      <c r="D3426" s="84">
        <v>0</v>
      </c>
      <c r="E3426" s="84" t="s">
        <v>62</v>
      </c>
      <c r="F3426" s="84" t="s">
        <v>65</v>
      </c>
    </row>
    <row r="3427" spans="1:6" x14ac:dyDescent="0.25">
      <c r="A3427" s="84">
        <v>1922183342</v>
      </c>
      <c r="C3427" s="84">
        <v>1</v>
      </c>
      <c r="D3427" s="84">
        <v>0</v>
      </c>
      <c r="E3427" s="84" t="s">
        <v>62</v>
      </c>
      <c r="F3427" s="84" t="s">
        <v>65</v>
      </c>
    </row>
    <row r="3428" spans="1:6" x14ac:dyDescent="0.25">
      <c r="A3428" s="84">
        <v>1326048323</v>
      </c>
      <c r="C3428" s="84">
        <v>1</v>
      </c>
      <c r="D3428" s="84">
        <v>1</v>
      </c>
      <c r="E3428" s="84" t="s">
        <v>20</v>
      </c>
      <c r="F3428" s="84" t="s">
        <v>63</v>
      </c>
    </row>
    <row r="3429" spans="1:6" x14ac:dyDescent="0.25">
      <c r="A3429" s="84">
        <v>1679644983</v>
      </c>
      <c r="C3429" s="84">
        <v>1</v>
      </c>
      <c r="D3429" s="84">
        <v>1</v>
      </c>
      <c r="E3429" s="84" t="s">
        <v>20</v>
      </c>
      <c r="F3429" s="84" t="s">
        <v>63</v>
      </c>
    </row>
    <row r="3430" spans="1:6" x14ac:dyDescent="0.25">
      <c r="A3430" s="84">
        <v>1083675516</v>
      </c>
      <c r="C3430" s="84">
        <v>1</v>
      </c>
      <c r="D3430" s="84">
        <v>0</v>
      </c>
      <c r="E3430" s="84" t="s">
        <v>62</v>
      </c>
      <c r="F3430" s="84" t="s">
        <v>65</v>
      </c>
    </row>
    <row r="3431" spans="1:6" x14ac:dyDescent="0.25">
      <c r="A3431" s="84">
        <v>1154425742</v>
      </c>
      <c r="C3431" s="84">
        <v>1</v>
      </c>
      <c r="D3431" s="84">
        <v>1</v>
      </c>
      <c r="E3431" s="84" t="s">
        <v>62</v>
      </c>
      <c r="F3431" s="84" t="s">
        <v>70</v>
      </c>
    </row>
    <row r="3432" spans="1:6" x14ac:dyDescent="0.25">
      <c r="A3432" s="84">
        <v>1740280932</v>
      </c>
      <c r="C3432" s="84">
        <v>1</v>
      </c>
      <c r="D3432" s="84">
        <v>1</v>
      </c>
      <c r="E3432" s="84" t="s">
        <v>64</v>
      </c>
      <c r="F3432" s="84" t="s">
        <v>68</v>
      </c>
    </row>
    <row r="3433" spans="1:6" x14ac:dyDescent="0.25">
      <c r="A3433" s="84">
        <v>1164605713</v>
      </c>
      <c r="C3433" s="84">
        <v>1</v>
      </c>
      <c r="D3433" s="84">
        <v>0</v>
      </c>
      <c r="E3433" s="84" t="s">
        <v>62</v>
      </c>
      <c r="F3433" s="84" t="s">
        <v>65</v>
      </c>
    </row>
    <row r="3434" spans="1:6" x14ac:dyDescent="0.25">
      <c r="A3434" s="84">
        <v>1740206689</v>
      </c>
      <c r="C3434" s="84">
        <v>1</v>
      </c>
      <c r="D3434" s="84">
        <v>1</v>
      </c>
      <c r="E3434" s="84" t="s">
        <v>64</v>
      </c>
      <c r="F3434" s="84" t="s">
        <v>70</v>
      </c>
    </row>
    <row r="3435" spans="1:6" x14ac:dyDescent="0.25">
      <c r="A3435" s="84">
        <v>1184613382</v>
      </c>
      <c r="C3435" s="84">
        <v>1</v>
      </c>
      <c r="D3435" s="84">
        <v>1</v>
      </c>
      <c r="E3435" s="84" t="s">
        <v>20</v>
      </c>
      <c r="F3435" s="84" t="s">
        <v>66</v>
      </c>
    </row>
    <row r="3436" spans="1:6" x14ac:dyDescent="0.25">
      <c r="A3436" s="84">
        <v>1912989773</v>
      </c>
      <c r="C3436" s="84">
        <v>1</v>
      </c>
      <c r="D3436" s="84">
        <v>1</v>
      </c>
      <c r="E3436" s="84" t="s">
        <v>20</v>
      </c>
      <c r="F3436" s="84" t="s">
        <v>63</v>
      </c>
    </row>
    <row r="3437" spans="1:6" x14ac:dyDescent="0.25">
      <c r="A3437" s="84">
        <v>1861421349</v>
      </c>
      <c r="C3437" s="84">
        <v>1</v>
      </c>
      <c r="D3437" s="84">
        <v>0</v>
      </c>
      <c r="E3437" s="84" t="s">
        <v>62</v>
      </c>
      <c r="F3437" s="84" t="s">
        <v>65</v>
      </c>
    </row>
    <row r="3438" spans="1:6" x14ac:dyDescent="0.25">
      <c r="A3438" s="84">
        <v>1689602195</v>
      </c>
      <c r="C3438" s="84">
        <v>1</v>
      </c>
      <c r="D3438" s="84">
        <v>1</v>
      </c>
      <c r="E3438" s="84" t="s">
        <v>62</v>
      </c>
      <c r="F3438" s="84" t="s">
        <v>63</v>
      </c>
    </row>
    <row r="3439" spans="1:6" x14ac:dyDescent="0.25">
      <c r="A3439" s="84">
        <v>1891721353</v>
      </c>
      <c r="C3439" s="84">
        <v>1</v>
      </c>
      <c r="D3439" s="84">
        <v>0</v>
      </c>
      <c r="E3439" s="84" t="s">
        <v>20</v>
      </c>
      <c r="F3439" s="84" t="s">
        <v>65</v>
      </c>
    </row>
    <row r="3440" spans="1:6" x14ac:dyDescent="0.25">
      <c r="A3440" s="84">
        <v>1912961939</v>
      </c>
      <c r="C3440" s="84">
        <v>1</v>
      </c>
      <c r="D3440" s="84">
        <v>0</v>
      </c>
      <c r="E3440" s="84" t="s">
        <v>20</v>
      </c>
      <c r="F3440" s="84" t="s">
        <v>65</v>
      </c>
    </row>
    <row r="3441" spans="1:6" x14ac:dyDescent="0.25">
      <c r="A3441" s="84">
        <v>1821142167</v>
      </c>
      <c r="C3441" s="84">
        <v>1</v>
      </c>
      <c r="D3441" s="84">
        <v>1</v>
      </c>
      <c r="E3441" s="84" t="s">
        <v>62</v>
      </c>
      <c r="F3441" s="84" t="s">
        <v>63</v>
      </c>
    </row>
    <row r="3442" spans="1:6" x14ac:dyDescent="0.25">
      <c r="A3442" s="84">
        <v>1245361195</v>
      </c>
      <c r="C3442" s="84">
        <v>1</v>
      </c>
      <c r="D3442" s="84">
        <v>1</v>
      </c>
      <c r="E3442" s="84" t="s">
        <v>64</v>
      </c>
      <c r="F3442" s="84" t="s">
        <v>70</v>
      </c>
    </row>
    <row r="3443" spans="1:6" x14ac:dyDescent="0.25">
      <c r="A3443" s="84">
        <v>1548340607</v>
      </c>
      <c r="C3443" s="84">
        <v>1</v>
      </c>
      <c r="D3443" s="84">
        <v>1</v>
      </c>
      <c r="E3443" s="84" t="s">
        <v>64</v>
      </c>
      <c r="F3443" s="84" t="s">
        <v>68</v>
      </c>
    </row>
    <row r="3444" spans="1:6" x14ac:dyDescent="0.25">
      <c r="A3444" s="84">
        <v>1467466243</v>
      </c>
      <c r="C3444" s="84">
        <v>1</v>
      </c>
      <c r="D3444" s="84">
        <v>0</v>
      </c>
      <c r="E3444" s="84" t="s">
        <v>20</v>
      </c>
      <c r="F3444" s="84" t="s">
        <v>65</v>
      </c>
    </row>
    <row r="3445" spans="1:6" x14ac:dyDescent="0.25">
      <c r="A3445" s="84">
        <v>1346289915</v>
      </c>
      <c r="C3445" s="84">
        <v>1</v>
      </c>
      <c r="D3445" s="84">
        <v>0</v>
      </c>
      <c r="E3445" s="84" t="s">
        <v>62</v>
      </c>
      <c r="F3445" s="84" t="s">
        <v>65</v>
      </c>
    </row>
    <row r="3446" spans="1:6" x14ac:dyDescent="0.25">
      <c r="A3446" s="84">
        <v>1548306483</v>
      </c>
      <c r="C3446" s="84">
        <v>1</v>
      </c>
      <c r="D3446" s="84">
        <v>1</v>
      </c>
      <c r="E3446" s="84" t="s">
        <v>20</v>
      </c>
      <c r="F3446" s="84" t="s">
        <v>63</v>
      </c>
    </row>
    <row r="3447" spans="1:6" x14ac:dyDescent="0.25">
      <c r="A3447" s="84">
        <v>1821061466</v>
      </c>
      <c r="C3447" s="84">
        <v>1</v>
      </c>
      <c r="D3447" s="84">
        <v>0</v>
      </c>
      <c r="E3447" s="84" t="s">
        <v>20</v>
      </c>
      <c r="F3447" s="84" t="s">
        <v>65</v>
      </c>
    </row>
    <row r="3448" spans="1:6" x14ac:dyDescent="0.25">
      <c r="A3448" s="84">
        <v>1518059237</v>
      </c>
      <c r="C3448" s="84">
        <v>1</v>
      </c>
      <c r="D3448" s="84">
        <v>0</v>
      </c>
      <c r="E3448" s="84" t="s">
        <v>20</v>
      </c>
      <c r="F3448" s="84" t="s">
        <v>65</v>
      </c>
    </row>
    <row r="3449" spans="1:6" x14ac:dyDescent="0.25">
      <c r="A3449" s="84">
        <v>1639194822</v>
      </c>
      <c r="C3449" s="84">
        <v>1</v>
      </c>
      <c r="D3449" s="84">
        <v>1</v>
      </c>
      <c r="E3449" s="84" t="s">
        <v>62</v>
      </c>
      <c r="F3449" s="84" t="s">
        <v>70</v>
      </c>
    </row>
    <row r="3450" spans="1:6" x14ac:dyDescent="0.25">
      <c r="A3450" s="84">
        <v>1871679340</v>
      </c>
      <c r="C3450" s="84">
        <v>1</v>
      </c>
      <c r="D3450" s="84">
        <v>0</v>
      </c>
      <c r="E3450" s="84" t="s">
        <v>71</v>
      </c>
      <c r="F3450" s="84" t="s">
        <v>65</v>
      </c>
    </row>
    <row r="3451" spans="1:6" x14ac:dyDescent="0.25">
      <c r="A3451" s="84">
        <v>1427082890</v>
      </c>
      <c r="C3451" s="84">
        <v>1</v>
      </c>
      <c r="D3451" s="84">
        <v>1</v>
      </c>
      <c r="E3451" s="84" t="s">
        <v>62</v>
      </c>
      <c r="F3451" s="84" t="s">
        <v>63</v>
      </c>
    </row>
    <row r="3452" spans="1:6" x14ac:dyDescent="0.25">
      <c r="A3452" s="84">
        <v>1649307356</v>
      </c>
      <c r="C3452" s="84">
        <v>1</v>
      </c>
      <c r="D3452" s="84">
        <v>1</v>
      </c>
      <c r="E3452" s="84" t="s">
        <v>62</v>
      </c>
      <c r="F3452" s="84" t="s">
        <v>68</v>
      </c>
    </row>
    <row r="3453" spans="1:6" x14ac:dyDescent="0.25">
      <c r="A3453" s="84">
        <v>1104955194</v>
      </c>
      <c r="C3453" s="84">
        <v>1</v>
      </c>
      <c r="D3453" s="84">
        <v>0</v>
      </c>
      <c r="E3453" s="84" t="s">
        <v>20</v>
      </c>
      <c r="F3453" s="84" t="s">
        <v>65</v>
      </c>
    </row>
    <row r="3454" spans="1:6" x14ac:dyDescent="0.25">
      <c r="A3454" s="84">
        <v>1790758647</v>
      </c>
      <c r="C3454" s="84">
        <v>1</v>
      </c>
      <c r="D3454" s="84">
        <v>0</v>
      </c>
      <c r="E3454" s="84" t="s">
        <v>62</v>
      </c>
      <c r="F3454" s="84" t="s">
        <v>65</v>
      </c>
    </row>
    <row r="3455" spans="1:6" x14ac:dyDescent="0.25">
      <c r="A3455" s="84">
        <v>1114957057</v>
      </c>
      <c r="C3455" s="84">
        <v>1</v>
      </c>
      <c r="D3455" s="84">
        <v>1</v>
      </c>
      <c r="E3455" s="84" t="s">
        <v>20</v>
      </c>
      <c r="F3455" s="84" t="s">
        <v>70</v>
      </c>
    </row>
    <row r="3456" spans="1:6" x14ac:dyDescent="0.25">
      <c r="A3456" s="84">
        <v>1215111232</v>
      </c>
      <c r="C3456" s="84">
        <v>1</v>
      </c>
      <c r="D3456" s="84">
        <v>1</v>
      </c>
      <c r="E3456" s="84" t="s">
        <v>62</v>
      </c>
      <c r="F3456" s="84" t="s">
        <v>67</v>
      </c>
    </row>
    <row r="3457" spans="1:6" x14ac:dyDescent="0.25">
      <c r="A3457" s="84">
        <v>1437169372</v>
      </c>
      <c r="C3457" s="84">
        <v>1</v>
      </c>
      <c r="D3457" s="84">
        <v>0</v>
      </c>
      <c r="E3457" s="84" t="s">
        <v>62</v>
      </c>
      <c r="F3457" s="84" t="s">
        <v>65</v>
      </c>
    </row>
    <row r="3458" spans="1:6" x14ac:dyDescent="0.25">
      <c r="A3458" s="84">
        <v>1194949818</v>
      </c>
      <c r="C3458" s="84">
        <v>1</v>
      </c>
      <c r="D3458" s="84">
        <v>0</v>
      </c>
      <c r="E3458" s="84" t="s">
        <v>62</v>
      </c>
      <c r="F3458" s="84" t="s">
        <v>65</v>
      </c>
    </row>
    <row r="3459" spans="1:6" x14ac:dyDescent="0.25">
      <c r="A3459" s="84">
        <v>1811901960</v>
      </c>
      <c r="C3459" s="84">
        <v>1</v>
      </c>
      <c r="D3459" s="84">
        <v>0</v>
      </c>
      <c r="E3459" s="84" t="s">
        <v>20</v>
      </c>
      <c r="F3459" s="84" t="s">
        <v>65</v>
      </c>
    </row>
    <row r="3460" spans="1:6" x14ac:dyDescent="0.25">
      <c r="A3460" s="84">
        <v>1720065303</v>
      </c>
      <c r="C3460" s="84">
        <v>1</v>
      </c>
      <c r="D3460" s="84">
        <v>1</v>
      </c>
      <c r="E3460" s="84" t="s">
        <v>62</v>
      </c>
      <c r="F3460" s="84" t="s">
        <v>70</v>
      </c>
    </row>
    <row r="3461" spans="1:6" x14ac:dyDescent="0.25">
      <c r="A3461" s="84">
        <v>1184659161</v>
      </c>
      <c r="C3461" s="84">
        <v>1</v>
      </c>
      <c r="D3461" s="84">
        <v>1</v>
      </c>
      <c r="E3461" s="84" t="s">
        <v>62</v>
      </c>
      <c r="F3461" s="84" t="s">
        <v>63</v>
      </c>
    </row>
    <row r="3462" spans="1:6" x14ac:dyDescent="0.25">
      <c r="A3462" s="84">
        <v>1467468488</v>
      </c>
      <c r="C3462" s="84">
        <v>1</v>
      </c>
      <c r="D3462" s="84">
        <v>0</v>
      </c>
      <c r="E3462" s="84" t="s">
        <v>20</v>
      </c>
      <c r="F3462" s="84" t="s">
        <v>65</v>
      </c>
    </row>
    <row r="3463" spans="1:6" x14ac:dyDescent="0.25">
      <c r="A3463" s="84">
        <v>1811920242</v>
      </c>
      <c r="C3463" s="84">
        <v>1</v>
      </c>
      <c r="D3463" s="84">
        <v>1</v>
      </c>
      <c r="E3463" s="84" t="s">
        <v>62</v>
      </c>
      <c r="F3463" s="84" t="s">
        <v>70</v>
      </c>
    </row>
    <row r="3464" spans="1:6" x14ac:dyDescent="0.25">
      <c r="A3464" s="84">
        <v>1225058837</v>
      </c>
      <c r="C3464" s="84">
        <v>1</v>
      </c>
      <c r="D3464" s="84">
        <v>0</v>
      </c>
      <c r="E3464" s="84" t="s">
        <v>62</v>
      </c>
      <c r="F3464" s="84" t="s">
        <v>65</v>
      </c>
    </row>
    <row r="3465" spans="1:6" x14ac:dyDescent="0.25">
      <c r="A3465" s="84">
        <v>1508893363</v>
      </c>
      <c r="C3465" s="84">
        <v>1</v>
      </c>
      <c r="D3465" s="84">
        <v>1</v>
      </c>
      <c r="E3465" s="84" t="s">
        <v>62</v>
      </c>
      <c r="F3465" s="84" t="s">
        <v>63</v>
      </c>
    </row>
    <row r="3466" spans="1:6" x14ac:dyDescent="0.25">
      <c r="A3466" s="84">
        <v>1326089079</v>
      </c>
      <c r="C3466" s="84">
        <v>1</v>
      </c>
      <c r="D3466" s="84">
        <v>0</v>
      </c>
      <c r="E3466" s="84" t="s">
        <v>20</v>
      </c>
      <c r="F3466" s="84" t="s">
        <v>65</v>
      </c>
    </row>
    <row r="3467" spans="1:6" x14ac:dyDescent="0.25">
      <c r="A3467" s="84">
        <v>1629123070</v>
      </c>
      <c r="C3467" s="84">
        <v>1</v>
      </c>
      <c r="D3467" s="84">
        <v>1</v>
      </c>
      <c r="E3467" s="84" t="s">
        <v>20</v>
      </c>
      <c r="F3467" s="84" t="s">
        <v>70</v>
      </c>
    </row>
    <row r="3468" spans="1:6" x14ac:dyDescent="0.25">
      <c r="A3468" s="84">
        <v>1215929880</v>
      </c>
      <c r="C3468" s="84">
        <v>1</v>
      </c>
      <c r="D3468" s="84">
        <v>0</v>
      </c>
      <c r="E3468" s="84" t="s">
        <v>20</v>
      </c>
      <c r="F3468" s="84" t="s">
        <v>65</v>
      </c>
    </row>
    <row r="3469" spans="1:6" x14ac:dyDescent="0.25">
      <c r="A3469" s="84">
        <v>1801324892</v>
      </c>
      <c r="C3469" s="84">
        <v>1</v>
      </c>
      <c r="D3469" s="84">
        <v>1</v>
      </c>
      <c r="E3469" s="84" t="s">
        <v>20</v>
      </c>
      <c r="F3469" s="84" t="s">
        <v>67</v>
      </c>
    </row>
    <row r="3470" spans="1:6" x14ac:dyDescent="0.25">
      <c r="A3470" s="84">
        <v>1326034265</v>
      </c>
      <c r="C3470" s="84">
        <v>1</v>
      </c>
      <c r="D3470" s="84">
        <v>0</v>
      </c>
      <c r="E3470" s="84" t="s">
        <v>71</v>
      </c>
      <c r="F3470" s="84" t="s">
        <v>65</v>
      </c>
    </row>
    <row r="3471" spans="1:6" x14ac:dyDescent="0.25">
      <c r="A3471" s="84">
        <v>1982693164</v>
      </c>
      <c r="C3471" s="84">
        <v>1</v>
      </c>
      <c r="D3471" s="84">
        <v>1</v>
      </c>
      <c r="E3471" s="84" t="s">
        <v>20</v>
      </c>
      <c r="F3471" s="84" t="s">
        <v>66</v>
      </c>
    </row>
    <row r="3472" spans="1:6" x14ac:dyDescent="0.25">
      <c r="A3472" s="84">
        <v>1790755569</v>
      </c>
      <c r="C3472" s="84">
        <v>1</v>
      </c>
      <c r="D3472" s="84">
        <v>1</v>
      </c>
      <c r="E3472" s="84" t="s">
        <v>62</v>
      </c>
      <c r="F3472" s="84" t="s">
        <v>63</v>
      </c>
    </row>
    <row r="3473" spans="1:6" x14ac:dyDescent="0.25">
      <c r="A3473" s="84">
        <v>1144230996</v>
      </c>
      <c r="C3473" s="84">
        <v>1</v>
      </c>
      <c r="D3473" s="84">
        <v>1</v>
      </c>
      <c r="E3473" s="84" t="s">
        <v>64</v>
      </c>
      <c r="F3473" s="84" t="s">
        <v>70</v>
      </c>
    </row>
    <row r="3474" spans="1:6" x14ac:dyDescent="0.25">
      <c r="A3474" s="84">
        <v>1639118748</v>
      </c>
      <c r="C3474" s="84">
        <v>1</v>
      </c>
      <c r="D3474" s="84">
        <v>1</v>
      </c>
      <c r="E3474" s="84" t="s">
        <v>64</v>
      </c>
      <c r="F3474" s="84" t="s">
        <v>63</v>
      </c>
    </row>
    <row r="3475" spans="1:6" x14ac:dyDescent="0.25">
      <c r="A3475" s="84">
        <v>1164577706</v>
      </c>
      <c r="C3475" s="84">
        <v>1</v>
      </c>
      <c r="D3475" s="84">
        <v>0</v>
      </c>
      <c r="E3475" s="84" t="s">
        <v>64</v>
      </c>
      <c r="F3475" s="84" t="s">
        <v>65</v>
      </c>
    </row>
    <row r="3476" spans="1:6" x14ac:dyDescent="0.25">
      <c r="A3476" s="84">
        <v>1700939097</v>
      </c>
      <c r="C3476" s="84">
        <v>1</v>
      </c>
      <c r="D3476" s="84">
        <v>0</v>
      </c>
      <c r="E3476" s="84" t="s">
        <v>71</v>
      </c>
      <c r="F3476" s="84" t="s">
        <v>65</v>
      </c>
    </row>
    <row r="3477" spans="1:6" x14ac:dyDescent="0.25">
      <c r="A3477" s="84">
        <v>1487627261</v>
      </c>
      <c r="C3477" s="84">
        <v>1</v>
      </c>
      <c r="D3477" s="84">
        <v>0</v>
      </c>
      <c r="E3477" s="84" t="s">
        <v>64</v>
      </c>
      <c r="F3477" s="84" t="s">
        <v>65</v>
      </c>
    </row>
    <row r="3478" spans="1:6" x14ac:dyDescent="0.25">
      <c r="A3478" s="84">
        <v>1851338941</v>
      </c>
      <c r="C3478" s="84">
        <v>1</v>
      </c>
      <c r="D3478" s="84">
        <v>1</v>
      </c>
      <c r="E3478" s="84" t="s">
        <v>62</v>
      </c>
      <c r="F3478" s="84" t="s">
        <v>63</v>
      </c>
    </row>
    <row r="3479" spans="1:6" x14ac:dyDescent="0.25">
      <c r="A3479" s="84">
        <v>1043219355</v>
      </c>
      <c r="C3479" s="84">
        <v>1</v>
      </c>
      <c r="D3479" s="84">
        <v>1</v>
      </c>
      <c r="E3479" s="84" t="s">
        <v>62</v>
      </c>
      <c r="F3479" s="84" t="s">
        <v>67</v>
      </c>
    </row>
    <row r="3480" spans="1:6" x14ac:dyDescent="0.25">
      <c r="A3480" s="84">
        <v>1114945680</v>
      </c>
      <c r="C3480" s="84">
        <v>1</v>
      </c>
      <c r="D3480" s="84">
        <v>0</v>
      </c>
      <c r="E3480" s="84" t="s">
        <v>62</v>
      </c>
      <c r="F3480" s="84" t="s">
        <v>65</v>
      </c>
    </row>
    <row r="3481" spans="1:6" x14ac:dyDescent="0.25">
      <c r="A3481" s="84">
        <v>1922036474</v>
      </c>
      <c r="C3481" s="84">
        <v>1</v>
      </c>
      <c r="D3481" s="84">
        <v>1</v>
      </c>
      <c r="E3481" s="84" t="s">
        <v>62</v>
      </c>
      <c r="F3481" s="84" t="s">
        <v>70</v>
      </c>
    </row>
    <row r="3482" spans="1:6" x14ac:dyDescent="0.25">
      <c r="A3482" s="84">
        <v>1649357732</v>
      </c>
      <c r="C3482" s="84">
        <v>1</v>
      </c>
      <c r="D3482" s="84">
        <v>1</v>
      </c>
      <c r="E3482" s="84" t="s">
        <v>64</v>
      </c>
      <c r="F3482" s="84" t="s">
        <v>63</v>
      </c>
    </row>
    <row r="3483" spans="1:6" x14ac:dyDescent="0.25">
      <c r="A3483" s="84">
        <v>1912010257</v>
      </c>
      <c r="C3483" s="84">
        <v>1</v>
      </c>
      <c r="D3483" s="84">
        <v>1</v>
      </c>
      <c r="E3483" s="84" t="s">
        <v>62</v>
      </c>
      <c r="F3483" s="84" t="s">
        <v>66</v>
      </c>
    </row>
    <row r="3484" spans="1:6" x14ac:dyDescent="0.25">
      <c r="A3484" s="84">
        <v>1528004090</v>
      </c>
      <c r="C3484" s="84">
        <v>1</v>
      </c>
      <c r="D3484" s="84">
        <v>1</v>
      </c>
      <c r="E3484" s="84" t="s">
        <v>62</v>
      </c>
      <c r="F3484" s="84" t="s">
        <v>66</v>
      </c>
    </row>
    <row r="3485" spans="1:6" x14ac:dyDescent="0.25">
      <c r="A3485" s="84">
        <v>1447208418</v>
      </c>
      <c r="C3485" s="84">
        <v>1</v>
      </c>
      <c r="D3485" s="84">
        <v>0</v>
      </c>
      <c r="E3485" s="84" t="s">
        <v>62</v>
      </c>
      <c r="F3485" s="84" t="s">
        <v>65</v>
      </c>
    </row>
    <row r="3486" spans="1:6" x14ac:dyDescent="0.25">
      <c r="A3486" s="84">
        <v>1487644613</v>
      </c>
      <c r="C3486" s="84">
        <v>1</v>
      </c>
      <c r="D3486" s="84">
        <v>1</v>
      </c>
      <c r="E3486" s="84" t="s">
        <v>62</v>
      </c>
      <c r="F3486" s="84" t="s">
        <v>66</v>
      </c>
    </row>
    <row r="3487" spans="1:6" x14ac:dyDescent="0.25">
      <c r="A3487" s="84">
        <v>1801876412</v>
      </c>
      <c r="C3487" s="84">
        <v>1</v>
      </c>
      <c r="D3487" s="84">
        <v>0</v>
      </c>
      <c r="E3487" s="84" t="s">
        <v>62</v>
      </c>
      <c r="F3487" s="84" t="s">
        <v>65</v>
      </c>
    </row>
    <row r="3488" spans="1:6" x14ac:dyDescent="0.25">
      <c r="A3488" s="84">
        <v>1851374631</v>
      </c>
      <c r="C3488" s="84">
        <v>1</v>
      </c>
      <c r="D3488" s="84">
        <v>1</v>
      </c>
      <c r="E3488" s="84" t="s">
        <v>62</v>
      </c>
      <c r="F3488" s="84" t="s">
        <v>63</v>
      </c>
    </row>
    <row r="3489" spans="1:6" x14ac:dyDescent="0.25">
      <c r="A3489" s="84">
        <v>1316164171</v>
      </c>
      <c r="C3489" s="84">
        <v>1</v>
      </c>
      <c r="D3489" s="84">
        <v>1</v>
      </c>
      <c r="E3489" s="84" t="s">
        <v>20</v>
      </c>
      <c r="F3489" s="84" t="s">
        <v>70</v>
      </c>
    </row>
    <row r="3490" spans="1:6" x14ac:dyDescent="0.25">
      <c r="A3490" s="84">
        <v>1366571309</v>
      </c>
      <c r="C3490" s="84">
        <v>1</v>
      </c>
      <c r="D3490" s="84">
        <v>0</v>
      </c>
      <c r="E3490" s="84" t="s">
        <v>20</v>
      </c>
      <c r="F3490" s="84" t="s">
        <v>65</v>
      </c>
    </row>
    <row r="3491" spans="1:6" x14ac:dyDescent="0.25">
      <c r="A3491" s="84">
        <v>1710015425</v>
      </c>
      <c r="C3491" s="84">
        <v>1</v>
      </c>
      <c r="D3491" s="84">
        <v>0</v>
      </c>
      <c r="E3491" s="84" t="s">
        <v>62</v>
      </c>
      <c r="F3491" s="84" t="s">
        <v>65</v>
      </c>
    </row>
    <row r="3492" spans="1:6" x14ac:dyDescent="0.25">
      <c r="A3492" s="84">
        <v>1700817350</v>
      </c>
      <c r="C3492" s="84">
        <v>1</v>
      </c>
      <c r="D3492" s="84">
        <v>1</v>
      </c>
      <c r="E3492" s="84" t="s">
        <v>62</v>
      </c>
      <c r="F3492" s="84" t="s">
        <v>63</v>
      </c>
    </row>
    <row r="3493" spans="1:6" x14ac:dyDescent="0.25">
      <c r="A3493" s="84">
        <v>1861565285</v>
      </c>
      <c r="C3493" s="84">
        <v>1</v>
      </c>
      <c r="D3493" s="84">
        <v>0</v>
      </c>
      <c r="E3493" s="84" t="s">
        <v>62</v>
      </c>
      <c r="F3493" s="84" t="s">
        <v>65</v>
      </c>
    </row>
    <row r="3494" spans="1:6" x14ac:dyDescent="0.25">
      <c r="A3494" s="84">
        <v>1851362974</v>
      </c>
      <c r="C3494" s="84">
        <v>1</v>
      </c>
      <c r="D3494" s="84">
        <v>1</v>
      </c>
      <c r="E3494" s="84" t="s">
        <v>62</v>
      </c>
      <c r="F3494" s="84" t="s">
        <v>66</v>
      </c>
    </row>
    <row r="3495" spans="1:6" x14ac:dyDescent="0.25">
      <c r="A3495" s="84">
        <v>1932133667</v>
      </c>
      <c r="C3495" s="84">
        <v>1</v>
      </c>
      <c r="D3495" s="84">
        <v>1</v>
      </c>
      <c r="E3495" s="84" t="s">
        <v>62</v>
      </c>
      <c r="F3495" s="84" t="s">
        <v>63</v>
      </c>
    </row>
    <row r="3496" spans="1:6" x14ac:dyDescent="0.25">
      <c r="A3496" s="84">
        <v>1922004662</v>
      </c>
      <c r="C3496" s="84">
        <v>1</v>
      </c>
      <c r="D3496" s="84">
        <v>1</v>
      </c>
      <c r="E3496" s="84" t="s">
        <v>62</v>
      </c>
      <c r="F3496" s="84" t="s">
        <v>63</v>
      </c>
    </row>
    <row r="3497" spans="1:6" x14ac:dyDescent="0.25">
      <c r="A3497" s="84">
        <v>1023124054</v>
      </c>
      <c r="C3497" s="84">
        <v>1</v>
      </c>
      <c r="D3497" s="84">
        <v>1</v>
      </c>
      <c r="E3497" s="84" t="s">
        <v>62</v>
      </c>
      <c r="F3497" s="84" t="s">
        <v>67</v>
      </c>
    </row>
    <row r="3498" spans="1:6" x14ac:dyDescent="0.25">
      <c r="A3498" s="84">
        <v>1205833662</v>
      </c>
      <c r="C3498" s="84">
        <v>1</v>
      </c>
      <c r="D3498" s="84">
        <v>1</v>
      </c>
      <c r="E3498" s="84" t="s">
        <v>62</v>
      </c>
      <c r="F3498" s="84" t="s">
        <v>67</v>
      </c>
    </row>
    <row r="3499" spans="1:6" x14ac:dyDescent="0.25">
      <c r="A3499" s="84">
        <v>1174512172</v>
      </c>
      <c r="C3499" s="84">
        <v>1</v>
      </c>
      <c r="D3499" s="84">
        <v>1</v>
      </c>
      <c r="E3499" s="84" t="s">
        <v>62</v>
      </c>
      <c r="F3499" s="84" t="s">
        <v>63</v>
      </c>
    </row>
    <row r="3500" spans="1:6" x14ac:dyDescent="0.25">
      <c r="A3500" s="84">
        <v>1487677977</v>
      </c>
      <c r="C3500" s="84">
        <v>1</v>
      </c>
      <c r="D3500" s="84">
        <v>0</v>
      </c>
      <c r="E3500" s="84" t="s">
        <v>62</v>
      </c>
      <c r="F3500" s="84" t="s">
        <v>65</v>
      </c>
    </row>
    <row r="3501" spans="1:6" x14ac:dyDescent="0.25">
      <c r="A3501" s="84">
        <v>1194969030</v>
      </c>
      <c r="C3501" s="84">
        <v>1</v>
      </c>
      <c r="D3501" s="84">
        <v>1</v>
      </c>
      <c r="E3501" s="84" t="s">
        <v>62</v>
      </c>
      <c r="F3501" s="84" t="s">
        <v>70</v>
      </c>
    </row>
    <row r="3502" spans="1:6" x14ac:dyDescent="0.25">
      <c r="A3502" s="84">
        <v>1164451688</v>
      </c>
      <c r="C3502" s="84">
        <v>1</v>
      </c>
      <c r="D3502" s="84">
        <v>1</v>
      </c>
      <c r="E3502" s="84" t="s">
        <v>62</v>
      </c>
      <c r="F3502" s="84" t="s">
        <v>63</v>
      </c>
    </row>
    <row r="3503" spans="1:6" x14ac:dyDescent="0.25">
      <c r="A3503" s="84">
        <v>1427419530</v>
      </c>
      <c r="C3503" s="84">
        <v>1</v>
      </c>
      <c r="D3503" s="84">
        <v>1</v>
      </c>
      <c r="E3503" s="84" t="s">
        <v>62</v>
      </c>
      <c r="F3503" s="84" t="s">
        <v>66</v>
      </c>
    </row>
    <row r="3504" spans="1:6" x14ac:dyDescent="0.25">
      <c r="A3504" s="84">
        <v>1609491158</v>
      </c>
      <c r="C3504" s="84">
        <v>1</v>
      </c>
      <c r="D3504" s="84">
        <v>0</v>
      </c>
      <c r="E3504" s="84" t="s">
        <v>20</v>
      </c>
      <c r="F3504" s="84" t="s">
        <v>65</v>
      </c>
    </row>
    <row r="3505" spans="1:6" x14ac:dyDescent="0.25">
      <c r="A3505" s="84">
        <v>1841619095</v>
      </c>
      <c r="C3505" s="84">
        <v>1</v>
      </c>
      <c r="D3505" s="84">
        <v>1</v>
      </c>
      <c r="E3505" s="84" t="s">
        <v>62</v>
      </c>
      <c r="F3505" s="84" t="s">
        <v>67</v>
      </c>
    </row>
    <row r="3506" spans="1:6" x14ac:dyDescent="0.25">
      <c r="A3506" s="84">
        <v>1598721284</v>
      </c>
      <c r="C3506" s="84">
        <v>1</v>
      </c>
      <c r="D3506" s="84">
        <v>0</v>
      </c>
      <c r="E3506" s="84" t="s">
        <v>62</v>
      </c>
      <c r="F3506" s="84" t="s">
        <v>65</v>
      </c>
    </row>
    <row r="3507" spans="1:6" x14ac:dyDescent="0.25">
      <c r="A3507" s="84">
        <v>1861618449</v>
      </c>
      <c r="C3507" s="84">
        <v>1</v>
      </c>
      <c r="D3507" s="84">
        <v>1</v>
      </c>
      <c r="E3507" s="84" t="s">
        <v>62</v>
      </c>
      <c r="F3507" s="84" t="s">
        <v>70</v>
      </c>
    </row>
    <row r="3508" spans="1:6" x14ac:dyDescent="0.25">
      <c r="A3508" s="84">
        <v>1346583242</v>
      </c>
      <c r="C3508" s="84">
        <v>1</v>
      </c>
      <c r="D3508" s="84">
        <v>1</v>
      </c>
      <c r="E3508" s="84" t="s">
        <v>64</v>
      </c>
      <c r="F3508" s="84" t="s">
        <v>70</v>
      </c>
    </row>
    <row r="3509" spans="1:6" x14ac:dyDescent="0.25">
      <c r="A3509" s="84">
        <v>1174565527</v>
      </c>
      <c r="C3509" s="84">
        <v>1</v>
      </c>
      <c r="D3509" s="84">
        <v>0</v>
      </c>
      <c r="E3509" s="84" t="s">
        <v>62</v>
      </c>
      <c r="F3509" s="84" t="s">
        <v>65</v>
      </c>
    </row>
    <row r="3510" spans="1:6" x14ac:dyDescent="0.25">
      <c r="A3510" s="84">
        <v>1164537023</v>
      </c>
      <c r="C3510" s="84">
        <v>1</v>
      </c>
      <c r="D3510" s="84">
        <v>1</v>
      </c>
      <c r="E3510" s="84" t="s">
        <v>62</v>
      </c>
      <c r="F3510" s="84" t="s">
        <v>66</v>
      </c>
    </row>
    <row r="3511" spans="1:6" x14ac:dyDescent="0.25">
      <c r="A3511" s="84">
        <v>1952374100</v>
      </c>
      <c r="C3511" s="84">
        <v>1</v>
      </c>
      <c r="D3511" s="84">
        <v>0</v>
      </c>
      <c r="E3511" s="84" t="s">
        <v>62</v>
      </c>
      <c r="F3511" s="84" t="s">
        <v>65</v>
      </c>
    </row>
    <row r="3512" spans="1:6" x14ac:dyDescent="0.25">
      <c r="A3512" s="84">
        <v>1154622413</v>
      </c>
      <c r="C3512" s="84">
        <v>1</v>
      </c>
      <c r="D3512" s="84">
        <v>1</v>
      </c>
      <c r="E3512" s="84" t="s">
        <v>64</v>
      </c>
      <c r="F3512" s="84" t="s">
        <v>63</v>
      </c>
    </row>
    <row r="3513" spans="1:6" x14ac:dyDescent="0.25">
      <c r="A3513" s="84">
        <v>1497869630</v>
      </c>
      <c r="C3513" s="84">
        <v>1</v>
      </c>
      <c r="D3513" s="84">
        <v>1</v>
      </c>
      <c r="E3513" s="84" t="s">
        <v>64</v>
      </c>
      <c r="F3513" s="84" t="s">
        <v>67</v>
      </c>
    </row>
    <row r="3514" spans="1:6" x14ac:dyDescent="0.25">
      <c r="A3514" s="84">
        <v>1396807806</v>
      </c>
      <c r="C3514" s="84">
        <v>1</v>
      </c>
      <c r="D3514" s="84">
        <v>0</v>
      </c>
      <c r="E3514" s="84" t="s">
        <v>20</v>
      </c>
      <c r="F3514" s="84" t="s">
        <v>65</v>
      </c>
    </row>
    <row r="3515" spans="1:6" x14ac:dyDescent="0.25">
      <c r="A3515" s="84">
        <v>1518144344</v>
      </c>
      <c r="C3515" s="84">
        <v>1</v>
      </c>
      <c r="D3515" s="84">
        <v>1</v>
      </c>
      <c r="E3515" s="84" t="s">
        <v>64</v>
      </c>
      <c r="F3515" s="84" t="s">
        <v>68</v>
      </c>
    </row>
    <row r="3516" spans="1:6" x14ac:dyDescent="0.25">
      <c r="A3516" s="84">
        <v>1093832578</v>
      </c>
      <c r="C3516" s="84">
        <v>1</v>
      </c>
      <c r="D3516" s="84">
        <v>1</v>
      </c>
      <c r="E3516" s="84" t="s">
        <v>20</v>
      </c>
      <c r="F3516" s="84" t="s">
        <v>67</v>
      </c>
    </row>
    <row r="3517" spans="1:6" x14ac:dyDescent="0.25">
      <c r="A3517" s="84">
        <v>1346433828</v>
      </c>
      <c r="C3517" s="84">
        <v>1</v>
      </c>
      <c r="D3517" s="84">
        <v>0</v>
      </c>
      <c r="E3517" s="84" t="s">
        <v>20</v>
      </c>
      <c r="F3517" s="84" t="s">
        <v>65</v>
      </c>
    </row>
    <row r="3518" spans="1:6" x14ac:dyDescent="0.25">
      <c r="A3518" s="84">
        <v>1043356173</v>
      </c>
      <c r="C3518" s="84">
        <v>1</v>
      </c>
      <c r="D3518" s="84">
        <v>0</v>
      </c>
      <c r="E3518" s="84" t="s">
        <v>20</v>
      </c>
      <c r="F3518" s="84" t="s">
        <v>65</v>
      </c>
    </row>
    <row r="3519" spans="1:6" x14ac:dyDescent="0.25">
      <c r="A3519" s="84">
        <v>1316247661</v>
      </c>
      <c r="C3519" s="84">
        <v>1</v>
      </c>
      <c r="D3519" s="84">
        <v>0</v>
      </c>
      <c r="E3519" s="84" t="s">
        <v>62</v>
      </c>
      <c r="F3519" s="84" t="s">
        <v>65</v>
      </c>
    </row>
    <row r="3520" spans="1:6" x14ac:dyDescent="0.25">
      <c r="A3520" s="84">
        <v>1992135826</v>
      </c>
      <c r="C3520" s="84">
        <v>1</v>
      </c>
      <c r="D3520" s="84">
        <v>0</v>
      </c>
      <c r="E3520" s="84" t="s">
        <v>20</v>
      </c>
      <c r="F3520" s="84" t="s">
        <v>65</v>
      </c>
    </row>
    <row r="3521" spans="1:6" x14ac:dyDescent="0.25">
      <c r="A3521" s="84">
        <v>1063705309</v>
      </c>
      <c r="C3521" s="84">
        <v>1</v>
      </c>
      <c r="D3521" s="84">
        <v>1</v>
      </c>
      <c r="E3521" s="84" t="s">
        <v>62</v>
      </c>
      <c r="F3521" s="84" t="s">
        <v>63</v>
      </c>
    </row>
    <row r="3522" spans="1:6" x14ac:dyDescent="0.25">
      <c r="A3522" s="84">
        <v>1235205477</v>
      </c>
      <c r="C3522" s="84">
        <v>1</v>
      </c>
      <c r="D3522" s="84">
        <v>1</v>
      </c>
      <c r="E3522" s="84" t="s">
        <v>64</v>
      </c>
      <c r="F3522" s="84" t="s">
        <v>63</v>
      </c>
    </row>
    <row r="3523" spans="1:6" x14ac:dyDescent="0.25">
      <c r="A3523" s="84">
        <v>1902838881</v>
      </c>
      <c r="C3523" s="84">
        <v>1</v>
      </c>
      <c r="D3523" s="84">
        <v>0</v>
      </c>
      <c r="E3523" s="84" t="s">
        <v>62</v>
      </c>
      <c r="F3523" s="84" t="s">
        <v>65</v>
      </c>
    </row>
    <row r="3524" spans="1:6" x14ac:dyDescent="0.25">
      <c r="A3524" s="84">
        <v>1053368084</v>
      </c>
      <c r="C3524" s="84">
        <v>1</v>
      </c>
      <c r="D3524" s="84">
        <v>0</v>
      </c>
      <c r="E3524" s="84" t="s">
        <v>62</v>
      </c>
      <c r="F3524" s="84" t="s">
        <v>65</v>
      </c>
    </row>
    <row r="3525" spans="1:6" x14ac:dyDescent="0.25">
      <c r="A3525" s="84">
        <v>1225086283</v>
      </c>
      <c r="C3525" s="84">
        <v>1</v>
      </c>
      <c r="D3525" s="84">
        <v>1</v>
      </c>
      <c r="E3525" s="84" t="s">
        <v>62</v>
      </c>
      <c r="F3525" s="84" t="s">
        <v>63</v>
      </c>
    </row>
    <row r="3526" spans="1:6" x14ac:dyDescent="0.25">
      <c r="A3526" s="84">
        <v>1952322984</v>
      </c>
      <c r="C3526" s="84">
        <v>1</v>
      </c>
      <c r="D3526" s="84">
        <v>1</v>
      </c>
      <c r="E3526" s="84" t="s">
        <v>62</v>
      </c>
      <c r="F3526" s="84" t="s">
        <v>66</v>
      </c>
    </row>
    <row r="3527" spans="1:6" x14ac:dyDescent="0.25">
      <c r="A3527" s="84">
        <v>1528015849</v>
      </c>
      <c r="C3527" s="84">
        <v>1</v>
      </c>
      <c r="D3527" s="84">
        <v>0</v>
      </c>
      <c r="E3527" s="84" t="s">
        <v>71</v>
      </c>
      <c r="F3527" s="84" t="s">
        <v>65</v>
      </c>
    </row>
    <row r="3528" spans="1:6" x14ac:dyDescent="0.25">
      <c r="A3528" s="84">
        <v>1760531693</v>
      </c>
      <c r="C3528" s="84">
        <v>1</v>
      </c>
      <c r="D3528" s="84">
        <v>1</v>
      </c>
      <c r="E3528" s="84" t="s">
        <v>62</v>
      </c>
      <c r="F3528" s="84" t="s">
        <v>63</v>
      </c>
    </row>
    <row r="3529" spans="1:6" x14ac:dyDescent="0.25">
      <c r="A3529" s="84">
        <v>1295799534</v>
      </c>
      <c r="C3529" s="84">
        <v>1</v>
      </c>
      <c r="D3529" s="84">
        <v>0</v>
      </c>
      <c r="E3529" s="84" t="s">
        <v>62</v>
      </c>
      <c r="F3529" s="84" t="s">
        <v>65</v>
      </c>
    </row>
    <row r="3530" spans="1:6" x14ac:dyDescent="0.25">
      <c r="A3530" s="84">
        <v>1356423396</v>
      </c>
      <c r="C3530" s="84">
        <v>1</v>
      </c>
      <c r="D3530" s="84">
        <v>0</v>
      </c>
      <c r="E3530" s="84" t="s">
        <v>64</v>
      </c>
      <c r="F3530" s="84" t="s">
        <v>65</v>
      </c>
    </row>
    <row r="3531" spans="1:6" x14ac:dyDescent="0.25">
      <c r="A3531" s="84">
        <v>1144255019</v>
      </c>
      <c r="C3531" s="84">
        <v>1</v>
      </c>
      <c r="D3531" s="84">
        <v>0</v>
      </c>
      <c r="E3531" s="84" t="s">
        <v>64</v>
      </c>
      <c r="F3531" s="84" t="s">
        <v>65</v>
      </c>
    </row>
    <row r="3532" spans="1:6" x14ac:dyDescent="0.25">
      <c r="A3532" s="84">
        <v>1760761449</v>
      </c>
      <c r="C3532" s="84">
        <v>1</v>
      </c>
      <c r="D3532" s="84">
        <v>1</v>
      </c>
      <c r="E3532" s="84" t="s">
        <v>62</v>
      </c>
      <c r="F3532" s="84" t="s">
        <v>68</v>
      </c>
    </row>
    <row r="3533" spans="1:6" x14ac:dyDescent="0.25">
      <c r="A3533" s="84">
        <v>1902952690</v>
      </c>
      <c r="C3533" s="84">
        <v>1</v>
      </c>
      <c r="D3533" s="84">
        <v>1</v>
      </c>
      <c r="E3533" s="84" t="s">
        <v>62</v>
      </c>
      <c r="F3533" s="84" t="s">
        <v>63</v>
      </c>
    </row>
    <row r="3534" spans="1:6" x14ac:dyDescent="0.25">
      <c r="A3534" s="84">
        <v>1134301070</v>
      </c>
      <c r="C3534" s="84">
        <v>1</v>
      </c>
      <c r="D3534" s="84">
        <v>0</v>
      </c>
      <c r="E3534" s="84" t="s">
        <v>62</v>
      </c>
      <c r="F3534" s="84" t="s">
        <v>65</v>
      </c>
    </row>
    <row r="3535" spans="1:6" x14ac:dyDescent="0.25">
      <c r="A3535" s="84">
        <v>1487688099</v>
      </c>
      <c r="C3535" s="84">
        <v>1</v>
      </c>
      <c r="D3535" s="84">
        <v>1</v>
      </c>
      <c r="E3535" s="84" t="s">
        <v>64</v>
      </c>
      <c r="F3535" s="84" t="s">
        <v>68</v>
      </c>
    </row>
    <row r="3536" spans="1:6" x14ac:dyDescent="0.25">
      <c r="A3536" s="84">
        <v>1730158650</v>
      </c>
      <c r="C3536" s="84">
        <v>1</v>
      </c>
      <c r="D3536" s="84">
        <v>1</v>
      </c>
      <c r="E3536" s="84" t="s">
        <v>20</v>
      </c>
      <c r="F3536" s="84" t="s">
        <v>63</v>
      </c>
    </row>
    <row r="3537" spans="1:6" x14ac:dyDescent="0.25">
      <c r="A3537" s="84">
        <v>1619921095</v>
      </c>
      <c r="C3537" s="84">
        <v>1</v>
      </c>
      <c r="D3537" s="84">
        <v>0</v>
      </c>
      <c r="E3537" s="84" t="s">
        <v>64</v>
      </c>
      <c r="F3537" s="84" t="s">
        <v>65</v>
      </c>
    </row>
    <row r="3538" spans="1:6" x14ac:dyDescent="0.25">
      <c r="A3538" s="84">
        <v>1003885922</v>
      </c>
      <c r="C3538" s="84">
        <v>1</v>
      </c>
      <c r="D3538" s="84">
        <v>1</v>
      </c>
      <c r="E3538" s="84" t="s">
        <v>20</v>
      </c>
      <c r="F3538" s="84" t="s">
        <v>67</v>
      </c>
    </row>
    <row r="3539" spans="1:6" x14ac:dyDescent="0.25">
      <c r="A3539" s="84">
        <v>1033182951</v>
      </c>
      <c r="C3539" s="84">
        <v>1</v>
      </c>
      <c r="D3539" s="84">
        <v>0</v>
      </c>
      <c r="E3539" s="84" t="s">
        <v>64</v>
      </c>
      <c r="F3539" s="84" t="s">
        <v>65</v>
      </c>
    </row>
    <row r="3540" spans="1:6" x14ac:dyDescent="0.25">
      <c r="A3540" s="84">
        <v>1477510568</v>
      </c>
      <c r="C3540" s="84">
        <v>1</v>
      </c>
      <c r="D3540" s="84">
        <v>0</v>
      </c>
      <c r="E3540" s="84" t="s">
        <v>62</v>
      </c>
      <c r="F3540" s="84" t="s">
        <v>65</v>
      </c>
    </row>
    <row r="3541" spans="1:6" x14ac:dyDescent="0.25">
      <c r="A3541" s="84">
        <v>1912083353</v>
      </c>
      <c r="C3541" s="84">
        <v>1</v>
      </c>
      <c r="D3541" s="84">
        <v>1</v>
      </c>
      <c r="E3541" s="84" t="s">
        <v>20</v>
      </c>
      <c r="F3541" s="84" t="s">
        <v>66</v>
      </c>
    </row>
    <row r="3542" spans="1:6" x14ac:dyDescent="0.25">
      <c r="A3542" s="84">
        <v>1689740912</v>
      </c>
      <c r="C3542" s="84">
        <v>1</v>
      </c>
      <c r="D3542" s="84">
        <v>0</v>
      </c>
      <c r="E3542" s="84" t="s">
        <v>62</v>
      </c>
      <c r="F3542" s="84" t="s">
        <v>65</v>
      </c>
    </row>
    <row r="3543" spans="1:6" x14ac:dyDescent="0.25">
      <c r="A3543" s="84">
        <v>1548404304</v>
      </c>
      <c r="C3543" s="84">
        <v>1</v>
      </c>
      <c r="D3543" s="84">
        <v>0</v>
      </c>
      <c r="E3543" s="84" t="s">
        <v>64</v>
      </c>
      <c r="F3543" s="84" t="s">
        <v>65</v>
      </c>
    </row>
    <row r="3544" spans="1:6" x14ac:dyDescent="0.25">
      <c r="A3544" s="84">
        <v>1861406225</v>
      </c>
      <c r="C3544" s="84">
        <v>1</v>
      </c>
      <c r="D3544" s="84">
        <v>0</v>
      </c>
      <c r="E3544" s="84" t="s">
        <v>62</v>
      </c>
      <c r="F3544" s="84" t="s">
        <v>65</v>
      </c>
    </row>
    <row r="3545" spans="1:6" x14ac:dyDescent="0.25">
      <c r="A3545" s="84">
        <v>1205881398</v>
      </c>
      <c r="C3545" s="84">
        <v>1</v>
      </c>
      <c r="D3545" s="84">
        <v>1</v>
      </c>
      <c r="E3545" s="84" t="s">
        <v>62</v>
      </c>
      <c r="F3545" s="84" t="s">
        <v>63</v>
      </c>
    </row>
    <row r="3546" spans="1:6" x14ac:dyDescent="0.25">
      <c r="A3546" s="84">
        <v>1861762619</v>
      </c>
      <c r="C3546" s="84">
        <v>1</v>
      </c>
      <c r="D3546" s="84">
        <v>1</v>
      </c>
      <c r="E3546" s="84" t="s">
        <v>62</v>
      </c>
      <c r="F3546" s="84" t="s">
        <v>68</v>
      </c>
    </row>
    <row r="3547" spans="1:6" x14ac:dyDescent="0.25">
      <c r="A3547" s="84">
        <v>1518302124</v>
      </c>
      <c r="C3547" s="84">
        <v>1</v>
      </c>
      <c r="D3547" s="84">
        <v>1</v>
      </c>
      <c r="E3547" s="84" t="s">
        <v>20</v>
      </c>
      <c r="F3547" s="84" t="s">
        <v>70</v>
      </c>
    </row>
    <row r="3548" spans="1:6" x14ac:dyDescent="0.25">
      <c r="A3548" s="84">
        <v>1992148530</v>
      </c>
      <c r="C3548" s="84">
        <v>1</v>
      </c>
      <c r="D3548" s="84">
        <v>0</v>
      </c>
      <c r="E3548" s="84" t="s">
        <v>62</v>
      </c>
      <c r="F3548" s="84" t="s">
        <v>65</v>
      </c>
    </row>
    <row r="3549" spans="1:6" x14ac:dyDescent="0.25">
      <c r="A3549" s="84">
        <v>1891718565</v>
      </c>
      <c r="C3549" s="84">
        <v>1</v>
      </c>
      <c r="D3549" s="84">
        <v>0</v>
      </c>
      <c r="E3549" s="84" t="s">
        <v>62</v>
      </c>
      <c r="F3549" s="84" t="s">
        <v>65</v>
      </c>
    </row>
    <row r="3550" spans="1:6" x14ac:dyDescent="0.25">
      <c r="A3550" s="84">
        <v>1598826612</v>
      </c>
      <c r="C3550" s="84">
        <v>1</v>
      </c>
      <c r="D3550" s="84">
        <v>1</v>
      </c>
      <c r="E3550" s="84" t="s">
        <v>62</v>
      </c>
      <c r="F3550" s="84" t="s">
        <v>63</v>
      </c>
    </row>
    <row r="3551" spans="1:6" x14ac:dyDescent="0.25">
      <c r="A3551" s="84">
        <v>1831220102</v>
      </c>
      <c r="C3551" s="84">
        <v>1</v>
      </c>
      <c r="D3551" s="84">
        <v>0</v>
      </c>
      <c r="E3551" s="84" t="s">
        <v>62</v>
      </c>
      <c r="F3551" s="84" t="s">
        <v>65</v>
      </c>
    </row>
    <row r="3552" spans="1:6" x14ac:dyDescent="0.25">
      <c r="A3552" s="84">
        <v>1194058255</v>
      </c>
      <c r="C3552" s="84">
        <v>1</v>
      </c>
      <c r="D3552" s="84">
        <v>0</v>
      </c>
      <c r="E3552" s="84" t="s">
        <v>62</v>
      </c>
      <c r="F3552" s="84" t="s">
        <v>65</v>
      </c>
    </row>
    <row r="3553" spans="1:6" x14ac:dyDescent="0.25">
      <c r="A3553" s="84">
        <v>1942406533</v>
      </c>
      <c r="C3553" s="84">
        <v>1</v>
      </c>
      <c r="D3553" s="84">
        <v>1</v>
      </c>
      <c r="E3553" s="84" t="s">
        <v>62</v>
      </c>
      <c r="F3553" s="84" t="s">
        <v>68</v>
      </c>
    </row>
    <row r="3554" spans="1:6" x14ac:dyDescent="0.25">
      <c r="A3554" s="84">
        <v>1225065428</v>
      </c>
      <c r="C3554" s="84">
        <v>1</v>
      </c>
      <c r="D3554" s="84">
        <v>0</v>
      </c>
      <c r="E3554" s="84" t="s">
        <v>20</v>
      </c>
      <c r="F3554" s="84" t="s">
        <v>65</v>
      </c>
    </row>
    <row r="3555" spans="1:6" x14ac:dyDescent="0.25">
      <c r="A3555" s="84">
        <v>1003865627</v>
      </c>
      <c r="C3555" s="84">
        <v>1</v>
      </c>
      <c r="D3555" s="84">
        <v>1</v>
      </c>
      <c r="E3555" s="84" t="s">
        <v>62</v>
      </c>
      <c r="F3555" s="84" t="s">
        <v>63</v>
      </c>
    </row>
    <row r="3556" spans="1:6" x14ac:dyDescent="0.25">
      <c r="A3556" s="84">
        <v>1851503353</v>
      </c>
      <c r="C3556" s="84">
        <v>1</v>
      </c>
      <c r="D3556" s="84">
        <v>1</v>
      </c>
      <c r="E3556" s="84" t="s">
        <v>20</v>
      </c>
      <c r="F3556" s="84" t="s">
        <v>70</v>
      </c>
    </row>
    <row r="3557" spans="1:6" x14ac:dyDescent="0.25">
      <c r="A3557" s="84">
        <v>1679557797</v>
      </c>
      <c r="C3557" s="84">
        <v>1</v>
      </c>
      <c r="D3557" s="84">
        <v>1</v>
      </c>
      <c r="E3557" s="84" t="s">
        <v>64</v>
      </c>
      <c r="F3557" s="84" t="s">
        <v>69</v>
      </c>
    </row>
    <row r="3558" spans="1:6" x14ac:dyDescent="0.25">
      <c r="A3558" s="84">
        <v>1386034296</v>
      </c>
      <c r="C3558" s="84">
        <v>1</v>
      </c>
      <c r="D3558" s="84">
        <v>0</v>
      </c>
      <c r="E3558" s="84" t="s">
        <v>62</v>
      </c>
      <c r="F3558" s="84" t="s">
        <v>65</v>
      </c>
    </row>
    <row r="3559" spans="1:6" x14ac:dyDescent="0.25">
      <c r="A3559" s="84">
        <v>1831589837</v>
      </c>
      <c r="C3559" s="84">
        <v>1</v>
      </c>
      <c r="D3559" s="84">
        <v>0</v>
      </c>
      <c r="E3559" s="84" t="s">
        <v>62</v>
      </c>
      <c r="F3559" s="84" t="s">
        <v>65</v>
      </c>
    </row>
    <row r="3560" spans="1:6" x14ac:dyDescent="0.25">
      <c r="A3560" s="84">
        <v>1548648868</v>
      </c>
      <c r="C3560" s="84">
        <v>1</v>
      </c>
      <c r="D3560" s="84">
        <v>1</v>
      </c>
      <c r="E3560" s="84" t="s">
        <v>20</v>
      </c>
      <c r="F3560" s="84" t="s">
        <v>66</v>
      </c>
    </row>
    <row r="3561" spans="1:6" x14ac:dyDescent="0.25">
      <c r="A3561" s="84">
        <v>1487964235</v>
      </c>
      <c r="C3561" s="84">
        <v>1</v>
      </c>
      <c r="D3561" s="84">
        <v>1</v>
      </c>
      <c r="E3561" s="84" t="s">
        <v>64</v>
      </c>
      <c r="F3561" s="84" t="s">
        <v>68</v>
      </c>
    </row>
    <row r="3562" spans="1:6" x14ac:dyDescent="0.25">
      <c r="A3562" s="84">
        <v>1750725362</v>
      </c>
      <c r="C3562" s="84">
        <v>1</v>
      </c>
      <c r="D3562" s="84">
        <v>1</v>
      </c>
      <c r="E3562" s="84" t="s">
        <v>62</v>
      </c>
      <c r="F3562" s="84" t="s">
        <v>70</v>
      </c>
    </row>
    <row r="3563" spans="1:6" x14ac:dyDescent="0.25">
      <c r="A3563" s="84">
        <v>1801854450</v>
      </c>
      <c r="C3563" s="84">
        <v>1</v>
      </c>
      <c r="D3563" s="84">
        <v>1</v>
      </c>
      <c r="E3563" s="84" t="s">
        <v>64</v>
      </c>
      <c r="F3563" s="84" t="s">
        <v>68</v>
      </c>
    </row>
    <row r="3564" spans="1:6" x14ac:dyDescent="0.25">
      <c r="A3564" s="84">
        <v>1023301991</v>
      </c>
      <c r="C3564" s="84">
        <v>1</v>
      </c>
      <c r="D3564" s="84">
        <v>1</v>
      </c>
      <c r="E3564" s="84" t="s">
        <v>62</v>
      </c>
      <c r="F3564" s="84" t="s">
        <v>68</v>
      </c>
    </row>
    <row r="3565" spans="1:6" x14ac:dyDescent="0.25">
      <c r="A3565" s="84">
        <v>1588081814</v>
      </c>
      <c r="C3565" s="84">
        <v>1</v>
      </c>
      <c r="D3565" s="84">
        <v>1</v>
      </c>
      <c r="E3565" s="84" t="s">
        <v>62</v>
      </c>
      <c r="F3565" s="84" t="s">
        <v>70</v>
      </c>
    </row>
    <row r="3566" spans="1:6" x14ac:dyDescent="0.25">
      <c r="A3566" s="84">
        <v>1730270380</v>
      </c>
      <c r="C3566" s="84">
        <v>1</v>
      </c>
      <c r="D3566" s="84">
        <v>1</v>
      </c>
      <c r="E3566" s="84" t="s">
        <v>64</v>
      </c>
      <c r="F3566" s="84" t="s">
        <v>67</v>
      </c>
    </row>
    <row r="3567" spans="1:6" x14ac:dyDescent="0.25">
      <c r="A3567" s="84">
        <v>1801092440</v>
      </c>
      <c r="C3567" s="84">
        <v>1</v>
      </c>
      <c r="D3567" s="84">
        <v>1</v>
      </c>
      <c r="E3567" s="84" t="s">
        <v>62</v>
      </c>
      <c r="F3567" s="84" t="s">
        <v>68</v>
      </c>
    </row>
    <row r="3568" spans="1:6" x14ac:dyDescent="0.25">
      <c r="A3568" s="84">
        <v>1710449822</v>
      </c>
      <c r="C3568" s="84">
        <v>1</v>
      </c>
      <c r="D3568" s="84">
        <v>0</v>
      </c>
      <c r="E3568" s="84" t="s">
        <v>62</v>
      </c>
      <c r="F3568" s="84" t="s">
        <v>65</v>
      </c>
    </row>
    <row r="3569" spans="1:6" x14ac:dyDescent="0.25">
      <c r="A3569" s="84">
        <v>1316483118</v>
      </c>
      <c r="C3569" s="84">
        <v>1</v>
      </c>
      <c r="D3569" s="84">
        <v>0</v>
      </c>
      <c r="E3569" s="84" t="s">
        <v>64</v>
      </c>
      <c r="F3569" s="84" t="s">
        <v>65</v>
      </c>
    </row>
    <row r="3570" spans="1:6" x14ac:dyDescent="0.25">
      <c r="A3570" s="84">
        <v>1598742413</v>
      </c>
      <c r="C3570" s="84">
        <v>1</v>
      </c>
      <c r="D3570" s="84">
        <v>0</v>
      </c>
      <c r="E3570" s="84" t="s">
        <v>64</v>
      </c>
      <c r="F3570" s="84" t="s">
        <v>65</v>
      </c>
    </row>
    <row r="3571" spans="1:6" x14ac:dyDescent="0.25">
      <c r="A3571" s="84">
        <v>1326072612</v>
      </c>
      <c r="C3571" s="84">
        <v>1</v>
      </c>
      <c r="D3571" s="84">
        <v>0</v>
      </c>
      <c r="E3571" s="84" t="s">
        <v>64</v>
      </c>
      <c r="F3571" s="84" t="s">
        <v>65</v>
      </c>
    </row>
    <row r="3572" spans="1:6" x14ac:dyDescent="0.25">
      <c r="A3572" s="84">
        <v>1356754360</v>
      </c>
      <c r="C3572" s="84">
        <v>1</v>
      </c>
      <c r="D3572" s="84">
        <v>1</v>
      </c>
      <c r="E3572" s="84" t="s">
        <v>20</v>
      </c>
      <c r="F3572" s="84" t="s">
        <v>63</v>
      </c>
    </row>
    <row r="3573" spans="1:6" x14ac:dyDescent="0.25">
      <c r="A3573" s="84">
        <v>1366837890</v>
      </c>
      <c r="C3573" s="84">
        <v>1</v>
      </c>
      <c r="D3573" s="84">
        <v>1</v>
      </c>
      <c r="E3573" s="84" t="s">
        <v>62</v>
      </c>
      <c r="F3573" s="84" t="s">
        <v>66</v>
      </c>
    </row>
    <row r="3574" spans="1:6" x14ac:dyDescent="0.25">
      <c r="A3574" s="84">
        <v>1003900366</v>
      </c>
      <c r="C3574" s="84">
        <v>1</v>
      </c>
      <c r="D3574" s="84">
        <v>0</v>
      </c>
      <c r="E3574" s="84" t="s">
        <v>62</v>
      </c>
      <c r="F3574" s="84" t="s">
        <v>65</v>
      </c>
    </row>
    <row r="3575" spans="1:6" x14ac:dyDescent="0.25">
      <c r="A3575" s="84">
        <v>1215022405</v>
      </c>
      <c r="C3575" s="84">
        <v>1</v>
      </c>
      <c r="D3575" s="84">
        <v>1</v>
      </c>
      <c r="E3575" s="84" t="s">
        <v>62</v>
      </c>
      <c r="F3575" s="84" t="s">
        <v>63</v>
      </c>
    </row>
    <row r="3576" spans="1:6" x14ac:dyDescent="0.25">
      <c r="A3576" s="84">
        <v>1033204011</v>
      </c>
      <c r="C3576" s="84">
        <v>1</v>
      </c>
      <c r="D3576" s="84">
        <v>0</v>
      </c>
      <c r="E3576" s="84" t="s">
        <v>64</v>
      </c>
      <c r="F3576" s="84" t="s">
        <v>65</v>
      </c>
    </row>
    <row r="3577" spans="1:6" x14ac:dyDescent="0.25">
      <c r="A3577" s="84">
        <v>1619931763</v>
      </c>
      <c r="C3577" s="84">
        <v>1</v>
      </c>
      <c r="D3577" s="84">
        <v>0</v>
      </c>
      <c r="E3577" s="84" t="s">
        <v>62</v>
      </c>
      <c r="F3577" s="84" t="s">
        <v>65</v>
      </c>
    </row>
    <row r="3578" spans="1:6" x14ac:dyDescent="0.25">
      <c r="A3578" s="84">
        <v>1346326246</v>
      </c>
      <c r="C3578" s="84">
        <v>1</v>
      </c>
      <c r="D3578" s="84">
        <v>1</v>
      </c>
      <c r="E3578" s="84" t="s">
        <v>62</v>
      </c>
      <c r="F3578" s="84" t="s">
        <v>67</v>
      </c>
    </row>
    <row r="3579" spans="1:6" x14ac:dyDescent="0.25">
      <c r="A3579" s="84">
        <v>1437321932</v>
      </c>
      <c r="C3579" s="84">
        <v>1</v>
      </c>
      <c r="D3579" s="84">
        <v>0</v>
      </c>
      <c r="E3579" s="84" t="s">
        <v>64</v>
      </c>
      <c r="F3579" s="84" t="s">
        <v>65</v>
      </c>
    </row>
    <row r="3580" spans="1:6" x14ac:dyDescent="0.25">
      <c r="A3580" s="84">
        <v>1851552145</v>
      </c>
      <c r="C3580" s="84">
        <v>1</v>
      </c>
      <c r="D3580" s="84">
        <v>1</v>
      </c>
      <c r="E3580" s="84" t="s">
        <v>62</v>
      </c>
      <c r="F3580" s="84" t="s">
        <v>70</v>
      </c>
    </row>
    <row r="3581" spans="1:6" x14ac:dyDescent="0.25">
      <c r="A3581" s="84">
        <v>1851471023</v>
      </c>
      <c r="C3581" s="84">
        <v>1</v>
      </c>
      <c r="D3581" s="84">
        <v>0</v>
      </c>
      <c r="E3581" s="84" t="s">
        <v>62</v>
      </c>
      <c r="F3581" s="84" t="s">
        <v>65</v>
      </c>
    </row>
    <row r="3582" spans="1:6" x14ac:dyDescent="0.25">
      <c r="A3582" s="84">
        <v>1740217942</v>
      </c>
      <c r="C3582" s="84">
        <v>1</v>
      </c>
      <c r="D3582" s="84">
        <v>0</v>
      </c>
      <c r="E3582" s="84" t="s">
        <v>64</v>
      </c>
      <c r="F3582" s="84" t="s">
        <v>65</v>
      </c>
    </row>
    <row r="3583" spans="1:6" x14ac:dyDescent="0.25">
      <c r="A3583" s="84">
        <v>1356328900</v>
      </c>
      <c r="C3583" s="84">
        <v>1</v>
      </c>
      <c r="D3583" s="84">
        <v>0</v>
      </c>
      <c r="E3583" s="84" t="s">
        <v>64</v>
      </c>
      <c r="F3583" s="84" t="s">
        <v>65</v>
      </c>
    </row>
    <row r="3584" spans="1:6" x14ac:dyDescent="0.25">
      <c r="A3584" s="84">
        <v>1093701690</v>
      </c>
      <c r="C3584" s="84">
        <v>1</v>
      </c>
      <c r="D3584" s="84">
        <v>0</v>
      </c>
      <c r="E3584" s="84" t="s">
        <v>62</v>
      </c>
      <c r="F3584" s="84" t="s">
        <v>65</v>
      </c>
    </row>
    <row r="3585" spans="1:6" x14ac:dyDescent="0.25">
      <c r="A3585" s="84">
        <v>1861436024</v>
      </c>
      <c r="C3585" s="84">
        <v>1</v>
      </c>
      <c r="D3585" s="84">
        <v>1</v>
      </c>
      <c r="E3585" s="84" t="s">
        <v>62</v>
      </c>
      <c r="F3585" s="84" t="s">
        <v>66</v>
      </c>
    </row>
    <row r="3586" spans="1:6" x14ac:dyDescent="0.25">
      <c r="A3586" s="84">
        <v>1548281322</v>
      </c>
      <c r="C3586" s="84">
        <v>1</v>
      </c>
      <c r="D3586" s="84">
        <v>1</v>
      </c>
      <c r="E3586" s="84" t="s">
        <v>62</v>
      </c>
      <c r="F3586" s="84" t="s">
        <v>68</v>
      </c>
    </row>
    <row r="3587" spans="1:6" x14ac:dyDescent="0.25">
      <c r="A3587" s="84">
        <v>1124082748</v>
      </c>
      <c r="C3587" s="84">
        <v>1</v>
      </c>
      <c r="D3587" s="84">
        <v>1</v>
      </c>
      <c r="E3587" s="84" t="s">
        <v>64</v>
      </c>
      <c r="F3587" s="84" t="s">
        <v>68</v>
      </c>
    </row>
    <row r="3588" spans="1:6" x14ac:dyDescent="0.25">
      <c r="A3588" s="84">
        <v>1538100896</v>
      </c>
      <c r="C3588" s="84">
        <v>1</v>
      </c>
      <c r="D3588" s="84">
        <v>0</v>
      </c>
      <c r="E3588" s="84" t="s">
        <v>62</v>
      </c>
      <c r="F3588" s="84" t="s">
        <v>65</v>
      </c>
    </row>
    <row r="3589" spans="1:6" x14ac:dyDescent="0.25">
      <c r="A3589" s="84">
        <v>1457430886</v>
      </c>
      <c r="C3589" s="84">
        <v>1</v>
      </c>
      <c r="D3589" s="84">
        <v>1</v>
      </c>
      <c r="E3589" s="84" t="s">
        <v>64</v>
      </c>
      <c r="F3589" s="84" t="s">
        <v>63</v>
      </c>
    </row>
    <row r="3590" spans="1:6" x14ac:dyDescent="0.25">
      <c r="A3590" s="84">
        <v>1679534796</v>
      </c>
      <c r="C3590" s="84">
        <v>1</v>
      </c>
      <c r="D3590" s="84">
        <v>1</v>
      </c>
      <c r="E3590" s="84" t="s">
        <v>62</v>
      </c>
      <c r="F3590" s="84" t="s">
        <v>63</v>
      </c>
    </row>
    <row r="3591" spans="1:6" x14ac:dyDescent="0.25">
      <c r="A3591" s="84">
        <v>1548359474</v>
      </c>
      <c r="C3591" s="84">
        <v>1</v>
      </c>
      <c r="D3591" s="84">
        <v>0</v>
      </c>
      <c r="E3591" s="84" t="s">
        <v>62</v>
      </c>
      <c r="F3591" s="84" t="s">
        <v>65</v>
      </c>
    </row>
    <row r="3592" spans="1:6" x14ac:dyDescent="0.25">
      <c r="A3592" s="84">
        <v>1982698957</v>
      </c>
      <c r="C3592" s="84">
        <v>1</v>
      </c>
      <c r="D3592" s="84">
        <v>1</v>
      </c>
      <c r="E3592" s="84" t="s">
        <v>64</v>
      </c>
      <c r="F3592" s="84" t="s">
        <v>70</v>
      </c>
    </row>
    <row r="3593" spans="1:6" x14ac:dyDescent="0.25">
      <c r="A3593" s="84">
        <v>1376512848</v>
      </c>
      <c r="C3593" s="84">
        <v>1</v>
      </c>
      <c r="D3593" s="84">
        <v>1</v>
      </c>
      <c r="E3593" s="84" t="s">
        <v>20</v>
      </c>
      <c r="F3593" s="84" t="s">
        <v>67</v>
      </c>
    </row>
    <row r="3594" spans="1:6" x14ac:dyDescent="0.25">
      <c r="A3594" s="84">
        <v>1194400929</v>
      </c>
      <c r="C3594" s="84">
        <v>1</v>
      </c>
      <c r="D3594" s="84">
        <v>0</v>
      </c>
      <c r="E3594" s="84" t="s">
        <v>20</v>
      </c>
      <c r="F3594" s="84" t="s">
        <v>65</v>
      </c>
    </row>
    <row r="3595" spans="1:6" x14ac:dyDescent="0.25">
      <c r="A3595" s="84">
        <v>1326652769</v>
      </c>
      <c r="C3595" s="84">
        <v>1</v>
      </c>
      <c r="D3595" s="84">
        <v>1</v>
      </c>
      <c r="E3595" s="84" t="s">
        <v>20</v>
      </c>
      <c r="F3595" s="84" t="s">
        <v>66</v>
      </c>
    </row>
    <row r="3596" spans="1:6" x14ac:dyDescent="0.25">
      <c r="A3596" s="84">
        <v>1619964368</v>
      </c>
      <c r="C3596" s="84">
        <v>1</v>
      </c>
      <c r="D3596" s="84">
        <v>0</v>
      </c>
      <c r="E3596" s="84" t="s">
        <v>62</v>
      </c>
      <c r="F3596" s="84" t="s">
        <v>65</v>
      </c>
    </row>
    <row r="3597" spans="1:6" x14ac:dyDescent="0.25">
      <c r="A3597" s="84">
        <v>1003893801</v>
      </c>
      <c r="C3597" s="84">
        <v>1</v>
      </c>
      <c r="D3597" s="84">
        <v>0</v>
      </c>
      <c r="E3597" s="84" t="s">
        <v>64</v>
      </c>
      <c r="F3597" s="84" t="s">
        <v>65</v>
      </c>
    </row>
    <row r="3598" spans="1:6" x14ac:dyDescent="0.25">
      <c r="A3598" s="84">
        <v>1366434748</v>
      </c>
      <c r="C3598" s="84">
        <v>1</v>
      </c>
      <c r="D3598" s="84">
        <v>0</v>
      </c>
      <c r="E3598" s="84" t="s">
        <v>62</v>
      </c>
      <c r="F3598" s="84" t="s">
        <v>65</v>
      </c>
    </row>
    <row r="3599" spans="1:6" x14ac:dyDescent="0.25">
      <c r="A3599" s="84">
        <v>1730381385</v>
      </c>
      <c r="C3599" s="84">
        <v>1</v>
      </c>
      <c r="D3599" s="84">
        <v>0</v>
      </c>
      <c r="E3599" s="84" t="s">
        <v>62</v>
      </c>
      <c r="F3599" s="84" t="s">
        <v>65</v>
      </c>
    </row>
    <row r="3600" spans="1:6" x14ac:dyDescent="0.25">
      <c r="A3600" s="84">
        <v>1093821100</v>
      </c>
      <c r="C3600" s="84">
        <v>1</v>
      </c>
      <c r="D3600" s="84">
        <v>0</v>
      </c>
      <c r="E3600" s="84" t="s">
        <v>62</v>
      </c>
      <c r="F3600" s="84" t="s">
        <v>65</v>
      </c>
    </row>
    <row r="3601" spans="1:6" x14ac:dyDescent="0.25">
      <c r="A3601" s="84">
        <v>1457433906</v>
      </c>
      <c r="C3601" s="84">
        <v>1</v>
      </c>
      <c r="D3601" s="84">
        <v>1</v>
      </c>
      <c r="E3601" s="84" t="s">
        <v>20</v>
      </c>
      <c r="F3601" s="84" t="s">
        <v>66</v>
      </c>
    </row>
    <row r="3602" spans="1:6" x14ac:dyDescent="0.25">
      <c r="A3602" s="84">
        <v>1912961913</v>
      </c>
      <c r="C3602" s="84">
        <v>1</v>
      </c>
      <c r="D3602" s="84">
        <v>0</v>
      </c>
      <c r="E3602" s="84" t="s">
        <v>62</v>
      </c>
      <c r="F3602" s="84" t="s">
        <v>65</v>
      </c>
    </row>
    <row r="3603" spans="1:6" x14ac:dyDescent="0.25">
      <c r="A3603" s="84">
        <v>1871730895</v>
      </c>
      <c r="C3603" s="84">
        <v>1</v>
      </c>
      <c r="D3603" s="84">
        <v>0</v>
      </c>
      <c r="E3603" s="84" t="s">
        <v>62</v>
      </c>
      <c r="F3603" s="84" t="s">
        <v>65</v>
      </c>
    </row>
    <row r="3604" spans="1:6" x14ac:dyDescent="0.25">
      <c r="A3604" s="84">
        <v>1982690582</v>
      </c>
      <c r="C3604" s="84">
        <v>1</v>
      </c>
      <c r="D3604" s="84">
        <v>0</v>
      </c>
      <c r="E3604" s="84" t="s">
        <v>62</v>
      </c>
      <c r="F3604" s="84" t="s">
        <v>65</v>
      </c>
    </row>
    <row r="3605" spans="1:6" x14ac:dyDescent="0.25">
      <c r="A3605" s="84">
        <v>1720088552</v>
      </c>
      <c r="C3605" s="84">
        <v>1</v>
      </c>
      <c r="D3605" s="84">
        <v>0</v>
      </c>
      <c r="E3605" s="84" t="s">
        <v>62</v>
      </c>
      <c r="F3605" s="84" t="s">
        <v>65</v>
      </c>
    </row>
    <row r="3606" spans="1:6" x14ac:dyDescent="0.25">
      <c r="A3606" s="84">
        <v>1528090818</v>
      </c>
      <c r="C3606" s="84">
        <v>1</v>
      </c>
      <c r="D3606" s="84">
        <v>1</v>
      </c>
      <c r="E3606" s="84" t="s">
        <v>64</v>
      </c>
      <c r="F3606" s="84" t="s">
        <v>66</v>
      </c>
    </row>
    <row r="3607" spans="1:6" x14ac:dyDescent="0.25">
      <c r="A3607" s="84">
        <v>1316926678</v>
      </c>
      <c r="C3607" s="84">
        <v>1</v>
      </c>
      <c r="D3607" s="84">
        <v>1</v>
      </c>
      <c r="E3607" s="84" t="s">
        <v>62</v>
      </c>
      <c r="F3607" s="84" t="s">
        <v>63</v>
      </c>
    </row>
    <row r="3608" spans="1:6" x14ac:dyDescent="0.25">
      <c r="A3608" s="84">
        <v>1275510711</v>
      </c>
      <c r="C3608" s="84">
        <v>1</v>
      </c>
      <c r="D3608" s="84">
        <v>1</v>
      </c>
      <c r="E3608" s="84" t="s">
        <v>62</v>
      </c>
      <c r="F3608" s="84" t="s">
        <v>70</v>
      </c>
    </row>
    <row r="3609" spans="1:6" x14ac:dyDescent="0.25">
      <c r="A3609" s="84">
        <v>1174644157</v>
      </c>
      <c r="C3609" s="84">
        <v>1</v>
      </c>
      <c r="D3609" s="84">
        <v>1</v>
      </c>
      <c r="E3609" s="84" t="s">
        <v>64</v>
      </c>
      <c r="F3609" s="84" t="s">
        <v>66</v>
      </c>
    </row>
    <row r="3610" spans="1:6" x14ac:dyDescent="0.25">
      <c r="A3610" s="84">
        <v>1811061468</v>
      </c>
      <c r="C3610" s="84">
        <v>1</v>
      </c>
      <c r="D3610" s="84">
        <v>1</v>
      </c>
      <c r="E3610" s="84" t="s">
        <v>64</v>
      </c>
      <c r="F3610" s="84" t="s">
        <v>63</v>
      </c>
    </row>
    <row r="3611" spans="1:6" x14ac:dyDescent="0.25">
      <c r="A3611" s="84">
        <v>1346324720</v>
      </c>
      <c r="C3611" s="84">
        <v>1</v>
      </c>
      <c r="D3611" s="84">
        <v>1</v>
      </c>
      <c r="E3611" s="84" t="s">
        <v>62</v>
      </c>
      <c r="F3611" s="84" t="s">
        <v>66</v>
      </c>
    </row>
    <row r="3612" spans="1:6" x14ac:dyDescent="0.25">
      <c r="A3612" s="84">
        <v>1285635672</v>
      </c>
      <c r="C3612" s="84">
        <v>1</v>
      </c>
      <c r="D3612" s="84">
        <v>0</v>
      </c>
      <c r="E3612" s="84" t="s">
        <v>62</v>
      </c>
      <c r="F3612" s="84" t="s">
        <v>65</v>
      </c>
    </row>
    <row r="3613" spans="1:6" x14ac:dyDescent="0.25">
      <c r="A3613" s="84">
        <v>1083602338</v>
      </c>
      <c r="C3613" s="84">
        <v>1</v>
      </c>
      <c r="D3613" s="84">
        <v>1</v>
      </c>
      <c r="E3613" s="84" t="s">
        <v>62</v>
      </c>
      <c r="F3613" s="84" t="s">
        <v>70</v>
      </c>
    </row>
    <row r="3614" spans="1:6" x14ac:dyDescent="0.25">
      <c r="A3614" s="84">
        <v>1679519821</v>
      </c>
      <c r="C3614" s="84">
        <v>1</v>
      </c>
      <c r="D3614" s="84">
        <v>0</v>
      </c>
      <c r="E3614" s="84" t="s">
        <v>62</v>
      </c>
      <c r="F3614" s="84" t="s">
        <v>65</v>
      </c>
    </row>
    <row r="3615" spans="1:6" x14ac:dyDescent="0.25">
      <c r="A3615" s="84">
        <v>1982628665</v>
      </c>
      <c r="C3615" s="84">
        <v>1</v>
      </c>
      <c r="D3615" s="84">
        <v>1</v>
      </c>
      <c r="E3615" s="84" t="s">
        <v>62</v>
      </c>
      <c r="F3615" s="84" t="s">
        <v>70</v>
      </c>
    </row>
    <row r="3616" spans="1:6" x14ac:dyDescent="0.25">
      <c r="A3616" s="84">
        <v>1770558967</v>
      </c>
      <c r="C3616" s="84">
        <v>1</v>
      </c>
      <c r="D3616" s="84">
        <v>1</v>
      </c>
      <c r="E3616" s="84" t="s">
        <v>62</v>
      </c>
      <c r="F3616" s="84" t="s">
        <v>70</v>
      </c>
    </row>
    <row r="3617" spans="1:6" x14ac:dyDescent="0.25">
      <c r="A3617" s="84">
        <v>1568431146</v>
      </c>
      <c r="C3617" s="84">
        <v>1</v>
      </c>
      <c r="D3617" s="84">
        <v>1</v>
      </c>
      <c r="E3617" s="84" t="s">
        <v>20</v>
      </c>
      <c r="F3617" s="84" t="s">
        <v>63</v>
      </c>
    </row>
    <row r="3618" spans="1:6" x14ac:dyDescent="0.25">
      <c r="A3618" s="84">
        <v>1508045881</v>
      </c>
      <c r="C3618" s="84">
        <v>1</v>
      </c>
      <c r="D3618" s="84">
        <v>0</v>
      </c>
      <c r="E3618" s="84" t="s">
        <v>71</v>
      </c>
      <c r="F3618" s="84" t="s">
        <v>65</v>
      </c>
    </row>
    <row r="3619" spans="1:6" x14ac:dyDescent="0.25">
      <c r="A3619" s="84">
        <v>1487744009</v>
      </c>
      <c r="C3619" s="84">
        <v>1</v>
      </c>
      <c r="D3619" s="84">
        <v>1</v>
      </c>
      <c r="E3619" s="84" t="s">
        <v>64</v>
      </c>
      <c r="F3619" s="84" t="s">
        <v>68</v>
      </c>
    </row>
    <row r="3620" spans="1:6" x14ac:dyDescent="0.25">
      <c r="A3620" s="84">
        <v>1255869566</v>
      </c>
      <c r="C3620" s="84">
        <v>1</v>
      </c>
      <c r="D3620" s="84">
        <v>0</v>
      </c>
      <c r="E3620" s="84" t="s">
        <v>62</v>
      </c>
      <c r="F3620" s="84" t="s">
        <v>65</v>
      </c>
    </row>
    <row r="3621" spans="1:6" x14ac:dyDescent="0.25">
      <c r="A3621" s="84">
        <v>1417210204</v>
      </c>
      <c r="C3621" s="84">
        <v>1</v>
      </c>
      <c r="D3621" s="84">
        <v>0</v>
      </c>
      <c r="E3621" s="84" t="s">
        <v>62</v>
      </c>
      <c r="F3621" s="84" t="s">
        <v>65</v>
      </c>
    </row>
    <row r="3622" spans="1:6" x14ac:dyDescent="0.25">
      <c r="A3622" s="84">
        <v>1609263037</v>
      </c>
      <c r="C3622" s="84">
        <v>1</v>
      </c>
      <c r="D3622" s="84">
        <v>0</v>
      </c>
      <c r="E3622" s="84" t="s">
        <v>62</v>
      </c>
      <c r="F3622" s="84" t="s">
        <v>65</v>
      </c>
    </row>
    <row r="3623" spans="1:6" x14ac:dyDescent="0.25">
      <c r="A3623" s="84">
        <v>1174091326</v>
      </c>
      <c r="C3623" s="84">
        <v>1</v>
      </c>
      <c r="D3623" s="84">
        <v>1</v>
      </c>
      <c r="E3623" s="84" t="s">
        <v>62</v>
      </c>
      <c r="F3623" s="84" t="s">
        <v>67</v>
      </c>
    </row>
    <row r="3624" spans="1:6" x14ac:dyDescent="0.25">
      <c r="A3624" s="84">
        <v>1194291484</v>
      </c>
      <c r="C3624" s="84">
        <v>1</v>
      </c>
      <c r="D3624" s="84">
        <v>1</v>
      </c>
      <c r="E3624" s="84" t="s">
        <v>64</v>
      </c>
      <c r="F3624" s="84" t="s">
        <v>69</v>
      </c>
    </row>
    <row r="3625" spans="1:6" x14ac:dyDescent="0.25">
      <c r="A3625" s="84">
        <v>1336405695</v>
      </c>
      <c r="C3625" s="84">
        <v>1</v>
      </c>
      <c r="D3625" s="84">
        <v>1</v>
      </c>
      <c r="E3625" s="84" t="s">
        <v>20</v>
      </c>
      <c r="F3625" s="84" t="s">
        <v>66</v>
      </c>
    </row>
    <row r="3626" spans="1:6" x14ac:dyDescent="0.25">
      <c r="A3626" s="84">
        <v>1992017636</v>
      </c>
      <c r="C3626" s="84">
        <v>1</v>
      </c>
      <c r="D3626" s="84">
        <v>0</v>
      </c>
      <c r="E3626" s="84" t="s">
        <v>62</v>
      </c>
      <c r="F3626" s="84" t="s">
        <v>65</v>
      </c>
    </row>
    <row r="3627" spans="1:6" x14ac:dyDescent="0.25">
      <c r="A3627" s="84">
        <v>1841454758</v>
      </c>
      <c r="C3627" s="84">
        <v>1</v>
      </c>
      <c r="D3627" s="84">
        <v>1</v>
      </c>
      <c r="E3627" s="84" t="s">
        <v>62</v>
      </c>
      <c r="F3627" s="84" t="s">
        <v>66</v>
      </c>
    </row>
    <row r="3628" spans="1:6" x14ac:dyDescent="0.25">
      <c r="A3628" s="84">
        <v>1932470788</v>
      </c>
      <c r="C3628" s="84">
        <v>1</v>
      </c>
      <c r="D3628" s="84">
        <v>0</v>
      </c>
      <c r="E3628" s="84" t="s">
        <v>62</v>
      </c>
      <c r="F3628" s="84" t="s">
        <v>65</v>
      </c>
    </row>
    <row r="3629" spans="1:6" x14ac:dyDescent="0.25">
      <c r="A3629" s="84">
        <v>1326316076</v>
      </c>
      <c r="C3629" s="84">
        <v>1</v>
      </c>
      <c r="D3629" s="84">
        <v>0</v>
      </c>
      <c r="E3629" s="84" t="s">
        <v>64</v>
      </c>
      <c r="F3629" s="84" t="s">
        <v>65</v>
      </c>
    </row>
    <row r="3630" spans="1:6" x14ac:dyDescent="0.25">
      <c r="A3630" s="84">
        <v>1366633067</v>
      </c>
      <c r="C3630" s="84">
        <v>1</v>
      </c>
      <c r="D3630" s="84">
        <v>0</v>
      </c>
      <c r="E3630" s="84" t="s">
        <v>62</v>
      </c>
      <c r="F3630" s="84" t="s">
        <v>65</v>
      </c>
    </row>
    <row r="3631" spans="1:6" x14ac:dyDescent="0.25">
      <c r="A3631" s="84">
        <v>1952698946</v>
      </c>
      <c r="C3631" s="84">
        <v>1</v>
      </c>
      <c r="D3631" s="84">
        <v>1</v>
      </c>
      <c r="E3631" s="84" t="s">
        <v>62</v>
      </c>
      <c r="F3631" s="84" t="s">
        <v>67</v>
      </c>
    </row>
    <row r="3632" spans="1:6" x14ac:dyDescent="0.25">
      <c r="A3632" s="84">
        <v>1144578345</v>
      </c>
      <c r="C3632" s="84">
        <v>1</v>
      </c>
      <c r="D3632" s="84">
        <v>0</v>
      </c>
      <c r="E3632" s="84" t="s">
        <v>62</v>
      </c>
      <c r="F3632" s="84" t="s">
        <v>65</v>
      </c>
    </row>
    <row r="3633" spans="1:6" x14ac:dyDescent="0.25">
      <c r="A3633" s="84">
        <v>1154681435</v>
      </c>
      <c r="C3633" s="84">
        <v>1</v>
      </c>
      <c r="D3633" s="84">
        <v>1</v>
      </c>
      <c r="E3633" s="84" t="s">
        <v>20</v>
      </c>
      <c r="F3633" s="84" t="s">
        <v>63</v>
      </c>
    </row>
    <row r="3634" spans="1:6" x14ac:dyDescent="0.25">
      <c r="A3634" s="84">
        <v>1235285222</v>
      </c>
      <c r="C3634" s="84">
        <v>1</v>
      </c>
      <c r="D3634" s="84">
        <v>1</v>
      </c>
      <c r="E3634" s="84" t="s">
        <v>62</v>
      </c>
      <c r="F3634" s="84" t="s">
        <v>70</v>
      </c>
    </row>
    <row r="3635" spans="1:6" x14ac:dyDescent="0.25">
      <c r="A3635" s="84">
        <v>1275878050</v>
      </c>
      <c r="C3635" s="84">
        <v>1</v>
      </c>
      <c r="D3635" s="84">
        <v>0</v>
      </c>
      <c r="E3635" s="84" t="s">
        <v>62</v>
      </c>
      <c r="F3635" s="84" t="s">
        <v>65</v>
      </c>
    </row>
    <row r="3636" spans="1:6" x14ac:dyDescent="0.25">
      <c r="A3636" s="84">
        <v>1588900468</v>
      </c>
      <c r="C3636" s="84">
        <v>1</v>
      </c>
      <c r="D3636" s="84">
        <v>0</v>
      </c>
      <c r="E3636" s="84" t="s">
        <v>20</v>
      </c>
      <c r="F3636" s="84" t="s">
        <v>65</v>
      </c>
    </row>
    <row r="3637" spans="1:6" x14ac:dyDescent="0.25">
      <c r="A3637" s="84">
        <v>1114220639</v>
      </c>
      <c r="C3637" s="84">
        <v>1</v>
      </c>
      <c r="D3637" s="84">
        <v>1</v>
      </c>
      <c r="E3637" s="84" t="s">
        <v>62</v>
      </c>
      <c r="F3637" s="84" t="s">
        <v>63</v>
      </c>
    </row>
    <row r="3638" spans="1:6" x14ac:dyDescent="0.25">
      <c r="A3638" s="84">
        <v>1346356755</v>
      </c>
      <c r="C3638" s="84">
        <v>1</v>
      </c>
      <c r="D3638" s="84">
        <v>0</v>
      </c>
      <c r="E3638" s="84" t="s">
        <v>62</v>
      </c>
      <c r="F3638" s="84" t="s">
        <v>65</v>
      </c>
    </row>
    <row r="3639" spans="1:6" x14ac:dyDescent="0.25">
      <c r="A3639" s="84">
        <v>1922325349</v>
      </c>
      <c r="C3639" s="84">
        <v>1</v>
      </c>
      <c r="D3639" s="84">
        <v>0</v>
      </c>
      <c r="E3639" s="84" t="s">
        <v>64</v>
      </c>
      <c r="F3639" s="84" t="s">
        <v>65</v>
      </c>
    </row>
    <row r="3640" spans="1:6" x14ac:dyDescent="0.25">
      <c r="A3640" s="84">
        <v>1952806804</v>
      </c>
      <c r="C3640" s="84">
        <v>1</v>
      </c>
      <c r="D3640" s="84">
        <v>1</v>
      </c>
      <c r="E3640" s="84" t="s">
        <v>20</v>
      </c>
      <c r="F3640" s="84" t="s">
        <v>70</v>
      </c>
    </row>
    <row r="3641" spans="1:6" x14ac:dyDescent="0.25">
      <c r="A3641" s="84">
        <v>1639604341</v>
      </c>
      <c r="C3641" s="84">
        <v>1</v>
      </c>
      <c r="D3641" s="84">
        <v>1</v>
      </c>
      <c r="E3641" s="84" t="s">
        <v>20</v>
      </c>
      <c r="F3641" s="84" t="s">
        <v>69</v>
      </c>
    </row>
    <row r="3642" spans="1:6" x14ac:dyDescent="0.25">
      <c r="A3642" s="84">
        <v>1174025449</v>
      </c>
      <c r="C3642" s="84">
        <v>1</v>
      </c>
      <c r="D3642" s="84">
        <v>1</v>
      </c>
      <c r="E3642" s="84" t="s">
        <v>64</v>
      </c>
      <c r="F3642" s="84" t="s">
        <v>70</v>
      </c>
    </row>
    <row r="3643" spans="1:6" x14ac:dyDescent="0.25">
      <c r="A3643" s="84">
        <v>1245406958</v>
      </c>
      <c r="C3643" s="84">
        <v>1</v>
      </c>
      <c r="D3643" s="84">
        <v>1</v>
      </c>
      <c r="E3643" s="84" t="s">
        <v>64</v>
      </c>
      <c r="F3643" s="84" t="s">
        <v>68</v>
      </c>
    </row>
    <row r="3644" spans="1:6" x14ac:dyDescent="0.25">
      <c r="A3644" s="84">
        <v>1265402168</v>
      </c>
      <c r="C3644" s="84">
        <v>1</v>
      </c>
      <c r="D3644" s="84">
        <v>0</v>
      </c>
      <c r="E3644" s="84" t="s">
        <v>64</v>
      </c>
      <c r="F3644" s="84" t="s">
        <v>65</v>
      </c>
    </row>
    <row r="3645" spans="1:6" x14ac:dyDescent="0.25">
      <c r="A3645" s="84">
        <v>1245214618</v>
      </c>
      <c r="C3645" s="84">
        <v>1</v>
      </c>
      <c r="D3645" s="84">
        <v>1</v>
      </c>
      <c r="E3645" s="84" t="s">
        <v>64</v>
      </c>
      <c r="F3645" s="84" t="s">
        <v>68</v>
      </c>
    </row>
    <row r="3646" spans="1:6" x14ac:dyDescent="0.25">
      <c r="A3646" s="84">
        <v>1952556201</v>
      </c>
      <c r="C3646" s="84">
        <v>1</v>
      </c>
      <c r="D3646" s="84">
        <v>0</v>
      </c>
      <c r="E3646" s="84" t="s">
        <v>20</v>
      </c>
      <c r="F3646" s="84" t="s">
        <v>65</v>
      </c>
    </row>
    <row r="3647" spans="1:6" x14ac:dyDescent="0.25">
      <c r="A3647" s="84">
        <v>1285717710</v>
      </c>
      <c r="C3647" s="84">
        <v>1</v>
      </c>
      <c r="D3647" s="84">
        <v>0</v>
      </c>
      <c r="E3647" s="84" t="s">
        <v>62</v>
      </c>
      <c r="F3647" s="84" t="s">
        <v>65</v>
      </c>
    </row>
    <row r="3648" spans="1:6" x14ac:dyDescent="0.25">
      <c r="A3648" s="84">
        <v>1922297845</v>
      </c>
      <c r="C3648" s="84">
        <v>1</v>
      </c>
      <c r="D3648" s="84">
        <v>0</v>
      </c>
      <c r="E3648" s="84" t="s">
        <v>62</v>
      </c>
      <c r="F3648" s="84" t="s">
        <v>65</v>
      </c>
    </row>
    <row r="3649" spans="1:6" x14ac:dyDescent="0.25">
      <c r="A3649" s="84">
        <v>1578610168</v>
      </c>
      <c r="C3649" s="84">
        <v>1</v>
      </c>
      <c r="D3649" s="84">
        <v>0</v>
      </c>
      <c r="E3649" s="84" t="s">
        <v>20</v>
      </c>
      <c r="F3649" s="84" t="s">
        <v>65</v>
      </c>
    </row>
    <row r="3650" spans="1:6" x14ac:dyDescent="0.25">
      <c r="A3650" s="84">
        <v>1457436941</v>
      </c>
      <c r="C3650" s="84">
        <v>1</v>
      </c>
      <c r="D3650" s="84">
        <v>0</v>
      </c>
      <c r="E3650" s="84" t="s">
        <v>62</v>
      </c>
      <c r="F3650" s="84" t="s">
        <v>65</v>
      </c>
    </row>
    <row r="3651" spans="1:6" x14ac:dyDescent="0.25">
      <c r="A3651" s="84">
        <v>1164439683</v>
      </c>
      <c r="C3651" s="84">
        <v>1</v>
      </c>
      <c r="D3651" s="84">
        <v>0</v>
      </c>
      <c r="E3651" s="84" t="s">
        <v>64</v>
      </c>
      <c r="F3651" s="84" t="s">
        <v>65</v>
      </c>
    </row>
    <row r="3652" spans="1:6" x14ac:dyDescent="0.25">
      <c r="A3652" s="84">
        <v>1275639866</v>
      </c>
      <c r="C3652" s="84">
        <v>1</v>
      </c>
      <c r="D3652" s="84">
        <v>0</v>
      </c>
      <c r="E3652" s="84" t="s">
        <v>20</v>
      </c>
      <c r="F3652" s="84" t="s">
        <v>65</v>
      </c>
    </row>
    <row r="3653" spans="1:6" x14ac:dyDescent="0.25">
      <c r="A3653" s="84">
        <v>1629058987</v>
      </c>
      <c r="C3653" s="84">
        <v>1</v>
      </c>
      <c r="D3653" s="84">
        <v>1</v>
      </c>
      <c r="E3653" s="84" t="s">
        <v>62</v>
      </c>
      <c r="F3653" s="84" t="s">
        <v>66</v>
      </c>
    </row>
    <row r="3654" spans="1:6" x14ac:dyDescent="0.25">
      <c r="A3654" s="84">
        <v>1871605782</v>
      </c>
      <c r="C3654" s="84">
        <v>1</v>
      </c>
      <c r="D3654" s="84">
        <v>0</v>
      </c>
      <c r="E3654" s="84" t="s">
        <v>62</v>
      </c>
      <c r="F3654" s="84" t="s">
        <v>65</v>
      </c>
    </row>
    <row r="3655" spans="1:6" x14ac:dyDescent="0.25">
      <c r="A3655" s="84">
        <v>1629028212</v>
      </c>
      <c r="C3655" s="84">
        <v>1</v>
      </c>
      <c r="D3655" s="84">
        <v>0</v>
      </c>
      <c r="E3655" s="84" t="s">
        <v>62</v>
      </c>
      <c r="F3655" s="84" t="s">
        <v>65</v>
      </c>
    </row>
    <row r="3656" spans="1:6" x14ac:dyDescent="0.25">
      <c r="A3656" s="84">
        <v>1962578476</v>
      </c>
      <c r="C3656" s="84">
        <v>1</v>
      </c>
      <c r="D3656" s="84">
        <v>0</v>
      </c>
      <c r="E3656" s="84" t="s">
        <v>62</v>
      </c>
      <c r="F3656" s="84" t="s">
        <v>65</v>
      </c>
    </row>
    <row r="3657" spans="1:6" x14ac:dyDescent="0.25">
      <c r="A3657" s="84">
        <v>1447328620</v>
      </c>
      <c r="C3657" s="84">
        <v>1</v>
      </c>
      <c r="D3657" s="84">
        <v>0</v>
      </c>
      <c r="E3657" s="84" t="s">
        <v>20</v>
      </c>
      <c r="F3657" s="84" t="s">
        <v>65</v>
      </c>
    </row>
    <row r="3658" spans="1:6" x14ac:dyDescent="0.25">
      <c r="A3658" s="84">
        <v>1881396695</v>
      </c>
      <c r="C3658" s="84">
        <v>1</v>
      </c>
      <c r="D3658" s="84">
        <v>1</v>
      </c>
      <c r="E3658" s="84" t="s">
        <v>20</v>
      </c>
      <c r="F3658" s="84" t="s">
        <v>69</v>
      </c>
    </row>
    <row r="3659" spans="1:6" x14ac:dyDescent="0.25">
      <c r="A3659" s="84">
        <v>1821082736</v>
      </c>
      <c r="C3659" s="84">
        <v>1</v>
      </c>
      <c r="D3659" s="84">
        <v>1</v>
      </c>
      <c r="E3659" s="84" t="s">
        <v>20</v>
      </c>
      <c r="F3659" s="84" t="s">
        <v>63</v>
      </c>
    </row>
    <row r="3660" spans="1:6" x14ac:dyDescent="0.25">
      <c r="A3660" s="84">
        <v>1285707547</v>
      </c>
      <c r="C3660" s="84">
        <v>1</v>
      </c>
      <c r="D3660" s="84">
        <v>1</v>
      </c>
      <c r="E3660" s="84" t="s">
        <v>64</v>
      </c>
      <c r="F3660" s="84" t="s">
        <v>66</v>
      </c>
    </row>
    <row r="3661" spans="1:6" x14ac:dyDescent="0.25">
      <c r="A3661" s="84">
        <v>1598795403</v>
      </c>
      <c r="C3661" s="84">
        <v>1</v>
      </c>
      <c r="D3661" s="84">
        <v>1</v>
      </c>
      <c r="E3661" s="84" t="s">
        <v>62</v>
      </c>
      <c r="F3661" s="84" t="s">
        <v>63</v>
      </c>
    </row>
    <row r="3662" spans="1:6" x14ac:dyDescent="0.25">
      <c r="A3662" s="84">
        <v>1548349590</v>
      </c>
      <c r="C3662" s="84">
        <v>1</v>
      </c>
      <c r="D3662" s="84">
        <v>0</v>
      </c>
      <c r="E3662" s="84" t="s">
        <v>62</v>
      </c>
      <c r="F3662" s="84" t="s">
        <v>65</v>
      </c>
    </row>
    <row r="3663" spans="1:6" x14ac:dyDescent="0.25">
      <c r="A3663" s="84">
        <v>1700892957</v>
      </c>
      <c r="C3663" s="84">
        <v>1</v>
      </c>
      <c r="D3663" s="84">
        <v>1</v>
      </c>
      <c r="E3663" s="84" t="s">
        <v>64</v>
      </c>
      <c r="F3663" s="84" t="s">
        <v>63</v>
      </c>
    </row>
    <row r="3664" spans="1:6" x14ac:dyDescent="0.25">
      <c r="A3664" s="84">
        <v>1164460499</v>
      </c>
      <c r="C3664" s="84">
        <v>1</v>
      </c>
      <c r="D3664" s="84">
        <v>1</v>
      </c>
      <c r="E3664" s="84" t="s">
        <v>62</v>
      </c>
      <c r="F3664" s="84" t="s">
        <v>70</v>
      </c>
    </row>
    <row r="3665" spans="1:6" x14ac:dyDescent="0.25">
      <c r="A3665" s="84">
        <v>1518934009</v>
      </c>
      <c r="C3665" s="84">
        <v>1</v>
      </c>
      <c r="D3665" s="84">
        <v>0</v>
      </c>
      <c r="E3665" s="84" t="s">
        <v>62</v>
      </c>
      <c r="F3665" s="84" t="s">
        <v>65</v>
      </c>
    </row>
    <row r="3666" spans="1:6" x14ac:dyDescent="0.25">
      <c r="A3666" s="84">
        <v>1255405288</v>
      </c>
      <c r="C3666" s="84">
        <v>1</v>
      </c>
      <c r="D3666" s="84">
        <v>0</v>
      </c>
      <c r="E3666" s="84" t="s">
        <v>20</v>
      </c>
      <c r="F3666" s="84" t="s">
        <v>65</v>
      </c>
    </row>
    <row r="3667" spans="1:6" x14ac:dyDescent="0.25">
      <c r="A3667" s="84">
        <v>1023192275</v>
      </c>
      <c r="C3667" s="84">
        <v>1</v>
      </c>
      <c r="D3667" s="84">
        <v>1</v>
      </c>
      <c r="E3667" s="84" t="s">
        <v>62</v>
      </c>
      <c r="F3667" s="84" t="s">
        <v>63</v>
      </c>
    </row>
    <row r="3668" spans="1:6" x14ac:dyDescent="0.25">
      <c r="A3668" s="84">
        <v>1962486753</v>
      </c>
      <c r="C3668" s="84">
        <v>1</v>
      </c>
      <c r="D3668" s="84">
        <v>1</v>
      </c>
      <c r="E3668" s="84" t="s">
        <v>20</v>
      </c>
      <c r="F3668" s="84" t="s">
        <v>63</v>
      </c>
    </row>
    <row r="3669" spans="1:6" x14ac:dyDescent="0.25">
      <c r="A3669" s="84">
        <v>1144356783</v>
      </c>
      <c r="C3669" s="84">
        <v>1</v>
      </c>
      <c r="D3669" s="84">
        <v>1</v>
      </c>
      <c r="E3669" s="84" t="s">
        <v>62</v>
      </c>
      <c r="F3669" s="84" t="s">
        <v>63</v>
      </c>
    </row>
    <row r="3670" spans="1:6" x14ac:dyDescent="0.25">
      <c r="A3670" s="84">
        <v>1265588065</v>
      </c>
      <c r="C3670" s="84">
        <v>1</v>
      </c>
      <c r="D3670" s="84">
        <v>0</v>
      </c>
      <c r="E3670" s="84" t="s">
        <v>20</v>
      </c>
      <c r="F3670" s="84" t="s">
        <v>65</v>
      </c>
    </row>
    <row r="3671" spans="1:6" x14ac:dyDescent="0.25">
      <c r="A3671" s="84">
        <v>1245300904</v>
      </c>
      <c r="C3671" s="84">
        <v>1</v>
      </c>
      <c r="D3671" s="84">
        <v>0</v>
      </c>
      <c r="E3671" s="84" t="s">
        <v>20</v>
      </c>
      <c r="F3671" s="84" t="s">
        <v>65</v>
      </c>
    </row>
    <row r="3672" spans="1:6" x14ac:dyDescent="0.25">
      <c r="A3672" s="84">
        <v>1467547307</v>
      </c>
      <c r="C3672" s="84">
        <v>1</v>
      </c>
      <c r="D3672" s="84">
        <v>0</v>
      </c>
      <c r="E3672" s="84" t="s">
        <v>20</v>
      </c>
      <c r="F3672" s="84" t="s">
        <v>65</v>
      </c>
    </row>
    <row r="3673" spans="1:6" x14ac:dyDescent="0.25">
      <c r="A3673" s="84">
        <v>1669576757</v>
      </c>
      <c r="C3673" s="84">
        <v>1</v>
      </c>
      <c r="D3673" s="84">
        <v>1</v>
      </c>
      <c r="E3673" s="84" t="s">
        <v>20</v>
      </c>
      <c r="F3673" s="84" t="s">
        <v>70</v>
      </c>
    </row>
    <row r="3674" spans="1:6" x14ac:dyDescent="0.25">
      <c r="A3674" s="84">
        <v>1952744484</v>
      </c>
      <c r="C3674" s="84">
        <v>1</v>
      </c>
      <c r="D3674" s="84">
        <v>1</v>
      </c>
      <c r="E3674" s="84" t="s">
        <v>20</v>
      </c>
      <c r="F3674" s="84" t="s">
        <v>70</v>
      </c>
    </row>
    <row r="3675" spans="1:6" x14ac:dyDescent="0.25">
      <c r="A3675" s="84">
        <v>1013370725</v>
      </c>
      <c r="C3675" s="84">
        <v>1</v>
      </c>
      <c r="D3675" s="84">
        <v>1</v>
      </c>
      <c r="E3675" s="84" t="s">
        <v>64</v>
      </c>
      <c r="F3675" s="84" t="s">
        <v>68</v>
      </c>
    </row>
    <row r="3676" spans="1:6" x14ac:dyDescent="0.25">
      <c r="A3676" s="84">
        <v>1518910660</v>
      </c>
      <c r="C3676" s="84">
        <v>1</v>
      </c>
      <c r="D3676" s="84">
        <v>1</v>
      </c>
      <c r="E3676" s="84" t="s">
        <v>20</v>
      </c>
      <c r="F3676" s="84" t="s">
        <v>67</v>
      </c>
    </row>
    <row r="3677" spans="1:6" x14ac:dyDescent="0.25">
      <c r="A3677" s="84">
        <v>1982784898</v>
      </c>
      <c r="C3677" s="84">
        <v>1</v>
      </c>
      <c r="D3677" s="84">
        <v>1</v>
      </c>
      <c r="E3677" s="84" t="s">
        <v>20</v>
      </c>
      <c r="F3677" s="84" t="s">
        <v>63</v>
      </c>
    </row>
    <row r="3678" spans="1:6" x14ac:dyDescent="0.25">
      <c r="A3678" s="84">
        <v>1760843890</v>
      </c>
      <c r="C3678" s="84">
        <v>1</v>
      </c>
      <c r="D3678" s="84">
        <v>0</v>
      </c>
      <c r="E3678" s="84" t="s">
        <v>20</v>
      </c>
      <c r="F3678" s="84" t="s">
        <v>65</v>
      </c>
    </row>
    <row r="3679" spans="1:6" x14ac:dyDescent="0.25">
      <c r="A3679" s="84">
        <v>1730743956</v>
      </c>
      <c r="C3679" s="84">
        <v>1</v>
      </c>
      <c r="D3679" s="84">
        <v>1</v>
      </c>
      <c r="E3679" s="84" t="s">
        <v>62</v>
      </c>
      <c r="F3679" s="84" t="s">
        <v>68</v>
      </c>
    </row>
    <row r="3680" spans="1:6" x14ac:dyDescent="0.25">
      <c r="A3680" s="84">
        <v>1487058418</v>
      </c>
      <c r="C3680" s="84">
        <v>1</v>
      </c>
      <c r="D3680" s="84">
        <v>1</v>
      </c>
      <c r="E3680" s="84" t="s">
        <v>71</v>
      </c>
      <c r="F3680" s="84" t="s">
        <v>69</v>
      </c>
    </row>
    <row r="3681" spans="1:6" x14ac:dyDescent="0.25">
      <c r="A3681" s="84">
        <v>1932537586</v>
      </c>
      <c r="C3681" s="84">
        <v>1</v>
      </c>
      <c r="D3681" s="84">
        <v>0</v>
      </c>
      <c r="E3681" s="84" t="s">
        <v>62</v>
      </c>
      <c r="F3681" s="84" t="s">
        <v>65</v>
      </c>
    </row>
    <row r="3682" spans="1:6" x14ac:dyDescent="0.25">
      <c r="A3682" s="84">
        <v>1396823720</v>
      </c>
      <c r="C3682" s="84">
        <v>1</v>
      </c>
      <c r="D3682" s="84">
        <v>0</v>
      </c>
      <c r="E3682" s="84" t="s">
        <v>20</v>
      </c>
      <c r="F3682" s="84" t="s">
        <v>65</v>
      </c>
    </row>
    <row r="3683" spans="1:6" x14ac:dyDescent="0.25">
      <c r="A3683" s="84">
        <v>1306866207</v>
      </c>
      <c r="C3683" s="84">
        <v>1</v>
      </c>
      <c r="D3683" s="84">
        <v>1</v>
      </c>
      <c r="E3683" s="84" t="s">
        <v>62</v>
      </c>
      <c r="F3683" s="84" t="s">
        <v>63</v>
      </c>
    </row>
    <row r="3684" spans="1:6" x14ac:dyDescent="0.25">
      <c r="A3684" s="84">
        <v>1841275252</v>
      </c>
      <c r="C3684" s="84">
        <v>1</v>
      </c>
      <c r="D3684" s="84">
        <v>1</v>
      </c>
      <c r="E3684" s="84" t="s">
        <v>20</v>
      </c>
      <c r="F3684" s="84" t="s">
        <v>66</v>
      </c>
    </row>
    <row r="3685" spans="1:6" x14ac:dyDescent="0.25">
      <c r="A3685" s="84">
        <v>1629274212</v>
      </c>
      <c r="C3685" s="84">
        <v>1</v>
      </c>
      <c r="D3685" s="84">
        <v>0</v>
      </c>
      <c r="E3685" s="84" t="s">
        <v>64</v>
      </c>
      <c r="F3685" s="84" t="s">
        <v>65</v>
      </c>
    </row>
    <row r="3686" spans="1:6" x14ac:dyDescent="0.25">
      <c r="A3686" s="84">
        <v>1477741726</v>
      </c>
      <c r="C3686" s="84">
        <v>1</v>
      </c>
      <c r="D3686" s="84">
        <v>0</v>
      </c>
      <c r="E3686" s="84" t="s">
        <v>62</v>
      </c>
      <c r="F3686" s="84" t="s">
        <v>65</v>
      </c>
    </row>
    <row r="3687" spans="1:6" x14ac:dyDescent="0.25">
      <c r="A3687" s="84">
        <v>1770536443</v>
      </c>
      <c r="C3687" s="84">
        <v>1</v>
      </c>
      <c r="D3687" s="84">
        <v>0</v>
      </c>
      <c r="E3687" s="84" t="s">
        <v>20</v>
      </c>
      <c r="F3687" s="84" t="s">
        <v>65</v>
      </c>
    </row>
    <row r="3688" spans="1:6" x14ac:dyDescent="0.25">
      <c r="A3688" s="84">
        <v>1518198910</v>
      </c>
      <c r="C3688" s="84">
        <v>1</v>
      </c>
      <c r="D3688" s="84">
        <v>1</v>
      </c>
      <c r="E3688" s="84" t="s">
        <v>20</v>
      </c>
      <c r="F3688" s="84" t="s">
        <v>66</v>
      </c>
    </row>
    <row r="3689" spans="1:6" x14ac:dyDescent="0.25">
      <c r="A3689" s="84">
        <v>1679005235</v>
      </c>
      <c r="C3689" s="84">
        <v>1</v>
      </c>
      <c r="D3689" s="84">
        <v>0</v>
      </c>
      <c r="E3689" s="84" t="s">
        <v>20</v>
      </c>
      <c r="F3689" s="84" t="s">
        <v>65</v>
      </c>
    </row>
    <row r="3690" spans="1:6" x14ac:dyDescent="0.25">
      <c r="A3690" s="84">
        <v>1194068668</v>
      </c>
      <c r="C3690" s="84">
        <v>1</v>
      </c>
      <c r="D3690" s="84">
        <v>1</v>
      </c>
      <c r="E3690" s="84" t="s">
        <v>64</v>
      </c>
      <c r="F3690" s="84" t="s">
        <v>68</v>
      </c>
    </row>
    <row r="3691" spans="1:6" x14ac:dyDescent="0.25">
      <c r="A3691" s="84">
        <v>1750635157</v>
      </c>
      <c r="C3691" s="84">
        <v>1</v>
      </c>
      <c r="D3691" s="84">
        <v>0</v>
      </c>
      <c r="E3691" s="84" t="s">
        <v>20</v>
      </c>
      <c r="F3691" s="84" t="s">
        <v>65</v>
      </c>
    </row>
    <row r="3692" spans="1:6" x14ac:dyDescent="0.25">
      <c r="A3692" s="84">
        <v>1518993229</v>
      </c>
      <c r="C3692" s="84">
        <v>1</v>
      </c>
      <c r="D3692" s="84">
        <v>1</v>
      </c>
      <c r="E3692" s="84" t="s">
        <v>20</v>
      </c>
      <c r="F3692" s="84" t="s">
        <v>67</v>
      </c>
    </row>
    <row r="3693" spans="1:6" x14ac:dyDescent="0.25">
      <c r="A3693" s="84">
        <v>1811152556</v>
      </c>
      <c r="C3693" s="84">
        <v>1</v>
      </c>
      <c r="D3693" s="84">
        <v>1</v>
      </c>
      <c r="E3693" s="84" t="s">
        <v>64</v>
      </c>
      <c r="F3693" s="84" t="s">
        <v>68</v>
      </c>
    </row>
    <row r="3694" spans="1:6" x14ac:dyDescent="0.25">
      <c r="A3694" s="84">
        <v>1962589218</v>
      </c>
      <c r="C3694" s="84">
        <v>1</v>
      </c>
      <c r="D3694" s="84">
        <v>1</v>
      </c>
      <c r="E3694" s="84" t="s">
        <v>62</v>
      </c>
      <c r="F3694" s="84" t="s">
        <v>66</v>
      </c>
    </row>
    <row r="3695" spans="1:6" x14ac:dyDescent="0.25">
      <c r="A3695" s="84">
        <v>1194792333</v>
      </c>
      <c r="C3695" s="84">
        <v>1</v>
      </c>
      <c r="D3695" s="84">
        <v>0</v>
      </c>
      <c r="E3695" s="84" t="s">
        <v>20</v>
      </c>
      <c r="F3695" s="84" t="s">
        <v>65</v>
      </c>
    </row>
    <row r="3696" spans="1:6" x14ac:dyDescent="0.25">
      <c r="A3696" s="84">
        <v>1366595092</v>
      </c>
      <c r="C3696" s="84">
        <v>1</v>
      </c>
      <c r="D3696" s="84">
        <v>0</v>
      </c>
      <c r="E3696" s="84" t="s">
        <v>62</v>
      </c>
      <c r="F3696" s="84" t="s">
        <v>65</v>
      </c>
    </row>
    <row r="3697" spans="1:6" x14ac:dyDescent="0.25">
      <c r="A3697" s="84">
        <v>1437234598</v>
      </c>
      <c r="C3697" s="84">
        <v>1</v>
      </c>
      <c r="D3697" s="84">
        <v>0</v>
      </c>
      <c r="E3697" s="84" t="s">
        <v>64</v>
      </c>
      <c r="F3697" s="84" t="s">
        <v>65</v>
      </c>
    </row>
    <row r="3698" spans="1:6" x14ac:dyDescent="0.25">
      <c r="A3698" s="84">
        <v>1114033040</v>
      </c>
      <c r="C3698" s="84">
        <v>1</v>
      </c>
      <c r="D3698" s="84">
        <v>0</v>
      </c>
      <c r="E3698" s="84" t="s">
        <v>20</v>
      </c>
      <c r="F3698" s="84" t="s">
        <v>65</v>
      </c>
    </row>
    <row r="3699" spans="1:6" x14ac:dyDescent="0.25">
      <c r="A3699" s="84">
        <v>1619986437</v>
      </c>
      <c r="C3699" s="84">
        <v>1</v>
      </c>
      <c r="D3699" s="84">
        <v>1</v>
      </c>
      <c r="E3699" s="84" t="s">
        <v>62</v>
      </c>
      <c r="F3699" s="84" t="s">
        <v>69</v>
      </c>
    </row>
    <row r="3700" spans="1:6" x14ac:dyDescent="0.25">
      <c r="A3700" s="84">
        <v>1194728139</v>
      </c>
      <c r="C3700" s="84">
        <v>1</v>
      </c>
      <c r="D3700" s="84">
        <v>0</v>
      </c>
      <c r="E3700" s="84" t="s">
        <v>20</v>
      </c>
      <c r="F3700" s="84" t="s">
        <v>65</v>
      </c>
    </row>
    <row r="3701" spans="1:6" x14ac:dyDescent="0.25">
      <c r="A3701" s="84">
        <v>1851344469</v>
      </c>
      <c r="C3701" s="84">
        <v>1</v>
      </c>
      <c r="D3701" s="84">
        <v>0</v>
      </c>
      <c r="E3701" s="84" t="s">
        <v>62</v>
      </c>
      <c r="F3701" s="84" t="s">
        <v>65</v>
      </c>
    </row>
    <row r="3702" spans="1:6" x14ac:dyDescent="0.25">
      <c r="A3702" s="84">
        <v>1982840195</v>
      </c>
      <c r="C3702" s="84">
        <v>1</v>
      </c>
      <c r="D3702" s="84">
        <v>1</v>
      </c>
      <c r="E3702" s="84" t="s">
        <v>62</v>
      </c>
      <c r="F3702" s="84" t="s">
        <v>67</v>
      </c>
    </row>
    <row r="3703" spans="1:6" x14ac:dyDescent="0.25">
      <c r="A3703" s="84">
        <v>1184845489</v>
      </c>
      <c r="C3703" s="84">
        <v>1</v>
      </c>
      <c r="D3703" s="84">
        <v>1</v>
      </c>
      <c r="E3703" s="84" t="s">
        <v>20</v>
      </c>
      <c r="F3703" s="84" t="s">
        <v>63</v>
      </c>
    </row>
    <row r="3704" spans="1:6" x14ac:dyDescent="0.25">
      <c r="A3704" s="84">
        <v>1700064995</v>
      </c>
      <c r="C3704" s="84">
        <v>1</v>
      </c>
      <c r="D3704" s="84">
        <v>1</v>
      </c>
      <c r="E3704" s="84" t="s">
        <v>20</v>
      </c>
      <c r="F3704" s="84" t="s">
        <v>63</v>
      </c>
    </row>
    <row r="3705" spans="1:6" x14ac:dyDescent="0.25">
      <c r="A3705" s="84">
        <v>1851404867</v>
      </c>
      <c r="C3705" s="84">
        <v>1</v>
      </c>
      <c r="D3705" s="84">
        <v>0</v>
      </c>
      <c r="E3705" s="84" t="s">
        <v>62</v>
      </c>
      <c r="F3705" s="84" t="s">
        <v>65</v>
      </c>
    </row>
    <row r="3706" spans="1:6" x14ac:dyDescent="0.25">
      <c r="A3706" s="84">
        <v>1912948225</v>
      </c>
      <c r="C3706" s="84">
        <v>1</v>
      </c>
      <c r="D3706" s="84">
        <v>1</v>
      </c>
      <c r="E3706" s="84" t="s">
        <v>20</v>
      </c>
      <c r="F3706" s="84" t="s">
        <v>70</v>
      </c>
    </row>
    <row r="3707" spans="1:6" x14ac:dyDescent="0.25">
      <c r="A3707" s="84">
        <v>1881678324</v>
      </c>
      <c r="C3707" s="84">
        <v>1</v>
      </c>
      <c r="D3707" s="84">
        <v>1</v>
      </c>
      <c r="E3707" s="84" t="s">
        <v>20</v>
      </c>
      <c r="F3707" s="84" t="s">
        <v>66</v>
      </c>
    </row>
    <row r="3708" spans="1:6" x14ac:dyDescent="0.25">
      <c r="A3708" s="84">
        <v>1285845032</v>
      </c>
      <c r="C3708" s="84">
        <v>1</v>
      </c>
      <c r="D3708" s="84">
        <v>1</v>
      </c>
      <c r="E3708" s="84" t="s">
        <v>20</v>
      </c>
      <c r="F3708" s="84" t="s">
        <v>63</v>
      </c>
    </row>
    <row r="3709" spans="1:6" x14ac:dyDescent="0.25">
      <c r="A3709" s="84">
        <v>1760484372</v>
      </c>
      <c r="C3709" s="84">
        <v>1</v>
      </c>
      <c r="D3709" s="84">
        <v>1</v>
      </c>
      <c r="E3709" s="84" t="s">
        <v>20</v>
      </c>
      <c r="F3709" s="84" t="s">
        <v>66</v>
      </c>
    </row>
    <row r="3710" spans="1:6" x14ac:dyDescent="0.25">
      <c r="A3710" s="84">
        <v>1649505124</v>
      </c>
      <c r="C3710" s="84">
        <v>1</v>
      </c>
      <c r="D3710" s="84">
        <v>1</v>
      </c>
      <c r="E3710" s="84" t="s">
        <v>62</v>
      </c>
      <c r="F3710" s="84" t="s">
        <v>70</v>
      </c>
    </row>
    <row r="3711" spans="1:6" x14ac:dyDescent="0.25">
      <c r="A3711" s="84">
        <v>1912016650</v>
      </c>
      <c r="C3711" s="84">
        <v>1</v>
      </c>
      <c r="D3711" s="84">
        <v>1</v>
      </c>
      <c r="E3711" s="84" t="s">
        <v>20</v>
      </c>
      <c r="F3711" s="84" t="s">
        <v>66</v>
      </c>
    </row>
    <row r="3712" spans="1:6" x14ac:dyDescent="0.25">
      <c r="A3712" s="84">
        <v>1407851843</v>
      </c>
      <c r="C3712" s="84">
        <v>1</v>
      </c>
      <c r="D3712" s="84">
        <v>1</v>
      </c>
      <c r="E3712" s="84" t="s">
        <v>20</v>
      </c>
      <c r="F3712" s="84" t="s">
        <v>66</v>
      </c>
    </row>
    <row r="3713" spans="1:6" x14ac:dyDescent="0.25">
      <c r="A3713" s="84">
        <v>1699743039</v>
      </c>
      <c r="C3713" s="84">
        <v>1</v>
      </c>
      <c r="D3713" s="84">
        <v>1</v>
      </c>
      <c r="E3713" s="84" t="s">
        <v>20</v>
      </c>
      <c r="F3713" s="84" t="s">
        <v>63</v>
      </c>
    </row>
    <row r="3714" spans="1:6" x14ac:dyDescent="0.25">
      <c r="A3714" s="84">
        <v>1639380934</v>
      </c>
      <c r="C3714" s="84">
        <v>1</v>
      </c>
      <c r="D3714" s="84">
        <v>1</v>
      </c>
      <c r="E3714" s="84" t="s">
        <v>20</v>
      </c>
      <c r="F3714" s="84" t="s">
        <v>66</v>
      </c>
    </row>
    <row r="3715" spans="1:6" x14ac:dyDescent="0.25">
      <c r="A3715" s="84">
        <v>1609860501</v>
      </c>
      <c r="C3715" s="84">
        <v>1</v>
      </c>
      <c r="D3715" s="84">
        <v>1</v>
      </c>
      <c r="E3715" s="84" t="s">
        <v>20</v>
      </c>
      <c r="F3715" s="84" t="s">
        <v>67</v>
      </c>
    </row>
    <row r="3716" spans="1:6" x14ac:dyDescent="0.25">
      <c r="A3716" s="84">
        <v>1124237086</v>
      </c>
      <c r="C3716" s="84">
        <v>1</v>
      </c>
      <c r="D3716" s="84">
        <v>1</v>
      </c>
      <c r="E3716" s="84" t="s">
        <v>62</v>
      </c>
      <c r="F3716" s="84" t="s">
        <v>66</v>
      </c>
    </row>
    <row r="3717" spans="1:6" x14ac:dyDescent="0.25">
      <c r="A3717" s="84">
        <v>1982036778</v>
      </c>
      <c r="C3717" s="84">
        <v>1</v>
      </c>
      <c r="D3717" s="84">
        <v>1</v>
      </c>
      <c r="E3717" s="84" t="s">
        <v>20</v>
      </c>
      <c r="F3717" s="84" t="s">
        <v>63</v>
      </c>
    </row>
    <row r="3718" spans="1:6" x14ac:dyDescent="0.25">
      <c r="A3718" s="84">
        <v>1104254721</v>
      </c>
      <c r="C3718" s="84">
        <v>1</v>
      </c>
      <c r="D3718" s="84">
        <v>1</v>
      </c>
      <c r="E3718" s="84" t="s">
        <v>62</v>
      </c>
      <c r="F3718" s="84" t="s">
        <v>66</v>
      </c>
    </row>
    <row r="3719" spans="1:6" x14ac:dyDescent="0.25">
      <c r="A3719" s="84">
        <v>1962721530</v>
      </c>
      <c r="C3719" s="84">
        <v>1</v>
      </c>
      <c r="D3719" s="84">
        <v>1</v>
      </c>
      <c r="E3719" s="84" t="s">
        <v>20</v>
      </c>
      <c r="F3719" s="84" t="s">
        <v>66</v>
      </c>
    </row>
    <row r="3720" spans="1:6" x14ac:dyDescent="0.25">
      <c r="A3720" s="84">
        <v>1124454269</v>
      </c>
      <c r="C3720" s="84">
        <v>1</v>
      </c>
      <c r="D3720" s="84">
        <v>0</v>
      </c>
      <c r="E3720" s="84" t="s">
        <v>20</v>
      </c>
      <c r="F3720" s="84" t="s">
        <v>65</v>
      </c>
    </row>
    <row r="3721" spans="1:6" x14ac:dyDescent="0.25">
      <c r="A3721" s="84">
        <v>1417368770</v>
      </c>
      <c r="C3721" s="84">
        <v>1</v>
      </c>
      <c r="D3721" s="84">
        <v>1</v>
      </c>
      <c r="E3721" s="84" t="s">
        <v>20</v>
      </c>
      <c r="F3721" s="84" t="s">
        <v>68</v>
      </c>
    </row>
    <row r="3722" spans="1:6" x14ac:dyDescent="0.25">
      <c r="A3722" s="84">
        <v>1427499078</v>
      </c>
      <c r="C3722" s="84">
        <v>1</v>
      </c>
      <c r="D3722" s="84">
        <v>1</v>
      </c>
      <c r="E3722" s="84" t="s">
        <v>62</v>
      </c>
      <c r="F3722" s="84" t="s">
        <v>63</v>
      </c>
    </row>
    <row r="3723" spans="1:6" x14ac:dyDescent="0.25">
      <c r="A3723" s="84">
        <v>1154689040</v>
      </c>
      <c r="C3723" s="84">
        <v>1</v>
      </c>
      <c r="D3723" s="84">
        <v>0</v>
      </c>
      <c r="E3723" s="84" t="s">
        <v>20</v>
      </c>
      <c r="F3723" s="84" t="s">
        <v>65</v>
      </c>
    </row>
    <row r="3724" spans="1:6" x14ac:dyDescent="0.25">
      <c r="A3724" s="84">
        <v>1770553059</v>
      </c>
      <c r="C3724" s="84">
        <v>1</v>
      </c>
      <c r="D3724" s="84">
        <v>1</v>
      </c>
      <c r="E3724" s="84" t="s">
        <v>62</v>
      </c>
      <c r="F3724" s="84" t="s">
        <v>66</v>
      </c>
    </row>
    <row r="3725" spans="1:6" x14ac:dyDescent="0.25">
      <c r="A3725" s="84">
        <v>1407008162</v>
      </c>
      <c r="C3725" s="84">
        <v>1</v>
      </c>
      <c r="D3725" s="84">
        <v>1</v>
      </c>
      <c r="E3725" s="84" t="s">
        <v>64</v>
      </c>
      <c r="F3725" s="84" t="s">
        <v>68</v>
      </c>
    </row>
    <row r="3726" spans="1:6" x14ac:dyDescent="0.25">
      <c r="A3726" s="84">
        <v>1386600906</v>
      </c>
      <c r="C3726" s="84">
        <v>1</v>
      </c>
      <c r="D3726" s="84">
        <v>1</v>
      </c>
      <c r="E3726" s="84" t="s">
        <v>20</v>
      </c>
      <c r="F3726" s="84" t="s">
        <v>66</v>
      </c>
    </row>
    <row r="3727" spans="1:6" x14ac:dyDescent="0.25">
      <c r="A3727" s="84">
        <v>1013908730</v>
      </c>
      <c r="C3727" s="84">
        <v>1</v>
      </c>
      <c r="D3727" s="84">
        <v>1</v>
      </c>
      <c r="E3727" s="84" t="s">
        <v>20</v>
      </c>
      <c r="F3727" s="84" t="s">
        <v>66</v>
      </c>
    </row>
    <row r="3728" spans="1:6" x14ac:dyDescent="0.25">
      <c r="A3728" s="84">
        <v>1497958235</v>
      </c>
      <c r="C3728" s="84">
        <v>1</v>
      </c>
      <c r="D3728" s="84">
        <v>1</v>
      </c>
      <c r="E3728" s="84" t="s">
        <v>62</v>
      </c>
      <c r="F3728" s="84" t="s">
        <v>63</v>
      </c>
    </row>
    <row r="3729" spans="1:6" x14ac:dyDescent="0.25">
      <c r="A3729" s="84">
        <v>1972718104</v>
      </c>
      <c r="C3729" s="84">
        <v>1</v>
      </c>
      <c r="D3729" s="84">
        <v>1</v>
      </c>
      <c r="E3729" s="84" t="s">
        <v>20</v>
      </c>
      <c r="F3729" s="84" t="s">
        <v>63</v>
      </c>
    </row>
    <row r="3730" spans="1:6" x14ac:dyDescent="0.25">
      <c r="A3730" s="84">
        <v>1376751206</v>
      </c>
      <c r="C3730" s="84">
        <v>1</v>
      </c>
      <c r="D3730" s="84">
        <v>1</v>
      </c>
      <c r="E3730" s="84" t="s">
        <v>20</v>
      </c>
      <c r="F3730" s="84" t="s">
        <v>63</v>
      </c>
    </row>
    <row r="3731" spans="1:6" x14ac:dyDescent="0.25">
      <c r="A3731" s="84">
        <v>1922025980</v>
      </c>
      <c r="C3731" s="84">
        <v>1</v>
      </c>
      <c r="D3731" s="84">
        <v>0</v>
      </c>
      <c r="E3731" s="84" t="s">
        <v>20</v>
      </c>
      <c r="F3731" s="84" t="s">
        <v>65</v>
      </c>
    </row>
    <row r="3732" spans="1:6" x14ac:dyDescent="0.25">
      <c r="A3732" s="84">
        <v>1790999753</v>
      </c>
      <c r="C3732" s="84">
        <v>1</v>
      </c>
      <c r="D3732" s="84">
        <v>1</v>
      </c>
      <c r="E3732" s="84" t="s">
        <v>20</v>
      </c>
      <c r="F3732" s="84" t="s">
        <v>63</v>
      </c>
    </row>
    <row r="3733" spans="1:6" x14ac:dyDescent="0.25">
      <c r="A3733" s="84">
        <v>1417119926</v>
      </c>
      <c r="C3733" s="84">
        <v>1</v>
      </c>
      <c r="D3733" s="84">
        <v>1</v>
      </c>
      <c r="E3733" s="84" t="s">
        <v>62</v>
      </c>
      <c r="F3733" s="84" t="s">
        <v>68</v>
      </c>
    </row>
    <row r="3734" spans="1:6" x14ac:dyDescent="0.25">
      <c r="A3734" s="84">
        <v>1578541017</v>
      </c>
      <c r="C3734" s="84">
        <v>1</v>
      </c>
      <c r="D3734" s="84">
        <v>1</v>
      </c>
      <c r="E3734" s="84" t="s">
        <v>20</v>
      </c>
      <c r="F3734" s="84" t="s">
        <v>63</v>
      </c>
    </row>
    <row r="3735" spans="1:6" x14ac:dyDescent="0.25">
      <c r="A3735" s="84">
        <v>1215908272</v>
      </c>
      <c r="C3735" s="84">
        <v>1</v>
      </c>
      <c r="D3735" s="84">
        <v>1</v>
      </c>
      <c r="E3735" s="84" t="s">
        <v>20</v>
      </c>
      <c r="F3735" s="84" t="s">
        <v>66</v>
      </c>
    </row>
    <row r="3736" spans="1:6" x14ac:dyDescent="0.25">
      <c r="A3736" s="84">
        <v>1053514141</v>
      </c>
      <c r="C3736" s="84">
        <v>1</v>
      </c>
      <c r="D3736" s="84">
        <v>1</v>
      </c>
      <c r="E3736" s="84" t="s">
        <v>20</v>
      </c>
      <c r="F3736" s="84" t="s">
        <v>63</v>
      </c>
    </row>
    <row r="3737" spans="1:6" x14ac:dyDescent="0.25">
      <c r="A3737" s="84">
        <v>1033365358</v>
      </c>
      <c r="C3737" s="84">
        <v>1</v>
      </c>
      <c r="D3737" s="84">
        <v>1</v>
      </c>
      <c r="E3737" s="84" t="s">
        <v>20</v>
      </c>
      <c r="F3737" s="84" t="s">
        <v>70</v>
      </c>
    </row>
    <row r="3738" spans="1:6" x14ac:dyDescent="0.25">
      <c r="A3738" s="84">
        <v>1245563469</v>
      </c>
      <c r="C3738" s="84">
        <v>1</v>
      </c>
      <c r="D3738" s="84">
        <v>1</v>
      </c>
      <c r="E3738" s="84" t="s">
        <v>20</v>
      </c>
      <c r="F3738" s="84" t="s">
        <v>70</v>
      </c>
    </row>
    <row r="3739" spans="1:6" x14ac:dyDescent="0.25">
      <c r="A3739" s="84">
        <v>1659558260</v>
      </c>
      <c r="C3739" s="84">
        <v>1</v>
      </c>
      <c r="D3739" s="84">
        <v>1</v>
      </c>
      <c r="E3739" s="84" t="s">
        <v>62</v>
      </c>
      <c r="F3739" s="84" t="s">
        <v>66</v>
      </c>
    </row>
    <row r="3740" spans="1:6" x14ac:dyDescent="0.25">
      <c r="A3740" s="84">
        <v>1154577336</v>
      </c>
      <c r="C3740" s="84">
        <v>1</v>
      </c>
      <c r="D3740" s="84">
        <v>1</v>
      </c>
      <c r="E3740" s="84" t="s">
        <v>62</v>
      </c>
      <c r="F3740" s="84" t="s">
        <v>66</v>
      </c>
    </row>
    <row r="3741" spans="1:6" x14ac:dyDescent="0.25">
      <c r="A3741" s="84">
        <v>1093998239</v>
      </c>
      <c r="C3741" s="84">
        <v>1</v>
      </c>
      <c r="D3741" s="84">
        <v>1</v>
      </c>
      <c r="E3741" s="84" t="s">
        <v>20</v>
      </c>
      <c r="F3741" s="84" t="s">
        <v>70</v>
      </c>
    </row>
    <row r="3742" spans="1:6" x14ac:dyDescent="0.25">
      <c r="A3742" s="84">
        <v>1821043217</v>
      </c>
      <c r="C3742" s="84">
        <v>1</v>
      </c>
      <c r="D3742" s="84">
        <v>0</v>
      </c>
      <c r="E3742" s="84" t="s">
        <v>20</v>
      </c>
      <c r="F3742" s="84" t="s">
        <v>65</v>
      </c>
    </row>
    <row r="3743" spans="1:6" x14ac:dyDescent="0.25">
      <c r="A3743" s="84">
        <v>1851302863</v>
      </c>
      <c r="C3743" s="84">
        <v>1</v>
      </c>
      <c r="D3743" s="84">
        <v>1</v>
      </c>
      <c r="E3743" s="84" t="s">
        <v>20</v>
      </c>
      <c r="F3743" s="84" t="s">
        <v>70</v>
      </c>
    </row>
    <row r="3744" spans="1:6" x14ac:dyDescent="0.25">
      <c r="A3744" s="84">
        <v>1447494711</v>
      </c>
      <c r="C3744" s="84">
        <v>1</v>
      </c>
      <c r="D3744" s="84">
        <v>1</v>
      </c>
      <c r="E3744" s="84" t="s">
        <v>62</v>
      </c>
      <c r="F3744" s="84" t="s">
        <v>68</v>
      </c>
    </row>
    <row r="3745" spans="1:6" x14ac:dyDescent="0.25">
      <c r="A3745" s="84">
        <v>1013904184</v>
      </c>
      <c r="C3745" s="84">
        <v>1</v>
      </c>
      <c r="D3745" s="84">
        <v>0</v>
      </c>
      <c r="E3745" s="84" t="s">
        <v>20</v>
      </c>
      <c r="F3745" s="84" t="s">
        <v>65</v>
      </c>
    </row>
    <row r="3746" spans="1:6" x14ac:dyDescent="0.25">
      <c r="A3746" s="84">
        <v>1689851677</v>
      </c>
      <c r="C3746" s="84">
        <v>1</v>
      </c>
      <c r="D3746" s="84">
        <v>1</v>
      </c>
      <c r="E3746" s="84" t="s">
        <v>64</v>
      </c>
      <c r="F3746" s="84" t="s">
        <v>68</v>
      </c>
    </row>
    <row r="3747" spans="1:6" x14ac:dyDescent="0.25">
      <c r="A3747" s="84">
        <v>1396979936</v>
      </c>
      <c r="C3747" s="84">
        <v>1</v>
      </c>
      <c r="D3747" s="84">
        <v>1</v>
      </c>
      <c r="E3747" s="84" t="s">
        <v>20</v>
      </c>
      <c r="F3747" s="84" t="s">
        <v>66</v>
      </c>
    </row>
    <row r="3748" spans="1:6" x14ac:dyDescent="0.25">
      <c r="A3748" s="84">
        <v>1134342868</v>
      </c>
      <c r="C3748" s="84">
        <v>1</v>
      </c>
      <c r="D3748" s="84">
        <v>1</v>
      </c>
      <c r="E3748" s="84" t="s">
        <v>62</v>
      </c>
      <c r="F3748" s="84" t="s">
        <v>66</v>
      </c>
    </row>
    <row r="3749" spans="1:6" x14ac:dyDescent="0.25">
      <c r="A3749" s="84">
        <v>1871702209</v>
      </c>
      <c r="C3749" s="84">
        <v>1</v>
      </c>
      <c r="D3749" s="84">
        <v>1</v>
      </c>
      <c r="E3749" s="84" t="s">
        <v>20</v>
      </c>
      <c r="F3749" s="84" t="s">
        <v>63</v>
      </c>
    </row>
    <row r="3750" spans="1:6" x14ac:dyDescent="0.25">
      <c r="A3750" s="84">
        <v>1013949643</v>
      </c>
      <c r="C3750" s="84">
        <v>1</v>
      </c>
      <c r="D3750" s="84">
        <v>1</v>
      </c>
      <c r="E3750" s="84" t="s">
        <v>62</v>
      </c>
      <c r="F3750" s="84" t="s">
        <v>66</v>
      </c>
    </row>
    <row r="3751" spans="1:6" x14ac:dyDescent="0.25">
      <c r="A3751" s="84">
        <v>1457554834</v>
      </c>
      <c r="C3751" s="84">
        <v>1</v>
      </c>
      <c r="D3751" s="84">
        <v>1</v>
      </c>
      <c r="E3751" s="84" t="s">
        <v>62</v>
      </c>
      <c r="F3751" s="84" t="s">
        <v>68</v>
      </c>
    </row>
    <row r="3752" spans="1:6" x14ac:dyDescent="0.25">
      <c r="A3752" s="84">
        <v>1376637744</v>
      </c>
      <c r="C3752" s="84">
        <v>1</v>
      </c>
      <c r="D3752" s="84">
        <v>1</v>
      </c>
      <c r="E3752" s="84" t="s">
        <v>62</v>
      </c>
      <c r="F3752" s="84" t="s">
        <v>68</v>
      </c>
    </row>
    <row r="3753" spans="1:6" x14ac:dyDescent="0.25">
      <c r="A3753" s="84">
        <v>1306814199</v>
      </c>
      <c r="C3753" s="84">
        <v>1</v>
      </c>
      <c r="D3753" s="84">
        <v>1</v>
      </c>
      <c r="E3753" s="84" t="s">
        <v>62</v>
      </c>
      <c r="F3753" s="84" t="s">
        <v>70</v>
      </c>
    </row>
    <row r="3754" spans="1:6" x14ac:dyDescent="0.25">
      <c r="A3754" s="84">
        <v>1114260528</v>
      </c>
      <c r="C3754" s="84">
        <v>1</v>
      </c>
      <c r="D3754" s="84">
        <v>1</v>
      </c>
      <c r="E3754" s="84" t="s">
        <v>20</v>
      </c>
      <c r="F3754" s="84" t="s">
        <v>70</v>
      </c>
    </row>
    <row r="3755" spans="1:6" x14ac:dyDescent="0.25">
      <c r="A3755" s="84">
        <v>1295099703</v>
      </c>
      <c r="C3755" s="84">
        <v>1</v>
      </c>
      <c r="D3755" s="84">
        <v>1</v>
      </c>
      <c r="E3755" s="84" t="s">
        <v>62</v>
      </c>
      <c r="F3755" s="84" t="s">
        <v>70</v>
      </c>
    </row>
    <row r="3756" spans="1:6" x14ac:dyDescent="0.25">
      <c r="A3756" s="84">
        <v>1760458434</v>
      </c>
      <c r="C3756" s="84">
        <v>1</v>
      </c>
      <c r="D3756" s="84">
        <v>1</v>
      </c>
      <c r="E3756" s="84" t="s">
        <v>62</v>
      </c>
      <c r="F3756" s="84" t="s">
        <v>63</v>
      </c>
    </row>
    <row r="3757" spans="1:6" x14ac:dyDescent="0.25">
      <c r="A3757" s="84">
        <v>1902345903</v>
      </c>
      <c r="C3757" s="84">
        <v>1</v>
      </c>
      <c r="D3757" s="84">
        <v>1</v>
      </c>
      <c r="E3757" s="84" t="s">
        <v>20</v>
      </c>
      <c r="F3757" s="84" t="s">
        <v>66</v>
      </c>
    </row>
    <row r="3758" spans="1:6" x14ac:dyDescent="0.25">
      <c r="A3758" s="84">
        <v>1992105043</v>
      </c>
      <c r="C3758" s="84">
        <v>1</v>
      </c>
      <c r="D3758" s="84">
        <v>1</v>
      </c>
      <c r="E3758" s="84" t="s">
        <v>20</v>
      </c>
      <c r="F3758" s="84" t="s">
        <v>66</v>
      </c>
    </row>
    <row r="3759" spans="1:6" x14ac:dyDescent="0.25">
      <c r="A3759" s="84">
        <v>1922410042</v>
      </c>
      <c r="C3759" s="84">
        <v>1</v>
      </c>
      <c r="D3759" s="84">
        <v>1</v>
      </c>
      <c r="E3759" s="84" t="s">
        <v>62</v>
      </c>
      <c r="F3759" s="84" t="s">
        <v>68</v>
      </c>
    </row>
    <row r="3760" spans="1:6" x14ac:dyDescent="0.25">
      <c r="A3760" s="84">
        <v>1336110543</v>
      </c>
      <c r="C3760" s="84">
        <v>1</v>
      </c>
      <c r="D3760" s="84">
        <v>1</v>
      </c>
      <c r="E3760" s="84" t="s">
        <v>62</v>
      </c>
      <c r="F3760" s="84" t="s">
        <v>68</v>
      </c>
    </row>
    <row r="3761" spans="1:6" x14ac:dyDescent="0.25">
      <c r="A3761" s="84">
        <v>1922485044</v>
      </c>
      <c r="C3761" s="84">
        <v>1</v>
      </c>
      <c r="D3761" s="84">
        <v>1</v>
      </c>
      <c r="E3761" s="84" t="s">
        <v>20</v>
      </c>
      <c r="F3761" s="84" t="s">
        <v>70</v>
      </c>
    </row>
    <row r="3762" spans="1:6" x14ac:dyDescent="0.25">
      <c r="A3762" s="84">
        <v>1790074078</v>
      </c>
      <c r="C3762" s="84">
        <v>1</v>
      </c>
      <c r="D3762" s="84">
        <v>1</v>
      </c>
      <c r="E3762" s="84" t="s">
        <v>20</v>
      </c>
      <c r="F3762" s="84" t="s">
        <v>63</v>
      </c>
    </row>
    <row r="3763" spans="1:6" x14ac:dyDescent="0.25">
      <c r="A3763" s="84">
        <v>1649278474</v>
      </c>
      <c r="C3763" s="84">
        <v>1</v>
      </c>
      <c r="D3763" s="84">
        <v>1</v>
      </c>
      <c r="E3763" s="84" t="s">
        <v>62</v>
      </c>
      <c r="F3763" s="84" t="s">
        <v>68</v>
      </c>
    </row>
    <row r="3764" spans="1:6" x14ac:dyDescent="0.25">
      <c r="A3764" s="84">
        <v>1750347902</v>
      </c>
      <c r="C3764" s="84">
        <v>1</v>
      </c>
      <c r="D3764" s="84">
        <v>1</v>
      </c>
      <c r="E3764" s="84" t="s">
        <v>20</v>
      </c>
      <c r="F3764" s="84" t="s">
        <v>63</v>
      </c>
    </row>
    <row r="3765" spans="1:6" x14ac:dyDescent="0.25">
      <c r="A3765" s="84">
        <v>1114567047</v>
      </c>
      <c r="C3765" s="84">
        <v>1</v>
      </c>
      <c r="D3765" s="84">
        <v>0</v>
      </c>
      <c r="E3765" s="84" t="s">
        <v>62</v>
      </c>
      <c r="F3765" s="84" t="s">
        <v>65</v>
      </c>
    </row>
    <row r="3766" spans="1:6" x14ac:dyDescent="0.25">
      <c r="A3766" s="84">
        <v>1306486519</v>
      </c>
      <c r="C3766" s="84">
        <v>1</v>
      </c>
      <c r="D3766" s="84">
        <v>1</v>
      </c>
      <c r="E3766" s="84" t="s">
        <v>20</v>
      </c>
      <c r="F3766" s="84" t="s">
        <v>67</v>
      </c>
    </row>
    <row r="3767" spans="1:6" x14ac:dyDescent="0.25">
      <c r="A3767" s="84">
        <v>1447708060</v>
      </c>
      <c r="C3767" s="84">
        <v>1</v>
      </c>
      <c r="D3767" s="84">
        <v>1</v>
      </c>
      <c r="E3767" s="84" t="s">
        <v>20</v>
      </c>
      <c r="F3767" s="84" t="s">
        <v>63</v>
      </c>
    </row>
    <row r="3768" spans="1:6" x14ac:dyDescent="0.25">
      <c r="A3768" s="84">
        <v>1295979102</v>
      </c>
      <c r="C3768" s="84">
        <v>1</v>
      </c>
      <c r="D3768" s="84">
        <v>1</v>
      </c>
      <c r="E3768" s="84" t="s">
        <v>20</v>
      </c>
      <c r="F3768" s="84" t="s">
        <v>63</v>
      </c>
    </row>
    <row r="3769" spans="1:6" x14ac:dyDescent="0.25">
      <c r="A3769" s="84">
        <v>1851934723</v>
      </c>
      <c r="C3769" s="84">
        <v>1</v>
      </c>
      <c r="D3769" s="84">
        <v>1</v>
      </c>
      <c r="E3769" s="84" t="s">
        <v>20</v>
      </c>
      <c r="F3769" s="84" t="s">
        <v>70</v>
      </c>
    </row>
    <row r="3770" spans="1:6" x14ac:dyDescent="0.25">
      <c r="A3770" s="84">
        <v>1497157531</v>
      </c>
      <c r="C3770" s="84">
        <v>1</v>
      </c>
      <c r="D3770" s="84">
        <v>0</v>
      </c>
      <c r="E3770" s="84" t="s">
        <v>20</v>
      </c>
      <c r="F3770" s="84" t="s">
        <v>65</v>
      </c>
    </row>
    <row r="3771" spans="1:6" x14ac:dyDescent="0.25">
      <c r="A3771" s="84">
        <v>1891084257</v>
      </c>
      <c r="C3771" s="84">
        <v>1</v>
      </c>
      <c r="D3771" s="84">
        <v>1</v>
      </c>
      <c r="E3771" s="84" t="s">
        <v>20</v>
      </c>
      <c r="F3771" s="84" t="s">
        <v>66</v>
      </c>
    </row>
    <row r="3772" spans="1:6" x14ac:dyDescent="0.25">
      <c r="A3772" s="84">
        <v>1366825077</v>
      </c>
      <c r="C3772" s="84">
        <v>1</v>
      </c>
      <c r="D3772" s="84">
        <v>1</v>
      </c>
      <c r="E3772" s="84" t="s">
        <v>20</v>
      </c>
      <c r="F3772" s="84" t="s">
        <v>66</v>
      </c>
    </row>
    <row r="3773" spans="1:6" x14ac:dyDescent="0.25">
      <c r="A3773" s="84">
        <v>1902034499</v>
      </c>
      <c r="C3773" s="84">
        <v>1</v>
      </c>
      <c r="D3773" s="84">
        <v>1</v>
      </c>
      <c r="E3773" s="84" t="s">
        <v>20</v>
      </c>
      <c r="F3773" s="84" t="s">
        <v>70</v>
      </c>
    </row>
    <row r="3774" spans="1:6" x14ac:dyDescent="0.25">
      <c r="A3774" s="84">
        <v>1306872155</v>
      </c>
      <c r="C3774" s="84">
        <v>1</v>
      </c>
      <c r="D3774" s="84">
        <v>1</v>
      </c>
      <c r="E3774" s="84" t="s">
        <v>62</v>
      </c>
      <c r="F3774" s="84" t="s">
        <v>63</v>
      </c>
    </row>
    <row r="3775" spans="1:6" x14ac:dyDescent="0.25">
      <c r="A3775" s="84">
        <v>1326596644</v>
      </c>
      <c r="C3775" s="84">
        <v>1</v>
      </c>
      <c r="D3775" s="84">
        <v>1</v>
      </c>
      <c r="E3775" s="84" t="s">
        <v>62</v>
      </c>
      <c r="F3775" s="84" t="s">
        <v>68</v>
      </c>
    </row>
    <row r="3776" spans="1:6" x14ac:dyDescent="0.25">
      <c r="A3776" s="84">
        <v>1164424644</v>
      </c>
      <c r="C3776" s="84">
        <v>1</v>
      </c>
      <c r="D3776" s="84">
        <v>1</v>
      </c>
      <c r="E3776" s="84" t="s">
        <v>20</v>
      </c>
      <c r="F3776" s="84" t="s">
        <v>70</v>
      </c>
    </row>
    <row r="3777" spans="1:6" x14ac:dyDescent="0.25">
      <c r="A3777" s="84">
        <v>1578597902</v>
      </c>
      <c r="C3777" s="84">
        <v>1</v>
      </c>
      <c r="D3777" s="84">
        <v>0</v>
      </c>
      <c r="E3777" s="84" t="s">
        <v>20</v>
      </c>
      <c r="F3777" s="84" t="s">
        <v>65</v>
      </c>
    </row>
    <row r="3778" spans="1:6" x14ac:dyDescent="0.25">
      <c r="A3778" s="84">
        <v>1881637304</v>
      </c>
      <c r="C3778" s="84">
        <v>1</v>
      </c>
      <c r="D3778" s="84">
        <v>1</v>
      </c>
      <c r="E3778" s="84" t="s">
        <v>62</v>
      </c>
      <c r="F3778" s="84" t="s">
        <v>66</v>
      </c>
    </row>
    <row r="3779" spans="1:6" x14ac:dyDescent="0.25">
      <c r="A3779" s="84">
        <v>1851391890</v>
      </c>
      <c r="C3779" s="84">
        <v>1</v>
      </c>
      <c r="D3779" s="84">
        <v>0</v>
      </c>
      <c r="E3779" s="84" t="s">
        <v>20</v>
      </c>
      <c r="F3779" s="84" t="s">
        <v>65</v>
      </c>
    </row>
    <row r="3780" spans="1:6" x14ac:dyDescent="0.25">
      <c r="A3780" s="84">
        <v>1457349425</v>
      </c>
      <c r="C3780" s="84">
        <v>1</v>
      </c>
      <c r="D3780" s="84">
        <v>0</v>
      </c>
      <c r="E3780" s="84" t="s">
        <v>20</v>
      </c>
      <c r="F3780" s="84" t="s">
        <v>65</v>
      </c>
    </row>
    <row r="3781" spans="1:6" x14ac:dyDescent="0.25">
      <c r="A3781" s="84">
        <v>1386600864</v>
      </c>
      <c r="C3781" s="84">
        <v>1</v>
      </c>
      <c r="D3781" s="84">
        <v>1</v>
      </c>
      <c r="E3781" s="84" t="s">
        <v>62</v>
      </c>
      <c r="F3781" s="84" t="s">
        <v>68</v>
      </c>
    </row>
    <row r="3782" spans="1:6" x14ac:dyDescent="0.25">
      <c r="A3782" s="84">
        <v>1992731269</v>
      </c>
      <c r="C3782" s="84">
        <v>1</v>
      </c>
      <c r="D3782" s="84">
        <v>0</v>
      </c>
      <c r="E3782" s="84" t="s">
        <v>62</v>
      </c>
      <c r="F3782" s="84" t="s">
        <v>65</v>
      </c>
    </row>
    <row r="3783" spans="1:6" x14ac:dyDescent="0.25">
      <c r="A3783" s="84">
        <v>1003952458</v>
      </c>
      <c r="C3783" s="84">
        <v>1</v>
      </c>
      <c r="D3783" s="84">
        <v>1</v>
      </c>
      <c r="E3783" s="84" t="s">
        <v>20</v>
      </c>
      <c r="F3783" s="84" t="s">
        <v>70</v>
      </c>
    </row>
    <row r="3784" spans="1:6" x14ac:dyDescent="0.25">
      <c r="A3784" s="84">
        <v>1275524936</v>
      </c>
      <c r="C3784" s="84">
        <v>1</v>
      </c>
      <c r="D3784" s="84">
        <v>0</v>
      </c>
      <c r="E3784" s="84" t="s">
        <v>20</v>
      </c>
      <c r="F3784" s="84" t="s">
        <v>65</v>
      </c>
    </row>
    <row r="3785" spans="1:6" x14ac:dyDescent="0.25">
      <c r="A3785" s="84">
        <v>1386641926</v>
      </c>
      <c r="C3785" s="84">
        <v>1</v>
      </c>
      <c r="D3785" s="84">
        <v>0</v>
      </c>
      <c r="E3785" s="84" t="s">
        <v>20</v>
      </c>
      <c r="F3785" s="84" t="s">
        <v>65</v>
      </c>
    </row>
    <row r="3786" spans="1:6" x14ac:dyDescent="0.25">
      <c r="A3786" s="84">
        <v>1215939897</v>
      </c>
      <c r="C3786" s="84">
        <v>1</v>
      </c>
      <c r="D3786" s="84">
        <v>1</v>
      </c>
      <c r="E3786" s="84" t="s">
        <v>20</v>
      </c>
      <c r="F3786" s="84" t="s">
        <v>66</v>
      </c>
    </row>
    <row r="3787" spans="1:6" x14ac:dyDescent="0.25">
      <c r="A3787" s="84">
        <v>1144245234</v>
      </c>
      <c r="C3787" s="84">
        <v>1</v>
      </c>
      <c r="D3787" s="84">
        <v>1</v>
      </c>
      <c r="E3787" s="84" t="s">
        <v>62</v>
      </c>
      <c r="F3787" s="84" t="s">
        <v>70</v>
      </c>
    </row>
    <row r="3788" spans="1:6" x14ac:dyDescent="0.25">
      <c r="A3788" s="84">
        <v>1235135955</v>
      </c>
      <c r="C3788" s="84">
        <v>1</v>
      </c>
      <c r="D3788" s="84">
        <v>1</v>
      </c>
      <c r="E3788" s="84" t="s">
        <v>20</v>
      </c>
      <c r="F3788" s="84" t="s">
        <v>68</v>
      </c>
    </row>
    <row r="3789" spans="1:6" x14ac:dyDescent="0.25">
      <c r="A3789" s="84">
        <v>1629117312</v>
      </c>
      <c r="C3789" s="84">
        <v>1</v>
      </c>
      <c r="D3789" s="84">
        <v>1</v>
      </c>
      <c r="E3789" s="84" t="s">
        <v>62</v>
      </c>
      <c r="F3789" s="84" t="s">
        <v>68</v>
      </c>
    </row>
    <row r="3790" spans="1:6" x14ac:dyDescent="0.25">
      <c r="A3790" s="84">
        <v>1265458574</v>
      </c>
      <c r="C3790" s="84">
        <v>1</v>
      </c>
      <c r="D3790" s="84">
        <v>1</v>
      </c>
      <c r="E3790" s="84" t="s">
        <v>64</v>
      </c>
      <c r="F3790" s="84" t="s">
        <v>68</v>
      </c>
    </row>
    <row r="3791" spans="1:6" x14ac:dyDescent="0.25">
      <c r="A3791" s="84">
        <v>1184626707</v>
      </c>
      <c r="C3791" s="84">
        <v>1</v>
      </c>
      <c r="D3791" s="84">
        <v>1</v>
      </c>
      <c r="E3791" s="84" t="s">
        <v>20</v>
      </c>
      <c r="F3791" s="84" t="s">
        <v>66</v>
      </c>
    </row>
    <row r="3792" spans="1:6" x14ac:dyDescent="0.25">
      <c r="A3792" s="84">
        <v>1881602753</v>
      </c>
      <c r="C3792" s="84">
        <v>1</v>
      </c>
      <c r="D3792" s="84">
        <v>1</v>
      </c>
      <c r="E3792" s="84" t="s">
        <v>62</v>
      </c>
      <c r="F3792" s="84" t="s">
        <v>68</v>
      </c>
    </row>
    <row r="3793" spans="1:6" x14ac:dyDescent="0.25">
      <c r="A3793" s="84">
        <v>1699783563</v>
      </c>
      <c r="C3793" s="84">
        <v>1</v>
      </c>
      <c r="D3793" s="84">
        <v>1</v>
      </c>
      <c r="E3793" s="84" t="s">
        <v>20</v>
      </c>
      <c r="F3793" s="84" t="s">
        <v>68</v>
      </c>
    </row>
    <row r="3794" spans="1:6" x14ac:dyDescent="0.25">
      <c r="A3794" s="84">
        <v>1730809799</v>
      </c>
      <c r="C3794" s="84">
        <v>1</v>
      </c>
      <c r="D3794" s="84">
        <v>0</v>
      </c>
      <c r="E3794" s="84" t="s">
        <v>20</v>
      </c>
      <c r="F3794" s="84" t="s">
        <v>65</v>
      </c>
    </row>
    <row r="3795" spans="1:6" x14ac:dyDescent="0.25">
      <c r="A3795" s="84">
        <v>1447967567</v>
      </c>
      <c r="C3795" s="84">
        <v>1</v>
      </c>
      <c r="D3795" s="84">
        <v>1</v>
      </c>
      <c r="E3795" s="84" t="s">
        <v>20</v>
      </c>
      <c r="F3795" s="84" t="s">
        <v>63</v>
      </c>
    </row>
    <row r="3796" spans="1:6" x14ac:dyDescent="0.25">
      <c r="A3796" s="84">
        <v>1033783774</v>
      </c>
      <c r="C3796" s="84">
        <v>1</v>
      </c>
      <c r="D3796" s="84">
        <v>1</v>
      </c>
      <c r="E3796" s="84" t="s">
        <v>20</v>
      </c>
      <c r="F3796" s="84" t="s">
        <v>67</v>
      </c>
    </row>
    <row r="3797" spans="1:6" x14ac:dyDescent="0.25">
      <c r="A3797" s="84">
        <v>1083227128</v>
      </c>
      <c r="C3797" s="84">
        <v>1</v>
      </c>
      <c r="D3797" s="84">
        <v>1</v>
      </c>
      <c r="E3797" s="84" t="s">
        <v>20</v>
      </c>
      <c r="F3797" s="84" t="s">
        <v>63</v>
      </c>
    </row>
    <row r="3798" spans="1:6" x14ac:dyDescent="0.25">
      <c r="A3798" s="84">
        <v>1144818717</v>
      </c>
      <c r="C3798" s="84">
        <v>1</v>
      </c>
      <c r="D3798" s="84">
        <v>0</v>
      </c>
      <c r="E3798" s="84" t="s">
        <v>20</v>
      </c>
      <c r="F3798" s="84" t="s">
        <v>65</v>
      </c>
    </row>
    <row r="3799" spans="1:6" x14ac:dyDescent="0.25">
      <c r="A3799" s="84">
        <v>1457932659</v>
      </c>
      <c r="C3799" s="84">
        <v>1</v>
      </c>
      <c r="D3799" s="84">
        <v>0</v>
      </c>
      <c r="E3799" s="84" t="s">
        <v>20</v>
      </c>
      <c r="F3799" s="84" t="s">
        <v>65</v>
      </c>
    </row>
    <row r="3800" spans="1:6" x14ac:dyDescent="0.25">
      <c r="A3800" s="84">
        <v>1437812500</v>
      </c>
      <c r="C3800" s="84">
        <v>1</v>
      </c>
      <c r="D3800" s="84">
        <v>0</v>
      </c>
      <c r="E3800" s="84" t="s">
        <v>20</v>
      </c>
      <c r="F3800" s="84" t="s">
        <v>65</v>
      </c>
    </row>
    <row r="3801" spans="1:6" x14ac:dyDescent="0.25">
      <c r="A3801" s="84">
        <v>1609531110</v>
      </c>
      <c r="C3801" s="84">
        <v>1</v>
      </c>
      <c r="D3801" s="84">
        <v>1</v>
      </c>
      <c r="E3801" s="84" t="s">
        <v>62</v>
      </c>
      <c r="F3801" s="84" t="s">
        <v>66</v>
      </c>
    </row>
    <row r="3802" spans="1:6" x14ac:dyDescent="0.25">
      <c r="A3802" s="84">
        <v>1457569998</v>
      </c>
      <c r="C3802" s="84">
        <v>1</v>
      </c>
      <c r="D3802" s="84">
        <v>1</v>
      </c>
      <c r="E3802" s="84" t="s">
        <v>20</v>
      </c>
      <c r="F3802" s="84" t="s">
        <v>66</v>
      </c>
    </row>
    <row r="3803" spans="1:6" x14ac:dyDescent="0.25">
      <c r="A3803" s="84">
        <v>1134281843</v>
      </c>
      <c r="C3803" s="84">
        <v>1</v>
      </c>
      <c r="D3803" s="84">
        <v>1</v>
      </c>
      <c r="E3803" s="84" t="s">
        <v>20</v>
      </c>
      <c r="F3803" s="84" t="s">
        <v>66</v>
      </c>
    </row>
    <row r="3804" spans="1:6" x14ac:dyDescent="0.25">
      <c r="A3804" s="84">
        <v>1255493185</v>
      </c>
      <c r="C3804" s="84">
        <v>1</v>
      </c>
      <c r="D3804" s="84">
        <v>1</v>
      </c>
      <c r="E3804" s="84" t="s">
        <v>20</v>
      </c>
      <c r="F3804" s="84" t="s">
        <v>66</v>
      </c>
    </row>
    <row r="3805" spans="1:6" x14ac:dyDescent="0.25">
      <c r="A3805" s="84">
        <v>1265820658</v>
      </c>
      <c r="C3805" s="84">
        <v>1</v>
      </c>
      <c r="D3805" s="84">
        <v>1</v>
      </c>
      <c r="E3805" s="84" t="s">
        <v>20</v>
      </c>
      <c r="F3805" s="84" t="s">
        <v>66</v>
      </c>
    </row>
    <row r="3806" spans="1:6" x14ac:dyDescent="0.25">
      <c r="A3806" s="84">
        <v>1275077034</v>
      </c>
      <c r="C3806" s="84">
        <v>1</v>
      </c>
      <c r="D3806" s="84">
        <v>1</v>
      </c>
      <c r="E3806" s="84" t="s">
        <v>20</v>
      </c>
      <c r="F3806" s="84" t="s">
        <v>63</v>
      </c>
    </row>
    <row r="3807" spans="1:6" x14ac:dyDescent="0.25">
      <c r="A3807" s="84">
        <v>1063965168</v>
      </c>
      <c r="C3807" s="84">
        <v>1</v>
      </c>
      <c r="D3807" s="84">
        <v>1</v>
      </c>
      <c r="E3807" s="84" t="s">
        <v>20</v>
      </c>
      <c r="F3807" s="84" t="s">
        <v>67</v>
      </c>
    </row>
    <row r="3808" spans="1:6" x14ac:dyDescent="0.25">
      <c r="A3808" s="84">
        <v>1669461588</v>
      </c>
      <c r="C3808" s="84">
        <v>1</v>
      </c>
      <c r="D3808" s="84">
        <v>1</v>
      </c>
      <c r="E3808" s="84" t="s">
        <v>64</v>
      </c>
      <c r="F3808" s="84" t="s">
        <v>68</v>
      </c>
    </row>
    <row r="3809" spans="1:6" x14ac:dyDescent="0.25">
      <c r="A3809" s="84">
        <v>1225092349</v>
      </c>
      <c r="C3809" s="84">
        <v>1</v>
      </c>
      <c r="D3809" s="84">
        <v>1</v>
      </c>
      <c r="E3809" s="84" t="s">
        <v>20</v>
      </c>
      <c r="F3809" s="84" t="s">
        <v>68</v>
      </c>
    </row>
    <row r="3810" spans="1:6" x14ac:dyDescent="0.25">
      <c r="A3810" s="84">
        <v>1255370300</v>
      </c>
      <c r="C3810" s="84">
        <v>1</v>
      </c>
      <c r="D3810" s="84">
        <v>1</v>
      </c>
      <c r="E3810" s="84" t="s">
        <v>20</v>
      </c>
      <c r="F3810" s="84" t="s">
        <v>63</v>
      </c>
    </row>
    <row r="3811" spans="1:6" x14ac:dyDescent="0.25">
      <c r="A3811" s="84">
        <v>1255418315</v>
      </c>
      <c r="C3811" s="84">
        <v>1</v>
      </c>
      <c r="D3811" s="84">
        <v>1</v>
      </c>
      <c r="E3811" s="84" t="s">
        <v>71</v>
      </c>
      <c r="F3811" s="84" t="s">
        <v>66</v>
      </c>
    </row>
    <row r="3812" spans="1:6" x14ac:dyDescent="0.25">
      <c r="A3812" s="84">
        <v>1407933658</v>
      </c>
      <c r="C3812" s="84">
        <v>1</v>
      </c>
      <c r="D3812" s="84">
        <v>1</v>
      </c>
      <c r="E3812" s="84" t="s">
        <v>20</v>
      </c>
      <c r="F3812" s="84" t="s">
        <v>66</v>
      </c>
    </row>
    <row r="3813" spans="1:6" x14ac:dyDescent="0.25">
      <c r="A3813" s="84">
        <v>1275787053</v>
      </c>
      <c r="C3813" s="84">
        <v>1</v>
      </c>
      <c r="D3813" s="84">
        <v>1</v>
      </c>
      <c r="E3813" s="84" t="s">
        <v>20</v>
      </c>
      <c r="F3813" s="84" t="s">
        <v>70</v>
      </c>
    </row>
    <row r="3814" spans="1:6" x14ac:dyDescent="0.25">
      <c r="A3814" s="84">
        <v>1053493791</v>
      </c>
      <c r="C3814" s="84">
        <v>1</v>
      </c>
      <c r="D3814" s="84">
        <v>1</v>
      </c>
      <c r="E3814" s="84" t="s">
        <v>20</v>
      </c>
      <c r="F3814" s="84" t="s">
        <v>66</v>
      </c>
    </row>
    <row r="3815" spans="1:6" x14ac:dyDescent="0.25">
      <c r="A3815" s="84">
        <v>1427046499</v>
      </c>
      <c r="C3815" s="84">
        <v>1</v>
      </c>
      <c r="D3815" s="84">
        <v>1</v>
      </c>
      <c r="E3815" s="84" t="s">
        <v>20</v>
      </c>
      <c r="F3815" s="84" t="s">
        <v>70</v>
      </c>
    </row>
    <row r="3816" spans="1:6" x14ac:dyDescent="0.25">
      <c r="A3816" s="84">
        <v>1457339707</v>
      </c>
      <c r="C3816" s="84">
        <v>1</v>
      </c>
      <c r="D3816" s="84">
        <v>1</v>
      </c>
      <c r="E3816" s="84" t="s">
        <v>62</v>
      </c>
      <c r="F3816" s="84" t="s">
        <v>68</v>
      </c>
    </row>
    <row r="3817" spans="1:6" x14ac:dyDescent="0.25">
      <c r="A3817" s="84">
        <v>1285659383</v>
      </c>
      <c r="C3817" s="84">
        <v>1</v>
      </c>
      <c r="D3817" s="84">
        <v>1</v>
      </c>
      <c r="E3817" s="84" t="s">
        <v>62</v>
      </c>
      <c r="F3817" s="84" t="s">
        <v>70</v>
      </c>
    </row>
    <row r="3818" spans="1:6" x14ac:dyDescent="0.25">
      <c r="A3818" s="84">
        <v>1194867747</v>
      </c>
      <c r="C3818" s="84">
        <v>1</v>
      </c>
      <c r="D3818" s="84">
        <v>1</v>
      </c>
      <c r="E3818" s="84" t="s">
        <v>62</v>
      </c>
      <c r="F3818" s="84" t="s">
        <v>66</v>
      </c>
    </row>
    <row r="3819" spans="1:6" x14ac:dyDescent="0.25">
      <c r="A3819" s="84">
        <v>1063473569</v>
      </c>
      <c r="C3819" s="84">
        <v>1</v>
      </c>
      <c r="D3819" s="84">
        <v>1</v>
      </c>
      <c r="E3819" s="84" t="s">
        <v>62</v>
      </c>
      <c r="F3819" s="84" t="s">
        <v>66</v>
      </c>
    </row>
    <row r="3820" spans="1:6" x14ac:dyDescent="0.25">
      <c r="A3820" s="84">
        <v>1649252461</v>
      </c>
      <c r="C3820" s="84">
        <v>1</v>
      </c>
      <c r="D3820" s="84">
        <v>1</v>
      </c>
      <c r="E3820" s="84" t="s">
        <v>20</v>
      </c>
      <c r="F3820" s="84" t="s">
        <v>66</v>
      </c>
    </row>
    <row r="3821" spans="1:6" x14ac:dyDescent="0.25">
      <c r="A3821" s="84">
        <v>1174527659</v>
      </c>
      <c r="C3821" s="84">
        <v>1</v>
      </c>
      <c r="D3821" s="84">
        <v>1</v>
      </c>
      <c r="E3821" s="84" t="s">
        <v>20</v>
      </c>
      <c r="F3821" s="84" t="s">
        <v>66</v>
      </c>
    </row>
    <row r="3822" spans="1:6" x14ac:dyDescent="0.25">
      <c r="A3822" s="84">
        <v>1326066747</v>
      </c>
      <c r="C3822" s="84">
        <v>1</v>
      </c>
      <c r="D3822" s="84">
        <v>1</v>
      </c>
      <c r="E3822" s="84" t="s">
        <v>64</v>
      </c>
      <c r="F3822" s="84" t="s">
        <v>68</v>
      </c>
    </row>
    <row r="3823" spans="1:6" x14ac:dyDescent="0.25">
      <c r="A3823" s="84">
        <v>1588663561</v>
      </c>
      <c r="C3823" s="84">
        <v>1</v>
      </c>
      <c r="D3823" s="84">
        <v>1</v>
      </c>
      <c r="E3823" s="84" t="s">
        <v>20</v>
      </c>
      <c r="F3823" s="84" t="s">
        <v>66</v>
      </c>
    </row>
    <row r="3824" spans="1:6" x14ac:dyDescent="0.25">
      <c r="A3824" s="84">
        <v>1851372213</v>
      </c>
      <c r="C3824" s="84">
        <v>1</v>
      </c>
      <c r="D3824" s="84">
        <v>1</v>
      </c>
      <c r="E3824" s="84" t="s">
        <v>62</v>
      </c>
      <c r="F3824" s="84" t="s">
        <v>63</v>
      </c>
    </row>
    <row r="3825" spans="1:6" x14ac:dyDescent="0.25">
      <c r="A3825" s="84">
        <v>1184653669</v>
      </c>
      <c r="C3825" s="84">
        <v>1</v>
      </c>
      <c r="D3825" s="84">
        <v>1</v>
      </c>
      <c r="E3825" s="84" t="s">
        <v>62</v>
      </c>
      <c r="F3825" s="84" t="s">
        <v>70</v>
      </c>
    </row>
    <row r="3826" spans="1:6" x14ac:dyDescent="0.25">
      <c r="A3826" s="84">
        <v>1639198385</v>
      </c>
      <c r="C3826" s="84">
        <v>1</v>
      </c>
      <c r="D3826" s="84">
        <v>1</v>
      </c>
      <c r="E3826" s="84" t="s">
        <v>20</v>
      </c>
      <c r="F3826" s="84" t="s">
        <v>70</v>
      </c>
    </row>
    <row r="3827" spans="1:6" x14ac:dyDescent="0.25">
      <c r="A3827" s="84">
        <v>1841369147</v>
      </c>
      <c r="C3827" s="84">
        <v>1</v>
      </c>
      <c r="D3827" s="84">
        <v>1</v>
      </c>
      <c r="E3827" s="84" t="s">
        <v>20</v>
      </c>
      <c r="F3827" s="84" t="s">
        <v>70</v>
      </c>
    </row>
    <row r="3828" spans="1:6" x14ac:dyDescent="0.25">
      <c r="A3828" s="84">
        <v>1962428326</v>
      </c>
      <c r="C3828" s="84">
        <v>1</v>
      </c>
      <c r="D3828" s="84">
        <v>1</v>
      </c>
      <c r="E3828" s="84" t="s">
        <v>20</v>
      </c>
      <c r="F3828" s="84" t="s">
        <v>66</v>
      </c>
    </row>
    <row r="3829" spans="1:6" x14ac:dyDescent="0.25">
      <c r="A3829" s="84">
        <v>1558322917</v>
      </c>
      <c r="C3829" s="84">
        <v>1</v>
      </c>
      <c r="D3829" s="84">
        <v>1</v>
      </c>
      <c r="E3829" s="84" t="s">
        <v>62</v>
      </c>
      <c r="F3829" s="84" t="s">
        <v>66</v>
      </c>
    </row>
    <row r="3830" spans="1:6" x14ac:dyDescent="0.25">
      <c r="A3830" s="84">
        <v>1083611636</v>
      </c>
      <c r="C3830" s="84">
        <v>1</v>
      </c>
      <c r="D3830" s="84">
        <v>0</v>
      </c>
      <c r="E3830" s="84" t="s">
        <v>20</v>
      </c>
      <c r="F3830" s="84" t="s">
        <v>65</v>
      </c>
    </row>
    <row r="3831" spans="1:6" x14ac:dyDescent="0.25">
      <c r="A3831" s="84">
        <v>1336115443</v>
      </c>
      <c r="C3831" s="84">
        <v>1</v>
      </c>
      <c r="D3831" s="84">
        <v>1</v>
      </c>
      <c r="E3831" s="84" t="s">
        <v>62</v>
      </c>
      <c r="F3831" s="84" t="s">
        <v>68</v>
      </c>
    </row>
    <row r="3832" spans="1:6" x14ac:dyDescent="0.25">
      <c r="A3832" s="84">
        <v>1427007772</v>
      </c>
      <c r="C3832" s="84">
        <v>1</v>
      </c>
      <c r="D3832" s="84">
        <v>1</v>
      </c>
      <c r="E3832" s="84" t="s">
        <v>20</v>
      </c>
      <c r="F3832" s="84" t="s">
        <v>68</v>
      </c>
    </row>
    <row r="3833" spans="1:6" x14ac:dyDescent="0.25">
      <c r="A3833" s="84">
        <v>1700822384</v>
      </c>
      <c r="C3833" s="84">
        <v>1</v>
      </c>
      <c r="D3833" s="84">
        <v>1</v>
      </c>
      <c r="E3833" s="84" t="s">
        <v>62</v>
      </c>
      <c r="F3833" s="84" t="s">
        <v>68</v>
      </c>
    </row>
    <row r="3834" spans="1:6" x14ac:dyDescent="0.25">
      <c r="A3834" s="84">
        <v>1124175922</v>
      </c>
      <c r="C3834" s="84">
        <v>1</v>
      </c>
      <c r="D3834" s="84">
        <v>1</v>
      </c>
      <c r="E3834" s="84" t="s">
        <v>20</v>
      </c>
      <c r="F3834" s="84" t="s">
        <v>66</v>
      </c>
    </row>
    <row r="3835" spans="1:6" x14ac:dyDescent="0.25">
      <c r="A3835" s="84">
        <v>1952303166</v>
      </c>
      <c r="C3835" s="84">
        <v>1</v>
      </c>
      <c r="D3835" s="84">
        <v>0</v>
      </c>
      <c r="E3835" s="84" t="s">
        <v>20</v>
      </c>
      <c r="F3835" s="84" t="s">
        <v>65</v>
      </c>
    </row>
    <row r="3836" spans="1:6" x14ac:dyDescent="0.25">
      <c r="A3836" s="84">
        <v>1750350260</v>
      </c>
      <c r="C3836" s="84">
        <v>1</v>
      </c>
      <c r="D3836" s="84">
        <v>0</v>
      </c>
      <c r="E3836" s="84" t="s">
        <v>20</v>
      </c>
      <c r="F3836" s="84" t="s">
        <v>65</v>
      </c>
    </row>
    <row r="3837" spans="1:6" x14ac:dyDescent="0.25">
      <c r="A3837" s="84">
        <v>1497849988</v>
      </c>
      <c r="C3837" s="84">
        <v>1</v>
      </c>
      <c r="D3837" s="84">
        <v>1</v>
      </c>
      <c r="E3837" s="84" t="s">
        <v>20</v>
      </c>
      <c r="F3837" s="84" t="s">
        <v>66</v>
      </c>
    </row>
    <row r="3838" spans="1:6" x14ac:dyDescent="0.25">
      <c r="A3838" s="84">
        <v>1962452615</v>
      </c>
      <c r="C3838" s="84">
        <v>1</v>
      </c>
      <c r="D3838" s="84">
        <v>1</v>
      </c>
      <c r="E3838" s="84" t="s">
        <v>20</v>
      </c>
      <c r="F3838" s="84" t="s">
        <v>66</v>
      </c>
    </row>
    <row r="3839" spans="1:6" x14ac:dyDescent="0.25">
      <c r="A3839" s="84">
        <v>1942285465</v>
      </c>
      <c r="C3839" s="84">
        <v>1</v>
      </c>
      <c r="D3839" s="84">
        <v>1</v>
      </c>
      <c r="E3839" s="84" t="s">
        <v>20</v>
      </c>
      <c r="F3839" s="84" t="s">
        <v>66</v>
      </c>
    </row>
    <row r="3840" spans="1:6" x14ac:dyDescent="0.25">
      <c r="A3840" s="84">
        <v>1700879731</v>
      </c>
      <c r="C3840" s="84">
        <v>1</v>
      </c>
      <c r="D3840" s="84">
        <v>1</v>
      </c>
      <c r="E3840" s="84" t="s">
        <v>62</v>
      </c>
      <c r="F3840" s="84" t="s">
        <v>68</v>
      </c>
    </row>
    <row r="3841" spans="1:6" x14ac:dyDescent="0.25">
      <c r="A3841" s="84">
        <v>1285619874</v>
      </c>
      <c r="C3841" s="84">
        <v>1</v>
      </c>
      <c r="D3841" s="84">
        <v>1</v>
      </c>
      <c r="E3841" s="84" t="s">
        <v>20</v>
      </c>
      <c r="F3841" s="84" t="s">
        <v>70</v>
      </c>
    </row>
    <row r="3842" spans="1:6" x14ac:dyDescent="0.25">
      <c r="A3842" s="84">
        <v>1437646510</v>
      </c>
      <c r="C3842" s="84">
        <v>1</v>
      </c>
      <c r="D3842" s="84">
        <v>1</v>
      </c>
      <c r="E3842" s="84" t="s">
        <v>20</v>
      </c>
      <c r="F3842" s="84" t="s">
        <v>66</v>
      </c>
    </row>
    <row r="3843" spans="1:6" x14ac:dyDescent="0.25">
      <c r="A3843" s="84">
        <v>1568813517</v>
      </c>
      <c r="C3843" s="84">
        <v>1</v>
      </c>
      <c r="D3843" s="84">
        <v>0</v>
      </c>
      <c r="E3843" s="84" t="s">
        <v>20</v>
      </c>
      <c r="F3843" s="84" t="s">
        <v>65</v>
      </c>
    </row>
    <row r="3844" spans="1:6" x14ac:dyDescent="0.25">
      <c r="A3844" s="84">
        <v>1417476730</v>
      </c>
      <c r="C3844" s="84">
        <v>1</v>
      </c>
      <c r="D3844" s="84">
        <v>1</v>
      </c>
      <c r="E3844" s="84" t="s">
        <v>62</v>
      </c>
      <c r="F3844" s="84" t="s">
        <v>68</v>
      </c>
    </row>
    <row r="3845" spans="1:6" x14ac:dyDescent="0.25">
      <c r="A3845" s="84">
        <v>1780102293</v>
      </c>
      <c r="C3845" s="84">
        <v>1</v>
      </c>
      <c r="D3845" s="84">
        <v>1</v>
      </c>
      <c r="E3845" s="84" t="s">
        <v>20</v>
      </c>
      <c r="F3845" s="84" t="s">
        <v>70</v>
      </c>
    </row>
    <row r="3846" spans="1:6" x14ac:dyDescent="0.25">
      <c r="A3846" s="84">
        <v>1588175145</v>
      </c>
      <c r="C3846" s="84">
        <v>1</v>
      </c>
      <c r="D3846" s="84">
        <v>1</v>
      </c>
      <c r="E3846" s="84" t="s">
        <v>20</v>
      </c>
      <c r="F3846" s="84" t="s">
        <v>70</v>
      </c>
    </row>
    <row r="3847" spans="1:6" x14ac:dyDescent="0.25">
      <c r="A3847" s="84">
        <v>1962985879</v>
      </c>
      <c r="C3847" s="84">
        <v>1</v>
      </c>
      <c r="D3847" s="84">
        <v>1</v>
      </c>
      <c r="E3847" s="84" t="s">
        <v>62</v>
      </c>
      <c r="F3847" s="84" t="s">
        <v>70</v>
      </c>
    </row>
    <row r="3848" spans="1:6" x14ac:dyDescent="0.25">
      <c r="A3848" s="84">
        <v>1144789751</v>
      </c>
      <c r="C3848" s="84">
        <v>1</v>
      </c>
      <c r="D3848" s="84">
        <v>0</v>
      </c>
      <c r="E3848" s="84" t="s">
        <v>20</v>
      </c>
      <c r="F3848" s="84" t="s">
        <v>65</v>
      </c>
    </row>
    <row r="3849" spans="1:6" x14ac:dyDescent="0.25">
      <c r="A3849" s="84">
        <v>1730730516</v>
      </c>
      <c r="C3849" s="84">
        <v>1</v>
      </c>
      <c r="D3849" s="84">
        <v>1</v>
      </c>
      <c r="E3849" s="84" t="s">
        <v>20</v>
      </c>
      <c r="F3849" s="84" t="s">
        <v>66</v>
      </c>
    </row>
    <row r="3850" spans="1:6" x14ac:dyDescent="0.25">
      <c r="A3850" s="84">
        <v>1114492691</v>
      </c>
      <c r="C3850" s="84">
        <v>1</v>
      </c>
      <c r="D3850" s="84">
        <v>1</v>
      </c>
      <c r="E3850" s="84" t="s">
        <v>62</v>
      </c>
      <c r="F3850" s="84" t="s">
        <v>68</v>
      </c>
    </row>
    <row r="3851" spans="1:6" x14ac:dyDescent="0.25">
      <c r="A3851" s="84">
        <v>1013495605</v>
      </c>
      <c r="C3851" s="84">
        <v>1</v>
      </c>
      <c r="D3851" s="84">
        <v>1</v>
      </c>
      <c r="E3851" s="84" t="s">
        <v>20</v>
      </c>
      <c r="F3851" s="84" t="s">
        <v>68</v>
      </c>
    </row>
    <row r="3852" spans="1:6" x14ac:dyDescent="0.25">
      <c r="A3852" s="84">
        <v>1083931364</v>
      </c>
      <c r="C3852" s="84">
        <v>1</v>
      </c>
      <c r="D3852" s="84">
        <v>1</v>
      </c>
      <c r="E3852" s="84" t="s">
        <v>20</v>
      </c>
      <c r="F3852" s="84" t="s">
        <v>66</v>
      </c>
    </row>
    <row r="3853" spans="1:6" x14ac:dyDescent="0.25">
      <c r="A3853" s="84">
        <v>1841582236</v>
      </c>
      <c r="C3853" s="84">
        <v>1</v>
      </c>
      <c r="D3853" s="84">
        <v>1</v>
      </c>
      <c r="E3853" s="84" t="s">
        <v>62</v>
      </c>
      <c r="F3853" s="84" t="s">
        <v>70</v>
      </c>
    </row>
    <row r="3854" spans="1:6" x14ac:dyDescent="0.25">
      <c r="A3854" s="84">
        <v>1851579809</v>
      </c>
      <c r="C3854" s="84">
        <v>1</v>
      </c>
      <c r="D3854" s="84">
        <v>1</v>
      </c>
      <c r="E3854" s="84" t="s">
        <v>20</v>
      </c>
      <c r="F3854" s="84" t="s">
        <v>66</v>
      </c>
    </row>
    <row r="3855" spans="1:6" x14ac:dyDescent="0.25">
      <c r="A3855" s="84">
        <v>1639494032</v>
      </c>
      <c r="C3855" s="84">
        <v>1</v>
      </c>
      <c r="D3855" s="84">
        <v>1</v>
      </c>
      <c r="E3855" s="84" t="s">
        <v>20</v>
      </c>
      <c r="F3855" s="84" t="s">
        <v>63</v>
      </c>
    </row>
    <row r="3856" spans="1:6" x14ac:dyDescent="0.25">
      <c r="A3856" s="84">
        <v>1811055221</v>
      </c>
      <c r="C3856" s="84">
        <v>1</v>
      </c>
      <c r="D3856" s="84">
        <v>0</v>
      </c>
      <c r="E3856" s="84" t="s">
        <v>20</v>
      </c>
      <c r="F3856" s="84" t="s">
        <v>65</v>
      </c>
    </row>
    <row r="3857" spans="1:6" x14ac:dyDescent="0.25">
      <c r="A3857" s="84">
        <v>1669678165</v>
      </c>
      <c r="C3857" s="84">
        <v>1</v>
      </c>
      <c r="D3857" s="84">
        <v>0</v>
      </c>
      <c r="E3857" s="84" t="s">
        <v>20</v>
      </c>
      <c r="F3857" s="84" t="s">
        <v>65</v>
      </c>
    </row>
    <row r="3858" spans="1:6" x14ac:dyDescent="0.25">
      <c r="A3858" s="84">
        <v>1033485644</v>
      </c>
      <c r="C3858" s="84">
        <v>1</v>
      </c>
      <c r="D3858" s="84">
        <v>0</v>
      </c>
      <c r="E3858" s="84" t="s">
        <v>20</v>
      </c>
      <c r="F3858" s="84" t="s">
        <v>65</v>
      </c>
    </row>
    <row r="3859" spans="1:6" x14ac:dyDescent="0.25">
      <c r="A3859" s="84">
        <v>1316292329</v>
      </c>
      <c r="C3859" s="84">
        <v>1</v>
      </c>
      <c r="D3859" s="84">
        <v>0</v>
      </c>
      <c r="E3859" s="84" t="s">
        <v>20</v>
      </c>
      <c r="F3859" s="84" t="s">
        <v>65</v>
      </c>
    </row>
    <row r="3860" spans="1:6" x14ac:dyDescent="0.25">
      <c r="A3860" s="84">
        <v>1669678116</v>
      </c>
      <c r="C3860" s="84">
        <v>1</v>
      </c>
      <c r="D3860" s="84">
        <v>0</v>
      </c>
      <c r="E3860" s="84" t="s">
        <v>62</v>
      </c>
      <c r="F3860" s="84" t="s">
        <v>65</v>
      </c>
    </row>
    <row r="3861" spans="1:6" x14ac:dyDescent="0.25">
      <c r="A3861" s="84">
        <v>1245524966</v>
      </c>
      <c r="C3861" s="84">
        <v>1</v>
      </c>
      <c r="D3861" s="84">
        <v>1</v>
      </c>
      <c r="E3861" s="84" t="s">
        <v>64</v>
      </c>
      <c r="F3861" s="84" t="s">
        <v>70</v>
      </c>
    </row>
    <row r="3862" spans="1:6" x14ac:dyDescent="0.25">
      <c r="A3862" s="84">
        <v>1215297437</v>
      </c>
      <c r="C3862" s="84">
        <v>1</v>
      </c>
      <c r="D3862" s="84">
        <v>1</v>
      </c>
      <c r="E3862" s="84" t="s">
        <v>20</v>
      </c>
      <c r="F3862" s="84" t="s">
        <v>68</v>
      </c>
    </row>
    <row r="3863" spans="1:6" x14ac:dyDescent="0.25">
      <c r="A3863" s="84">
        <v>1538366729</v>
      </c>
      <c r="C3863" s="84">
        <v>1</v>
      </c>
      <c r="D3863" s="84">
        <v>1</v>
      </c>
      <c r="E3863" s="84" t="s">
        <v>20</v>
      </c>
      <c r="F3863" s="84" t="s">
        <v>63</v>
      </c>
    </row>
    <row r="3864" spans="1:6" x14ac:dyDescent="0.25">
      <c r="A3864" s="84">
        <v>1134689052</v>
      </c>
      <c r="C3864" s="84">
        <v>1</v>
      </c>
      <c r="D3864" s="84">
        <v>1</v>
      </c>
      <c r="E3864" s="84" t="s">
        <v>62</v>
      </c>
      <c r="F3864" s="84" t="s">
        <v>70</v>
      </c>
    </row>
    <row r="3865" spans="1:6" x14ac:dyDescent="0.25">
      <c r="A3865" s="84">
        <v>1346896123</v>
      </c>
      <c r="C3865" s="84">
        <v>1</v>
      </c>
      <c r="D3865" s="84">
        <v>1</v>
      </c>
      <c r="E3865" s="84" t="s">
        <v>20</v>
      </c>
      <c r="F3865" s="84" t="s">
        <v>69</v>
      </c>
    </row>
    <row r="3866" spans="1:6" x14ac:dyDescent="0.25">
      <c r="A3866" s="84">
        <v>1609138213</v>
      </c>
      <c r="C3866" s="84">
        <v>1</v>
      </c>
      <c r="D3866" s="84">
        <v>0</v>
      </c>
      <c r="E3866" s="84" t="s">
        <v>20</v>
      </c>
      <c r="F3866" s="84" t="s">
        <v>65</v>
      </c>
    </row>
    <row r="3867" spans="1:6" x14ac:dyDescent="0.25">
      <c r="A3867" s="84">
        <v>1962778399</v>
      </c>
      <c r="C3867" s="84">
        <v>1</v>
      </c>
      <c r="D3867" s="84">
        <v>1</v>
      </c>
      <c r="E3867" s="84" t="s">
        <v>62</v>
      </c>
      <c r="F3867" s="84" t="s">
        <v>68</v>
      </c>
    </row>
    <row r="3868" spans="1:6" x14ac:dyDescent="0.25">
      <c r="A3868" s="84">
        <v>1225216989</v>
      </c>
      <c r="C3868" s="84">
        <v>1</v>
      </c>
      <c r="D3868" s="84">
        <v>0</v>
      </c>
      <c r="E3868" s="84" t="s">
        <v>20</v>
      </c>
      <c r="F3868" s="84" t="s">
        <v>65</v>
      </c>
    </row>
    <row r="3869" spans="1:6" x14ac:dyDescent="0.25">
      <c r="A3869" s="84">
        <v>1790075885</v>
      </c>
      <c r="C3869" s="84">
        <v>1</v>
      </c>
      <c r="D3869" s="84">
        <v>1</v>
      </c>
      <c r="E3869" s="84" t="s">
        <v>20</v>
      </c>
      <c r="F3869" s="84" t="s">
        <v>66</v>
      </c>
    </row>
    <row r="3870" spans="1:6" x14ac:dyDescent="0.25">
      <c r="A3870" s="84">
        <v>1790929933</v>
      </c>
      <c r="C3870" s="84">
        <v>1</v>
      </c>
      <c r="D3870" s="84">
        <v>0</v>
      </c>
      <c r="E3870" s="84" t="s">
        <v>20</v>
      </c>
      <c r="F3870" s="84" t="s">
        <v>65</v>
      </c>
    </row>
    <row r="3871" spans="1:6" x14ac:dyDescent="0.25">
      <c r="A3871" s="84">
        <v>1063650604</v>
      </c>
      <c r="C3871" s="84">
        <v>1</v>
      </c>
      <c r="D3871" s="84">
        <v>1</v>
      </c>
      <c r="E3871" s="84" t="s">
        <v>62</v>
      </c>
      <c r="F3871" s="84" t="s">
        <v>68</v>
      </c>
    </row>
    <row r="3872" spans="1:6" x14ac:dyDescent="0.25">
      <c r="A3872" s="84">
        <v>1952639288</v>
      </c>
      <c r="C3872" s="84">
        <v>1</v>
      </c>
      <c r="D3872" s="84">
        <v>1</v>
      </c>
      <c r="E3872" s="84" t="s">
        <v>62</v>
      </c>
      <c r="F3872" s="84" t="s">
        <v>68</v>
      </c>
    </row>
    <row r="3873" spans="1:6" x14ac:dyDescent="0.25">
      <c r="A3873" s="84">
        <v>1952743411</v>
      </c>
      <c r="C3873" s="84">
        <v>1</v>
      </c>
      <c r="D3873" s="84">
        <v>1</v>
      </c>
      <c r="E3873" s="84" t="s">
        <v>20</v>
      </c>
      <c r="F3873" s="84" t="s">
        <v>70</v>
      </c>
    </row>
    <row r="3874" spans="1:6" x14ac:dyDescent="0.25">
      <c r="A3874" s="84">
        <v>1477852101</v>
      </c>
      <c r="C3874" s="84">
        <v>1</v>
      </c>
      <c r="D3874" s="84">
        <v>1</v>
      </c>
      <c r="E3874" s="84" t="s">
        <v>62</v>
      </c>
      <c r="F3874" s="84" t="s">
        <v>66</v>
      </c>
    </row>
    <row r="3875" spans="1:6" x14ac:dyDescent="0.25">
      <c r="A3875" s="84">
        <v>1952742587</v>
      </c>
      <c r="C3875" s="84">
        <v>1</v>
      </c>
      <c r="D3875" s="84">
        <v>1</v>
      </c>
      <c r="E3875" s="84" t="s">
        <v>20</v>
      </c>
      <c r="F3875" s="84" t="s">
        <v>66</v>
      </c>
    </row>
    <row r="3876" spans="1:6" x14ac:dyDescent="0.25">
      <c r="A3876" s="84">
        <v>1346689502</v>
      </c>
      <c r="C3876" s="84">
        <v>1</v>
      </c>
      <c r="D3876" s="84">
        <v>1</v>
      </c>
      <c r="E3876" s="84" t="s">
        <v>62</v>
      </c>
      <c r="F3876" s="84" t="s">
        <v>68</v>
      </c>
    </row>
    <row r="3877" spans="1:6" x14ac:dyDescent="0.25">
      <c r="A3877" s="84">
        <v>1083917090</v>
      </c>
      <c r="C3877" s="84">
        <v>1</v>
      </c>
      <c r="D3877" s="84">
        <v>1</v>
      </c>
      <c r="E3877" s="84" t="s">
        <v>20</v>
      </c>
      <c r="F3877" s="84" t="s">
        <v>63</v>
      </c>
    </row>
    <row r="3878" spans="1:6" x14ac:dyDescent="0.25">
      <c r="A3878" s="84">
        <v>1689943920</v>
      </c>
      <c r="C3878" s="84">
        <v>1</v>
      </c>
      <c r="D3878" s="84">
        <v>1</v>
      </c>
      <c r="E3878" s="84" t="s">
        <v>62</v>
      </c>
      <c r="F3878" s="84" t="s">
        <v>70</v>
      </c>
    </row>
    <row r="3879" spans="1:6" x14ac:dyDescent="0.25">
      <c r="A3879" s="84">
        <v>1801841325</v>
      </c>
      <c r="C3879" s="84">
        <v>1</v>
      </c>
      <c r="D3879" s="84">
        <v>1</v>
      </c>
      <c r="E3879" s="84" t="s">
        <v>62</v>
      </c>
      <c r="F3879" s="84" t="s">
        <v>66</v>
      </c>
    </row>
    <row r="3880" spans="1:6" x14ac:dyDescent="0.25">
      <c r="A3880" s="84">
        <v>1194992271</v>
      </c>
      <c r="C3880" s="84">
        <v>1</v>
      </c>
      <c r="D3880" s="84">
        <v>1</v>
      </c>
      <c r="E3880" s="84" t="s">
        <v>20</v>
      </c>
      <c r="F3880" s="84" t="s">
        <v>68</v>
      </c>
    </row>
    <row r="3881" spans="1:6" x14ac:dyDescent="0.25">
      <c r="A3881" s="84">
        <v>1558600221</v>
      </c>
      <c r="C3881" s="84">
        <v>1</v>
      </c>
      <c r="D3881" s="84">
        <v>0</v>
      </c>
      <c r="E3881" s="84" t="s">
        <v>20</v>
      </c>
      <c r="F3881" s="84" t="s">
        <v>65</v>
      </c>
    </row>
    <row r="3882" spans="1:6" x14ac:dyDescent="0.25">
      <c r="A3882" s="84">
        <v>1457545121</v>
      </c>
      <c r="C3882" s="84">
        <v>1</v>
      </c>
      <c r="D3882" s="84">
        <v>0</v>
      </c>
      <c r="E3882" s="84" t="s">
        <v>71</v>
      </c>
      <c r="F3882" s="84" t="s">
        <v>65</v>
      </c>
    </row>
    <row r="3883" spans="1:6" x14ac:dyDescent="0.25">
      <c r="A3883" s="84">
        <v>1992891055</v>
      </c>
      <c r="C3883" s="84">
        <v>1</v>
      </c>
      <c r="D3883" s="84">
        <v>1</v>
      </c>
      <c r="E3883" s="84" t="s">
        <v>20</v>
      </c>
      <c r="F3883" s="84" t="s">
        <v>67</v>
      </c>
    </row>
    <row r="3884" spans="1:6" x14ac:dyDescent="0.25">
      <c r="A3884" s="84">
        <v>1013259506</v>
      </c>
      <c r="C3884" s="84">
        <v>1</v>
      </c>
      <c r="D3884" s="84">
        <v>1</v>
      </c>
      <c r="E3884" s="84" t="s">
        <v>62</v>
      </c>
      <c r="F3884" s="84" t="s">
        <v>66</v>
      </c>
    </row>
    <row r="3885" spans="1:6" x14ac:dyDescent="0.25">
      <c r="A3885" s="84">
        <v>1316202823</v>
      </c>
      <c r="C3885" s="84">
        <v>1</v>
      </c>
      <c r="D3885" s="84">
        <v>1</v>
      </c>
      <c r="E3885" s="84" t="s">
        <v>20</v>
      </c>
      <c r="F3885" s="84" t="s">
        <v>66</v>
      </c>
    </row>
    <row r="3886" spans="1:6" x14ac:dyDescent="0.25">
      <c r="A3886" s="84">
        <v>1649584350</v>
      </c>
      <c r="C3886" s="84">
        <v>1</v>
      </c>
      <c r="D3886" s="84">
        <v>1</v>
      </c>
      <c r="E3886" s="84" t="s">
        <v>20</v>
      </c>
      <c r="F3886" s="84" t="s">
        <v>68</v>
      </c>
    </row>
    <row r="3887" spans="1:6" x14ac:dyDescent="0.25">
      <c r="A3887" s="84">
        <v>1346466596</v>
      </c>
      <c r="C3887" s="84">
        <v>1</v>
      </c>
      <c r="D3887" s="84">
        <v>1</v>
      </c>
      <c r="E3887" s="84" t="s">
        <v>20</v>
      </c>
      <c r="F3887" s="84" t="s">
        <v>63</v>
      </c>
    </row>
    <row r="3888" spans="1:6" x14ac:dyDescent="0.25">
      <c r="A3888" s="84">
        <v>1912180761</v>
      </c>
      <c r="C3888" s="84">
        <v>1</v>
      </c>
      <c r="D3888" s="84">
        <v>1</v>
      </c>
      <c r="E3888" s="84" t="s">
        <v>20</v>
      </c>
      <c r="F3888" s="84" t="s">
        <v>66</v>
      </c>
    </row>
    <row r="3889" spans="1:6" x14ac:dyDescent="0.25">
      <c r="A3889" s="84">
        <v>1992069348</v>
      </c>
      <c r="C3889" s="84">
        <v>1</v>
      </c>
      <c r="D3889" s="84">
        <v>1</v>
      </c>
      <c r="E3889" s="84" t="s">
        <v>20</v>
      </c>
      <c r="F3889" s="84" t="s">
        <v>63</v>
      </c>
    </row>
    <row r="3890" spans="1:6" x14ac:dyDescent="0.25">
      <c r="A3890" s="84">
        <v>1710229596</v>
      </c>
      <c r="C3890" s="84">
        <v>1</v>
      </c>
      <c r="D3890" s="84">
        <v>1</v>
      </c>
      <c r="E3890" s="84" t="s">
        <v>20</v>
      </c>
      <c r="F3890" s="84" t="s">
        <v>67</v>
      </c>
    </row>
    <row r="3891" spans="1:6" x14ac:dyDescent="0.25">
      <c r="A3891" s="84">
        <v>1124379375</v>
      </c>
      <c r="C3891" s="84">
        <v>1</v>
      </c>
      <c r="D3891" s="84">
        <v>0</v>
      </c>
      <c r="E3891" s="84" t="s">
        <v>20</v>
      </c>
      <c r="F3891" s="84" t="s">
        <v>65</v>
      </c>
    </row>
    <row r="3892" spans="1:6" x14ac:dyDescent="0.25">
      <c r="A3892" s="84">
        <v>1649537531</v>
      </c>
      <c r="C3892" s="84">
        <v>1</v>
      </c>
      <c r="D3892" s="84">
        <v>0</v>
      </c>
      <c r="E3892" s="84" t="s">
        <v>71</v>
      </c>
      <c r="F3892" s="84" t="s">
        <v>65</v>
      </c>
    </row>
    <row r="3893" spans="1:6" x14ac:dyDescent="0.25">
      <c r="A3893" s="84">
        <v>1619155686</v>
      </c>
      <c r="C3893" s="84">
        <v>1</v>
      </c>
      <c r="D3893" s="84">
        <v>1</v>
      </c>
      <c r="E3893" s="84" t="s">
        <v>62</v>
      </c>
      <c r="F3893" s="84" t="s">
        <v>70</v>
      </c>
    </row>
    <row r="3894" spans="1:6" x14ac:dyDescent="0.25">
      <c r="A3894" s="84">
        <v>1093099715</v>
      </c>
      <c r="C3894" s="84">
        <v>1</v>
      </c>
      <c r="D3894" s="84">
        <v>1</v>
      </c>
      <c r="E3894" s="84" t="s">
        <v>62</v>
      </c>
      <c r="F3894" s="84" t="s">
        <v>70</v>
      </c>
    </row>
    <row r="3895" spans="1:6" x14ac:dyDescent="0.25">
      <c r="A3895" s="84">
        <v>1306080361</v>
      </c>
      <c r="C3895" s="84">
        <v>1</v>
      </c>
      <c r="D3895" s="84">
        <v>0</v>
      </c>
      <c r="E3895" s="84" t="s">
        <v>62</v>
      </c>
      <c r="F3895" s="84" t="s">
        <v>65</v>
      </c>
    </row>
    <row r="3896" spans="1:6" x14ac:dyDescent="0.25">
      <c r="A3896" s="84">
        <v>1346549524</v>
      </c>
      <c r="C3896" s="84">
        <v>1</v>
      </c>
      <c r="D3896" s="84">
        <v>0</v>
      </c>
      <c r="E3896" s="84" t="s">
        <v>62</v>
      </c>
      <c r="F3896" s="84" t="s">
        <v>65</v>
      </c>
    </row>
    <row r="3897" spans="1:6" x14ac:dyDescent="0.25">
      <c r="A3897" s="84">
        <v>1053570432</v>
      </c>
      <c r="C3897" s="84">
        <v>1</v>
      </c>
      <c r="D3897" s="84">
        <v>1</v>
      </c>
      <c r="E3897" s="84" t="s">
        <v>62</v>
      </c>
      <c r="F3897" s="84" t="s">
        <v>70</v>
      </c>
    </row>
    <row r="3898" spans="1:6" x14ac:dyDescent="0.25">
      <c r="A3898" s="84">
        <v>1215178215</v>
      </c>
      <c r="C3898" s="84">
        <v>1</v>
      </c>
      <c r="D3898" s="84">
        <v>0</v>
      </c>
      <c r="E3898" s="84" t="s">
        <v>20</v>
      </c>
      <c r="F3898" s="84" t="s">
        <v>65</v>
      </c>
    </row>
    <row r="3899" spans="1:6" x14ac:dyDescent="0.25">
      <c r="A3899" s="84">
        <v>1710121348</v>
      </c>
      <c r="C3899" s="84">
        <v>1</v>
      </c>
      <c r="D3899" s="84">
        <v>0</v>
      </c>
      <c r="E3899" s="84" t="s">
        <v>64</v>
      </c>
      <c r="F3899" s="84" t="s">
        <v>65</v>
      </c>
    </row>
    <row r="3900" spans="1:6" x14ac:dyDescent="0.25">
      <c r="A3900" s="84">
        <v>1619180734</v>
      </c>
      <c r="C3900" s="84">
        <v>1</v>
      </c>
      <c r="D3900" s="84">
        <v>1</v>
      </c>
      <c r="E3900" s="84" t="s">
        <v>20</v>
      </c>
      <c r="F3900" s="84" t="s">
        <v>63</v>
      </c>
    </row>
    <row r="3901" spans="1:6" x14ac:dyDescent="0.25">
      <c r="A3901" s="84">
        <v>1790065035</v>
      </c>
      <c r="C3901" s="84">
        <v>1</v>
      </c>
      <c r="D3901" s="84">
        <v>1</v>
      </c>
      <c r="E3901" s="84" t="s">
        <v>62</v>
      </c>
      <c r="F3901" s="84" t="s">
        <v>63</v>
      </c>
    </row>
    <row r="3902" spans="1:6" x14ac:dyDescent="0.25">
      <c r="A3902" s="84">
        <v>1134396773</v>
      </c>
      <c r="C3902" s="84">
        <v>1</v>
      </c>
      <c r="D3902" s="84">
        <v>1</v>
      </c>
      <c r="E3902" s="84" t="s">
        <v>20</v>
      </c>
      <c r="F3902" s="84" t="s">
        <v>63</v>
      </c>
    </row>
    <row r="3903" spans="1:6" x14ac:dyDescent="0.25">
      <c r="A3903" s="84">
        <v>1457613580</v>
      </c>
      <c r="C3903" s="84">
        <v>1</v>
      </c>
      <c r="D3903" s="84">
        <v>1</v>
      </c>
      <c r="E3903" s="84" t="s">
        <v>20</v>
      </c>
      <c r="F3903" s="84" t="s">
        <v>70</v>
      </c>
    </row>
    <row r="3904" spans="1:6" x14ac:dyDescent="0.25">
      <c r="A3904" s="84">
        <v>1730670431</v>
      </c>
      <c r="C3904" s="84">
        <v>1</v>
      </c>
      <c r="D3904" s="84">
        <v>0</v>
      </c>
      <c r="E3904" s="84" t="s">
        <v>20</v>
      </c>
      <c r="F3904" s="84" t="s">
        <v>65</v>
      </c>
    </row>
    <row r="3905" spans="1:6" x14ac:dyDescent="0.25">
      <c r="A3905" s="84">
        <v>1770140824</v>
      </c>
      <c r="C3905" s="84">
        <v>1</v>
      </c>
      <c r="D3905" s="84">
        <v>1</v>
      </c>
      <c r="E3905" s="84" t="s">
        <v>62</v>
      </c>
      <c r="F3905" s="84" t="s">
        <v>66</v>
      </c>
    </row>
    <row r="3906" spans="1:6" x14ac:dyDescent="0.25">
      <c r="A3906" s="84">
        <v>1699296145</v>
      </c>
      <c r="C3906" s="84">
        <v>1</v>
      </c>
      <c r="D3906" s="84">
        <v>0</v>
      </c>
      <c r="E3906" s="84" t="s">
        <v>71</v>
      </c>
      <c r="F3906" s="84" t="s">
        <v>65</v>
      </c>
    </row>
    <row r="3907" spans="1:6" x14ac:dyDescent="0.25">
      <c r="A3907" s="84">
        <v>1144749821</v>
      </c>
      <c r="C3907" s="84">
        <v>1</v>
      </c>
      <c r="D3907" s="84">
        <v>1</v>
      </c>
      <c r="E3907" s="84" t="s">
        <v>20</v>
      </c>
      <c r="F3907" s="84" t="s">
        <v>69</v>
      </c>
    </row>
    <row r="3908" spans="1:6" x14ac:dyDescent="0.25">
      <c r="A3908" s="84">
        <v>1285171363</v>
      </c>
      <c r="C3908" s="84">
        <v>1</v>
      </c>
      <c r="D3908" s="84">
        <v>1</v>
      </c>
      <c r="E3908" s="84" t="s">
        <v>62</v>
      </c>
      <c r="F3908" s="84" t="s">
        <v>68</v>
      </c>
    </row>
    <row r="3909" spans="1:6" x14ac:dyDescent="0.25">
      <c r="A3909" s="84">
        <v>1184112856</v>
      </c>
      <c r="C3909" s="84">
        <v>1</v>
      </c>
      <c r="D3909" s="84">
        <v>1</v>
      </c>
      <c r="E3909" s="84" t="s">
        <v>20</v>
      </c>
      <c r="F3909" s="84" t="s">
        <v>68</v>
      </c>
    </row>
    <row r="3910" spans="1:6" x14ac:dyDescent="0.25">
      <c r="A3910" s="84">
        <v>1679967236</v>
      </c>
      <c r="C3910" s="84">
        <v>1</v>
      </c>
      <c r="D3910" s="84">
        <v>1</v>
      </c>
      <c r="E3910" s="84" t="s">
        <v>62</v>
      </c>
      <c r="F3910" s="84" t="s">
        <v>66</v>
      </c>
    </row>
    <row r="3911" spans="1:6" x14ac:dyDescent="0.25">
      <c r="A3911" s="84">
        <v>1225522626</v>
      </c>
      <c r="C3911" s="84">
        <v>1</v>
      </c>
      <c r="D3911" s="84">
        <v>1</v>
      </c>
      <c r="E3911" s="84" t="s">
        <v>62</v>
      </c>
      <c r="F3911" s="84" t="s">
        <v>68</v>
      </c>
    </row>
    <row r="3912" spans="1:6" x14ac:dyDescent="0.25">
      <c r="A3912" s="84">
        <v>1346327822</v>
      </c>
      <c r="C3912" s="84">
        <v>1</v>
      </c>
      <c r="D3912" s="84">
        <v>1</v>
      </c>
      <c r="E3912" s="84" t="s">
        <v>20</v>
      </c>
      <c r="F3912" s="84" t="s">
        <v>68</v>
      </c>
    </row>
    <row r="3913" spans="1:6" x14ac:dyDescent="0.25">
      <c r="A3913" s="84">
        <v>1861598658</v>
      </c>
      <c r="C3913" s="84">
        <v>1</v>
      </c>
      <c r="D3913" s="84">
        <v>1</v>
      </c>
      <c r="E3913" s="84" t="s">
        <v>20</v>
      </c>
      <c r="F3913" s="84" t="s">
        <v>70</v>
      </c>
    </row>
    <row r="3914" spans="1:6" x14ac:dyDescent="0.25">
      <c r="A3914" s="84">
        <v>1023081486</v>
      </c>
      <c r="C3914" s="84">
        <v>1</v>
      </c>
      <c r="D3914" s="84">
        <v>0</v>
      </c>
      <c r="E3914" s="84" t="s">
        <v>62</v>
      </c>
      <c r="F3914" s="84" t="s">
        <v>65</v>
      </c>
    </row>
    <row r="3915" spans="1:6" x14ac:dyDescent="0.25">
      <c r="A3915" s="84">
        <v>1477642890</v>
      </c>
      <c r="C3915" s="84">
        <v>1</v>
      </c>
      <c r="D3915" s="84">
        <v>1</v>
      </c>
      <c r="E3915" s="84" t="s">
        <v>62</v>
      </c>
      <c r="F3915" s="84" t="s">
        <v>70</v>
      </c>
    </row>
    <row r="3916" spans="1:6" x14ac:dyDescent="0.25">
      <c r="A3916" s="84">
        <v>1295828507</v>
      </c>
      <c r="C3916" s="84">
        <v>1</v>
      </c>
      <c r="D3916" s="84">
        <v>1</v>
      </c>
      <c r="E3916" s="84" t="s">
        <v>20</v>
      </c>
      <c r="F3916" s="84" t="s">
        <v>63</v>
      </c>
    </row>
    <row r="3917" spans="1:6" x14ac:dyDescent="0.25">
      <c r="A3917" s="84">
        <v>1831116722</v>
      </c>
      <c r="C3917" s="84">
        <v>1</v>
      </c>
      <c r="D3917" s="84">
        <v>1</v>
      </c>
      <c r="E3917" s="84" t="s">
        <v>62</v>
      </c>
      <c r="F3917" s="84" t="s">
        <v>68</v>
      </c>
    </row>
    <row r="3918" spans="1:6" x14ac:dyDescent="0.25">
      <c r="A3918" s="84">
        <v>1861495285</v>
      </c>
      <c r="C3918" s="84">
        <v>1</v>
      </c>
      <c r="D3918" s="84">
        <v>1</v>
      </c>
      <c r="E3918" s="84" t="s">
        <v>62</v>
      </c>
      <c r="F3918" s="84" t="s">
        <v>67</v>
      </c>
    </row>
    <row r="3919" spans="1:6" x14ac:dyDescent="0.25">
      <c r="A3919" s="84">
        <v>1467408492</v>
      </c>
      <c r="C3919" s="84">
        <v>1</v>
      </c>
      <c r="D3919" s="84">
        <v>0</v>
      </c>
      <c r="E3919" s="84" t="s">
        <v>20</v>
      </c>
      <c r="F3919" s="84" t="s">
        <v>65</v>
      </c>
    </row>
    <row r="3920" spans="1:6" x14ac:dyDescent="0.25">
      <c r="A3920" s="84">
        <v>1740376557</v>
      </c>
      <c r="C3920" s="84">
        <v>1</v>
      </c>
      <c r="D3920" s="84">
        <v>1</v>
      </c>
      <c r="E3920" s="84" t="s">
        <v>62</v>
      </c>
      <c r="F3920" s="84" t="s">
        <v>66</v>
      </c>
    </row>
    <row r="3921" spans="1:6" x14ac:dyDescent="0.25">
      <c r="A3921" s="84">
        <v>1285164152</v>
      </c>
      <c r="C3921" s="84">
        <v>1</v>
      </c>
      <c r="D3921" s="84">
        <v>1</v>
      </c>
      <c r="E3921" s="84" t="s">
        <v>62</v>
      </c>
      <c r="F3921" s="84" t="s">
        <v>68</v>
      </c>
    </row>
    <row r="3922" spans="1:6" x14ac:dyDescent="0.25">
      <c r="A3922" s="84">
        <v>1821528076</v>
      </c>
      <c r="C3922" s="84">
        <v>1</v>
      </c>
      <c r="D3922" s="84">
        <v>1</v>
      </c>
      <c r="E3922" s="84" t="s">
        <v>20</v>
      </c>
      <c r="F3922" s="84" t="s">
        <v>66</v>
      </c>
    </row>
    <row r="3923" spans="1:6" x14ac:dyDescent="0.25">
      <c r="A3923" s="84">
        <v>1982630463</v>
      </c>
      <c r="C3923" s="84">
        <v>1</v>
      </c>
      <c r="D3923" s="84">
        <v>1</v>
      </c>
      <c r="E3923" s="84" t="s">
        <v>20</v>
      </c>
      <c r="F3923" s="84" t="s">
        <v>63</v>
      </c>
    </row>
    <row r="3924" spans="1:6" x14ac:dyDescent="0.25">
      <c r="A3924" s="84">
        <v>1215067491</v>
      </c>
      <c r="C3924" s="84">
        <v>1</v>
      </c>
      <c r="D3924" s="84">
        <v>1</v>
      </c>
      <c r="E3924" s="84" t="s">
        <v>20</v>
      </c>
      <c r="F3924" s="84" t="s">
        <v>63</v>
      </c>
    </row>
    <row r="3925" spans="1:6" x14ac:dyDescent="0.25">
      <c r="A3925" s="84">
        <v>1477889590</v>
      </c>
      <c r="C3925" s="84">
        <v>1</v>
      </c>
      <c r="D3925" s="84">
        <v>1</v>
      </c>
      <c r="E3925" s="84" t="s">
        <v>20</v>
      </c>
      <c r="F3925" s="84" t="s">
        <v>67</v>
      </c>
    </row>
    <row r="3926" spans="1:6" x14ac:dyDescent="0.25">
      <c r="A3926" s="84">
        <v>1629749684</v>
      </c>
      <c r="C3926" s="84">
        <v>1</v>
      </c>
      <c r="D3926" s="84">
        <v>1</v>
      </c>
      <c r="E3926" s="84" t="s">
        <v>20</v>
      </c>
      <c r="F3926" s="84" t="s">
        <v>63</v>
      </c>
    </row>
    <row r="3927" spans="1:6" x14ac:dyDescent="0.25">
      <c r="A3927" s="84">
        <v>1144993437</v>
      </c>
      <c r="C3927" s="84">
        <v>1</v>
      </c>
      <c r="D3927" s="84">
        <v>1</v>
      </c>
      <c r="E3927" s="84" t="s">
        <v>64</v>
      </c>
      <c r="F3927" s="84" t="s">
        <v>68</v>
      </c>
    </row>
    <row r="3928" spans="1:6" x14ac:dyDescent="0.25">
      <c r="A3928" s="84">
        <v>1831700442</v>
      </c>
      <c r="C3928" s="84">
        <v>1</v>
      </c>
      <c r="D3928" s="84">
        <v>0</v>
      </c>
      <c r="E3928" s="84" t="s">
        <v>71</v>
      </c>
      <c r="F3928" s="84" t="s">
        <v>65</v>
      </c>
    </row>
    <row r="3929" spans="1:6" x14ac:dyDescent="0.25">
      <c r="A3929" s="84">
        <v>1538815162</v>
      </c>
      <c r="C3929" s="84">
        <v>1</v>
      </c>
      <c r="D3929" s="84">
        <v>0</v>
      </c>
      <c r="E3929" s="84" t="s">
        <v>71</v>
      </c>
      <c r="F3929" s="84" t="s">
        <v>65</v>
      </c>
    </row>
    <row r="3930" spans="1:6" x14ac:dyDescent="0.25">
      <c r="A3930" s="84">
        <v>1801196449</v>
      </c>
      <c r="C3930" s="84">
        <v>1</v>
      </c>
      <c r="D3930" s="84">
        <v>0</v>
      </c>
      <c r="E3930" s="84" t="s">
        <v>71</v>
      </c>
      <c r="F3930" s="84" t="s">
        <v>65</v>
      </c>
    </row>
    <row r="3931" spans="1:6" x14ac:dyDescent="0.25">
      <c r="A3931" s="84">
        <v>1861254542</v>
      </c>
      <c r="C3931" s="84">
        <v>1</v>
      </c>
      <c r="D3931" s="84">
        <v>1</v>
      </c>
      <c r="E3931" s="84" t="s">
        <v>20</v>
      </c>
      <c r="F3931" s="84" t="s">
        <v>66</v>
      </c>
    </row>
    <row r="3932" spans="1:6" x14ac:dyDescent="0.25">
      <c r="A3932" s="84">
        <v>1316052087</v>
      </c>
      <c r="C3932" s="84">
        <v>1</v>
      </c>
      <c r="D3932" s="84">
        <v>1</v>
      </c>
      <c r="E3932" s="84" t="s">
        <v>20</v>
      </c>
      <c r="F3932" s="84" t="s">
        <v>67</v>
      </c>
    </row>
    <row r="3933" spans="1:6" x14ac:dyDescent="0.25">
      <c r="A3933" s="84">
        <v>1740226117</v>
      </c>
      <c r="C3933" s="84">
        <v>1</v>
      </c>
      <c r="D3933" s="84">
        <v>1</v>
      </c>
      <c r="E3933" s="84" t="s">
        <v>62</v>
      </c>
      <c r="F3933" s="84" t="s">
        <v>70</v>
      </c>
    </row>
    <row r="3934" spans="1:6" x14ac:dyDescent="0.25">
      <c r="A3934" s="84">
        <v>1821050089</v>
      </c>
      <c r="C3934" s="84">
        <v>1</v>
      </c>
      <c r="D3934" s="84">
        <v>0</v>
      </c>
      <c r="E3934" s="84" t="s">
        <v>62</v>
      </c>
      <c r="F3934" s="84" t="s">
        <v>65</v>
      </c>
    </row>
    <row r="3935" spans="1:6" x14ac:dyDescent="0.25">
      <c r="A3935" s="84">
        <v>1073547592</v>
      </c>
      <c r="C3935" s="84">
        <v>1</v>
      </c>
      <c r="D3935" s="84">
        <v>0</v>
      </c>
      <c r="E3935" s="84" t="s">
        <v>20</v>
      </c>
      <c r="F3935" s="84" t="s">
        <v>65</v>
      </c>
    </row>
    <row r="3936" spans="1:6" x14ac:dyDescent="0.25">
      <c r="A3936" s="84">
        <v>1568666543</v>
      </c>
      <c r="C3936" s="84">
        <v>1</v>
      </c>
      <c r="D3936" s="84">
        <v>1</v>
      </c>
      <c r="E3936" s="84" t="s">
        <v>20</v>
      </c>
      <c r="F3936" s="84" t="s">
        <v>63</v>
      </c>
    </row>
    <row r="3937" spans="1:6" x14ac:dyDescent="0.25">
      <c r="A3937" s="84">
        <v>1376648709</v>
      </c>
      <c r="C3937" s="84">
        <v>1</v>
      </c>
      <c r="D3937" s="84">
        <v>1</v>
      </c>
      <c r="E3937" s="84" t="s">
        <v>20</v>
      </c>
      <c r="F3937" s="84" t="s">
        <v>70</v>
      </c>
    </row>
    <row r="3938" spans="1:6" x14ac:dyDescent="0.25">
      <c r="A3938" s="84">
        <v>1992708317</v>
      </c>
      <c r="C3938" s="84">
        <v>1</v>
      </c>
      <c r="D3938" s="84">
        <v>1</v>
      </c>
      <c r="E3938" s="84" t="s">
        <v>20</v>
      </c>
      <c r="F3938" s="84" t="s">
        <v>67</v>
      </c>
    </row>
    <row r="3939" spans="1:6" x14ac:dyDescent="0.25">
      <c r="A3939" s="84">
        <v>1114095965</v>
      </c>
      <c r="C3939" s="84">
        <v>1</v>
      </c>
      <c r="D3939" s="84">
        <v>1</v>
      </c>
      <c r="E3939" s="84" t="s">
        <v>20</v>
      </c>
      <c r="F3939" s="84" t="s">
        <v>67</v>
      </c>
    </row>
    <row r="3940" spans="1:6" x14ac:dyDescent="0.25">
      <c r="A3940" s="84">
        <v>1083669535</v>
      </c>
      <c r="C3940" s="84">
        <v>1</v>
      </c>
      <c r="D3940" s="84">
        <v>1</v>
      </c>
      <c r="E3940" s="84" t="s">
        <v>20</v>
      </c>
      <c r="F3940" s="84" t="s">
        <v>66</v>
      </c>
    </row>
    <row r="3941" spans="1:6" x14ac:dyDescent="0.25">
      <c r="A3941" s="84">
        <v>1003990656</v>
      </c>
      <c r="C3941" s="84">
        <v>1</v>
      </c>
      <c r="D3941" s="84">
        <v>1</v>
      </c>
      <c r="E3941" s="84" t="s">
        <v>62</v>
      </c>
      <c r="F3941" s="84" t="s">
        <v>63</v>
      </c>
    </row>
    <row r="3942" spans="1:6" x14ac:dyDescent="0.25">
      <c r="A3942" s="84">
        <v>1639110224</v>
      </c>
      <c r="C3942" s="84">
        <v>1</v>
      </c>
      <c r="D3942" s="84">
        <v>1</v>
      </c>
      <c r="E3942" s="84" t="s">
        <v>62</v>
      </c>
      <c r="F3942" s="84" t="s">
        <v>70</v>
      </c>
    </row>
    <row r="3943" spans="1:6" x14ac:dyDescent="0.25">
      <c r="A3943" s="84">
        <v>1386628428</v>
      </c>
      <c r="C3943" s="84">
        <v>1</v>
      </c>
      <c r="D3943" s="84">
        <v>1</v>
      </c>
      <c r="E3943" s="84" t="s">
        <v>62</v>
      </c>
      <c r="F3943" s="84" t="s">
        <v>66</v>
      </c>
    </row>
    <row r="3944" spans="1:6" x14ac:dyDescent="0.25">
      <c r="A3944" s="84">
        <v>1699775171</v>
      </c>
      <c r="C3944" s="84">
        <v>1</v>
      </c>
      <c r="D3944" s="84">
        <v>1</v>
      </c>
      <c r="E3944" s="84" t="s">
        <v>20</v>
      </c>
      <c r="F3944" s="84" t="s">
        <v>63</v>
      </c>
    </row>
    <row r="3945" spans="1:6" x14ac:dyDescent="0.25">
      <c r="A3945" s="84">
        <v>1649212382</v>
      </c>
      <c r="C3945" s="84">
        <v>1</v>
      </c>
      <c r="D3945" s="84">
        <v>0</v>
      </c>
      <c r="E3945" s="84" t="s">
        <v>62</v>
      </c>
      <c r="F3945" s="84" t="s">
        <v>65</v>
      </c>
    </row>
    <row r="3946" spans="1:6" x14ac:dyDescent="0.25">
      <c r="A3946" s="84">
        <v>1669474920</v>
      </c>
      <c r="C3946" s="84">
        <v>1</v>
      </c>
      <c r="D3946" s="84">
        <v>1</v>
      </c>
      <c r="E3946" s="84" t="s">
        <v>20</v>
      </c>
      <c r="F3946" s="84" t="s">
        <v>66</v>
      </c>
    </row>
    <row r="3947" spans="1:6" x14ac:dyDescent="0.25">
      <c r="A3947" s="84">
        <v>1801901335</v>
      </c>
      <c r="C3947" s="84">
        <v>1</v>
      </c>
      <c r="D3947" s="84">
        <v>1</v>
      </c>
      <c r="E3947" s="84" t="s">
        <v>62</v>
      </c>
      <c r="F3947" s="84" t="s">
        <v>66</v>
      </c>
    </row>
    <row r="3948" spans="1:6" x14ac:dyDescent="0.25">
      <c r="A3948" s="84">
        <v>1316081367</v>
      </c>
      <c r="C3948" s="84">
        <v>1</v>
      </c>
      <c r="D3948" s="84">
        <v>1</v>
      </c>
      <c r="E3948" s="84" t="s">
        <v>20</v>
      </c>
      <c r="F3948" s="84" t="s">
        <v>69</v>
      </c>
    </row>
    <row r="3949" spans="1:6" x14ac:dyDescent="0.25">
      <c r="A3949" s="84">
        <v>1497861314</v>
      </c>
      <c r="C3949" s="84">
        <v>1</v>
      </c>
      <c r="D3949" s="84">
        <v>1</v>
      </c>
      <c r="E3949" s="84" t="s">
        <v>62</v>
      </c>
      <c r="F3949" s="84" t="s">
        <v>63</v>
      </c>
    </row>
    <row r="3950" spans="1:6" x14ac:dyDescent="0.25">
      <c r="A3950" s="84">
        <v>1639622665</v>
      </c>
      <c r="C3950" s="84">
        <v>1</v>
      </c>
      <c r="D3950" s="84">
        <v>0</v>
      </c>
      <c r="E3950" s="84" t="s">
        <v>20</v>
      </c>
      <c r="F3950" s="84" t="s">
        <v>65</v>
      </c>
    </row>
    <row r="3951" spans="1:6" x14ac:dyDescent="0.25">
      <c r="A3951" s="84">
        <v>1871943639</v>
      </c>
      <c r="C3951" s="84">
        <v>1</v>
      </c>
      <c r="D3951" s="84">
        <v>0</v>
      </c>
      <c r="E3951" s="84" t="s">
        <v>71</v>
      </c>
      <c r="F3951" s="84" t="s">
        <v>65</v>
      </c>
    </row>
    <row r="3952" spans="1:6" x14ac:dyDescent="0.25">
      <c r="A3952" s="84">
        <v>1912393968</v>
      </c>
      <c r="C3952" s="84">
        <v>1</v>
      </c>
      <c r="D3952" s="84">
        <v>1</v>
      </c>
      <c r="E3952" s="84" t="s">
        <v>20</v>
      </c>
      <c r="F3952" s="84" t="s">
        <v>66</v>
      </c>
    </row>
    <row r="3953" spans="1:6" x14ac:dyDescent="0.25">
      <c r="A3953" s="84">
        <v>1710429378</v>
      </c>
      <c r="C3953" s="84">
        <v>1</v>
      </c>
      <c r="D3953" s="84">
        <v>1</v>
      </c>
      <c r="E3953" s="84" t="s">
        <v>64</v>
      </c>
      <c r="F3953" s="84" t="s">
        <v>68</v>
      </c>
    </row>
    <row r="3954" spans="1:6" x14ac:dyDescent="0.25">
      <c r="A3954" s="84">
        <v>1407307846</v>
      </c>
      <c r="C3954" s="84">
        <v>1</v>
      </c>
      <c r="D3954" s="84">
        <v>1</v>
      </c>
      <c r="E3954" s="84" t="s">
        <v>20</v>
      </c>
      <c r="F3954" s="84" t="s">
        <v>70</v>
      </c>
    </row>
    <row r="3955" spans="1:6" x14ac:dyDescent="0.25">
      <c r="A3955" s="84">
        <v>1982232708</v>
      </c>
      <c r="C3955" s="84">
        <v>1</v>
      </c>
      <c r="D3955" s="84">
        <v>0</v>
      </c>
      <c r="E3955" s="84" t="s">
        <v>20</v>
      </c>
      <c r="F3955" s="84" t="s">
        <v>65</v>
      </c>
    </row>
    <row r="3956" spans="1:6" x14ac:dyDescent="0.25">
      <c r="A3956" s="84">
        <v>1194350686</v>
      </c>
      <c r="C3956" s="84">
        <v>1</v>
      </c>
      <c r="D3956" s="84">
        <v>0</v>
      </c>
      <c r="E3956" s="84" t="s">
        <v>20</v>
      </c>
      <c r="F3956" s="84" t="s">
        <v>65</v>
      </c>
    </row>
    <row r="3957" spans="1:6" x14ac:dyDescent="0.25">
      <c r="A3957" s="84">
        <v>1497086755</v>
      </c>
      <c r="C3957" s="84">
        <v>1</v>
      </c>
      <c r="D3957" s="84">
        <v>0</v>
      </c>
      <c r="E3957" s="84" t="s">
        <v>64</v>
      </c>
      <c r="F3957" s="84" t="s">
        <v>65</v>
      </c>
    </row>
    <row r="3958" spans="1:6" x14ac:dyDescent="0.25">
      <c r="A3958" s="84">
        <v>1548586399</v>
      </c>
      <c r="C3958" s="84">
        <v>1</v>
      </c>
      <c r="D3958" s="84">
        <v>1</v>
      </c>
      <c r="E3958" s="84" t="s">
        <v>20</v>
      </c>
      <c r="F3958" s="84" t="s">
        <v>66</v>
      </c>
    </row>
    <row r="3959" spans="1:6" x14ac:dyDescent="0.25">
      <c r="A3959" s="84">
        <v>1609977768</v>
      </c>
      <c r="C3959" s="84">
        <v>1</v>
      </c>
      <c r="D3959" s="84">
        <v>1</v>
      </c>
      <c r="E3959" s="84" t="s">
        <v>62</v>
      </c>
      <c r="F3959" s="84" t="s">
        <v>68</v>
      </c>
    </row>
    <row r="3960" spans="1:6" x14ac:dyDescent="0.25">
      <c r="A3960" s="84">
        <v>1760862700</v>
      </c>
      <c r="C3960" s="84">
        <v>1</v>
      </c>
      <c r="D3960" s="84">
        <v>0</v>
      </c>
      <c r="E3960" s="84" t="s">
        <v>71</v>
      </c>
      <c r="F3960" s="84" t="s">
        <v>65</v>
      </c>
    </row>
    <row r="3961" spans="1:6" x14ac:dyDescent="0.25">
      <c r="A3961" s="84">
        <v>1629498787</v>
      </c>
      <c r="C3961" s="84">
        <v>1</v>
      </c>
      <c r="D3961" s="84">
        <v>1</v>
      </c>
      <c r="E3961" s="84" t="s">
        <v>62</v>
      </c>
      <c r="F3961" s="84" t="s">
        <v>70</v>
      </c>
    </row>
    <row r="3962" spans="1:6" x14ac:dyDescent="0.25">
      <c r="A3962" s="84">
        <v>1982087755</v>
      </c>
      <c r="C3962" s="84">
        <v>1</v>
      </c>
      <c r="D3962" s="84">
        <v>1</v>
      </c>
      <c r="E3962" s="84" t="s">
        <v>62</v>
      </c>
      <c r="F3962" s="84" t="s">
        <v>66</v>
      </c>
    </row>
    <row r="3963" spans="1:6" x14ac:dyDescent="0.25">
      <c r="A3963" s="84">
        <v>1336179688</v>
      </c>
      <c r="C3963" s="84">
        <v>1</v>
      </c>
      <c r="D3963" s="84">
        <v>1</v>
      </c>
      <c r="E3963" s="84" t="s">
        <v>62</v>
      </c>
      <c r="F3963" s="84" t="s">
        <v>68</v>
      </c>
    </row>
    <row r="3964" spans="1:6" x14ac:dyDescent="0.25">
      <c r="A3964" s="84">
        <v>1043622558</v>
      </c>
      <c r="C3964" s="84">
        <v>1</v>
      </c>
      <c r="D3964" s="84">
        <v>1</v>
      </c>
      <c r="E3964" s="84" t="s">
        <v>62</v>
      </c>
      <c r="F3964" s="84" t="s">
        <v>63</v>
      </c>
    </row>
    <row r="3965" spans="1:6" x14ac:dyDescent="0.25">
      <c r="A3965" s="84">
        <v>1336556885</v>
      </c>
      <c r="C3965" s="84">
        <v>1</v>
      </c>
      <c r="D3965" s="84">
        <v>1</v>
      </c>
      <c r="E3965" s="84" t="s">
        <v>62</v>
      </c>
      <c r="F3965" s="84" t="s">
        <v>68</v>
      </c>
    </row>
    <row r="3966" spans="1:6" x14ac:dyDescent="0.25">
      <c r="A3966" s="84">
        <v>1861808230</v>
      </c>
      <c r="C3966" s="84">
        <v>1</v>
      </c>
      <c r="D3966" s="84">
        <v>1</v>
      </c>
      <c r="E3966" s="84" t="s">
        <v>62</v>
      </c>
      <c r="F3966" s="84" t="s">
        <v>63</v>
      </c>
    </row>
    <row r="3967" spans="1:6" x14ac:dyDescent="0.25">
      <c r="A3967" s="84">
        <v>1922016757</v>
      </c>
      <c r="C3967" s="84">
        <v>1</v>
      </c>
      <c r="D3967" s="84">
        <v>1</v>
      </c>
      <c r="E3967" s="84" t="s">
        <v>20</v>
      </c>
      <c r="F3967" s="84" t="s">
        <v>63</v>
      </c>
    </row>
    <row r="3968" spans="1:6" x14ac:dyDescent="0.25">
      <c r="A3968" s="84">
        <v>1225220627</v>
      </c>
      <c r="C3968" s="84">
        <v>1</v>
      </c>
      <c r="D3968" s="84">
        <v>1</v>
      </c>
      <c r="E3968" s="84" t="s">
        <v>20</v>
      </c>
      <c r="F3968" s="84" t="s">
        <v>66</v>
      </c>
    </row>
    <row r="3969" spans="1:6" x14ac:dyDescent="0.25">
      <c r="A3969" s="84">
        <v>1053467365</v>
      </c>
      <c r="C3969" s="84">
        <v>1</v>
      </c>
      <c r="D3969" s="84">
        <v>1</v>
      </c>
      <c r="E3969" s="84" t="s">
        <v>64</v>
      </c>
      <c r="F3969" s="84" t="s">
        <v>68</v>
      </c>
    </row>
    <row r="3970" spans="1:6" x14ac:dyDescent="0.25">
      <c r="A3970" s="84">
        <v>1992963847</v>
      </c>
      <c r="C3970" s="84">
        <v>1</v>
      </c>
      <c r="D3970" s="84">
        <v>1</v>
      </c>
      <c r="E3970" s="84" t="s">
        <v>62</v>
      </c>
      <c r="F3970" s="84" t="s">
        <v>70</v>
      </c>
    </row>
    <row r="3971" spans="1:6" x14ac:dyDescent="0.25">
      <c r="A3971" s="84">
        <v>1518988534</v>
      </c>
      <c r="C3971" s="84">
        <v>1</v>
      </c>
      <c r="D3971" s="84">
        <v>0</v>
      </c>
      <c r="E3971" s="84" t="s">
        <v>62</v>
      </c>
      <c r="F3971" s="84" t="s">
        <v>65</v>
      </c>
    </row>
    <row r="3972" spans="1:6" x14ac:dyDescent="0.25">
      <c r="A3972" s="84">
        <v>1538255476</v>
      </c>
      <c r="C3972" s="84">
        <v>1</v>
      </c>
      <c r="D3972" s="84">
        <v>1</v>
      </c>
      <c r="E3972" s="84" t="s">
        <v>20</v>
      </c>
      <c r="F3972" s="84" t="s">
        <v>67</v>
      </c>
    </row>
    <row r="3973" spans="1:6" x14ac:dyDescent="0.25">
      <c r="A3973" s="84">
        <v>1245479351</v>
      </c>
      <c r="C3973" s="84">
        <v>1</v>
      </c>
      <c r="D3973" s="84">
        <v>0</v>
      </c>
      <c r="E3973" s="84" t="s">
        <v>71</v>
      </c>
      <c r="F3973" s="84" t="s">
        <v>65</v>
      </c>
    </row>
    <row r="3974" spans="1:6" x14ac:dyDescent="0.25">
      <c r="A3974" s="84">
        <v>1700958873</v>
      </c>
      <c r="C3974" s="84">
        <v>1</v>
      </c>
      <c r="D3974" s="84">
        <v>1</v>
      </c>
      <c r="E3974" s="84" t="s">
        <v>20</v>
      </c>
      <c r="F3974" s="84" t="s">
        <v>66</v>
      </c>
    </row>
    <row r="3975" spans="1:6" x14ac:dyDescent="0.25">
      <c r="A3975" s="84">
        <v>1073834792</v>
      </c>
      <c r="C3975" s="84">
        <v>1</v>
      </c>
      <c r="D3975" s="84">
        <v>1</v>
      </c>
      <c r="E3975" s="84" t="s">
        <v>62</v>
      </c>
      <c r="F3975" s="84" t="s">
        <v>63</v>
      </c>
    </row>
    <row r="3976" spans="1:6" x14ac:dyDescent="0.25">
      <c r="A3976" s="84">
        <v>1558457499</v>
      </c>
      <c r="C3976" s="84">
        <v>1</v>
      </c>
      <c r="D3976" s="84">
        <v>1</v>
      </c>
      <c r="E3976" s="84" t="s">
        <v>20</v>
      </c>
      <c r="F3976" s="84" t="s">
        <v>66</v>
      </c>
    </row>
    <row r="3977" spans="1:6" x14ac:dyDescent="0.25">
      <c r="A3977" s="84">
        <v>1124095914</v>
      </c>
      <c r="C3977" s="84">
        <v>1</v>
      </c>
      <c r="D3977" s="84">
        <v>0</v>
      </c>
      <c r="E3977" s="84" t="s">
        <v>71</v>
      </c>
      <c r="F3977" s="84" t="s">
        <v>65</v>
      </c>
    </row>
    <row r="3978" spans="1:6" x14ac:dyDescent="0.25">
      <c r="A3978" s="84">
        <v>1366633166</v>
      </c>
      <c r="C3978" s="84">
        <v>1</v>
      </c>
      <c r="D3978" s="84">
        <v>1</v>
      </c>
      <c r="E3978" s="84" t="s">
        <v>62</v>
      </c>
      <c r="F3978" s="84" t="s">
        <v>63</v>
      </c>
    </row>
    <row r="3979" spans="1:6" x14ac:dyDescent="0.25">
      <c r="A3979" s="84">
        <v>1104140144</v>
      </c>
      <c r="C3979" s="84">
        <v>1</v>
      </c>
      <c r="D3979" s="84">
        <v>0</v>
      </c>
      <c r="E3979" s="84" t="s">
        <v>20</v>
      </c>
      <c r="F3979" s="84" t="s">
        <v>65</v>
      </c>
    </row>
    <row r="3980" spans="1:6" x14ac:dyDescent="0.25">
      <c r="A3980" s="84">
        <v>1871934984</v>
      </c>
      <c r="C3980" s="84">
        <v>1</v>
      </c>
      <c r="D3980" s="84">
        <v>1</v>
      </c>
      <c r="E3980" s="84" t="s">
        <v>20</v>
      </c>
      <c r="F3980" s="84" t="s">
        <v>69</v>
      </c>
    </row>
    <row r="3981" spans="1:6" x14ac:dyDescent="0.25">
      <c r="A3981" s="84">
        <v>1215198577</v>
      </c>
      <c r="C3981" s="84">
        <v>1</v>
      </c>
      <c r="D3981" s="84">
        <v>0</v>
      </c>
      <c r="E3981" s="84" t="s">
        <v>71</v>
      </c>
      <c r="F3981" s="84" t="s">
        <v>65</v>
      </c>
    </row>
    <row r="3982" spans="1:6" x14ac:dyDescent="0.25">
      <c r="A3982" s="84">
        <v>1134110455</v>
      </c>
      <c r="C3982" s="84">
        <v>1</v>
      </c>
      <c r="D3982" s="84">
        <v>1</v>
      </c>
      <c r="E3982" s="84" t="s">
        <v>20</v>
      </c>
      <c r="F3982" s="84" t="s">
        <v>68</v>
      </c>
    </row>
    <row r="3983" spans="1:6" x14ac:dyDescent="0.25">
      <c r="A3983" s="84">
        <v>1568667038</v>
      </c>
      <c r="C3983" s="84">
        <v>1</v>
      </c>
      <c r="D3983" s="84">
        <v>1</v>
      </c>
      <c r="E3983" s="84" t="s">
        <v>62</v>
      </c>
      <c r="F3983" s="84" t="s">
        <v>70</v>
      </c>
    </row>
    <row r="3984" spans="1:6" x14ac:dyDescent="0.25">
      <c r="A3984" s="84">
        <v>1578787495</v>
      </c>
      <c r="C3984" s="84">
        <v>1</v>
      </c>
      <c r="D3984" s="84">
        <v>1</v>
      </c>
      <c r="E3984" s="84" t="s">
        <v>20</v>
      </c>
      <c r="F3984" s="84" t="s">
        <v>66</v>
      </c>
    </row>
    <row r="3985" spans="1:6" x14ac:dyDescent="0.25">
      <c r="A3985" s="84">
        <v>1144325887</v>
      </c>
      <c r="C3985" s="84">
        <v>1</v>
      </c>
      <c r="D3985" s="84">
        <v>0</v>
      </c>
      <c r="E3985" s="84" t="s">
        <v>62</v>
      </c>
      <c r="F3985" s="84" t="s">
        <v>65</v>
      </c>
    </row>
    <row r="3986" spans="1:6" x14ac:dyDescent="0.25">
      <c r="A3986" s="84">
        <v>1205097813</v>
      </c>
      <c r="C3986" s="84">
        <v>1</v>
      </c>
      <c r="D3986" s="84">
        <v>0</v>
      </c>
      <c r="E3986" s="84" t="s">
        <v>64</v>
      </c>
      <c r="F3986" s="84" t="s">
        <v>65</v>
      </c>
    </row>
    <row r="3987" spans="1:6" x14ac:dyDescent="0.25">
      <c r="A3987" s="84">
        <v>1821090192</v>
      </c>
      <c r="C3987" s="84">
        <v>1</v>
      </c>
      <c r="D3987" s="84">
        <v>1</v>
      </c>
      <c r="E3987" s="84" t="s">
        <v>20</v>
      </c>
      <c r="F3987" s="84" t="s">
        <v>63</v>
      </c>
    </row>
    <row r="3988" spans="1:6" x14ac:dyDescent="0.25">
      <c r="A3988" s="84">
        <v>1053331421</v>
      </c>
      <c r="C3988" s="84">
        <v>1</v>
      </c>
      <c r="D3988" s="84">
        <v>0</v>
      </c>
      <c r="E3988" s="84" t="s">
        <v>71</v>
      </c>
      <c r="F3988" s="84" t="s">
        <v>65</v>
      </c>
    </row>
    <row r="3989" spans="1:6" x14ac:dyDescent="0.25">
      <c r="A3989" s="84">
        <v>1083782734</v>
      </c>
      <c r="C3989" s="84">
        <v>1</v>
      </c>
      <c r="D3989" s="84">
        <v>0</v>
      </c>
      <c r="E3989" s="84" t="s">
        <v>62</v>
      </c>
      <c r="F3989" s="84" t="s">
        <v>65</v>
      </c>
    </row>
    <row r="3990" spans="1:6" x14ac:dyDescent="0.25">
      <c r="A3990" s="84">
        <v>1669474904</v>
      </c>
      <c r="C3990" s="84">
        <v>1</v>
      </c>
      <c r="D3990" s="84">
        <v>1</v>
      </c>
      <c r="E3990" s="84" t="s">
        <v>62</v>
      </c>
      <c r="F3990" s="84" t="s">
        <v>67</v>
      </c>
    </row>
    <row r="3991" spans="1:6" x14ac:dyDescent="0.25">
      <c r="A3991" s="84">
        <v>1417994815</v>
      </c>
      <c r="C3991" s="84">
        <v>1</v>
      </c>
      <c r="D3991" s="84">
        <v>1</v>
      </c>
      <c r="E3991" s="84" t="s">
        <v>20</v>
      </c>
      <c r="F3991" s="84" t="s">
        <v>63</v>
      </c>
    </row>
    <row r="3992" spans="1:6" x14ac:dyDescent="0.25">
      <c r="A3992" s="84">
        <v>1144450792</v>
      </c>
      <c r="C3992" s="84">
        <v>1</v>
      </c>
      <c r="D3992" s="84">
        <v>1</v>
      </c>
      <c r="E3992" s="84" t="s">
        <v>62</v>
      </c>
      <c r="F3992" s="84" t="s">
        <v>68</v>
      </c>
    </row>
    <row r="3993" spans="1:6" x14ac:dyDescent="0.25">
      <c r="A3993" s="84">
        <v>1881874899</v>
      </c>
      <c r="C3993" s="84">
        <v>1</v>
      </c>
      <c r="D3993" s="84">
        <v>1</v>
      </c>
      <c r="E3993" s="84" t="s">
        <v>20</v>
      </c>
      <c r="F3993" s="84" t="s">
        <v>66</v>
      </c>
    </row>
    <row r="3994" spans="1:6" x14ac:dyDescent="0.25">
      <c r="A3994" s="84">
        <v>1548595937</v>
      </c>
      <c r="C3994" s="84">
        <v>1</v>
      </c>
      <c r="D3994" s="84">
        <v>1</v>
      </c>
      <c r="E3994" s="84" t="s">
        <v>20</v>
      </c>
      <c r="F3994" s="84" t="s">
        <v>67</v>
      </c>
    </row>
    <row r="3995" spans="1:6" x14ac:dyDescent="0.25">
      <c r="A3995" s="84">
        <v>1033196373</v>
      </c>
      <c r="C3995" s="84">
        <v>1</v>
      </c>
      <c r="D3995" s="84">
        <v>1</v>
      </c>
      <c r="E3995" s="84" t="s">
        <v>62</v>
      </c>
      <c r="F3995" s="84" t="s">
        <v>63</v>
      </c>
    </row>
    <row r="3996" spans="1:6" x14ac:dyDescent="0.25">
      <c r="A3996" s="84">
        <v>1750610168</v>
      </c>
      <c r="C3996" s="84">
        <v>1</v>
      </c>
      <c r="D3996" s="84">
        <v>1</v>
      </c>
      <c r="E3996" s="84" t="s">
        <v>20</v>
      </c>
      <c r="F3996" s="84" t="s">
        <v>68</v>
      </c>
    </row>
    <row r="3997" spans="1:6" x14ac:dyDescent="0.25">
      <c r="A3997" s="84">
        <v>1265620462</v>
      </c>
      <c r="C3997" s="84">
        <v>1</v>
      </c>
      <c r="D3997" s="84">
        <v>1</v>
      </c>
      <c r="E3997" s="84" t="s">
        <v>62</v>
      </c>
      <c r="F3997" s="84" t="s">
        <v>63</v>
      </c>
    </row>
    <row r="3998" spans="1:6" x14ac:dyDescent="0.25">
      <c r="A3998" s="84">
        <v>1265607725</v>
      </c>
      <c r="C3998" s="84">
        <v>1</v>
      </c>
      <c r="D3998" s="84">
        <v>1</v>
      </c>
      <c r="E3998" s="84" t="s">
        <v>64</v>
      </c>
      <c r="F3998" s="84" t="s">
        <v>68</v>
      </c>
    </row>
    <row r="3999" spans="1:6" x14ac:dyDescent="0.25">
      <c r="A3999" s="84">
        <v>1922042977</v>
      </c>
      <c r="C3999" s="84">
        <v>1</v>
      </c>
      <c r="D3999" s="84">
        <v>0</v>
      </c>
      <c r="E3999" s="84" t="s">
        <v>64</v>
      </c>
      <c r="F3999" s="84" t="s">
        <v>65</v>
      </c>
    </row>
    <row r="4000" spans="1:6" x14ac:dyDescent="0.25">
      <c r="A4000" s="84">
        <v>1508048919</v>
      </c>
      <c r="C4000" s="84">
        <v>1</v>
      </c>
      <c r="D4000" s="84">
        <v>1</v>
      </c>
      <c r="E4000" s="84" t="s">
        <v>64</v>
      </c>
      <c r="F4000" s="84" t="s">
        <v>68</v>
      </c>
    </row>
    <row r="4001" spans="1:6" x14ac:dyDescent="0.25">
      <c r="A4001" s="84">
        <v>1851471288</v>
      </c>
      <c r="C4001" s="84">
        <v>1</v>
      </c>
      <c r="D4001" s="84">
        <v>0</v>
      </c>
      <c r="E4001" s="84" t="s">
        <v>20</v>
      </c>
      <c r="F4001" s="84" t="s">
        <v>65</v>
      </c>
    </row>
    <row r="4002" spans="1:6" x14ac:dyDescent="0.25">
      <c r="A4002" s="84">
        <v>1699919019</v>
      </c>
      <c r="C4002" s="84">
        <v>1</v>
      </c>
      <c r="D4002" s="84">
        <v>0</v>
      </c>
      <c r="E4002" s="84" t="s">
        <v>20</v>
      </c>
      <c r="F4002" s="84" t="s">
        <v>65</v>
      </c>
    </row>
    <row r="4003" spans="1:6" x14ac:dyDescent="0.25">
      <c r="A4003" s="84">
        <v>1417109133</v>
      </c>
      <c r="C4003" s="84">
        <v>1</v>
      </c>
      <c r="D4003" s="84">
        <v>0</v>
      </c>
      <c r="E4003" s="84" t="s">
        <v>62</v>
      </c>
      <c r="F4003" s="84" t="s">
        <v>65</v>
      </c>
    </row>
    <row r="4004" spans="1:6" x14ac:dyDescent="0.25">
      <c r="A4004" s="84">
        <v>1407883259</v>
      </c>
      <c r="C4004" s="84">
        <v>1</v>
      </c>
      <c r="D4004" s="84">
        <v>0</v>
      </c>
      <c r="E4004" s="84" t="s">
        <v>62</v>
      </c>
      <c r="F4004" s="84" t="s">
        <v>65</v>
      </c>
    </row>
    <row r="4005" spans="1:6" x14ac:dyDescent="0.25">
      <c r="A4005" s="84">
        <v>1265755813</v>
      </c>
      <c r="C4005" s="84">
        <v>1</v>
      </c>
      <c r="D4005" s="84">
        <v>0</v>
      </c>
      <c r="E4005" s="84" t="s">
        <v>64</v>
      </c>
      <c r="F4005" s="84" t="s">
        <v>65</v>
      </c>
    </row>
    <row r="4006" spans="1:6" x14ac:dyDescent="0.25">
      <c r="A4006" s="84">
        <v>1568895274</v>
      </c>
      <c r="C4006" s="84">
        <v>1</v>
      </c>
      <c r="D4006" s="84">
        <v>1</v>
      </c>
      <c r="E4006" s="84" t="s">
        <v>62</v>
      </c>
      <c r="F4006" s="84" t="s">
        <v>66</v>
      </c>
    </row>
    <row r="4007" spans="1:6" x14ac:dyDescent="0.25">
      <c r="A4007" s="84">
        <v>1841622685</v>
      </c>
      <c r="C4007" s="84">
        <v>1</v>
      </c>
      <c r="D4007" s="84">
        <v>0</v>
      </c>
      <c r="E4007" s="84" t="s">
        <v>62</v>
      </c>
      <c r="F4007" s="84" t="s">
        <v>65</v>
      </c>
    </row>
    <row r="4008" spans="1:6" x14ac:dyDescent="0.25">
      <c r="A4008" s="84">
        <v>1417107434</v>
      </c>
      <c r="C4008" s="84">
        <v>1</v>
      </c>
      <c r="D4008" s="84">
        <v>0</v>
      </c>
      <c r="E4008" s="84" t="s">
        <v>20</v>
      </c>
      <c r="F4008" s="84" t="s">
        <v>65</v>
      </c>
    </row>
    <row r="4009" spans="1:6" x14ac:dyDescent="0.25">
      <c r="A4009" s="84">
        <v>1023278850</v>
      </c>
      <c r="C4009" s="84">
        <v>1</v>
      </c>
      <c r="D4009" s="84">
        <v>1</v>
      </c>
      <c r="E4009" s="84" t="s">
        <v>62</v>
      </c>
      <c r="F4009" s="84" t="s">
        <v>63</v>
      </c>
    </row>
    <row r="4010" spans="1:6" x14ac:dyDescent="0.25">
      <c r="A4010" s="84">
        <v>1639149453</v>
      </c>
      <c r="C4010" s="84">
        <v>1</v>
      </c>
      <c r="D4010" s="84">
        <v>0</v>
      </c>
      <c r="E4010" s="84" t="s">
        <v>20</v>
      </c>
      <c r="F4010" s="84" t="s">
        <v>65</v>
      </c>
    </row>
    <row r="4011" spans="1:6" x14ac:dyDescent="0.25">
      <c r="A4011" s="84">
        <v>1326072604</v>
      </c>
      <c r="C4011" s="84">
        <v>1</v>
      </c>
      <c r="D4011" s="84">
        <v>1</v>
      </c>
      <c r="E4011" s="84" t="s">
        <v>64</v>
      </c>
      <c r="F4011" s="84" t="s">
        <v>68</v>
      </c>
    </row>
    <row r="4012" spans="1:6" x14ac:dyDescent="0.25">
      <c r="A4012" s="84">
        <v>1982659629</v>
      </c>
      <c r="C4012" s="84">
        <v>1</v>
      </c>
      <c r="D4012" s="84">
        <v>0</v>
      </c>
      <c r="E4012" s="84" t="s">
        <v>20</v>
      </c>
      <c r="F4012" s="84" t="s">
        <v>65</v>
      </c>
    </row>
    <row r="4013" spans="1:6" x14ac:dyDescent="0.25">
      <c r="A4013" s="84">
        <v>1730165648</v>
      </c>
      <c r="C4013" s="84">
        <v>1</v>
      </c>
      <c r="D4013" s="84">
        <v>0</v>
      </c>
      <c r="E4013" s="84" t="s">
        <v>62</v>
      </c>
      <c r="F4013" s="84" t="s">
        <v>65</v>
      </c>
    </row>
    <row r="4014" spans="1:6" x14ac:dyDescent="0.25">
      <c r="A4014" s="84">
        <v>1265413876</v>
      </c>
      <c r="C4014" s="84">
        <v>1</v>
      </c>
      <c r="D4014" s="84">
        <v>1</v>
      </c>
      <c r="E4014" s="84" t="s">
        <v>20</v>
      </c>
      <c r="F4014" s="84" t="s">
        <v>63</v>
      </c>
    </row>
    <row r="4015" spans="1:6" x14ac:dyDescent="0.25">
      <c r="A4015" s="84">
        <v>1093956476</v>
      </c>
      <c r="C4015" s="84">
        <v>1</v>
      </c>
      <c r="D4015" s="84">
        <v>0</v>
      </c>
      <c r="E4015" s="84" t="s">
        <v>20</v>
      </c>
      <c r="F4015" s="84" t="s">
        <v>65</v>
      </c>
    </row>
    <row r="4016" spans="1:6" x14ac:dyDescent="0.25">
      <c r="A4016" s="84">
        <v>1609070275</v>
      </c>
      <c r="C4016" s="84">
        <v>1</v>
      </c>
      <c r="D4016" s="84">
        <v>1</v>
      </c>
      <c r="E4016" s="84" t="s">
        <v>20</v>
      </c>
      <c r="F4016" s="84" t="s">
        <v>66</v>
      </c>
    </row>
    <row r="4017" spans="1:6" x14ac:dyDescent="0.25">
      <c r="A4017" s="84">
        <v>1720178510</v>
      </c>
      <c r="C4017" s="84">
        <v>1</v>
      </c>
      <c r="D4017" s="84">
        <v>0</v>
      </c>
      <c r="E4017" s="84" t="s">
        <v>71</v>
      </c>
      <c r="F4017" s="84" t="s">
        <v>65</v>
      </c>
    </row>
    <row r="4018" spans="1:6" x14ac:dyDescent="0.25">
      <c r="A4018" s="84">
        <v>1982816310</v>
      </c>
      <c r="C4018" s="84">
        <v>1</v>
      </c>
      <c r="D4018" s="84">
        <v>1</v>
      </c>
      <c r="E4018" s="84" t="s">
        <v>20</v>
      </c>
      <c r="F4018" s="84" t="s">
        <v>68</v>
      </c>
    </row>
    <row r="4019" spans="1:6" x14ac:dyDescent="0.25">
      <c r="A4019" s="84">
        <v>1124004783</v>
      </c>
      <c r="C4019" s="84">
        <v>1</v>
      </c>
      <c r="D4019" s="84">
        <v>0</v>
      </c>
      <c r="E4019" s="84" t="s">
        <v>20</v>
      </c>
      <c r="F4019" s="84" t="s">
        <v>65</v>
      </c>
    </row>
    <row r="4020" spans="1:6" x14ac:dyDescent="0.25">
      <c r="A4020" s="84">
        <v>1457770067</v>
      </c>
      <c r="C4020" s="84">
        <v>1</v>
      </c>
      <c r="D4020" s="84">
        <v>1</v>
      </c>
      <c r="E4020" s="84" t="s">
        <v>62</v>
      </c>
      <c r="F4020" s="84" t="s">
        <v>67</v>
      </c>
    </row>
    <row r="4021" spans="1:6" x14ac:dyDescent="0.25">
      <c r="A4021" s="84">
        <v>1184858540</v>
      </c>
      <c r="C4021" s="84">
        <v>1</v>
      </c>
      <c r="D4021" s="84">
        <v>1</v>
      </c>
      <c r="E4021" s="84" t="s">
        <v>62</v>
      </c>
      <c r="F4021" s="84" t="s">
        <v>66</v>
      </c>
    </row>
    <row r="4022" spans="1:6" x14ac:dyDescent="0.25">
      <c r="A4022" s="84">
        <v>1699033340</v>
      </c>
      <c r="C4022" s="84">
        <v>1</v>
      </c>
      <c r="D4022" s="84">
        <v>1</v>
      </c>
      <c r="E4022" s="84" t="s">
        <v>20</v>
      </c>
      <c r="F4022" s="84" t="s">
        <v>63</v>
      </c>
    </row>
    <row r="4023" spans="1:6" x14ac:dyDescent="0.25">
      <c r="A4023" s="84">
        <v>1356379150</v>
      </c>
      <c r="C4023" s="84">
        <v>1</v>
      </c>
      <c r="D4023" s="84">
        <v>1</v>
      </c>
      <c r="E4023" s="84" t="s">
        <v>64</v>
      </c>
      <c r="F4023" s="84" t="s">
        <v>68</v>
      </c>
    </row>
    <row r="4024" spans="1:6" x14ac:dyDescent="0.25">
      <c r="A4024" s="84">
        <v>1730446758</v>
      </c>
      <c r="C4024" s="84">
        <v>1</v>
      </c>
      <c r="D4024" s="84">
        <v>0</v>
      </c>
      <c r="E4024" s="84" t="s">
        <v>64</v>
      </c>
      <c r="F4024" s="84" t="s">
        <v>65</v>
      </c>
    </row>
    <row r="4025" spans="1:6" x14ac:dyDescent="0.25">
      <c r="A4025" s="84">
        <v>1982000683</v>
      </c>
      <c r="C4025" s="84">
        <v>1</v>
      </c>
      <c r="D4025" s="84">
        <v>1</v>
      </c>
      <c r="E4025" s="84" t="s">
        <v>62</v>
      </c>
      <c r="F4025" s="84" t="s">
        <v>67</v>
      </c>
    </row>
    <row r="4026" spans="1:6" x14ac:dyDescent="0.25">
      <c r="A4026" s="84">
        <v>1841704806</v>
      </c>
      <c r="C4026" s="84">
        <v>1</v>
      </c>
      <c r="D4026" s="84">
        <v>1</v>
      </c>
      <c r="E4026" s="84" t="s">
        <v>62</v>
      </c>
      <c r="F4026" s="84" t="s">
        <v>63</v>
      </c>
    </row>
    <row r="4027" spans="1:6" x14ac:dyDescent="0.25">
      <c r="A4027" s="84">
        <v>1568851020</v>
      </c>
      <c r="C4027" s="84">
        <v>1</v>
      </c>
      <c r="D4027" s="84">
        <v>0</v>
      </c>
      <c r="E4027" s="84" t="s">
        <v>20</v>
      </c>
      <c r="F4027" s="84" t="s">
        <v>65</v>
      </c>
    </row>
    <row r="4028" spans="1:6" x14ac:dyDescent="0.25">
      <c r="A4028" s="84">
        <v>1457745549</v>
      </c>
      <c r="C4028" s="84">
        <v>1</v>
      </c>
      <c r="D4028" s="84">
        <v>1</v>
      </c>
      <c r="E4028" s="84" t="s">
        <v>64</v>
      </c>
      <c r="F4028" s="84" t="s">
        <v>68</v>
      </c>
    </row>
    <row r="4029" spans="1:6" x14ac:dyDescent="0.25">
      <c r="A4029" s="84">
        <v>1467858282</v>
      </c>
      <c r="C4029" s="84">
        <v>1</v>
      </c>
      <c r="D4029" s="84">
        <v>1</v>
      </c>
      <c r="E4029" s="84" t="s">
        <v>62</v>
      </c>
      <c r="F4029" s="84" t="s">
        <v>67</v>
      </c>
    </row>
    <row r="4030" spans="1:6" x14ac:dyDescent="0.25">
      <c r="A4030" s="84">
        <v>1720608581</v>
      </c>
      <c r="C4030" s="84">
        <v>1</v>
      </c>
      <c r="D4030" s="84">
        <v>0</v>
      </c>
      <c r="E4030" s="84" t="s">
        <v>20</v>
      </c>
      <c r="F4030" s="84" t="s">
        <v>65</v>
      </c>
    </row>
    <row r="4031" spans="1:6" x14ac:dyDescent="0.25">
      <c r="A4031" s="84">
        <v>1760021752</v>
      </c>
      <c r="C4031" s="84">
        <v>1</v>
      </c>
      <c r="D4031" s="84">
        <v>1</v>
      </c>
      <c r="E4031" s="84" t="s">
        <v>71</v>
      </c>
      <c r="F4031" s="84" t="s">
        <v>68</v>
      </c>
    </row>
    <row r="4032" spans="1:6" x14ac:dyDescent="0.25">
      <c r="A4032" s="84">
        <v>1932729589</v>
      </c>
      <c r="C4032" s="84">
        <v>1</v>
      </c>
      <c r="D4032" s="84">
        <v>0</v>
      </c>
      <c r="E4032" s="84" t="s">
        <v>71</v>
      </c>
      <c r="F4032" s="84" t="s">
        <v>65</v>
      </c>
    </row>
    <row r="4033" spans="1:6" x14ac:dyDescent="0.25">
      <c r="A4033" s="84">
        <v>1124568324</v>
      </c>
      <c r="C4033" s="84">
        <v>1</v>
      </c>
      <c r="D4033" s="84">
        <v>1</v>
      </c>
      <c r="E4033" s="84" t="s">
        <v>62</v>
      </c>
      <c r="F4033" s="84" t="s">
        <v>63</v>
      </c>
    </row>
    <row r="4034" spans="1:6" x14ac:dyDescent="0.25">
      <c r="A4034" s="84">
        <v>1487279576</v>
      </c>
      <c r="C4034" s="84">
        <v>1</v>
      </c>
      <c r="D4034" s="84">
        <v>1</v>
      </c>
      <c r="E4034" s="84" t="s">
        <v>64</v>
      </c>
      <c r="F4034" s="84" t="s">
        <v>68</v>
      </c>
    </row>
    <row r="4035" spans="1:6" x14ac:dyDescent="0.25">
      <c r="A4035" s="84">
        <v>1598127110</v>
      </c>
      <c r="C4035" s="84">
        <v>1</v>
      </c>
      <c r="D4035" s="84">
        <v>0</v>
      </c>
      <c r="E4035" s="84" t="s">
        <v>71</v>
      </c>
      <c r="F4035" s="84" t="s">
        <v>65</v>
      </c>
    </row>
    <row r="4036" spans="1:6" x14ac:dyDescent="0.25">
      <c r="A4036" s="84">
        <v>1609225572</v>
      </c>
      <c r="C4036" s="84">
        <v>1</v>
      </c>
      <c r="D4036" s="84">
        <v>0</v>
      </c>
      <c r="E4036" s="84" t="s">
        <v>62</v>
      </c>
      <c r="F4036" s="84" t="s">
        <v>65</v>
      </c>
    </row>
    <row r="4037" spans="1:6" x14ac:dyDescent="0.25">
      <c r="A4037" s="84">
        <v>1609221175</v>
      </c>
      <c r="C4037" s="84">
        <v>1</v>
      </c>
      <c r="D4037" s="84">
        <v>1</v>
      </c>
      <c r="E4037" s="84" t="s">
        <v>20</v>
      </c>
      <c r="F4037" s="84" t="s">
        <v>63</v>
      </c>
    </row>
    <row r="4038" spans="1:6" x14ac:dyDescent="0.25">
      <c r="A4038" s="84">
        <v>1467806778</v>
      </c>
      <c r="C4038" s="84">
        <v>1</v>
      </c>
      <c r="D4038" s="84">
        <v>1</v>
      </c>
      <c r="E4038" s="84" t="s">
        <v>62</v>
      </c>
      <c r="F4038" s="84" t="s">
        <v>70</v>
      </c>
    </row>
    <row r="4039" spans="1:6" x14ac:dyDescent="0.25">
      <c r="A4039" s="84">
        <v>1710998463</v>
      </c>
      <c r="C4039" s="84">
        <v>1</v>
      </c>
      <c r="D4039" s="84">
        <v>1</v>
      </c>
      <c r="E4039" s="84" t="s">
        <v>20</v>
      </c>
      <c r="F4039" s="84" t="s">
        <v>66</v>
      </c>
    </row>
    <row r="4040" spans="1:6" x14ac:dyDescent="0.25">
      <c r="A4040" s="84">
        <v>1700867165</v>
      </c>
      <c r="C4040" s="84">
        <v>1</v>
      </c>
      <c r="D4040" s="84">
        <v>1</v>
      </c>
      <c r="E4040" s="84" t="s">
        <v>20</v>
      </c>
      <c r="F4040" s="84" t="s">
        <v>63</v>
      </c>
    </row>
    <row r="4041" spans="1:6" x14ac:dyDescent="0.25">
      <c r="A4041" s="84">
        <v>1407849946</v>
      </c>
      <c r="C4041" s="84">
        <v>1</v>
      </c>
      <c r="D4041" s="84">
        <v>1</v>
      </c>
      <c r="E4041" s="84" t="s">
        <v>62</v>
      </c>
      <c r="F4041" s="84" t="s">
        <v>70</v>
      </c>
    </row>
    <row r="4042" spans="1:6" x14ac:dyDescent="0.25">
      <c r="A4042" s="84">
        <v>1528051042</v>
      </c>
      <c r="C4042" s="84">
        <v>1</v>
      </c>
      <c r="D4042" s="84">
        <v>1</v>
      </c>
      <c r="E4042" s="84" t="s">
        <v>71</v>
      </c>
      <c r="F4042" s="84" t="s">
        <v>66</v>
      </c>
    </row>
    <row r="4043" spans="1:6" x14ac:dyDescent="0.25">
      <c r="A4043" s="84">
        <v>1124197488</v>
      </c>
      <c r="C4043" s="84">
        <v>1</v>
      </c>
      <c r="D4043" s="84">
        <v>0</v>
      </c>
      <c r="E4043" s="84" t="s">
        <v>20</v>
      </c>
      <c r="F4043" s="84" t="s">
        <v>65</v>
      </c>
    </row>
    <row r="4044" spans="1:6" x14ac:dyDescent="0.25">
      <c r="A4044" s="84">
        <v>1225118573</v>
      </c>
      <c r="C4044" s="84">
        <v>1</v>
      </c>
      <c r="D4044" s="84">
        <v>1</v>
      </c>
      <c r="E4044" s="84" t="s">
        <v>64</v>
      </c>
      <c r="F4044" s="84" t="s">
        <v>68</v>
      </c>
    </row>
    <row r="4045" spans="1:6" x14ac:dyDescent="0.25">
      <c r="A4045" s="84">
        <v>1043390388</v>
      </c>
      <c r="C4045" s="84">
        <v>1</v>
      </c>
      <c r="D4045" s="84">
        <v>1</v>
      </c>
      <c r="E4045" s="84" t="s">
        <v>71</v>
      </c>
      <c r="F4045" s="84" t="s">
        <v>69</v>
      </c>
    </row>
    <row r="4046" spans="1:6" x14ac:dyDescent="0.25">
      <c r="A4046" s="84">
        <v>1730175183</v>
      </c>
      <c r="C4046" s="84">
        <v>1</v>
      </c>
      <c r="D4046" s="84">
        <v>1</v>
      </c>
      <c r="E4046" s="84" t="s">
        <v>62</v>
      </c>
      <c r="F4046" s="84" t="s">
        <v>63</v>
      </c>
    </row>
    <row r="4047" spans="1:6" x14ac:dyDescent="0.25">
      <c r="A4047" s="84">
        <v>1073638656</v>
      </c>
      <c r="C4047" s="84">
        <v>1</v>
      </c>
      <c r="D4047" s="84">
        <v>1</v>
      </c>
      <c r="E4047" s="84" t="s">
        <v>62</v>
      </c>
      <c r="F4047" s="84" t="s">
        <v>66</v>
      </c>
    </row>
    <row r="4048" spans="1:6" x14ac:dyDescent="0.25">
      <c r="A4048" s="84">
        <v>1891882387</v>
      </c>
      <c r="C4048" s="84">
        <v>1</v>
      </c>
      <c r="D4048" s="84">
        <v>0</v>
      </c>
      <c r="E4048" s="84" t="s">
        <v>20</v>
      </c>
      <c r="F4048" s="84" t="s">
        <v>65</v>
      </c>
    </row>
    <row r="4049" spans="1:6" x14ac:dyDescent="0.25">
      <c r="A4049" s="84">
        <v>1023004470</v>
      </c>
      <c r="C4049" s="84">
        <v>1</v>
      </c>
      <c r="D4049" s="84">
        <v>1</v>
      </c>
      <c r="E4049" s="84" t="s">
        <v>64</v>
      </c>
      <c r="F4049" s="84" t="s">
        <v>66</v>
      </c>
    </row>
    <row r="4050" spans="1:6" x14ac:dyDescent="0.25">
      <c r="A4050" s="84">
        <v>1518997477</v>
      </c>
      <c r="C4050" s="84">
        <v>1</v>
      </c>
      <c r="D4050" s="84">
        <v>1</v>
      </c>
      <c r="E4050" s="84" t="s">
        <v>62</v>
      </c>
      <c r="F4050" s="84" t="s">
        <v>63</v>
      </c>
    </row>
    <row r="4051" spans="1:6" x14ac:dyDescent="0.25">
      <c r="A4051" s="84">
        <v>1922883883</v>
      </c>
      <c r="C4051" s="84">
        <v>1</v>
      </c>
      <c r="D4051" s="84">
        <v>0</v>
      </c>
      <c r="E4051" s="84" t="s">
        <v>20</v>
      </c>
      <c r="F4051" s="84" t="s">
        <v>65</v>
      </c>
    </row>
    <row r="4052" spans="1:6" x14ac:dyDescent="0.25">
      <c r="A4052" s="84">
        <v>1598544777</v>
      </c>
      <c r="C4052" s="84">
        <v>1</v>
      </c>
      <c r="D4052" s="84">
        <v>1</v>
      </c>
      <c r="E4052" s="84" t="s">
        <v>20</v>
      </c>
      <c r="F4052" s="84" t="s">
        <v>69</v>
      </c>
    </row>
    <row r="4053" spans="1:6" x14ac:dyDescent="0.25">
      <c r="A4053" s="84">
        <v>1447948138</v>
      </c>
      <c r="C4053" s="84">
        <v>1</v>
      </c>
      <c r="D4053" s="84">
        <v>1</v>
      </c>
      <c r="E4053" s="84" t="s">
        <v>71</v>
      </c>
      <c r="F4053" s="84" t="s">
        <v>69</v>
      </c>
    </row>
    <row r="4054" spans="1:6" x14ac:dyDescent="0.25">
      <c r="A4054" s="84">
        <v>1669170650</v>
      </c>
      <c r="C4054" s="84">
        <v>1</v>
      </c>
      <c r="D4054" s="84">
        <v>1</v>
      </c>
      <c r="E4054" s="84" t="s">
        <v>62</v>
      </c>
      <c r="F4054" s="84" t="s">
        <v>67</v>
      </c>
    </row>
    <row r="4055" spans="1:6" x14ac:dyDescent="0.25">
      <c r="A4055" s="84">
        <v>1962159616</v>
      </c>
      <c r="C4055" s="84">
        <v>1</v>
      </c>
      <c r="D4055" s="84">
        <v>1</v>
      </c>
      <c r="E4055" s="84" t="s">
        <v>20</v>
      </c>
      <c r="F4055" s="84" t="s">
        <v>67</v>
      </c>
    </row>
    <row r="4056" spans="1:6" x14ac:dyDescent="0.25">
      <c r="A4056" s="84">
        <v>1407589401</v>
      </c>
      <c r="C4056" s="84">
        <v>1</v>
      </c>
      <c r="D4056" s="84">
        <v>0</v>
      </c>
      <c r="E4056" s="84" t="s">
        <v>20</v>
      </c>
      <c r="F4056" s="84" t="s">
        <v>65</v>
      </c>
    </row>
    <row r="4057" spans="1:6" x14ac:dyDescent="0.25">
      <c r="A4057" s="84">
        <v>1164194692</v>
      </c>
      <c r="C4057" s="84">
        <v>1</v>
      </c>
      <c r="D4057" s="84">
        <v>1</v>
      </c>
      <c r="E4057" s="84" t="s">
        <v>62</v>
      </c>
      <c r="F4057" s="84" t="s">
        <v>68</v>
      </c>
    </row>
    <row r="4058" spans="1:6" x14ac:dyDescent="0.25">
      <c r="A4058" s="84">
        <v>1407451271</v>
      </c>
      <c r="C4058" s="84">
        <v>1</v>
      </c>
      <c r="D4058" s="84">
        <v>1</v>
      </c>
      <c r="E4058" s="84" t="s">
        <v>20</v>
      </c>
      <c r="F4058" s="84" t="s">
        <v>67</v>
      </c>
    </row>
    <row r="4059" spans="1:6" x14ac:dyDescent="0.25">
      <c r="A4059" s="84">
        <v>1649875345</v>
      </c>
      <c r="C4059" s="84">
        <v>1</v>
      </c>
      <c r="D4059" s="84">
        <v>1</v>
      </c>
      <c r="E4059" s="84" t="s">
        <v>62</v>
      </c>
      <c r="F4059" s="84" t="s">
        <v>66</v>
      </c>
    </row>
    <row r="4060" spans="1:6" x14ac:dyDescent="0.25">
      <c r="A4060" s="84">
        <v>1073581773</v>
      </c>
      <c r="C4060" s="84">
        <v>1</v>
      </c>
      <c r="D4060" s="84">
        <v>1</v>
      </c>
      <c r="E4060" s="84" t="s">
        <v>20</v>
      </c>
      <c r="F4060" s="84" t="s">
        <v>63</v>
      </c>
    </row>
    <row r="4061" spans="1:6" x14ac:dyDescent="0.25">
      <c r="A4061" s="84">
        <v>1225120801</v>
      </c>
      <c r="C4061" s="84">
        <v>1</v>
      </c>
      <c r="D4061" s="84">
        <v>1</v>
      </c>
      <c r="E4061" s="84" t="s">
        <v>62</v>
      </c>
      <c r="F4061" s="84" t="s">
        <v>63</v>
      </c>
    </row>
    <row r="4062" spans="1:6" x14ac:dyDescent="0.25">
      <c r="A4062" s="84">
        <v>1144760414</v>
      </c>
      <c r="C4062" s="84">
        <v>1</v>
      </c>
      <c r="D4062" s="84">
        <v>1</v>
      </c>
      <c r="E4062" s="84" t="s">
        <v>20</v>
      </c>
      <c r="F4062" s="84" t="s">
        <v>63</v>
      </c>
    </row>
    <row r="4063" spans="1:6" x14ac:dyDescent="0.25">
      <c r="A4063" s="84">
        <v>1265966725</v>
      </c>
      <c r="C4063" s="84">
        <v>1</v>
      </c>
      <c r="D4063" s="84">
        <v>1</v>
      </c>
      <c r="E4063" s="84" t="s">
        <v>71</v>
      </c>
      <c r="F4063" s="84" t="s">
        <v>70</v>
      </c>
    </row>
    <row r="4064" spans="1:6" x14ac:dyDescent="0.25">
      <c r="A4064" s="84">
        <v>1902335425</v>
      </c>
      <c r="C4064" s="84">
        <v>1</v>
      </c>
      <c r="D4064" s="84">
        <v>1</v>
      </c>
      <c r="E4064" s="84" t="s">
        <v>20</v>
      </c>
      <c r="F4064" s="84" t="s">
        <v>67</v>
      </c>
    </row>
    <row r="4065" spans="1:6" x14ac:dyDescent="0.25">
      <c r="A4065" s="84">
        <v>1821527284</v>
      </c>
      <c r="C4065" s="84">
        <v>1</v>
      </c>
      <c r="D4065" s="84">
        <v>0</v>
      </c>
      <c r="E4065" s="84" t="s">
        <v>62</v>
      </c>
      <c r="F4065" s="84" t="s">
        <v>65</v>
      </c>
    </row>
    <row r="4066" spans="1:6" x14ac:dyDescent="0.25">
      <c r="A4066" s="84">
        <v>1477070944</v>
      </c>
      <c r="C4066" s="84">
        <v>1</v>
      </c>
      <c r="D4066" s="84">
        <v>1</v>
      </c>
      <c r="E4066" s="84" t="s">
        <v>62</v>
      </c>
      <c r="F4066" s="84" t="s">
        <v>68</v>
      </c>
    </row>
    <row r="4067" spans="1:6" x14ac:dyDescent="0.25">
      <c r="A4067" s="84">
        <v>1841283389</v>
      </c>
      <c r="C4067" s="84">
        <v>1</v>
      </c>
      <c r="D4067" s="84">
        <v>1</v>
      </c>
      <c r="E4067" s="84" t="s">
        <v>20</v>
      </c>
      <c r="F4067" s="84" t="s">
        <v>66</v>
      </c>
    </row>
    <row r="4068" spans="1:6" x14ac:dyDescent="0.25">
      <c r="A4068" s="84">
        <v>1144226515</v>
      </c>
      <c r="C4068" s="84">
        <v>1</v>
      </c>
      <c r="D4068" s="84">
        <v>1</v>
      </c>
      <c r="E4068" s="84" t="s">
        <v>64</v>
      </c>
      <c r="F4068" s="84" t="s">
        <v>68</v>
      </c>
    </row>
    <row r="4069" spans="1:6" x14ac:dyDescent="0.25">
      <c r="A4069" s="84">
        <v>1821069162</v>
      </c>
      <c r="C4069" s="84">
        <v>1</v>
      </c>
      <c r="D4069" s="84">
        <v>1</v>
      </c>
      <c r="E4069" s="84" t="s">
        <v>64</v>
      </c>
      <c r="F4069" s="84" t="s">
        <v>68</v>
      </c>
    </row>
    <row r="4070" spans="1:6" x14ac:dyDescent="0.25">
      <c r="A4070" s="84">
        <v>1821241571</v>
      </c>
      <c r="C4070" s="84">
        <v>1</v>
      </c>
      <c r="D4070" s="84">
        <v>1</v>
      </c>
      <c r="E4070" s="84" t="s">
        <v>64</v>
      </c>
      <c r="F4070" s="84" t="s">
        <v>69</v>
      </c>
    </row>
    <row r="4071" spans="1:6" x14ac:dyDescent="0.25">
      <c r="A4071" s="84">
        <v>1215920723</v>
      </c>
      <c r="C4071" s="84">
        <v>1</v>
      </c>
      <c r="D4071" s="84">
        <v>1</v>
      </c>
      <c r="E4071" s="84" t="s">
        <v>64</v>
      </c>
      <c r="F4071" s="84" t="s">
        <v>66</v>
      </c>
    </row>
    <row r="4072" spans="1:6" x14ac:dyDescent="0.25">
      <c r="A4072" s="84">
        <v>1205847944</v>
      </c>
      <c r="C4072" s="84">
        <v>1</v>
      </c>
      <c r="D4072" s="84">
        <v>1</v>
      </c>
      <c r="E4072" s="84" t="s">
        <v>20</v>
      </c>
      <c r="F4072" s="84" t="s">
        <v>66</v>
      </c>
    </row>
    <row r="4073" spans="1:6" x14ac:dyDescent="0.25">
      <c r="A4073" s="84">
        <v>1073576138</v>
      </c>
      <c r="C4073" s="84">
        <v>1</v>
      </c>
      <c r="D4073" s="84">
        <v>1</v>
      </c>
      <c r="E4073" s="84" t="s">
        <v>62</v>
      </c>
      <c r="F4073" s="84" t="s">
        <v>66</v>
      </c>
    </row>
    <row r="4074" spans="1:6" x14ac:dyDescent="0.25">
      <c r="A4074" s="84">
        <v>1326044306</v>
      </c>
      <c r="C4074" s="84">
        <v>1</v>
      </c>
      <c r="D4074" s="84">
        <v>1</v>
      </c>
      <c r="E4074" s="84" t="s">
        <v>71</v>
      </c>
      <c r="F4074" s="84" t="s">
        <v>68</v>
      </c>
    </row>
    <row r="4075" spans="1:6" x14ac:dyDescent="0.25">
      <c r="A4075" s="84">
        <v>1942369343</v>
      </c>
      <c r="C4075" s="84">
        <v>1</v>
      </c>
      <c r="D4075" s="84">
        <v>1</v>
      </c>
      <c r="E4075" s="84" t="s">
        <v>20</v>
      </c>
      <c r="F4075" s="84" t="s">
        <v>66</v>
      </c>
    </row>
    <row r="4076" spans="1:6" x14ac:dyDescent="0.25">
      <c r="A4076" s="84">
        <v>1649491697</v>
      </c>
      <c r="C4076" s="84">
        <v>1</v>
      </c>
      <c r="D4076" s="84">
        <v>0</v>
      </c>
      <c r="E4076" s="84" t="s">
        <v>64</v>
      </c>
      <c r="F4076" s="84" t="s">
        <v>65</v>
      </c>
    </row>
    <row r="4077" spans="1:6" x14ac:dyDescent="0.25">
      <c r="A4077" s="84">
        <v>1225046360</v>
      </c>
      <c r="C4077" s="84">
        <v>1</v>
      </c>
      <c r="D4077" s="84">
        <v>1</v>
      </c>
      <c r="E4077" s="84" t="s">
        <v>20</v>
      </c>
      <c r="F4077" s="84" t="s">
        <v>63</v>
      </c>
    </row>
    <row r="4078" spans="1:6" x14ac:dyDescent="0.25">
      <c r="A4078" s="84">
        <v>1710067053</v>
      </c>
      <c r="C4078" s="84">
        <v>1</v>
      </c>
      <c r="D4078" s="84">
        <v>1</v>
      </c>
      <c r="E4078" s="84" t="s">
        <v>62</v>
      </c>
      <c r="F4078" s="84" t="s">
        <v>68</v>
      </c>
    </row>
    <row r="4079" spans="1:6" x14ac:dyDescent="0.25">
      <c r="A4079" s="84">
        <v>1164493870</v>
      </c>
      <c r="C4079" s="84">
        <v>1</v>
      </c>
      <c r="D4079" s="84">
        <v>1</v>
      </c>
      <c r="E4079" s="84" t="s">
        <v>20</v>
      </c>
      <c r="F4079" s="84" t="s">
        <v>67</v>
      </c>
    </row>
    <row r="4080" spans="1:6" x14ac:dyDescent="0.25">
      <c r="A4080" s="84">
        <v>1093723132</v>
      </c>
      <c r="C4080" s="84">
        <v>1</v>
      </c>
      <c r="D4080" s="84">
        <v>1</v>
      </c>
      <c r="E4080" s="84" t="s">
        <v>62</v>
      </c>
      <c r="F4080" s="84" t="s">
        <v>70</v>
      </c>
    </row>
    <row r="4081" spans="1:6" x14ac:dyDescent="0.25">
      <c r="A4081" s="84">
        <v>1952393506</v>
      </c>
      <c r="C4081" s="84">
        <v>1</v>
      </c>
      <c r="D4081" s="84">
        <v>1</v>
      </c>
      <c r="E4081" s="84" t="s">
        <v>64</v>
      </c>
      <c r="F4081" s="84" t="s">
        <v>67</v>
      </c>
    </row>
    <row r="4082" spans="1:6" x14ac:dyDescent="0.25">
      <c r="A4082" s="84">
        <v>1396825634</v>
      </c>
      <c r="C4082" s="84">
        <v>1</v>
      </c>
      <c r="D4082" s="84">
        <v>1</v>
      </c>
      <c r="E4082" s="84" t="s">
        <v>62</v>
      </c>
      <c r="F4082" s="84" t="s">
        <v>66</v>
      </c>
    </row>
    <row r="4083" spans="1:6" x14ac:dyDescent="0.25">
      <c r="A4083" s="84">
        <v>1730355702</v>
      </c>
      <c r="C4083" s="84">
        <v>1</v>
      </c>
      <c r="D4083" s="84">
        <v>1</v>
      </c>
      <c r="E4083" s="84" t="s">
        <v>62</v>
      </c>
      <c r="F4083" s="84" t="s">
        <v>66</v>
      </c>
    </row>
    <row r="4084" spans="1:6" x14ac:dyDescent="0.25">
      <c r="A4084" s="84">
        <v>1316933690</v>
      </c>
      <c r="C4084" s="84">
        <v>1</v>
      </c>
      <c r="D4084" s="84">
        <v>1</v>
      </c>
      <c r="E4084" s="84" t="s">
        <v>62</v>
      </c>
      <c r="F4084" s="84" t="s">
        <v>66</v>
      </c>
    </row>
    <row r="4085" spans="1:6" x14ac:dyDescent="0.25">
      <c r="A4085" s="84">
        <v>1245238880</v>
      </c>
      <c r="C4085" s="84">
        <v>1</v>
      </c>
      <c r="D4085" s="84">
        <v>1</v>
      </c>
      <c r="E4085" s="84" t="s">
        <v>64</v>
      </c>
      <c r="F4085" s="84" t="s">
        <v>66</v>
      </c>
    </row>
    <row r="4086" spans="1:6" x14ac:dyDescent="0.25">
      <c r="A4086" s="84">
        <v>1992701908</v>
      </c>
      <c r="C4086" s="84">
        <v>1</v>
      </c>
      <c r="D4086" s="84">
        <v>1</v>
      </c>
      <c r="E4086" s="84" t="s">
        <v>64</v>
      </c>
      <c r="F4086" s="84" t="s">
        <v>66</v>
      </c>
    </row>
    <row r="4087" spans="1:6" x14ac:dyDescent="0.25">
      <c r="A4087" s="84">
        <v>1477642783</v>
      </c>
      <c r="C4087" s="84">
        <v>1</v>
      </c>
      <c r="D4087" s="84">
        <v>0</v>
      </c>
      <c r="E4087" s="84" t="s">
        <v>62</v>
      </c>
      <c r="F4087" s="84" t="s">
        <v>65</v>
      </c>
    </row>
    <row r="4088" spans="1:6" x14ac:dyDescent="0.25">
      <c r="A4088" s="84">
        <v>1124039839</v>
      </c>
      <c r="C4088" s="84">
        <v>1</v>
      </c>
      <c r="D4088" s="84">
        <v>1</v>
      </c>
      <c r="E4088" s="84" t="s">
        <v>20</v>
      </c>
      <c r="F4088" s="84" t="s">
        <v>63</v>
      </c>
    </row>
    <row r="4089" spans="1:6" x14ac:dyDescent="0.25">
      <c r="A4089" s="84">
        <v>1932296407</v>
      </c>
      <c r="C4089" s="84">
        <v>1</v>
      </c>
      <c r="D4089" s="84">
        <v>0</v>
      </c>
      <c r="E4089" s="84" t="s">
        <v>20</v>
      </c>
      <c r="F4089" s="84" t="s">
        <v>65</v>
      </c>
    </row>
    <row r="4090" spans="1:6" x14ac:dyDescent="0.25">
      <c r="A4090" s="84">
        <v>1396803474</v>
      </c>
      <c r="C4090" s="84">
        <v>1</v>
      </c>
      <c r="D4090" s="84">
        <v>1</v>
      </c>
      <c r="E4090" s="84" t="s">
        <v>62</v>
      </c>
      <c r="F4090" s="84" t="s">
        <v>70</v>
      </c>
    </row>
    <row r="4091" spans="1:6" x14ac:dyDescent="0.25">
      <c r="A4091" s="84">
        <v>1548356827</v>
      </c>
      <c r="C4091" s="84">
        <v>1</v>
      </c>
      <c r="D4091" s="84">
        <v>1</v>
      </c>
      <c r="E4091" s="84" t="s">
        <v>64</v>
      </c>
      <c r="F4091" s="84" t="s">
        <v>63</v>
      </c>
    </row>
    <row r="4092" spans="1:6" x14ac:dyDescent="0.25">
      <c r="A4092" s="84">
        <v>1841844685</v>
      </c>
      <c r="C4092" s="84">
        <v>1</v>
      </c>
      <c r="D4092" s="84">
        <v>1</v>
      </c>
      <c r="E4092" s="84" t="s">
        <v>62</v>
      </c>
      <c r="F4092" s="84" t="s">
        <v>70</v>
      </c>
    </row>
    <row r="4093" spans="1:6" x14ac:dyDescent="0.25">
      <c r="A4093" s="84">
        <v>1437211786</v>
      </c>
      <c r="C4093" s="84">
        <v>1</v>
      </c>
      <c r="D4093" s="84">
        <v>1</v>
      </c>
      <c r="E4093" s="84" t="s">
        <v>20</v>
      </c>
      <c r="F4093" s="84" t="s">
        <v>70</v>
      </c>
    </row>
    <row r="4094" spans="1:6" x14ac:dyDescent="0.25">
      <c r="A4094" s="84">
        <v>1518387703</v>
      </c>
      <c r="C4094" s="84">
        <v>1</v>
      </c>
      <c r="D4094" s="84">
        <v>1</v>
      </c>
      <c r="E4094" s="84" t="s">
        <v>62</v>
      </c>
      <c r="F4094" s="84" t="s">
        <v>70</v>
      </c>
    </row>
    <row r="4095" spans="1:6" x14ac:dyDescent="0.25">
      <c r="A4095" s="84">
        <v>1497362123</v>
      </c>
      <c r="C4095" s="84">
        <v>1</v>
      </c>
      <c r="D4095" s="84">
        <v>1</v>
      </c>
      <c r="E4095" s="84" t="s">
        <v>64</v>
      </c>
      <c r="F4095" s="84" t="s">
        <v>68</v>
      </c>
    </row>
    <row r="4096" spans="1:6" x14ac:dyDescent="0.25">
      <c r="A4096" s="84">
        <v>1255834552</v>
      </c>
      <c r="C4096" s="84">
        <v>1</v>
      </c>
      <c r="D4096" s="84">
        <v>1</v>
      </c>
      <c r="E4096" s="84" t="s">
        <v>62</v>
      </c>
      <c r="F4096" s="84" t="s">
        <v>63</v>
      </c>
    </row>
    <row r="4097" spans="1:6" x14ac:dyDescent="0.25">
      <c r="A4097" s="84">
        <v>1801348537</v>
      </c>
      <c r="C4097" s="84">
        <v>1</v>
      </c>
      <c r="D4097" s="84">
        <v>1</v>
      </c>
      <c r="E4097" s="84" t="s">
        <v>62</v>
      </c>
      <c r="F4097" s="84" t="s">
        <v>68</v>
      </c>
    </row>
    <row r="4098" spans="1:6" x14ac:dyDescent="0.25">
      <c r="A4098" s="84">
        <v>1821594052</v>
      </c>
      <c r="C4098" s="84">
        <v>1</v>
      </c>
      <c r="D4098" s="84">
        <v>1</v>
      </c>
      <c r="E4098" s="84" t="s">
        <v>64</v>
      </c>
      <c r="F4098" s="84" t="s">
        <v>70</v>
      </c>
    </row>
    <row r="4099" spans="1:6" x14ac:dyDescent="0.25">
      <c r="A4099" s="84">
        <v>1619488061</v>
      </c>
      <c r="C4099" s="84">
        <v>1</v>
      </c>
      <c r="D4099" s="84">
        <v>1</v>
      </c>
      <c r="E4099" s="84" t="s">
        <v>20</v>
      </c>
      <c r="F4099" s="84" t="s">
        <v>66</v>
      </c>
    </row>
    <row r="4100" spans="1:6" x14ac:dyDescent="0.25">
      <c r="A4100" s="84">
        <v>1346616851</v>
      </c>
      <c r="C4100" s="84">
        <v>1</v>
      </c>
      <c r="D4100" s="84">
        <v>1</v>
      </c>
      <c r="E4100" s="84" t="s">
        <v>62</v>
      </c>
      <c r="F4100" s="84" t="s">
        <v>68</v>
      </c>
    </row>
    <row r="4101" spans="1:6" x14ac:dyDescent="0.25">
      <c r="A4101" s="84">
        <v>1194295899</v>
      </c>
      <c r="C4101" s="84">
        <v>1</v>
      </c>
      <c r="D4101" s="84">
        <v>1</v>
      </c>
      <c r="E4101" s="84" t="s">
        <v>62</v>
      </c>
      <c r="F4101" s="84" t="s">
        <v>68</v>
      </c>
    </row>
    <row r="4102" spans="1:6" x14ac:dyDescent="0.25">
      <c r="A4102" s="84">
        <v>1750645859</v>
      </c>
      <c r="C4102" s="84">
        <v>1</v>
      </c>
      <c r="D4102" s="84">
        <v>0</v>
      </c>
      <c r="E4102" s="84" t="s">
        <v>64</v>
      </c>
      <c r="F4102" s="84" t="s">
        <v>65</v>
      </c>
    </row>
    <row r="4103" spans="1:6" x14ac:dyDescent="0.25">
      <c r="A4103" s="84">
        <v>1295053684</v>
      </c>
      <c r="C4103" s="84">
        <v>1</v>
      </c>
      <c r="D4103" s="84">
        <v>0</v>
      </c>
      <c r="E4103" s="84" t="s">
        <v>62</v>
      </c>
      <c r="F4103" s="84" t="s">
        <v>65</v>
      </c>
    </row>
    <row r="4104" spans="1:6" x14ac:dyDescent="0.25">
      <c r="A4104" s="84">
        <v>1700072618</v>
      </c>
      <c r="C4104" s="84">
        <v>1</v>
      </c>
      <c r="D4104" s="84">
        <v>1</v>
      </c>
      <c r="E4104" s="84" t="s">
        <v>62</v>
      </c>
      <c r="F4104" s="84" t="s">
        <v>68</v>
      </c>
    </row>
    <row r="4105" spans="1:6" x14ac:dyDescent="0.25">
      <c r="A4105" s="84">
        <v>1154512333</v>
      </c>
      <c r="C4105" s="84">
        <v>1</v>
      </c>
      <c r="D4105" s="84">
        <v>1</v>
      </c>
      <c r="E4105" s="84" t="s">
        <v>64</v>
      </c>
      <c r="F4105" s="84" t="s">
        <v>68</v>
      </c>
    </row>
    <row r="4106" spans="1:6" x14ac:dyDescent="0.25">
      <c r="A4106" s="84">
        <v>1134477052</v>
      </c>
      <c r="C4106" s="84">
        <v>1</v>
      </c>
      <c r="D4106" s="84">
        <v>1</v>
      </c>
      <c r="E4106" s="84" t="s">
        <v>64</v>
      </c>
      <c r="F4106" s="84" t="s">
        <v>68</v>
      </c>
    </row>
    <row r="4107" spans="1:6" x14ac:dyDescent="0.25">
      <c r="A4107" s="84">
        <v>1396032546</v>
      </c>
      <c r="C4107" s="84">
        <v>1</v>
      </c>
      <c r="D4107" s="84">
        <v>1</v>
      </c>
      <c r="E4107" s="84" t="s">
        <v>62</v>
      </c>
      <c r="F4107" s="84" t="s">
        <v>63</v>
      </c>
    </row>
    <row r="4108" spans="1:6" x14ac:dyDescent="0.25">
      <c r="A4108" s="84">
        <v>1154760155</v>
      </c>
      <c r="C4108" s="84">
        <v>1</v>
      </c>
      <c r="D4108" s="84">
        <v>1</v>
      </c>
      <c r="E4108" s="84" t="s">
        <v>62</v>
      </c>
      <c r="F4108" s="84" t="s">
        <v>66</v>
      </c>
    </row>
    <row r="4109" spans="1:6" x14ac:dyDescent="0.25">
      <c r="A4109" s="84">
        <v>1427492701</v>
      </c>
      <c r="C4109" s="84">
        <v>1</v>
      </c>
      <c r="D4109" s="84">
        <v>1</v>
      </c>
      <c r="E4109" s="84" t="s">
        <v>71</v>
      </c>
      <c r="F4109" s="84" t="s">
        <v>66</v>
      </c>
    </row>
    <row r="4110" spans="1:6" x14ac:dyDescent="0.25">
      <c r="A4110" s="84">
        <v>1801294756</v>
      </c>
      <c r="C4110" s="84">
        <v>1</v>
      </c>
      <c r="D4110" s="84">
        <v>0</v>
      </c>
      <c r="E4110" s="84" t="s">
        <v>20</v>
      </c>
      <c r="F4110" s="84" t="s">
        <v>65</v>
      </c>
    </row>
    <row r="4111" spans="1:6" x14ac:dyDescent="0.25">
      <c r="A4111" s="84">
        <v>1003251497</v>
      </c>
      <c r="C4111" s="84">
        <v>1</v>
      </c>
      <c r="D4111" s="84">
        <v>1</v>
      </c>
      <c r="E4111" s="84" t="s">
        <v>20</v>
      </c>
      <c r="F4111" s="84" t="s">
        <v>66</v>
      </c>
    </row>
    <row r="4112" spans="1:6" x14ac:dyDescent="0.25">
      <c r="A4112" s="84">
        <v>1578730388</v>
      </c>
      <c r="C4112" s="84">
        <v>1</v>
      </c>
      <c r="D4112" s="84">
        <v>1</v>
      </c>
      <c r="E4112" s="84" t="s">
        <v>62</v>
      </c>
      <c r="F4112" s="84" t="s">
        <v>66</v>
      </c>
    </row>
    <row r="4113" spans="1:6" x14ac:dyDescent="0.25">
      <c r="A4113" s="84">
        <v>1073918157</v>
      </c>
      <c r="C4113" s="84">
        <v>1</v>
      </c>
      <c r="D4113" s="84">
        <v>1</v>
      </c>
      <c r="E4113" s="84" t="s">
        <v>62</v>
      </c>
      <c r="F4113" s="84" t="s">
        <v>68</v>
      </c>
    </row>
    <row r="4114" spans="1:6" x14ac:dyDescent="0.25">
      <c r="A4114" s="84">
        <v>1245523737</v>
      </c>
      <c r="C4114" s="84">
        <v>1</v>
      </c>
      <c r="D4114" s="84">
        <v>0</v>
      </c>
      <c r="E4114" s="84" t="s">
        <v>62</v>
      </c>
      <c r="F4114" s="84" t="s">
        <v>65</v>
      </c>
    </row>
    <row r="4115" spans="1:6" x14ac:dyDescent="0.25">
      <c r="A4115" s="84">
        <v>1043567423</v>
      </c>
      <c r="C4115" s="84">
        <v>1</v>
      </c>
      <c r="D4115" s="84">
        <v>1</v>
      </c>
      <c r="E4115" s="84" t="s">
        <v>20</v>
      </c>
      <c r="F4115" s="84" t="s">
        <v>63</v>
      </c>
    </row>
    <row r="4116" spans="1:6" x14ac:dyDescent="0.25">
      <c r="A4116" s="84">
        <v>1699096180</v>
      </c>
      <c r="C4116" s="84">
        <v>1</v>
      </c>
      <c r="D4116" s="84">
        <v>0</v>
      </c>
      <c r="E4116" s="84" t="s">
        <v>20</v>
      </c>
      <c r="F4116" s="84" t="s">
        <v>65</v>
      </c>
    </row>
    <row r="4117" spans="1:6" x14ac:dyDescent="0.25">
      <c r="A4117" s="84">
        <v>1669756508</v>
      </c>
      <c r="C4117" s="84">
        <v>1</v>
      </c>
      <c r="D4117" s="84">
        <v>1</v>
      </c>
      <c r="E4117" s="84" t="s">
        <v>62</v>
      </c>
      <c r="F4117" s="84" t="s">
        <v>63</v>
      </c>
    </row>
    <row r="4118" spans="1:6" x14ac:dyDescent="0.25">
      <c r="A4118" s="84">
        <v>1447546379</v>
      </c>
      <c r="C4118" s="84">
        <v>1</v>
      </c>
      <c r="D4118" s="84">
        <v>1</v>
      </c>
      <c r="E4118" s="84" t="s">
        <v>62</v>
      </c>
      <c r="F4118" s="84" t="s">
        <v>68</v>
      </c>
    </row>
    <row r="4119" spans="1:6" x14ac:dyDescent="0.25">
      <c r="A4119" s="84">
        <v>1205087087</v>
      </c>
      <c r="C4119" s="84">
        <v>1</v>
      </c>
      <c r="D4119" s="84">
        <v>1</v>
      </c>
      <c r="E4119" s="84" t="s">
        <v>62</v>
      </c>
      <c r="F4119" s="84" t="s">
        <v>66</v>
      </c>
    </row>
    <row r="4120" spans="1:6" x14ac:dyDescent="0.25">
      <c r="A4120" s="84">
        <v>1497937379</v>
      </c>
      <c r="C4120" s="84">
        <v>1</v>
      </c>
      <c r="D4120" s="84">
        <v>1</v>
      </c>
      <c r="E4120" s="84" t="s">
        <v>62</v>
      </c>
      <c r="F4120" s="84" t="s">
        <v>70</v>
      </c>
    </row>
    <row r="4121" spans="1:6" x14ac:dyDescent="0.25">
      <c r="A4121" s="84">
        <v>1093792616</v>
      </c>
      <c r="C4121" s="84">
        <v>1</v>
      </c>
      <c r="D4121" s="84">
        <v>1</v>
      </c>
      <c r="E4121" s="84" t="s">
        <v>20</v>
      </c>
      <c r="F4121" s="84" t="s">
        <v>70</v>
      </c>
    </row>
    <row r="4122" spans="1:6" x14ac:dyDescent="0.25">
      <c r="A4122" s="84">
        <v>1164994570</v>
      </c>
      <c r="C4122" s="84">
        <v>1</v>
      </c>
      <c r="D4122" s="84">
        <v>0</v>
      </c>
      <c r="E4122" s="84" t="s">
        <v>62</v>
      </c>
      <c r="F4122" s="84" t="s">
        <v>65</v>
      </c>
    </row>
    <row r="4123" spans="1:6" x14ac:dyDescent="0.25">
      <c r="A4123" s="84">
        <v>1295243202</v>
      </c>
      <c r="C4123" s="84">
        <v>1</v>
      </c>
      <c r="D4123" s="84">
        <v>1</v>
      </c>
      <c r="E4123" s="84" t="s">
        <v>20</v>
      </c>
      <c r="F4123" s="84" t="s">
        <v>68</v>
      </c>
    </row>
    <row r="4124" spans="1:6" x14ac:dyDescent="0.25">
      <c r="A4124" s="84">
        <v>1497299184</v>
      </c>
      <c r="C4124" s="84">
        <v>1</v>
      </c>
      <c r="D4124" s="84">
        <v>1</v>
      </c>
      <c r="E4124" s="84" t="s">
        <v>20</v>
      </c>
      <c r="F4124" s="84" t="s">
        <v>66</v>
      </c>
    </row>
    <row r="4125" spans="1:6" x14ac:dyDescent="0.25">
      <c r="A4125" s="84">
        <v>1568403889</v>
      </c>
      <c r="C4125" s="84">
        <v>1</v>
      </c>
      <c r="D4125" s="84">
        <v>0</v>
      </c>
      <c r="E4125" s="84" t="s">
        <v>62</v>
      </c>
      <c r="F4125" s="84" t="s">
        <v>65</v>
      </c>
    </row>
    <row r="4126" spans="1:6" x14ac:dyDescent="0.25">
      <c r="A4126" s="84">
        <v>1982291688</v>
      </c>
      <c r="C4126" s="84">
        <v>1</v>
      </c>
      <c r="D4126" s="84">
        <v>1</v>
      </c>
      <c r="E4126" s="84" t="s">
        <v>62</v>
      </c>
      <c r="F4126" s="84" t="s">
        <v>70</v>
      </c>
    </row>
    <row r="4127" spans="1:6" x14ac:dyDescent="0.25">
      <c r="A4127" s="84">
        <v>1093750770</v>
      </c>
      <c r="C4127" s="84">
        <v>1</v>
      </c>
      <c r="D4127" s="84">
        <v>0</v>
      </c>
      <c r="E4127" s="84" t="s">
        <v>20</v>
      </c>
      <c r="F4127" s="84" t="s">
        <v>65</v>
      </c>
    </row>
    <row r="4128" spans="1:6" x14ac:dyDescent="0.25">
      <c r="A4128" s="84">
        <v>1982699682</v>
      </c>
      <c r="C4128" s="84">
        <v>1</v>
      </c>
      <c r="D4128" s="84">
        <v>1</v>
      </c>
      <c r="E4128" s="84" t="s">
        <v>64</v>
      </c>
      <c r="F4128" s="84" t="s">
        <v>70</v>
      </c>
    </row>
    <row r="4129" spans="1:6" x14ac:dyDescent="0.25">
      <c r="A4129" s="84">
        <v>1053377051</v>
      </c>
      <c r="C4129" s="84">
        <v>1</v>
      </c>
      <c r="D4129" s="84">
        <v>1</v>
      </c>
      <c r="E4129" s="84" t="s">
        <v>62</v>
      </c>
      <c r="F4129" s="84" t="s">
        <v>66</v>
      </c>
    </row>
    <row r="4130" spans="1:6" x14ac:dyDescent="0.25">
      <c r="A4130" s="84">
        <v>1235114786</v>
      </c>
      <c r="C4130" s="84">
        <v>1</v>
      </c>
      <c r="D4130" s="84">
        <v>1</v>
      </c>
      <c r="E4130" s="84" t="s">
        <v>20</v>
      </c>
      <c r="F4130" s="84" t="s">
        <v>66</v>
      </c>
    </row>
    <row r="4131" spans="1:6" x14ac:dyDescent="0.25">
      <c r="A4131" s="84">
        <v>1821074543</v>
      </c>
      <c r="C4131" s="84">
        <v>1</v>
      </c>
      <c r="D4131" s="84">
        <v>1</v>
      </c>
      <c r="E4131" s="84" t="s">
        <v>20</v>
      </c>
      <c r="F4131" s="84" t="s">
        <v>66</v>
      </c>
    </row>
    <row r="4132" spans="1:6" x14ac:dyDescent="0.25">
      <c r="A4132" s="84">
        <v>1952372484</v>
      </c>
      <c r="C4132" s="84">
        <v>1</v>
      </c>
      <c r="D4132" s="84">
        <v>1</v>
      </c>
      <c r="E4132" s="84" t="s">
        <v>62</v>
      </c>
      <c r="F4132" s="84" t="s">
        <v>70</v>
      </c>
    </row>
    <row r="4133" spans="1:6" x14ac:dyDescent="0.25">
      <c r="A4133" s="84">
        <v>1023003563</v>
      </c>
      <c r="C4133" s="84">
        <v>1</v>
      </c>
      <c r="D4133" s="84">
        <v>1</v>
      </c>
      <c r="E4133" s="84" t="s">
        <v>20</v>
      </c>
      <c r="F4133" s="84" t="s">
        <v>70</v>
      </c>
    </row>
    <row r="4134" spans="1:6" x14ac:dyDescent="0.25">
      <c r="A4134" s="84">
        <v>1033194634</v>
      </c>
      <c r="C4134" s="84">
        <v>1</v>
      </c>
      <c r="D4134" s="84">
        <v>1</v>
      </c>
      <c r="E4134" s="84" t="s">
        <v>62</v>
      </c>
      <c r="F4134" s="84" t="s">
        <v>70</v>
      </c>
    </row>
    <row r="4135" spans="1:6" x14ac:dyDescent="0.25">
      <c r="A4135" s="84">
        <v>1881679959</v>
      </c>
      <c r="C4135" s="84">
        <v>1</v>
      </c>
      <c r="D4135" s="84">
        <v>1</v>
      </c>
      <c r="E4135" s="84" t="s">
        <v>20</v>
      </c>
      <c r="F4135" s="84" t="s">
        <v>70</v>
      </c>
    </row>
    <row r="4136" spans="1:6" x14ac:dyDescent="0.25">
      <c r="A4136" s="84">
        <v>1568447670</v>
      </c>
      <c r="C4136" s="84">
        <v>1</v>
      </c>
      <c r="D4136" s="84">
        <v>1</v>
      </c>
      <c r="E4136" s="84" t="s">
        <v>64</v>
      </c>
      <c r="F4136" s="84" t="s">
        <v>68</v>
      </c>
    </row>
    <row r="4137" spans="1:6" x14ac:dyDescent="0.25">
      <c r="A4137" s="84">
        <v>1568437531</v>
      </c>
      <c r="C4137" s="84">
        <v>1</v>
      </c>
      <c r="D4137" s="84">
        <v>1</v>
      </c>
      <c r="E4137" s="84" t="s">
        <v>62</v>
      </c>
      <c r="F4137" s="84" t="s">
        <v>66</v>
      </c>
    </row>
    <row r="4138" spans="1:6" x14ac:dyDescent="0.25">
      <c r="A4138" s="84">
        <v>1962421016</v>
      </c>
      <c r="C4138" s="84">
        <v>1</v>
      </c>
      <c r="D4138" s="84">
        <v>0</v>
      </c>
      <c r="E4138" s="84" t="s">
        <v>64</v>
      </c>
      <c r="F4138" s="84" t="s">
        <v>65</v>
      </c>
    </row>
    <row r="4139" spans="1:6" x14ac:dyDescent="0.25">
      <c r="A4139" s="84">
        <v>1013999036</v>
      </c>
      <c r="C4139" s="84">
        <v>1</v>
      </c>
      <c r="D4139" s="84">
        <v>0</v>
      </c>
      <c r="E4139" s="84" t="s">
        <v>20</v>
      </c>
      <c r="F4139" s="84" t="s">
        <v>65</v>
      </c>
    </row>
    <row r="4140" spans="1:6" x14ac:dyDescent="0.25">
      <c r="A4140" s="84">
        <v>1205811296</v>
      </c>
      <c r="C4140" s="84">
        <v>1</v>
      </c>
      <c r="D4140" s="84">
        <v>1</v>
      </c>
      <c r="E4140" s="84" t="s">
        <v>20</v>
      </c>
      <c r="F4140" s="84" t="s">
        <v>68</v>
      </c>
    </row>
    <row r="4141" spans="1:6" x14ac:dyDescent="0.25">
      <c r="A4141" s="84">
        <v>1952345506</v>
      </c>
      <c r="C4141" s="84">
        <v>1</v>
      </c>
      <c r="D4141" s="84">
        <v>0</v>
      </c>
      <c r="E4141" s="84" t="s">
        <v>62</v>
      </c>
      <c r="F4141" s="84" t="s">
        <v>65</v>
      </c>
    </row>
    <row r="4142" spans="1:6" x14ac:dyDescent="0.25">
      <c r="A4142" s="84">
        <v>1467433011</v>
      </c>
      <c r="C4142" s="84">
        <v>1</v>
      </c>
      <c r="D4142" s="84">
        <v>0</v>
      </c>
      <c r="E4142" s="84" t="s">
        <v>62</v>
      </c>
      <c r="F4142" s="84" t="s">
        <v>65</v>
      </c>
    </row>
    <row r="4143" spans="1:6" x14ac:dyDescent="0.25">
      <c r="A4143" s="84">
        <v>1922083039</v>
      </c>
      <c r="C4143" s="84">
        <v>1</v>
      </c>
      <c r="D4143" s="84">
        <v>1</v>
      </c>
      <c r="E4143" s="84" t="s">
        <v>62</v>
      </c>
      <c r="F4143" s="84" t="s">
        <v>66</v>
      </c>
    </row>
    <row r="4144" spans="1:6" x14ac:dyDescent="0.25">
      <c r="A4144" s="84">
        <v>1881602621</v>
      </c>
      <c r="C4144" s="84">
        <v>1</v>
      </c>
      <c r="D4144" s="84">
        <v>1</v>
      </c>
      <c r="E4144" s="84" t="s">
        <v>62</v>
      </c>
      <c r="F4144" s="84" t="s">
        <v>66</v>
      </c>
    </row>
    <row r="4145" spans="1:6" x14ac:dyDescent="0.25">
      <c r="A4145" s="84">
        <v>1659421535</v>
      </c>
      <c r="C4145" s="84">
        <v>1</v>
      </c>
      <c r="D4145" s="84">
        <v>1</v>
      </c>
      <c r="E4145" s="84" t="s">
        <v>64</v>
      </c>
      <c r="F4145" s="84" t="s">
        <v>67</v>
      </c>
    </row>
    <row r="4146" spans="1:6" x14ac:dyDescent="0.25">
      <c r="A4146" s="84">
        <v>1750591616</v>
      </c>
      <c r="C4146" s="84">
        <v>1</v>
      </c>
      <c r="D4146" s="84">
        <v>1</v>
      </c>
      <c r="E4146" s="84" t="s">
        <v>62</v>
      </c>
      <c r="F4146" s="84" t="s">
        <v>66</v>
      </c>
    </row>
    <row r="4147" spans="1:6" x14ac:dyDescent="0.25">
      <c r="A4147" s="84">
        <v>1730115528</v>
      </c>
      <c r="C4147" s="84">
        <v>1</v>
      </c>
      <c r="D4147" s="84">
        <v>1</v>
      </c>
      <c r="E4147" s="84" t="s">
        <v>20</v>
      </c>
      <c r="F4147" s="84" t="s">
        <v>70</v>
      </c>
    </row>
    <row r="4148" spans="1:6" x14ac:dyDescent="0.25">
      <c r="A4148" s="84">
        <v>1649350901</v>
      </c>
      <c r="C4148" s="84">
        <v>1</v>
      </c>
      <c r="D4148" s="84">
        <v>0</v>
      </c>
      <c r="E4148" s="84" t="s">
        <v>62</v>
      </c>
      <c r="F4148" s="84" t="s">
        <v>65</v>
      </c>
    </row>
    <row r="4149" spans="1:6" x14ac:dyDescent="0.25">
      <c r="A4149" s="84">
        <v>1396787396</v>
      </c>
      <c r="C4149" s="84">
        <v>1</v>
      </c>
      <c r="D4149" s="84">
        <v>0</v>
      </c>
      <c r="E4149" s="84" t="s">
        <v>62</v>
      </c>
      <c r="F4149" s="84" t="s">
        <v>65</v>
      </c>
    </row>
    <row r="4150" spans="1:6" x14ac:dyDescent="0.25">
      <c r="A4150" s="84">
        <v>1457435331</v>
      </c>
      <c r="C4150" s="84">
        <v>1</v>
      </c>
      <c r="D4150" s="84">
        <v>1</v>
      </c>
      <c r="E4150" s="84" t="s">
        <v>20</v>
      </c>
      <c r="F4150" s="84" t="s">
        <v>70</v>
      </c>
    </row>
    <row r="4151" spans="1:6" x14ac:dyDescent="0.25">
      <c r="A4151" s="84">
        <v>1376543470</v>
      </c>
      <c r="C4151" s="84">
        <v>1</v>
      </c>
      <c r="D4151" s="84">
        <v>1</v>
      </c>
      <c r="E4151" s="84" t="s">
        <v>62</v>
      </c>
      <c r="F4151" s="84" t="s">
        <v>70</v>
      </c>
    </row>
    <row r="4152" spans="1:6" x14ac:dyDescent="0.25">
      <c r="A4152" s="84">
        <v>1114902228</v>
      </c>
      <c r="C4152" s="84">
        <v>1</v>
      </c>
      <c r="D4152" s="84">
        <v>1</v>
      </c>
      <c r="E4152" s="84" t="s">
        <v>62</v>
      </c>
      <c r="F4152" s="84" t="s">
        <v>70</v>
      </c>
    </row>
    <row r="4153" spans="1:6" x14ac:dyDescent="0.25">
      <c r="A4153" s="84">
        <v>1093805046</v>
      </c>
      <c r="C4153" s="84">
        <v>1</v>
      </c>
      <c r="D4153" s="84">
        <v>0</v>
      </c>
      <c r="E4153" s="84" t="s">
        <v>62</v>
      </c>
      <c r="F4153" s="84" t="s">
        <v>65</v>
      </c>
    </row>
    <row r="4154" spans="1:6" x14ac:dyDescent="0.25">
      <c r="A4154" s="84">
        <v>1326234667</v>
      </c>
      <c r="C4154" s="84">
        <v>1</v>
      </c>
      <c r="D4154" s="84">
        <v>1</v>
      </c>
      <c r="E4154" s="84" t="s">
        <v>20</v>
      </c>
      <c r="F4154" s="84" t="s">
        <v>66</v>
      </c>
    </row>
    <row r="4155" spans="1:6" x14ac:dyDescent="0.25">
      <c r="A4155" s="84">
        <v>1720025380</v>
      </c>
      <c r="C4155" s="84">
        <v>1</v>
      </c>
      <c r="D4155" s="84">
        <v>1</v>
      </c>
      <c r="E4155" s="84" t="s">
        <v>62</v>
      </c>
      <c r="F4155" s="84" t="s">
        <v>63</v>
      </c>
    </row>
    <row r="4156" spans="1:6" x14ac:dyDescent="0.25">
      <c r="A4156" s="84">
        <v>1679244438</v>
      </c>
      <c r="C4156" s="84">
        <v>1</v>
      </c>
      <c r="D4156" s="84">
        <v>0</v>
      </c>
      <c r="E4156" s="84" t="s">
        <v>62</v>
      </c>
      <c r="F4156" s="84" t="s">
        <v>65</v>
      </c>
    </row>
    <row r="4157" spans="1:6" x14ac:dyDescent="0.25">
      <c r="A4157" s="84">
        <v>1356016273</v>
      </c>
      <c r="C4157" s="84">
        <v>1</v>
      </c>
      <c r="D4157" s="84">
        <v>0</v>
      </c>
      <c r="E4157" s="84" t="s">
        <v>64</v>
      </c>
      <c r="F4157" s="84" t="s">
        <v>65</v>
      </c>
    </row>
    <row r="4158" spans="1:6" x14ac:dyDescent="0.25">
      <c r="A4158" s="84">
        <v>1669050159</v>
      </c>
      <c r="C4158" s="84">
        <v>1</v>
      </c>
      <c r="D4158" s="84">
        <v>1</v>
      </c>
      <c r="E4158" s="84" t="s">
        <v>20</v>
      </c>
      <c r="F4158" s="84" t="s">
        <v>68</v>
      </c>
    </row>
    <row r="4159" spans="1:6" x14ac:dyDescent="0.25">
      <c r="A4159" s="84">
        <v>1578170791</v>
      </c>
      <c r="C4159" s="84">
        <v>1</v>
      </c>
      <c r="D4159" s="84">
        <v>1</v>
      </c>
      <c r="E4159" s="84" t="s">
        <v>20</v>
      </c>
      <c r="F4159" s="84" t="s">
        <v>66</v>
      </c>
    </row>
    <row r="4160" spans="1:6" x14ac:dyDescent="0.25">
      <c r="A4160" s="84">
        <v>1053017616</v>
      </c>
      <c r="C4160" s="84">
        <v>1</v>
      </c>
      <c r="D4160" s="84">
        <v>1</v>
      </c>
      <c r="E4160" s="84" t="s">
        <v>62</v>
      </c>
      <c r="F4160" s="84" t="s">
        <v>68</v>
      </c>
    </row>
    <row r="4161" spans="1:6" x14ac:dyDescent="0.25">
      <c r="A4161" s="84">
        <v>1871229757</v>
      </c>
      <c r="C4161" s="84">
        <v>1</v>
      </c>
      <c r="D4161" s="84">
        <v>1</v>
      </c>
      <c r="E4161" s="84" t="s">
        <v>20</v>
      </c>
      <c r="F4161" s="84" t="s">
        <v>68</v>
      </c>
    </row>
    <row r="4162" spans="1:6" x14ac:dyDescent="0.25">
      <c r="A4162" s="84">
        <v>1487431938</v>
      </c>
      <c r="C4162" s="84">
        <v>1</v>
      </c>
      <c r="D4162" s="84">
        <v>1</v>
      </c>
      <c r="E4162" s="84" t="s">
        <v>71</v>
      </c>
      <c r="F4162" s="84" t="s">
        <v>63</v>
      </c>
    </row>
    <row r="4163" spans="1:6" x14ac:dyDescent="0.25">
      <c r="A4163" s="84">
        <v>1215635412</v>
      </c>
      <c r="C4163" s="84">
        <v>1</v>
      </c>
      <c r="D4163" s="84">
        <v>1</v>
      </c>
      <c r="E4163" s="84" t="s">
        <v>71</v>
      </c>
      <c r="F4163" s="84" t="s">
        <v>70</v>
      </c>
    </row>
    <row r="4164" spans="1:6" x14ac:dyDescent="0.25">
      <c r="A4164" s="84">
        <v>1255594180</v>
      </c>
      <c r="C4164" s="84">
        <v>1</v>
      </c>
      <c r="D4164" s="84">
        <v>0</v>
      </c>
      <c r="E4164" s="84" t="s">
        <v>64</v>
      </c>
      <c r="F4164" s="84" t="s">
        <v>65</v>
      </c>
    </row>
    <row r="4165" spans="1:6" x14ac:dyDescent="0.25">
      <c r="A4165" s="84">
        <v>1598773459</v>
      </c>
      <c r="C4165" s="84">
        <v>1</v>
      </c>
      <c r="D4165" s="84">
        <v>1</v>
      </c>
      <c r="E4165" s="84" t="s">
        <v>62</v>
      </c>
      <c r="F4165" s="84" t="s">
        <v>66</v>
      </c>
    </row>
    <row r="4166" spans="1:6" x14ac:dyDescent="0.25">
      <c r="A4166" s="84">
        <v>1174551766</v>
      </c>
      <c r="C4166" s="84">
        <v>1</v>
      </c>
      <c r="D4166" s="84">
        <v>1</v>
      </c>
      <c r="E4166" s="84" t="s">
        <v>20</v>
      </c>
      <c r="F4166" s="84" t="s">
        <v>63</v>
      </c>
    </row>
    <row r="4167" spans="1:6" x14ac:dyDescent="0.25">
      <c r="A4167" s="84">
        <v>1558366435</v>
      </c>
      <c r="C4167" s="84">
        <v>1</v>
      </c>
      <c r="D4167" s="84">
        <v>1</v>
      </c>
      <c r="E4167" s="84" t="s">
        <v>71</v>
      </c>
      <c r="F4167" s="84" t="s">
        <v>68</v>
      </c>
    </row>
    <row r="4168" spans="1:6" x14ac:dyDescent="0.25">
      <c r="A4168" s="84">
        <v>1669467395</v>
      </c>
      <c r="C4168" s="84">
        <v>1</v>
      </c>
      <c r="D4168" s="84">
        <v>0</v>
      </c>
      <c r="E4168" s="84" t="s">
        <v>62</v>
      </c>
      <c r="F4168" s="84" t="s">
        <v>65</v>
      </c>
    </row>
    <row r="4169" spans="1:6" x14ac:dyDescent="0.25">
      <c r="A4169" s="84">
        <v>1376537605</v>
      </c>
      <c r="C4169" s="84">
        <v>1</v>
      </c>
      <c r="D4169" s="84">
        <v>1</v>
      </c>
      <c r="E4169" s="84" t="s">
        <v>20</v>
      </c>
      <c r="F4169" s="84" t="s">
        <v>68</v>
      </c>
    </row>
    <row r="4170" spans="1:6" x14ac:dyDescent="0.25">
      <c r="A4170" s="84">
        <v>1578661716</v>
      </c>
      <c r="C4170" s="84">
        <v>1</v>
      </c>
      <c r="D4170" s="84">
        <v>1</v>
      </c>
      <c r="E4170" s="84" t="s">
        <v>62</v>
      </c>
      <c r="F4170" s="84" t="s">
        <v>68</v>
      </c>
    </row>
    <row r="4171" spans="1:6" x14ac:dyDescent="0.25">
      <c r="A4171" s="84">
        <v>1457303737</v>
      </c>
      <c r="C4171" s="84">
        <v>1</v>
      </c>
      <c r="D4171" s="84">
        <v>1</v>
      </c>
      <c r="E4171" s="84" t="s">
        <v>64</v>
      </c>
      <c r="F4171" s="84" t="s">
        <v>63</v>
      </c>
    </row>
    <row r="4172" spans="1:6" x14ac:dyDescent="0.25">
      <c r="A4172" s="84">
        <v>1972734234</v>
      </c>
      <c r="C4172" s="84">
        <v>1</v>
      </c>
      <c r="D4172" s="84">
        <v>1</v>
      </c>
      <c r="E4172" s="84" t="s">
        <v>20</v>
      </c>
      <c r="F4172" s="84" t="s">
        <v>68</v>
      </c>
    </row>
    <row r="4173" spans="1:6" x14ac:dyDescent="0.25">
      <c r="A4173" s="84">
        <v>1023646452</v>
      </c>
      <c r="C4173" s="84">
        <v>1</v>
      </c>
      <c r="D4173" s="84">
        <v>0</v>
      </c>
      <c r="E4173" s="84" t="s">
        <v>62</v>
      </c>
      <c r="F4173" s="84" t="s">
        <v>65</v>
      </c>
    </row>
    <row r="4174" spans="1:6" x14ac:dyDescent="0.25">
      <c r="A4174" s="84">
        <v>1730728056</v>
      </c>
      <c r="C4174" s="84">
        <v>1</v>
      </c>
      <c r="D4174" s="84">
        <v>1</v>
      </c>
      <c r="E4174" s="84" t="s">
        <v>20</v>
      </c>
      <c r="F4174" s="84" t="s">
        <v>66</v>
      </c>
    </row>
    <row r="4175" spans="1:6" x14ac:dyDescent="0.25">
      <c r="A4175" s="84">
        <v>1528590288</v>
      </c>
      <c r="C4175" s="84">
        <v>1</v>
      </c>
      <c r="D4175" s="84">
        <v>0</v>
      </c>
      <c r="E4175" s="84" t="s">
        <v>62</v>
      </c>
      <c r="F4175" s="84" t="s">
        <v>65</v>
      </c>
    </row>
    <row r="4176" spans="1:6" x14ac:dyDescent="0.25">
      <c r="A4176" s="84">
        <v>1346622230</v>
      </c>
      <c r="C4176" s="84">
        <v>1</v>
      </c>
      <c r="D4176" s="84">
        <v>0</v>
      </c>
      <c r="E4176" s="84" t="s">
        <v>62</v>
      </c>
      <c r="F4176" s="84" t="s">
        <v>65</v>
      </c>
    </row>
    <row r="4177" spans="1:6" x14ac:dyDescent="0.25">
      <c r="A4177" s="84">
        <v>1811367451</v>
      </c>
      <c r="C4177" s="84">
        <v>1</v>
      </c>
      <c r="D4177" s="84">
        <v>0</v>
      </c>
      <c r="E4177" s="84" t="s">
        <v>64</v>
      </c>
      <c r="F4177" s="84" t="s">
        <v>65</v>
      </c>
    </row>
    <row r="4178" spans="1:6" x14ac:dyDescent="0.25">
      <c r="A4178" s="84">
        <v>1861581175</v>
      </c>
      <c r="C4178" s="84">
        <v>1</v>
      </c>
      <c r="D4178" s="84">
        <v>1</v>
      </c>
      <c r="E4178" s="84" t="s">
        <v>64</v>
      </c>
      <c r="F4178" s="84" t="s">
        <v>68</v>
      </c>
    </row>
    <row r="4179" spans="1:6" x14ac:dyDescent="0.25">
      <c r="A4179" s="84">
        <v>1548663529</v>
      </c>
      <c r="C4179" s="84">
        <v>1</v>
      </c>
      <c r="D4179" s="84">
        <v>1</v>
      </c>
      <c r="E4179" s="84" t="s">
        <v>71</v>
      </c>
      <c r="F4179" s="84" t="s">
        <v>66</v>
      </c>
    </row>
    <row r="4180" spans="1:6" x14ac:dyDescent="0.25">
      <c r="A4180" s="84">
        <v>1306264130</v>
      </c>
      <c r="C4180" s="84">
        <v>1</v>
      </c>
      <c r="D4180" s="84">
        <v>1</v>
      </c>
      <c r="E4180" s="84" t="s">
        <v>62</v>
      </c>
      <c r="F4180" s="84" t="s">
        <v>63</v>
      </c>
    </row>
    <row r="4181" spans="1:6" x14ac:dyDescent="0.25">
      <c r="A4181" s="84">
        <v>1629498068</v>
      </c>
      <c r="C4181" s="84">
        <v>1</v>
      </c>
      <c r="D4181" s="84">
        <v>1</v>
      </c>
      <c r="E4181" s="84" t="s">
        <v>20</v>
      </c>
      <c r="F4181" s="84" t="s">
        <v>68</v>
      </c>
    </row>
    <row r="4182" spans="1:6" x14ac:dyDescent="0.25">
      <c r="A4182" s="84">
        <v>1275943391</v>
      </c>
      <c r="C4182" s="84">
        <v>1</v>
      </c>
      <c r="D4182" s="84">
        <v>1</v>
      </c>
      <c r="E4182" s="84" t="s">
        <v>62</v>
      </c>
      <c r="F4182" s="84" t="s">
        <v>66</v>
      </c>
    </row>
    <row r="4183" spans="1:6" x14ac:dyDescent="0.25">
      <c r="A4183" s="84">
        <v>1366958555</v>
      </c>
      <c r="C4183" s="84">
        <v>1</v>
      </c>
      <c r="D4183" s="84">
        <v>1</v>
      </c>
      <c r="E4183" s="84" t="s">
        <v>62</v>
      </c>
      <c r="F4183" s="84" t="s">
        <v>68</v>
      </c>
    </row>
    <row r="4184" spans="1:6" x14ac:dyDescent="0.25">
      <c r="A4184" s="84">
        <v>1881690246</v>
      </c>
      <c r="C4184" s="84">
        <v>1</v>
      </c>
      <c r="D4184" s="84">
        <v>0</v>
      </c>
      <c r="E4184" s="84" t="s">
        <v>64</v>
      </c>
      <c r="F4184" s="84" t="s">
        <v>65</v>
      </c>
    </row>
    <row r="4185" spans="1:6" x14ac:dyDescent="0.25">
      <c r="A4185" s="84">
        <v>1306818679</v>
      </c>
      <c r="C4185" s="84">
        <v>1</v>
      </c>
      <c r="D4185" s="84">
        <v>1</v>
      </c>
      <c r="E4185" s="84" t="s">
        <v>62</v>
      </c>
      <c r="F4185" s="84" t="s">
        <v>67</v>
      </c>
    </row>
    <row r="4186" spans="1:6" x14ac:dyDescent="0.25">
      <c r="A4186" s="84">
        <v>1730344185</v>
      </c>
      <c r="C4186" s="84">
        <v>1</v>
      </c>
      <c r="D4186" s="84">
        <v>0</v>
      </c>
      <c r="E4186" s="84" t="s">
        <v>62</v>
      </c>
      <c r="F4186" s="84" t="s">
        <v>65</v>
      </c>
    </row>
    <row r="4187" spans="1:6" x14ac:dyDescent="0.25">
      <c r="A4187" s="84">
        <v>1366557886</v>
      </c>
      <c r="C4187" s="84">
        <v>1</v>
      </c>
      <c r="D4187" s="84">
        <v>1</v>
      </c>
      <c r="E4187" s="84" t="s">
        <v>62</v>
      </c>
      <c r="F4187" s="84" t="s">
        <v>70</v>
      </c>
    </row>
    <row r="4188" spans="1:6" x14ac:dyDescent="0.25">
      <c r="A4188" s="84">
        <v>1730130782</v>
      </c>
      <c r="C4188" s="84">
        <v>1</v>
      </c>
      <c r="D4188" s="84">
        <v>0</v>
      </c>
      <c r="E4188" s="84" t="s">
        <v>62</v>
      </c>
      <c r="F4188" s="84" t="s">
        <v>65</v>
      </c>
    </row>
    <row r="4189" spans="1:6" x14ac:dyDescent="0.25">
      <c r="A4189" s="84">
        <v>1275532764</v>
      </c>
      <c r="C4189" s="84">
        <v>1</v>
      </c>
      <c r="D4189" s="84">
        <v>0</v>
      </c>
      <c r="E4189" s="84" t="s">
        <v>20</v>
      </c>
      <c r="F4189" s="84" t="s">
        <v>65</v>
      </c>
    </row>
    <row r="4190" spans="1:6" x14ac:dyDescent="0.25">
      <c r="A4190" s="84">
        <v>1326191081</v>
      </c>
      <c r="C4190" s="84">
        <v>1</v>
      </c>
      <c r="D4190" s="84">
        <v>1</v>
      </c>
      <c r="E4190" s="84" t="s">
        <v>62</v>
      </c>
      <c r="F4190" s="84" t="s">
        <v>66</v>
      </c>
    </row>
    <row r="4191" spans="1:6" x14ac:dyDescent="0.25">
      <c r="A4191" s="84">
        <v>1164416608</v>
      </c>
      <c r="C4191" s="84">
        <v>1</v>
      </c>
      <c r="D4191" s="84">
        <v>1</v>
      </c>
      <c r="E4191" s="84" t="s">
        <v>20</v>
      </c>
      <c r="F4191" s="84" t="s">
        <v>66</v>
      </c>
    </row>
    <row r="4192" spans="1:6" x14ac:dyDescent="0.25">
      <c r="A4192" s="84">
        <v>1558371559</v>
      </c>
      <c r="C4192" s="84">
        <v>1</v>
      </c>
      <c r="D4192" s="84">
        <v>1</v>
      </c>
      <c r="E4192" s="84" t="s">
        <v>62</v>
      </c>
      <c r="F4192" s="84" t="s">
        <v>63</v>
      </c>
    </row>
    <row r="4193" spans="1:6" x14ac:dyDescent="0.25">
      <c r="A4193" s="84">
        <v>1255414157</v>
      </c>
      <c r="C4193" s="84">
        <v>1</v>
      </c>
      <c r="D4193" s="84">
        <v>1</v>
      </c>
      <c r="E4193" s="84" t="s">
        <v>62</v>
      </c>
      <c r="F4193" s="84" t="s">
        <v>63</v>
      </c>
    </row>
    <row r="4194" spans="1:6" x14ac:dyDescent="0.25">
      <c r="A4194" s="84">
        <v>1003803974</v>
      </c>
      <c r="C4194" s="84">
        <v>1</v>
      </c>
      <c r="D4194" s="84">
        <v>0</v>
      </c>
      <c r="E4194" s="84" t="s">
        <v>64</v>
      </c>
      <c r="F4194" s="84" t="s">
        <v>65</v>
      </c>
    </row>
    <row r="4195" spans="1:6" x14ac:dyDescent="0.25">
      <c r="A4195" s="84">
        <v>1124175005</v>
      </c>
      <c r="C4195" s="84">
        <v>1</v>
      </c>
      <c r="D4195" s="84">
        <v>1</v>
      </c>
      <c r="E4195" s="84" t="s">
        <v>62</v>
      </c>
      <c r="F4195" s="84" t="s">
        <v>63</v>
      </c>
    </row>
    <row r="4196" spans="1:6" x14ac:dyDescent="0.25">
      <c r="A4196" s="84">
        <v>1902093263</v>
      </c>
      <c r="C4196" s="84">
        <v>1</v>
      </c>
      <c r="D4196" s="84">
        <v>1</v>
      </c>
      <c r="E4196" s="84" t="s">
        <v>62</v>
      </c>
      <c r="F4196" s="84" t="s">
        <v>68</v>
      </c>
    </row>
    <row r="4197" spans="1:6" x14ac:dyDescent="0.25">
      <c r="A4197" s="84">
        <v>1215254024</v>
      </c>
      <c r="C4197" s="84">
        <v>1</v>
      </c>
      <c r="D4197" s="84">
        <v>1</v>
      </c>
      <c r="E4197" s="84" t="s">
        <v>20</v>
      </c>
      <c r="F4197" s="84" t="s">
        <v>63</v>
      </c>
    </row>
    <row r="4198" spans="1:6" x14ac:dyDescent="0.25">
      <c r="A4198" s="84">
        <v>1679585228</v>
      </c>
      <c r="C4198" s="84">
        <v>1</v>
      </c>
      <c r="D4198" s="84">
        <v>1</v>
      </c>
      <c r="E4198" s="84" t="s">
        <v>20</v>
      </c>
      <c r="F4198" s="84" t="s">
        <v>66</v>
      </c>
    </row>
    <row r="4199" spans="1:6" x14ac:dyDescent="0.25">
      <c r="A4199" s="84">
        <v>1861599524</v>
      </c>
      <c r="C4199" s="84">
        <v>1</v>
      </c>
      <c r="D4199" s="84">
        <v>1</v>
      </c>
      <c r="E4199" s="84" t="s">
        <v>71</v>
      </c>
      <c r="F4199" s="84" t="s">
        <v>66</v>
      </c>
    </row>
    <row r="4200" spans="1:6" x14ac:dyDescent="0.25">
      <c r="A4200" s="84">
        <v>1891871786</v>
      </c>
      <c r="C4200" s="84">
        <v>1</v>
      </c>
      <c r="D4200" s="84">
        <v>1</v>
      </c>
      <c r="E4200" s="84" t="s">
        <v>20</v>
      </c>
      <c r="F4200" s="84" t="s">
        <v>67</v>
      </c>
    </row>
    <row r="4201" spans="1:6" x14ac:dyDescent="0.25">
      <c r="A4201" s="84">
        <v>1699765461</v>
      </c>
      <c r="C4201" s="84">
        <v>1</v>
      </c>
      <c r="D4201" s="84">
        <v>1</v>
      </c>
      <c r="E4201" s="84" t="s">
        <v>20</v>
      </c>
      <c r="F4201" s="84" t="s">
        <v>70</v>
      </c>
    </row>
    <row r="4202" spans="1:6" x14ac:dyDescent="0.25">
      <c r="A4202" s="84">
        <v>1104086628</v>
      </c>
      <c r="C4202" s="84">
        <v>1</v>
      </c>
      <c r="D4202" s="84">
        <v>1</v>
      </c>
      <c r="E4202" s="84" t="s">
        <v>20</v>
      </c>
      <c r="F4202" s="84" t="s">
        <v>66</v>
      </c>
    </row>
    <row r="4203" spans="1:6" x14ac:dyDescent="0.25">
      <c r="A4203" s="84">
        <v>1598028870</v>
      </c>
      <c r="C4203" s="84">
        <v>1</v>
      </c>
      <c r="D4203" s="84">
        <v>1</v>
      </c>
      <c r="E4203" s="84" t="s">
        <v>62</v>
      </c>
      <c r="F4203" s="84" t="s">
        <v>68</v>
      </c>
    </row>
    <row r="4204" spans="1:6" x14ac:dyDescent="0.25">
      <c r="A4204" s="84">
        <v>1265410914</v>
      </c>
      <c r="C4204" s="84">
        <v>1</v>
      </c>
      <c r="D4204" s="84">
        <v>1</v>
      </c>
      <c r="E4204" s="84" t="s">
        <v>20</v>
      </c>
      <c r="F4204" s="84" t="s">
        <v>66</v>
      </c>
    </row>
    <row r="4205" spans="1:6" x14ac:dyDescent="0.25">
      <c r="A4205" s="84">
        <v>1215193487</v>
      </c>
      <c r="C4205" s="84">
        <v>1</v>
      </c>
      <c r="D4205" s="84">
        <v>0</v>
      </c>
      <c r="E4205" s="84" t="s">
        <v>62</v>
      </c>
      <c r="F4205" s="84" t="s">
        <v>65</v>
      </c>
    </row>
    <row r="4206" spans="1:6" x14ac:dyDescent="0.25">
      <c r="A4206" s="84">
        <v>1093854010</v>
      </c>
      <c r="C4206" s="84">
        <v>1</v>
      </c>
      <c r="D4206" s="84">
        <v>1</v>
      </c>
      <c r="E4206" s="84" t="s">
        <v>62</v>
      </c>
      <c r="F4206" s="84" t="s">
        <v>66</v>
      </c>
    </row>
    <row r="4207" spans="1:6" x14ac:dyDescent="0.25">
      <c r="A4207" s="84">
        <v>1841345360</v>
      </c>
      <c r="C4207" s="84">
        <v>1</v>
      </c>
      <c r="D4207" s="84">
        <v>1</v>
      </c>
      <c r="E4207" s="84" t="s">
        <v>62</v>
      </c>
      <c r="F4207" s="84" t="s">
        <v>68</v>
      </c>
    </row>
    <row r="4208" spans="1:6" x14ac:dyDescent="0.25">
      <c r="A4208" s="84">
        <v>1790784288</v>
      </c>
      <c r="C4208" s="84">
        <v>1</v>
      </c>
      <c r="D4208" s="84">
        <v>0</v>
      </c>
      <c r="E4208" s="84" t="s">
        <v>64</v>
      </c>
      <c r="F4208" s="84" t="s">
        <v>65</v>
      </c>
    </row>
    <row r="4209" spans="1:6" x14ac:dyDescent="0.25">
      <c r="A4209" s="84">
        <v>1083946693</v>
      </c>
      <c r="C4209" s="84">
        <v>1</v>
      </c>
      <c r="D4209" s="84">
        <v>0</v>
      </c>
      <c r="E4209" s="84" t="s">
        <v>64</v>
      </c>
      <c r="F4209" s="84" t="s">
        <v>65</v>
      </c>
    </row>
    <row r="4210" spans="1:6" x14ac:dyDescent="0.25">
      <c r="A4210" s="84">
        <v>1891735288</v>
      </c>
      <c r="C4210" s="84">
        <v>1</v>
      </c>
      <c r="D4210" s="84">
        <v>1</v>
      </c>
      <c r="E4210" s="84" t="s">
        <v>62</v>
      </c>
      <c r="F4210" s="84" t="s">
        <v>63</v>
      </c>
    </row>
    <row r="4211" spans="1:6" x14ac:dyDescent="0.25">
      <c r="A4211" s="84">
        <v>1558334219</v>
      </c>
      <c r="C4211" s="84">
        <v>1</v>
      </c>
      <c r="D4211" s="84">
        <v>0</v>
      </c>
      <c r="E4211" s="84" t="s">
        <v>62</v>
      </c>
      <c r="F4211" s="84" t="s">
        <v>65</v>
      </c>
    </row>
    <row r="4212" spans="1:6" x14ac:dyDescent="0.25">
      <c r="A4212" s="84">
        <v>1386602712</v>
      </c>
      <c r="C4212" s="84">
        <v>1</v>
      </c>
      <c r="D4212" s="84">
        <v>1</v>
      </c>
      <c r="E4212" s="84" t="s">
        <v>71</v>
      </c>
      <c r="F4212" s="84" t="s">
        <v>70</v>
      </c>
    </row>
    <row r="4213" spans="1:6" x14ac:dyDescent="0.25">
      <c r="A4213" s="84">
        <v>1083881916</v>
      </c>
      <c r="C4213" s="84">
        <v>1</v>
      </c>
      <c r="D4213" s="84">
        <v>0</v>
      </c>
      <c r="E4213" s="84" t="s">
        <v>62</v>
      </c>
      <c r="F4213" s="84" t="s">
        <v>65</v>
      </c>
    </row>
    <row r="4214" spans="1:6" x14ac:dyDescent="0.25">
      <c r="A4214" s="84">
        <v>1750402046</v>
      </c>
      <c r="C4214" s="84">
        <v>1</v>
      </c>
      <c r="D4214" s="84">
        <v>1</v>
      </c>
      <c r="E4214" s="84" t="s">
        <v>20</v>
      </c>
      <c r="F4214" s="84" t="s">
        <v>66</v>
      </c>
    </row>
    <row r="4215" spans="1:6" x14ac:dyDescent="0.25">
      <c r="A4215" s="84">
        <v>1154347870</v>
      </c>
      <c r="C4215" s="84">
        <v>1</v>
      </c>
      <c r="D4215" s="84">
        <v>1</v>
      </c>
      <c r="E4215" s="84" t="s">
        <v>62</v>
      </c>
      <c r="F4215" s="84" t="s">
        <v>66</v>
      </c>
    </row>
    <row r="4216" spans="1:6" x14ac:dyDescent="0.25">
      <c r="A4216" s="84">
        <v>1629185616</v>
      </c>
      <c r="C4216" s="84">
        <v>1</v>
      </c>
      <c r="D4216" s="84">
        <v>1</v>
      </c>
      <c r="E4216" s="84" t="s">
        <v>20</v>
      </c>
      <c r="F4216" s="84" t="s">
        <v>68</v>
      </c>
    </row>
    <row r="4217" spans="1:6" x14ac:dyDescent="0.25">
      <c r="A4217" s="84">
        <v>1750378899</v>
      </c>
      <c r="C4217" s="84">
        <v>1</v>
      </c>
      <c r="D4217" s="84">
        <v>1</v>
      </c>
      <c r="E4217" s="84" t="s">
        <v>20</v>
      </c>
      <c r="F4217" s="84" t="s">
        <v>66</v>
      </c>
    </row>
    <row r="4218" spans="1:6" x14ac:dyDescent="0.25">
      <c r="A4218" s="84">
        <v>1659308435</v>
      </c>
      <c r="C4218" s="84">
        <v>1</v>
      </c>
      <c r="D4218" s="84">
        <v>1</v>
      </c>
      <c r="E4218" s="84" t="s">
        <v>62</v>
      </c>
      <c r="F4218" s="84" t="s">
        <v>70</v>
      </c>
    </row>
    <row r="4219" spans="1:6" x14ac:dyDescent="0.25">
      <c r="A4219" s="84">
        <v>1902950165</v>
      </c>
      <c r="C4219" s="84">
        <v>1</v>
      </c>
      <c r="D4219" s="84">
        <v>1</v>
      </c>
      <c r="E4219" s="84" t="s">
        <v>20</v>
      </c>
      <c r="F4219" s="84" t="s">
        <v>63</v>
      </c>
    </row>
    <row r="4220" spans="1:6" x14ac:dyDescent="0.25">
      <c r="A4220" s="84">
        <v>1033439146</v>
      </c>
      <c r="C4220" s="84">
        <v>1</v>
      </c>
      <c r="D4220" s="84">
        <v>0</v>
      </c>
      <c r="E4220" s="84" t="s">
        <v>71</v>
      </c>
      <c r="F4220" s="84" t="s">
        <v>65</v>
      </c>
    </row>
    <row r="4221" spans="1:6" x14ac:dyDescent="0.25">
      <c r="A4221" s="84">
        <v>1598907115</v>
      </c>
      <c r="C4221" s="84">
        <v>1</v>
      </c>
      <c r="D4221" s="84">
        <v>1</v>
      </c>
      <c r="E4221" s="84" t="s">
        <v>20</v>
      </c>
      <c r="F4221" s="84" t="s">
        <v>63</v>
      </c>
    </row>
    <row r="4222" spans="1:6" x14ac:dyDescent="0.25">
      <c r="A4222" s="84">
        <v>1528199866</v>
      </c>
      <c r="C4222" s="84">
        <v>1</v>
      </c>
      <c r="D4222" s="84">
        <v>1</v>
      </c>
      <c r="E4222" s="84" t="s">
        <v>20</v>
      </c>
      <c r="F4222" s="84" t="s">
        <v>66</v>
      </c>
    </row>
    <row r="4223" spans="1:6" x14ac:dyDescent="0.25">
      <c r="A4223" s="84">
        <v>1285799825</v>
      </c>
      <c r="C4223" s="84">
        <v>1</v>
      </c>
      <c r="D4223" s="84">
        <v>1</v>
      </c>
      <c r="E4223" s="84" t="s">
        <v>20</v>
      </c>
      <c r="F4223" s="84" t="s">
        <v>68</v>
      </c>
    </row>
    <row r="4224" spans="1:6" x14ac:dyDescent="0.25">
      <c r="A4224" s="84">
        <v>1487829362</v>
      </c>
      <c r="C4224" s="84">
        <v>1</v>
      </c>
      <c r="D4224" s="84">
        <v>1</v>
      </c>
      <c r="E4224" s="84" t="s">
        <v>20</v>
      </c>
      <c r="F4224" s="84" t="s">
        <v>63</v>
      </c>
    </row>
    <row r="4225" spans="1:6" x14ac:dyDescent="0.25">
      <c r="A4225" s="84">
        <v>1619918505</v>
      </c>
      <c r="C4225" s="84">
        <v>1</v>
      </c>
      <c r="D4225" s="84">
        <v>1</v>
      </c>
      <c r="E4225" s="84" t="s">
        <v>64</v>
      </c>
      <c r="F4225" s="84" t="s">
        <v>68</v>
      </c>
    </row>
    <row r="4226" spans="1:6" x14ac:dyDescent="0.25">
      <c r="A4226" s="84">
        <v>1407805245</v>
      </c>
      <c r="C4226" s="84">
        <v>1</v>
      </c>
      <c r="D4226" s="84">
        <v>1</v>
      </c>
      <c r="E4226" s="84" t="s">
        <v>20</v>
      </c>
      <c r="F4226" s="84" t="s">
        <v>69</v>
      </c>
    </row>
    <row r="4227" spans="1:6" x14ac:dyDescent="0.25">
      <c r="A4227" s="84">
        <v>1467546382</v>
      </c>
      <c r="C4227" s="84">
        <v>1</v>
      </c>
      <c r="D4227" s="84">
        <v>0</v>
      </c>
      <c r="E4227" s="84" t="s">
        <v>20</v>
      </c>
      <c r="F4227" s="84" t="s">
        <v>65</v>
      </c>
    </row>
    <row r="4228" spans="1:6" x14ac:dyDescent="0.25">
      <c r="A4228" s="84">
        <v>1578799508</v>
      </c>
      <c r="C4228" s="84">
        <v>1</v>
      </c>
      <c r="D4228" s="84">
        <v>1</v>
      </c>
      <c r="E4228" s="84" t="s">
        <v>20</v>
      </c>
      <c r="F4228" s="84" t="s">
        <v>67</v>
      </c>
    </row>
    <row r="4229" spans="1:6" x14ac:dyDescent="0.25">
      <c r="A4229" s="84">
        <v>1114975687</v>
      </c>
      <c r="C4229" s="84">
        <v>1</v>
      </c>
      <c r="D4229" s="84">
        <v>1</v>
      </c>
      <c r="E4229" s="84" t="s">
        <v>62</v>
      </c>
      <c r="F4229" s="84" t="s">
        <v>63</v>
      </c>
    </row>
    <row r="4230" spans="1:6" x14ac:dyDescent="0.25">
      <c r="A4230" s="84">
        <v>1780894717</v>
      </c>
      <c r="C4230" s="84">
        <v>1</v>
      </c>
      <c r="D4230" s="84">
        <v>1</v>
      </c>
      <c r="E4230" s="84" t="s">
        <v>20</v>
      </c>
      <c r="F4230" s="84" t="s">
        <v>63</v>
      </c>
    </row>
    <row r="4231" spans="1:6" x14ac:dyDescent="0.25">
      <c r="A4231" s="84">
        <v>1003888207</v>
      </c>
      <c r="C4231" s="84">
        <v>1</v>
      </c>
      <c r="D4231" s="84">
        <v>0</v>
      </c>
      <c r="E4231" s="84" t="s">
        <v>20</v>
      </c>
      <c r="F4231" s="84" t="s">
        <v>65</v>
      </c>
    </row>
    <row r="4232" spans="1:6" x14ac:dyDescent="0.25">
      <c r="A4232" s="84">
        <v>1043339575</v>
      </c>
      <c r="C4232" s="84">
        <v>1</v>
      </c>
      <c r="D4232" s="84">
        <v>1</v>
      </c>
      <c r="E4232" s="84" t="s">
        <v>20</v>
      </c>
      <c r="F4232" s="84" t="s">
        <v>68</v>
      </c>
    </row>
    <row r="4233" spans="1:6" x14ac:dyDescent="0.25">
      <c r="A4233" s="84">
        <v>1053599951</v>
      </c>
      <c r="C4233" s="84">
        <v>1</v>
      </c>
      <c r="D4233" s="84">
        <v>1</v>
      </c>
      <c r="E4233" s="84" t="s">
        <v>20</v>
      </c>
      <c r="F4233" s="84" t="s">
        <v>63</v>
      </c>
    </row>
    <row r="4234" spans="1:6" x14ac:dyDescent="0.25">
      <c r="A4234" s="84">
        <v>1992852875</v>
      </c>
      <c r="C4234" s="84">
        <v>1</v>
      </c>
      <c r="D4234" s="84">
        <v>1</v>
      </c>
      <c r="E4234" s="84" t="s">
        <v>62</v>
      </c>
      <c r="F4234" s="84" t="s">
        <v>70</v>
      </c>
    </row>
    <row r="4235" spans="1:6" x14ac:dyDescent="0.25">
      <c r="A4235" s="84">
        <v>1881662419</v>
      </c>
      <c r="C4235" s="84">
        <v>1</v>
      </c>
      <c r="D4235" s="84">
        <v>0</v>
      </c>
      <c r="E4235" s="84" t="s">
        <v>20</v>
      </c>
      <c r="F4235" s="84" t="s">
        <v>65</v>
      </c>
    </row>
    <row r="4236" spans="1:6" x14ac:dyDescent="0.25">
      <c r="A4236" s="84">
        <v>1295930972</v>
      </c>
      <c r="C4236" s="84">
        <v>1</v>
      </c>
      <c r="D4236" s="84">
        <v>0</v>
      </c>
      <c r="E4236" s="84" t="s">
        <v>20</v>
      </c>
      <c r="F4236" s="84" t="s">
        <v>65</v>
      </c>
    </row>
    <row r="4237" spans="1:6" x14ac:dyDescent="0.25">
      <c r="A4237" s="84">
        <v>1689764151</v>
      </c>
      <c r="C4237" s="84">
        <v>1</v>
      </c>
      <c r="D4237" s="84">
        <v>1</v>
      </c>
      <c r="E4237" s="84" t="s">
        <v>20</v>
      </c>
      <c r="F4237" s="84" t="s">
        <v>63</v>
      </c>
    </row>
    <row r="4238" spans="1:6" x14ac:dyDescent="0.25">
      <c r="A4238" s="84">
        <v>1164450573</v>
      </c>
      <c r="C4238" s="84">
        <v>1</v>
      </c>
      <c r="D4238" s="84">
        <v>0</v>
      </c>
      <c r="E4238" s="84" t="s">
        <v>71</v>
      </c>
      <c r="F4238" s="84" t="s">
        <v>65</v>
      </c>
    </row>
    <row r="4239" spans="1:6" x14ac:dyDescent="0.25">
      <c r="A4239" s="84">
        <v>1730176884</v>
      </c>
      <c r="C4239" s="84">
        <v>1</v>
      </c>
      <c r="D4239" s="84">
        <v>1</v>
      </c>
      <c r="E4239" s="84" t="s">
        <v>20</v>
      </c>
      <c r="F4239" s="84" t="s">
        <v>66</v>
      </c>
    </row>
    <row r="4240" spans="1:6" x14ac:dyDescent="0.25">
      <c r="A4240" s="84">
        <v>1881682888</v>
      </c>
      <c r="C4240" s="84">
        <v>1</v>
      </c>
      <c r="D4240" s="84">
        <v>0</v>
      </c>
      <c r="E4240" s="84" t="s">
        <v>71</v>
      </c>
      <c r="F4240" s="84" t="s">
        <v>65</v>
      </c>
    </row>
    <row r="4241" spans="1:6" x14ac:dyDescent="0.25">
      <c r="A4241" s="84">
        <v>1790127397</v>
      </c>
      <c r="C4241" s="84">
        <v>1</v>
      </c>
      <c r="D4241" s="84">
        <v>0</v>
      </c>
      <c r="E4241" s="84" t="s">
        <v>20</v>
      </c>
      <c r="F4241" s="84" t="s">
        <v>65</v>
      </c>
    </row>
    <row r="4242" spans="1:6" x14ac:dyDescent="0.25">
      <c r="A4242" s="84">
        <v>1013339522</v>
      </c>
      <c r="C4242" s="84">
        <v>1</v>
      </c>
      <c r="D4242" s="84">
        <v>1</v>
      </c>
      <c r="E4242" s="84" t="s">
        <v>71</v>
      </c>
      <c r="F4242" s="84" t="s">
        <v>69</v>
      </c>
    </row>
    <row r="4243" spans="1:6" x14ac:dyDescent="0.25">
      <c r="A4243" s="84">
        <v>1902880719</v>
      </c>
      <c r="C4243" s="84">
        <v>1</v>
      </c>
      <c r="D4243" s="84">
        <v>1</v>
      </c>
      <c r="E4243" s="84" t="s">
        <v>20</v>
      </c>
      <c r="F4243" s="84" t="s">
        <v>63</v>
      </c>
    </row>
    <row r="4244" spans="1:6" x14ac:dyDescent="0.25">
      <c r="A4244" s="84">
        <v>1114123114</v>
      </c>
      <c r="C4244" s="84">
        <v>1</v>
      </c>
      <c r="D4244" s="84">
        <v>0</v>
      </c>
      <c r="E4244" s="84" t="s">
        <v>20</v>
      </c>
      <c r="F4244" s="84" t="s">
        <v>65</v>
      </c>
    </row>
    <row r="4245" spans="1:6" x14ac:dyDescent="0.25">
      <c r="A4245" s="84">
        <v>1073582961</v>
      </c>
      <c r="C4245" s="84">
        <v>1</v>
      </c>
      <c r="D4245" s="84">
        <v>1</v>
      </c>
      <c r="E4245" s="84" t="s">
        <v>62</v>
      </c>
      <c r="F4245" s="84" t="s">
        <v>66</v>
      </c>
    </row>
    <row r="4246" spans="1:6" x14ac:dyDescent="0.25">
      <c r="A4246" s="84">
        <v>1437180080</v>
      </c>
      <c r="C4246" s="84">
        <v>1</v>
      </c>
      <c r="D4246" s="84">
        <v>0</v>
      </c>
      <c r="E4246" s="84" t="s">
        <v>71</v>
      </c>
      <c r="F4246" s="84" t="s">
        <v>65</v>
      </c>
    </row>
    <row r="4247" spans="1:6" x14ac:dyDescent="0.25">
      <c r="A4247" s="84">
        <v>1801869656</v>
      </c>
      <c r="C4247" s="84">
        <v>1</v>
      </c>
      <c r="D4247" s="84">
        <v>1</v>
      </c>
      <c r="E4247" s="84" t="s">
        <v>62</v>
      </c>
      <c r="F4247" s="84" t="s">
        <v>68</v>
      </c>
    </row>
    <row r="4248" spans="1:6" x14ac:dyDescent="0.25">
      <c r="A4248" s="84">
        <v>1013058452</v>
      </c>
      <c r="C4248" s="84">
        <v>1</v>
      </c>
      <c r="D4248" s="84">
        <v>0</v>
      </c>
      <c r="E4248" s="84" t="s">
        <v>20</v>
      </c>
      <c r="F4248" s="84" t="s">
        <v>65</v>
      </c>
    </row>
    <row r="4249" spans="1:6" x14ac:dyDescent="0.25">
      <c r="A4249" s="84">
        <v>1225068208</v>
      </c>
      <c r="C4249" s="84">
        <v>1</v>
      </c>
      <c r="D4249" s="84">
        <v>1</v>
      </c>
      <c r="E4249" s="84" t="s">
        <v>62</v>
      </c>
      <c r="F4249" s="84" t="s">
        <v>66</v>
      </c>
    </row>
    <row r="4250" spans="1:6" x14ac:dyDescent="0.25">
      <c r="A4250" s="84">
        <v>1619068715</v>
      </c>
      <c r="C4250" s="84">
        <v>1</v>
      </c>
      <c r="D4250" s="84">
        <v>0</v>
      </c>
      <c r="E4250" s="84" t="s">
        <v>20</v>
      </c>
      <c r="F4250" s="84" t="s">
        <v>65</v>
      </c>
    </row>
    <row r="4251" spans="1:6" x14ac:dyDescent="0.25">
      <c r="A4251" s="84">
        <v>1063617611</v>
      </c>
      <c r="C4251" s="84">
        <v>1</v>
      </c>
      <c r="D4251" s="84">
        <v>1</v>
      </c>
      <c r="E4251" s="84" t="s">
        <v>62</v>
      </c>
      <c r="F4251" s="84" t="s">
        <v>66</v>
      </c>
    </row>
    <row r="4252" spans="1:6" x14ac:dyDescent="0.25">
      <c r="A4252" s="84">
        <v>1528137304</v>
      </c>
      <c r="C4252" s="84">
        <v>1</v>
      </c>
      <c r="D4252" s="84">
        <v>0</v>
      </c>
      <c r="E4252" s="84" t="s">
        <v>20</v>
      </c>
      <c r="F4252" s="84" t="s">
        <v>65</v>
      </c>
    </row>
    <row r="4253" spans="1:6" x14ac:dyDescent="0.25">
      <c r="A4253" s="84">
        <v>1174878433</v>
      </c>
      <c r="C4253" s="84">
        <v>1</v>
      </c>
      <c r="D4253" s="84">
        <v>1</v>
      </c>
      <c r="E4253" s="84" t="s">
        <v>20</v>
      </c>
      <c r="F4253" s="84" t="s">
        <v>66</v>
      </c>
    </row>
    <row r="4254" spans="1:6" x14ac:dyDescent="0.25">
      <c r="A4254" s="84">
        <v>1255340360</v>
      </c>
      <c r="C4254" s="84">
        <v>1</v>
      </c>
      <c r="D4254" s="84">
        <v>1</v>
      </c>
      <c r="E4254" s="84" t="s">
        <v>71</v>
      </c>
      <c r="F4254" s="84" t="s">
        <v>69</v>
      </c>
    </row>
    <row r="4255" spans="1:6" x14ac:dyDescent="0.25">
      <c r="A4255" s="84">
        <v>1588825368</v>
      </c>
      <c r="C4255" s="84">
        <v>1</v>
      </c>
      <c r="D4255" s="84">
        <v>1</v>
      </c>
      <c r="E4255" s="84" t="s">
        <v>20</v>
      </c>
      <c r="F4255" s="84" t="s">
        <v>63</v>
      </c>
    </row>
    <row r="4256" spans="1:6" x14ac:dyDescent="0.25">
      <c r="A4256" s="84">
        <v>1437535846</v>
      </c>
      <c r="C4256" s="84">
        <v>1</v>
      </c>
      <c r="D4256" s="84">
        <v>1</v>
      </c>
      <c r="E4256" s="84" t="s">
        <v>20</v>
      </c>
      <c r="F4256" s="84" t="s">
        <v>63</v>
      </c>
    </row>
    <row r="4257" spans="1:6" x14ac:dyDescent="0.25">
      <c r="A4257" s="84">
        <v>1396262770</v>
      </c>
      <c r="C4257" s="84">
        <v>1</v>
      </c>
      <c r="D4257" s="84">
        <v>1</v>
      </c>
      <c r="E4257" s="84" t="s">
        <v>20</v>
      </c>
      <c r="F4257" s="84" t="s">
        <v>66</v>
      </c>
    </row>
    <row r="4258" spans="1:6" x14ac:dyDescent="0.25">
      <c r="A4258" s="84">
        <v>1851769863</v>
      </c>
      <c r="C4258" s="84">
        <v>1</v>
      </c>
      <c r="D4258" s="84">
        <v>1</v>
      </c>
      <c r="E4258" s="84" t="s">
        <v>20</v>
      </c>
      <c r="F4258" s="84" t="s">
        <v>63</v>
      </c>
    </row>
    <row r="4259" spans="1:6" x14ac:dyDescent="0.25">
      <c r="A4259" s="84">
        <v>1770965212</v>
      </c>
      <c r="C4259" s="84">
        <v>1</v>
      </c>
      <c r="D4259" s="84">
        <v>0</v>
      </c>
      <c r="E4259" s="84" t="s">
        <v>62</v>
      </c>
      <c r="F4259" s="84" t="s">
        <v>65</v>
      </c>
    </row>
    <row r="4260" spans="1:6" x14ac:dyDescent="0.25">
      <c r="A4260" s="84">
        <v>1053706655</v>
      </c>
      <c r="C4260" s="84">
        <v>1</v>
      </c>
      <c r="D4260" s="84">
        <v>0</v>
      </c>
      <c r="E4260" s="84" t="s">
        <v>20</v>
      </c>
      <c r="F4260" s="84" t="s">
        <v>65</v>
      </c>
    </row>
    <row r="4261" spans="1:6" x14ac:dyDescent="0.25">
      <c r="A4261" s="84">
        <v>1154611457</v>
      </c>
      <c r="C4261" s="84">
        <v>1</v>
      </c>
      <c r="D4261" s="84">
        <v>1</v>
      </c>
      <c r="E4261" s="84" t="s">
        <v>71</v>
      </c>
      <c r="F4261" s="84" t="s">
        <v>67</v>
      </c>
    </row>
    <row r="4262" spans="1:6" x14ac:dyDescent="0.25">
      <c r="A4262" s="84">
        <v>1588068845</v>
      </c>
      <c r="C4262" s="84">
        <v>1</v>
      </c>
      <c r="D4262" s="84">
        <v>1</v>
      </c>
      <c r="E4262" s="84" t="s">
        <v>20</v>
      </c>
      <c r="F4262" s="84" t="s">
        <v>63</v>
      </c>
    </row>
    <row r="4263" spans="1:6" x14ac:dyDescent="0.25">
      <c r="A4263" s="84">
        <v>1639378599</v>
      </c>
      <c r="C4263" s="84">
        <v>1</v>
      </c>
      <c r="D4263" s="84">
        <v>1</v>
      </c>
      <c r="E4263" s="84" t="s">
        <v>62</v>
      </c>
      <c r="F4263" s="84" t="s">
        <v>63</v>
      </c>
    </row>
    <row r="4264" spans="1:6" x14ac:dyDescent="0.25">
      <c r="A4264" s="84">
        <v>1790220143</v>
      </c>
      <c r="C4264" s="84">
        <v>1</v>
      </c>
      <c r="D4264" s="84">
        <v>1</v>
      </c>
      <c r="E4264" s="84" t="s">
        <v>62</v>
      </c>
      <c r="F4264" s="84" t="s">
        <v>63</v>
      </c>
    </row>
    <row r="4265" spans="1:6" x14ac:dyDescent="0.25">
      <c r="A4265" s="84">
        <v>1669924817</v>
      </c>
      <c r="C4265" s="84">
        <v>1</v>
      </c>
      <c r="D4265" s="84">
        <v>0</v>
      </c>
      <c r="E4265" s="84" t="s">
        <v>20</v>
      </c>
      <c r="F4265" s="84" t="s">
        <v>65</v>
      </c>
    </row>
    <row r="4266" spans="1:6" x14ac:dyDescent="0.25">
      <c r="A4266" s="84">
        <v>1346691573</v>
      </c>
      <c r="C4266" s="84">
        <v>1</v>
      </c>
      <c r="D4266" s="84">
        <v>1</v>
      </c>
      <c r="E4266" s="84" t="s">
        <v>62</v>
      </c>
      <c r="F4266" s="84" t="s">
        <v>68</v>
      </c>
    </row>
    <row r="4267" spans="1:6" x14ac:dyDescent="0.25">
      <c r="A4267" s="84">
        <v>1427501451</v>
      </c>
      <c r="C4267" s="84">
        <v>1</v>
      </c>
      <c r="D4267" s="84">
        <v>1</v>
      </c>
      <c r="E4267" s="84" t="s">
        <v>62</v>
      </c>
      <c r="F4267" s="84" t="s">
        <v>63</v>
      </c>
    </row>
    <row r="4268" spans="1:6" x14ac:dyDescent="0.25">
      <c r="A4268" s="84">
        <v>1780033605</v>
      </c>
      <c r="C4268" s="84">
        <v>1</v>
      </c>
      <c r="D4268" s="84">
        <v>1</v>
      </c>
      <c r="E4268" s="84" t="s">
        <v>62</v>
      </c>
      <c r="F4268" s="84" t="s">
        <v>68</v>
      </c>
    </row>
    <row r="4269" spans="1:6" x14ac:dyDescent="0.25">
      <c r="A4269" s="84">
        <v>1124404173</v>
      </c>
      <c r="C4269" s="84">
        <v>1</v>
      </c>
      <c r="D4269" s="84">
        <v>1</v>
      </c>
      <c r="E4269" s="84" t="s">
        <v>62</v>
      </c>
      <c r="F4269" s="84" t="s">
        <v>70</v>
      </c>
    </row>
    <row r="4270" spans="1:6" x14ac:dyDescent="0.25">
      <c r="A4270" s="84">
        <v>1972565398</v>
      </c>
      <c r="C4270" s="84">
        <v>1</v>
      </c>
      <c r="D4270" s="84">
        <v>1</v>
      </c>
      <c r="E4270" s="84" t="s">
        <v>62</v>
      </c>
      <c r="F4270" s="84" t="s">
        <v>66</v>
      </c>
    </row>
    <row r="4271" spans="1:6" x14ac:dyDescent="0.25">
      <c r="A4271" s="84">
        <v>1659424810</v>
      </c>
      <c r="C4271" s="84">
        <v>1</v>
      </c>
      <c r="D4271" s="84">
        <v>1</v>
      </c>
      <c r="E4271" s="84" t="s">
        <v>20</v>
      </c>
      <c r="F4271" s="84" t="s">
        <v>68</v>
      </c>
    </row>
    <row r="4272" spans="1:6" x14ac:dyDescent="0.25">
      <c r="A4272" s="84">
        <v>1023014305</v>
      </c>
      <c r="C4272" s="84">
        <v>1</v>
      </c>
      <c r="D4272" s="84">
        <v>0</v>
      </c>
      <c r="E4272" s="84" t="s">
        <v>20</v>
      </c>
      <c r="F4272" s="84" t="s">
        <v>65</v>
      </c>
    </row>
    <row r="4273" spans="1:6" x14ac:dyDescent="0.25">
      <c r="A4273" s="84">
        <v>1225009616</v>
      </c>
      <c r="C4273" s="84">
        <v>1</v>
      </c>
      <c r="D4273" s="84">
        <v>0</v>
      </c>
      <c r="E4273" s="84" t="s">
        <v>62</v>
      </c>
      <c r="F4273" s="84" t="s">
        <v>65</v>
      </c>
    </row>
    <row r="4274" spans="1:6" x14ac:dyDescent="0.25">
      <c r="A4274" s="84">
        <v>1770561946</v>
      </c>
      <c r="C4274" s="84">
        <v>1</v>
      </c>
      <c r="D4274" s="84">
        <v>1</v>
      </c>
      <c r="E4274" s="84" t="s">
        <v>20</v>
      </c>
      <c r="F4274" s="84" t="s">
        <v>68</v>
      </c>
    </row>
    <row r="4275" spans="1:6" x14ac:dyDescent="0.25">
      <c r="A4275" s="84">
        <v>1992702336</v>
      </c>
      <c r="C4275" s="84">
        <v>1</v>
      </c>
      <c r="D4275" s="84">
        <v>0</v>
      </c>
      <c r="E4275" s="84" t="s">
        <v>71</v>
      </c>
      <c r="F4275" s="84" t="s">
        <v>65</v>
      </c>
    </row>
    <row r="4276" spans="1:6" x14ac:dyDescent="0.25">
      <c r="A4276" s="84">
        <v>1528003977</v>
      </c>
      <c r="C4276" s="84">
        <v>1</v>
      </c>
      <c r="D4276" s="84">
        <v>1</v>
      </c>
      <c r="E4276" s="84" t="s">
        <v>20</v>
      </c>
      <c r="F4276" s="84" t="s">
        <v>68</v>
      </c>
    </row>
    <row r="4277" spans="1:6" x14ac:dyDescent="0.25">
      <c r="A4277" s="84">
        <v>1225008220</v>
      </c>
      <c r="C4277" s="84">
        <v>1</v>
      </c>
      <c r="D4277" s="84">
        <v>1</v>
      </c>
      <c r="E4277" s="84" t="s">
        <v>20</v>
      </c>
      <c r="F4277" s="84" t="s">
        <v>66</v>
      </c>
    </row>
    <row r="4278" spans="1:6" x14ac:dyDescent="0.25">
      <c r="A4278" s="84">
        <v>1356396790</v>
      </c>
      <c r="C4278" s="84">
        <v>1</v>
      </c>
      <c r="D4278" s="84">
        <v>0</v>
      </c>
      <c r="E4278" s="84" t="s">
        <v>62</v>
      </c>
      <c r="F4278" s="84" t="s">
        <v>65</v>
      </c>
    </row>
    <row r="4279" spans="1:6" x14ac:dyDescent="0.25">
      <c r="A4279" s="84">
        <v>1114972619</v>
      </c>
      <c r="C4279" s="84">
        <v>1</v>
      </c>
      <c r="D4279" s="84">
        <v>1</v>
      </c>
      <c r="E4279" s="84" t="s">
        <v>62</v>
      </c>
      <c r="F4279" s="84" t="s">
        <v>66</v>
      </c>
    </row>
    <row r="4280" spans="1:6" x14ac:dyDescent="0.25">
      <c r="A4280" s="84">
        <v>1942908892</v>
      </c>
      <c r="C4280" s="84">
        <v>1</v>
      </c>
      <c r="D4280" s="84">
        <v>1</v>
      </c>
      <c r="E4280" s="84" t="s">
        <v>20</v>
      </c>
      <c r="F4280" s="84" t="s">
        <v>63</v>
      </c>
    </row>
    <row r="4281" spans="1:6" x14ac:dyDescent="0.25">
      <c r="A4281" s="84">
        <v>1740906437</v>
      </c>
      <c r="C4281" s="84">
        <v>1</v>
      </c>
      <c r="D4281" s="84">
        <v>1</v>
      </c>
      <c r="E4281" s="84" t="s">
        <v>20</v>
      </c>
      <c r="F4281" s="84" t="s">
        <v>70</v>
      </c>
    </row>
    <row r="4282" spans="1:6" x14ac:dyDescent="0.25">
      <c r="A4282" s="84">
        <v>1013685494</v>
      </c>
      <c r="C4282" s="84">
        <v>1</v>
      </c>
      <c r="D4282" s="84">
        <v>1</v>
      </c>
      <c r="E4282" s="84" t="s">
        <v>20</v>
      </c>
      <c r="F4282" s="84" t="s">
        <v>70</v>
      </c>
    </row>
    <row r="4283" spans="1:6" x14ac:dyDescent="0.25">
      <c r="A4283" s="84">
        <v>1346372521</v>
      </c>
      <c r="C4283" s="84">
        <v>1</v>
      </c>
      <c r="D4283" s="84">
        <v>1</v>
      </c>
      <c r="E4283" s="84" t="s">
        <v>64</v>
      </c>
      <c r="F4283" s="84" t="s">
        <v>68</v>
      </c>
    </row>
    <row r="4284" spans="1:6" x14ac:dyDescent="0.25">
      <c r="A4284" s="84">
        <v>1275068462</v>
      </c>
      <c r="C4284" s="84">
        <v>1</v>
      </c>
      <c r="D4284" s="84">
        <v>0</v>
      </c>
      <c r="E4284" s="84" t="s">
        <v>71</v>
      </c>
      <c r="F4284" s="84" t="s">
        <v>65</v>
      </c>
    </row>
    <row r="4285" spans="1:6" x14ac:dyDescent="0.25">
      <c r="A4285" s="84">
        <v>1386160547</v>
      </c>
      <c r="C4285" s="84">
        <v>1</v>
      </c>
      <c r="D4285" s="84">
        <v>0</v>
      </c>
      <c r="E4285" s="84" t="s">
        <v>71</v>
      </c>
      <c r="F4285" s="84" t="s">
        <v>65</v>
      </c>
    </row>
    <row r="4286" spans="1:6" x14ac:dyDescent="0.25">
      <c r="A4286" s="84">
        <v>1497790877</v>
      </c>
      <c r="C4286" s="84">
        <v>1</v>
      </c>
      <c r="D4286" s="84">
        <v>1</v>
      </c>
      <c r="E4286" s="84" t="s">
        <v>62</v>
      </c>
      <c r="F4286" s="84" t="s">
        <v>68</v>
      </c>
    </row>
    <row r="4287" spans="1:6" x14ac:dyDescent="0.25">
      <c r="A4287" s="84">
        <v>1841268091</v>
      </c>
      <c r="C4287" s="84">
        <v>1</v>
      </c>
      <c r="D4287" s="84">
        <v>0</v>
      </c>
      <c r="E4287" s="84" t="s">
        <v>20</v>
      </c>
      <c r="F4287" s="84" t="s">
        <v>65</v>
      </c>
    </row>
    <row r="4288" spans="1:6" x14ac:dyDescent="0.25">
      <c r="A4288" s="84">
        <v>1225038029</v>
      </c>
      <c r="C4288" s="84">
        <v>1</v>
      </c>
      <c r="D4288" s="84">
        <v>1</v>
      </c>
      <c r="E4288" s="84" t="s">
        <v>62</v>
      </c>
      <c r="F4288" s="84" t="s">
        <v>70</v>
      </c>
    </row>
    <row r="4289" spans="1:6" x14ac:dyDescent="0.25">
      <c r="A4289" s="84">
        <v>1659363463</v>
      </c>
      <c r="C4289" s="84">
        <v>1</v>
      </c>
      <c r="D4289" s="84">
        <v>0</v>
      </c>
      <c r="E4289" s="84" t="s">
        <v>20</v>
      </c>
      <c r="F4289" s="84" t="s">
        <v>65</v>
      </c>
    </row>
    <row r="4290" spans="1:6" x14ac:dyDescent="0.25">
      <c r="A4290" s="84">
        <v>1962554857</v>
      </c>
      <c r="C4290" s="84">
        <v>1</v>
      </c>
      <c r="D4290" s="84">
        <v>0</v>
      </c>
      <c r="E4290" s="84" t="s">
        <v>64</v>
      </c>
      <c r="F4290" s="84" t="s">
        <v>65</v>
      </c>
    </row>
    <row r="4291" spans="1:6" x14ac:dyDescent="0.25">
      <c r="A4291" s="84">
        <v>1457491086</v>
      </c>
      <c r="C4291" s="84">
        <v>1</v>
      </c>
      <c r="D4291" s="84">
        <v>0</v>
      </c>
      <c r="E4291" s="84" t="s">
        <v>64</v>
      </c>
      <c r="F4291" s="84" t="s">
        <v>65</v>
      </c>
    </row>
    <row r="4292" spans="1:6" x14ac:dyDescent="0.25">
      <c r="A4292" s="84">
        <v>1811959190</v>
      </c>
      <c r="C4292" s="84">
        <v>1</v>
      </c>
      <c r="D4292" s="84">
        <v>0</v>
      </c>
      <c r="E4292" s="84" t="s">
        <v>20</v>
      </c>
      <c r="F4292" s="84" t="s">
        <v>65</v>
      </c>
    </row>
    <row r="4293" spans="1:6" x14ac:dyDescent="0.25">
      <c r="A4293" s="84">
        <v>1548363450</v>
      </c>
      <c r="C4293" s="84">
        <v>1</v>
      </c>
      <c r="D4293" s="84">
        <v>1</v>
      </c>
      <c r="E4293" s="84" t="s">
        <v>62</v>
      </c>
      <c r="F4293" s="84" t="s">
        <v>68</v>
      </c>
    </row>
    <row r="4294" spans="1:6" x14ac:dyDescent="0.25">
      <c r="A4294" s="84">
        <v>1427033844</v>
      </c>
      <c r="C4294" s="84">
        <v>1</v>
      </c>
      <c r="D4294" s="84">
        <v>0</v>
      </c>
      <c r="E4294" s="84" t="s">
        <v>71</v>
      </c>
      <c r="F4294" s="84" t="s">
        <v>65</v>
      </c>
    </row>
    <row r="4295" spans="1:6" x14ac:dyDescent="0.25">
      <c r="A4295" s="84">
        <v>1700851052</v>
      </c>
      <c r="C4295" s="84">
        <v>1</v>
      </c>
      <c r="D4295" s="84">
        <v>0</v>
      </c>
      <c r="E4295" s="84" t="s">
        <v>62</v>
      </c>
      <c r="F4295" s="84" t="s">
        <v>65</v>
      </c>
    </row>
    <row r="4296" spans="1:6" x14ac:dyDescent="0.25">
      <c r="A4296" s="84">
        <v>1700989316</v>
      </c>
      <c r="C4296" s="84">
        <v>1</v>
      </c>
      <c r="D4296" s="84">
        <v>1</v>
      </c>
      <c r="E4296" s="84" t="s">
        <v>71</v>
      </c>
      <c r="F4296" s="84" t="s">
        <v>70</v>
      </c>
    </row>
    <row r="4297" spans="1:6" x14ac:dyDescent="0.25">
      <c r="A4297" s="84">
        <v>1649201807</v>
      </c>
      <c r="C4297" s="84">
        <v>1</v>
      </c>
      <c r="D4297" s="84">
        <v>0</v>
      </c>
      <c r="E4297" s="84" t="s">
        <v>62</v>
      </c>
      <c r="F4297" s="84" t="s">
        <v>65</v>
      </c>
    </row>
    <row r="4298" spans="1:6" x14ac:dyDescent="0.25">
      <c r="A4298" s="84">
        <v>1609845437</v>
      </c>
      <c r="C4298" s="84">
        <v>1</v>
      </c>
      <c r="D4298" s="84">
        <v>0</v>
      </c>
      <c r="E4298" s="84" t="s">
        <v>20</v>
      </c>
      <c r="F4298" s="84" t="s">
        <v>65</v>
      </c>
    </row>
    <row r="4299" spans="1:6" x14ac:dyDescent="0.25">
      <c r="A4299" s="84">
        <v>1508970120</v>
      </c>
      <c r="C4299" s="84">
        <v>1</v>
      </c>
      <c r="D4299" s="84">
        <v>1</v>
      </c>
      <c r="E4299" s="84" t="s">
        <v>62</v>
      </c>
      <c r="F4299" s="84" t="s">
        <v>70</v>
      </c>
    </row>
    <row r="4300" spans="1:6" x14ac:dyDescent="0.25">
      <c r="A4300" s="84">
        <v>1821044173</v>
      </c>
      <c r="C4300" s="84">
        <v>1</v>
      </c>
      <c r="D4300" s="84">
        <v>1</v>
      </c>
      <c r="E4300" s="84" t="s">
        <v>62</v>
      </c>
      <c r="F4300" s="84" t="s">
        <v>63</v>
      </c>
    </row>
    <row r="4301" spans="1:6" x14ac:dyDescent="0.25">
      <c r="A4301" s="84">
        <v>1447219068</v>
      </c>
      <c r="C4301" s="84">
        <v>1</v>
      </c>
      <c r="D4301" s="84">
        <v>1</v>
      </c>
      <c r="E4301" s="84" t="s">
        <v>64</v>
      </c>
      <c r="F4301" s="84" t="s">
        <v>68</v>
      </c>
    </row>
    <row r="4302" spans="1:6" x14ac:dyDescent="0.25">
      <c r="A4302" s="84">
        <v>1558361261</v>
      </c>
      <c r="C4302" s="84">
        <v>1</v>
      </c>
      <c r="D4302" s="84">
        <v>1</v>
      </c>
      <c r="E4302" s="84" t="s">
        <v>20</v>
      </c>
      <c r="F4302" s="84" t="s">
        <v>66</v>
      </c>
    </row>
    <row r="4303" spans="1:6" x14ac:dyDescent="0.25">
      <c r="A4303" s="84">
        <v>1033187208</v>
      </c>
      <c r="C4303" s="84">
        <v>1</v>
      </c>
      <c r="D4303" s="84">
        <v>1</v>
      </c>
      <c r="E4303" s="84" t="s">
        <v>20</v>
      </c>
      <c r="F4303" s="84" t="s">
        <v>63</v>
      </c>
    </row>
    <row r="4304" spans="1:6" x14ac:dyDescent="0.25">
      <c r="A4304" s="84">
        <v>1386675536</v>
      </c>
      <c r="C4304" s="84">
        <v>1</v>
      </c>
      <c r="D4304" s="84">
        <v>1</v>
      </c>
      <c r="E4304" s="84" t="s">
        <v>62</v>
      </c>
      <c r="F4304" s="84" t="s">
        <v>68</v>
      </c>
    </row>
    <row r="4305" spans="1:6" x14ac:dyDescent="0.25">
      <c r="A4305" s="84">
        <v>1487613170</v>
      </c>
      <c r="C4305" s="84">
        <v>1</v>
      </c>
      <c r="D4305" s="84">
        <v>1</v>
      </c>
      <c r="E4305" s="84" t="s">
        <v>62</v>
      </c>
      <c r="F4305" s="84" t="s">
        <v>66</v>
      </c>
    </row>
    <row r="4306" spans="1:6" x14ac:dyDescent="0.25">
      <c r="A4306" s="84">
        <v>1285606491</v>
      </c>
      <c r="C4306" s="84">
        <v>1</v>
      </c>
      <c r="D4306" s="84">
        <v>1</v>
      </c>
      <c r="E4306" s="84" t="s">
        <v>71</v>
      </c>
      <c r="F4306" s="84" t="s">
        <v>63</v>
      </c>
    </row>
    <row r="4307" spans="1:6" x14ac:dyDescent="0.25">
      <c r="A4307" s="84">
        <v>1710962071</v>
      </c>
      <c r="C4307" s="84">
        <v>1</v>
      </c>
      <c r="D4307" s="84">
        <v>1</v>
      </c>
      <c r="E4307" s="84" t="s">
        <v>20</v>
      </c>
      <c r="F4307" s="84" t="s">
        <v>63</v>
      </c>
    </row>
    <row r="4308" spans="1:6" x14ac:dyDescent="0.25">
      <c r="A4308" s="84">
        <v>1386653590</v>
      </c>
      <c r="C4308" s="84">
        <v>1</v>
      </c>
      <c r="D4308" s="84">
        <v>1</v>
      </c>
      <c r="E4308" s="84" t="s">
        <v>62</v>
      </c>
      <c r="F4308" s="84" t="s">
        <v>68</v>
      </c>
    </row>
    <row r="4309" spans="1:6" x14ac:dyDescent="0.25">
      <c r="A4309" s="84">
        <v>1427032234</v>
      </c>
      <c r="C4309" s="84">
        <v>1</v>
      </c>
      <c r="D4309" s="84">
        <v>1</v>
      </c>
      <c r="E4309" s="84" t="s">
        <v>20</v>
      </c>
      <c r="F4309" s="84" t="s">
        <v>67</v>
      </c>
    </row>
    <row r="4310" spans="1:6" x14ac:dyDescent="0.25">
      <c r="A4310" s="84">
        <v>1053330175</v>
      </c>
      <c r="C4310" s="84">
        <v>1</v>
      </c>
      <c r="D4310" s="84">
        <v>1</v>
      </c>
      <c r="E4310" s="84" t="s">
        <v>20</v>
      </c>
      <c r="F4310" s="84" t="s">
        <v>68</v>
      </c>
    </row>
    <row r="4311" spans="1:6" x14ac:dyDescent="0.25">
      <c r="A4311" s="84">
        <v>1164419362</v>
      </c>
      <c r="C4311" s="84">
        <v>1</v>
      </c>
      <c r="D4311" s="84">
        <v>1</v>
      </c>
      <c r="E4311" s="84" t="s">
        <v>62</v>
      </c>
      <c r="F4311" s="84" t="s">
        <v>63</v>
      </c>
    </row>
    <row r="4312" spans="1:6" x14ac:dyDescent="0.25">
      <c r="A4312" s="84">
        <v>1316054448</v>
      </c>
      <c r="C4312" s="84">
        <v>1</v>
      </c>
      <c r="D4312" s="84">
        <v>0</v>
      </c>
      <c r="E4312" s="84" t="s">
        <v>71</v>
      </c>
      <c r="F4312" s="84" t="s">
        <v>65</v>
      </c>
    </row>
    <row r="4313" spans="1:6" x14ac:dyDescent="0.25">
      <c r="A4313" s="84">
        <v>1043286453</v>
      </c>
      <c r="C4313" s="84">
        <v>1</v>
      </c>
      <c r="D4313" s="84">
        <v>1</v>
      </c>
      <c r="E4313" s="84" t="s">
        <v>62</v>
      </c>
      <c r="F4313" s="84" t="s">
        <v>70</v>
      </c>
    </row>
    <row r="4314" spans="1:6" x14ac:dyDescent="0.25">
      <c r="A4314" s="84">
        <v>1174518906</v>
      </c>
      <c r="C4314" s="84">
        <v>1</v>
      </c>
      <c r="D4314" s="84">
        <v>1</v>
      </c>
      <c r="E4314" s="84" t="s">
        <v>20</v>
      </c>
      <c r="F4314" s="84" t="s">
        <v>63</v>
      </c>
    </row>
    <row r="4315" spans="1:6" x14ac:dyDescent="0.25">
      <c r="A4315" s="84">
        <v>1114936325</v>
      </c>
      <c r="C4315" s="84">
        <v>1</v>
      </c>
      <c r="D4315" s="84">
        <v>1</v>
      </c>
      <c r="E4315" s="84" t="s">
        <v>20</v>
      </c>
      <c r="F4315" s="84" t="s">
        <v>63</v>
      </c>
    </row>
    <row r="4316" spans="1:6" x14ac:dyDescent="0.25">
      <c r="A4316" s="84">
        <v>1952367393</v>
      </c>
      <c r="C4316" s="84">
        <v>1</v>
      </c>
      <c r="D4316" s="84">
        <v>1</v>
      </c>
      <c r="E4316" s="84" t="s">
        <v>20</v>
      </c>
      <c r="F4316" s="84" t="s">
        <v>70</v>
      </c>
    </row>
    <row r="4317" spans="1:6" x14ac:dyDescent="0.25">
      <c r="A4317" s="84">
        <v>1295770832</v>
      </c>
      <c r="C4317" s="84">
        <v>1</v>
      </c>
      <c r="D4317" s="84">
        <v>1</v>
      </c>
      <c r="E4317" s="84" t="s">
        <v>62</v>
      </c>
      <c r="F4317" s="84" t="s">
        <v>70</v>
      </c>
    </row>
    <row r="4318" spans="1:6" x14ac:dyDescent="0.25">
      <c r="A4318" s="84">
        <v>1811085590</v>
      </c>
      <c r="C4318" s="84">
        <v>1</v>
      </c>
      <c r="D4318" s="84">
        <v>0</v>
      </c>
      <c r="E4318" s="84" t="s">
        <v>62</v>
      </c>
      <c r="F4318" s="84" t="s">
        <v>65</v>
      </c>
    </row>
    <row r="4319" spans="1:6" x14ac:dyDescent="0.25">
      <c r="A4319" s="84">
        <v>1609929868</v>
      </c>
      <c r="C4319" s="84">
        <v>1</v>
      </c>
      <c r="D4319" s="84">
        <v>1</v>
      </c>
      <c r="E4319" s="84" t="s">
        <v>62</v>
      </c>
      <c r="F4319" s="84" t="s">
        <v>66</v>
      </c>
    </row>
    <row r="4320" spans="1:6" x14ac:dyDescent="0.25">
      <c r="A4320" s="84">
        <v>1669525721</v>
      </c>
      <c r="C4320" s="84">
        <v>1</v>
      </c>
      <c r="D4320" s="84">
        <v>1</v>
      </c>
      <c r="E4320" s="84" t="s">
        <v>62</v>
      </c>
      <c r="F4320" s="84" t="s">
        <v>68</v>
      </c>
    </row>
    <row r="4321" spans="1:6" x14ac:dyDescent="0.25">
      <c r="A4321" s="84">
        <v>1801394101</v>
      </c>
      <c r="C4321" s="84">
        <v>1</v>
      </c>
      <c r="D4321" s="84">
        <v>1</v>
      </c>
      <c r="E4321" s="84" t="s">
        <v>20</v>
      </c>
      <c r="F4321" s="84" t="s">
        <v>63</v>
      </c>
    </row>
    <row r="4322" spans="1:6" x14ac:dyDescent="0.25">
      <c r="A4322" s="84">
        <v>1619405511</v>
      </c>
      <c r="C4322" s="84">
        <v>1</v>
      </c>
      <c r="D4322" s="84">
        <v>0</v>
      </c>
      <c r="E4322" s="84" t="s">
        <v>20</v>
      </c>
      <c r="F4322" s="84" t="s">
        <v>65</v>
      </c>
    </row>
    <row r="4323" spans="1:6" x14ac:dyDescent="0.25">
      <c r="A4323" s="84">
        <v>1225505944</v>
      </c>
      <c r="C4323" s="84">
        <v>1</v>
      </c>
      <c r="D4323" s="84">
        <v>0</v>
      </c>
      <c r="E4323" s="84" t="s">
        <v>62</v>
      </c>
      <c r="F4323" s="84" t="s">
        <v>65</v>
      </c>
    </row>
    <row r="4324" spans="1:6" x14ac:dyDescent="0.25">
      <c r="A4324" s="84">
        <v>1790259406</v>
      </c>
      <c r="C4324" s="84">
        <v>1</v>
      </c>
      <c r="D4324" s="84">
        <v>1</v>
      </c>
      <c r="E4324" s="84" t="s">
        <v>20</v>
      </c>
      <c r="F4324" s="84" t="s">
        <v>67</v>
      </c>
    </row>
    <row r="4325" spans="1:6" x14ac:dyDescent="0.25">
      <c r="A4325" s="84">
        <v>1619457835</v>
      </c>
      <c r="C4325" s="84">
        <v>1</v>
      </c>
      <c r="D4325" s="84">
        <v>1</v>
      </c>
      <c r="E4325" s="84" t="s">
        <v>62</v>
      </c>
      <c r="F4325" s="84" t="s">
        <v>70</v>
      </c>
    </row>
    <row r="4326" spans="1:6" x14ac:dyDescent="0.25">
      <c r="A4326" s="84">
        <v>1861502973</v>
      </c>
      <c r="C4326" s="84">
        <v>1</v>
      </c>
      <c r="D4326" s="84">
        <v>1</v>
      </c>
      <c r="E4326" s="84" t="s">
        <v>20</v>
      </c>
      <c r="F4326" s="84" t="s">
        <v>63</v>
      </c>
    </row>
    <row r="4327" spans="1:6" x14ac:dyDescent="0.25">
      <c r="A4327" s="84">
        <v>1124398847</v>
      </c>
      <c r="C4327" s="84">
        <v>1</v>
      </c>
      <c r="D4327" s="84">
        <v>1</v>
      </c>
      <c r="E4327" s="84" t="s">
        <v>20</v>
      </c>
      <c r="F4327" s="84" t="s">
        <v>67</v>
      </c>
    </row>
    <row r="4328" spans="1:6" x14ac:dyDescent="0.25">
      <c r="A4328" s="84">
        <v>1609173038</v>
      </c>
      <c r="C4328" s="84">
        <v>1</v>
      </c>
      <c r="D4328" s="84">
        <v>0</v>
      </c>
      <c r="E4328" s="84" t="s">
        <v>71</v>
      </c>
      <c r="F4328" s="84" t="s">
        <v>65</v>
      </c>
    </row>
    <row r="4329" spans="1:6" x14ac:dyDescent="0.25">
      <c r="A4329" s="84">
        <v>1477823342</v>
      </c>
      <c r="C4329" s="84">
        <v>1</v>
      </c>
      <c r="D4329" s="84">
        <v>0</v>
      </c>
      <c r="E4329" s="84" t="s">
        <v>20</v>
      </c>
      <c r="F4329" s="84" t="s">
        <v>65</v>
      </c>
    </row>
    <row r="4330" spans="1:6" x14ac:dyDescent="0.25">
      <c r="A4330" s="84">
        <v>1700048147</v>
      </c>
      <c r="C4330" s="84">
        <v>1</v>
      </c>
      <c r="D4330" s="84">
        <v>1</v>
      </c>
      <c r="E4330" s="84" t="s">
        <v>62</v>
      </c>
      <c r="F4330" s="84" t="s">
        <v>68</v>
      </c>
    </row>
    <row r="4331" spans="1:6" x14ac:dyDescent="0.25">
      <c r="A4331" s="84">
        <v>1245587203</v>
      </c>
      <c r="C4331" s="84">
        <v>1</v>
      </c>
      <c r="D4331" s="84">
        <v>1</v>
      </c>
      <c r="E4331" s="84" t="s">
        <v>20</v>
      </c>
      <c r="F4331" s="84" t="s">
        <v>63</v>
      </c>
    </row>
    <row r="4332" spans="1:6" x14ac:dyDescent="0.25">
      <c r="A4332" s="84">
        <v>1326268079</v>
      </c>
      <c r="C4332" s="84">
        <v>1</v>
      </c>
      <c r="D4332" s="84">
        <v>1</v>
      </c>
      <c r="E4332" s="84" t="s">
        <v>62</v>
      </c>
      <c r="F4332" s="84" t="s">
        <v>70</v>
      </c>
    </row>
    <row r="4333" spans="1:6" x14ac:dyDescent="0.25">
      <c r="A4333" s="84">
        <v>1619231073</v>
      </c>
      <c r="C4333" s="84">
        <v>1</v>
      </c>
      <c r="D4333" s="84">
        <v>1</v>
      </c>
      <c r="E4333" s="84" t="s">
        <v>62</v>
      </c>
      <c r="F4333" s="84" t="s">
        <v>68</v>
      </c>
    </row>
    <row r="4334" spans="1:6" x14ac:dyDescent="0.25">
      <c r="A4334" s="84">
        <v>1730310210</v>
      </c>
      <c r="C4334" s="84">
        <v>1</v>
      </c>
      <c r="D4334" s="84">
        <v>1</v>
      </c>
      <c r="E4334" s="84" t="s">
        <v>62</v>
      </c>
      <c r="F4334" s="84" t="s">
        <v>68</v>
      </c>
    </row>
    <row r="4335" spans="1:6" x14ac:dyDescent="0.25">
      <c r="A4335" s="84">
        <v>1841553138</v>
      </c>
      <c r="C4335" s="84">
        <v>1</v>
      </c>
      <c r="D4335" s="84">
        <v>1</v>
      </c>
      <c r="E4335" s="84" t="s">
        <v>62</v>
      </c>
      <c r="F4335" s="84" t="s">
        <v>68</v>
      </c>
    </row>
    <row r="4336" spans="1:6" x14ac:dyDescent="0.25">
      <c r="A4336" s="84">
        <v>1194162560</v>
      </c>
      <c r="C4336" s="84">
        <v>1</v>
      </c>
      <c r="D4336" s="84">
        <v>1</v>
      </c>
      <c r="E4336" s="84" t="s">
        <v>62</v>
      </c>
      <c r="F4336" s="84" t="s">
        <v>68</v>
      </c>
    </row>
    <row r="4337" spans="1:6" x14ac:dyDescent="0.25">
      <c r="A4337" s="84">
        <v>1255420204</v>
      </c>
      <c r="C4337" s="84">
        <v>1</v>
      </c>
      <c r="D4337" s="84">
        <v>1</v>
      </c>
      <c r="E4337" s="84" t="s">
        <v>71</v>
      </c>
      <c r="F4337" s="84" t="s">
        <v>63</v>
      </c>
    </row>
    <row r="4338" spans="1:6" x14ac:dyDescent="0.25">
      <c r="A4338" s="84">
        <v>1770927634</v>
      </c>
      <c r="C4338" s="84">
        <v>1</v>
      </c>
      <c r="D4338" s="84">
        <v>0</v>
      </c>
      <c r="E4338" s="84" t="s">
        <v>20</v>
      </c>
      <c r="F4338" s="84" t="s">
        <v>65</v>
      </c>
    </row>
    <row r="4339" spans="1:6" x14ac:dyDescent="0.25">
      <c r="A4339" s="84">
        <v>1922443001</v>
      </c>
      <c r="C4339" s="84">
        <v>1</v>
      </c>
      <c r="D4339" s="84">
        <v>1</v>
      </c>
      <c r="E4339" s="84" t="s">
        <v>62</v>
      </c>
      <c r="F4339" s="84" t="s">
        <v>68</v>
      </c>
    </row>
    <row r="4340" spans="1:6" x14ac:dyDescent="0.25">
      <c r="A4340" s="84">
        <v>1386997351</v>
      </c>
      <c r="C4340" s="84">
        <v>1</v>
      </c>
      <c r="D4340" s="84">
        <v>1</v>
      </c>
      <c r="E4340" s="84" t="s">
        <v>62</v>
      </c>
      <c r="F4340" s="84" t="s">
        <v>70</v>
      </c>
    </row>
    <row r="4341" spans="1:6" x14ac:dyDescent="0.25">
      <c r="A4341" s="84">
        <v>1386900041</v>
      </c>
      <c r="C4341" s="84">
        <v>1</v>
      </c>
      <c r="D4341" s="84">
        <v>0</v>
      </c>
      <c r="E4341" s="84" t="s">
        <v>64</v>
      </c>
      <c r="F4341" s="84" t="s">
        <v>65</v>
      </c>
    </row>
    <row r="4342" spans="1:6" x14ac:dyDescent="0.25">
      <c r="A4342" s="84">
        <v>1770643843</v>
      </c>
      <c r="C4342" s="84">
        <v>1</v>
      </c>
      <c r="D4342" s="84">
        <v>1</v>
      </c>
      <c r="E4342" s="84" t="s">
        <v>62</v>
      </c>
      <c r="F4342" s="84" t="s">
        <v>68</v>
      </c>
    </row>
    <row r="4343" spans="1:6" x14ac:dyDescent="0.25">
      <c r="A4343" s="84">
        <v>1265721419</v>
      </c>
      <c r="C4343" s="84">
        <v>1</v>
      </c>
      <c r="D4343" s="84">
        <v>1</v>
      </c>
      <c r="E4343" s="84" t="s">
        <v>62</v>
      </c>
      <c r="F4343" s="84" t="s">
        <v>70</v>
      </c>
    </row>
    <row r="4344" spans="1:6" x14ac:dyDescent="0.25">
      <c r="A4344" s="84">
        <v>1326310665</v>
      </c>
      <c r="C4344" s="84">
        <v>1</v>
      </c>
      <c r="D4344" s="84">
        <v>1</v>
      </c>
      <c r="E4344" s="84" t="s">
        <v>62</v>
      </c>
      <c r="F4344" s="84" t="s">
        <v>70</v>
      </c>
    </row>
    <row r="4345" spans="1:6" x14ac:dyDescent="0.25">
      <c r="A4345" s="84">
        <v>1285918326</v>
      </c>
      <c r="C4345" s="84">
        <v>1</v>
      </c>
      <c r="D4345" s="84">
        <v>1</v>
      </c>
      <c r="E4345" s="84" t="s">
        <v>62</v>
      </c>
      <c r="F4345" s="84" t="s">
        <v>70</v>
      </c>
    </row>
    <row r="4346" spans="1:6" x14ac:dyDescent="0.25">
      <c r="A4346" s="84">
        <v>1194986208</v>
      </c>
      <c r="C4346" s="84">
        <v>1</v>
      </c>
      <c r="D4346" s="84">
        <v>0</v>
      </c>
      <c r="E4346" s="84" t="s">
        <v>20</v>
      </c>
      <c r="F4346" s="84" t="s">
        <v>65</v>
      </c>
    </row>
    <row r="4347" spans="1:6" x14ac:dyDescent="0.25">
      <c r="A4347" s="84">
        <v>1275890410</v>
      </c>
      <c r="C4347" s="84">
        <v>1</v>
      </c>
      <c r="D4347" s="84">
        <v>1</v>
      </c>
      <c r="E4347" s="84" t="s">
        <v>62</v>
      </c>
      <c r="F4347" s="84" t="s">
        <v>68</v>
      </c>
    </row>
    <row r="4348" spans="1:6" x14ac:dyDescent="0.25">
      <c r="A4348" s="84">
        <v>1295863512</v>
      </c>
      <c r="C4348" s="84">
        <v>1</v>
      </c>
      <c r="D4348" s="84">
        <v>1</v>
      </c>
      <c r="E4348" s="84" t="s">
        <v>62</v>
      </c>
      <c r="F4348" s="84" t="s">
        <v>70</v>
      </c>
    </row>
    <row r="4349" spans="1:6" x14ac:dyDescent="0.25">
      <c r="A4349" s="84">
        <v>1720100811</v>
      </c>
      <c r="C4349" s="84">
        <v>1</v>
      </c>
      <c r="D4349" s="84">
        <v>1</v>
      </c>
      <c r="E4349" s="84" t="s">
        <v>62</v>
      </c>
      <c r="F4349" s="84" t="s">
        <v>68</v>
      </c>
    </row>
    <row r="4350" spans="1:6" x14ac:dyDescent="0.25">
      <c r="A4350" s="84">
        <v>1376541656</v>
      </c>
      <c r="C4350" s="84">
        <v>1</v>
      </c>
      <c r="D4350" s="84">
        <v>0</v>
      </c>
      <c r="E4350" s="84" t="s">
        <v>64</v>
      </c>
      <c r="F4350" s="84" t="s">
        <v>65</v>
      </c>
    </row>
    <row r="4351" spans="1:6" x14ac:dyDescent="0.25">
      <c r="A4351" s="84">
        <v>1265636823</v>
      </c>
      <c r="C4351" s="84">
        <v>1</v>
      </c>
      <c r="D4351" s="84">
        <v>1</v>
      </c>
      <c r="E4351" s="84" t="s">
        <v>64</v>
      </c>
      <c r="F4351" s="84" t="s">
        <v>63</v>
      </c>
    </row>
    <row r="4352" spans="1:6" x14ac:dyDescent="0.25">
      <c r="A4352" s="84">
        <v>1780810887</v>
      </c>
      <c r="C4352" s="84">
        <v>1</v>
      </c>
      <c r="D4352" s="84">
        <v>0</v>
      </c>
      <c r="E4352" s="84" t="s">
        <v>20</v>
      </c>
      <c r="F4352" s="84" t="s">
        <v>65</v>
      </c>
    </row>
    <row r="4353" spans="1:6" x14ac:dyDescent="0.25">
      <c r="A4353" s="84">
        <v>1083272462</v>
      </c>
      <c r="C4353" s="84">
        <v>1</v>
      </c>
      <c r="D4353" s="84">
        <v>0</v>
      </c>
      <c r="E4353" s="84" t="s">
        <v>62</v>
      </c>
      <c r="F4353" s="84" t="s">
        <v>65</v>
      </c>
    </row>
    <row r="4354" spans="1:6" x14ac:dyDescent="0.25">
      <c r="A4354" s="84">
        <v>1770134561</v>
      </c>
      <c r="C4354" s="84">
        <v>1</v>
      </c>
      <c r="D4354" s="84">
        <v>1</v>
      </c>
      <c r="E4354" s="84" t="s">
        <v>71</v>
      </c>
      <c r="F4354" s="84" t="s">
        <v>67</v>
      </c>
    </row>
    <row r="4355" spans="1:6" x14ac:dyDescent="0.25">
      <c r="A4355" s="84">
        <v>1760904486</v>
      </c>
      <c r="C4355" s="84">
        <v>1</v>
      </c>
      <c r="D4355" s="84">
        <v>0</v>
      </c>
      <c r="E4355" s="84" t="s">
        <v>62</v>
      </c>
      <c r="F4355" s="84" t="s">
        <v>65</v>
      </c>
    </row>
    <row r="4356" spans="1:6" x14ac:dyDescent="0.25">
      <c r="A4356" s="84">
        <v>1902303183</v>
      </c>
      <c r="C4356" s="84">
        <v>1</v>
      </c>
      <c r="D4356" s="84">
        <v>1</v>
      </c>
      <c r="E4356" s="84" t="s">
        <v>20</v>
      </c>
      <c r="F4356" s="84" t="s">
        <v>66</v>
      </c>
    </row>
    <row r="4357" spans="1:6" x14ac:dyDescent="0.25">
      <c r="A4357" s="84">
        <v>1417423765</v>
      </c>
      <c r="C4357" s="84">
        <v>1</v>
      </c>
      <c r="D4357" s="84">
        <v>1</v>
      </c>
      <c r="E4357" s="84" t="s">
        <v>62</v>
      </c>
      <c r="F4357" s="84" t="s">
        <v>68</v>
      </c>
    </row>
    <row r="4358" spans="1:6" x14ac:dyDescent="0.25">
      <c r="A4358" s="84">
        <v>1528068301</v>
      </c>
      <c r="C4358" s="84">
        <v>1</v>
      </c>
      <c r="D4358" s="84">
        <v>0</v>
      </c>
      <c r="E4358" s="84" t="s">
        <v>62</v>
      </c>
      <c r="F4358" s="84" t="s">
        <v>65</v>
      </c>
    </row>
    <row r="4359" spans="1:6" x14ac:dyDescent="0.25">
      <c r="A4359" s="84">
        <v>1265540769</v>
      </c>
      <c r="C4359" s="84">
        <v>1</v>
      </c>
      <c r="D4359" s="84">
        <v>0</v>
      </c>
      <c r="E4359" s="84" t="s">
        <v>62</v>
      </c>
      <c r="F4359" s="84" t="s">
        <v>65</v>
      </c>
    </row>
    <row r="4360" spans="1:6" x14ac:dyDescent="0.25">
      <c r="A4360" s="84">
        <v>1598765828</v>
      </c>
      <c r="C4360" s="84">
        <v>1</v>
      </c>
      <c r="D4360" s="84">
        <v>0</v>
      </c>
      <c r="E4360" s="84" t="s">
        <v>20</v>
      </c>
      <c r="F4360" s="84" t="s">
        <v>65</v>
      </c>
    </row>
    <row r="4361" spans="1:6" x14ac:dyDescent="0.25">
      <c r="A4361" s="84">
        <v>1669435889</v>
      </c>
      <c r="C4361" s="84">
        <v>1</v>
      </c>
      <c r="D4361" s="84">
        <v>1</v>
      </c>
      <c r="E4361" s="84" t="s">
        <v>20</v>
      </c>
      <c r="F4361" s="84" t="s">
        <v>63</v>
      </c>
    </row>
    <row r="4362" spans="1:6" x14ac:dyDescent="0.25">
      <c r="A4362" s="84">
        <v>1558354712</v>
      </c>
      <c r="C4362" s="84">
        <v>1</v>
      </c>
      <c r="D4362" s="84">
        <v>0</v>
      </c>
      <c r="E4362" s="84" t="s">
        <v>20</v>
      </c>
      <c r="F4362" s="84" t="s">
        <v>65</v>
      </c>
    </row>
    <row r="4363" spans="1:6" x14ac:dyDescent="0.25">
      <c r="A4363" s="84">
        <v>1144428558</v>
      </c>
      <c r="C4363" s="84">
        <v>1</v>
      </c>
      <c r="D4363" s="84">
        <v>1</v>
      </c>
      <c r="E4363" s="84" t="s">
        <v>20</v>
      </c>
      <c r="F4363" s="84" t="s">
        <v>70</v>
      </c>
    </row>
    <row r="4364" spans="1:6" x14ac:dyDescent="0.25">
      <c r="A4364" s="84">
        <v>1649356346</v>
      </c>
      <c r="C4364" s="84">
        <v>1</v>
      </c>
      <c r="D4364" s="84">
        <v>1</v>
      </c>
      <c r="E4364" s="84" t="s">
        <v>62</v>
      </c>
      <c r="F4364" s="84" t="s">
        <v>63</v>
      </c>
    </row>
    <row r="4365" spans="1:6" x14ac:dyDescent="0.25">
      <c r="A4365" s="84">
        <v>1588623342</v>
      </c>
      <c r="C4365" s="84">
        <v>1</v>
      </c>
      <c r="D4365" s="84">
        <v>0</v>
      </c>
      <c r="E4365" s="84" t="s">
        <v>20</v>
      </c>
      <c r="F4365" s="84" t="s">
        <v>65</v>
      </c>
    </row>
    <row r="4366" spans="1:6" x14ac:dyDescent="0.25">
      <c r="A4366" s="84">
        <v>1962511501</v>
      </c>
      <c r="C4366" s="84">
        <v>1</v>
      </c>
      <c r="D4366" s="84">
        <v>1</v>
      </c>
      <c r="E4366" s="84" t="s">
        <v>62</v>
      </c>
      <c r="F4366" s="84" t="s">
        <v>63</v>
      </c>
    </row>
    <row r="4367" spans="1:6" x14ac:dyDescent="0.25">
      <c r="A4367" s="84">
        <v>1811931298</v>
      </c>
      <c r="C4367" s="84">
        <v>1</v>
      </c>
      <c r="D4367" s="84">
        <v>1</v>
      </c>
      <c r="E4367" s="84" t="s">
        <v>20</v>
      </c>
      <c r="F4367" s="84" t="s">
        <v>66</v>
      </c>
    </row>
    <row r="4368" spans="1:6" x14ac:dyDescent="0.25">
      <c r="A4368" s="84">
        <v>1336109925</v>
      </c>
      <c r="C4368" s="84">
        <v>1</v>
      </c>
      <c r="D4368" s="84">
        <v>1</v>
      </c>
      <c r="E4368" s="84" t="s">
        <v>64</v>
      </c>
      <c r="F4368" s="84" t="s">
        <v>68</v>
      </c>
    </row>
    <row r="4369" spans="1:6" x14ac:dyDescent="0.25">
      <c r="A4369" s="84">
        <v>1336109735</v>
      </c>
      <c r="C4369" s="84">
        <v>1</v>
      </c>
      <c r="D4369" s="84">
        <v>1</v>
      </c>
      <c r="E4369" s="84" t="s">
        <v>64</v>
      </c>
      <c r="F4369" s="84" t="s">
        <v>68</v>
      </c>
    </row>
    <row r="4370" spans="1:6" x14ac:dyDescent="0.25">
      <c r="A4370" s="84">
        <v>1689650541</v>
      </c>
      <c r="C4370" s="84">
        <v>1</v>
      </c>
      <c r="D4370" s="84">
        <v>1</v>
      </c>
      <c r="E4370" s="84" t="s">
        <v>62</v>
      </c>
      <c r="F4370" s="84" t="s">
        <v>66</v>
      </c>
    </row>
    <row r="4371" spans="1:6" x14ac:dyDescent="0.25">
      <c r="A4371" s="84">
        <v>1417917436</v>
      </c>
      <c r="C4371" s="84">
        <v>1</v>
      </c>
      <c r="D4371" s="84">
        <v>1</v>
      </c>
      <c r="E4371" s="84" t="s">
        <v>20</v>
      </c>
      <c r="F4371" s="84" t="s">
        <v>67</v>
      </c>
    </row>
    <row r="4372" spans="1:6" x14ac:dyDescent="0.25">
      <c r="A4372" s="84">
        <v>1609890714</v>
      </c>
      <c r="C4372" s="84">
        <v>1</v>
      </c>
      <c r="D4372" s="84">
        <v>0</v>
      </c>
      <c r="E4372" s="84" t="s">
        <v>20</v>
      </c>
      <c r="F4372" s="84" t="s">
        <v>65</v>
      </c>
    </row>
    <row r="4373" spans="1:6" x14ac:dyDescent="0.25">
      <c r="A4373" s="84">
        <v>1700863560</v>
      </c>
      <c r="C4373" s="84">
        <v>1</v>
      </c>
      <c r="D4373" s="84">
        <v>0</v>
      </c>
      <c r="E4373" s="84" t="s">
        <v>64</v>
      </c>
      <c r="F4373" s="84" t="s">
        <v>65</v>
      </c>
    </row>
    <row r="4374" spans="1:6" x14ac:dyDescent="0.25">
      <c r="A4374" s="84">
        <v>1801982335</v>
      </c>
      <c r="C4374" s="84">
        <v>1</v>
      </c>
      <c r="D4374" s="84">
        <v>1</v>
      </c>
      <c r="E4374" s="84" t="s">
        <v>62</v>
      </c>
      <c r="F4374" s="84" t="s">
        <v>67</v>
      </c>
    </row>
    <row r="4375" spans="1:6" x14ac:dyDescent="0.25">
      <c r="A4375" s="84">
        <v>1174600381</v>
      </c>
      <c r="C4375" s="84">
        <v>1</v>
      </c>
      <c r="D4375" s="84">
        <v>0</v>
      </c>
      <c r="E4375" s="84" t="s">
        <v>20</v>
      </c>
      <c r="F4375" s="84" t="s">
        <v>65</v>
      </c>
    </row>
    <row r="4376" spans="1:6" x14ac:dyDescent="0.25">
      <c r="A4376" s="84">
        <v>1619932076</v>
      </c>
      <c r="C4376" s="84">
        <v>1</v>
      </c>
      <c r="D4376" s="84">
        <v>0</v>
      </c>
      <c r="E4376" s="84" t="s">
        <v>64</v>
      </c>
      <c r="F4376" s="84" t="s">
        <v>65</v>
      </c>
    </row>
    <row r="4377" spans="1:6" x14ac:dyDescent="0.25">
      <c r="A4377" s="84">
        <v>1659311561</v>
      </c>
      <c r="C4377" s="84">
        <v>1</v>
      </c>
      <c r="D4377" s="84">
        <v>0</v>
      </c>
      <c r="E4377" s="84" t="s">
        <v>20</v>
      </c>
      <c r="F4377" s="84" t="s">
        <v>65</v>
      </c>
    </row>
    <row r="4378" spans="1:6" x14ac:dyDescent="0.25">
      <c r="A4378" s="84">
        <v>1275588394</v>
      </c>
      <c r="C4378" s="84">
        <v>1</v>
      </c>
      <c r="D4378" s="84">
        <v>1</v>
      </c>
      <c r="E4378" s="84" t="s">
        <v>20</v>
      </c>
      <c r="F4378" s="84" t="s">
        <v>63</v>
      </c>
    </row>
    <row r="4379" spans="1:6" x14ac:dyDescent="0.25">
      <c r="A4379" s="84">
        <v>1477516938</v>
      </c>
      <c r="C4379" s="84">
        <v>1</v>
      </c>
      <c r="D4379" s="84">
        <v>1</v>
      </c>
      <c r="E4379" s="84" t="s">
        <v>62</v>
      </c>
      <c r="F4379" s="84" t="s">
        <v>66</v>
      </c>
    </row>
    <row r="4380" spans="1:6" x14ac:dyDescent="0.25">
      <c r="A4380" s="84">
        <v>1770528697</v>
      </c>
      <c r="C4380" s="84">
        <v>1</v>
      </c>
      <c r="D4380" s="84">
        <v>1</v>
      </c>
      <c r="E4380" s="84" t="s">
        <v>64</v>
      </c>
      <c r="F4380" s="84" t="s">
        <v>68</v>
      </c>
    </row>
    <row r="4381" spans="1:6" x14ac:dyDescent="0.25">
      <c r="A4381" s="84">
        <v>1790726420</v>
      </c>
      <c r="C4381" s="84">
        <v>1</v>
      </c>
      <c r="D4381" s="84">
        <v>1</v>
      </c>
      <c r="E4381" s="84" t="s">
        <v>64</v>
      </c>
      <c r="F4381" s="84" t="s">
        <v>68</v>
      </c>
    </row>
    <row r="4382" spans="1:6" x14ac:dyDescent="0.25">
      <c r="A4382" s="84">
        <v>1851337190</v>
      </c>
      <c r="C4382" s="84">
        <v>1</v>
      </c>
      <c r="D4382" s="84">
        <v>0</v>
      </c>
      <c r="E4382" s="84" t="s">
        <v>62</v>
      </c>
      <c r="F4382" s="84" t="s">
        <v>65</v>
      </c>
    </row>
    <row r="4383" spans="1:6" x14ac:dyDescent="0.25">
      <c r="A4383" s="84">
        <v>1790848323</v>
      </c>
      <c r="C4383" s="84">
        <v>1</v>
      </c>
      <c r="D4383" s="84">
        <v>1</v>
      </c>
      <c r="E4383" s="84" t="s">
        <v>64</v>
      </c>
      <c r="F4383" s="84" t="s">
        <v>68</v>
      </c>
    </row>
    <row r="4384" spans="1:6" x14ac:dyDescent="0.25">
      <c r="A4384" s="84">
        <v>1801840111</v>
      </c>
      <c r="C4384" s="84">
        <v>1</v>
      </c>
      <c r="D4384" s="84">
        <v>1</v>
      </c>
      <c r="E4384" s="84" t="s">
        <v>62</v>
      </c>
      <c r="F4384" s="84" t="s">
        <v>63</v>
      </c>
    </row>
    <row r="4385" spans="1:6" x14ac:dyDescent="0.25">
      <c r="A4385" s="84">
        <v>1003025271</v>
      </c>
      <c r="C4385" s="84">
        <v>1</v>
      </c>
      <c r="D4385" s="84">
        <v>0</v>
      </c>
      <c r="E4385" s="84" t="s">
        <v>64</v>
      </c>
      <c r="F4385" s="84" t="s">
        <v>65</v>
      </c>
    </row>
    <row r="4386" spans="1:6" x14ac:dyDescent="0.25">
      <c r="A4386" s="84">
        <v>1023012002</v>
      </c>
      <c r="C4386" s="84">
        <v>1</v>
      </c>
      <c r="D4386" s="84">
        <v>0</v>
      </c>
      <c r="E4386" s="84" t="s">
        <v>64</v>
      </c>
      <c r="F4386" s="84" t="s">
        <v>65</v>
      </c>
    </row>
    <row r="4387" spans="1:6" x14ac:dyDescent="0.25">
      <c r="A4387" s="84">
        <v>1013184985</v>
      </c>
      <c r="C4387" s="84">
        <v>1</v>
      </c>
      <c r="D4387" s="84">
        <v>1</v>
      </c>
      <c r="E4387" s="84" t="s">
        <v>62</v>
      </c>
      <c r="F4387" s="84" t="s">
        <v>68</v>
      </c>
    </row>
    <row r="4388" spans="1:6" x14ac:dyDescent="0.25">
      <c r="A4388" s="84">
        <v>1093048902</v>
      </c>
      <c r="C4388" s="84">
        <v>1</v>
      </c>
      <c r="D4388" s="84">
        <v>1</v>
      </c>
      <c r="E4388" s="84" t="s">
        <v>62</v>
      </c>
      <c r="F4388" s="84" t="s">
        <v>68</v>
      </c>
    </row>
    <row r="4389" spans="1:6" x14ac:dyDescent="0.25">
      <c r="A4389" s="84">
        <v>1376077818</v>
      </c>
      <c r="C4389" s="84">
        <v>1</v>
      </c>
      <c r="D4389" s="84">
        <v>1</v>
      </c>
      <c r="E4389" s="84" t="s">
        <v>20</v>
      </c>
      <c r="F4389" s="84" t="s">
        <v>66</v>
      </c>
    </row>
    <row r="4390" spans="1:6" x14ac:dyDescent="0.25">
      <c r="A4390" s="84">
        <v>1922003680</v>
      </c>
      <c r="C4390" s="84">
        <v>1</v>
      </c>
      <c r="D4390" s="84">
        <v>0</v>
      </c>
      <c r="E4390" s="84" t="s">
        <v>20</v>
      </c>
      <c r="F4390" s="84" t="s">
        <v>65</v>
      </c>
    </row>
    <row r="4391" spans="1:6" x14ac:dyDescent="0.25">
      <c r="A4391" s="84">
        <v>1104096726</v>
      </c>
      <c r="C4391" s="84">
        <v>1</v>
      </c>
      <c r="D4391" s="84">
        <v>1</v>
      </c>
      <c r="E4391" s="84" t="s">
        <v>20</v>
      </c>
      <c r="F4391" s="84" t="s">
        <v>70</v>
      </c>
    </row>
    <row r="4392" spans="1:6" x14ac:dyDescent="0.25">
      <c r="A4392" s="84">
        <v>1073104576</v>
      </c>
      <c r="C4392" s="84">
        <v>1</v>
      </c>
      <c r="D4392" s="84">
        <v>0</v>
      </c>
      <c r="E4392" s="84" t="s">
        <v>62</v>
      </c>
      <c r="F4392" s="84" t="s">
        <v>65</v>
      </c>
    </row>
    <row r="4393" spans="1:6" x14ac:dyDescent="0.25">
      <c r="A4393" s="84">
        <v>1073127379</v>
      </c>
      <c r="C4393" s="84">
        <v>1</v>
      </c>
      <c r="D4393" s="84">
        <v>1</v>
      </c>
      <c r="E4393" s="84" t="s">
        <v>62</v>
      </c>
      <c r="F4393" s="84" t="s">
        <v>68</v>
      </c>
    </row>
    <row r="4394" spans="1:6" x14ac:dyDescent="0.25">
      <c r="A4394" s="84">
        <v>1043262512</v>
      </c>
      <c r="C4394" s="84">
        <v>1</v>
      </c>
      <c r="D4394" s="84">
        <v>0</v>
      </c>
      <c r="E4394" s="84" t="s">
        <v>20</v>
      </c>
      <c r="F4394" s="84" t="s">
        <v>65</v>
      </c>
    </row>
    <row r="4395" spans="1:6" x14ac:dyDescent="0.25">
      <c r="A4395" s="84">
        <v>1922056803</v>
      </c>
      <c r="C4395" s="84">
        <v>1</v>
      </c>
      <c r="D4395" s="84">
        <v>0</v>
      </c>
      <c r="E4395" s="84" t="s">
        <v>64</v>
      </c>
      <c r="F4395" s="84" t="s">
        <v>65</v>
      </c>
    </row>
    <row r="4396" spans="1:6" x14ac:dyDescent="0.25">
      <c r="A4396" s="84">
        <v>1548236284</v>
      </c>
      <c r="C4396" s="84">
        <v>1</v>
      </c>
      <c r="D4396" s="84">
        <v>1</v>
      </c>
      <c r="E4396" s="84" t="s">
        <v>62</v>
      </c>
      <c r="F4396" s="84" t="s">
        <v>63</v>
      </c>
    </row>
    <row r="4397" spans="1:6" x14ac:dyDescent="0.25">
      <c r="A4397" s="84">
        <v>1316962327</v>
      </c>
      <c r="C4397" s="84">
        <v>1</v>
      </c>
      <c r="D4397" s="84">
        <v>0</v>
      </c>
      <c r="E4397" s="84" t="s">
        <v>64</v>
      </c>
      <c r="F4397" s="84" t="s">
        <v>65</v>
      </c>
    </row>
    <row r="4398" spans="1:6" x14ac:dyDescent="0.25">
      <c r="A4398" s="84">
        <v>1205826419</v>
      </c>
      <c r="C4398" s="84">
        <v>1</v>
      </c>
      <c r="D4398" s="84">
        <v>1</v>
      </c>
      <c r="E4398" s="84" t="s">
        <v>62</v>
      </c>
      <c r="F4398" s="84" t="s">
        <v>68</v>
      </c>
    </row>
    <row r="4399" spans="1:6" x14ac:dyDescent="0.25">
      <c r="A4399" s="84">
        <v>1871552224</v>
      </c>
      <c r="C4399" s="84">
        <v>1</v>
      </c>
      <c r="D4399" s="84">
        <v>1</v>
      </c>
      <c r="E4399" s="84" t="s">
        <v>64</v>
      </c>
      <c r="F4399" s="84" t="s">
        <v>66</v>
      </c>
    </row>
    <row r="4400" spans="1:6" x14ac:dyDescent="0.25">
      <c r="A4400" s="84">
        <v>1205018926</v>
      </c>
      <c r="C4400" s="84">
        <v>1</v>
      </c>
      <c r="D4400" s="84">
        <v>0</v>
      </c>
      <c r="E4400" s="84" t="s">
        <v>62</v>
      </c>
      <c r="F4400" s="84" t="s">
        <v>65</v>
      </c>
    </row>
    <row r="4401" spans="1:6" x14ac:dyDescent="0.25">
      <c r="A4401" s="84">
        <v>1750925137</v>
      </c>
      <c r="C4401" s="84">
        <v>1</v>
      </c>
      <c r="D4401" s="84">
        <v>1</v>
      </c>
      <c r="E4401" s="84" t="s">
        <v>64</v>
      </c>
      <c r="F4401" s="84" t="s">
        <v>70</v>
      </c>
    </row>
    <row r="4402" spans="1:6" x14ac:dyDescent="0.25">
      <c r="A4402" s="84">
        <v>1780829374</v>
      </c>
      <c r="C4402" s="84">
        <v>1</v>
      </c>
      <c r="D4402" s="84">
        <v>1</v>
      </c>
      <c r="E4402" s="84" t="s">
        <v>64</v>
      </c>
      <c r="F4402" s="84" t="s">
        <v>68</v>
      </c>
    </row>
    <row r="4403" spans="1:6" x14ac:dyDescent="0.25">
      <c r="A4403" s="84">
        <v>1942685128</v>
      </c>
      <c r="C4403" s="84">
        <v>1</v>
      </c>
      <c r="D4403" s="84">
        <v>1</v>
      </c>
      <c r="E4403" s="84" t="s">
        <v>64</v>
      </c>
      <c r="F4403" s="84" t="s">
        <v>67</v>
      </c>
    </row>
    <row r="4404" spans="1:6" x14ac:dyDescent="0.25">
      <c r="A4404" s="84">
        <v>1881858652</v>
      </c>
      <c r="C4404" s="84">
        <v>1</v>
      </c>
      <c r="D4404" s="84">
        <v>1</v>
      </c>
      <c r="E4404" s="84" t="s">
        <v>64</v>
      </c>
      <c r="F4404" s="84" t="s">
        <v>68</v>
      </c>
    </row>
    <row r="4405" spans="1:6" x14ac:dyDescent="0.25">
      <c r="A4405" s="84">
        <v>1346661519</v>
      </c>
      <c r="C4405" s="84">
        <v>1</v>
      </c>
      <c r="D4405" s="84">
        <v>0</v>
      </c>
      <c r="E4405" s="84" t="s">
        <v>20</v>
      </c>
      <c r="F4405" s="84" t="s">
        <v>65</v>
      </c>
    </row>
    <row r="4406" spans="1:6" x14ac:dyDescent="0.25">
      <c r="A4406" s="84">
        <v>1053724591</v>
      </c>
      <c r="C4406" s="84">
        <v>1</v>
      </c>
      <c r="D4406" s="84">
        <v>1</v>
      </c>
      <c r="E4406" s="84" t="s">
        <v>62</v>
      </c>
      <c r="F4406" s="84" t="s">
        <v>68</v>
      </c>
    </row>
    <row r="4407" spans="1:6" x14ac:dyDescent="0.25">
      <c r="A4407" s="84">
        <v>1649365545</v>
      </c>
      <c r="C4407" s="84">
        <v>1</v>
      </c>
      <c r="D4407" s="84">
        <v>0</v>
      </c>
      <c r="E4407" s="84" t="s">
        <v>62</v>
      </c>
      <c r="F4407" s="84" t="s">
        <v>65</v>
      </c>
    </row>
    <row r="4408" spans="1:6" x14ac:dyDescent="0.25">
      <c r="A4408" s="84">
        <v>1699872119</v>
      </c>
      <c r="C4408" s="84">
        <v>1</v>
      </c>
      <c r="D4408" s="84">
        <v>1</v>
      </c>
      <c r="E4408" s="84" t="s">
        <v>62</v>
      </c>
      <c r="F4408" s="84" t="s">
        <v>68</v>
      </c>
    </row>
    <row r="4409" spans="1:6" x14ac:dyDescent="0.25">
      <c r="A4409" s="84">
        <v>1841491685</v>
      </c>
      <c r="C4409" s="84">
        <v>1</v>
      </c>
      <c r="D4409" s="84">
        <v>0</v>
      </c>
      <c r="E4409" s="84" t="s">
        <v>64</v>
      </c>
      <c r="F4409" s="84" t="s">
        <v>65</v>
      </c>
    </row>
    <row r="4410" spans="1:6" x14ac:dyDescent="0.25">
      <c r="A4410" s="84">
        <v>1063552479</v>
      </c>
      <c r="C4410" s="84">
        <v>1</v>
      </c>
      <c r="D4410" s="84">
        <v>1</v>
      </c>
      <c r="E4410" s="84" t="s">
        <v>62</v>
      </c>
      <c r="F4410" s="84" t="s">
        <v>70</v>
      </c>
    </row>
    <row r="4411" spans="1:6" x14ac:dyDescent="0.25">
      <c r="A4411" s="84">
        <v>1164533477</v>
      </c>
      <c r="C4411" s="84">
        <v>1</v>
      </c>
      <c r="D4411" s="84">
        <v>1</v>
      </c>
      <c r="E4411" s="84" t="s">
        <v>62</v>
      </c>
      <c r="F4411" s="84" t="s">
        <v>63</v>
      </c>
    </row>
    <row r="4412" spans="1:6" x14ac:dyDescent="0.25">
      <c r="A4412" s="84">
        <v>1487697546</v>
      </c>
      <c r="C4412" s="84">
        <v>1</v>
      </c>
      <c r="D4412" s="84">
        <v>0</v>
      </c>
      <c r="E4412" s="84" t="s">
        <v>62</v>
      </c>
      <c r="F4412" s="84" t="s">
        <v>65</v>
      </c>
    </row>
    <row r="4413" spans="1:6" x14ac:dyDescent="0.25">
      <c r="A4413" s="84">
        <v>1356341465</v>
      </c>
      <c r="C4413" s="84">
        <v>1</v>
      </c>
      <c r="D4413" s="84">
        <v>0</v>
      </c>
      <c r="E4413" s="84" t="s">
        <v>62</v>
      </c>
      <c r="F4413" s="84" t="s">
        <v>65</v>
      </c>
    </row>
    <row r="4414" spans="1:6" x14ac:dyDescent="0.25">
      <c r="A4414" s="84">
        <v>1437160827</v>
      </c>
      <c r="C4414" s="84">
        <v>1</v>
      </c>
      <c r="D4414" s="84">
        <v>1</v>
      </c>
      <c r="E4414" s="84" t="s">
        <v>64</v>
      </c>
      <c r="F4414" s="84" t="s">
        <v>68</v>
      </c>
    </row>
    <row r="4415" spans="1:6" x14ac:dyDescent="0.25">
      <c r="A4415" s="84">
        <v>1821280520</v>
      </c>
      <c r="C4415" s="84">
        <v>1</v>
      </c>
      <c r="D4415" s="84">
        <v>0</v>
      </c>
      <c r="E4415" s="84" t="s">
        <v>62</v>
      </c>
      <c r="F4415" s="84" t="s">
        <v>65</v>
      </c>
    </row>
    <row r="4416" spans="1:6" x14ac:dyDescent="0.25">
      <c r="A4416" s="84">
        <v>1558300137</v>
      </c>
      <c r="C4416" s="84">
        <v>1</v>
      </c>
      <c r="D4416" s="84">
        <v>1</v>
      </c>
      <c r="E4416" s="84" t="s">
        <v>62</v>
      </c>
      <c r="F4416" s="84" t="s">
        <v>68</v>
      </c>
    </row>
    <row r="4417" spans="1:6" x14ac:dyDescent="0.25">
      <c r="A4417" s="84">
        <v>1184623407</v>
      </c>
      <c r="C4417" s="84">
        <v>1</v>
      </c>
      <c r="D4417" s="84">
        <v>1</v>
      </c>
      <c r="E4417" s="84" t="s">
        <v>71</v>
      </c>
      <c r="F4417" s="84" t="s">
        <v>67</v>
      </c>
    </row>
    <row r="4418" spans="1:6" x14ac:dyDescent="0.25">
      <c r="A4418" s="84">
        <v>1831172725</v>
      </c>
      <c r="C4418" s="84">
        <v>1</v>
      </c>
      <c r="D4418" s="84">
        <v>1</v>
      </c>
      <c r="E4418" s="84" t="s">
        <v>62</v>
      </c>
      <c r="F4418" s="84" t="s">
        <v>68</v>
      </c>
    </row>
    <row r="4419" spans="1:6" x14ac:dyDescent="0.25">
      <c r="A4419" s="84">
        <v>1508178328</v>
      </c>
      <c r="C4419" s="84">
        <v>1</v>
      </c>
      <c r="D4419" s="84">
        <v>1</v>
      </c>
      <c r="E4419" s="84" t="s">
        <v>64</v>
      </c>
      <c r="F4419" s="84" t="s">
        <v>68</v>
      </c>
    </row>
    <row r="4420" spans="1:6" x14ac:dyDescent="0.25">
      <c r="A4420" s="84">
        <v>1174800908</v>
      </c>
      <c r="C4420" s="84">
        <v>1</v>
      </c>
      <c r="D4420" s="84">
        <v>1</v>
      </c>
      <c r="E4420" s="84" t="s">
        <v>62</v>
      </c>
      <c r="F4420" s="84" t="s">
        <v>68</v>
      </c>
    </row>
    <row r="4421" spans="1:6" x14ac:dyDescent="0.25">
      <c r="A4421" s="84">
        <v>1033378195</v>
      </c>
      <c r="C4421" s="84">
        <v>1</v>
      </c>
      <c r="D4421" s="84">
        <v>1</v>
      </c>
      <c r="E4421" s="84" t="s">
        <v>64</v>
      </c>
      <c r="F4421" s="84" t="s">
        <v>63</v>
      </c>
    </row>
    <row r="4422" spans="1:6" x14ac:dyDescent="0.25">
      <c r="A4422" s="84">
        <v>1811384878</v>
      </c>
      <c r="C4422" s="84">
        <v>1</v>
      </c>
      <c r="D4422" s="84">
        <v>0</v>
      </c>
      <c r="E4422" s="84" t="s">
        <v>64</v>
      </c>
      <c r="F4422" s="84" t="s">
        <v>65</v>
      </c>
    </row>
    <row r="4423" spans="1:6" x14ac:dyDescent="0.25">
      <c r="A4423" s="84">
        <v>1669805511</v>
      </c>
      <c r="C4423" s="84">
        <v>1</v>
      </c>
      <c r="D4423" s="84">
        <v>0</v>
      </c>
      <c r="E4423" s="84" t="s">
        <v>64</v>
      </c>
      <c r="F4423" s="84" t="s">
        <v>65</v>
      </c>
    </row>
    <row r="4424" spans="1:6" x14ac:dyDescent="0.25">
      <c r="A4424" s="84">
        <v>1982940466</v>
      </c>
      <c r="C4424" s="84">
        <v>1</v>
      </c>
      <c r="D4424" s="84">
        <v>0</v>
      </c>
      <c r="E4424" s="84" t="s">
        <v>20</v>
      </c>
      <c r="F4424" s="84" t="s">
        <v>65</v>
      </c>
    </row>
    <row r="4425" spans="1:6" x14ac:dyDescent="0.25">
      <c r="A4425" s="84">
        <v>1770678336</v>
      </c>
      <c r="C4425" s="84">
        <v>1</v>
      </c>
      <c r="D4425" s="84">
        <v>1</v>
      </c>
      <c r="E4425" s="84" t="s">
        <v>62</v>
      </c>
      <c r="F4425" s="84" t="s">
        <v>63</v>
      </c>
    </row>
    <row r="4426" spans="1:6" x14ac:dyDescent="0.25">
      <c r="A4426" s="84">
        <v>1609076355</v>
      </c>
      <c r="C4426" s="84">
        <v>1</v>
      </c>
      <c r="D4426" s="84">
        <v>1</v>
      </c>
      <c r="E4426" s="84" t="s">
        <v>62</v>
      </c>
      <c r="F4426" s="84" t="s">
        <v>68</v>
      </c>
    </row>
    <row r="4427" spans="1:6" x14ac:dyDescent="0.25">
      <c r="A4427" s="84">
        <v>1841396017</v>
      </c>
      <c r="C4427" s="84">
        <v>1</v>
      </c>
      <c r="D4427" s="84">
        <v>1</v>
      </c>
      <c r="E4427" s="84" t="s">
        <v>62</v>
      </c>
      <c r="F4427" s="84" t="s">
        <v>69</v>
      </c>
    </row>
    <row r="4428" spans="1:6" x14ac:dyDescent="0.25">
      <c r="A4428" s="84">
        <v>1821199464</v>
      </c>
      <c r="C4428" s="84">
        <v>1</v>
      </c>
      <c r="D4428" s="84">
        <v>1</v>
      </c>
      <c r="E4428" s="84" t="s">
        <v>20</v>
      </c>
      <c r="F4428" s="84" t="s">
        <v>66</v>
      </c>
    </row>
    <row r="4429" spans="1:6" x14ac:dyDescent="0.25">
      <c r="A4429" s="84">
        <v>1558375634</v>
      </c>
      <c r="C4429" s="84">
        <v>1</v>
      </c>
      <c r="D4429" s="84">
        <v>1</v>
      </c>
      <c r="E4429" s="84" t="s">
        <v>20</v>
      </c>
      <c r="F4429" s="84" t="s">
        <v>66</v>
      </c>
    </row>
    <row r="4430" spans="1:6" x14ac:dyDescent="0.25">
      <c r="A4430" s="84">
        <v>1881663193</v>
      </c>
      <c r="C4430" s="84">
        <v>1</v>
      </c>
      <c r="D4430" s="84">
        <v>1</v>
      </c>
      <c r="E4430" s="84" t="s">
        <v>62</v>
      </c>
      <c r="F4430" s="84" t="s">
        <v>67</v>
      </c>
    </row>
    <row r="4431" spans="1:6" x14ac:dyDescent="0.25">
      <c r="A4431" s="84">
        <v>1306049606</v>
      </c>
      <c r="C4431" s="84">
        <v>1</v>
      </c>
      <c r="D4431" s="84">
        <v>1</v>
      </c>
      <c r="E4431" s="84" t="s">
        <v>64</v>
      </c>
      <c r="F4431" s="84" t="s">
        <v>68</v>
      </c>
    </row>
    <row r="4432" spans="1:6" x14ac:dyDescent="0.25">
      <c r="A4432" s="84">
        <v>1407934987</v>
      </c>
      <c r="C4432" s="84">
        <v>1</v>
      </c>
      <c r="D4432" s="84">
        <v>0</v>
      </c>
      <c r="E4432" s="84" t="s">
        <v>20</v>
      </c>
      <c r="F4432" s="84" t="s">
        <v>65</v>
      </c>
    </row>
    <row r="4433" spans="1:6" x14ac:dyDescent="0.25">
      <c r="A4433" s="84">
        <v>1831119882</v>
      </c>
      <c r="C4433" s="84">
        <v>1</v>
      </c>
      <c r="D4433" s="84">
        <v>1</v>
      </c>
      <c r="E4433" s="84" t="s">
        <v>62</v>
      </c>
      <c r="F4433" s="84" t="s">
        <v>70</v>
      </c>
    </row>
    <row r="4434" spans="1:6" x14ac:dyDescent="0.25">
      <c r="A4434" s="84">
        <v>1780896894</v>
      </c>
      <c r="C4434" s="84">
        <v>1</v>
      </c>
      <c r="D4434" s="84">
        <v>1</v>
      </c>
      <c r="E4434" s="84" t="s">
        <v>20</v>
      </c>
      <c r="F4434" s="84" t="s">
        <v>70</v>
      </c>
    </row>
    <row r="4435" spans="1:6" x14ac:dyDescent="0.25">
      <c r="A4435" s="84">
        <v>1093927188</v>
      </c>
      <c r="C4435" s="84">
        <v>1</v>
      </c>
      <c r="D4435" s="84">
        <v>1</v>
      </c>
      <c r="E4435" s="84" t="s">
        <v>62</v>
      </c>
      <c r="F4435" s="84" t="s">
        <v>70</v>
      </c>
    </row>
    <row r="4436" spans="1:6" x14ac:dyDescent="0.25">
      <c r="A4436" s="84">
        <v>1023227717</v>
      </c>
      <c r="C4436" s="84">
        <v>1</v>
      </c>
      <c r="D4436" s="84">
        <v>1</v>
      </c>
      <c r="E4436" s="84" t="s">
        <v>20</v>
      </c>
      <c r="F4436" s="84" t="s">
        <v>63</v>
      </c>
    </row>
    <row r="4437" spans="1:6" x14ac:dyDescent="0.25">
      <c r="A4437" s="84">
        <v>1093841413</v>
      </c>
      <c r="C4437" s="84">
        <v>1</v>
      </c>
      <c r="D4437" s="84">
        <v>1</v>
      </c>
      <c r="E4437" s="84" t="s">
        <v>62</v>
      </c>
      <c r="F4437" s="84" t="s">
        <v>70</v>
      </c>
    </row>
    <row r="4438" spans="1:6" x14ac:dyDescent="0.25">
      <c r="A4438" s="84">
        <v>1326002205</v>
      </c>
      <c r="C4438" s="84">
        <v>1</v>
      </c>
      <c r="D4438" s="84">
        <v>1</v>
      </c>
      <c r="E4438" s="84" t="s">
        <v>62</v>
      </c>
      <c r="F4438" s="84" t="s">
        <v>70</v>
      </c>
    </row>
    <row r="4439" spans="1:6" x14ac:dyDescent="0.25">
      <c r="A4439" s="84">
        <v>1528014800</v>
      </c>
      <c r="C4439" s="84">
        <v>1</v>
      </c>
      <c r="D4439" s="84">
        <v>0</v>
      </c>
      <c r="E4439" s="84" t="s">
        <v>62</v>
      </c>
      <c r="F4439" s="84" t="s">
        <v>65</v>
      </c>
    </row>
    <row r="4440" spans="1:6" x14ac:dyDescent="0.25">
      <c r="A4440" s="84">
        <v>1669434601</v>
      </c>
      <c r="C4440" s="84">
        <v>1</v>
      </c>
      <c r="D4440" s="84">
        <v>0</v>
      </c>
      <c r="E4440" s="84" t="s">
        <v>62</v>
      </c>
      <c r="F4440" s="84" t="s">
        <v>65</v>
      </c>
    </row>
    <row r="4441" spans="1:6" x14ac:dyDescent="0.25">
      <c r="A4441" s="84">
        <v>1174505531</v>
      </c>
      <c r="C4441" s="84">
        <v>0</v>
      </c>
      <c r="D4441" s="84">
        <v>1</v>
      </c>
      <c r="E4441" s="84" t="e">
        <v>#N/A</v>
      </c>
      <c r="F4441" s="84" t="s">
        <v>63</v>
      </c>
    </row>
    <row r="4442" spans="1:6" x14ac:dyDescent="0.25">
      <c r="A4442" s="84">
        <v>1720156136</v>
      </c>
      <c r="C4442" s="84">
        <v>0</v>
      </c>
      <c r="D4442" s="84">
        <v>1</v>
      </c>
      <c r="E4442" s="84" t="e">
        <v>#N/A</v>
      </c>
      <c r="F4442" s="84" t="s">
        <v>63</v>
      </c>
    </row>
    <row r="4443" spans="1:6" x14ac:dyDescent="0.25">
      <c r="A4443" s="84">
        <v>1528175619</v>
      </c>
      <c r="C4443" s="84">
        <v>0</v>
      </c>
      <c r="D4443" s="84">
        <v>1</v>
      </c>
      <c r="E4443" s="84" t="e">
        <v>#N/A</v>
      </c>
      <c r="F4443" s="84" t="s">
        <v>67</v>
      </c>
    </row>
    <row r="4444" spans="1:6" x14ac:dyDescent="0.25">
      <c r="A4444" s="84">
        <v>1225045396</v>
      </c>
      <c r="C4444" s="84">
        <v>0</v>
      </c>
      <c r="D4444" s="84">
        <v>1</v>
      </c>
      <c r="E4444" s="84" t="e">
        <v>#N/A</v>
      </c>
      <c r="F4444" s="84" t="s">
        <v>63</v>
      </c>
    </row>
    <row r="4445" spans="1:6" x14ac:dyDescent="0.25">
      <c r="A4445" s="84">
        <v>1346357696</v>
      </c>
      <c r="C4445" s="84">
        <v>0</v>
      </c>
      <c r="D4445" s="84">
        <v>1</v>
      </c>
      <c r="E4445" s="84" t="e">
        <v>#N/A</v>
      </c>
      <c r="F4445" s="84" t="s">
        <v>66</v>
      </c>
    </row>
    <row r="4446" spans="1:6" x14ac:dyDescent="0.25">
      <c r="A4446" s="84">
        <v>1548421183</v>
      </c>
      <c r="C4446" s="84">
        <v>0</v>
      </c>
      <c r="D4446" s="84">
        <v>1</v>
      </c>
      <c r="E4446" s="84" t="e">
        <v>#N/A</v>
      </c>
      <c r="F4446" s="84" t="s">
        <v>66</v>
      </c>
    </row>
    <row r="4447" spans="1:6" x14ac:dyDescent="0.25">
      <c r="A4447" s="84">
        <v>1891767547</v>
      </c>
      <c r="C4447" s="84">
        <v>0</v>
      </c>
      <c r="D4447" s="84">
        <v>1</v>
      </c>
      <c r="E4447" s="84" t="e">
        <v>#N/A</v>
      </c>
      <c r="F4447" s="84" t="s">
        <v>63</v>
      </c>
    </row>
    <row r="4448" spans="1:6" x14ac:dyDescent="0.25">
      <c r="A4448" s="84">
        <v>1114903994</v>
      </c>
      <c r="C4448" s="84">
        <v>0</v>
      </c>
      <c r="D4448" s="84">
        <v>1</v>
      </c>
      <c r="E4448" s="84" t="e">
        <v>#N/A</v>
      </c>
      <c r="F4448" s="84" t="s">
        <v>68</v>
      </c>
    </row>
    <row r="4449" spans="1:6" x14ac:dyDescent="0.25">
      <c r="A4449" s="84">
        <v>1851601744</v>
      </c>
      <c r="C4449" s="84">
        <v>0</v>
      </c>
      <c r="D4449" s="84">
        <v>1</v>
      </c>
      <c r="E4449" s="84" t="e">
        <v>#N/A</v>
      </c>
      <c r="F4449" s="84" t="s">
        <v>66</v>
      </c>
    </row>
    <row r="4450" spans="1:6" x14ac:dyDescent="0.25">
      <c r="A4450" s="84">
        <v>1114262458</v>
      </c>
      <c r="C4450" s="84">
        <v>0</v>
      </c>
      <c r="D4450" s="84">
        <v>1</v>
      </c>
      <c r="E4450" s="84" t="e">
        <v>#N/A</v>
      </c>
      <c r="F4450" s="84" t="s">
        <v>63</v>
      </c>
    </row>
    <row r="4451" spans="1:6" x14ac:dyDescent="0.25">
      <c r="A4451" s="84">
        <v>1427474600</v>
      </c>
      <c r="C4451" s="84">
        <v>0</v>
      </c>
      <c r="D4451" s="84">
        <v>1</v>
      </c>
      <c r="E4451" s="84" t="e">
        <v>#N/A</v>
      </c>
      <c r="F4451" s="84" t="s">
        <v>66</v>
      </c>
    </row>
    <row r="4452" spans="1:6" x14ac:dyDescent="0.25">
      <c r="A4452" s="84">
        <v>1780176073</v>
      </c>
      <c r="C4452" s="84">
        <v>0</v>
      </c>
      <c r="D4452" s="84">
        <v>1</v>
      </c>
      <c r="E4452" s="84" t="e">
        <v>#N/A</v>
      </c>
      <c r="F4452" s="84" t="s">
        <v>66</v>
      </c>
    </row>
    <row r="4453" spans="1:6" x14ac:dyDescent="0.25">
      <c r="A4453" s="84">
        <v>1093248916</v>
      </c>
      <c r="C4453" s="84">
        <v>0</v>
      </c>
      <c r="D4453" s="84">
        <v>1</v>
      </c>
      <c r="E4453" s="84" t="e">
        <v>#N/A</v>
      </c>
      <c r="F4453" s="84" t="s">
        <v>67</v>
      </c>
    </row>
    <row r="4454" spans="1:6" x14ac:dyDescent="0.25">
      <c r="A4454" s="84">
        <v>1093202889</v>
      </c>
      <c r="C4454" s="84">
        <v>0</v>
      </c>
      <c r="D4454" s="84">
        <v>1</v>
      </c>
      <c r="E4454" s="84" t="e">
        <v>#N/A</v>
      </c>
      <c r="F4454" s="84" t="s">
        <v>63</v>
      </c>
    </row>
    <row r="4455" spans="1:6" x14ac:dyDescent="0.25">
      <c r="A4455" s="84">
        <v>1144675414</v>
      </c>
      <c r="C4455" s="84">
        <v>0</v>
      </c>
      <c r="D4455" s="84">
        <v>1</v>
      </c>
      <c r="E4455" s="84" t="e">
        <v>#N/A</v>
      </c>
      <c r="F4455" s="84" t="s">
        <v>63</v>
      </c>
    </row>
    <row r="4456" spans="1:6" x14ac:dyDescent="0.25">
      <c r="A4456" s="84">
        <v>1447714704</v>
      </c>
      <c r="C4456" s="84">
        <v>0</v>
      </c>
      <c r="D4456" s="84">
        <v>1</v>
      </c>
      <c r="E4456" s="84" t="e">
        <v>#N/A</v>
      </c>
      <c r="F4456" s="84" t="s">
        <v>63</v>
      </c>
    </row>
    <row r="4457" spans="1:6" x14ac:dyDescent="0.25">
      <c r="A4457" s="84">
        <v>1306826086</v>
      </c>
      <c r="C4457" s="84">
        <v>0</v>
      </c>
      <c r="D4457" s="84">
        <v>1</v>
      </c>
      <c r="E4457" s="84" t="e">
        <v>#N/A</v>
      </c>
      <c r="F4457" s="84" t="s">
        <v>66</v>
      </c>
    </row>
    <row r="4458" spans="1:6" x14ac:dyDescent="0.25">
      <c r="A4458" s="84">
        <v>1548266174</v>
      </c>
      <c r="C4458" s="84">
        <v>0</v>
      </c>
      <c r="D4458" s="84">
        <v>1</v>
      </c>
      <c r="E4458" s="84" t="e">
        <v>#N/A</v>
      </c>
      <c r="F4458" s="84" t="s">
        <v>66</v>
      </c>
    </row>
    <row r="4459" spans="1:6" x14ac:dyDescent="0.25">
      <c r="A4459" s="84">
        <v>1194764753</v>
      </c>
      <c r="C4459" s="84">
        <v>0</v>
      </c>
      <c r="D4459" s="84">
        <v>1</v>
      </c>
      <c r="E4459" s="84" t="e">
        <v>#N/A</v>
      </c>
      <c r="F4459" s="84" t="s">
        <v>63</v>
      </c>
    </row>
    <row r="4460" spans="1:6" x14ac:dyDescent="0.25">
      <c r="A4460" s="84">
        <v>1659352482</v>
      </c>
      <c r="C4460" s="84">
        <v>0</v>
      </c>
      <c r="D4460" s="84">
        <v>1</v>
      </c>
      <c r="E4460" s="84" t="e">
        <v>#N/A</v>
      </c>
      <c r="F4460" s="84" t="s">
        <v>63</v>
      </c>
    </row>
    <row r="4461" spans="1:6" x14ac:dyDescent="0.25">
      <c r="A4461" s="84">
        <v>1073569760</v>
      </c>
      <c r="C4461" s="84">
        <v>0</v>
      </c>
      <c r="D4461" s="84">
        <v>1</v>
      </c>
      <c r="E4461" s="84" t="e">
        <v>#N/A</v>
      </c>
      <c r="F4461" s="84" t="s">
        <v>68</v>
      </c>
    </row>
    <row r="4462" spans="1:6" x14ac:dyDescent="0.25">
      <c r="A4462" s="84">
        <v>1386662351</v>
      </c>
      <c r="C4462" s="84">
        <v>0</v>
      </c>
      <c r="D4462" s="84">
        <v>1</v>
      </c>
      <c r="E4462" s="84" t="e">
        <v>#N/A</v>
      </c>
      <c r="F4462" s="84" t="s">
        <v>67</v>
      </c>
    </row>
    <row r="4463" spans="1:6" x14ac:dyDescent="0.25">
      <c r="A4463" s="84">
        <v>1922179373</v>
      </c>
      <c r="C4463" s="84">
        <v>0</v>
      </c>
      <c r="D4463" s="84">
        <v>1</v>
      </c>
      <c r="E4463" s="84" t="e">
        <v>#N/A</v>
      </c>
      <c r="F4463" s="84" t="s">
        <v>66</v>
      </c>
    </row>
    <row r="4464" spans="1:6" x14ac:dyDescent="0.25">
      <c r="A4464" s="84">
        <v>1457459695</v>
      </c>
      <c r="C4464" s="84">
        <v>0</v>
      </c>
      <c r="D4464" s="84">
        <v>1</v>
      </c>
      <c r="E4464" s="84" t="e">
        <v>#N/A</v>
      </c>
      <c r="F4464" s="84" t="s">
        <v>66</v>
      </c>
    </row>
    <row r="4465" spans="1:6" x14ac:dyDescent="0.25">
      <c r="A4465" s="84">
        <v>1083691794</v>
      </c>
      <c r="C4465" s="84">
        <v>0</v>
      </c>
      <c r="D4465" s="84">
        <v>1</v>
      </c>
      <c r="E4465" s="84" t="e">
        <v>#N/A</v>
      </c>
      <c r="F4465" s="84" t="s">
        <v>63</v>
      </c>
    </row>
    <row r="4466" spans="1:6" x14ac:dyDescent="0.25">
      <c r="A4466" s="84">
        <v>1386678225</v>
      </c>
      <c r="C4466" s="84">
        <v>0</v>
      </c>
      <c r="D4466" s="84">
        <v>1</v>
      </c>
      <c r="E4466" s="84" t="e">
        <v>#N/A</v>
      </c>
      <c r="F4466" s="84" t="s">
        <v>63</v>
      </c>
    </row>
    <row r="4467" spans="1:6" x14ac:dyDescent="0.25">
      <c r="A4467" s="84">
        <v>1083665962</v>
      </c>
      <c r="C4467" s="84">
        <v>0</v>
      </c>
      <c r="D4467" s="84">
        <v>1</v>
      </c>
      <c r="E4467" s="84" t="e">
        <v>#N/A</v>
      </c>
      <c r="F4467" s="84" t="s">
        <v>63</v>
      </c>
    </row>
    <row r="4468" spans="1:6" x14ac:dyDescent="0.25">
      <c r="A4468" s="84">
        <v>1275856106</v>
      </c>
      <c r="C4468" s="84">
        <v>0</v>
      </c>
      <c r="D4468" s="84">
        <v>1</v>
      </c>
      <c r="E4468" s="84" t="e">
        <v>#N/A</v>
      </c>
      <c r="F4468" s="84" t="s">
        <v>66</v>
      </c>
    </row>
    <row r="4469" spans="1:6" x14ac:dyDescent="0.25">
      <c r="A4469" s="84">
        <v>1578598280</v>
      </c>
      <c r="C4469" s="84">
        <v>0</v>
      </c>
      <c r="D4469" s="84">
        <v>1</v>
      </c>
      <c r="E4469" s="84" t="e">
        <v>#N/A</v>
      </c>
      <c r="F4469" s="84" t="s">
        <v>66</v>
      </c>
    </row>
    <row r="4470" spans="1:6" x14ac:dyDescent="0.25">
      <c r="A4470" s="84">
        <v>1942404785</v>
      </c>
      <c r="C4470" s="84">
        <v>0</v>
      </c>
      <c r="D4470" s="84">
        <v>1</v>
      </c>
      <c r="E4470" s="84" t="e">
        <v>#N/A</v>
      </c>
      <c r="F4470" s="84" t="s">
        <v>68</v>
      </c>
    </row>
    <row r="4471" spans="1:6" x14ac:dyDescent="0.25">
      <c r="A4471" s="84">
        <v>1508977240</v>
      </c>
      <c r="C4471" s="84">
        <v>0</v>
      </c>
      <c r="D4471" s="84">
        <v>1</v>
      </c>
      <c r="E4471" s="84" t="e">
        <v>#N/A</v>
      </c>
      <c r="F4471" s="84" t="s">
        <v>63</v>
      </c>
    </row>
    <row r="4472" spans="1:6" x14ac:dyDescent="0.25">
      <c r="A4472" s="84">
        <v>1457676207</v>
      </c>
      <c r="C4472" s="84">
        <v>0</v>
      </c>
      <c r="D4472" s="84">
        <v>1</v>
      </c>
      <c r="E4472" s="84" t="e">
        <v>#N/A</v>
      </c>
      <c r="F4472" s="84" t="s">
        <v>63</v>
      </c>
    </row>
    <row r="4473" spans="1:6" x14ac:dyDescent="0.25">
      <c r="A4473" s="84">
        <v>1548339930</v>
      </c>
      <c r="C4473" s="84">
        <v>0</v>
      </c>
      <c r="D4473" s="84">
        <v>1</v>
      </c>
      <c r="E4473" s="84" t="e">
        <v>#N/A</v>
      </c>
      <c r="F4473" s="84" t="s">
        <v>68</v>
      </c>
    </row>
    <row r="4474" spans="1:6" x14ac:dyDescent="0.25">
      <c r="A4474" s="84">
        <v>1104198266</v>
      </c>
      <c r="C4474" s="84">
        <v>0</v>
      </c>
      <c r="D4474" s="84">
        <v>1</v>
      </c>
      <c r="E4474" s="84" t="e">
        <v>#N/A</v>
      </c>
      <c r="F4474" s="84" t="s">
        <v>66</v>
      </c>
    </row>
    <row r="4475" spans="1:6" x14ac:dyDescent="0.25">
      <c r="A4475" s="84">
        <v>1225383797</v>
      </c>
      <c r="C4475" s="84">
        <v>0</v>
      </c>
      <c r="D4475" s="84">
        <v>1</v>
      </c>
      <c r="E4475" s="84" t="e">
        <v>#N/A</v>
      </c>
      <c r="F4475" s="84" t="s">
        <v>66</v>
      </c>
    </row>
    <row r="4476" spans="1:6" x14ac:dyDescent="0.25">
      <c r="A4476" s="84">
        <v>1902315716</v>
      </c>
      <c r="C4476" s="84">
        <v>0</v>
      </c>
      <c r="D4476" s="84">
        <v>1</v>
      </c>
      <c r="E4476" s="84" t="e">
        <v>#N/A</v>
      </c>
      <c r="F4476" s="84" t="s">
        <v>66</v>
      </c>
    </row>
    <row r="4477" spans="1:6" x14ac:dyDescent="0.25">
      <c r="A4477" s="84">
        <v>1669937918</v>
      </c>
      <c r="C4477" s="84">
        <v>0</v>
      </c>
      <c r="D4477" s="84">
        <v>1</v>
      </c>
      <c r="E4477" s="84" t="e">
        <v>#N/A</v>
      </c>
      <c r="F4477" s="84" t="s">
        <v>67</v>
      </c>
    </row>
    <row r="4478" spans="1:6" x14ac:dyDescent="0.25">
      <c r="A4478" s="84">
        <v>1093761801</v>
      </c>
      <c r="C4478" s="84">
        <v>0</v>
      </c>
      <c r="D4478" s="84">
        <v>1</v>
      </c>
      <c r="E4478" s="84" t="e">
        <v>#N/A</v>
      </c>
      <c r="F4478" s="84" t="s">
        <v>63</v>
      </c>
    </row>
    <row r="4479" spans="1:6" x14ac:dyDescent="0.25">
      <c r="A4479" s="84">
        <v>1558374850</v>
      </c>
      <c r="C4479" s="84">
        <v>0</v>
      </c>
      <c r="D4479" s="84">
        <v>1</v>
      </c>
      <c r="E4479" s="84" t="e">
        <v>#N/A</v>
      </c>
      <c r="F4479" s="84" t="s">
        <v>63</v>
      </c>
    </row>
    <row r="4480" spans="1:6" x14ac:dyDescent="0.25">
      <c r="A4480" s="84">
        <v>1073580940</v>
      </c>
      <c r="C4480" s="84">
        <v>0</v>
      </c>
      <c r="D4480" s="84">
        <v>1</v>
      </c>
      <c r="E4480" s="84" t="e">
        <v>#N/A</v>
      </c>
      <c r="F4480" s="84" t="s">
        <v>67</v>
      </c>
    </row>
    <row r="4481" spans="1:6" x14ac:dyDescent="0.25">
      <c r="A4481" s="84">
        <v>1467499277</v>
      </c>
      <c r="C4481" s="84">
        <v>0</v>
      </c>
      <c r="D4481" s="84">
        <v>1</v>
      </c>
      <c r="E4481" s="84" t="e">
        <v>#N/A</v>
      </c>
      <c r="F4481" s="84" t="s">
        <v>66</v>
      </c>
    </row>
    <row r="4482" spans="1:6" x14ac:dyDescent="0.25">
      <c r="A4482" s="84">
        <v>1093813990</v>
      </c>
      <c r="C4482" s="84">
        <v>0</v>
      </c>
      <c r="D4482" s="84">
        <v>1</v>
      </c>
      <c r="E4482" s="84" t="e">
        <v>#N/A</v>
      </c>
      <c r="F4482" s="84" t="s">
        <v>66</v>
      </c>
    </row>
    <row r="4483" spans="1:6" x14ac:dyDescent="0.25">
      <c r="A4483" s="84">
        <v>1720090079</v>
      </c>
      <c r="C4483" s="84">
        <v>0</v>
      </c>
      <c r="D4483" s="84">
        <v>1</v>
      </c>
      <c r="E4483" s="84" t="e">
        <v>#N/A</v>
      </c>
      <c r="F4483" s="84" t="s">
        <v>63</v>
      </c>
    </row>
    <row r="4484" spans="1:6" x14ac:dyDescent="0.25">
      <c r="A4484" s="84">
        <v>1447278346</v>
      </c>
      <c r="C4484" s="84">
        <v>0</v>
      </c>
      <c r="D4484" s="84">
        <v>1</v>
      </c>
      <c r="E4484" s="84" t="e">
        <v>#N/A</v>
      </c>
      <c r="F4484" s="84" t="s">
        <v>66</v>
      </c>
    </row>
    <row r="4485" spans="1:6" x14ac:dyDescent="0.25">
      <c r="A4485" s="84">
        <v>1326100686</v>
      </c>
      <c r="C4485" s="84">
        <v>0</v>
      </c>
      <c r="D4485" s="84">
        <v>1</v>
      </c>
      <c r="E4485" s="84" t="e">
        <v>#N/A</v>
      </c>
      <c r="F4485" s="84" t="s">
        <v>70</v>
      </c>
    </row>
    <row r="4486" spans="1:6" x14ac:dyDescent="0.25">
      <c r="A4486" s="84">
        <v>1639336423</v>
      </c>
      <c r="C4486" s="84">
        <v>0</v>
      </c>
      <c r="D4486" s="84">
        <v>1</v>
      </c>
      <c r="E4486" s="84" t="e">
        <v>#N/A</v>
      </c>
      <c r="F4486" s="84" t="s">
        <v>63</v>
      </c>
    </row>
    <row r="4487" spans="1:6" x14ac:dyDescent="0.25">
      <c r="A4487" s="84">
        <v>1255314993</v>
      </c>
      <c r="C4487" s="84">
        <v>0</v>
      </c>
      <c r="D4487" s="84">
        <v>1</v>
      </c>
      <c r="E4487" s="84" t="e">
        <v>#N/A</v>
      </c>
      <c r="F4487" s="84" t="s">
        <v>63</v>
      </c>
    </row>
    <row r="4488" spans="1:6" x14ac:dyDescent="0.25">
      <c r="A4488" s="84">
        <v>1578769303</v>
      </c>
      <c r="C4488" s="84">
        <v>0</v>
      </c>
      <c r="D4488" s="84">
        <v>1</v>
      </c>
      <c r="E4488" s="84" t="e">
        <v>#N/A</v>
      </c>
      <c r="F4488" s="84" t="s">
        <v>63</v>
      </c>
    </row>
    <row r="4489" spans="1:6" x14ac:dyDescent="0.25">
      <c r="A4489" s="84">
        <v>1861773533</v>
      </c>
      <c r="C4489" s="84">
        <v>0</v>
      </c>
      <c r="D4489" s="84">
        <v>1</v>
      </c>
      <c r="E4489" s="84" t="e">
        <v>#N/A</v>
      </c>
      <c r="F4489" s="84" t="s">
        <v>63</v>
      </c>
    </row>
    <row r="4490" spans="1:6" x14ac:dyDescent="0.25">
      <c r="A4490" s="84">
        <v>1164709770</v>
      </c>
      <c r="C4490" s="84">
        <v>0</v>
      </c>
      <c r="D4490" s="84">
        <v>1</v>
      </c>
      <c r="E4490" s="84" t="e">
        <v>#N/A</v>
      </c>
      <c r="F4490" s="84" t="s">
        <v>63</v>
      </c>
    </row>
    <row r="4491" spans="1:6" x14ac:dyDescent="0.25">
      <c r="A4491" s="84">
        <v>1184904377</v>
      </c>
      <c r="C4491" s="84">
        <v>0</v>
      </c>
      <c r="D4491" s="84">
        <v>1</v>
      </c>
      <c r="E4491" s="84" t="e">
        <v>#N/A</v>
      </c>
      <c r="F4491" s="84" t="s">
        <v>66</v>
      </c>
    </row>
    <row r="4492" spans="1:6" x14ac:dyDescent="0.25">
      <c r="A4492" s="84">
        <v>1043426737</v>
      </c>
      <c r="C4492" s="84">
        <v>0</v>
      </c>
      <c r="D4492" s="84">
        <v>1</v>
      </c>
      <c r="E4492" s="84" t="e">
        <v>#N/A</v>
      </c>
      <c r="F4492" s="84" t="s">
        <v>66</v>
      </c>
    </row>
    <row r="4493" spans="1:6" x14ac:dyDescent="0.25">
      <c r="A4493" s="84">
        <v>1124461660</v>
      </c>
      <c r="C4493" s="84">
        <v>0</v>
      </c>
      <c r="D4493" s="84">
        <v>1</v>
      </c>
      <c r="E4493" s="84" t="e">
        <v>#N/A</v>
      </c>
      <c r="F4493" s="84" t="s">
        <v>70</v>
      </c>
    </row>
    <row r="4494" spans="1:6" x14ac:dyDescent="0.25">
      <c r="A4494" s="84">
        <v>1962657023</v>
      </c>
      <c r="C4494" s="84">
        <v>0</v>
      </c>
      <c r="D4494" s="84">
        <v>1</v>
      </c>
      <c r="E4494" s="84" t="e">
        <v>#N/A</v>
      </c>
      <c r="F4494" s="84" t="s">
        <v>67</v>
      </c>
    </row>
    <row r="4495" spans="1:6" x14ac:dyDescent="0.25">
      <c r="A4495" s="84">
        <v>1184041550</v>
      </c>
      <c r="C4495" s="84">
        <v>0</v>
      </c>
      <c r="D4495" s="84">
        <v>1</v>
      </c>
      <c r="E4495" s="84" t="e">
        <v>#N/A</v>
      </c>
      <c r="F4495" s="84" t="s">
        <v>63</v>
      </c>
    </row>
    <row r="4496" spans="1:6" x14ac:dyDescent="0.25">
      <c r="A4496" s="84">
        <v>1427464130</v>
      </c>
      <c r="C4496" s="84">
        <v>0</v>
      </c>
      <c r="D4496" s="84">
        <v>1</v>
      </c>
      <c r="E4496" s="84" t="e">
        <v>#N/A</v>
      </c>
      <c r="F4496" s="84" t="s">
        <v>67</v>
      </c>
    </row>
    <row r="4497" spans="1:6" x14ac:dyDescent="0.25">
      <c r="A4497" s="84">
        <v>1477514818</v>
      </c>
      <c r="C4497" s="84">
        <v>0</v>
      </c>
      <c r="D4497" s="84">
        <v>1</v>
      </c>
      <c r="E4497" s="84" t="e">
        <v>#N/A</v>
      </c>
      <c r="F4497" s="84" t="s">
        <v>63</v>
      </c>
    </row>
    <row r="4498" spans="1:6" x14ac:dyDescent="0.25">
      <c r="A4498" s="84">
        <v>1972943827</v>
      </c>
      <c r="C4498" s="84">
        <v>0</v>
      </c>
      <c r="D4498" s="84">
        <v>1</v>
      </c>
      <c r="E4498" s="84" t="e">
        <v>#N/A</v>
      </c>
      <c r="F4498" s="84" t="s">
        <v>70</v>
      </c>
    </row>
    <row r="4499" spans="1:6" x14ac:dyDescent="0.25">
      <c r="A4499" s="84">
        <v>1992162523</v>
      </c>
      <c r="C4499" s="84">
        <v>0</v>
      </c>
      <c r="D4499" s="84">
        <v>1</v>
      </c>
      <c r="E4499" s="84" t="e">
        <v>#N/A</v>
      </c>
      <c r="F4499" s="84" t="s">
        <v>66</v>
      </c>
    </row>
    <row r="4500" spans="1:6" x14ac:dyDescent="0.25">
      <c r="A4500" s="84">
        <v>1285136184</v>
      </c>
      <c r="C4500" s="84">
        <v>0</v>
      </c>
      <c r="D4500" s="84">
        <v>1</v>
      </c>
      <c r="E4500" s="84" t="e">
        <v>#N/A</v>
      </c>
      <c r="F4500" s="84" t="s">
        <v>66</v>
      </c>
    </row>
    <row r="4501" spans="1:6" x14ac:dyDescent="0.25">
      <c r="A4501" s="84">
        <v>1376001891</v>
      </c>
      <c r="C4501" s="84">
        <v>0</v>
      </c>
      <c r="D4501" s="84">
        <v>1</v>
      </c>
      <c r="E4501" s="84" t="e">
        <v>#N/A</v>
      </c>
      <c r="F4501" s="84" t="s">
        <v>66</v>
      </c>
    </row>
    <row r="4502" spans="1:6" x14ac:dyDescent="0.25">
      <c r="A4502" s="84">
        <v>1306312202</v>
      </c>
      <c r="C4502" s="84">
        <v>0</v>
      </c>
      <c r="D4502" s="84">
        <v>1</v>
      </c>
      <c r="E4502" s="84" t="e">
        <v>#N/A</v>
      </c>
      <c r="F4502" s="84" t="s">
        <v>66</v>
      </c>
    </row>
    <row r="4503" spans="1:6" x14ac:dyDescent="0.25">
      <c r="A4503" s="84">
        <v>1467038026</v>
      </c>
      <c r="C4503" s="84">
        <v>0</v>
      </c>
      <c r="D4503" s="84">
        <v>1</v>
      </c>
      <c r="E4503" s="84" t="e">
        <v>#N/A</v>
      </c>
      <c r="F4503" s="84" t="s">
        <v>63</v>
      </c>
    </row>
    <row r="4504" spans="1:6" x14ac:dyDescent="0.25">
      <c r="A4504" s="84">
        <v>1760106868</v>
      </c>
      <c r="C4504" s="84">
        <v>0</v>
      </c>
      <c r="D4504" s="84">
        <v>1</v>
      </c>
      <c r="E4504" s="84" t="e">
        <v>#N/A</v>
      </c>
      <c r="F4504" s="84" t="s">
        <v>63</v>
      </c>
    </row>
    <row r="4505" spans="1:6" x14ac:dyDescent="0.25">
      <c r="A4505" s="84">
        <v>1568155331</v>
      </c>
      <c r="C4505" s="84">
        <v>0</v>
      </c>
      <c r="D4505" s="84">
        <v>1</v>
      </c>
      <c r="E4505" s="84" t="e">
        <v>#N/A</v>
      </c>
      <c r="F4505" s="84" t="s">
        <v>67</v>
      </c>
    </row>
    <row r="4506" spans="1:6" x14ac:dyDescent="0.25">
      <c r="A4506" s="84">
        <v>1427052208</v>
      </c>
      <c r="C4506" s="84">
        <v>0</v>
      </c>
      <c r="D4506" s="84">
        <v>1</v>
      </c>
      <c r="E4506" s="84" t="e">
        <v>#N/A</v>
      </c>
      <c r="F4506" s="84" t="s">
        <v>63</v>
      </c>
    </row>
    <row r="4507" spans="1:6" x14ac:dyDescent="0.25">
      <c r="A4507" s="84">
        <v>1861439135</v>
      </c>
      <c r="C4507" s="84">
        <v>0</v>
      </c>
      <c r="D4507" s="84">
        <v>1</v>
      </c>
      <c r="E4507" s="84" t="e">
        <v>#N/A</v>
      </c>
      <c r="F4507" s="84" t="s">
        <v>67</v>
      </c>
    </row>
    <row r="4508" spans="1:6" x14ac:dyDescent="0.25">
      <c r="A4508" s="84">
        <v>1619957107</v>
      </c>
      <c r="C4508" s="84">
        <v>0</v>
      </c>
      <c r="D4508" s="84">
        <v>1</v>
      </c>
      <c r="E4508" s="84" t="e">
        <v>#N/A</v>
      </c>
      <c r="F4508" s="84" t="s">
        <v>63</v>
      </c>
    </row>
    <row r="4509" spans="1:6" x14ac:dyDescent="0.25">
      <c r="A4509" s="84">
        <v>1134449044</v>
      </c>
      <c r="C4509" s="84">
        <v>0</v>
      </c>
      <c r="D4509" s="84">
        <v>1</v>
      </c>
      <c r="E4509" s="84" t="e">
        <v>#N/A</v>
      </c>
      <c r="F4509" s="84" t="s">
        <v>63</v>
      </c>
    </row>
    <row r="4510" spans="1:6" x14ac:dyDescent="0.25">
      <c r="A4510" s="84">
        <v>1265640932</v>
      </c>
      <c r="C4510" s="84">
        <v>0</v>
      </c>
      <c r="D4510" s="84">
        <v>1</v>
      </c>
      <c r="E4510" s="84" t="e">
        <v>#N/A</v>
      </c>
      <c r="F4510" s="84" t="s">
        <v>63</v>
      </c>
    </row>
    <row r="4511" spans="1:6" x14ac:dyDescent="0.25">
      <c r="A4511" s="84">
        <v>1184967598</v>
      </c>
      <c r="C4511" s="84">
        <v>0</v>
      </c>
      <c r="D4511" s="84">
        <v>1</v>
      </c>
      <c r="E4511" s="84" t="e">
        <v>#N/A</v>
      </c>
      <c r="F4511" s="84" t="s">
        <v>67</v>
      </c>
    </row>
    <row r="4512" spans="1:6" x14ac:dyDescent="0.25">
      <c r="A4512" s="84">
        <v>1588004113</v>
      </c>
      <c r="C4512" s="84">
        <v>0</v>
      </c>
      <c r="D4512" s="84">
        <v>1</v>
      </c>
      <c r="E4512" s="84" t="e">
        <v>#N/A</v>
      </c>
      <c r="F4512" s="84" t="s">
        <v>66</v>
      </c>
    </row>
    <row r="4513" spans="1:6" x14ac:dyDescent="0.25">
      <c r="A4513" s="84">
        <v>1932469293</v>
      </c>
      <c r="C4513" s="84">
        <v>0</v>
      </c>
      <c r="D4513" s="84">
        <v>1</v>
      </c>
      <c r="E4513" s="84" t="e">
        <v>#N/A</v>
      </c>
      <c r="F4513" s="84" t="s">
        <v>66</v>
      </c>
    </row>
    <row r="4514" spans="1:6" x14ac:dyDescent="0.25">
      <c r="A4514" s="84">
        <v>1538615570</v>
      </c>
      <c r="C4514" s="84">
        <v>0</v>
      </c>
      <c r="D4514" s="84">
        <v>1</v>
      </c>
      <c r="E4514" s="84" t="e">
        <v>#N/A</v>
      </c>
      <c r="F4514" s="84" t="s">
        <v>63</v>
      </c>
    </row>
    <row r="4515" spans="1:6" x14ac:dyDescent="0.25">
      <c r="A4515" s="84">
        <v>1245773852</v>
      </c>
      <c r="C4515" s="84">
        <v>0</v>
      </c>
      <c r="D4515" s="84">
        <v>1</v>
      </c>
      <c r="E4515" s="84" t="e">
        <v>#N/A</v>
      </c>
      <c r="F4515" s="84" t="s">
        <v>66</v>
      </c>
    </row>
    <row r="4516" spans="1:6" x14ac:dyDescent="0.25">
      <c r="A4516" s="84">
        <v>1194216168</v>
      </c>
      <c r="C4516" s="84">
        <v>0</v>
      </c>
      <c r="D4516" s="84">
        <v>1</v>
      </c>
      <c r="E4516" s="84" t="e">
        <v>#N/A</v>
      </c>
      <c r="F4516" s="84" t="s">
        <v>63</v>
      </c>
    </row>
    <row r="4517" spans="1:6" x14ac:dyDescent="0.25">
      <c r="A4517" s="84">
        <v>1487278230</v>
      </c>
      <c r="C4517" s="84">
        <v>0</v>
      </c>
      <c r="D4517" s="84">
        <v>1</v>
      </c>
      <c r="E4517" s="84" t="e">
        <v>#N/A</v>
      </c>
      <c r="F4517" s="84" t="s">
        <v>63</v>
      </c>
    </row>
    <row r="4518" spans="1:6" x14ac:dyDescent="0.25">
      <c r="A4518" s="84">
        <v>1174009567</v>
      </c>
      <c r="C4518" s="84">
        <v>0</v>
      </c>
      <c r="D4518" s="84">
        <v>1</v>
      </c>
      <c r="E4518" s="84" t="e">
        <v>#N/A</v>
      </c>
      <c r="F4518" s="84" t="s">
        <v>63</v>
      </c>
    </row>
    <row r="4519" spans="1:6" x14ac:dyDescent="0.25">
      <c r="A4519" s="84">
        <v>1538725916</v>
      </c>
      <c r="C4519" s="84">
        <v>0</v>
      </c>
      <c r="D4519" s="84">
        <v>1</v>
      </c>
      <c r="E4519" s="84" t="e">
        <v>#N/A</v>
      </c>
      <c r="F4519" s="84" t="s">
        <v>63</v>
      </c>
    </row>
    <row r="4520" spans="1:6" x14ac:dyDescent="0.25">
      <c r="A4520" s="84">
        <v>1891792214</v>
      </c>
      <c r="C4520" s="84">
        <v>0</v>
      </c>
      <c r="D4520" s="84">
        <v>1</v>
      </c>
      <c r="E4520" s="84" t="e">
        <v>#N/A</v>
      </c>
      <c r="F4520" s="84" t="s">
        <v>70</v>
      </c>
    </row>
    <row r="4521" spans="1:6" x14ac:dyDescent="0.25">
      <c r="A4521" s="84">
        <v>1376507681</v>
      </c>
      <c r="C4521" s="84">
        <v>0</v>
      </c>
      <c r="D4521" s="84">
        <v>1</v>
      </c>
      <c r="E4521" s="84" t="e">
        <v>#N/A</v>
      </c>
      <c r="F4521" s="84" t="s">
        <v>63</v>
      </c>
    </row>
    <row r="4522" spans="1:6" x14ac:dyDescent="0.25">
      <c r="A4522" s="84">
        <v>1669440129</v>
      </c>
      <c r="C4522" s="84">
        <v>0</v>
      </c>
      <c r="D4522" s="84">
        <v>1</v>
      </c>
      <c r="E4522" s="84" t="e">
        <v>#N/A</v>
      </c>
      <c r="F4522" s="84" t="s">
        <v>63</v>
      </c>
    </row>
    <row r="4523" spans="1:6" x14ac:dyDescent="0.25">
      <c r="A4523" s="84">
        <v>1215006275</v>
      </c>
      <c r="C4523" s="84">
        <v>0</v>
      </c>
      <c r="D4523" s="84">
        <v>1</v>
      </c>
      <c r="E4523" s="84" t="e">
        <v>#N/A</v>
      </c>
      <c r="F4523" s="84" t="s">
        <v>66</v>
      </c>
    </row>
    <row r="4524" spans="1:6" x14ac:dyDescent="0.25">
      <c r="A4524" s="84">
        <v>1356450571</v>
      </c>
      <c r="C4524" s="84">
        <v>0</v>
      </c>
      <c r="D4524" s="84">
        <v>1</v>
      </c>
      <c r="E4524" s="84" t="e">
        <v>#N/A</v>
      </c>
      <c r="F4524" s="84" t="s">
        <v>63</v>
      </c>
    </row>
    <row r="4525" spans="1:6" x14ac:dyDescent="0.25">
      <c r="A4525" s="84">
        <v>1992730279</v>
      </c>
      <c r="C4525" s="84">
        <v>0</v>
      </c>
      <c r="D4525" s="84">
        <v>1</v>
      </c>
      <c r="E4525" s="84" t="e">
        <v>#N/A</v>
      </c>
      <c r="F4525" s="84" t="s">
        <v>63</v>
      </c>
    </row>
    <row r="4526" spans="1:6" x14ac:dyDescent="0.25">
      <c r="A4526" s="84">
        <v>1194806075</v>
      </c>
      <c r="C4526" s="84">
        <v>0</v>
      </c>
      <c r="D4526" s="84">
        <v>1</v>
      </c>
      <c r="E4526" s="84" t="e">
        <v>#N/A</v>
      </c>
      <c r="F4526" s="84" t="s">
        <v>63</v>
      </c>
    </row>
    <row r="4527" spans="1:6" x14ac:dyDescent="0.25">
      <c r="A4527" s="84">
        <v>1801010053</v>
      </c>
      <c r="C4527" s="84">
        <v>0</v>
      </c>
      <c r="D4527" s="84">
        <v>1</v>
      </c>
      <c r="E4527" s="84" t="e">
        <v>#N/A</v>
      </c>
      <c r="F4527" s="84" t="s">
        <v>63</v>
      </c>
    </row>
    <row r="4528" spans="1:6" x14ac:dyDescent="0.25">
      <c r="A4528" s="84">
        <v>1538103759</v>
      </c>
      <c r="C4528" s="84">
        <v>0</v>
      </c>
      <c r="D4528" s="84">
        <v>1</v>
      </c>
      <c r="E4528" s="84" t="e">
        <v>#N/A</v>
      </c>
      <c r="F4528" s="84" t="s">
        <v>70</v>
      </c>
    </row>
    <row r="4529" spans="1:6" x14ac:dyDescent="0.25">
      <c r="A4529" s="84">
        <v>1649242850</v>
      </c>
      <c r="C4529" s="84">
        <v>0</v>
      </c>
      <c r="D4529" s="84">
        <v>1</v>
      </c>
      <c r="E4529" s="84" t="e">
        <v>#N/A</v>
      </c>
      <c r="F4529" s="84" t="s">
        <v>68</v>
      </c>
    </row>
    <row r="4530" spans="1:6" x14ac:dyDescent="0.25">
      <c r="A4530" s="84">
        <v>1497715445</v>
      </c>
      <c r="C4530" s="84">
        <v>0</v>
      </c>
      <c r="D4530" s="84">
        <v>1</v>
      </c>
      <c r="E4530" s="84" t="e">
        <v>#N/A</v>
      </c>
      <c r="F4530" s="84" t="s">
        <v>63</v>
      </c>
    </row>
    <row r="4531" spans="1:6" x14ac:dyDescent="0.25">
      <c r="A4531" s="84">
        <v>1366528523</v>
      </c>
      <c r="C4531" s="84">
        <v>0</v>
      </c>
      <c r="D4531" s="84">
        <v>1</v>
      </c>
      <c r="E4531" s="84" t="e">
        <v>#N/A</v>
      </c>
      <c r="F4531" s="84" t="s">
        <v>67</v>
      </c>
    </row>
    <row r="4532" spans="1:6" x14ac:dyDescent="0.25">
      <c r="A4532" s="84">
        <v>1427220169</v>
      </c>
      <c r="C4532" s="84">
        <v>0</v>
      </c>
      <c r="D4532" s="84">
        <v>1</v>
      </c>
      <c r="E4532" s="84" t="e">
        <v>#N/A</v>
      </c>
      <c r="F4532" s="84" t="s">
        <v>70</v>
      </c>
    </row>
    <row r="4533" spans="1:6" x14ac:dyDescent="0.25">
      <c r="A4533" s="84">
        <v>1427127158</v>
      </c>
      <c r="C4533" s="84">
        <v>0</v>
      </c>
      <c r="D4533" s="84">
        <v>1</v>
      </c>
      <c r="E4533" s="84" t="e">
        <v>#N/A</v>
      </c>
      <c r="F4533" s="84" t="s">
        <v>70</v>
      </c>
    </row>
    <row r="4534" spans="1:6" x14ac:dyDescent="0.25">
      <c r="A4534" s="84">
        <v>1548360332</v>
      </c>
      <c r="C4534" s="84">
        <v>0</v>
      </c>
      <c r="D4534" s="84">
        <v>1</v>
      </c>
      <c r="E4534" s="84" t="e">
        <v>#N/A</v>
      </c>
      <c r="F4534" s="84" t="s">
        <v>70</v>
      </c>
    </row>
    <row r="4535" spans="1:6" x14ac:dyDescent="0.25">
      <c r="A4535" s="84">
        <v>1245632975</v>
      </c>
      <c r="C4535" s="84">
        <v>0</v>
      </c>
      <c r="D4535" s="84">
        <v>1</v>
      </c>
      <c r="E4535" s="84" t="e">
        <v>#N/A</v>
      </c>
      <c r="F4535" s="84" t="s">
        <v>63</v>
      </c>
    </row>
    <row r="4536" spans="1:6" x14ac:dyDescent="0.25">
      <c r="A4536" s="84">
        <v>1689633380</v>
      </c>
      <c r="C4536" s="84">
        <v>0</v>
      </c>
      <c r="D4536" s="84">
        <v>1</v>
      </c>
      <c r="E4536" s="84" t="e">
        <v>#N/A</v>
      </c>
      <c r="F4536" s="84" t="s">
        <v>68</v>
      </c>
    </row>
    <row r="4537" spans="1:6" x14ac:dyDescent="0.25">
      <c r="A4537" s="84">
        <v>1447211990</v>
      </c>
      <c r="C4537" s="84">
        <v>0</v>
      </c>
      <c r="D4537" s="84">
        <v>1</v>
      </c>
      <c r="E4537" s="84" t="e">
        <v>#N/A</v>
      </c>
      <c r="F4537" s="84" t="s">
        <v>66</v>
      </c>
    </row>
    <row r="4538" spans="1:6" x14ac:dyDescent="0.25">
      <c r="A4538" s="84">
        <v>1598746372</v>
      </c>
      <c r="C4538" s="84">
        <v>0</v>
      </c>
      <c r="D4538" s="84">
        <v>1</v>
      </c>
      <c r="E4538" s="84" t="e">
        <v>#N/A</v>
      </c>
      <c r="F4538" s="84" t="s">
        <v>63</v>
      </c>
    </row>
    <row r="4539" spans="1:6" x14ac:dyDescent="0.25">
      <c r="A4539" s="84">
        <v>1053403923</v>
      </c>
      <c r="C4539" s="84">
        <v>0</v>
      </c>
      <c r="D4539" s="84">
        <v>1</v>
      </c>
      <c r="E4539" s="84" t="e">
        <v>#N/A</v>
      </c>
      <c r="F4539" s="84" t="s">
        <v>66</v>
      </c>
    </row>
    <row r="4540" spans="1:6" x14ac:dyDescent="0.25">
      <c r="A4540" s="84">
        <v>1588869382</v>
      </c>
      <c r="C4540" s="84">
        <v>0</v>
      </c>
      <c r="D4540" s="84">
        <v>1</v>
      </c>
      <c r="E4540" s="84" t="e">
        <v>#N/A</v>
      </c>
      <c r="F4540" s="84" t="s">
        <v>66</v>
      </c>
    </row>
    <row r="4541" spans="1:6" x14ac:dyDescent="0.25">
      <c r="A4541" s="84">
        <v>1659368850</v>
      </c>
      <c r="C4541" s="84">
        <v>0</v>
      </c>
      <c r="D4541" s="84">
        <v>1</v>
      </c>
      <c r="E4541" s="84" t="e">
        <v>#N/A</v>
      </c>
      <c r="F4541" s="84" t="s">
        <v>67</v>
      </c>
    </row>
    <row r="4542" spans="1:6" x14ac:dyDescent="0.25">
      <c r="A4542" s="84">
        <v>1679599609</v>
      </c>
      <c r="C4542" s="84">
        <v>0</v>
      </c>
      <c r="D4542" s="84">
        <v>1</v>
      </c>
      <c r="E4542" s="84" t="e">
        <v>#N/A</v>
      </c>
      <c r="F4542" s="84" t="s">
        <v>66</v>
      </c>
    </row>
    <row r="4543" spans="1:6" x14ac:dyDescent="0.25">
      <c r="A4543" s="84">
        <v>1548332752</v>
      </c>
      <c r="C4543" s="84">
        <v>0</v>
      </c>
      <c r="D4543" s="84">
        <v>1</v>
      </c>
      <c r="E4543" s="84" t="e">
        <v>#N/A</v>
      </c>
      <c r="F4543" s="84" t="s">
        <v>66</v>
      </c>
    </row>
    <row r="4544" spans="1:6" x14ac:dyDescent="0.25">
      <c r="A4544" s="84">
        <v>1841565058</v>
      </c>
      <c r="C4544" s="84">
        <v>0</v>
      </c>
      <c r="D4544" s="84">
        <v>1</v>
      </c>
      <c r="E4544" s="84" t="e">
        <v>#N/A</v>
      </c>
      <c r="F4544" s="84" t="s">
        <v>63</v>
      </c>
    </row>
    <row r="4545" spans="1:6" x14ac:dyDescent="0.25">
      <c r="A4545" s="84">
        <v>1629413323</v>
      </c>
      <c r="C4545" s="84">
        <v>0</v>
      </c>
      <c r="D4545" s="84">
        <v>1</v>
      </c>
      <c r="E4545" s="84" t="e">
        <v>#N/A</v>
      </c>
      <c r="F4545" s="84" t="s">
        <v>67</v>
      </c>
    </row>
    <row r="4546" spans="1:6" x14ac:dyDescent="0.25">
      <c r="A4546" s="84">
        <v>1750775813</v>
      </c>
      <c r="C4546" s="84">
        <v>0</v>
      </c>
      <c r="D4546" s="84">
        <v>1</v>
      </c>
      <c r="E4546" s="84" t="e">
        <v>#N/A</v>
      </c>
      <c r="F4546" s="84" t="s">
        <v>67</v>
      </c>
    </row>
    <row r="4547" spans="1:6" x14ac:dyDescent="0.25">
      <c r="A4547" s="84">
        <v>1467983601</v>
      </c>
      <c r="C4547" s="84">
        <v>0</v>
      </c>
      <c r="D4547" s="84">
        <v>1</v>
      </c>
      <c r="E4547" s="84" t="e">
        <v>#N/A</v>
      </c>
      <c r="F4547" s="84" t="s">
        <v>63</v>
      </c>
    </row>
    <row r="4548" spans="1:6" x14ac:dyDescent="0.25">
      <c r="A4548" s="84">
        <v>1750857439</v>
      </c>
      <c r="C4548" s="84">
        <v>0</v>
      </c>
      <c r="D4548" s="84">
        <v>1</v>
      </c>
      <c r="E4548" s="84" t="e">
        <v>#N/A</v>
      </c>
      <c r="F4548" s="84" t="s">
        <v>63</v>
      </c>
    </row>
    <row r="4549" spans="1:6" x14ac:dyDescent="0.25">
      <c r="A4549" s="84">
        <v>1245896257</v>
      </c>
      <c r="C4549" s="84">
        <v>0</v>
      </c>
      <c r="D4549" s="84">
        <v>1</v>
      </c>
      <c r="E4549" s="84" t="e">
        <v>#N/A</v>
      </c>
      <c r="F4549" s="84" t="s">
        <v>66</v>
      </c>
    </row>
    <row r="4550" spans="1:6" x14ac:dyDescent="0.25">
      <c r="A4550" s="84">
        <v>1144885880</v>
      </c>
      <c r="C4550" s="84">
        <v>0</v>
      </c>
      <c r="D4550" s="84">
        <v>1</v>
      </c>
      <c r="E4550" s="84" t="e">
        <v>#N/A</v>
      </c>
      <c r="F4550" s="84" t="s">
        <v>67</v>
      </c>
    </row>
    <row r="4551" spans="1:6" x14ac:dyDescent="0.25">
      <c r="A4551" s="84">
        <v>1265085385</v>
      </c>
      <c r="C4551" s="84">
        <v>0</v>
      </c>
      <c r="D4551" s="84">
        <v>1</v>
      </c>
      <c r="E4551" s="84" t="e">
        <v>#N/A</v>
      </c>
      <c r="F4551" s="84" t="s">
        <v>63</v>
      </c>
    </row>
    <row r="4552" spans="1:6" x14ac:dyDescent="0.25">
      <c r="A4552" s="84">
        <v>1457980880</v>
      </c>
      <c r="C4552" s="84">
        <v>0</v>
      </c>
      <c r="D4552" s="84">
        <v>1</v>
      </c>
      <c r="E4552" s="84" t="e">
        <v>#N/A</v>
      </c>
      <c r="F4552" s="84" t="s">
        <v>68</v>
      </c>
    </row>
    <row r="4553" spans="1:6" x14ac:dyDescent="0.25">
      <c r="A4553" s="84">
        <v>1154042570</v>
      </c>
      <c r="C4553" s="84">
        <v>0</v>
      </c>
      <c r="D4553" s="84">
        <v>1</v>
      </c>
      <c r="E4553" s="84" t="e">
        <v>#N/A</v>
      </c>
      <c r="F4553" s="84" t="s">
        <v>67</v>
      </c>
    </row>
    <row r="4554" spans="1:6" x14ac:dyDescent="0.25">
      <c r="A4554" s="84">
        <v>1043249931</v>
      </c>
      <c r="C4554" s="84">
        <v>0</v>
      </c>
      <c r="D4554" s="84">
        <v>1</v>
      </c>
      <c r="E4554" s="84" t="e">
        <v>#N/A</v>
      </c>
      <c r="F4554" s="84" t="s">
        <v>63</v>
      </c>
    </row>
    <row r="4555" spans="1:6" x14ac:dyDescent="0.25">
      <c r="A4555" s="84">
        <v>1245206598</v>
      </c>
      <c r="C4555" s="84">
        <v>0</v>
      </c>
      <c r="D4555" s="84">
        <v>1</v>
      </c>
      <c r="E4555" s="84" t="e">
        <v>#N/A</v>
      </c>
      <c r="F4555" s="84" t="s">
        <v>63</v>
      </c>
    </row>
    <row r="4556" spans="1:6" x14ac:dyDescent="0.25">
      <c r="A4556" s="84">
        <v>1750405767</v>
      </c>
      <c r="C4556" s="84">
        <v>0</v>
      </c>
      <c r="D4556" s="84">
        <v>1</v>
      </c>
      <c r="E4556" s="84" t="e">
        <v>#N/A</v>
      </c>
      <c r="F4556" s="84" t="s">
        <v>66</v>
      </c>
    </row>
    <row r="4557" spans="1:6" x14ac:dyDescent="0.25">
      <c r="A4557" s="84">
        <v>1346223609</v>
      </c>
      <c r="C4557" s="84">
        <v>0</v>
      </c>
      <c r="D4557" s="84">
        <v>1</v>
      </c>
      <c r="E4557" s="84" t="e">
        <v>#N/A</v>
      </c>
      <c r="F4557" s="84" t="s">
        <v>63</v>
      </c>
    </row>
    <row r="4558" spans="1:6" x14ac:dyDescent="0.25">
      <c r="A4558" s="84">
        <v>1598780660</v>
      </c>
      <c r="C4558" s="84">
        <v>0</v>
      </c>
      <c r="D4558" s="84">
        <v>1</v>
      </c>
      <c r="E4558" s="84" t="e">
        <v>#N/A</v>
      </c>
      <c r="F4558" s="84" t="s">
        <v>67</v>
      </c>
    </row>
    <row r="4559" spans="1:6" x14ac:dyDescent="0.25">
      <c r="A4559" s="84">
        <v>1598729162</v>
      </c>
      <c r="C4559" s="84">
        <v>0</v>
      </c>
      <c r="D4559" s="84">
        <v>1</v>
      </c>
      <c r="E4559" s="84" t="e">
        <v>#N/A</v>
      </c>
      <c r="F4559" s="84" t="s">
        <v>67</v>
      </c>
    </row>
    <row r="4560" spans="1:6" x14ac:dyDescent="0.25">
      <c r="A4560" s="84">
        <v>1922204528</v>
      </c>
      <c r="C4560" s="84">
        <v>0</v>
      </c>
      <c r="D4560" s="84">
        <v>1</v>
      </c>
      <c r="E4560" s="84" t="e">
        <v>#N/A</v>
      </c>
      <c r="F4560" s="84" t="s">
        <v>63</v>
      </c>
    </row>
    <row r="4561" spans="1:6" x14ac:dyDescent="0.25">
      <c r="A4561" s="84">
        <v>1295777654</v>
      </c>
      <c r="C4561" s="84">
        <v>0</v>
      </c>
      <c r="D4561" s="84">
        <v>1</v>
      </c>
      <c r="E4561" s="84" t="e">
        <v>#N/A</v>
      </c>
      <c r="F4561" s="84" t="s">
        <v>63</v>
      </c>
    </row>
    <row r="4562" spans="1:6" x14ac:dyDescent="0.25">
      <c r="A4562" s="84">
        <v>1174793483</v>
      </c>
      <c r="C4562" s="84">
        <v>0</v>
      </c>
      <c r="D4562" s="84">
        <v>1</v>
      </c>
      <c r="E4562" s="84" t="e">
        <v>#N/A</v>
      </c>
      <c r="F4562" s="84" t="s">
        <v>66</v>
      </c>
    </row>
    <row r="4563" spans="1:6" x14ac:dyDescent="0.25">
      <c r="A4563" s="84">
        <v>1043519499</v>
      </c>
      <c r="C4563" s="84">
        <v>0</v>
      </c>
      <c r="D4563" s="84">
        <v>1</v>
      </c>
      <c r="E4563" s="84" t="e">
        <v>#N/A</v>
      </c>
      <c r="F4563" s="84" t="s">
        <v>66</v>
      </c>
    </row>
    <row r="4564" spans="1:6" x14ac:dyDescent="0.25">
      <c r="A4564" s="84">
        <v>1053671586</v>
      </c>
      <c r="C4564" s="84">
        <v>0</v>
      </c>
      <c r="D4564" s="84">
        <v>1</v>
      </c>
      <c r="E4564" s="84" t="e">
        <v>#N/A</v>
      </c>
      <c r="F4564" s="84" t="s">
        <v>63</v>
      </c>
    </row>
    <row r="4565" spans="1:6" x14ac:dyDescent="0.25">
      <c r="A4565" s="84">
        <v>1912253576</v>
      </c>
      <c r="C4565" s="84">
        <v>0</v>
      </c>
      <c r="D4565" s="84">
        <v>1</v>
      </c>
      <c r="E4565" s="84" t="e">
        <v>#N/A</v>
      </c>
      <c r="F4565" s="84" t="s">
        <v>66</v>
      </c>
    </row>
    <row r="4566" spans="1:6" x14ac:dyDescent="0.25">
      <c r="A4566" s="84">
        <v>1275062507</v>
      </c>
      <c r="C4566" s="84">
        <v>0</v>
      </c>
      <c r="D4566" s="84">
        <v>1</v>
      </c>
      <c r="E4566" s="84" t="e">
        <v>#N/A</v>
      </c>
      <c r="F4566" s="84" t="s">
        <v>66</v>
      </c>
    </row>
    <row r="4567" spans="1:6" x14ac:dyDescent="0.25">
      <c r="A4567" s="84">
        <v>1790272607</v>
      </c>
      <c r="C4567" s="84">
        <v>0</v>
      </c>
      <c r="D4567" s="84">
        <v>1</v>
      </c>
      <c r="E4567" s="84" t="e">
        <v>#N/A</v>
      </c>
      <c r="F4567" s="84" t="s">
        <v>63</v>
      </c>
    </row>
    <row r="4568" spans="1:6" x14ac:dyDescent="0.25">
      <c r="A4568" s="84">
        <v>1548742307</v>
      </c>
      <c r="C4568" s="84">
        <v>0</v>
      </c>
      <c r="D4568" s="84">
        <v>1</v>
      </c>
      <c r="E4568" s="84" t="e">
        <v>#N/A</v>
      </c>
      <c r="F4568" s="84" t="s">
        <v>67</v>
      </c>
    </row>
    <row r="4569" spans="1:6" x14ac:dyDescent="0.25">
      <c r="A4569" s="84">
        <v>1427523141</v>
      </c>
      <c r="C4569" s="84">
        <v>0</v>
      </c>
      <c r="D4569" s="84">
        <v>1</v>
      </c>
      <c r="E4569" s="84" t="e">
        <v>#N/A</v>
      </c>
      <c r="F4569" s="84" t="s">
        <v>66</v>
      </c>
    </row>
    <row r="4570" spans="1:6" x14ac:dyDescent="0.25">
      <c r="A4570" s="84">
        <v>1174141238</v>
      </c>
      <c r="C4570" s="84">
        <v>0</v>
      </c>
      <c r="D4570" s="84">
        <v>1</v>
      </c>
      <c r="E4570" s="84" t="e">
        <v>#N/A</v>
      </c>
      <c r="F4570" s="84" t="s">
        <v>66</v>
      </c>
    </row>
    <row r="4571" spans="1:6" x14ac:dyDescent="0.25">
      <c r="A4571" s="84">
        <v>1033178223</v>
      </c>
      <c r="C4571" s="84">
        <v>0</v>
      </c>
      <c r="D4571" s="84">
        <v>1</v>
      </c>
      <c r="E4571" s="84" t="e">
        <v>#N/A</v>
      </c>
      <c r="F4571" s="84" t="s">
        <v>66</v>
      </c>
    </row>
    <row r="4572" spans="1:6" x14ac:dyDescent="0.25">
      <c r="A4572" s="84">
        <v>1699719138</v>
      </c>
      <c r="C4572" s="84">
        <v>0</v>
      </c>
      <c r="D4572" s="84">
        <v>1</v>
      </c>
      <c r="E4572" s="84" t="e">
        <v>#N/A</v>
      </c>
      <c r="F4572" s="84" t="s">
        <v>66</v>
      </c>
    </row>
    <row r="4573" spans="1:6" x14ac:dyDescent="0.25">
      <c r="A4573" s="84">
        <v>1881887339</v>
      </c>
      <c r="C4573" s="84">
        <v>0</v>
      </c>
      <c r="D4573" s="84">
        <v>1</v>
      </c>
      <c r="E4573" s="84" t="e">
        <v>#N/A</v>
      </c>
      <c r="F4573" s="84" t="s">
        <v>63</v>
      </c>
    </row>
    <row r="4574" spans="1:6" x14ac:dyDescent="0.25">
      <c r="A4574" s="84">
        <v>1275586000</v>
      </c>
      <c r="C4574" s="84">
        <v>0</v>
      </c>
      <c r="D4574" s="84">
        <v>1</v>
      </c>
      <c r="E4574" s="84" t="e">
        <v>#N/A</v>
      </c>
      <c r="F4574" s="84" t="s">
        <v>67</v>
      </c>
    </row>
    <row r="4575" spans="1:6" x14ac:dyDescent="0.25">
      <c r="A4575" s="84">
        <v>1932324985</v>
      </c>
      <c r="C4575" s="84">
        <v>0</v>
      </c>
      <c r="D4575" s="84">
        <v>1</v>
      </c>
      <c r="E4575" s="84" t="e">
        <v>#N/A</v>
      </c>
      <c r="F4575" s="84" t="s">
        <v>66</v>
      </c>
    </row>
    <row r="4576" spans="1:6" x14ac:dyDescent="0.25">
      <c r="A4576" s="84">
        <v>1336378363</v>
      </c>
      <c r="C4576" s="84">
        <v>0</v>
      </c>
      <c r="D4576" s="84">
        <v>1</v>
      </c>
      <c r="E4576" s="84" t="e">
        <v>#N/A</v>
      </c>
      <c r="F4576" s="84" t="s">
        <v>70</v>
      </c>
    </row>
    <row r="4577" spans="1:6" x14ac:dyDescent="0.25">
      <c r="A4577" s="84">
        <v>1891956587</v>
      </c>
      <c r="C4577" s="84">
        <v>0</v>
      </c>
      <c r="D4577" s="84">
        <v>1</v>
      </c>
      <c r="E4577" s="84" t="e">
        <v>#N/A</v>
      </c>
      <c r="F4577" s="84" t="s">
        <v>66</v>
      </c>
    </row>
    <row r="4578" spans="1:6" x14ac:dyDescent="0.25">
      <c r="A4578" s="84">
        <v>1932464971</v>
      </c>
      <c r="C4578" s="84">
        <v>0</v>
      </c>
      <c r="D4578" s="84">
        <v>1</v>
      </c>
      <c r="E4578" s="84" t="e">
        <v>#N/A</v>
      </c>
      <c r="F4578" s="84" t="s">
        <v>70</v>
      </c>
    </row>
    <row r="4579" spans="1:6" x14ac:dyDescent="0.25">
      <c r="A4579" s="84">
        <v>1063801173</v>
      </c>
      <c r="C4579" s="84">
        <v>0</v>
      </c>
      <c r="D4579" s="84">
        <v>1</v>
      </c>
      <c r="E4579" s="84" t="e">
        <v>#N/A</v>
      </c>
      <c r="F4579" s="84" t="s">
        <v>67</v>
      </c>
    </row>
    <row r="4580" spans="1:6" x14ac:dyDescent="0.25">
      <c r="A4580" s="84">
        <v>1790119493</v>
      </c>
      <c r="C4580" s="84">
        <v>0</v>
      </c>
      <c r="D4580" s="84">
        <v>1</v>
      </c>
      <c r="E4580" s="84" t="e">
        <v>#N/A</v>
      </c>
      <c r="F4580" s="84" t="s">
        <v>63</v>
      </c>
    </row>
    <row r="4581" spans="1:6" x14ac:dyDescent="0.25">
      <c r="A4581" s="84">
        <v>1497244792</v>
      </c>
      <c r="C4581" s="84">
        <v>0</v>
      </c>
      <c r="D4581" s="84">
        <v>1</v>
      </c>
      <c r="E4581" s="84" t="e">
        <v>#N/A</v>
      </c>
      <c r="F4581" s="84" t="s">
        <v>66</v>
      </c>
    </row>
    <row r="4582" spans="1:6" x14ac:dyDescent="0.25">
      <c r="A4582" s="84">
        <v>1215489596</v>
      </c>
      <c r="C4582" s="84">
        <v>0</v>
      </c>
      <c r="D4582" s="84">
        <v>1</v>
      </c>
      <c r="E4582" s="84" t="e">
        <v>#N/A</v>
      </c>
      <c r="F4582" s="84" t="s">
        <v>70</v>
      </c>
    </row>
    <row r="4583" spans="1:6" x14ac:dyDescent="0.25">
      <c r="A4583" s="84">
        <v>1215473780</v>
      </c>
      <c r="C4583" s="84">
        <v>0</v>
      </c>
      <c r="D4583" s="84">
        <v>1</v>
      </c>
      <c r="E4583" s="84" t="e">
        <v>#N/A</v>
      </c>
      <c r="F4583" s="84" t="s">
        <v>63</v>
      </c>
    </row>
    <row r="4584" spans="1:6" x14ac:dyDescent="0.25">
      <c r="A4584" s="84">
        <v>1811582836</v>
      </c>
      <c r="C4584" s="84">
        <v>0</v>
      </c>
      <c r="D4584" s="84">
        <v>1</v>
      </c>
      <c r="E4584" s="84" t="e">
        <v>#N/A</v>
      </c>
      <c r="F4584" s="84" t="s">
        <v>63</v>
      </c>
    </row>
    <row r="4585" spans="1:6" x14ac:dyDescent="0.25">
      <c r="A4585" s="84">
        <v>1215019849</v>
      </c>
      <c r="C4585" s="84">
        <v>0</v>
      </c>
      <c r="D4585" s="84">
        <v>1</v>
      </c>
      <c r="E4585" s="84" t="e">
        <v>#N/A</v>
      </c>
      <c r="F4585" s="84" t="s">
        <v>66</v>
      </c>
    </row>
    <row r="4586" spans="1:6" x14ac:dyDescent="0.25">
      <c r="A4586" s="84">
        <v>1316067754</v>
      </c>
      <c r="C4586" s="84">
        <v>0</v>
      </c>
      <c r="D4586" s="84">
        <v>1</v>
      </c>
      <c r="E4586" s="84" t="e">
        <v>#N/A</v>
      </c>
      <c r="F4586" s="84" t="s">
        <v>63</v>
      </c>
    </row>
    <row r="4587" spans="1:6" x14ac:dyDescent="0.25">
      <c r="A4587" s="84">
        <v>1639394034</v>
      </c>
      <c r="C4587" s="84">
        <v>0</v>
      </c>
      <c r="D4587" s="84">
        <v>1</v>
      </c>
      <c r="E4587" s="84" t="e">
        <v>#N/A</v>
      </c>
      <c r="F4587" s="84" t="s">
        <v>63</v>
      </c>
    </row>
    <row r="4588" spans="1:6" x14ac:dyDescent="0.25">
      <c r="A4588" s="84">
        <v>1841281334</v>
      </c>
      <c r="C4588" s="84">
        <v>0</v>
      </c>
      <c r="D4588" s="84">
        <v>1</v>
      </c>
      <c r="E4588" s="84" t="e">
        <v>#N/A</v>
      </c>
      <c r="F4588" s="84" t="s">
        <v>63</v>
      </c>
    </row>
    <row r="4589" spans="1:6" x14ac:dyDescent="0.25">
      <c r="A4589" s="84">
        <v>1972512002</v>
      </c>
      <c r="C4589" s="84">
        <v>0</v>
      </c>
      <c r="D4589" s="84">
        <v>1</v>
      </c>
      <c r="E4589" s="84" t="e">
        <v>#N/A</v>
      </c>
      <c r="F4589" s="84" t="s">
        <v>63</v>
      </c>
    </row>
    <row r="4590" spans="1:6" x14ac:dyDescent="0.25">
      <c r="A4590" s="84">
        <v>1023206133</v>
      </c>
      <c r="C4590" s="84">
        <v>0</v>
      </c>
      <c r="D4590" s="84">
        <v>1</v>
      </c>
      <c r="E4590" s="84" t="e">
        <v>#N/A</v>
      </c>
      <c r="F4590" s="84" t="s">
        <v>63</v>
      </c>
    </row>
    <row r="4591" spans="1:6" x14ac:dyDescent="0.25">
      <c r="A4591" s="84">
        <v>1053374256</v>
      </c>
      <c r="C4591" s="84">
        <v>0</v>
      </c>
      <c r="D4591" s="84">
        <v>1</v>
      </c>
      <c r="E4591" s="84" t="e">
        <v>#N/A</v>
      </c>
      <c r="F4591" s="84" t="s">
        <v>63</v>
      </c>
    </row>
    <row r="4592" spans="1:6" x14ac:dyDescent="0.25">
      <c r="A4592" s="84">
        <v>1659667210</v>
      </c>
      <c r="C4592" s="84">
        <v>0</v>
      </c>
      <c r="D4592" s="84">
        <v>1</v>
      </c>
      <c r="E4592" s="84" t="e">
        <v>#N/A</v>
      </c>
      <c r="F4592" s="84" t="s">
        <v>63</v>
      </c>
    </row>
    <row r="4593" spans="1:6" x14ac:dyDescent="0.25">
      <c r="A4593" s="84">
        <v>1912979501</v>
      </c>
      <c r="C4593" s="84">
        <v>0</v>
      </c>
      <c r="D4593" s="84">
        <v>1</v>
      </c>
      <c r="E4593" s="84" t="e">
        <v>#N/A</v>
      </c>
      <c r="F4593" s="84" t="s">
        <v>66</v>
      </c>
    </row>
    <row r="4594" spans="1:6" x14ac:dyDescent="0.25">
      <c r="A4594" s="84">
        <v>1962450726</v>
      </c>
      <c r="C4594" s="84">
        <v>0</v>
      </c>
      <c r="D4594" s="84">
        <v>1</v>
      </c>
      <c r="E4594" s="84" t="e">
        <v>#N/A</v>
      </c>
      <c r="F4594" s="84" t="s">
        <v>66</v>
      </c>
    </row>
    <row r="4595" spans="1:6" x14ac:dyDescent="0.25">
      <c r="A4595" s="84">
        <v>1972861599</v>
      </c>
      <c r="C4595" s="84">
        <v>0</v>
      </c>
      <c r="D4595" s="84">
        <v>1</v>
      </c>
      <c r="E4595" s="84" t="e">
        <v>#N/A</v>
      </c>
      <c r="F4595" s="84" t="s">
        <v>66</v>
      </c>
    </row>
    <row r="4596" spans="1:6" x14ac:dyDescent="0.25">
      <c r="A4596" s="84">
        <v>1912265968</v>
      </c>
      <c r="C4596" s="84">
        <v>0</v>
      </c>
      <c r="D4596" s="84">
        <v>1</v>
      </c>
      <c r="E4596" s="84" t="e">
        <v>#N/A</v>
      </c>
      <c r="F4596" s="84" t="s">
        <v>67</v>
      </c>
    </row>
    <row r="4597" spans="1:6" x14ac:dyDescent="0.25">
      <c r="A4597" s="84">
        <v>1750701355</v>
      </c>
      <c r="C4597" s="84">
        <v>0</v>
      </c>
      <c r="D4597" s="84">
        <v>1</v>
      </c>
      <c r="E4597" s="84" t="e">
        <v>#N/A</v>
      </c>
      <c r="F4597" s="84" t="s">
        <v>66</v>
      </c>
    </row>
    <row r="4598" spans="1:6" x14ac:dyDescent="0.25">
      <c r="A4598" s="84">
        <v>1275073108</v>
      </c>
      <c r="C4598" s="84">
        <v>0</v>
      </c>
      <c r="D4598" s="84">
        <v>1</v>
      </c>
      <c r="E4598" s="84" t="e">
        <v>#N/A</v>
      </c>
      <c r="F4598" s="84" t="s">
        <v>70</v>
      </c>
    </row>
    <row r="4599" spans="1:6" x14ac:dyDescent="0.25">
      <c r="A4599" s="84">
        <v>1518614312</v>
      </c>
      <c r="C4599" s="84">
        <v>0</v>
      </c>
      <c r="D4599" s="84">
        <v>1</v>
      </c>
      <c r="E4599" s="84" t="e">
        <v>#N/A</v>
      </c>
      <c r="F4599" s="84" t="s">
        <v>63</v>
      </c>
    </row>
    <row r="4600" spans="1:6" x14ac:dyDescent="0.25">
      <c r="A4600" s="84">
        <v>1619956505</v>
      </c>
      <c r="C4600" s="84">
        <v>0</v>
      </c>
      <c r="D4600" s="84">
        <v>1</v>
      </c>
      <c r="E4600" s="84" t="e">
        <v>#N/A</v>
      </c>
      <c r="F4600" s="84" t="s">
        <v>63</v>
      </c>
    </row>
    <row r="4601" spans="1:6" x14ac:dyDescent="0.25">
      <c r="A4601" s="84">
        <v>1467489120</v>
      </c>
      <c r="C4601" s="84">
        <v>0</v>
      </c>
      <c r="D4601" s="84">
        <v>1</v>
      </c>
      <c r="E4601" s="84" t="e">
        <v>#N/A</v>
      </c>
      <c r="F4601" s="84" t="s">
        <v>63</v>
      </c>
    </row>
    <row r="4602" spans="1:6" x14ac:dyDescent="0.25">
      <c r="A4602" s="84">
        <v>1003944943</v>
      </c>
      <c r="C4602" s="84">
        <v>0</v>
      </c>
      <c r="D4602" s="84">
        <v>1</v>
      </c>
      <c r="E4602" s="84" t="e">
        <v>#N/A</v>
      </c>
      <c r="F4602" s="84" t="s">
        <v>66</v>
      </c>
    </row>
    <row r="4603" spans="1:6" x14ac:dyDescent="0.25">
      <c r="A4603" s="84">
        <v>1982696613</v>
      </c>
      <c r="C4603" s="84">
        <v>0</v>
      </c>
      <c r="D4603" s="84">
        <v>1</v>
      </c>
      <c r="E4603" s="84" t="e">
        <v>#N/A</v>
      </c>
      <c r="F4603" s="84" t="s">
        <v>67</v>
      </c>
    </row>
    <row r="4604" spans="1:6" x14ac:dyDescent="0.25">
      <c r="A4604" s="84">
        <v>1558365155</v>
      </c>
      <c r="C4604" s="84">
        <v>0</v>
      </c>
      <c r="D4604" s="84">
        <v>1</v>
      </c>
      <c r="E4604" s="84" t="e">
        <v>#N/A</v>
      </c>
      <c r="F4604" s="84" t="s">
        <v>67</v>
      </c>
    </row>
    <row r="4605" spans="1:6" x14ac:dyDescent="0.25">
      <c r="A4605" s="84">
        <v>1235131806</v>
      </c>
      <c r="C4605" s="84">
        <v>0</v>
      </c>
      <c r="D4605" s="84">
        <v>1</v>
      </c>
      <c r="E4605" s="84" t="e">
        <v>#N/A</v>
      </c>
      <c r="F4605" s="84" t="s">
        <v>67</v>
      </c>
    </row>
    <row r="4606" spans="1:6" x14ac:dyDescent="0.25">
      <c r="A4606" s="84">
        <v>1780952275</v>
      </c>
      <c r="C4606" s="84">
        <v>0</v>
      </c>
      <c r="D4606" s="84">
        <v>1</v>
      </c>
      <c r="E4606" s="84" t="e">
        <v>#N/A</v>
      </c>
      <c r="F4606" s="84" t="s">
        <v>67</v>
      </c>
    </row>
    <row r="4607" spans="1:6" x14ac:dyDescent="0.25">
      <c r="A4607" s="84">
        <v>1598022725</v>
      </c>
      <c r="C4607" s="84">
        <v>0</v>
      </c>
      <c r="D4607" s="84">
        <v>1</v>
      </c>
      <c r="E4607" s="84" t="e">
        <v>#N/A</v>
      </c>
      <c r="F4607" s="84" t="s">
        <v>63</v>
      </c>
    </row>
    <row r="4608" spans="1:6" x14ac:dyDescent="0.25">
      <c r="A4608" s="84">
        <v>1326304171</v>
      </c>
      <c r="C4608" s="84">
        <v>0</v>
      </c>
      <c r="D4608" s="84">
        <v>1</v>
      </c>
      <c r="E4608" s="84" t="e">
        <v>#N/A</v>
      </c>
      <c r="F4608" s="84" t="s">
        <v>63</v>
      </c>
    </row>
    <row r="4609" spans="1:6" x14ac:dyDescent="0.25">
      <c r="A4609" s="84">
        <v>1972921047</v>
      </c>
      <c r="C4609" s="84">
        <v>0</v>
      </c>
      <c r="D4609" s="84">
        <v>1</v>
      </c>
      <c r="E4609" s="84" t="e">
        <v>#N/A</v>
      </c>
      <c r="F4609" s="84" t="s">
        <v>67</v>
      </c>
    </row>
    <row r="4610" spans="1:6" x14ac:dyDescent="0.25">
      <c r="A4610" s="84">
        <v>1124415021</v>
      </c>
      <c r="C4610" s="84">
        <v>0</v>
      </c>
      <c r="D4610" s="84">
        <v>1</v>
      </c>
      <c r="E4610" s="84" t="e">
        <v>#N/A</v>
      </c>
      <c r="F4610" s="84" t="s">
        <v>63</v>
      </c>
    </row>
    <row r="4611" spans="1:6" x14ac:dyDescent="0.25">
      <c r="A4611" s="84">
        <v>1245625151</v>
      </c>
      <c r="C4611" s="84">
        <v>0</v>
      </c>
      <c r="D4611" s="84">
        <v>1</v>
      </c>
      <c r="E4611" s="84" t="e">
        <v>#N/A</v>
      </c>
      <c r="F4611" s="84" t="s">
        <v>67</v>
      </c>
    </row>
    <row r="4612" spans="1:6" x14ac:dyDescent="0.25">
      <c r="A4612" s="84">
        <v>1962871327</v>
      </c>
      <c r="C4612" s="84">
        <v>0</v>
      </c>
      <c r="D4612" s="84">
        <v>1</v>
      </c>
      <c r="E4612" s="84" t="e">
        <v>#N/A</v>
      </c>
      <c r="F4612" s="84" t="s">
        <v>63</v>
      </c>
    </row>
    <row r="4613" spans="1:6" x14ac:dyDescent="0.25">
      <c r="A4613" s="84">
        <v>1154661288</v>
      </c>
      <c r="C4613" s="84">
        <v>0</v>
      </c>
      <c r="D4613" s="84">
        <v>1</v>
      </c>
      <c r="E4613" s="84" t="e">
        <v>#N/A</v>
      </c>
      <c r="F4613" s="84" t="s">
        <v>66</v>
      </c>
    </row>
    <row r="4614" spans="1:6" x14ac:dyDescent="0.25">
      <c r="A4614" s="84">
        <v>1548654585</v>
      </c>
      <c r="C4614" s="84">
        <v>0</v>
      </c>
      <c r="D4614" s="84">
        <v>1</v>
      </c>
      <c r="E4614" s="84" t="e">
        <v>#N/A</v>
      </c>
      <c r="F4614" s="84" t="s">
        <v>66</v>
      </c>
    </row>
    <row r="4615" spans="1:6" x14ac:dyDescent="0.25">
      <c r="A4615" s="84">
        <v>1306389903</v>
      </c>
      <c r="C4615" s="84">
        <v>0</v>
      </c>
      <c r="D4615" s="84">
        <v>1</v>
      </c>
      <c r="E4615" s="84" t="e">
        <v>#N/A</v>
      </c>
      <c r="F4615" s="84" t="s">
        <v>63</v>
      </c>
    </row>
    <row r="4616" spans="1:6" x14ac:dyDescent="0.25">
      <c r="A4616" s="84">
        <v>1972021244</v>
      </c>
      <c r="C4616" s="84">
        <v>0</v>
      </c>
      <c r="D4616" s="84">
        <v>1</v>
      </c>
      <c r="E4616" s="84" t="e">
        <v>#N/A</v>
      </c>
      <c r="F4616" s="84" t="s">
        <v>63</v>
      </c>
    </row>
    <row r="4617" spans="1:6" x14ac:dyDescent="0.25">
      <c r="A4617" s="84">
        <v>1104341247</v>
      </c>
      <c r="C4617" s="84">
        <v>0</v>
      </c>
      <c r="D4617" s="84">
        <v>1</v>
      </c>
      <c r="E4617" s="84" t="e">
        <v>#N/A</v>
      </c>
      <c r="F4617" s="84" t="s">
        <v>63</v>
      </c>
    </row>
    <row r="4618" spans="1:6" x14ac:dyDescent="0.25">
      <c r="A4618" s="84">
        <v>1114982089</v>
      </c>
      <c r="C4618" s="84">
        <v>0</v>
      </c>
      <c r="D4618" s="84">
        <v>1</v>
      </c>
      <c r="E4618" s="84" t="e">
        <v>#N/A</v>
      </c>
      <c r="F4618" s="84" t="s">
        <v>66</v>
      </c>
    </row>
    <row r="4619" spans="1:6" x14ac:dyDescent="0.25">
      <c r="A4619" s="84">
        <v>1811061930</v>
      </c>
      <c r="C4619" s="84">
        <v>0</v>
      </c>
      <c r="D4619" s="84">
        <v>1</v>
      </c>
      <c r="E4619" s="84" t="e">
        <v>#N/A</v>
      </c>
      <c r="F4619" s="84" t="s">
        <v>66</v>
      </c>
    </row>
    <row r="4620" spans="1:6" x14ac:dyDescent="0.25">
      <c r="A4620" s="84">
        <v>1063502235</v>
      </c>
      <c r="C4620" s="84">
        <v>0</v>
      </c>
      <c r="D4620" s="84">
        <v>1</v>
      </c>
      <c r="E4620" s="84" t="e">
        <v>#N/A</v>
      </c>
      <c r="F4620" s="84" t="s">
        <v>66</v>
      </c>
    </row>
    <row r="4621" spans="1:6" x14ac:dyDescent="0.25">
      <c r="A4621" s="84">
        <v>1144276049</v>
      </c>
      <c r="C4621" s="84">
        <v>0</v>
      </c>
      <c r="D4621" s="84">
        <v>1</v>
      </c>
      <c r="E4621" s="84" t="e">
        <v>#N/A</v>
      </c>
      <c r="F4621" s="84" t="s">
        <v>63</v>
      </c>
    </row>
    <row r="4622" spans="1:6" x14ac:dyDescent="0.25">
      <c r="A4622" s="84">
        <v>1225090269</v>
      </c>
      <c r="C4622" s="84">
        <v>0</v>
      </c>
      <c r="D4622" s="84">
        <v>1</v>
      </c>
      <c r="E4622" s="84" t="e">
        <v>#N/A</v>
      </c>
      <c r="F4622" s="84" t="s">
        <v>63</v>
      </c>
    </row>
    <row r="4623" spans="1:6" x14ac:dyDescent="0.25">
      <c r="A4623" s="84">
        <v>1255482360</v>
      </c>
      <c r="C4623" s="84">
        <v>0</v>
      </c>
      <c r="D4623" s="84">
        <v>1</v>
      </c>
      <c r="E4623" s="84" t="e">
        <v>#N/A</v>
      </c>
      <c r="F4623" s="84" t="s">
        <v>70</v>
      </c>
    </row>
    <row r="4624" spans="1:6" x14ac:dyDescent="0.25">
      <c r="A4624" s="84">
        <v>1093862898</v>
      </c>
      <c r="C4624" s="84">
        <v>0</v>
      </c>
      <c r="D4624" s="84">
        <v>1</v>
      </c>
      <c r="E4624" s="84" t="e">
        <v>#N/A</v>
      </c>
      <c r="F4624" s="84" t="s">
        <v>70</v>
      </c>
    </row>
    <row r="4625" spans="1:6" x14ac:dyDescent="0.25">
      <c r="A4625" s="84">
        <v>1336309673</v>
      </c>
      <c r="C4625" s="84">
        <v>0</v>
      </c>
      <c r="D4625" s="84">
        <v>1</v>
      </c>
      <c r="E4625" s="84" t="e">
        <v>#N/A</v>
      </c>
      <c r="F4625" s="84" t="s">
        <v>63</v>
      </c>
    </row>
    <row r="4626" spans="1:6" x14ac:dyDescent="0.25">
      <c r="A4626" s="84">
        <v>1538332853</v>
      </c>
      <c r="C4626" s="84">
        <v>0</v>
      </c>
      <c r="D4626" s="84">
        <v>1</v>
      </c>
      <c r="E4626" s="84" t="e">
        <v>#N/A</v>
      </c>
      <c r="F4626" s="84" t="s">
        <v>63</v>
      </c>
    </row>
    <row r="4627" spans="1:6" x14ac:dyDescent="0.25">
      <c r="A4627" s="84">
        <v>1821012196</v>
      </c>
      <c r="C4627" s="84">
        <v>0</v>
      </c>
      <c r="D4627" s="84">
        <v>1</v>
      </c>
      <c r="E4627" s="84" t="e">
        <v>#N/A</v>
      </c>
      <c r="F4627" s="84" t="s">
        <v>63</v>
      </c>
    </row>
    <row r="4628" spans="1:6" x14ac:dyDescent="0.25">
      <c r="A4628" s="84">
        <v>1396287389</v>
      </c>
      <c r="C4628" s="84">
        <v>0</v>
      </c>
      <c r="D4628" s="84">
        <v>1</v>
      </c>
      <c r="E4628" s="84" t="e">
        <v>#N/A</v>
      </c>
      <c r="F4628" s="84" t="s">
        <v>70</v>
      </c>
    </row>
    <row r="4629" spans="1:6" x14ac:dyDescent="0.25">
      <c r="A4629" s="84">
        <v>1255623138</v>
      </c>
      <c r="C4629" s="84">
        <v>0</v>
      </c>
      <c r="D4629" s="84">
        <v>1</v>
      </c>
      <c r="E4629" s="84" t="e">
        <v>#N/A</v>
      </c>
      <c r="F4629" s="84" t="s">
        <v>66</v>
      </c>
    </row>
    <row r="4630" spans="1:6" x14ac:dyDescent="0.25">
      <c r="A4630" s="84">
        <v>1386027936</v>
      </c>
      <c r="C4630" s="84">
        <v>0</v>
      </c>
      <c r="D4630" s="84">
        <v>1</v>
      </c>
      <c r="E4630" s="84" t="e">
        <v>#N/A</v>
      </c>
      <c r="F4630" s="84" t="s">
        <v>63</v>
      </c>
    </row>
    <row r="4631" spans="1:6" x14ac:dyDescent="0.25">
      <c r="A4631" s="84">
        <v>1134677362</v>
      </c>
      <c r="C4631" s="84">
        <v>0</v>
      </c>
      <c r="D4631" s="84">
        <v>1</v>
      </c>
      <c r="E4631" s="84" t="e">
        <v>#N/A</v>
      </c>
      <c r="F4631" s="84" t="s">
        <v>67</v>
      </c>
    </row>
    <row r="4632" spans="1:6" x14ac:dyDescent="0.25">
      <c r="A4632" s="84">
        <v>1215470489</v>
      </c>
      <c r="C4632" s="84">
        <v>0</v>
      </c>
      <c r="D4632" s="84">
        <v>1</v>
      </c>
      <c r="E4632" s="84" t="e">
        <v>#N/A</v>
      </c>
      <c r="F4632" s="84" t="s">
        <v>66</v>
      </c>
    </row>
    <row r="4633" spans="1:6" x14ac:dyDescent="0.25">
      <c r="A4633" s="84">
        <v>1659977890</v>
      </c>
      <c r="C4633" s="84">
        <v>0</v>
      </c>
      <c r="D4633" s="84">
        <v>1</v>
      </c>
      <c r="E4633" s="84" t="e">
        <v>#N/A</v>
      </c>
      <c r="F4633" s="84" t="s">
        <v>63</v>
      </c>
    </row>
    <row r="4634" spans="1:6" x14ac:dyDescent="0.25">
      <c r="A4634" s="84">
        <v>1003818626</v>
      </c>
      <c r="C4634" s="84">
        <v>0</v>
      </c>
      <c r="D4634" s="84">
        <v>1</v>
      </c>
      <c r="E4634" s="84" t="e">
        <v>#N/A</v>
      </c>
      <c r="F4634" s="84" t="s">
        <v>66</v>
      </c>
    </row>
    <row r="4635" spans="1:6" x14ac:dyDescent="0.25">
      <c r="A4635" s="84">
        <v>1427191782</v>
      </c>
      <c r="C4635" s="84">
        <v>0</v>
      </c>
      <c r="D4635" s="84">
        <v>1</v>
      </c>
      <c r="E4635" s="84" t="e">
        <v>#N/A</v>
      </c>
      <c r="F4635" s="84" t="s">
        <v>68</v>
      </c>
    </row>
    <row r="4636" spans="1:6" x14ac:dyDescent="0.25">
      <c r="A4636" s="84">
        <v>1568404697</v>
      </c>
      <c r="C4636" s="84">
        <v>0</v>
      </c>
      <c r="D4636" s="84">
        <v>1</v>
      </c>
      <c r="E4636" s="84" t="e">
        <v>#N/A</v>
      </c>
      <c r="F4636" s="84" t="s">
        <v>63</v>
      </c>
    </row>
    <row r="4637" spans="1:6" x14ac:dyDescent="0.25">
      <c r="A4637" s="84">
        <v>1760466254</v>
      </c>
      <c r="C4637" s="84">
        <v>0</v>
      </c>
      <c r="D4637" s="84">
        <v>1</v>
      </c>
      <c r="E4637" s="84" t="e">
        <v>#N/A</v>
      </c>
      <c r="F4637" s="84" t="s">
        <v>70</v>
      </c>
    </row>
    <row r="4638" spans="1:6" x14ac:dyDescent="0.25">
      <c r="A4638" s="84">
        <v>1154303683</v>
      </c>
      <c r="C4638" s="84">
        <v>0</v>
      </c>
      <c r="D4638" s="84">
        <v>1</v>
      </c>
      <c r="E4638" s="84" t="e">
        <v>#N/A</v>
      </c>
      <c r="F4638" s="84" t="s">
        <v>63</v>
      </c>
    </row>
    <row r="4639" spans="1:6" x14ac:dyDescent="0.25">
      <c r="A4639" s="84">
        <v>1144243510</v>
      </c>
      <c r="C4639" s="84">
        <v>0</v>
      </c>
      <c r="D4639" s="84">
        <v>1</v>
      </c>
      <c r="E4639" s="84" t="e">
        <v>#N/A</v>
      </c>
      <c r="F4639" s="84" t="s">
        <v>70</v>
      </c>
    </row>
    <row r="4640" spans="1:6" x14ac:dyDescent="0.25">
      <c r="A4640" s="84">
        <v>1275845620</v>
      </c>
      <c r="C4640" s="84">
        <v>0</v>
      </c>
      <c r="D4640" s="84">
        <v>1</v>
      </c>
      <c r="E4640" s="84" t="e">
        <v>#N/A</v>
      </c>
      <c r="F4640" s="84" t="s">
        <v>63</v>
      </c>
    </row>
    <row r="4641" spans="1:6" x14ac:dyDescent="0.25">
      <c r="A4641" s="84">
        <v>1346234226</v>
      </c>
      <c r="C4641" s="84">
        <v>0</v>
      </c>
      <c r="D4641" s="84">
        <v>1</v>
      </c>
      <c r="E4641" s="84" t="e">
        <v>#N/A</v>
      </c>
      <c r="F4641" s="84" t="s">
        <v>66</v>
      </c>
    </row>
    <row r="4642" spans="1:6" x14ac:dyDescent="0.25">
      <c r="A4642" s="84">
        <v>1306816392</v>
      </c>
      <c r="C4642" s="84">
        <v>0</v>
      </c>
      <c r="D4642" s="84">
        <v>1</v>
      </c>
      <c r="E4642" s="84" t="e">
        <v>#N/A</v>
      </c>
      <c r="F4642" s="84" t="s">
        <v>67</v>
      </c>
    </row>
    <row r="4643" spans="1:6" x14ac:dyDescent="0.25">
      <c r="A4643" s="84">
        <v>1790802155</v>
      </c>
      <c r="C4643" s="84">
        <v>0</v>
      </c>
      <c r="D4643" s="84">
        <v>1</v>
      </c>
      <c r="E4643" s="84" t="e">
        <v>#N/A</v>
      </c>
      <c r="F4643" s="84" t="s">
        <v>66</v>
      </c>
    </row>
    <row r="4644" spans="1:6" x14ac:dyDescent="0.25">
      <c r="A4644" s="84">
        <v>1952475931</v>
      </c>
      <c r="C4644" s="84">
        <v>0</v>
      </c>
      <c r="D4644" s="84">
        <v>1</v>
      </c>
      <c r="E4644" s="84" t="e">
        <v>#N/A</v>
      </c>
      <c r="F4644" s="84" t="s">
        <v>70</v>
      </c>
    </row>
    <row r="4645" spans="1:6" x14ac:dyDescent="0.25">
      <c r="A4645" s="84">
        <v>1942411657</v>
      </c>
      <c r="C4645" s="84">
        <v>0</v>
      </c>
      <c r="D4645" s="84">
        <v>1</v>
      </c>
      <c r="E4645" s="84" t="e">
        <v>#N/A</v>
      </c>
      <c r="F4645" s="84" t="s">
        <v>63</v>
      </c>
    </row>
    <row r="4646" spans="1:6" x14ac:dyDescent="0.25">
      <c r="A4646" s="84">
        <v>1043536717</v>
      </c>
      <c r="C4646" s="84">
        <v>0</v>
      </c>
      <c r="D4646" s="84">
        <v>1</v>
      </c>
      <c r="E4646" s="84" t="e">
        <v>#N/A</v>
      </c>
      <c r="F4646" s="84" t="s">
        <v>66</v>
      </c>
    </row>
    <row r="4647" spans="1:6" x14ac:dyDescent="0.25">
      <c r="A4647" s="84">
        <v>1205274768</v>
      </c>
      <c r="C4647" s="84">
        <v>0</v>
      </c>
      <c r="D4647" s="84">
        <v>1</v>
      </c>
      <c r="E4647" s="84" t="e">
        <v>#N/A</v>
      </c>
      <c r="F4647" s="84" t="s">
        <v>63</v>
      </c>
    </row>
    <row r="4648" spans="1:6" x14ac:dyDescent="0.25">
      <c r="A4648" s="84">
        <v>1902246150</v>
      </c>
      <c r="C4648" s="84">
        <v>0</v>
      </c>
      <c r="D4648" s="84">
        <v>1</v>
      </c>
      <c r="E4648" s="84" t="e">
        <v>#N/A</v>
      </c>
      <c r="F4648" s="84" t="s">
        <v>66</v>
      </c>
    </row>
    <row r="4649" spans="1:6" x14ac:dyDescent="0.25">
      <c r="A4649" s="84">
        <v>1265701494</v>
      </c>
      <c r="C4649" s="84">
        <v>0</v>
      </c>
      <c r="D4649" s="84">
        <v>1</v>
      </c>
      <c r="E4649" s="84" t="e">
        <v>#N/A</v>
      </c>
      <c r="F4649" s="84" t="s">
        <v>70</v>
      </c>
    </row>
    <row r="4650" spans="1:6" x14ac:dyDescent="0.25">
      <c r="A4650" s="84">
        <v>1306250550</v>
      </c>
      <c r="C4650" s="84">
        <v>0</v>
      </c>
      <c r="D4650" s="84">
        <v>1</v>
      </c>
      <c r="E4650" s="84" t="e">
        <v>#N/A</v>
      </c>
      <c r="F4650" s="84" t="s">
        <v>63</v>
      </c>
    </row>
    <row r="4651" spans="1:6" x14ac:dyDescent="0.25">
      <c r="A4651" s="84">
        <v>1073996567</v>
      </c>
      <c r="C4651" s="84">
        <v>0</v>
      </c>
      <c r="D4651" s="84">
        <v>1</v>
      </c>
      <c r="E4651" s="84" t="e">
        <v>#N/A</v>
      </c>
      <c r="F4651" s="84" t="s">
        <v>68</v>
      </c>
    </row>
    <row r="4652" spans="1:6" x14ac:dyDescent="0.25">
      <c r="A4652" s="84">
        <v>1265883649</v>
      </c>
      <c r="C4652" s="84">
        <v>0</v>
      </c>
      <c r="D4652" s="84">
        <v>1</v>
      </c>
      <c r="E4652" s="84" t="e">
        <v>#N/A</v>
      </c>
      <c r="F4652" s="84" t="s">
        <v>63</v>
      </c>
    </row>
    <row r="4653" spans="1:6" x14ac:dyDescent="0.25">
      <c r="A4653" s="84">
        <v>1912501677</v>
      </c>
      <c r="C4653" s="84">
        <v>0</v>
      </c>
      <c r="D4653" s="84">
        <v>1</v>
      </c>
      <c r="E4653" s="84" t="e">
        <v>#N/A</v>
      </c>
      <c r="F4653" s="84" t="s">
        <v>66</v>
      </c>
    </row>
    <row r="4654" spans="1:6" x14ac:dyDescent="0.25">
      <c r="A4654" s="84">
        <v>1902577752</v>
      </c>
      <c r="C4654" s="84">
        <v>0</v>
      </c>
      <c r="D4654" s="84">
        <v>1</v>
      </c>
      <c r="E4654" s="84" t="e">
        <v>#N/A</v>
      </c>
      <c r="F4654" s="84" t="s">
        <v>66</v>
      </c>
    </row>
    <row r="4655" spans="1:6" x14ac:dyDescent="0.25">
      <c r="A4655" s="84">
        <v>1295440667</v>
      </c>
      <c r="C4655" s="84">
        <v>0</v>
      </c>
      <c r="D4655" s="84">
        <v>1</v>
      </c>
      <c r="E4655" s="84" t="e">
        <v>#N/A</v>
      </c>
      <c r="F4655" s="84" t="s">
        <v>63</v>
      </c>
    </row>
    <row r="4656" spans="1:6" x14ac:dyDescent="0.25">
      <c r="A4656" s="84">
        <v>1548209125</v>
      </c>
      <c r="C4656" s="84">
        <v>0</v>
      </c>
      <c r="D4656" s="84">
        <v>1</v>
      </c>
      <c r="E4656" s="84" t="e">
        <v>#N/A</v>
      </c>
      <c r="F4656" s="84" t="s">
        <v>63</v>
      </c>
    </row>
    <row r="4657" spans="1:6" x14ac:dyDescent="0.25">
      <c r="A4657" s="84">
        <v>1619908217</v>
      </c>
      <c r="C4657" s="84">
        <v>0</v>
      </c>
      <c r="D4657" s="84">
        <v>1</v>
      </c>
      <c r="E4657" s="84" t="e">
        <v>#N/A</v>
      </c>
      <c r="F4657" s="84" t="s">
        <v>63</v>
      </c>
    </row>
    <row r="4658" spans="1:6" x14ac:dyDescent="0.25">
      <c r="A4658" s="84">
        <v>1477503480</v>
      </c>
      <c r="C4658" s="84">
        <v>0</v>
      </c>
      <c r="D4658" s="84">
        <v>1</v>
      </c>
      <c r="E4658" s="84" t="e">
        <v>#N/A</v>
      </c>
      <c r="F4658" s="84" t="s">
        <v>66</v>
      </c>
    </row>
    <row r="4659" spans="1:6" x14ac:dyDescent="0.25">
      <c r="A4659" s="84">
        <v>1740260900</v>
      </c>
      <c r="C4659" s="84">
        <v>0</v>
      </c>
      <c r="D4659" s="84">
        <v>1</v>
      </c>
      <c r="E4659" s="84" t="e">
        <v>#N/A</v>
      </c>
      <c r="F4659" s="84" t="s">
        <v>67</v>
      </c>
    </row>
    <row r="4660" spans="1:6" x14ac:dyDescent="0.25">
      <c r="A4660" s="84">
        <v>1558315382</v>
      </c>
      <c r="C4660" s="84">
        <v>0</v>
      </c>
      <c r="D4660" s="84">
        <v>1</v>
      </c>
      <c r="E4660" s="84" t="e">
        <v>#N/A</v>
      </c>
      <c r="F4660" s="84" t="s">
        <v>63</v>
      </c>
    </row>
    <row r="4661" spans="1:6" x14ac:dyDescent="0.25">
      <c r="A4661" s="84">
        <v>1255459129</v>
      </c>
      <c r="C4661" s="84">
        <v>0</v>
      </c>
      <c r="D4661" s="84">
        <v>1</v>
      </c>
      <c r="E4661" s="84" t="e">
        <v>#N/A</v>
      </c>
      <c r="F4661" s="84" t="s">
        <v>63</v>
      </c>
    </row>
    <row r="4662" spans="1:6" x14ac:dyDescent="0.25">
      <c r="A4662" s="84">
        <v>1619184009</v>
      </c>
      <c r="C4662" s="84">
        <v>0</v>
      </c>
      <c r="D4662" s="84">
        <v>1</v>
      </c>
      <c r="E4662" s="84" t="e">
        <v>#N/A</v>
      </c>
      <c r="F4662" s="84" t="s">
        <v>70</v>
      </c>
    </row>
    <row r="4663" spans="1:6" x14ac:dyDescent="0.25">
      <c r="A4663" s="84">
        <v>1861791261</v>
      </c>
      <c r="C4663" s="84">
        <v>0</v>
      </c>
      <c r="D4663" s="84">
        <v>1</v>
      </c>
      <c r="E4663" s="84" t="e">
        <v>#N/A</v>
      </c>
      <c r="F4663" s="84" t="s">
        <v>66</v>
      </c>
    </row>
    <row r="4664" spans="1:6" x14ac:dyDescent="0.25">
      <c r="A4664" s="84">
        <v>1326145400</v>
      </c>
      <c r="C4664" s="84">
        <v>0</v>
      </c>
      <c r="D4664" s="84">
        <v>1</v>
      </c>
      <c r="E4664" s="84" t="e">
        <v>#N/A</v>
      </c>
      <c r="F4664" s="84" t="s">
        <v>63</v>
      </c>
    </row>
    <row r="4665" spans="1:6" x14ac:dyDescent="0.25">
      <c r="A4665" s="84">
        <v>1639519523</v>
      </c>
      <c r="C4665" s="84">
        <v>0</v>
      </c>
      <c r="D4665" s="84">
        <v>1</v>
      </c>
      <c r="E4665" s="84" t="e">
        <v>#N/A</v>
      </c>
      <c r="F4665" s="84" t="s">
        <v>63</v>
      </c>
    </row>
    <row r="4666" spans="1:6" x14ac:dyDescent="0.25">
      <c r="A4666" s="84">
        <v>1770961971</v>
      </c>
      <c r="C4666" s="84">
        <v>0</v>
      </c>
      <c r="D4666" s="84">
        <v>1</v>
      </c>
      <c r="E4666" s="84" t="e">
        <v>#N/A</v>
      </c>
      <c r="F4666" s="84" t="s">
        <v>67</v>
      </c>
    </row>
    <row r="4667" spans="1:6" x14ac:dyDescent="0.25">
      <c r="A4667" s="84">
        <v>1174064083</v>
      </c>
      <c r="C4667" s="84">
        <v>0</v>
      </c>
      <c r="D4667" s="84">
        <v>1</v>
      </c>
      <c r="E4667" s="84" t="e">
        <v>#N/A</v>
      </c>
      <c r="F4667" s="84" t="s">
        <v>67</v>
      </c>
    </row>
    <row r="4668" spans="1:6" x14ac:dyDescent="0.25">
      <c r="A4668" s="84">
        <v>1558896860</v>
      </c>
      <c r="C4668" s="84">
        <v>0</v>
      </c>
      <c r="D4668" s="84">
        <v>1</v>
      </c>
      <c r="E4668" s="84" t="e">
        <v>#N/A</v>
      </c>
      <c r="F4668" s="84" t="s">
        <v>68</v>
      </c>
    </row>
    <row r="4669" spans="1:6" x14ac:dyDescent="0.25">
      <c r="A4669" s="84">
        <v>1619661014</v>
      </c>
      <c r="C4669" s="84">
        <v>0</v>
      </c>
      <c r="D4669" s="84">
        <v>1</v>
      </c>
      <c r="E4669" s="84" t="e">
        <v>#N/A</v>
      </c>
      <c r="F4669" s="84" t="s">
        <v>66</v>
      </c>
    </row>
    <row r="4670" spans="1:6" x14ac:dyDescent="0.25">
      <c r="A4670" s="84">
        <v>1417098146</v>
      </c>
      <c r="C4670" s="84">
        <v>0</v>
      </c>
      <c r="D4670" s="84">
        <v>1</v>
      </c>
      <c r="E4670" s="84" t="e">
        <v>#N/A</v>
      </c>
      <c r="F4670" s="84" t="s">
        <v>63</v>
      </c>
    </row>
    <row r="4671" spans="1:6" x14ac:dyDescent="0.25">
      <c r="A4671" s="84">
        <v>1922201292</v>
      </c>
      <c r="C4671" s="84">
        <v>0</v>
      </c>
      <c r="D4671" s="84">
        <v>1</v>
      </c>
      <c r="E4671" s="84" t="e">
        <v>#N/A</v>
      </c>
      <c r="F4671" s="84" t="s">
        <v>63</v>
      </c>
    </row>
    <row r="4672" spans="1:6" x14ac:dyDescent="0.25">
      <c r="A4672" s="84">
        <v>1871563098</v>
      </c>
      <c r="C4672" s="84">
        <v>0</v>
      </c>
      <c r="D4672" s="84">
        <v>1</v>
      </c>
      <c r="E4672" s="84" t="e">
        <v>#N/A</v>
      </c>
      <c r="F4672" s="84" t="s">
        <v>63</v>
      </c>
    </row>
    <row r="4673" spans="1:6" x14ac:dyDescent="0.25">
      <c r="A4673" s="84">
        <v>1669640165</v>
      </c>
      <c r="C4673" s="84">
        <v>0</v>
      </c>
      <c r="D4673" s="84">
        <v>1</v>
      </c>
      <c r="E4673" s="84" t="e">
        <v>#N/A</v>
      </c>
      <c r="F4673" s="84" t="s">
        <v>63</v>
      </c>
    </row>
    <row r="4674" spans="1:6" x14ac:dyDescent="0.25">
      <c r="A4674" s="84">
        <v>1023083896</v>
      </c>
      <c r="C4674" s="84">
        <v>0</v>
      </c>
      <c r="D4674" s="84">
        <v>1</v>
      </c>
      <c r="E4674" s="84" t="e">
        <v>#N/A</v>
      </c>
      <c r="F4674" s="84" t="s">
        <v>63</v>
      </c>
    </row>
    <row r="4675" spans="1:6" x14ac:dyDescent="0.25">
      <c r="A4675" s="84">
        <v>1871538363</v>
      </c>
      <c r="C4675" s="84">
        <v>0</v>
      </c>
      <c r="D4675" s="84">
        <v>1</v>
      </c>
      <c r="E4675" s="84" t="e">
        <v>#N/A</v>
      </c>
      <c r="F4675" s="84" t="s">
        <v>63</v>
      </c>
    </row>
    <row r="4676" spans="1:6" x14ac:dyDescent="0.25">
      <c r="A4676" s="84">
        <v>1669411906</v>
      </c>
      <c r="C4676" s="84">
        <v>0</v>
      </c>
      <c r="D4676" s="84">
        <v>1</v>
      </c>
      <c r="E4676" s="84" t="e">
        <v>#N/A</v>
      </c>
      <c r="F4676" s="84" t="s">
        <v>63</v>
      </c>
    </row>
    <row r="4677" spans="1:6" x14ac:dyDescent="0.25">
      <c r="A4677" s="84">
        <v>1275554636</v>
      </c>
      <c r="C4677" s="84">
        <v>0</v>
      </c>
      <c r="D4677" s="84">
        <v>1</v>
      </c>
      <c r="E4677" s="84" t="e">
        <v>#N/A</v>
      </c>
      <c r="F4677" s="84" t="s">
        <v>63</v>
      </c>
    </row>
    <row r="4678" spans="1:6" x14ac:dyDescent="0.25">
      <c r="A4678" s="84">
        <v>1326095613</v>
      </c>
      <c r="C4678" s="84">
        <v>0</v>
      </c>
      <c r="D4678" s="84">
        <v>1</v>
      </c>
      <c r="E4678" s="84" t="e">
        <v>#N/A</v>
      </c>
      <c r="F4678" s="84" t="s">
        <v>63</v>
      </c>
    </row>
    <row r="4679" spans="1:6" x14ac:dyDescent="0.25">
      <c r="A4679" s="84">
        <v>1790929776</v>
      </c>
      <c r="C4679" s="84">
        <v>0</v>
      </c>
      <c r="D4679" s="84">
        <v>1</v>
      </c>
      <c r="E4679" s="84" t="e">
        <v>#N/A</v>
      </c>
      <c r="F4679" s="84" t="s">
        <v>66</v>
      </c>
    </row>
    <row r="4680" spans="1:6" x14ac:dyDescent="0.25">
      <c r="A4680" s="84">
        <v>1417119645</v>
      </c>
      <c r="C4680" s="84">
        <v>0</v>
      </c>
      <c r="D4680" s="84">
        <v>1</v>
      </c>
      <c r="E4680" s="84" t="e">
        <v>#N/A</v>
      </c>
      <c r="F4680" s="84" t="s">
        <v>66</v>
      </c>
    </row>
    <row r="4681" spans="1:6" x14ac:dyDescent="0.25">
      <c r="A4681" s="84">
        <v>1184801359</v>
      </c>
      <c r="C4681" s="84">
        <v>0</v>
      </c>
      <c r="D4681" s="84">
        <v>1</v>
      </c>
      <c r="E4681" s="84" t="e">
        <v>#N/A</v>
      </c>
      <c r="F4681" s="84" t="s">
        <v>66</v>
      </c>
    </row>
    <row r="4682" spans="1:6" x14ac:dyDescent="0.25">
      <c r="A4682" s="84">
        <v>1407147028</v>
      </c>
      <c r="C4682" s="84">
        <v>0</v>
      </c>
      <c r="D4682" s="84">
        <v>1</v>
      </c>
      <c r="E4682" s="84" t="e">
        <v>#N/A</v>
      </c>
      <c r="F4682" s="84" t="s">
        <v>63</v>
      </c>
    </row>
    <row r="4683" spans="1:6" x14ac:dyDescent="0.25">
      <c r="A4683" s="84">
        <v>1003011982</v>
      </c>
      <c r="C4683" s="84">
        <v>0</v>
      </c>
      <c r="D4683" s="84">
        <v>1</v>
      </c>
      <c r="E4683" s="84" t="e">
        <v>#N/A</v>
      </c>
      <c r="F4683" s="84" t="s">
        <v>67</v>
      </c>
    </row>
    <row r="4684" spans="1:6" x14ac:dyDescent="0.25">
      <c r="A4684" s="84">
        <v>1720575293</v>
      </c>
      <c r="C4684" s="84">
        <v>0</v>
      </c>
      <c r="D4684" s="84">
        <v>1</v>
      </c>
      <c r="E4684" s="84" t="e">
        <v>#N/A</v>
      </c>
      <c r="F4684" s="84" t="s">
        <v>63</v>
      </c>
    </row>
    <row r="4685" spans="1:6" x14ac:dyDescent="0.25">
      <c r="A4685" s="84">
        <v>1346213444</v>
      </c>
      <c r="C4685" s="84">
        <v>0</v>
      </c>
      <c r="D4685" s="84">
        <v>1</v>
      </c>
      <c r="E4685" s="84" t="e">
        <v>#N/A</v>
      </c>
      <c r="F4685" s="84" t="s">
        <v>67</v>
      </c>
    </row>
    <row r="4686" spans="1:6" x14ac:dyDescent="0.25">
      <c r="A4686" s="84">
        <v>1841667458</v>
      </c>
      <c r="C4686" s="84">
        <v>0</v>
      </c>
      <c r="D4686" s="84">
        <v>1</v>
      </c>
      <c r="E4686" s="84" t="e">
        <v>#N/A</v>
      </c>
      <c r="F4686" s="84" t="s">
        <v>66</v>
      </c>
    </row>
    <row r="4687" spans="1:6" x14ac:dyDescent="0.25">
      <c r="A4687" s="84">
        <v>1184175168</v>
      </c>
      <c r="C4687" s="84">
        <v>0</v>
      </c>
      <c r="D4687" s="84">
        <v>1</v>
      </c>
      <c r="E4687" s="84" t="e">
        <v>#N/A</v>
      </c>
      <c r="F4687" s="84" t="s">
        <v>66</v>
      </c>
    </row>
    <row r="4688" spans="1:6" x14ac:dyDescent="0.25">
      <c r="A4688" s="84">
        <v>1245224336</v>
      </c>
      <c r="C4688" s="84">
        <v>0</v>
      </c>
      <c r="D4688" s="84">
        <v>1</v>
      </c>
      <c r="E4688" s="84" t="e">
        <v>#N/A</v>
      </c>
      <c r="F4688" s="84" t="s">
        <v>63</v>
      </c>
    </row>
    <row r="4689" spans="1:6" x14ac:dyDescent="0.25">
      <c r="A4689" s="84">
        <v>1659595742</v>
      </c>
      <c r="C4689" s="84">
        <v>0</v>
      </c>
      <c r="D4689" s="84">
        <v>1</v>
      </c>
      <c r="E4689" s="84" t="e">
        <v>#N/A</v>
      </c>
      <c r="F4689" s="84" t="s">
        <v>66</v>
      </c>
    </row>
    <row r="4690" spans="1:6" x14ac:dyDescent="0.25">
      <c r="A4690" s="84">
        <v>1679589758</v>
      </c>
      <c r="C4690" s="84">
        <v>0</v>
      </c>
      <c r="D4690" s="84">
        <v>1</v>
      </c>
      <c r="E4690" s="84" t="e">
        <v>#N/A</v>
      </c>
      <c r="F4690" s="84" t="s">
        <v>63</v>
      </c>
    </row>
    <row r="4691" spans="1:6" x14ac:dyDescent="0.25">
      <c r="A4691" s="84">
        <v>1093770034</v>
      </c>
      <c r="C4691" s="84">
        <v>0</v>
      </c>
      <c r="D4691" s="84">
        <v>1</v>
      </c>
      <c r="E4691" s="84" t="e">
        <v>#N/A</v>
      </c>
      <c r="F4691" s="84" t="s">
        <v>63</v>
      </c>
    </row>
    <row r="4692" spans="1:6" x14ac:dyDescent="0.25">
      <c r="A4692" s="84">
        <v>1578511168</v>
      </c>
      <c r="C4692" s="84">
        <v>0</v>
      </c>
      <c r="D4692" s="84">
        <v>1</v>
      </c>
      <c r="E4692" s="84" t="e">
        <v>#N/A</v>
      </c>
      <c r="F4692" s="84" t="s">
        <v>63</v>
      </c>
    </row>
    <row r="4693" spans="1:6" x14ac:dyDescent="0.25">
      <c r="A4693" s="84">
        <v>1386642692</v>
      </c>
      <c r="C4693" s="84">
        <v>0</v>
      </c>
      <c r="D4693" s="84">
        <v>1</v>
      </c>
      <c r="E4693" s="84" t="e">
        <v>#N/A</v>
      </c>
      <c r="F4693" s="84" t="s">
        <v>70</v>
      </c>
    </row>
    <row r="4694" spans="1:6" x14ac:dyDescent="0.25">
      <c r="A4694" s="84">
        <v>1558301341</v>
      </c>
      <c r="C4694" s="84">
        <v>0</v>
      </c>
      <c r="D4694" s="84">
        <v>1</v>
      </c>
      <c r="E4694" s="84" t="e">
        <v>#N/A</v>
      </c>
      <c r="F4694" s="84" t="s">
        <v>63</v>
      </c>
    </row>
    <row r="4695" spans="1:6" x14ac:dyDescent="0.25">
      <c r="A4695" s="84">
        <v>1982655361</v>
      </c>
      <c r="C4695" s="84">
        <v>0</v>
      </c>
      <c r="D4695" s="84">
        <v>1</v>
      </c>
      <c r="E4695" s="84" t="e">
        <v>#N/A</v>
      </c>
      <c r="F4695" s="84" t="s">
        <v>67</v>
      </c>
    </row>
    <row r="4696" spans="1:6" x14ac:dyDescent="0.25">
      <c r="A4696" s="84">
        <v>1508851049</v>
      </c>
      <c r="C4696" s="84">
        <v>0</v>
      </c>
      <c r="D4696" s="84">
        <v>1</v>
      </c>
      <c r="E4696" s="84" t="e">
        <v>#N/A</v>
      </c>
      <c r="F4696" s="84" t="s">
        <v>63</v>
      </c>
    </row>
    <row r="4697" spans="1:6" x14ac:dyDescent="0.25">
      <c r="A4697" s="84">
        <v>1821102617</v>
      </c>
      <c r="C4697" s="84">
        <v>0</v>
      </c>
      <c r="D4697" s="84">
        <v>1</v>
      </c>
      <c r="E4697" s="84" t="e">
        <v>#N/A</v>
      </c>
      <c r="F4697" s="84" t="s">
        <v>63</v>
      </c>
    </row>
    <row r="4698" spans="1:6" x14ac:dyDescent="0.25">
      <c r="A4698" s="84">
        <v>1437469970</v>
      </c>
      <c r="C4698" s="84">
        <v>0</v>
      </c>
      <c r="D4698" s="84">
        <v>1</v>
      </c>
      <c r="E4698" s="84" t="e">
        <v>#N/A</v>
      </c>
      <c r="F4698" s="84" t="s">
        <v>63</v>
      </c>
    </row>
    <row r="4699" spans="1:6" x14ac:dyDescent="0.25">
      <c r="A4699" s="84">
        <v>1497012991</v>
      </c>
      <c r="C4699" s="84">
        <v>0</v>
      </c>
      <c r="D4699" s="84">
        <v>1</v>
      </c>
      <c r="E4699" s="84" t="e">
        <v>#N/A</v>
      </c>
      <c r="F4699" s="84" t="s">
        <v>70</v>
      </c>
    </row>
    <row r="4700" spans="1:6" x14ac:dyDescent="0.25">
      <c r="A4700" s="84">
        <v>1568652261</v>
      </c>
      <c r="C4700" s="84">
        <v>0</v>
      </c>
      <c r="D4700" s="84">
        <v>1</v>
      </c>
      <c r="E4700" s="84" t="e">
        <v>#N/A</v>
      </c>
      <c r="F4700" s="84" t="s">
        <v>68</v>
      </c>
    </row>
    <row r="4701" spans="1:6" x14ac:dyDescent="0.25">
      <c r="A4701" s="84">
        <v>1992125223</v>
      </c>
      <c r="C4701" s="84">
        <v>0</v>
      </c>
      <c r="D4701" s="84">
        <v>1</v>
      </c>
      <c r="E4701" s="84" t="e">
        <v>#N/A</v>
      </c>
      <c r="F4701" s="84" t="s">
        <v>66</v>
      </c>
    </row>
    <row r="4702" spans="1:6" x14ac:dyDescent="0.25">
      <c r="A4702" s="84">
        <v>1336577378</v>
      </c>
      <c r="C4702" s="84">
        <v>0</v>
      </c>
      <c r="D4702" s="84">
        <v>1</v>
      </c>
      <c r="E4702" s="84" t="e">
        <v>#N/A</v>
      </c>
      <c r="F4702" s="84" t="s">
        <v>63</v>
      </c>
    </row>
    <row r="4703" spans="1:6" x14ac:dyDescent="0.25">
      <c r="A4703" s="84">
        <v>1316392335</v>
      </c>
      <c r="C4703" s="84">
        <v>0</v>
      </c>
      <c r="D4703" s="84">
        <v>1</v>
      </c>
      <c r="E4703" s="84" t="e">
        <v>#N/A</v>
      </c>
      <c r="F4703" s="84" t="s">
        <v>63</v>
      </c>
    </row>
    <row r="4704" spans="1:6" x14ac:dyDescent="0.25">
      <c r="A4704" s="84">
        <v>1356997894</v>
      </c>
      <c r="C4704" s="84">
        <v>0</v>
      </c>
      <c r="D4704" s="84">
        <v>1</v>
      </c>
      <c r="E4704" s="84" t="e">
        <v>#N/A</v>
      </c>
      <c r="F4704" s="84" t="s">
        <v>67</v>
      </c>
    </row>
    <row r="4705" spans="1:6" x14ac:dyDescent="0.25">
      <c r="A4705" s="84">
        <v>1831706589</v>
      </c>
      <c r="C4705" s="84">
        <v>0</v>
      </c>
      <c r="D4705" s="84">
        <v>1</v>
      </c>
      <c r="E4705" s="84" t="e">
        <v>#N/A</v>
      </c>
      <c r="F4705" s="84" t="s">
        <v>63</v>
      </c>
    </row>
    <row r="4706" spans="1:6" x14ac:dyDescent="0.25">
      <c r="A4706" s="84">
        <v>1124010624</v>
      </c>
      <c r="C4706" s="84">
        <v>0</v>
      </c>
      <c r="D4706" s="84">
        <v>1</v>
      </c>
      <c r="E4706" s="84" t="e">
        <v>#N/A</v>
      </c>
      <c r="F4706" s="84" t="s">
        <v>63</v>
      </c>
    </row>
    <row r="4707" spans="1:6" x14ac:dyDescent="0.25">
      <c r="A4707" s="84">
        <v>1528152238</v>
      </c>
      <c r="C4707" s="84">
        <v>0</v>
      </c>
      <c r="D4707" s="84">
        <v>1</v>
      </c>
      <c r="E4707" s="84" t="e">
        <v>#N/A</v>
      </c>
      <c r="F4707" s="84" t="s">
        <v>66</v>
      </c>
    </row>
    <row r="4708" spans="1:6" x14ac:dyDescent="0.25">
      <c r="A4708" s="84">
        <v>1770582140</v>
      </c>
      <c r="C4708" s="84">
        <v>0</v>
      </c>
      <c r="D4708" s="84">
        <v>1</v>
      </c>
      <c r="E4708" s="84" t="e">
        <v>#N/A</v>
      </c>
      <c r="F4708" s="84" t="s">
        <v>66</v>
      </c>
    </row>
    <row r="4709" spans="1:6" x14ac:dyDescent="0.25">
      <c r="A4709" s="84">
        <v>1942233929</v>
      </c>
      <c r="C4709" s="84">
        <v>0</v>
      </c>
      <c r="D4709" s="84">
        <v>1</v>
      </c>
      <c r="E4709" s="84" t="e">
        <v>#N/A</v>
      </c>
      <c r="F4709" s="84" t="s">
        <v>70</v>
      </c>
    </row>
    <row r="4710" spans="1:6" x14ac:dyDescent="0.25">
      <c r="A4710" s="84">
        <v>1376520700</v>
      </c>
      <c r="C4710" s="84">
        <v>0</v>
      </c>
      <c r="D4710" s="84">
        <v>1</v>
      </c>
      <c r="E4710" s="84" t="e">
        <v>#N/A</v>
      </c>
      <c r="F4710" s="84" t="s">
        <v>70</v>
      </c>
    </row>
    <row r="4711" spans="1:6" x14ac:dyDescent="0.25">
      <c r="A4711" s="84">
        <v>1861489585</v>
      </c>
      <c r="C4711" s="84">
        <v>0</v>
      </c>
      <c r="D4711" s="84">
        <v>1</v>
      </c>
      <c r="E4711" s="84" t="e">
        <v>#N/A</v>
      </c>
      <c r="F4711" s="84" t="s">
        <v>63</v>
      </c>
    </row>
    <row r="4712" spans="1:6" x14ac:dyDescent="0.25">
      <c r="A4712" s="84">
        <v>1063527067</v>
      </c>
      <c r="C4712" s="84">
        <v>0</v>
      </c>
      <c r="D4712" s="84">
        <v>1</v>
      </c>
      <c r="E4712" s="84" t="e">
        <v>#N/A</v>
      </c>
      <c r="F4712" s="84" t="s">
        <v>67</v>
      </c>
    </row>
    <row r="4713" spans="1:6" x14ac:dyDescent="0.25">
      <c r="A4713" s="84">
        <v>1841226651</v>
      </c>
      <c r="C4713" s="84">
        <v>0</v>
      </c>
      <c r="D4713" s="84">
        <v>1</v>
      </c>
      <c r="E4713" s="84" t="e">
        <v>#N/A</v>
      </c>
      <c r="F4713" s="84" t="s">
        <v>63</v>
      </c>
    </row>
    <row r="4714" spans="1:6" x14ac:dyDescent="0.25">
      <c r="A4714" s="84">
        <v>1750385365</v>
      </c>
      <c r="C4714" s="84">
        <v>0</v>
      </c>
      <c r="D4714" s="84">
        <v>1</v>
      </c>
      <c r="E4714" s="84" t="e">
        <v>#N/A</v>
      </c>
      <c r="F4714" s="84" t="s">
        <v>66</v>
      </c>
    </row>
    <row r="4715" spans="1:6" x14ac:dyDescent="0.25">
      <c r="A4715" s="84">
        <v>1235331943</v>
      </c>
      <c r="C4715" s="84">
        <v>0</v>
      </c>
      <c r="D4715" s="84">
        <v>1</v>
      </c>
      <c r="E4715" s="84" t="e">
        <v>#N/A</v>
      </c>
      <c r="F4715" s="84" t="s">
        <v>70</v>
      </c>
    </row>
    <row r="4716" spans="1:6" x14ac:dyDescent="0.25">
      <c r="A4716" s="84">
        <v>1265736664</v>
      </c>
      <c r="C4716" s="84">
        <v>0</v>
      </c>
      <c r="D4716" s="84">
        <v>1</v>
      </c>
      <c r="E4716" s="84" t="e">
        <v>#N/A</v>
      </c>
      <c r="F4716" s="84" t="s">
        <v>66</v>
      </c>
    </row>
    <row r="4717" spans="1:6" x14ac:dyDescent="0.25">
      <c r="A4717" s="84">
        <v>1245215292</v>
      </c>
      <c r="C4717" s="84">
        <v>0</v>
      </c>
      <c r="D4717" s="84">
        <v>1</v>
      </c>
      <c r="E4717" s="84" t="e">
        <v>#N/A</v>
      </c>
      <c r="F4717" s="84" t="s">
        <v>63</v>
      </c>
    </row>
    <row r="4718" spans="1:6" x14ac:dyDescent="0.25">
      <c r="A4718" s="84">
        <v>1457399032</v>
      </c>
      <c r="C4718" s="84">
        <v>0</v>
      </c>
      <c r="D4718" s="84">
        <v>1</v>
      </c>
      <c r="E4718" s="84" t="e">
        <v>#N/A</v>
      </c>
      <c r="F4718" s="84" t="s">
        <v>66</v>
      </c>
    </row>
    <row r="4719" spans="1:6" x14ac:dyDescent="0.25">
      <c r="A4719" s="84">
        <v>1205880978</v>
      </c>
      <c r="C4719" s="84">
        <v>0</v>
      </c>
      <c r="D4719" s="84">
        <v>1</v>
      </c>
      <c r="E4719" s="84" t="e">
        <v>#N/A</v>
      </c>
      <c r="F4719" s="84" t="s">
        <v>66</v>
      </c>
    </row>
    <row r="4720" spans="1:6" x14ac:dyDescent="0.25">
      <c r="A4720" s="84">
        <v>1659355774</v>
      </c>
      <c r="C4720" s="84">
        <v>0</v>
      </c>
      <c r="D4720" s="84">
        <v>1</v>
      </c>
      <c r="E4720" s="84" t="e">
        <v>#N/A</v>
      </c>
      <c r="F4720" s="84" t="s">
        <v>70</v>
      </c>
    </row>
    <row r="4721" spans="1:6" x14ac:dyDescent="0.25">
      <c r="A4721" s="84">
        <v>1326062845</v>
      </c>
      <c r="C4721" s="84">
        <v>0</v>
      </c>
      <c r="D4721" s="84">
        <v>1</v>
      </c>
      <c r="E4721" s="84" t="e">
        <v>#N/A</v>
      </c>
      <c r="F4721" s="84" t="s">
        <v>63</v>
      </c>
    </row>
    <row r="4722" spans="1:6" x14ac:dyDescent="0.25">
      <c r="A4722" s="84">
        <v>1669634010</v>
      </c>
      <c r="C4722" s="84">
        <v>0</v>
      </c>
      <c r="D4722" s="84">
        <v>1</v>
      </c>
      <c r="E4722" s="84" t="e">
        <v>#N/A</v>
      </c>
      <c r="F4722" s="84" t="s">
        <v>66</v>
      </c>
    </row>
    <row r="4723" spans="1:6" x14ac:dyDescent="0.25">
      <c r="A4723" s="84">
        <v>1245292515</v>
      </c>
      <c r="C4723" s="84">
        <v>0</v>
      </c>
      <c r="D4723" s="84">
        <v>1</v>
      </c>
      <c r="E4723" s="84" t="e">
        <v>#N/A</v>
      </c>
      <c r="F4723" s="84" t="s">
        <v>66</v>
      </c>
    </row>
    <row r="4724" spans="1:6" x14ac:dyDescent="0.25">
      <c r="A4724" s="84">
        <v>1801240304</v>
      </c>
      <c r="C4724" s="84">
        <v>0</v>
      </c>
      <c r="D4724" s="84">
        <v>1</v>
      </c>
      <c r="E4724" s="84" t="e">
        <v>#N/A</v>
      </c>
      <c r="F4724" s="84" t="s">
        <v>63</v>
      </c>
    </row>
    <row r="4725" spans="1:6" x14ac:dyDescent="0.25">
      <c r="A4725" s="84">
        <v>1083060701</v>
      </c>
      <c r="C4725" s="84">
        <v>0</v>
      </c>
      <c r="D4725" s="84">
        <v>1</v>
      </c>
      <c r="E4725" s="84" t="e">
        <v>#N/A</v>
      </c>
      <c r="F4725" s="84" t="s">
        <v>66</v>
      </c>
    </row>
    <row r="4726" spans="1:6" x14ac:dyDescent="0.25">
      <c r="A4726" s="84">
        <v>1740853225</v>
      </c>
      <c r="C4726" s="84">
        <v>0</v>
      </c>
      <c r="D4726" s="84">
        <v>1</v>
      </c>
      <c r="E4726" s="84" t="e">
        <v>#N/A</v>
      </c>
      <c r="F4726" s="84" t="s">
        <v>63</v>
      </c>
    </row>
    <row r="4727" spans="1:6" x14ac:dyDescent="0.25">
      <c r="A4727" s="84">
        <v>1568123511</v>
      </c>
      <c r="C4727" s="84">
        <v>0</v>
      </c>
      <c r="D4727" s="84">
        <v>1</v>
      </c>
      <c r="E4727" s="84" t="e">
        <v>#N/A</v>
      </c>
      <c r="F4727" s="84" t="s">
        <v>70</v>
      </c>
    </row>
    <row r="4728" spans="1:6" x14ac:dyDescent="0.25">
      <c r="A4728" s="84">
        <v>1811972896</v>
      </c>
      <c r="C4728" s="84">
        <v>0</v>
      </c>
      <c r="D4728" s="84">
        <v>1</v>
      </c>
      <c r="E4728" s="84" t="e">
        <v>#N/A</v>
      </c>
      <c r="F4728" s="84" t="s">
        <v>63</v>
      </c>
    </row>
    <row r="4729" spans="1:6" x14ac:dyDescent="0.25">
      <c r="A4729" s="84">
        <v>1669663480</v>
      </c>
      <c r="C4729" s="84">
        <v>0</v>
      </c>
      <c r="D4729" s="84">
        <v>1</v>
      </c>
      <c r="E4729" s="84" t="e">
        <v>#N/A</v>
      </c>
      <c r="F4729" s="84" t="s">
        <v>68</v>
      </c>
    </row>
    <row r="4730" spans="1:6" x14ac:dyDescent="0.25">
      <c r="A4730" s="84">
        <v>1396799847</v>
      </c>
      <c r="C4730" s="84">
        <v>0</v>
      </c>
      <c r="D4730" s="84">
        <v>1</v>
      </c>
      <c r="E4730" s="84" t="e">
        <v>#N/A</v>
      </c>
      <c r="F4730" s="84" t="s">
        <v>70</v>
      </c>
    </row>
    <row r="4731" spans="1:6" x14ac:dyDescent="0.25">
      <c r="A4731" s="84">
        <v>1952522666</v>
      </c>
      <c r="C4731" s="84">
        <v>0</v>
      </c>
      <c r="D4731" s="84">
        <v>1</v>
      </c>
      <c r="E4731" s="84" t="e">
        <v>#N/A</v>
      </c>
      <c r="F4731" s="84" t="s">
        <v>66</v>
      </c>
    </row>
    <row r="4732" spans="1:6" x14ac:dyDescent="0.25">
      <c r="A4732" s="84">
        <v>1619968070</v>
      </c>
      <c r="C4732" s="84">
        <v>0</v>
      </c>
      <c r="D4732" s="84">
        <v>1</v>
      </c>
      <c r="E4732" s="84" t="e">
        <v>#N/A</v>
      </c>
      <c r="F4732" s="84" t="s">
        <v>63</v>
      </c>
    </row>
    <row r="4733" spans="1:6" x14ac:dyDescent="0.25">
      <c r="A4733" s="84">
        <v>1497012843</v>
      </c>
      <c r="C4733" s="84">
        <v>0</v>
      </c>
      <c r="D4733" s="84">
        <v>1</v>
      </c>
      <c r="E4733" s="84" t="e">
        <v>#N/A</v>
      </c>
      <c r="F4733" s="84" t="s">
        <v>66</v>
      </c>
    </row>
    <row r="4734" spans="1:6" x14ac:dyDescent="0.25">
      <c r="A4734" s="84">
        <v>1821224809</v>
      </c>
      <c r="C4734" s="84">
        <v>0</v>
      </c>
      <c r="D4734" s="84">
        <v>1</v>
      </c>
      <c r="E4734" s="84" t="e">
        <v>#N/A</v>
      </c>
      <c r="F4734" s="84" t="s">
        <v>63</v>
      </c>
    </row>
    <row r="4735" spans="1:6" x14ac:dyDescent="0.25">
      <c r="A4735" s="84">
        <v>1669710414</v>
      </c>
      <c r="C4735" s="84">
        <v>0</v>
      </c>
      <c r="D4735" s="84">
        <v>1</v>
      </c>
      <c r="E4735" s="84" t="e">
        <v>#N/A</v>
      </c>
      <c r="F4735" s="84" t="s">
        <v>63</v>
      </c>
    </row>
    <row r="4736" spans="1:6" x14ac:dyDescent="0.25">
      <c r="A4736" s="84">
        <v>1235289398</v>
      </c>
      <c r="C4736" s="84">
        <v>0</v>
      </c>
      <c r="D4736" s="84">
        <v>1</v>
      </c>
      <c r="E4736" s="84" t="e">
        <v>#N/A</v>
      </c>
      <c r="F4736" s="84" t="s">
        <v>63</v>
      </c>
    </row>
    <row r="4737" spans="1:6" x14ac:dyDescent="0.25">
      <c r="A4737" s="84">
        <v>1710358007</v>
      </c>
      <c r="C4737" s="84">
        <v>0</v>
      </c>
      <c r="D4737" s="84">
        <v>1</v>
      </c>
      <c r="E4737" s="84" t="e">
        <v>#N/A</v>
      </c>
      <c r="F4737" s="84" t="s">
        <v>70</v>
      </c>
    </row>
    <row r="4738" spans="1:6" x14ac:dyDescent="0.25">
      <c r="A4738" s="84">
        <v>1780892968</v>
      </c>
      <c r="C4738" s="84">
        <v>0</v>
      </c>
      <c r="D4738" s="84">
        <v>1</v>
      </c>
      <c r="E4738" s="84" t="e">
        <v>#N/A</v>
      </c>
      <c r="F4738" s="84" t="s">
        <v>67</v>
      </c>
    </row>
    <row r="4739" spans="1:6" x14ac:dyDescent="0.25">
      <c r="A4739" s="84">
        <v>1548629199</v>
      </c>
      <c r="C4739" s="84">
        <v>0</v>
      </c>
      <c r="D4739" s="84">
        <v>1</v>
      </c>
      <c r="E4739" s="84" t="e">
        <v>#N/A</v>
      </c>
      <c r="F4739" s="84" t="s">
        <v>63</v>
      </c>
    </row>
    <row r="4740" spans="1:6" x14ac:dyDescent="0.25">
      <c r="A4740" s="84">
        <v>1194243709</v>
      </c>
      <c r="C4740" s="84">
        <v>0</v>
      </c>
      <c r="D4740" s="84">
        <v>1</v>
      </c>
      <c r="E4740" s="84" t="e">
        <v>#N/A</v>
      </c>
      <c r="F4740" s="84" t="s">
        <v>63</v>
      </c>
    </row>
    <row r="4741" spans="1:6" x14ac:dyDescent="0.25">
      <c r="A4741" s="84">
        <v>1467918011</v>
      </c>
      <c r="C4741" s="84">
        <v>0</v>
      </c>
      <c r="D4741" s="84">
        <v>1</v>
      </c>
      <c r="E4741" s="84" t="e">
        <v>#N/A</v>
      </c>
      <c r="F4741" s="84" t="s">
        <v>63</v>
      </c>
    </row>
    <row r="4742" spans="1:6" x14ac:dyDescent="0.25">
      <c r="A4742" s="84">
        <v>1013970383</v>
      </c>
      <c r="C4742" s="84">
        <v>0</v>
      </c>
      <c r="D4742" s="84">
        <v>1</v>
      </c>
      <c r="E4742" s="84" t="e">
        <v>#N/A</v>
      </c>
      <c r="F4742" s="84" t="s">
        <v>66</v>
      </c>
    </row>
    <row r="4743" spans="1:6" x14ac:dyDescent="0.25">
      <c r="A4743" s="84">
        <v>1215976154</v>
      </c>
      <c r="C4743" s="84">
        <v>0</v>
      </c>
      <c r="D4743" s="84">
        <v>1</v>
      </c>
      <c r="E4743" s="84" t="e">
        <v>#N/A</v>
      </c>
      <c r="F4743" s="84" t="s">
        <v>63</v>
      </c>
    </row>
    <row r="4744" spans="1:6" x14ac:dyDescent="0.25">
      <c r="A4744" s="84">
        <v>1770655060</v>
      </c>
      <c r="C4744" s="84">
        <v>0</v>
      </c>
      <c r="D4744" s="84">
        <v>1</v>
      </c>
      <c r="E4744" s="84" t="e">
        <v>#N/A</v>
      </c>
      <c r="F4744" s="84" t="s">
        <v>63</v>
      </c>
    </row>
    <row r="4745" spans="1:6" x14ac:dyDescent="0.25">
      <c r="A4745" s="84">
        <v>1346294691</v>
      </c>
      <c r="C4745" s="84">
        <v>0</v>
      </c>
      <c r="D4745" s="84">
        <v>1</v>
      </c>
      <c r="E4745" s="84" t="e">
        <v>#N/A</v>
      </c>
      <c r="F4745" s="84" t="s">
        <v>63</v>
      </c>
    </row>
    <row r="4746" spans="1:6" x14ac:dyDescent="0.25">
      <c r="A4746" s="84">
        <v>1235126426</v>
      </c>
      <c r="C4746" s="84">
        <v>0</v>
      </c>
      <c r="D4746" s="84">
        <v>1</v>
      </c>
      <c r="E4746" s="84" t="e">
        <v>#N/A</v>
      </c>
      <c r="F4746" s="84" t="s">
        <v>70</v>
      </c>
    </row>
    <row r="4747" spans="1:6" x14ac:dyDescent="0.25">
      <c r="A4747" s="84">
        <v>1669636965</v>
      </c>
      <c r="C4747" s="84">
        <v>0</v>
      </c>
      <c r="D4747" s="84">
        <v>1</v>
      </c>
      <c r="E4747" s="84" t="e">
        <v>#N/A</v>
      </c>
      <c r="F4747" s="84" t="s">
        <v>63</v>
      </c>
    </row>
    <row r="4748" spans="1:6" x14ac:dyDescent="0.25">
      <c r="A4748" s="84">
        <v>1437249182</v>
      </c>
      <c r="C4748" s="84">
        <v>0</v>
      </c>
      <c r="D4748" s="84">
        <v>1</v>
      </c>
      <c r="E4748" s="84" t="e">
        <v>#N/A</v>
      </c>
      <c r="F4748" s="84" t="s">
        <v>66</v>
      </c>
    </row>
    <row r="4749" spans="1:6" x14ac:dyDescent="0.25">
      <c r="A4749" s="84">
        <v>1518951854</v>
      </c>
      <c r="C4749" s="84">
        <v>0</v>
      </c>
      <c r="D4749" s="84">
        <v>1</v>
      </c>
      <c r="E4749" s="84" t="e">
        <v>#N/A</v>
      </c>
      <c r="F4749" s="84" t="s">
        <v>63</v>
      </c>
    </row>
    <row r="4750" spans="1:6" x14ac:dyDescent="0.25">
      <c r="A4750" s="84">
        <v>1073555249</v>
      </c>
      <c r="C4750" s="84">
        <v>0</v>
      </c>
      <c r="D4750" s="84">
        <v>1</v>
      </c>
      <c r="E4750" s="84" t="e">
        <v>#N/A</v>
      </c>
      <c r="F4750" s="84" t="s">
        <v>70</v>
      </c>
    </row>
    <row r="4751" spans="1:6" x14ac:dyDescent="0.25">
      <c r="A4751" s="84">
        <v>1427023597</v>
      </c>
      <c r="C4751" s="84">
        <v>0</v>
      </c>
      <c r="D4751" s="84">
        <v>1</v>
      </c>
      <c r="E4751" s="84" t="e">
        <v>#N/A</v>
      </c>
      <c r="F4751" s="84" t="s">
        <v>66</v>
      </c>
    </row>
    <row r="4752" spans="1:6" x14ac:dyDescent="0.25">
      <c r="A4752" s="84">
        <v>1790757821</v>
      </c>
      <c r="C4752" s="84">
        <v>0</v>
      </c>
      <c r="D4752" s="84">
        <v>1</v>
      </c>
      <c r="E4752" s="84" t="e">
        <v>#N/A</v>
      </c>
      <c r="F4752" s="84" t="s">
        <v>66</v>
      </c>
    </row>
    <row r="4753" spans="1:6" x14ac:dyDescent="0.25">
      <c r="A4753" s="84">
        <v>1497736680</v>
      </c>
      <c r="C4753" s="84">
        <v>0</v>
      </c>
      <c r="D4753" s="84">
        <v>1</v>
      </c>
      <c r="E4753" s="84" t="e">
        <v>#N/A</v>
      </c>
      <c r="F4753" s="84" t="s">
        <v>66</v>
      </c>
    </row>
    <row r="4754" spans="1:6" x14ac:dyDescent="0.25">
      <c r="A4754" s="84">
        <v>1285885988</v>
      </c>
      <c r="C4754" s="84">
        <v>0</v>
      </c>
      <c r="D4754" s="84">
        <v>1</v>
      </c>
      <c r="E4754" s="84" t="e">
        <v>#N/A</v>
      </c>
      <c r="F4754" s="84" t="s">
        <v>63</v>
      </c>
    </row>
    <row r="4755" spans="1:6" x14ac:dyDescent="0.25">
      <c r="A4755" s="84">
        <v>1619386570</v>
      </c>
      <c r="C4755" s="84">
        <v>0</v>
      </c>
      <c r="D4755" s="84">
        <v>1</v>
      </c>
      <c r="E4755" s="84" t="e">
        <v>#N/A</v>
      </c>
      <c r="F4755" s="84" t="s">
        <v>66</v>
      </c>
    </row>
    <row r="4756" spans="1:6" x14ac:dyDescent="0.25">
      <c r="A4756" s="84">
        <v>1013302520</v>
      </c>
      <c r="C4756" s="84">
        <v>0</v>
      </c>
      <c r="D4756" s="84">
        <v>1</v>
      </c>
      <c r="E4756" s="84" t="e">
        <v>#N/A</v>
      </c>
      <c r="F4756" s="84" t="s">
        <v>67</v>
      </c>
    </row>
    <row r="4757" spans="1:6" x14ac:dyDescent="0.25">
      <c r="A4757" s="84">
        <v>1598124430</v>
      </c>
      <c r="C4757" s="84">
        <v>0</v>
      </c>
      <c r="D4757" s="84">
        <v>1</v>
      </c>
      <c r="E4757" s="84" t="e">
        <v>#N/A</v>
      </c>
      <c r="F4757" s="84" t="s">
        <v>66</v>
      </c>
    </row>
    <row r="4758" spans="1:6" x14ac:dyDescent="0.25">
      <c r="A4758" s="84">
        <v>1013975911</v>
      </c>
      <c r="C4758" s="84">
        <v>0</v>
      </c>
      <c r="D4758" s="84">
        <v>1</v>
      </c>
      <c r="E4758" s="84" t="e">
        <v>#N/A</v>
      </c>
      <c r="F4758" s="84" t="s">
        <v>67</v>
      </c>
    </row>
    <row r="4759" spans="1:6" x14ac:dyDescent="0.25">
      <c r="A4759" s="84">
        <v>1083098925</v>
      </c>
      <c r="C4759" s="84">
        <v>0</v>
      </c>
      <c r="D4759" s="84">
        <v>1</v>
      </c>
      <c r="E4759" s="84" t="e">
        <v>#N/A</v>
      </c>
      <c r="F4759" s="84" t="s">
        <v>63</v>
      </c>
    </row>
    <row r="4760" spans="1:6" x14ac:dyDescent="0.25">
      <c r="A4760" s="84">
        <v>1720653405</v>
      </c>
      <c r="C4760" s="84">
        <v>0</v>
      </c>
      <c r="D4760" s="84">
        <v>1</v>
      </c>
      <c r="E4760" s="84" t="e">
        <v>#N/A</v>
      </c>
      <c r="F4760" s="84" t="s">
        <v>63</v>
      </c>
    </row>
    <row r="4761" spans="1:6" x14ac:dyDescent="0.25">
      <c r="A4761" s="84">
        <v>1124252960</v>
      </c>
      <c r="C4761" s="84">
        <v>0</v>
      </c>
      <c r="D4761" s="84">
        <v>1</v>
      </c>
      <c r="E4761" s="84" t="e">
        <v>#N/A</v>
      </c>
      <c r="F4761" s="84" t="s">
        <v>63</v>
      </c>
    </row>
    <row r="4762" spans="1:6" x14ac:dyDescent="0.25">
      <c r="A4762" s="84">
        <v>1649207036</v>
      </c>
      <c r="C4762" s="84">
        <v>0</v>
      </c>
      <c r="D4762" s="84">
        <v>1</v>
      </c>
      <c r="E4762" s="84" t="e">
        <v>#N/A</v>
      </c>
      <c r="F4762" s="84" t="s">
        <v>63</v>
      </c>
    </row>
    <row r="4763" spans="1:6" x14ac:dyDescent="0.25">
      <c r="A4763" s="84">
        <v>1619936515</v>
      </c>
      <c r="C4763" s="84">
        <v>0</v>
      </c>
      <c r="D4763" s="84">
        <v>1</v>
      </c>
      <c r="E4763" s="84" t="e">
        <v>#N/A</v>
      </c>
      <c r="F4763" s="84" t="s">
        <v>63</v>
      </c>
    </row>
    <row r="4764" spans="1:6" x14ac:dyDescent="0.25">
      <c r="A4764" s="84">
        <v>1205831377</v>
      </c>
      <c r="C4764" s="84">
        <v>0</v>
      </c>
      <c r="D4764" s="84">
        <v>1</v>
      </c>
      <c r="E4764" s="84" t="e">
        <v>#N/A</v>
      </c>
      <c r="F4764" s="84" t="s">
        <v>63</v>
      </c>
    </row>
    <row r="4765" spans="1:6" x14ac:dyDescent="0.25">
      <c r="A4765" s="84">
        <v>1912106998</v>
      </c>
      <c r="C4765" s="84">
        <v>0</v>
      </c>
      <c r="D4765" s="84">
        <v>1</v>
      </c>
      <c r="E4765" s="84" t="e">
        <v>#N/A</v>
      </c>
      <c r="F4765" s="84" t="s">
        <v>67</v>
      </c>
    </row>
    <row r="4766" spans="1:6" x14ac:dyDescent="0.25">
      <c r="A4766" s="84">
        <v>1801088596</v>
      </c>
      <c r="C4766" s="84">
        <v>0</v>
      </c>
      <c r="D4766" s="84">
        <v>1</v>
      </c>
      <c r="E4766" s="84" t="e">
        <v>#N/A</v>
      </c>
      <c r="F4766" s="84" t="s">
        <v>66</v>
      </c>
    </row>
    <row r="4767" spans="1:6" x14ac:dyDescent="0.25">
      <c r="A4767" s="84">
        <v>1043215924</v>
      </c>
      <c r="C4767" s="84">
        <v>0</v>
      </c>
      <c r="D4767" s="84">
        <v>1</v>
      </c>
      <c r="E4767" s="84" t="e">
        <v>#N/A</v>
      </c>
      <c r="F4767" s="84" t="s">
        <v>70</v>
      </c>
    </row>
    <row r="4768" spans="1:6" x14ac:dyDescent="0.25">
      <c r="A4768" s="84">
        <v>1134193113</v>
      </c>
      <c r="C4768" s="84">
        <v>0</v>
      </c>
      <c r="D4768" s="84">
        <v>1</v>
      </c>
      <c r="E4768" s="84" t="e">
        <v>#N/A</v>
      </c>
      <c r="F4768" s="84" t="s">
        <v>63</v>
      </c>
    </row>
    <row r="4769" spans="1:6" x14ac:dyDescent="0.25">
      <c r="A4769" s="84">
        <v>1679705214</v>
      </c>
      <c r="C4769" s="84">
        <v>0</v>
      </c>
      <c r="D4769" s="84">
        <v>1</v>
      </c>
      <c r="E4769" s="84" t="e">
        <v>#N/A</v>
      </c>
      <c r="F4769" s="84" t="s">
        <v>63</v>
      </c>
    </row>
    <row r="4770" spans="1:6" x14ac:dyDescent="0.25">
      <c r="A4770" s="84">
        <v>1780877431</v>
      </c>
      <c r="C4770" s="84">
        <v>0</v>
      </c>
      <c r="D4770" s="84">
        <v>1</v>
      </c>
      <c r="E4770" s="84" t="e">
        <v>#N/A</v>
      </c>
      <c r="F4770" s="84" t="s">
        <v>67</v>
      </c>
    </row>
    <row r="4771" spans="1:6" x14ac:dyDescent="0.25">
      <c r="A4771" s="84">
        <v>1437128733</v>
      </c>
      <c r="C4771" s="84">
        <v>0</v>
      </c>
      <c r="D4771" s="84">
        <v>1</v>
      </c>
      <c r="E4771" s="84" t="e">
        <v>#N/A</v>
      </c>
      <c r="F4771" s="84" t="s">
        <v>66</v>
      </c>
    </row>
    <row r="4772" spans="1:6" x14ac:dyDescent="0.25">
      <c r="A4772" s="84">
        <v>1700155280</v>
      </c>
      <c r="C4772" s="84">
        <v>0</v>
      </c>
      <c r="D4772" s="84">
        <v>1</v>
      </c>
      <c r="E4772" s="84" t="e">
        <v>#N/A</v>
      </c>
      <c r="F4772" s="84" t="s">
        <v>66</v>
      </c>
    </row>
    <row r="4773" spans="1:6" x14ac:dyDescent="0.25">
      <c r="A4773" s="84">
        <v>1265693311</v>
      </c>
      <c r="C4773" s="84">
        <v>0</v>
      </c>
      <c r="D4773" s="84">
        <v>1</v>
      </c>
      <c r="E4773" s="84" t="e">
        <v>#N/A</v>
      </c>
      <c r="F4773" s="84" t="s">
        <v>66</v>
      </c>
    </row>
    <row r="4774" spans="1:6" x14ac:dyDescent="0.25">
      <c r="A4774" s="84">
        <v>1568867984</v>
      </c>
      <c r="C4774" s="84">
        <v>0</v>
      </c>
      <c r="D4774" s="84">
        <v>1</v>
      </c>
      <c r="E4774" s="84" t="e">
        <v>#N/A</v>
      </c>
      <c r="F4774" s="84" t="s">
        <v>66</v>
      </c>
    </row>
    <row r="4775" spans="1:6" x14ac:dyDescent="0.25">
      <c r="A4775" s="84">
        <v>1609254044</v>
      </c>
      <c r="C4775" s="84">
        <v>0</v>
      </c>
      <c r="D4775" s="84">
        <v>1</v>
      </c>
      <c r="E4775" s="84" t="e">
        <v>#N/A</v>
      </c>
      <c r="F4775" s="84" t="s">
        <v>63</v>
      </c>
    </row>
    <row r="4776" spans="1:6" x14ac:dyDescent="0.25">
      <c r="A4776" s="84">
        <v>1578056297</v>
      </c>
      <c r="C4776" s="84">
        <v>0</v>
      </c>
      <c r="D4776" s="84">
        <v>1</v>
      </c>
      <c r="E4776" s="84" t="e">
        <v>#N/A</v>
      </c>
      <c r="F4776" s="84" t="s">
        <v>63</v>
      </c>
    </row>
    <row r="4777" spans="1:6" x14ac:dyDescent="0.25">
      <c r="A4777" s="84">
        <v>1942764147</v>
      </c>
      <c r="C4777" s="84">
        <v>0</v>
      </c>
      <c r="D4777" s="84">
        <v>1</v>
      </c>
      <c r="E4777" s="84" t="e">
        <v>#N/A</v>
      </c>
      <c r="F4777" s="84" t="s">
        <v>63</v>
      </c>
    </row>
    <row r="4778" spans="1:6" x14ac:dyDescent="0.25">
      <c r="A4778" s="84">
        <v>1013470491</v>
      </c>
      <c r="C4778" s="84">
        <v>0</v>
      </c>
      <c r="D4778" s="84">
        <v>1</v>
      </c>
      <c r="E4778" s="84" t="e">
        <v>#N/A</v>
      </c>
      <c r="F4778" s="84" t="s">
        <v>67</v>
      </c>
    </row>
    <row r="4779" spans="1:6" x14ac:dyDescent="0.25">
      <c r="A4779" s="84">
        <v>1033773783</v>
      </c>
      <c r="C4779" s="84">
        <v>0</v>
      </c>
      <c r="D4779" s="84">
        <v>1</v>
      </c>
      <c r="E4779" s="84" t="e">
        <v>#N/A</v>
      </c>
      <c r="F4779" s="84" t="s">
        <v>67</v>
      </c>
    </row>
    <row r="4780" spans="1:6" x14ac:dyDescent="0.25">
      <c r="A4780" s="84">
        <v>1699726547</v>
      </c>
      <c r="C4780" s="84">
        <v>0</v>
      </c>
      <c r="D4780" s="84">
        <v>1</v>
      </c>
      <c r="E4780" s="84" t="e">
        <v>#N/A</v>
      </c>
      <c r="F4780" s="84" t="s">
        <v>66</v>
      </c>
    </row>
    <row r="4781" spans="1:6" x14ac:dyDescent="0.25">
      <c r="A4781" s="84">
        <v>1386888345</v>
      </c>
      <c r="C4781" s="84">
        <v>0</v>
      </c>
      <c r="D4781" s="84">
        <v>1</v>
      </c>
      <c r="E4781" s="84" t="e">
        <v>#N/A</v>
      </c>
      <c r="F4781" s="84" t="s">
        <v>66</v>
      </c>
    </row>
    <row r="4782" spans="1:6" x14ac:dyDescent="0.25">
      <c r="A4782" s="84">
        <v>1528167137</v>
      </c>
      <c r="C4782" s="84">
        <v>0</v>
      </c>
      <c r="D4782" s="84">
        <v>1</v>
      </c>
      <c r="E4782" s="84" t="e">
        <v>#N/A</v>
      </c>
      <c r="F4782" s="84" t="s">
        <v>70</v>
      </c>
    </row>
    <row r="4783" spans="1:6" x14ac:dyDescent="0.25">
      <c r="A4783" s="84">
        <v>1588664981</v>
      </c>
      <c r="C4783" s="84">
        <v>0</v>
      </c>
      <c r="D4783" s="84">
        <v>1</v>
      </c>
      <c r="E4783" s="84" t="e">
        <v>#N/A</v>
      </c>
      <c r="F4783" s="84" t="s">
        <v>70</v>
      </c>
    </row>
    <row r="4784" spans="1:6" x14ac:dyDescent="0.25">
      <c r="A4784" s="84">
        <v>1558594960</v>
      </c>
      <c r="C4784" s="84">
        <v>0</v>
      </c>
      <c r="D4784" s="84">
        <v>1</v>
      </c>
      <c r="E4784" s="84" t="e">
        <v>#N/A</v>
      </c>
      <c r="F4784" s="84" t="s">
        <v>63</v>
      </c>
    </row>
    <row r="4785" spans="1:6" x14ac:dyDescent="0.25">
      <c r="A4785" s="84">
        <v>1528371754</v>
      </c>
      <c r="C4785" s="84">
        <v>0</v>
      </c>
      <c r="D4785" s="84">
        <v>1</v>
      </c>
      <c r="E4785" s="84" t="e">
        <v>#N/A</v>
      </c>
      <c r="F4785" s="84" t="s">
        <v>63</v>
      </c>
    </row>
    <row r="4786" spans="1:6" x14ac:dyDescent="0.25">
      <c r="A4786" s="84">
        <v>1063703007</v>
      </c>
      <c r="C4786" s="84">
        <v>0</v>
      </c>
      <c r="D4786" s="84">
        <v>1</v>
      </c>
      <c r="E4786" s="84" t="e">
        <v>#N/A</v>
      </c>
      <c r="F4786" s="84" t="s">
        <v>70</v>
      </c>
    </row>
    <row r="4787" spans="1:6" x14ac:dyDescent="0.25">
      <c r="A4787" s="84">
        <v>1902246689</v>
      </c>
      <c r="C4787" s="84">
        <v>0</v>
      </c>
      <c r="D4787" s="84">
        <v>1</v>
      </c>
      <c r="E4787" s="84" t="e">
        <v>#N/A</v>
      </c>
      <c r="F4787" s="84" t="s">
        <v>63</v>
      </c>
    </row>
    <row r="4788" spans="1:6" x14ac:dyDescent="0.25">
      <c r="A4788" s="84">
        <v>1326476078</v>
      </c>
      <c r="C4788" s="84">
        <v>0</v>
      </c>
      <c r="D4788" s="84">
        <v>1</v>
      </c>
      <c r="E4788" s="84" t="e">
        <v>#N/A</v>
      </c>
      <c r="F4788" s="84" t="s">
        <v>63</v>
      </c>
    </row>
    <row r="4789" spans="1:6" x14ac:dyDescent="0.25">
      <c r="A4789" s="84">
        <v>1790222867</v>
      </c>
      <c r="C4789" s="84">
        <v>0</v>
      </c>
      <c r="D4789" s="84">
        <v>1</v>
      </c>
      <c r="E4789" s="84" t="e">
        <v>#N/A</v>
      </c>
      <c r="F4789" s="84" t="s">
        <v>63</v>
      </c>
    </row>
    <row r="4790" spans="1:6" x14ac:dyDescent="0.25">
      <c r="A4790" s="84">
        <v>1548749690</v>
      </c>
      <c r="C4790" s="84">
        <v>0</v>
      </c>
      <c r="D4790" s="84">
        <v>1</v>
      </c>
      <c r="E4790" s="84" t="e">
        <v>#N/A</v>
      </c>
      <c r="F4790" s="84" t="s">
        <v>70</v>
      </c>
    </row>
    <row r="4791" spans="1:6" x14ac:dyDescent="0.25">
      <c r="A4791" s="84">
        <v>1083194302</v>
      </c>
      <c r="C4791" s="84">
        <v>0</v>
      </c>
      <c r="D4791" s="84">
        <v>1</v>
      </c>
      <c r="E4791" s="84" t="e">
        <v>#N/A</v>
      </c>
      <c r="F4791" s="84" t="s">
        <v>63</v>
      </c>
    </row>
    <row r="4792" spans="1:6" x14ac:dyDescent="0.25">
      <c r="A4792" s="84">
        <v>1225669211</v>
      </c>
      <c r="C4792" s="84">
        <v>0</v>
      </c>
      <c r="D4792" s="84">
        <v>1</v>
      </c>
      <c r="E4792" s="84" t="e">
        <v>#N/A</v>
      </c>
      <c r="F4792" s="84" t="s">
        <v>68</v>
      </c>
    </row>
    <row r="4793" spans="1:6" x14ac:dyDescent="0.25">
      <c r="A4793" s="84">
        <v>1952980690</v>
      </c>
      <c r="C4793" s="84">
        <v>0</v>
      </c>
      <c r="D4793" s="84">
        <v>1</v>
      </c>
      <c r="E4793" s="84" t="e">
        <v>#N/A</v>
      </c>
      <c r="F4793" s="84" t="s">
        <v>70</v>
      </c>
    </row>
    <row r="4794" spans="1:6" x14ac:dyDescent="0.25">
      <c r="A4794" s="84">
        <v>1720759145</v>
      </c>
      <c r="C4794" s="84">
        <v>0</v>
      </c>
      <c r="D4794" s="84">
        <v>1</v>
      </c>
      <c r="E4794" s="84" t="e">
        <v>#N/A</v>
      </c>
      <c r="F4794" s="84" t="s">
        <v>63</v>
      </c>
    </row>
    <row r="4795" spans="1:6" x14ac:dyDescent="0.25">
      <c r="A4795" s="84">
        <v>1225052863</v>
      </c>
      <c r="C4795" s="84">
        <v>0</v>
      </c>
      <c r="D4795" s="84">
        <v>1</v>
      </c>
      <c r="E4795" s="84" t="e">
        <v>#N/A</v>
      </c>
      <c r="F4795" s="84" t="s">
        <v>66</v>
      </c>
    </row>
    <row r="4796" spans="1:6" x14ac:dyDescent="0.25">
      <c r="A4796" s="84">
        <v>1497847461</v>
      </c>
      <c r="C4796" s="84">
        <v>0</v>
      </c>
      <c r="D4796" s="84">
        <v>1</v>
      </c>
      <c r="E4796" s="84" t="e">
        <v>#N/A</v>
      </c>
      <c r="F4796" s="84" t="s">
        <v>68</v>
      </c>
    </row>
    <row r="4797" spans="1:6" x14ac:dyDescent="0.25">
      <c r="A4797" s="84">
        <v>1144300716</v>
      </c>
      <c r="C4797" s="84">
        <v>0</v>
      </c>
      <c r="D4797" s="84">
        <v>1</v>
      </c>
      <c r="E4797" s="84" t="e">
        <v>#N/A</v>
      </c>
      <c r="F4797" s="84" t="s">
        <v>63</v>
      </c>
    </row>
    <row r="4798" spans="1:6" x14ac:dyDescent="0.25">
      <c r="A4798" s="84">
        <v>1528053121</v>
      </c>
      <c r="C4798" s="84">
        <v>0</v>
      </c>
      <c r="D4798" s="84">
        <v>1</v>
      </c>
      <c r="E4798" s="84" t="e">
        <v>#N/A</v>
      </c>
      <c r="F4798" s="84" t="s">
        <v>70</v>
      </c>
    </row>
    <row r="4799" spans="1:6" x14ac:dyDescent="0.25">
      <c r="A4799" s="84">
        <v>1689784373</v>
      </c>
      <c r="C4799" s="84">
        <v>0</v>
      </c>
      <c r="D4799" s="84">
        <v>1</v>
      </c>
      <c r="E4799" s="84" t="e">
        <v>#N/A</v>
      </c>
      <c r="F4799" s="84" t="s">
        <v>67</v>
      </c>
    </row>
    <row r="4800" spans="1:6" x14ac:dyDescent="0.25">
      <c r="A4800" s="84">
        <v>1386855138</v>
      </c>
      <c r="C4800" s="84">
        <v>0</v>
      </c>
      <c r="D4800" s="84">
        <v>1</v>
      </c>
      <c r="E4800" s="84" t="e">
        <v>#N/A</v>
      </c>
      <c r="F4800" s="84" t="s">
        <v>66</v>
      </c>
    </row>
    <row r="4801" spans="1:6" x14ac:dyDescent="0.25">
      <c r="A4801" s="84">
        <v>1154339414</v>
      </c>
      <c r="C4801" s="84">
        <v>0</v>
      </c>
      <c r="D4801" s="84">
        <v>1</v>
      </c>
      <c r="E4801" s="84" t="e">
        <v>#N/A</v>
      </c>
      <c r="F4801" s="84" t="s">
        <v>70</v>
      </c>
    </row>
    <row r="4802" spans="1:6" x14ac:dyDescent="0.25">
      <c r="A4802" s="84">
        <v>1740206978</v>
      </c>
      <c r="C4802" s="84">
        <v>0</v>
      </c>
      <c r="D4802" s="84">
        <v>1</v>
      </c>
      <c r="E4802" s="84" t="e">
        <v>#N/A</v>
      </c>
      <c r="F4802" s="84" t="s">
        <v>63</v>
      </c>
    </row>
    <row r="4803" spans="1:6" x14ac:dyDescent="0.25">
      <c r="A4803" s="84">
        <v>1013118231</v>
      </c>
      <c r="C4803" s="84">
        <v>0</v>
      </c>
      <c r="D4803" s="84">
        <v>1</v>
      </c>
      <c r="E4803" s="84" t="e">
        <v>#N/A</v>
      </c>
      <c r="F4803" s="84" t="s">
        <v>66</v>
      </c>
    </row>
    <row r="4804" spans="1:6" x14ac:dyDescent="0.25">
      <c r="A4804" s="84">
        <v>1073832028</v>
      </c>
      <c r="C4804" s="84">
        <v>0</v>
      </c>
      <c r="D4804" s="84">
        <v>1</v>
      </c>
      <c r="E4804" s="84" t="e">
        <v>#N/A</v>
      </c>
      <c r="F4804" s="84" t="s">
        <v>67</v>
      </c>
    </row>
    <row r="4805" spans="1:6" x14ac:dyDescent="0.25">
      <c r="A4805" s="84">
        <v>1073772976</v>
      </c>
      <c r="C4805" s="84">
        <v>0</v>
      </c>
      <c r="D4805" s="84">
        <v>1</v>
      </c>
      <c r="E4805" s="84" t="e">
        <v>#N/A</v>
      </c>
      <c r="F4805" s="84" t="s">
        <v>63</v>
      </c>
    </row>
    <row r="4806" spans="1:6" x14ac:dyDescent="0.25">
      <c r="A4806" s="84">
        <v>1659799906</v>
      </c>
      <c r="C4806" s="84">
        <v>0</v>
      </c>
      <c r="D4806" s="84">
        <v>1</v>
      </c>
      <c r="E4806" s="84" t="e">
        <v>#N/A</v>
      </c>
      <c r="F4806" s="84" t="s">
        <v>63</v>
      </c>
    </row>
    <row r="4807" spans="1:6" x14ac:dyDescent="0.25">
      <c r="A4807" s="84">
        <v>1861880445</v>
      </c>
      <c r="C4807" s="84">
        <v>0</v>
      </c>
      <c r="D4807" s="84">
        <v>1</v>
      </c>
      <c r="E4807" s="84" t="e">
        <v>#N/A</v>
      </c>
      <c r="F4807" s="84" t="s">
        <v>66</v>
      </c>
    </row>
    <row r="4808" spans="1:6" x14ac:dyDescent="0.25">
      <c r="A4808" s="84">
        <v>1659817377</v>
      </c>
      <c r="C4808" s="84">
        <v>0</v>
      </c>
      <c r="D4808" s="84">
        <v>1</v>
      </c>
      <c r="E4808" s="84" t="e">
        <v>#N/A</v>
      </c>
      <c r="F4808" s="84" t="s">
        <v>68</v>
      </c>
    </row>
    <row r="4809" spans="1:6" x14ac:dyDescent="0.25">
      <c r="A4809" s="84">
        <v>1831630243</v>
      </c>
      <c r="C4809" s="84">
        <v>0</v>
      </c>
      <c r="D4809" s="84">
        <v>1</v>
      </c>
      <c r="E4809" s="84" t="e">
        <v>#N/A</v>
      </c>
      <c r="F4809" s="84" t="s">
        <v>67</v>
      </c>
    </row>
    <row r="4810" spans="1:6" x14ac:dyDescent="0.25">
      <c r="A4810" s="84">
        <v>1568954337</v>
      </c>
      <c r="C4810" s="84">
        <v>0</v>
      </c>
      <c r="D4810" s="84">
        <v>1</v>
      </c>
      <c r="E4810" s="84" t="e">
        <v>#N/A</v>
      </c>
      <c r="F4810" s="84" t="s">
        <v>63</v>
      </c>
    </row>
    <row r="4811" spans="1:6" x14ac:dyDescent="0.25">
      <c r="A4811" s="84">
        <v>1689134546</v>
      </c>
      <c r="C4811" s="84">
        <v>0</v>
      </c>
      <c r="D4811" s="84">
        <v>1</v>
      </c>
      <c r="E4811" s="84" t="e">
        <v>#N/A</v>
      </c>
      <c r="F4811" s="84" t="s">
        <v>66</v>
      </c>
    </row>
    <row r="4812" spans="1:6" x14ac:dyDescent="0.25">
      <c r="A4812" s="84">
        <v>1477189371</v>
      </c>
      <c r="C4812" s="84">
        <v>0</v>
      </c>
      <c r="D4812" s="84">
        <v>1</v>
      </c>
      <c r="E4812" s="84" t="e">
        <v>#N/A</v>
      </c>
      <c r="F4812" s="84" t="s">
        <v>63</v>
      </c>
    </row>
    <row r="4813" spans="1:6" x14ac:dyDescent="0.25">
      <c r="A4813" s="84">
        <v>1104453505</v>
      </c>
      <c r="C4813" s="84">
        <v>0</v>
      </c>
      <c r="D4813" s="84">
        <v>1</v>
      </c>
      <c r="E4813" s="84" t="e">
        <v>#N/A</v>
      </c>
      <c r="F4813" s="84" t="s">
        <v>66</v>
      </c>
    </row>
    <row r="4814" spans="1:6" x14ac:dyDescent="0.25">
      <c r="A4814" s="84">
        <v>1235124074</v>
      </c>
      <c r="C4814" s="84">
        <v>0</v>
      </c>
      <c r="D4814" s="84">
        <v>1</v>
      </c>
      <c r="E4814" s="84" t="e">
        <v>#N/A</v>
      </c>
      <c r="F4814" s="84" t="s">
        <v>67</v>
      </c>
    </row>
    <row r="4815" spans="1:6" x14ac:dyDescent="0.25">
      <c r="A4815" s="84">
        <v>1992759757</v>
      </c>
      <c r="C4815" s="84">
        <v>0</v>
      </c>
      <c r="D4815" s="84">
        <v>1</v>
      </c>
      <c r="E4815" s="84" t="e">
        <v>#N/A</v>
      </c>
      <c r="F4815" s="84" t="s">
        <v>63</v>
      </c>
    </row>
    <row r="4816" spans="1:6" x14ac:dyDescent="0.25">
      <c r="A4816" s="84">
        <v>1174751671</v>
      </c>
      <c r="C4816" s="84">
        <v>0</v>
      </c>
      <c r="D4816" s="84">
        <v>1</v>
      </c>
      <c r="E4816" s="84" t="e">
        <v>#N/A</v>
      </c>
      <c r="F4816" s="84" t="s">
        <v>63</v>
      </c>
    </row>
    <row r="4817" spans="1:6" x14ac:dyDescent="0.25">
      <c r="A4817" s="84">
        <v>1528000734</v>
      </c>
      <c r="C4817" s="84">
        <v>0</v>
      </c>
      <c r="D4817" s="84">
        <v>1</v>
      </c>
      <c r="E4817" s="84" t="e">
        <v>#N/A</v>
      </c>
      <c r="F4817" s="84" t="s">
        <v>68</v>
      </c>
    </row>
    <row r="4818" spans="1:6" x14ac:dyDescent="0.25">
      <c r="A4818" s="84">
        <v>1154353217</v>
      </c>
      <c r="C4818" s="84">
        <v>0</v>
      </c>
      <c r="D4818" s="84">
        <v>1</v>
      </c>
      <c r="E4818" s="84" t="e">
        <v>#N/A</v>
      </c>
      <c r="F4818" s="84" t="s">
        <v>70</v>
      </c>
    </row>
    <row r="4819" spans="1:6" x14ac:dyDescent="0.25">
      <c r="A4819" s="84">
        <v>1417956475</v>
      </c>
      <c r="C4819" s="84">
        <v>0</v>
      </c>
      <c r="D4819" s="84">
        <v>1</v>
      </c>
      <c r="E4819" s="84" t="e">
        <v>#N/A</v>
      </c>
      <c r="F4819" s="84" t="s">
        <v>63</v>
      </c>
    </row>
    <row r="4820" spans="1:6" x14ac:dyDescent="0.25">
      <c r="A4820" s="84">
        <v>1467613844</v>
      </c>
      <c r="C4820" s="84">
        <v>0</v>
      </c>
      <c r="D4820" s="84">
        <v>1</v>
      </c>
      <c r="E4820" s="84" t="e">
        <v>#N/A</v>
      </c>
      <c r="F4820" s="84" t="s">
        <v>67</v>
      </c>
    </row>
    <row r="4821" spans="1:6" x14ac:dyDescent="0.25">
      <c r="A4821" s="84">
        <v>1669424735</v>
      </c>
      <c r="C4821" s="84">
        <v>0</v>
      </c>
      <c r="D4821" s="84">
        <v>1</v>
      </c>
      <c r="E4821" s="84" t="e">
        <v>#N/A</v>
      </c>
      <c r="F4821" s="84" t="s">
        <v>70</v>
      </c>
    </row>
    <row r="4822" spans="1:6" x14ac:dyDescent="0.25">
      <c r="A4822" s="84">
        <v>1356397400</v>
      </c>
      <c r="C4822" s="84">
        <v>0</v>
      </c>
      <c r="D4822" s="84">
        <v>1</v>
      </c>
      <c r="E4822" s="84" t="e">
        <v>#N/A</v>
      </c>
      <c r="F4822" s="84" t="s">
        <v>63</v>
      </c>
    </row>
    <row r="4823" spans="1:6" x14ac:dyDescent="0.25">
      <c r="A4823" s="84">
        <v>1962491225</v>
      </c>
      <c r="C4823" s="84">
        <v>0</v>
      </c>
      <c r="D4823" s="84">
        <v>1</v>
      </c>
      <c r="E4823" s="84" t="e">
        <v>#N/A</v>
      </c>
      <c r="F4823" s="84" t="s">
        <v>63</v>
      </c>
    </row>
    <row r="4824" spans="1:6" x14ac:dyDescent="0.25">
      <c r="A4824" s="84">
        <v>1073598850</v>
      </c>
      <c r="C4824" s="84">
        <v>0</v>
      </c>
      <c r="D4824" s="84">
        <v>1</v>
      </c>
      <c r="E4824" s="84" t="e">
        <v>#N/A</v>
      </c>
      <c r="F4824" s="84" t="s">
        <v>67</v>
      </c>
    </row>
    <row r="4825" spans="1:6" x14ac:dyDescent="0.25">
      <c r="A4825" s="84">
        <v>1992090542</v>
      </c>
      <c r="C4825" s="84">
        <v>0</v>
      </c>
      <c r="D4825" s="84">
        <v>1</v>
      </c>
      <c r="E4825" s="84" t="e">
        <v>#N/A</v>
      </c>
      <c r="F4825" s="84" t="s">
        <v>63</v>
      </c>
    </row>
    <row r="4826" spans="1:6" x14ac:dyDescent="0.25">
      <c r="A4826" s="84">
        <v>1912325044</v>
      </c>
      <c r="C4826" s="84">
        <v>0</v>
      </c>
      <c r="D4826" s="84">
        <v>1</v>
      </c>
      <c r="E4826" s="84" t="e">
        <v>#N/A</v>
      </c>
      <c r="F4826" s="84" t="s">
        <v>66</v>
      </c>
    </row>
    <row r="4827" spans="1:6" x14ac:dyDescent="0.25">
      <c r="A4827" s="84">
        <v>1104274620</v>
      </c>
      <c r="C4827" s="84">
        <v>0</v>
      </c>
      <c r="D4827" s="84">
        <v>1</v>
      </c>
      <c r="E4827" s="84" t="e">
        <v>#N/A</v>
      </c>
      <c r="F4827" s="84" t="s">
        <v>67</v>
      </c>
    </row>
    <row r="4828" spans="1:6" x14ac:dyDescent="0.25">
      <c r="A4828" s="84">
        <v>1932635091</v>
      </c>
      <c r="C4828" s="84">
        <v>0</v>
      </c>
      <c r="D4828" s="84">
        <v>1</v>
      </c>
      <c r="E4828" s="84" t="e">
        <v>#N/A</v>
      </c>
      <c r="F4828" s="84" t="s">
        <v>68</v>
      </c>
    </row>
    <row r="4829" spans="1:6" x14ac:dyDescent="0.25">
      <c r="A4829" s="84">
        <v>1952882698</v>
      </c>
      <c r="C4829" s="84">
        <v>0</v>
      </c>
      <c r="D4829" s="84">
        <v>1</v>
      </c>
      <c r="E4829" s="84" t="e">
        <v>#N/A</v>
      </c>
      <c r="F4829" s="84" t="s">
        <v>63</v>
      </c>
    </row>
    <row r="4830" spans="1:6" x14ac:dyDescent="0.25">
      <c r="A4830" s="84">
        <v>1548732894</v>
      </c>
      <c r="C4830" s="84">
        <v>0</v>
      </c>
      <c r="D4830" s="84">
        <v>1</v>
      </c>
      <c r="E4830" s="84" t="e">
        <v>#N/A</v>
      </c>
      <c r="F4830" s="84" t="s">
        <v>70</v>
      </c>
    </row>
    <row r="4831" spans="1:6" x14ac:dyDescent="0.25">
      <c r="A4831" s="84">
        <v>1881247799</v>
      </c>
      <c r="C4831" s="84">
        <v>0</v>
      </c>
      <c r="D4831" s="84">
        <v>1</v>
      </c>
      <c r="E4831" s="84" t="e">
        <v>#N/A</v>
      </c>
      <c r="F4831" s="84" t="s">
        <v>66</v>
      </c>
    </row>
    <row r="4832" spans="1:6" x14ac:dyDescent="0.25">
      <c r="A4832" s="84">
        <v>1679220677</v>
      </c>
      <c r="C4832" s="84">
        <v>0</v>
      </c>
      <c r="D4832" s="84">
        <v>1</v>
      </c>
      <c r="E4832" s="84" t="e">
        <v>#N/A</v>
      </c>
      <c r="F4832" s="84" t="s">
        <v>67</v>
      </c>
    </row>
    <row r="4833" spans="1:6" x14ac:dyDescent="0.25">
      <c r="A4833" s="84">
        <v>1780647115</v>
      </c>
      <c r="C4833" s="84">
        <v>0</v>
      </c>
      <c r="D4833" s="84">
        <v>1</v>
      </c>
      <c r="E4833" s="84" t="e">
        <v>#N/A</v>
      </c>
      <c r="F4833" s="84" t="s">
        <v>63</v>
      </c>
    </row>
    <row r="4834" spans="1:6" x14ac:dyDescent="0.25">
      <c r="A4834" s="84">
        <v>1568467918</v>
      </c>
      <c r="C4834" s="84">
        <v>0</v>
      </c>
      <c r="D4834" s="84">
        <v>1</v>
      </c>
      <c r="E4834" s="84" t="e">
        <v>#N/A</v>
      </c>
      <c r="F4834" s="84" t="s">
        <v>63</v>
      </c>
    </row>
    <row r="4835" spans="1:6" x14ac:dyDescent="0.25">
      <c r="A4835" s="84">
        <v>1538163464</v>
      </c>
      <c r="C4835" s="84">
        <v>0</v>
      </c>
      <c r="D4835" s="84">
        <v>1</v>
      </c>
      <c r="E4835" s="84" t="e">
        <v>#N/A</v>
      </c>
      <c r="F4835" s="84" t="s">
        <v>66</v>
      </c>
    </row>
    <row r="4836" spans="1:6" x14ac:dyDescent="0.25">
      <c r="A4836" s="84">
        <v>1114129855</v>
      </c>
      <c r="C4836" s="84">
        <v>0</v>
      </c>
      <c r="D4836" s="84">
        <v>1</v>
      </c>
      <c r="E4836" s="84" t="e">
        <v>#N/A</v>
      </c>
      <c r="F4836" s="84" t="s">
        <v>63</v>
      </c>
    </row>
    <row r="4837" spans="1:6" x14ac:dyDescent="0.25">
      <c r="A4837" s="84">
        <v>1629232723</v>
      </c>
      <c r="C4837" s="84">
        <v>0</v>
      </c>
      <c r="D4837" s="84">
        <v>1</v>
      </c>
      <c r="E4837" s="84" t="e">
        <v>#N/A</v>
      </c>
      <c r="F4837" s="84" t="s">
        <v>63</v>
      </c>
    </row>
    <row r="4838" spans="1:6" x14ac:dyDescent="0.25">
      <c r="A4838" s="84">
        <v>1003136664</v>
      </c>
      <c r="C4838" s="84">
        <v>0</v>
      </c>
      <c r="D4838" s="84">
        <v>1</v>
      </c>
      <c r="E4838" s="84" t="e">
        <v>#N/A</v>
      </c>
      <c r="F4838" s="84" t="s">
        <v>63</v>
      </c>
    </row>
    <row r="4839" spans="1:6" x14ac:dyDescent="0.25">
      <c r="A4839" s="84">
        <v>1083653380</v>
      </c>
      <c r="C4839" s="84">
        <v>0</v>
      </c>
      <c r="D4839" s="84">
        <v>1</v>
      </c>
      <c r="E4839" s="84" t="e">
        <v>#N/A</v>
      </c>
      <c r="F4839" s="84" t="s">
        <v>66</v>
      </c>
    </row>
    <row r="4840" spans="1:6" x14ac:dyDescent="0.25">
      <c r="A4840" s="84">
        <v>1659344257</v>
      </c>
      <c r="C4840" s="84">
        <v>0</v>
      </c>
      <c r="D4840" s="84">
        <v>1</v>
      </c>
      <c r="E4840" s="84" t="e">
        <v>#N/A</v>
      </c>
      <c r="F4840" s="84" t="s">
        <v>63</v>
      </c>
    </row>
    <row r="4841" spans="1:6" x14ac:dyDescent="0.25">
      <c r="A4841" s="84">
        <v>1487693206</v>
      </c>
      <c r="C4841" s="84">
        <v>0</v>
      </c>
      <c r="D4841" s="84">
        <v>1</v>
      </c>
      <c r="E4841" s="84" t="e">
        <v>#N/A</v>
      </c>
      <c r="F4841" s="84" t="s">
        <v>70</v>
      </c>
    </row>
    <row r="4842" spans="1:6" x14ac:dyDescent="0.25">
      <c r="A4842" s="84">
        <v>1437243268</v>
      </c>
      <c r="C4842" s="84">
        <v>0</v>
      </c>
      <c r="D4842" s="84">
        <v>1</v>
      </c>
      <c r="E4842" s="84" t="e">
        <v>#N/A</v>
      </c>
      <c r="F4842" s="84" t="s">
        <v>63</v>
      </c>
    </row>
    <row r="4843" spans="1:6" x14ac:dyDescent="0.25">
      <c r="A4843" s="84">
        <v>1659574770</v>
      </c>
      <c r="C4843" s="84">
        <v>0</v>
      </c>
      <c r="D4843" s="84">
        <v>1</v>
      </c>
      <c r="E4843" s="84" t="e">
        <v>#N/A</v>
      </c>
      <c r="F4843" s="84" t="s">
        <v>63</v>
      </c>
    </row>
    <row r="4844" spans="1:6" x14ac:dyDescent="0.25">
      <c r="A4844" s="84">
        <v>1033479704</v>
      </c>
      <c r="C4844" s="84">
        <v>0</v>
      </c>
      <c r="D4844" s="84">
        <v>1</v>
      </c>
      <c r="E4844" s="84" t="e">
        <v>#N/A</v>
      </c>
      <c r="F4844" s="84" t="s">
        <v>63</v>
      </c>
    </row>
    <row r="4845" spans="1:6" x14ac:dyDescent="0.25">
      <c r="A4845" s="84">
        <v>1679754501</v>
      </c>
      <c r="C4845" s="84">
        <v>0</v>
      </c>
      <c r="D4845" s="84">
        <v>1</v>
      </c>
      <c r="E4845" s="84" t="e">
        <v>#N/A</v>
      </c>
      <c r="F4845" s="84" t="s">
        <v>63</v>
      </c>
    </row>
    <row r="4846" spans="1:6" x14ac:dyDescent="0.25">
      <c r="A4846" s="84">
        <v>1548554546</v>
      </c>
      <c r="C4846" s="84">
        <v>0</v>
      </c>
      <c r="D4846" s="84">
        <v>1</v>
      </c>
      <c r="E4846" s="84" t="e">
        <v>#N/A</v>
      </c>
      <c r="F4846" s="84" t="s">
        <v>67</v>
      </c>
    </row>
    <row r="4847" spans="1:6" x14ac:dyDescent="0.25">
      <c r="A4847" s="84">
        <v>1871928572</v>
      </c>
      <c r="C4847" s="84">
        <v>0</v>
      </c>
      <c r="D4847" s="84">
        <v>1</v>
      </c>
      <c r="E4847" s="84" t="e">
        <v>#N/A</v>
      </c>
      <c r="F4847" s="84" t="s">
        <v>67</v>
      </c>
    </row>
    <row r="4848" spans="1:6" x14ac:dyDescent="0.25">
      <c r="A4848" s="84">
        <v>1245656479</v>
      </c>
      <c r="C4848" s="84">
        <v>0</v>
      </c>
      <c r="D4848" s="84">
        <v>1</v>
      </c>
      <c r="E4848" s="84" t="e">
        <v>#N/A</v>
      </c>
      <c r="F4848" s="84" t="s">
        <v>68</v>
      </c>
    </row>
    <row r="4849" spans="1:6" x14ac:dyDescent="0.25">
      <c r="A4849" s="84">
        <v>1497351704</v>
      </c>
      <c r="C4849" s="84">
        <v>0</v>
      </c>
      <c r="D4849" s="84">
        <v>1</v>
      </c>
      <c r="E4849" s="84" t="e">
        <v>#N/A</v>
      </c>
      <c r="F4849" s="84" t="s">
        <v>67</v>
      </c>
    </row>
    <row r="4850" spans="1:6" x14ac:dyDescent="0.25">
      <c r="A4850" s="84">
        <v>1669106332</v>
      </c>
      <c r="C4850" s="84">
        <v>0</v>
      </c>
      <c r="D4850" s="84">
        <v>1</v>
      </c>
      <c r="E4850" s="84" t="e">
        <v>#N/A</v>
      </c>
      <c r="F4850" s="84" t="s">
        <v>66</v>
      </c>
    </row>
    <row r="4851" spans="1:6" x14ac:dyDescent="0.25">
      <c r="A4851" s="84">
        <v>1639951254</v>
      </c>
      <c r="C4851" s="84">
        <v>0</v>
      </c>
      <c r="D4851" s="84">
        <v>1</v>
      </c>
      <c r="E4851" s="84" t="e">
        <v>#N/A</v>
      </c>
      <c r="F4851" s="84" t="s">
        <v>67</v>
      </c>
    </row>
    <row r="4852" spans="1:6" x14ac:dyDescent="0.25">
      <c r="A4852" s="84">
        <v>1609878214</v>
      </c>
      <c r="C4852" s="84">
        <v>0</v>
      </c>
      <c r="D4852" s="84">
        <v>1</v>
      </c>
      <c r="E4852" s="84" t="e">
        <v>#N/A</v>
      </c>
      <c r="F4852" s="84" t="s">
        <v>66</v>
      </c>
    </row>
    <row r="4853" spans="1:6" x14ac:dyDescent="0.25">
      <c r="A4853" s="84">
        <v>1760485148</v>
      </c>
      <c r="C4853" s="84">
        <v>0</v>
      </c>
      <c r="D4853" s="84">
        <v>1</v>
      </c>
      <c r="E4853" s="84" t="e">
        <v>#N/A</v>
      </c>
      <c r="F4853" s="84" t="s">
        <v>66</v>
      </c>
    </row>
    <row r="4854" spans="1:6" x14ac:dyDescent="0.25">
      <c r="A4854" s="84">
        <v>1467441238</v>
      </c>
      <c r="C4854" s="84">
        <v>0</v>
      </c>
      <c r="D4854" s="84">
        <v>1</v>
      </c>
      <c r="E4854" s="84" t="e">
        <v>#N/A</v>
      </c>
      <c r="F4854" s="84" t="s">
        <v>68</v>
      </c>
    </row>
    <row r="4855" spans="1:6" x14ac:dyDescent="0.25">
      <c r="A4855" s="84">
        <v>1073566642</v>
      </c>
      <c r="C4855" s="84">
        <v>0</v>
      </c>
      <c r="D4855" s="84">
        <v>1</v>
      </c>
      <c r="E4855" s="84" t="e">
        <v>#N/A</v>
      </c>
      <c r="F4855" s="84" t="s">
        <v>63</v>
      </c>
    </row>
    <row r="4856" spans="1:6" x14ac:dyDescent="0.25">
      <c r="A4856" s="84">
        <v>1972554731</v>
      </c>
      <c r="C4856" s="84">
        <v>0</v>
      </c>
      <c r="D4856" s="84">
        <v>1</v>
      </c>
      <c r="E4856" s="84" t="e">
        <v>#N/A</v>
      </c>
      <c r="F4856" s="84" t="s">
        <v>67</v>
      </c>
    </row>
    <row r="4857" spans="1:6" x14ac:dyDescent="0.25">
      <c r="A4857" s="84">
        <v>1255320511</v>
      </c>
      <c r="C4857" s="84">
        <v>0</v>
      </c>
      <c r="D4857" s="84">
        <v>1</v>
      </c>
      <c r="E4857" s="84" t="e">
        <v>#N/A</v>
      </c>
      <c r="F4857" s="84" t="s">
        <v>63</v>
      </c>
    </row>
    <row r="4858" spans="1:6" x14ac:dyDescent="0.25">
      <c r="A4858" s="84">
        <v>1114924578</v>
      </c>
      <c r="C4858" s="84">
        <v>0</v>
      </c>
      <c r="D4858" s="84">
        <v>1</v>
      </c>
      <c r="E4858" s="84" t="e">
        <v>#N/A</v>
      </c>
      <c r="F4858" s="84" t="s">
        <v>66</v>
      </c>
    </row>
    <row r="4859" spans="1:6" x14ac:dyDescent="0.25">
      <c r="A4859" s="84">
        <v>1467688093</v>
      </c>
      <c r="C4859" s="84">
        <v>0</v>
      </c>
      <c r="D4859" s="84">
        <v>1</v>
      </c>
      <c r="E4859" s="84" t="e">
        <v>#N/A</v>
      </c>
      <c r="F4859" s="84" t="s">
        <v>63</v>
      </c>
    </row>
    <row r="4860" spans="1:6" x14ac:dyDescent="0.25">
      <c r="A4860" s="84">
        <v>1811916836</v>
      </c>
      <c r="C4860" s="84">
        <v>0</v>
      </c>
      <c r="D4860" s="84">
        <v>1</v>
      </c>
      <c r="E4860" s="84" t="e">
        <v>#N/A</v>
      </c>
      <c r="F4860" s="84" t="s">
        <v>67</v>
      </c>
    </row>
    <row r="4861" spans="1:6" x14ac:dyDescent="0.25">
      <c r="A4861" s="84">
        <v>1427157155</v>
      </c>
      <c r="C4861" s="84">
        <v>0</v>
      </c>
      <c r="D4861" s="84">
        <v>1</v>
      </c>
      <c r="E4861" s="84" t="e">
        <v>#N/A</v>
      </c>
      <c r="F4861" s="84" t="s">
        <v>66</v>
      </c>
    </row>
    <row r="4862" spans="1:6" x14ac:dyDescent="0.25">
      <c r="A4862" s="84">
        <v>1215004809</v>
      </c>
      <c r="C4862" s="84">
        <v>0</v>
      </c>
      <c r="D4862" s="84">
        <v>1</v>
      </c>
      <c r="E4862" s="84" t="e">
        <v>#N/A</v>
      </c>
      <c r="F4862" s="84" t="s">
        <v>66</v>
      </c>
    </row>
    <row r="4863" spans="1:6" x14ac:dyDescent="0.25">
      <c r="A4863" s="84">
        <v>1982723508</v>
      </c>
      <c r="C4863" s="84">
        <v>0</v>
      </c>
      <c r="D4863" s="84">
        <v>1</v>
      </c>
      <c r="E4863" s="84" t="e">
        <v>#N/A</v>
      </c>
      <c r="F4863" s="84" t="s">
        <v>67</v>
      </c>
    </row>
    <row r="4864" spans="1:6" x14ac:dyDescent="0.25">
      <c r="A4864" s="84">
        <v>1437226529</v>
      </c>
      <c r="C4864" s="84">
        <v>0</v>
      </c>
      <c r="D4864" s="84">
        <v>1</v>
      </c>
      <c r="E4864" s="84" t="e">
        <v>#N/A</v>
      </c>
      <c r="F4864" s="84" t="s">
        <v>66</v>
      </c>
    </row>
    <row r="4865" spans="1:6" x14ac:dyDescent="0.25">
      <c r="A4865" s="84">
        <v>1245419324</v>
      </c>
      <c r="C4865" s="84">
        <v>0</v>
      </c>
      <c r="D4865" s="84">
        <v>1</v>
      </c>
      <c r="E4865" s="84" t="e">
        <v>#N/A</v>
      </c>
      <c r="F4865" s="84" t="s">
        <v>63</v>
      </c>
    </row>
    <row r="4866" spans="1:6" x14ac:dyDescent="0.25">
      <c r="A4866" s="84">
        <v>1114169695</v>
      </c>
      <c r="C4866" s="84">
        <v>0</v>
      </c>
      <c r="D4866" s="84">
        <v>1</v>
      </c>
      <c r="E4866" s="84" t="e">
        <v>#N/A</v>
      </c>
      <c r="F4866" s="84" t="s">
        <v>67</v>
      </c>
    </row>
    <row r="4867" spans="1:6" x14ac:dyDescent="0.25">
      <c r="A4867" s="84">
        <v>1396140604</v>
      </c>
      <c r="C4867" s="84">
        <v>0</v>
      </c>
      <c r="D4867" s="84">
        <v>1</v>
      </c>
      <c r="E4867" s="84" t="e">
        <v>#N/A</v>
      </c>
      <c r="F4867" s="84" t="s">
        <v>63</v>
      </c>
    </row>
    <row r="4868" spans="1:6" x14ac:dyDescent="0.25">
      <c r="A4868" s="84">
        <v>1578977070</v>
      </c>
      <c r="C4868" s="84">
        <v>0</v>
      </c>
      <c r="D4868" s="84">
        <v>1</v>
      </c>
      <c r="E4868" s="84" t="e">
        <v>#N/A</v>
      </c>
      <c r="F4868" s="84" t="s">
        <v>63</v>
      </c>
    </row>
    <row r="4869" spans="1:6" x14ac:dyDescent="0.25">
      <c r="A4869" s="84">
        <v>1457782781</v>
      </c>
      <c r="C4869" s="84">
        <v>0</v>
      </c>
      <c r="D4869" s="84">
        <v>1</v>
      </c>
      <c r="E4869" s="84" t="e">
        <v>#N/A</v>
      </c>
      <c r="F4869" s="84" t="s">
        <v>63</v>
      </c>
    </row>
    <row r="4870" spans="1:6" x14ac:dyDescent="0.25">
      <c r="A4870" s="84">
        <v>1386097921</v>
      </c>
      <c r="C4870" s="84">
        <v>0</v>
      </c>
      <c r="D4870" s="84">
        <v>1</v>
      </c>
      <c r="E4870" s="84" t="e">
        <v>#N/A</v>
      </c>
      <c r="F4870" s="84" t="s">
        <v>63</v>
      </c>
    </row>
    <row r="4871" spans="1:6" x14ac:dyDescent="0.25">
      <c r="A4871" s="84">
        <v>1356655732</v>
      </c>
      <c r="C4871" s="84">
        <v>0</v>
      </c>
      <c r="D4871" s="84">
        <v>1</v>
      </c>
      <c r="E4871" s="84" t="e">
        <v>#N/A</v>
      </c>
      <c r="F4871" s="84" t="s">
        <v>63</v>
      </c>
    </row>
    <row r="4872" spans="1:6" x14ac:dyDescent="0.25">
      <c r="A4872" s="84">
        <v>1639614662</v>
      </c>
      <c r="C4872" s="84">
        <v>0</v>
      </c>
      <c r="D4872" s="84">
        <v>1</v>
      </c>
      <c r="E4872" s="84" t="e">
        <v>#N/A</v>
      </c>
      <c r="F4872" s="84" t="s">
        <v>63</v>
      </c>
    </row>
    <row r="4873" spans="1:6" x14ac:dyDescent="0.25">
      <c r="A4873" s="84">
        <v>1720566797</v>
      </c>
      <c r="C4873" s="84">
        <v>0</v>
      </c>
      <c r="D4873" s="84">
        <v>1</v>
      </c>
      <c r="E4873" s="84" t="e">
        <v>#N/A</v>
      </c>
      <c r="F4873" s="84" t="s">
        <v>66</v>
      </c>
    </row>
    <row r="4874" spans="1:6" x14ac:dyDescent="0.25">
      <c r="A4874" s="84">
        <v>1588320360</v>
      </c>
      <c r="C4874" s="84">
        <v>0</v>
      </c>
      <c r="D4874" s="84">
        <v>1</v>
      </c>
      <c r="E4874" s="84" t="e">
        <v>#N/A</v>
      </c>
      <c r="F4874" s="84" t="s">
        <v>63</v>
      </c>
    </row>
    <row r="4875" spans="1:6" x14ac:dyDescent="0.25">
      <c r="A4875" s="84">
        <v>1417148131</v>
      </c>
      <c r="C4875" s="84">
        <v>0</v>
      </c>
      <c r="D4875" s="84">
        <v>1</v>
      </c>
      <c r="E4875" s="84" t="e">
        <v>#N/A</v>
      </c>
      <c r="F4875" s="84" t="s">
        <v>63</v>
      </c>
    </row>
    <row r="4876" spans="1:6" x14ac:dyDescent="0.25">
      <c r="A4876" s="84">
        <v>1477516128</v>
      </c>
      <c r="C4876" s="84">
        <v>0</v>
      </c>
      <c r="D4876" s="84">
        <v>1</v>
      </c>
      <c r="E4876" s="84" t="e">
        <v>#N/A</v>
      </c>
      <c r="F4876" s="84" t="s">
        <v>67</v>
      </c>
    </row>
    <row r="4877" spans="1:6" x14ac:dyDescent="0.25">
      <c r="A4877" s="84">
        <v>1750515763</v>
      </c>
      <c r="C4877" s="84">
        <v>0</v>
      </c>
      <c r="D4877" s="84">
        <v>1</v>
      </c>
      <c r="E4877" s="84" t="e">
        <v>#N/A</v>
      </c>
      <c r="F4877" s="84" t="s">
        <v>63</v>
      </c>
    </row>
    <row r="4878" spans="1:6" x14ac:dyDescent="0.25">
      <c r="A4878" s="84">
        <v>1063458735</v>
      </c>
      <c r="C4878" s="84">
        <v>0</v>
      </c>
      <c r="D4878" s="84">
        <v>1</v>
      </c>
      <c r="E4878" s="84" t="e">
        <v>#N/A</v>
      </c>
      <c r="F4878" s="84" t="s">
        <v>66</v>
      </c>
    </row>
    <row r="4879" spans="1:6" x14ac:dyDescent="0.25">
      <c r="A4879" s="84">
        <v>1346241585</v>
      </c>
      <c r="C4879" s="84">
        <v>0</v>
      </c>
      <c r="D4879" s="84">
        <v>1</v>
      </c>
      <c r="E4879" s="84" t="e">
        <v>#N/A</v>
      </c>
      <c r="F4879" s="84" t="s">
        <v>63</v>
      </c>
    </row>
    <row r="4880" spans="1:6" x14ac:dyDescent="0.25">
      <c r="A4880" s="84">
        <v>1023002748</v>
      </c>
      <c r="C4880" s="84">
        <v>0</v>
      </c>
      <c r="D4880" s="84">
        <v>1</v>
      </c>
      <c r="E4880" s="84" t="e">
        <v>#N/A</v>
      </c>
      <c r="F4880" s="84" t="s">
        <v>66</v>
      </c>
    </row>
    <row r="4881" spans="1:6" x14ac:dyDescent="0.25">
      <c r="A4881" s="84">
        <v>1144379918</v>
      </c>
      <c r="C4881" s="84">
        <v>0</v>
      </c>
      <c r="D4881" s="84">
        <v>1</v>
      </c>
      <c r="E4881" s="84" t="e">
        <v>#N/A</v>
      </c>
      <c r="F4881" s="84" t="s">
        <v>66</v>
      </c>
    </row>
    <row r="4882" spans="1:6" x14ac:dyDescent="0.25">
      <c r="A4882" s="84">
        <v>1326085200</v>
      </c>
      <c r="C4882" s="84">
        <v>0</v>
      </c>
      <c r="D4882" s="84">
        <v>1</v>
      </c>
      <c r="E4882" s="84" t="e">
        <v>#N/A</v>
      </c>
      <c r="F4882" s="84" t="s">
        <v>63</v>
      </c>
    </row>
    <row r="4883" spans="1:6" x14ac:dyDescent="0.25">
      <c r="A4883" s="84">
        <v>1750329413</v>
      </c>
      <c r="C4883" s="84">
        <v>0</v>
      </c>
      <c r="D4883" s="84">
        <v>1</v>
      </c>
      <c r="E4883" s="84" t="e">
        <v>#N/A</v>
      </c>
      <c r="F4883" s="84" t="s">
        <v>66</v>
      </c>
    </row>
    <row r="4884" spans="1:6" x14ac:dyDescent="0.25">
      <c r="A4884" s="84">
        <v>1770590424</v>
      </c>
      <c r="C4884" s="84">
        <v>0</v>
      </c>
      <c r="D4884" s="84">
        <v>1</v>
      </c>
      <c r="E4884" s="84" t="e">
        <v>#N/A</v>
      </c>
      <c r="F4884" s="84" t="s">
        <v>63</v>
      </c>
    </row>
    <row r="4885" spans="1:6" x14ac:dyDescent="0.25">
      <c r="A4885" s="84">
        <v>1669536439</v>
      </c>
      <c r="C4885" s="84">
        <v>0</v>
      </c>
      <c r="D4885" s="84">
        <v>1</v>
      </c>
      <c r="E4885" s="84" t="e">
        <v>#N/A</v>
      </c>
      <c r="F4885" s="84" t="s">
        <v>63</v>
      </c>
    </row>
    <row r="4886" spans="1:6" x14ac:dyDescent="0.25">
      <c r="A4886" s="84">
        <v>1619979101</v>
      </c>
      <c r="C4886" s="84">
        <v>0</v>
      </c>
      <c r="D4886" s="84">
        <v>1</v>
      </c>
      <c r="E4886" s="84" t="e">
        <v>#N/A</v>
      </c>
      <c r="F4886" s="84" t="s">
        <v>67</v>
      </c>
    </row>
    <row r="4887" spans="1:6" x14ac:dyDescent="0.25">
      <c r="A4887" s="84">
        <v>1881693752</v>
      </c>
      <c r="C4887" s="84">
        <v>0</v>
      </c>
      <c r="D4887" s="84">
        <v>1</v>
      </c>
      <c r="E4887" s="84" t="e">
        <v>#N/A</v>
      </c>
      <c r="F4887" s="84" t="s">
        <v>63</v>
      </c>
    </row>
    <row r="4888" spans="1:6" x14ac:dyDescent="0.25">
      <c r="A4888" s="84">
        <v>1518971944</v>
      </c>
      <c r="C4888" s="84">
        <v>0</v>
      </c>
      <c r="D4888" s="84">
        <v>1</v>
      </c>
      <c r="E4888" s="84" t="e">
        <v>#N/A</v>
      </c>
      <c r="F4888" s="84" t="s">
        <v>67</v>
      </c>
    </row>
    <row r="4889" spans="1:6" x14ac:dyDescent="0.25">
      <c r="A4889" s="84">
        <v>1457356529</v>
      </c>
      <c r="C4889" s="84">
        <v>0</v>
      </c>
      <c r="D4889" s="84">
        <v>1</v>
      </c>
      <c r="E4889" s="84" t="e">
        <v>#N/A</v>
      </c>
      <c r="F4889" s="84" t="s">
        <v>67</v>
      </c>
    </row>
    <row r="4890" spans="1:6" x14ac:dyDescent="0.25">
      <c r="A4890" s="84">
        <v>1730329533</v>
      </c>
      <c r="C4890" s="84">
        <v>0</v>
      </c>
      <c r="D4890" s="84">
        <v>1</v>
      </c>
      <c r="E4890" s="84" t="e">
        <v>#N/A</v>
      </c>
      <c r="F4890" s="84" t="s">
        <v>63</v>
      </c>
    </row>
    <row r="4891" spans="1:6" x14ac:dyDescent="0.25">
      <c r="A4891" s="84">
        <v>1215126800</v>
      </c>
      <c r="C4891" s="84">
        <v>0</v>
      </c>
      <c r="D4891" s="84">
        <v>1</v>
      </c>
      <c r="E4891" s="84" t="e">
        <v>#N/A</v>
      </c>
      <c r="F4891" s="84" t="s">
        <v>63</v>
      </c>
    </row>
    <row r="4892" spans="1:6" x14ac:dyDescent="0.25">
      <c r="A4892" s="84">
        <v>1992949465</v>
      </c>
      <c r="C4892" s="84">
        <v>0</v>
      </c>
      <c r="D4892" s="84">
        <v>1</v>
      </c>
      <c r="E4892" s="84" t="e">
        <v>#N/A</v>
      </c>
      <c r="F4892" s="84" t="s">
        <v>63</v>
      </c>
    </row>
    <row r="4893" spans="1:6" x14ac:dyDescent="0.25">
      <c r="A4893" s="84">
        <v>1346504768</v>
      </c>
      <c r="C4893" s="84">
        <v>0</v>
      </c>
      <c r="D4893" s="84">
        <v>1</v>
      </c>
      <c r="E4893" s="84" t="e">
        <v>#N/A</v>
      </c>
      <c r="F4893" s="84" t="s">
        <v>63</v>
      </c>
    </row>
    <row r="4894" spans="1:6" x14ac:dyDescent="0.25">
      <c r="A4894" s="84">
        <v>1194149617</v>
      </c>
      <c r="C4894" s="84">
        <v>0</v>
      </c>
      <c r="D4894" s="84">
        <v>1</v>
      </c>
      <c r="E4894" s="84" t="e">
        <v>#N/A</v>
      </c>
      <c r="F4894" s="84" t="s">
        <v>67</v>
      </c>
    </row>
    <row r="4895" spans="1:6" x14ac:dyDescent="0.25">
      <c r="A4895" s="84">
        <v>1154738979</v>
      </c>
      <c r="C4895" s="84">
        <v>0</v>
      </c>
      <c r="D4895" s="84">
        <v>1</v>
      </c>
      <c r="E4895" s="84" t="e">
        <v>#N/A</v>
      </c>
      <c r="F4895" s="84" t="s">
        <v>70</v>
      </c>
    </row>
    <row r="4896" spans="1:6" x14ac:dyDescent="0.25">
      <c r="A4896" s="84">
        <v>1760953418</v>
      </c>
      <c r="C4896" s="84">
        <v>0</v>
      </c>
      <c r="D4896" s="84">
        <v>1</v>
      </c>
      <c r="E4896" s="84" t="e">
        <v>#N/A</v>
      </c>
      <c r="F4896" s="84" t="s">
        <v>67</v>
      </c>
    </row>
    <row r="4897" spans="1:6" x14ac:dyDescent="0.25">
      <c r="A4897" s="84">
        <v>1316561236</v>
      </c>
      <c r="C4897" s="84">
        <v>0</v>
      </c>
      <c r="D4897" s="84">
        <v>1</v>
      </c>
      <c r="E4897" s="84" t="e">
        <v>#N/A</v>
      </c>
      <c r="F4897" s="84" t="s">
        <v>66</v>
      </c>
    </row>
    <row r="4898" spans="1:6" x14ac:dyDescent="0.25">
      <c r="A4898" s="84">
        <v>1821104597</v>
      </c>
      <c r="C4898" s="84">
        <v>0</v>
      </c>
      <c r="D4898" s="84">
        <v>1</v>
      </c>
      <c r="E4898" s="84" t="e">
        <v>#N/A</v>
      </c>
      <c r="F4898" s="84" t="s">
        <v>63</v>
      </c>
    </row>
    <row r="4899" spans="1:6" x14ac:dyDescent="0.25">
      <c r="A4899" s="84">
        <v>1801837612</v>
      </c>
      <c r="C4899" s="84">
        <v>0</v>
      </c>
      <c r="D4899" s="84">
        <v>1</v>
      </c>
      <c r="E4899" s="84" t="e">
        <v>#N/A</v>
      </c>
      <c r="F4899" s="84" t="s">
        <v>68</v>
      </c>
    </row>
    <row r="4900" spans="1:6" x14ac:dyDescent="0.25">
      <c r="A4900" s="84">
        <v>1235175027</v>
      </c>
      <c r="C4900" s="84">
        <v>0</v>
      </c>
      <c r="D4900" s="84">
        <v>1</v>
      </c>
      <c r="E4900" s="84" t="e">
        <v>#N/A</v>
      </c>
      <c r="F4900" s="84" t="s">
        <v>70</v>
      </c>
    </row>
    <row r="4901" spans="1:6" x14ac:dyDescent="0.25">
      <c r="A4901" s="84">
        <v>1033265848</v>
      </c>
      <c r="C4901" s="84">
        <v>0</v>
      </c>
      <c r="D4901" s="84">
        <v>1</v>
      </c>
      <c r="E4901" s="84" t="e">
        <v>#N/A</v>
      </c>
      <c r="F4901" s="84" t="s">
        <v>63</v>
      </c>
    </row>
    <row r="4902" spans="1:6" x14ac:dyDescent="0.25">
      <c r="A4902" s="84">
        <v>1467418095</v>
      </c>
      <c r="C4902" s="84">
        <v>0</v>
      </c>
      <c r="D4902" s="84">
        <v>1</v>
      </c>
      <c r="E4902" s="84" t="e">
        <v>#N/A</v>
      </c>
      <c r="F4902" s="84" t="s">
        <v>66</v>
      </c>
    </row>
    <row r="4903" spans="1:6" x14ac:dyDescent="0.25">
      <c r="A4903" s="84">
        <v>1396843496</v>
      </c>
      <c r="C4903" s="84">
        <v>0</v>
      </c>
      <c r="D4903" s="84">
        <v>1</v>
      </c>
      <c r="E4903" s="84" t="e">
        <v>#N/A</v>
      </c>
      <c r="F4903" s="84" t="s">
        <v>66</v>
      </c>
    </row>
    <row r="4904" spans="1:6" x14ac:dyDescent="0.25">
      <c r="A4904" s="84">
        <v>1457593337</v>
      </c>
      <c r="C4904" s="84">
        <v>0</v>
      </c>
      <c r="D4904" s="84">
        <v>1</v>
      </c>
      <c r="E4904" s="84" t="e">
        <v>#N/A</v>
      </c>
      <c r="F4904" s="84" t="s">
        <v>63</v>
      </c>
    </row>
    <row r="4905" spans="1:6" x14ac:dyDescent="0.25">
      <c r="A4905" s="84">
        <v>1154587731</v>
      </c>
      <c r="C4905" s="84">
        <v>0</v>
      </c>
      <c r="D4905" s="84">
        <v>1</v>
      </c>
      <c r="E4905" s="84" t="e">
        <v>#N/A</v>
      </c>
      <c r="F4905" s="84" t="s">
        <v>70</v>
      </c>
    </row>
    <row r="4906" spans="1:6" x14ac:dyDescent="0.25">
      <c r="A4906" s="84">
        <v>1518201730</v>
      </c>
      <c r="C4906" s="84">
        <v>0</v>
      </c>
      <c r="D4906" s="84">
        <v>1</v>
      </c>
      <c r="E4906" s="84" t="e">
        <v>#N/A</v>
      </c>
      <c r="F4906" s="84" t="s">
        <v>67</v>
      </c>
    </row>
    <row r="4907" spans="1:6" x14ac:dyDescent="0.25">
      <c r="A4907" s="84">
        <v>1720216823</v>
      </c>
      <c r="C4907" s="84">
        <v>0</v>
      </c>
      <c r="D4907" s="84">
        <v>1</v>
      </c>
      <c r="E4907" s="84" t="e">
        <v>#N/A</v>
      </c>
      <c r="F4907" s="84" t="s">
        <v>67</v>
      </c>
    </row>
    <row r="4908" spans="1:6" x14ac:dyDescent="0.25">
      <c r="A4908" s="84">
        <v>1568759710</v>
      </c>
      <c r="C4908" s="84">
        <v>0</v>
      </c>
      <c r="D4908" s="84">
        <v>1</v>
      </c>
      <c r="E4908" s="84" t="e">
        <v>#N/A</v>
      </c>
      <c r="F4908" s="84" t="s">
        <v>66</v>
      </c>
    </row>
    <row r="4909" spans="1:6" x14ac:dyDescent="0.25">
      <c r="A4909" s="84">
        <v>1003251356</v>
      </c>
      <c r="C4909" s="84">
        <v>0</v>
      </c>
      <c r="D4909" s="84">
        <v>1</v>
      </c>
      <c r="E4909" s="84" t="e">
        <v>#N/A</v>
      </c>
      <c r="F4909" s="84" t="s">
        <v>63</v>
      </c>
    </row>
    <row r="4910" spans="1:6" x14ac:dyDescent="0.25">
      <c r="A4910" s="84">
        <v>1427413228</v>
      </c>
      <c r="C4910" s="84">
        <v>0</v>
      </c>
      <c r="D4910" s="84">
        <v>1</v>
      </c>
      <c r="E4910" s="84" t="e">
        <v>#N/A</v>
      </c>
      <c r="F4910" s="84" t="s">
        <v>66</v>
      </c>
    </row>
    <row r="4911" spans="1:6" x14ac:dyDescent="0.25">
      <c r="A4911" s="84">
        <v>1932333093</v>
      </c>
      <c r="C4911" s="84">
        <v>0</v>
      </c>
      <c r="D4911" s="84">
        <v>1</v>
      </c>
      <c r="E4911" s="84" t="e">
        <v>#N/A</v>
      </c>
      <c r="F4911" s="84" t="s">
        <v>66</v>
      </c>
    </row>
    <row r="4912" spans="1:6" x14ac:dyDescent="0.25">
      <c r="A4912" s="84">
        <v>1164965844</v>
      </c>
      <c r="C4912" s="84">
        <v>0</v>
      </c>
      <c r="D4912" s="84">
        <v>1</v>
      </c>
      <c r="E4912" s="84" t="e">
        <v>#N/A</v>
      </c>
      <c r="F4912" s="84" t="s">
        <v>63</v>
      </c>
    </row>
    <row r="4913" spans="1:6" x14ac:dyDescent="0.25">
      <c r="A4913" s="84">
        <v>1043820251</v>
      </c>
      <c r="C4913" s="84">
        <v>0</v>
      </c>
      <c r="D4913" s="84">
        <v>1</v>
      </c>
      <c r="E4913" s="84" t="e">
        <v>#N/A</v>
      </c>
      <c r="F4913" s="84" t="s">
        <v>70</v>
      </c>
    </row>
    <row r="4914" spans="1:6" x14ac:dyDescent="0.25">
      <c r="A4914" s="84">
        <v>1841969060</v>
      </c>
      <c r="C4914" s="84">
        <v>0</v>
      </c>
      <c r="D4914" s="84">
        <v>1</v>
      </c>
      <c r="E4914" s="84" t="e">
        <v>#N/A</v>
      </c>
      <c r="F4914" s="84" t="s">
        <v>63</v>
      </c>
    </row>
    <row r="4915" spans="1:6" x14ac:dyDescent="0.25">
      <c r="A4915" s="84">
        <v>1336280080</v>
      </c>
      <c r="C4915" s="84">
        <v>0</v>
      </c>
      <c r="D4915" s="84">
        <v>1</v>
      </c>
      <c r="E4915" s="84" t="e">
        <v>#N/A</v>
      </c>
      <c r="F4915" s="84" t="s">
        <v>66</v>
      </c>
    </row>
    <row r="4916" spans="1:6" x14ac:dyDescent="0.25">
      <c r="A4916" s="84">
        <v>1811001142</v>
      </c>
      <c r="C4916" s="84">
        <v>0</v>
      </c>
      <c r="D4916" s="84">
        <v>1</v>
      </c>
      <c r="E4916" s="84" t="e">
        <v>#N/A</v>
      </c>
      <c r="F4916" s="84" t="s">
        <v>63</v>
      </c>
    </row>
    <row r="4917" spans="1:6" x14ac:dyDescent="0.25">
      <c r="A4917" s="84">
        <v>1477639193</v>
      </c>
      <c r="C4917" s="84">
        <v>0</v>
      </c>
      <c r="D4917" s="84">
        <v>1</v>
      </c>
      <c r="E4917" s="84" t="e">
        <v>#N/A</v>
      </c>
      <c r="F4917" s="84" t="s">
        <v>70</v>
      </c>
    </row>
    <row r="4918" spans="1:6" x14ac:dyDescent="0.25">
      <c r="A4918" s="84">
        <v>1104843051</v>
      </c>
      <c r="C4918" s="84">
        <v>0</v>
      </c>
      <c r="D4918" s="84">
        <v>1</v>
      </c>
      <c r="E4918" s="84" t="e">
        <v>#N/A</v>
      </c>
      <c r="F4918" s="84" t="s">
        <v>63</v>
      </c>
    </row>
    <row r="4919" spans="1:6" x14ac:dyDescent="0.25">
      <c r="A4919" s="84">
        <v>1336264175</v>
      </c>
      <c r="C4919" s="84">
        <v>0</v>
      </c>
      <c r="D4919" s="84">
        <v>1</v>
      </c>
      <c r="E4919" s="84" t="e">
        <v>#N/A</v>
      </c>
      <c r="F4919" s="84" t="s">
        <v>66</v>
      </c>
    </row>
    <row r="4920" spans="1:6" x14ac:dyDescent="0.25">
      <c r="A4920" s="84">
        <v>1619911252</v>
      </c>
      <c r="C4920" s="84">
        <v>0</v>
      </c>
      <c r="D4920" s="84">
        <v>1</v>
      </c>
      <c r="E4920" s="84" t="e">
        <v>#N/A</v>
      </c>
      <c r="F4920" s="84" t="s">
        <v>63</v>
      </c>
    </row>
    <row r="4921" spans="1:6" x14ac:dyDescent="0.25">
      <c r="A4921" s="84">
        <v>1700875556</v>
      </c>
      <c r="C4921" s="84">
        <v>0</v>
      </c>
      <c r="D4921" s="84">
        <v>1</v>
      </c>
      <c r="E4921" s="84" t="e">
        <v>#N/A</v>
      </c>
      <c r="F4921" s="84" t="s">
        <v>66</v>
      </c>
    </row>
    <row r="4922" spans="1:6" x14ac:dyDescent="0.25">
      <c r="A4922" s="84">
        <v>1093804544</v>
      </c>
      <c r="C4922" s="84">
        <v>0</v>
      </c>
      <c r="D4922" s="84">
        <v>1</v>
      </c>
      <c r="E4922" s="84" t="e">
        <v>#N/A</v>
      </c>
      <c r="F4922" s="84" t="s">
        <v>66</v>
      </c>
    </row>
    <row r="4923" spans="1:6" x14ac:dyDescent="0.25">
      <c r="A4923" s="84">
        <v>1477551091</v>
      </c>
      <c r="C4923" s="84">
        <v>0</v>
      </c>
      <c r="D4923" s="84">
        <v>1</v>
      </c>
      <c r="E4923" s="84" t="e">
        <v>#N/A</v>
      </c>
      <c r="F4923" s="84" t="s">
        <v>66</v>
      </c>
    </row>
    <row r="4924" spans="1:6" x14ac:dyDescent="0.25">
      <c r="A4924" s="84">
        <v>1922230002</v>
      </c>
      <c r="C4924" s="84">
        <v>0</v>
      </c>
      <c r="D4924" s="84">
        <v>1</v>
      </c>
      <c r="E4924" s="84" t="e">
        <v>#N/A</v>
      </c>
      <c r="F4924" s="84" t="s">
        <v>66</v>
      </c>
    </row>
    <row r="4925" spans="1:6" x14ac:dyDescent="0.25">
      <c r="A4925" s="84">
        <v>1083909402</v>
      </c>
      <c r="C4925" s="84">
        <v>0</v>
      </c>
      <c r="D4925" s="84">
        <v>1</v>
      </c>
      <c r="E4925" s="84" t="e">
        <v>#N/A</v>
      </c>
      <c r="F4925" s="84" t="s">
        <v>63</v>
      </c>
    </row>
    <row r="4926" spans="1:6" x14ac:dyDescent="0.25">
      <c r="A4926" s="84">
        <v>1467770255</v>
      </c>
      <c r="C4926" s="84">
        <v>0</v>
      </c>
      <c r="D4926" s="84">
        <v>1</v>
      </c>
      <c r="E4926" s="84" t="e">
        <v>#N/A</v>
      </c>
      <c r="F4926" s="84" t="s">
        <v>70</v>
      </c>
    </row>
    <row r="4927" spans="1:6" x14ac:dyDescent="0.25">
      <c r="A4927" s="84">
        <v>1063788503</v>
      </c>
      <c r="C4927" s="84">
        <v>0</v>
      </c>
      <c r="D4927" s="84">
        <v>1</v>
      </c>
      <c r="E4927" s="84" t="e">
        <v>#N/A</v>
      </c>
      <c r="F4927" s="84" t="s">
        <v>66</v>
      </c>
    </row>
    <row r="4928" spans="1:6" x14ac:dyDescent="0.25">
      <c r="A4928" s="84">
        <v>1497013759</v>
      </c>
      <c r="C4928" s="84">
        <v>0</v>
      </c>
      <c r="D4928" s="84">
        <v>1</v>
      </c>
      <c r="E4928" s="84" t="e">
        <v>#N/A</v>
      </c>
      <c r="F4928" s="84" t="s">
        <v>66</v>
      </c>
    </row>
    <row r="4929" spans="1:6" x14ac:dyDescent="0.25">
      <c r="A4929" s="84">
        <v>1598787491</v>
      </c>
      <c r="C4929" s="84">
        <v>0</v>
      </c>
      <c r="D4929" s="84">
        <v>1</v>
      </c>
      <c r="E4929" s="84" t="e">
        <v>#N/A</v>
      </c>
      <c r="F4929" s="84" t="s">
        <v>63</v>
      </c>
    </row>
    <row r="4930" spans="1:6" x14ac:dyDescent="0.25">
      <c r="A4930" s="84">
        <v>1760753636</v>
      </c>
      <c r="C4930" s="84">
        <v>0</v>
      </c>
      <c r="D4930" s="84">
        <v>1</v>
      </c>
      <c r="E4930" s="84" t="e">
        <v>#N/A</v>
      </c>
      <c r="F4930" s="84" t="s">
        <v>63</v>
      </c>
    </row>
    <row r="4931" spans="1:6" x14ac:dyDescent="0.25">
      <c r="A4931" s="84">
        <v>1710397104</v>
      </c>
      <c r="C4931" s="84">
        <v>0</v>
      </c>
      <c r="D4931" s="84">
        <v>1</v>
      </c>
      <c r="E4931" s="84" t="e">
        <v>#N/A</v>
      </c>
      <c r="F4931" s="84" t="s">
        <v>67</v>
      </c>
    </row>
    <row r="4932" spans="1:6" x14ac:dyDescent="0.25">
      <c r="A4932" s="84">
        <v>1578938734</v>
      </c>
      <c r="C4932" s="84">
        <v>0</v>
      </c>
      <c r="D4932" s="84">
        <v>1</v>
      </c>
      <c r="E4932" s="84" t="e">
        <v>#N/A</v>
      </c>
      <c r="F4932" s="84" t="s">
        <v>67</v>
      </c>
    </row>
    <row r="4933" spans="1:6" x14ac:dyDescent="0.25">
      <c r="A4933" s="84">
        <v>1023529914</v>
      </c>
      <c r="C4933" s="84">
        <v>0</v>
      </c>
      <c r="D4933" s="84">
        <v>1</v>
      </c>
      <c r="E4933" s="84" t="e">
        <v>#N/A</v>
      </c>
      <c r="F4933" s="84" t="s">
        <v>63</v>
      </c>
    </row>
    <row r="4934" spans="1:6" x14ac:dyDescent="0.25">
      <c r="A4934" s="84">
        <v>1881173912</v>
      </c>
      <c r="C4934" s="84">
        <v>0</v>
      </c>
      <c r="D4934" s="84">
        <v>1</v>
      </c>
      <c r="E4934" s="84" t="e">
        <v>#N/A</v>
      </c>
      <c r="F4934" s="84" t="s">
        <v>68</v>
      </c>
    </row>
    <row r="4935" spans="1:6" x14ac:dyDescent="0.25">
      <c r="A4935" s="84">
        <v>1528620325</v>
      </c>
      <c r="C4935" s="84">
        <v>0</v>
      </c>
      <c r="D4935" s="84">
        <v>1</v>
      </c>
      <c r="E4935" s="84" t="e">
        <v>#N/A</v>
      </c>
      <c r="F4935" s="84" t="s">
        <v>66</v>
      </c>
    </row>
    <row r="4936" spans="1:6" x14ac:dyDescent="0.25">
      <c r="A4936" s="84">
        <v>1427606169</v>
      </c>
      <c r="C4936" s="84">
        <v>0</v>
      </c>
      <c r="D4936" s="84">
        <v>1</v>
      </c>
      <c r="E4936" s="84" t="e">
        <v>#N/A</v>
      </c>
      <c r="F4936" s="84" t="s">
        <v>67</v>
      </c>
    </row>
    <row r="4937" spans="1:6" x14ac:dyDescent="0.25">
      <c r="A4937" s="84">
        <v>1649885872</v>
      </c>
      <c r="C4937" s="84">
        <v>0</v>
      </c>
      <c r="D4937" s="84">
        <v>1</v>
      </c>
      <c r="E4937" s="84" t="e">
        <v>#N/A</v>
      </c>
      <c r="F4937" s="84" t="s">
        <v>63</v>
      </c>
    </row>
    <row r="4938" spans="1:6" x14ac:dyDescent="0.25">
      <c r="A4938" s="84">
        <v>1588783062</v>
      </c>
      <c r="C4938" s="84">
        <v>0</v>
      </c>
      <c r="D4938" s="84">
        <v>1</v>
      </c>
      <c r="E4938" s="84" t="e">
        <v>#N/A</v>
      </c>
      <c r="F4938" s="84" t="s">
        <v>63</v>
      </c>
    </row>
    <row r="4939" spans="1:6" x14ac:dyDescent="0.25">
      <c r="A4939" s="84">
        <v>1659311157</v>
      </c>
      <c r="C4939" s="84">
        <v>0</v>
      </c>
      <c r="D4939" s="84">
        <v>1</v>
      </c>
      <c r="E4939" s="84" t="e">
        <v>#N/A</v>
      </c>
      <c r="F4939" s="84" t="s">
        <v>63</v>
      </c>
    </row>
    <row r="4940" spans="1:6" x14ac:dyDescent="0.25">
      <c r="A4940" s="84">
        <v>1437169117</v>
      </c>
      <c r="C4940" s="84">
        <v>0</v>
      </c>
      <c r="D4940" s="84">
        <v>1</v>
      </c>
      <c r="E4940" s="84" t="e">
        <v>#N/A</v>
      </c>
      <c r="F4940" s="84" t="s">
        <v>63</v>
      </c>
    </row>
    <row r="4941" spans="1:6" x14ac:dyDescent="0.25">
      <c r="A4941" s="84">
        <v>1417195207</v>
      </c>
      <c r="C4941" s="84">
        <v>0</v>
      </c>
      <c r="D4941" s="84">
        <v>1</v>
      </c>
      <c r="E4941" s="84" t="e">
        <v>#N/A</v>
      </c>
      <c r="F4941" s="84" t="s">
        <v>66</v>
      </c>
    </row>
    <row r="4942" spans="1:6" x14ac:dyDescent="0.25">
      <c r="A4942" s="84">
        <v>1689787889</v>
      </c>
      <c r="C4942" s="84">
        <v>0</v>
      </c>
      <c r="D4942" s="84">
        <v>1</v>
      </c>
      <c r="E4942" s="84" t="e">
        <v>#N/A</v>
      </c>
      <c r="F4942" s="84" t="s">
        <v>63</v>
      </c>
    </row>
    <row r="4943" spans="1:6" x14ac:dyDescent="0.25">
      <c r="A4943" s="84">
        <v>1568728871</v>
      </c>
      <c r="C4943" s="84">
        <v>0</v>
      </c>
      <c r="D4943" s="84">
        <v>1</v>
      </c>
      <c r="E4943" s="84" t="e">
        <v>#N/A</v>
      </c>
      <c r="F4943" s="84" t="s">
        <v>67</v>
      </c>
    </row>
    <row r="4944" spans="1:6" x14ac:dyDescent="0.25">
      <c r="A4944" s="84">
        <v>1891179503</v>
      </c>
      <c r="C4944" s="84">
        <v>0</v>
      </c>
      <c r="D4944" s="84">
        <v>1</v>
      </c>
      <c r="E4944" s="84" t="e">
        <v>#N/A</v>
      </c>
      <c r="F4944" s="84" t="s">
        <v>66</v>
      </c>
    </row>
    <row r="4945" spans="1:6" x14ac:dyDescent="0.25">
      <c r="A4945" s="84">
        <v>1760949713</v>
      </c>
      <c r="C4945" s="84">
        <v>0</v>
      </c>
      <c r="D4945" s="84">
        <v>1</v>
      </c>
      <c r="E4945" s="84" t="e">
        <v>#N/A</v>
      </c>
      <c r="F4945" s="84" t="s">
        <v>66</v>
      </c>
    </row>
    <row r="4946" spans="1:6" x14ac:dyDescent="0.25">
      <c r="A4946" s="84">
        <v>1881322394</v>
      </c>
      <c r="C4946" s="84">
        <v>0</v>
      </c>
      <c r="D4946" s="84">
        <v>1</v>
      </c>
      <c r="E4946" s="84" t="e">
        <v>#N/A</v>
      </c>
      <c r="F4946" s="84" t="s">
        <v>63</v>
      </c>
    </row>
    <row r="4947" spans="1:6" x14ac:dyDescent="0.25">
      <c r="A4947" s="84">
        <v>1154313880</v>
      </c>
      <c r="C4947" s="84">
        <v>0</v>
      </c>
      <c r="D4947" s="84">
        <v>1</v>
      </c>
      <c r="E4947" s="84" t="e">
        <v>#N/A</v>
      </c>
      <c r="F4947" s="84" t="s">
        <v>63</v>
      </c>
    </row>
    <row r="4948" spans="1:6" x14ac:dyDescent="0.25">
      <c r="A4948" s="84">
        <v>1164475877</v>
      </c>
      <c r="C4948" s="84">
        <v>0</v>
      </c>
      <c r="D4948" s="84">
        <v>1</v>
      </c>
      <c r="E4948" s="84" t="e">
        <v>#N/A</v>
      </c>
      <c r="F4948" s="84" t="s">
        <v>66</v>
      </c>
    </row>
    <row r="4949" spans="1:6" x14ac:dyDescent="0.25">
      <c r="A4949" s="84">
        <v>1164470878</v>
      </c>
      <c r="C4949" s="84">
        <v>0</v>
      </c>
      <c r="D4949" s="84">
        <v>1</v>
      </c>
      <c r="E4949" s="84" t="e">
        <v>#N/A</v>
      </c>
      <c r="F4949" s="84" t="s">
        <v>63</v>
      </c>
    </row>
    <row r="4950" spans="1:6" x14ac:dyDescent="0.25">
      <c r="A4950" s="84">
        <v>1821309592</v>
      </c>
      <c r="C4950" s="84">
        <v>0</v>
      </c>
      <c r="D4950" s="84">
        <v>1</v>
      </c>
      <c r="E4950" s="84" t="e">
        <v>#N/A</v>
      </c>
      <c r="F4950" s="84" t="s">
        <v>63</v>
      </c>
    </row>
    <row r="4951" spans="1:6" x14ac:dyDescent="0.25">
      <c r="A4951" s="84">
        <v>1891753166</v>
      </c>
      <c r="C4951" s="84">
        <v>0</v>
      </c>
      <c r="D4951" s="84">
        <v>1</v>
      </c>
      <c r="E4951" s="84" t="e">
        <v>#N/A</v>
      </c>
      <c r="F4951" s="84" t="s">
        <v>63</v>
      </c>
    </row>
    <row r="4952" spans="1:6" x14ac:dyDescent="0.25">
      <c r="A4952" s="84">
        <v>1447559505</v>
      </c>
      <c r="C4952" s="84">
        <v>0</v>
      </c>
      <c r="D4952" s="84">
        <v>1</v>
      </c>
      <c r="E4952" s="84" t="e">
        <v>#N/A</v>
      </c>
      <c r="F4952" s="84" t="s">
        <v>70</v>
      </c>
    </row>
    <row r="4953" spans="1:6" x14ac:dyDescent="0.25">
      <c r="A4953" s="84">
        <v>1588970727</v>
      </c>
      <c r="C4953" s="84">
        <v>0</v>
      </c>
      <c r="D4953" s="84">
        <v>1</v>
      </c>
      <c r="E4953" s="84" t="e">
        <v>#N/A</v>
      </c>
      <c r="F4953" s="84" t="s">
        <v>66</v>
      </c>
    </row>
    <row r="4954" spans="1:6" x14ac:dyDescent="0.25">
      <c r="A4954" s="84">
        <v>1114185139</v>
      </c>
      <c r="C4954" s="84">
        <v>0</v>
      </c>
      <c r="D4954" s="84">
        <v>1</v>
      </c>
      <c r="E4954" s="84" t="e">
        <v>#N/A</v>
      </c>
      <c r="F4954" s="84" t="s">
        <v>66</v>
      </c>
    </row>
    <row r="4955" spans="1:6" x14ac:dyDescent="0.25">
      <c r="A4955" s="84">
        <v>1518147701</v>
      </c>
      <c r="C4955" s="84">
        <v>0</v>
      </c>
      <c r="D4955" s="84">
        <v>1</v>
      </c>
      <c r="E4955" s="84" t="e">
        <v>#N/A</v>
      </c>
      <c r="F4955" s="84" t="s">
        <v>63</v>
      </c>
    </row>
    <row r="4956" spans="1:6" x14ac:dyDescent="0.25">
      <c r="A4956" s="84">
        <v>1942687066</v>
      </c>
      <c r="C4956" s="84">
        <v>0</v>
      </c>
      <c r="D4956" s="84">
        <v>1</v>
      </c>
      <c r="E4956" s="84" t="e">
        <v>#N/A</v>
      </c>
      <c r="F4956" s="84" t="s">
        <v>63</v>
      </c>
    </row>
    <row r="4957" spans="1:6" x14ac:dyDescent="0.25">
      <c r="A4957" s="84">
        <v>1154717148</v>
      </c>
      <c r="C4957" s="84">
        <v>0</v>
      </c>
      <c r="D4957" s="84">
        <v>1</v>
      </c>
      <c r="E4957" s="84" t="e">
        <v>#N/A</v>
      </c>
      <c r="F4957" s="84" t="s">
        <v>66</v>
      </c>
    </row>
    <row r="4958" spans="1:6" x14ac:dyDescent="0.25">
      <c r="A4958" s="84">
        <v>1396130530</v>
      </c>
      <c r="C4958" s="84">
        <v>0</v>
      </c>
      <c r="D4958" s="84">
        <v>1</v>
      </c>
      <c r="E4958" s="84" t="e">
        <v>#N/A</v>
      </c>
      <c r="F4958" s="84" t="s">
        <v>63</v>
      </c>
    </row>
    <row r="4959" spans="1:6" x14ac:dyDescent="0.25">
      <c r="A4959" s="84">
        <v>1043791635</v>
      </c>
      <c r="C4959" s="84">
        <v>0</v>
      </c>
      <c r="D4959" s="84">
        <v>1</v>
      </c>
      <c r="E4959" s="84" t="e">
        <v>#N/A</v>
      </c>
      <c r="F4959" s="84" t="s">
        <v>67</v>
      </c>
    </row>
    <row r="4960" spans="1:6" x14ac:dyDescent="0.25">
      <c r="A4960" s="84">
        <v>1386107605</v>
      </c>
      <c r="C4960" s="84">
        <v>0</v>
      </c>
      <c r="D4960" s="84">
        <v>1</v>
      </c>
      <c r="E4960" s="84" t="e">
        <v>#N/A</v>
      </c>
      <c r="F4960" s="84" t="s">
        <v>67</v>
      </c>
    </row>
    <row r="4961" spans="1:6" x14ac:dyDescent="0.25">
      <c r="A4961" s="84">
        <v>1083958771</v>
      </c>
      <c r="C4961" s="84">
        <v>0</v>
      </c>
      <c r="D4961" s="84">
        <v>1</v>
      </c>
      <c r="E4961" s="84" t="e">
        <v>#N/A</v>
      </c>
      <c r="F4961" s="84" t="s">
        <v>67</v>
      </c>
    </row>
    <row r="4962" spans="1:6" x14ac:dyDescent="0.25">
      <c r="A4962" s="84">
        <v>1013506740</v>
      </c>
      <c r="C4962" s="84">
        <v>0</v>
      </c>
      <c r="D4962" s="84">
        <v>1</v>
      </c>
      <c r="E4962" s="84" t="e">
        <v>#N/A</v>
      </c>
      <c r="F4962" s="84" t="s">
        <v>63</v>
      </c>
    </row>
    <row r="4963" spans="1:6" x14ac:dyDescent="0.25">
      <c r="A4963" s="84">
        <v>1588380141</v>
      </c>
      <c r="C4963" s="84">
        <v>0</v>
      </c>
      <c r="D4963" s="84">
        <v>1</v>
      </c>
      <c r="E4963" s="84" t="e">
        <v>#N/A</v>
      </c>
      <c r="F4963" s="84" t="s">
        <v>66</v>
      </c>
    </row>
    <row r="4964" spans="1:6" x14ac:dyDescent="0.25">
      <c r="A4964" s="84">
        <v>1861086803</v>
      </c>
      <c r="C4964" s="84">
        <v>0</v>
      </c>
      <c r="D4964" s="84">
        <v>1</v>
      </c>
      <c r="E4964" s="84" t="e">
        <v>#N/A</v>
      </c>
      <c r="F4964" s="84" t="s">
        <v>66</v>
      </c>
    </row>
    <row r="4965" spans="1:6" x14ac:dyDescent="0.25">
      <c r="A4965" s="84">
        <v>1033800941</v>
      </c>
      <c r="C4965" s="84">
        <v>0</v>
      </c>
      <c r="D4965" s="84">
        <v>1</v>
      </c>
      <c r="E4965" s="84" t="e">
        <v>#N/A</v>
      </c>
      <c r="F4965" s="84" t="s">
        <v>63</v>
      </c>
    </row>
    <row r="4966" spans="1:6" x14ac:dyDescent="0.25">
      <c r="A4966" s="84">
        <v>1497725089</v>
      </c>
      <c r="C4966" s="84">
        <v>0</v>
      </c>
      <c r="D4966" s="84">
        <v>1</v>
      </c>
      <c r="E4966" s="84" t="e">
        <v>#N/A</v>
      </c>
      <c r="F4966" s="84" t="s">
        <v>66</v>
      </c>
    </row>
    <row r="4967" spans="1:6" x14ac:dyDescent="0.25">
      <c r="A4967" s="84">
        <v>1093826521</v>
      </c>
      <c r="C4967" s="84">
        <v>0</v>
      </c>
      <c r="D4967" s="84">
        <v>1</v>
      </c>
      <c r="E4967" s="84" t="e">
        <v>#N/A</v>
      </c>
      <c r="F4967" s="84" t="s">
        <v>63</v>
      </c>
    </row>
    <row r="4968" spans="1:6" x14ac:dyDescent="0.25">
      <c r="A4968" s="84">
        <v>1821013442</v>
      </c>
      <c r="C4968" s="84">
        <v>0</v>
      </c>
      <c r="D4968" s="84">
        <v>1</v>
      </c>
      <c r="E4968" s="84" t="e">
        <v>#N/A</v>
      </c>
      <c r="F4968" s="84" t="s">
        <v>63</v>
      </c>
    </row>
    <row r="4969" spans="1:6" x14ac:dyDescent="0.25">
      <c r="A4969" s="84">
        <v>1861434730</v>
      </c>
      <c r="C4969" s="84">
        <v>0</v>
      </c>
      <c r="D4969" s="84">
        <v>1</v>
      </c>
      <c r="E4969" s="84" t="e">
        <v>#N/A</v>
      </c>
      <c r="F4969" s="84" t="s">
        <v>63</v>
      </c>
    </row>
    <row r="4970" spans="1:6" x14ac:dyDescent="0.25">
      <c r="A4970" s="84">
        <v>1871582833</v>
      </c>
      <c r="C4970" s="84">
        <v>0</v>
      </c>
      <c r="D4970" s="84">
        <v>1</v>
      </c>
      <c r="E4970" s="84" t="e">
        <v>#N/A</v>
      </c>
      <c r="F4970" s="84" t="s">
        <v>70</v>
      </c>
    </row>
    <row r="4971" spans="1:6" x14ac:dyDescent="0.25">
      <c r="A4971" s="84">
        <v>1134202500</v>
      </c>
      <c r="C4971" s="84">
        <v>0</v>
      </c>
      <c r="D4971" s="84">
        <v>1</v>
      </c>
      <c r="E4971" s="84" t="e">
        <v>#N/A</v>
      </c>
      <c r="F4971" s="84" t="s">
        <v>70</v>
      </c>
    </row>
    <row r="4972" spans="1:6" x14ac:dyDescent="0.25">
      <c r="A4972" s="84">
        <v>1467494534</v>
      </c>
      <c r="C4972" s="84">
        <v>0</v>
      </c>
      <c r="D4972" s="84">
        <v>1</v>
      </c>
      <c r="E4972" s="84" t="e">
        <v>#N/A</v>
      </c>
      <c r="F4972" s="84" t="s">
        <v>66</v>
      </c>
    </row>
    <row r="4973" spans="1:6" x14ac:dyDescent="0.25">
      <c r="A4973" s="84">
        <v>1912991621</v>
      </c>
      <c r="C4973" s="84">
        <v>0</v>
      </c>
      <c r="D4973" s="84">
        <v>1</v>
      </c>
      <c r="E4973" s="84" t="e">
        <v>#N/A</v>
      </c>
      <c r="F4973" s="84" t="s">
        <v>67</v>
      </c>
    </row>
    <row r="4974" spans="1:6" x14ac:dyDescent="0.25">
      <c r="A4974" s="84">
        <v>1619945953</v>
      </c>
      <c r="C4974" s="84">
        <v>0</v>
      </c>
      <c r="D4974" s="84">
        <v>1</v>
      </c>
      <c r="E4974" s="84" t="e">
        <v>#N/A</v>
      </c>
      <c r="F4974" s="84" t="s">
        <v>63</v>
      </c>
    </row>
    <row r="4975" spans="1:6" x14ac:dyDescent="0.25">
      <c r="A4975" s="84">
        <v>1619084787</v>
      </c>
      <c r="C4975" s="84">
        <v>0</v>
      </c>
      <c r="D4975" s="84">
        <v>1</v>
      </c>
      <c r="E4975" s="84" t="e">
        <v>#N/A</v>
      </c>
      <c r="F4975" s="84" t="s">
        <v>66</v>
      </c>
    </row>
    <row r="4976" spans="1:6" x14ac:dyDescent="0.25">
      <c r="A4976" s="84">
        <v>1033126826</v>
      </c>
      <c r="C4976" s="84">
        <v>0</v>
      </c>
      <c r="D4976" s="84">
        <v>1</v>
      </c>
      <c r="E4976" s="84" t="e">
        <v>#N/A</v>
      </c>
      <c r="F4976" s="84" t="s">
        <v>66</v>
      </c>
    </row>
    <row r="4977" spans="1:6" x14ac:dyDescent="0.25">
      <c r="A4977" s="84">
        <v>1659595429</v>
      </c>
      <c r="C4977" s="84">
        <v>0</v>
      </c>
      <c r="D4977" s="84">
        <v>1</v>
      </c>
      <c r="E4977" s="84" t="e">
        <v>#N/A</v>
      </c>
      <c r="F4977" s="84" t="s">
        <v>67</v>
      </c>
    </row>
    <row r="4978" spans="1:6" x14ac:dyDescent="0.25">
      <c r="A4978" s="84">
        <v>1346420965</v>
      </c>
      <c r="C4978" s="84">
        <v>0</v>
      </c>
      <c r="D4978" s="84">
        <v>1</v>
      </c>
      <c r="E4978" s="84" t="e">
        <v>#N/A</v>
      </c>
      <c r="F4978" s="84" t="s">
        <v>63</v>
      </c>
    </row>
    <row r="4979" spans="1:6" x14ac:dyDescent="0.25">
      <c r="A4979" s="84">
        <v>1689976193</v>
      </c>
      <c r="C4979" s="84">
        <v>0</v>
      </c>
      <c r="D4979" s="84">
        <v>1</v>
      </c>
      <c r="E4979" s="84" t="e">
        <v>#N/A</v>
      </c>
      <c r="F4979" s="84" t="s">
        <v>70</v>
      </c>
    </row>
    <row r="4980" spans="1:6" x14ac:dyDescent="0.25">
      <c r="A4980" s="84">
        <v>1649513144</v>
      </c>
      <c r="C4980" s="84">
        <v>0</v>
      </c>
      <c r="D4980" s="84">
        <v>1</v>
      </c>
      <c r="E4980" s="84" t="e">
        <v>#N/A</v>
      </c>
      <c r="F4980" s="84" t="s">
        <v>66</v>
      </c>
    </row>
    <row r="4981" spans="1:6" x14ac:dyDescent="0.25">
      <c r="A4981" s="84">
        <v>1962745406</v>
      </c>
      <c r="C4981" s="84">
        <v>0</v>
      </c>
      <c r="D4981" s="84">
        <v>1</v>
      </c>
      <c r="E4981" s="84" t="e">
        <v>#N/A</v>
      </c>
      <c r="F4981" s="84" t="s">
        <v>66</v>
      </c>
    </row>
    <row r="4982" spans="1:6" x14ac:dyDescent="0.25">
      <c r="A4982" s="84">
        <v>1306254131</v>
      </c>
      <c r="C4982" s="84">
        <v>0</v>
      </c>
      <c r="D4982" s="84">
        <v>1</v>
      </c>
      <c r="E4982" s="84" t="e">
        <v>#N/A</v>
      </c>
      <c r="F4982" s="84" t="s">
        <v>66</v>
      </c>
    </row>
    <row r="4983" spans="1:6" x14ac:dyDescent="0.25">
      <c r="A4983" s="84">
        <v>1336556653</v>
      </c>
      <c r="C4983" s="84">
        <v>0</v>
      </c>
      <c r="D4983" s="84">
        <v>1</v>
      </c>
      <c r="E4983" s="84" t="e">
        <v>#N/A</v>
      </c>
      <c r="F4983" s="84" t="s">
        <v>70</v>
      </c>
    </row>
    <row r="4984" spans="1:6" x14ac:dyDescent="0.25">
      <c r="A4984" s="84">
        <v>1700267259</v>
      </c>
      <c r="C4984" s="84">
        <v>0</v>
      </c>
      <c r="D4984" s="84">
        <v>1</v>
      </c>
      <c r="E4984" s="84" t="e">
        <v>#N/A</v>
      </c>
      <c r="F4984" s="84" t="s">
        <v>66</v>
      </c>
    </row>
    <row r="4985" spans="1:6" x14ac:dyDescent="0.25">
      <c r="A4985" s="84">
        <v>1982908026</v>
      </c>
      <c r="C4985" s="84">
        <v>0</v>
      </c>
      <c r="D4985" s="84">
        <v>1</v>
      </c>
      <c r="E4985" s="84" t="e">
        <v>#N/A</v>
      </c>
      <c r="F4985" s="84" t="s">
        <v>63</v>
      </c>
    </row>
    <row r="4986" spans="1:6" x14ac:dyDescent="0.25">
      <c r="A4986" s="84">
        <v>1104511500</v>
      </c>
      <c r="C4986" s="84">
        <v>0</v>
      </c>
      <c r="D4986" s="84">
        <v>1</v>
      </c>
      <c r="E4986" s="84" t="e">
        <v>#N/A</v>
      </c>
      <c r="F4986" s="84" t="s">
        <v>63</v>
      </c>
    </row>
    <row r="4987" spans="1:6" x14ac:dyDescent="0.25">
      <c r="A4987" s="84">
        <v>1982812483</v>
      </c>
      <c r="C4987" s="84">
        <v>0</v>
      </c>
      <c r="D4987" s="84">
        <v>1</v>
      </c>
      <c r="E4987" s="84" t="e">
        <v>#N/A</v>
      </c>
      <c r="F4987" s="84" t="s">
        <v>66</v>
      </c>
    </row>
    <row r="4988" spans="1:6" x14ac:dyDescent="0.25">
      <c r="A4988" s="84">
        <v>1295753887</v>
      </c>
      <c r="C4988" s="84">
        <v>0</v>
      </c>
      <c r="D4988" s="84">
        <v>1</v>
      </c>
      <c r="E4988" s="84" t="e">
        <v>#N/A</v>
      </c>
      <c r="F4988" s="84" t="s">
        <v>70</v>
      </c>
    </row>
    <row r="4989" spans="1:6" x14ac:dyDescent="0.25">
      <c r="A4989" s="84">
        <v>1447258108</v>
      </c>
      <c r="C4989" s="84">
        <v>0</v>
      </c>
      <c r="D4989" s="84">
        <v>1</v>
      </c>
      <c r="E4989" s="84" t="e">
        <v>#N/A</v>
      </c>
      <c r="F4989" s="84" t="s">
        <v>70</v>
      </c>
    </row>
    <row r="4990" spans="1:6" x14ac:dyDescent="0.25">
      <c r="A4990" s="84">
        <v>1457407702</v>
      </c>
      <c r="C4990" s="84">
        <v>0</v>
      </c>
      <c r="D4990" s="84">
        <v>1</v>
      </c>
      <c r="E4990" s="84" t="e">
        <v>#N/A</v>
      </c>
      <c r="F4990" s="84" t="s">
        <v>67</v>
      </c>
    </row>
    <row r="4991" spans="1:6" x14ac:dyDescent="0.25">
      <c r="A4991" s="84">
        <v>1689831844</v>
      </c>
      <c r="C4991" s="84">
        <v>0</v>
      </c>
      <c r="D4991" s="84">
        <v>1</v>
      </c>
      <c r="E4991" s="84" t="e">
        <v>#N/A</v>
      </c>
      <c r="F4991" s="84" t="s">
        <v>63</v>
      </c>
    </row>
    <row r="4992" spans="1:6" x14ac:dyDescent="0.25">
      <c r="A4992" s="84">
        <v>1659719409</v>
      </c>
      <c r="C4992" s="84">
        <v>0</v>
      </c>
      <c r="D4992" s="84">
        <v>1</v>
      </c>
      <c r="E4992" s="84" t="e">
        <v>#N/A</v>
      </c>
      <c r="F4992" s="84" t="s">
        <v>63</v>
      </c>
    </row>
    <row r="4993" spans="1:6" x14ac:dyDescent="0.25">
      <c r="A4993" s="84">
        <v>1194143453</v>
      </c>
      <c r="C4993" s="84">
        <v>0</v>
      </c>
      <c r="D4993" s="84">
        <v>1</v>
      </c>
      <c r="E4993" s="84" t="e">
        <v>#N/A</v>
      </c>
      <c r="F4993" s="84" t="s">
        <v>70</v>
      </c>
    </row>
    <row r="4994" spans="1:6" x14ac:dyDescent="0.25">
      <c r="A4994" s="84">
        <v>1013390574</v>
      </c>
      <c r="C4994" s="84">
        <v>0</v>
      </c>
      <c r="D4994" s="84">
        <v>1</v>
      </c>
      <c r="E4994" s="84" t="e">
        <v>#N/A</v>
      </c>
      <c r="F4994" s="84" t="s">
        <v>67</v>
      </c>
    </row>
    <row r="4995" spans="1:6" x14ac:dyDescent="0.25">
      <c r="A4995" s="84">
        <v>1770992760</v>
      </c>
      <c r="C4995" s="84">
        <v>0</v>
      </c>
      <c r="D4995" s="84">
        <v>1</v>
      </c>
      <c r="E4995" s="84" t="e">
        <v>#N/A</v>
      </c>
      <c r="F4995" s="84" t="s">
        <v>66</v>
      </c>
    </row>
    <row r="4996" spans="1:6" x14ac:dyDescent="0.25">
      <c r="A4996" s="84">
        <v>1427681410</v>
      </c>
      <c r="C4996" s="84">
        <v>0</v>
      </c>
      <c r="D4996" s="84">
        <v>1</v>
      </c>
      <c r="E4996" s="84" t="e">
        <v>#N/A</v>
      </c>
      <c r="F4996" s="84" t="s">
        <v>66</v>
      </c>
    </row>
    <row r="4997" spans="1:6" x14ac:dyDescent="0.25">
      <c r="A4997" s="84">
        <v>1144998204</v>
      </c>
      <c r="C4997" s="84">
        <v>0</v>
      </c>
      <c r="D4997" s="84">
        <v>1</v>
      </c>
      <c r="E4997" s="84" t="e">
        <v>#N/A</v>
      </c>
      <c r="F4997" s="84" t="s">
        <v>68</v>
      </c>
    </row>
    <row r="4998" spans="1:6" x14ac:dyDescent="0.25">
      <c r="A4998" s="84">
        <v>1841861168</v>
      </c>
      <c r="C4998" s="84">
        <v>0</v>
      </c>
      <c r="D4998" s="84">
        <v>1</v>
      </c>
      <c r="E4998" s="84" t="e">
        <v>#N/A</v>
      </c>
      <c r="F4998" s="84" t="s">
        <v>63</v>
      </c>
    </row>
    <row r="4999" spans="1:6" x14ac:dyDescent="0.25">
      <c r="A4999" s="84">
        <v>1497473243</v>
      </c>
      <c r="C4999" s="84">
        <v>0</v>
      </c>
      <c r="D4999" s="84">
        <v>1</v>
      </c>
      <c r="E4999" s="84" t="e">
        <v>#N/A</v>
      </c>
      <c r="F4999" s="84" t="s">
        <v>66</v>
      </c>
    </row>
    <row r="5000" spans="1:6" x14ac:dyDescent="0.25">
      <c r="A5000" s="84">
        <v>1053352054</v>
      </c>
      <c r="C5000" s="84">
        <v>0</v>
      </c>
      <c r="D5000" s="84">
        <v>1</v>
      </c>
      <c r="E5000" s="84" t="e">
        <v>#N/A</v>
      </c>
      <c r="F5000" s="84" t="s">
        <v>67</v>
      </c>
    </row>
    <row r="5001" spans="1:6" x14ac:dyDescent="0.25">
      <c r="A5001" s="84">
        <v>1255438727</v>
      </c>
      <c r="C5001" s="84">
        <v>0</v>
      </c>
      <c r="D5001" s="84">
        <v>1</v>
      </c>
      <c r="E5001" s="84" t="e">
        <v>#N/A</v>
      </c>
      <c r="F5001" s="84" t="s">
        <v>67</v>
      </c>
    </row>
    <row r="5002" spans="1:6" x14ac:dyDescent="0.25">
      <c r="A5002" s="84">
        <v>1750472817</v>
      </c>
      <c r="C5002" s="84">
        <v>0</v>
      </c>
      <c r="D5002" s="84">
        <v>1</v>
      </c>
      <c r="E5002" s="84" t="e">
        <v>#N/A</v>
      </c>
      <c r="F5002" s="84" t="s">
        <v>63</v>
      </c>
    </row>
    <row r="5003" spans="1:6" x14ac:dyDescent="0.25">
      <c r="A5003" s="84">
        <v>1285668897</v>
      </c>
      <c r="C5003" s="84">
        <v>0</v>
      </c>
      <c r="D5003" s="84">
        <v>1</v>
      </c>
      <c r="E5003" s="84" t="e">
        <v>#N/A</v>
      </c>
      <c r="F5003" s="84" t="s">
        <v>66</v>
      </c>
    </row>
    <row r="5004" spans="1:6" x14ac:dyDescent="0.25">
      <c r="A5004" s="84">
        <v>1306005962</v>
      </c>
      <c r="C5004" s="84">
        <v>0</v>
      </c>
      <c r="D5004" s="84">
        <v>1</v>
      </c>
      <c r="E5004" s="84" t="e">
        <v>#N/A</v>
      </c>
      <c r="F5004" s="84" t="s">
        <v>66</v>
      </c>
    </row>
    <row r="5005" spans="1:6" x14ac:dyDescent="0.25">
      <c r="A5005" s="84">
        <v>1275556284</v>
      </c>
      <c r="C5005" s="84">
        <v>0</v>
      </c>
      <c r="D5005" s="84">
        <v>1</v>
      </c>
      <c r="E5005" s="84" t="e">
        <v>#N/A</v>
      </c>
      <c r="F5005" s="84" t="s">
        <v>63</v>
      </c>
    </row>
    <row r="5006" spans="1:6" x14ac:dyDescent="0.25">
      <c r="A5006" s="84">
        <v>1477528750</v>
      </c>
      <c r="C5006" s="84">
        <v>0</v>
      </c>
      <c r="D5006" s="84">
        <v>1</v>
      </c>
      <c r="E5006" s="84" t="e">
        <v>#N/A</v>
      </c>
      <c r="F5006" s="84" t="s">
        <v>70</v>
      </c>
    </row>
    <row r="5007" spans="1:6" x14ac:dyDescent="0.25">
      <c r="A5007" s="84">
        <v>1447240254</v>
      </c>
      <c r="C5007" s="84">
        <v>0</v>
      </c>
      <c r="D5007" s="84">
        <v>1</v>
      </c>
      <c r="E5007" s="84" t="e">
        <v>#N/A</v>
      </c>
      <c r="F5007" s="84" t="s">
        <v>63</v>
      </c>
    </row>
    <row r="5008" spans="1:6" x14ac:dyDescent="0.25">
      <c r="A5008" s="84">
        <v>1700086808</v>
      </c>
      <c r="C5008" s="84">
        <v>0</v>
      </c>
      <c r="D5008" s="84">
        <v>1</v>
      </c>
      <c r="E5008" s="84" t="e">
        <v>#N/A</v>
      </c>
      <c r="F5008" s="84" t="s">
        <v>70</v>
      </c>
    </row>
    <row r="5009" spans="1:6" x14ac:dyDescent="0.25">
      <c r="A5009" s="84">
        <v>1164508453</v>
      </c>
      <c r="C5009" s="84">
        <v>0</v>
      </c>
      <c r="D5009" s="84">
        <v>1</v>
      </c>
      <c r="E5009" s="84" t="e">
        <v>#N/A</v>
      </c>
      <c r="F5009" s="84" t="s">
        <v>70</v>
      </c>
    </row>
    <row r="5010" spans="1:6" x14ac:dyDescent="0.25">
      <c r="A5010" s="84">
        <v>1891764718</v>
      </c>
      <c r="C5010" s="84">
        <v>0</v>
      </c>
      <c r="D5010" s="84">
        <v>1</v>
      </c>
      <c r="E5010" s="84" t="e">
        <v>#N/A</v>
      </c>
      <c r="F5010" s="84" t="s">
        <v>63</v>
      </c>
    </row>
    <row r="5011" spans="1:6" x14ac:dyDescent="0.25">
      <c r="A5011" s="84">
        <v>1033150412</v>
      </c>
      <c r="C5011" s="84">
        <v>0</v>
      </c>
      <c r="D5011" s="84">
        <v>1</v>
      </c>
      <c r="E5011" s="84" t="e">
        <v>#N/A</v>
      </c>
      <c r="F5011" s="84" t="s">
        <v>67</v>
      </c>
    </row>
    <row r="5012" spans="1:6" x14ac:dyDescent="0.25">
      <c r="A5012" s="84">
        <v>1528244845</v>
      </c>
      <c r="C5012" s="84">
        <v>0</v>
      </c>
      <c r="D5012" s="84">
        <v>1</v>
      </c>
      <c r="E5012" s="84" t="e">
        <v>#N/A</v>
      </c>
      <c r="F5012" s="84" t="s">
        <v>63</v>
      </c>
    </row>
    <row r="5013" spans="1:6" x14ac:dyDescent="0.25">
      <c r="A5013" s="84">
        <v>1649289836</v>
      </c>
      <c r="C5013" s="84">
        <v>0</v>
      </c>
      <c r="D5013" s="84">
        <v>1</v>
      </c>
      <c r="E5013" s="84" t="e">
        <v>#N/A</v>
      </c>
      <c r="F5013" s="84" t="s">
        <v>66</v>
      </c>
    </row>
    <row r="5014" spans="1:6" x14ac:dyDescent="0.25">
      <c r="A5014" s="84">
        <v>1134294036</v>
      </c>
      <c r="C5014" s="84">
        <v>0</v>
      </c>
      <c r="D5014" s="84">
        <v>1</v>
      </c>
      <c r="E5014" s="84" t="e">
        <v>#N/A</v>
      </c>
      <c r="F5014" s="84" t="s">
        <v>63</v>
      </c>
    </row>
    <row r="5015" spans="1:6" x14ac:dyDescent="0.25">
      <c r="A5015" s="84">
        <v>1477651982</v>
      </c>
      <c r="C5015" s="84">
        <v>0</v>
      </c>
      <c r="D5015" s="84">
        <v>1</v>
      </c>
      <c r="E5015" s="84" t="e">
        <v>#N/A</v>
      </c>
      <c r="F5015" s="84" t="s">
        <v>63</v>
      </c>
    </row>
    <row r="5016" spans="1:6" x14ac:dyDescent="0.25">
      <c r="A5016" s="84">
        <v>1033372727</v>
      </c>
      <c r="C5016" s="84">
        <v>0</v>
      </c>
      <c r="D5016" s="84">
        <v>1</v>
      </c>
      <c r="E5016" s="84" t="e">
        <v>#N/A</v>
      </c>
      <c r="F5016" s="84" t="s">
        <v>63</v>
      </c>
    </row>
    <row r="5017" spans="1:6" x14ac:dyDescent="0.25">
      <c r="A5017" s="84">
        <v>1073898540</v>
      </c>
      <c r="C5017" s="84">
        <v>0</v>
      </c>
      <c r="D5017" s="84">
        <v>1</v>
      </c>
      <c r="E5017" s="84" t="e">
        <v>#N/A</v>
      </c>
      <c r="F5017" s="84" t="s">
        <v>66</v>
      </c>
    </row>
    <row r="5018" spans="1:6" x14ac:dyDescent="0.25">
      <c r="A5018" s="84">
        <v>1871609966</v>
      </c>
      <c r="C5018" s="84">
        <v>0</v>
      </c>
      <c r="D5018" s="84">
        <v>1</v>
      </c>
      <c r="E5018" s="84" t="e">
        <v>#N/A</v>
      </c>
      <c r="F5018" s="84" t="s">
        <v>67</v>
      </c>
    </row>
    <row r="5019" spans="1:6" x14ac:dyDescent="0.25">
      <c r="A5019" s="84">
        <v>1073545273</v>
      </c>
      <c r="C5019" s="84">
        <v>0</v>
      </c>
      <c r="D5019" s="84">
        <v>1</v>
      </c>
      <c r="E5019" s="84" t="e">
        <v>#N/A</v>
      </c>
      <c r="F5019" s="84" t="s">
        <v>67</v>
      </c>
    </row>
    <row r="5020" spans="1:6" x14ac:dyDescent="0.25">
      <c r="A5020" s="84">
        <v>1609202399</v>
      </c>
      <c r="C5020" s="84">
        <v>0</v>
      </c>
      <c r="D5020" s="84">
        <v>1</v>
      </c>
      <c r="E5020" s="84" t="e">
        <v>#N/A</v>
      </c>
      <c r="F5020" s="84" t="s">
        <v>63</v>
      </c>
    </row>
    <row r="5021" spans="1:6" x14ac:dyDescent="0.25">
      <c r="A5021" s="84">
        <v>1215391354</v>
      </c>
      <c r="C5021" s="84">
        <v>0</v>
      </c>
      <c r="D5021" s="84">
        <v>1</v>
      </c>
      <c r="E5021" s="84" t="e">
        <v>#N/A</v>
      </c>
      <c r="F5021" s="84" t="s">
        <v>67</v>
      </c>
    </row>
    <row r="5022" spans="1:6" x14ac:dyDescent="0.25">
      <c r="A5022" s="84">
        <v>1063043586</v>
      </c>
      <c r="C5022" s="84">
        <v>0</v>
      </c>
      <c r="D5022" s="84">
        <v>1</v>
      </c>
      <c r="E5022" s="84" t="e">
        <v>#N/A</v>
      </c>
      <c r="F5022" s="84" t="s">
        <v>66</v>
      </c>
    </row>
    <row r="5023" spans="1:6" x14ac:dyDescent="0.25">
      <c r="A5023" s="84">
        <v>1487117198</v>
      </c>
      <c r="C5023" s="84">
        <v>0</v>
      </c>
      <c r="D5023" s="84">
        <v>1</v>
      </c>
      <c r="E5023" s="84" t="e">
        <v>#N/A</v>
      </c>
      <c r="F5023" s="84" t="s">
        <v>63</v>
      </c>
    </row>
    <row r="5024" spans="1:6" x14ac:dyDescent="0.25">
      <c r="A5024" s="84">
        <v>1780238782</v>
      </c>
      <c r="C5024" s="84">
        <v>0</v>
      </c>
      <c r="D5024" s="84">
        <v>1</v>
      </c>
      <c r="E5024" s="84" t="e">
        <v>#N/A</v>
      </c>
      <c r="F5024" s="84" t="s">
        <v>63</v>
      </c>
    </row>
    <row r="5025" spans="1:6" x14ac:dyDescent="0.25">
      <c r="A5025" s="84">
        <v>1326783739</v>
      </c>
      <c r="C5025" s="84">
        <v>0</v>
      </c>
      <c r="D5025" s="84">
        <v>1</v>
      </c>
      <c r="E5025" s="84" t="e">
        <v>#N/A</v>
      </c>
      <c r="F5025" s="84" t="s">
        <v>63</v>
      </c>
    </row>
    <row r="5026" spans="1:6" x14ac:dyDescent="0.25">
      <c r="A5026" s="84">
        <v>1609875996</v>
      </c>
      <c r="C5026" s="84">
        <v>0</v>
      </c>
      <c r="D5026" s="84">
        <v>1</v>
      </c>
      <c r="E5026" s="84" t="e">
        <v>#N/A</v>
      </c>
      <c r="F5026" s="84" t="s">
        <v>68</v>
      </c>
    </row>
    <row r="5027" spans="1:6" x14ac:dyDescent="0.25">
      <c r="A5027" s="84">
        <v>1275580698</v>
      </c>
      <c r="C5027" s="84">
        <v>0</v>
      </c>
      <c r="D5027" s="84">
        <v>1</v>
      </c>
      <c r="E5027" s="84" t="e">
        <v>#N/A</v>
      </c>
      <c r="F5027" s="84" t="s">
        <v>68</v>
      </c>
    </row>
    <row r="5028" spans="1:6" x14ac:dyDescent="0.25">
      <c r="A5028" s="84">
        <v>1205879632</v>
      </c>
      <c r="C5028" s="84">
        <v>0</v>
      </c>
      <c r="D5028" s="84">
        <v>1</v>
      </c>
      <c r="E5028" s="84" t="e">
        <v>#N/A</v>
      </c>
      <c r="F5028" s="84" t="s">
        <v>68</v>
      </c>
    </row>
    <row r="5029" spans="1:6" x14ac:dyDescent="0.25">
      <c r="A5029" s="84">
        <v>1972580991</v>
      </c>
      <c r="C5029" s="84">
        <v>0</v>
      </c>
      <c r="D5029" s="84">
        <v>1</v>
      </c>
      <c r="E5029" s="84" t="e">
        <v>#N/A</v>
      </c>
      <c r="F5029" s="84" t="s">
        <v>67</v>
      </c>
    </row>
    <row r="5030" spans="1:6" x14ac:dyDescent="0.25">
      <c r="A5030" s="84">
        <v>1306854740</v>
      </c>
      <c r="C5030" s="84">
        <v>0</v>
      </c>
      <c r="D5030" s="84">
        <v>1</v>
      </c>
      <c r="E5030" s="84" t="e">
        <v>#N/A</v>
      </c>
      <c r="F5030" s="84" t="s">
        <v>63</v>
      </c>
    </row>
    <row r="5031" spans="1:6" x14ac:dyDescent="0.25">
      <c r="A5031" s="84">
        <v>1457397143</v>
      </c>
      <c r="C5031" s="84">
        <v>0</v>
      </c>
      <c r="D5031" s="84">
        <v>1</v>
      </c>
      <c r="E5031" s="84" t="e">
        <v>#N/A</v>
      </c>
      <c r="F5031" s="84" t="s">
        <v>63</v>
      </c>
    </row>
    <row r="5032" spans="1:6" x14ac:dyDescent="0.25">
      <c r="A5032" s="84">
        <v>1881750305</v>
      </c>
      <c r="C5032" s="84">
        <v>0</v>
      </c>
      <c r="D5032" s="84">
        <v>1</v>
      </c>
      <c r="E5032" s="84" t="e">
        <v>#N/A</v>
      </c>
      <c r="F5032" s="84" t="s">
        <v>63</v>
      </c>
    </row>
    <row r="5033" spans="1:6" x14ac:dyDescent="0.25">
      <c r="A5033" s="84">
        <v>1184093106</v>
      </c>
      <c r="C5033" s="84">
        <v>0</v>
      </c>
      <c r="D5033" s="84">
        <v>1</v>
      </c>
      <c r="E5033" s="84" t="e">
        <v>#N/A</v>
      </c>
      <c r="F5033" s="84" t="s">
        <v>67</v>
      </c>
    </row>
    <row r="5034" spans="1:6" x14ac:dyDescent="0.25">
      <c r="A5034" s="84">
        <v>1265813349</v>
      </c>
      <c r="C5034" s="84">
        <v>0</v>
      </c>
      <c r="D5034" s="84">
        <v>1</v>
      </c>
      <c r="E5034" s="84" t="e">
        <v>#N/A</v>
      </c>
      <c r="F5034" s="84" t="s">
        <v>67</v>
      </c>
    </row>
    <row r="5035" spans="1:6" x14ac:dyDescent="0.25">
      <c r="A5035" s="84">
        <v>1174045520</v>
      </c>
      <c r="C5035" s="84">
        <v>0</v>
      </c>
      <c r="D5035" s="84">
        <v>1</v>
      </c>
      <c r="E5035" s="84" t="e">
        <v>#N/A</v>
      </c>
      <c r="F5035" s="84" t="s">
        <v>63</v>
      </c>
    </row>
    <row r="5036" spans="1:6" x14ac:dyDescent="0.25">
      <c r="A5036" s="84">
        <v>1942706452</v>
      </c>
      <c r="C5036" s="84">
        <v>0</v>
      </c>
      <c r="D5036" s="84">
        <v>1</v>
      </c>
      <c r="E5036" s="84" t="e">
        <v>#N/A</v>
      </c>
      <c r="F5036" s="84" t="s">
        <v>63</v>
      </c>
    </row>
    <row r="5037" spans="1:6" x14ac:dyDescent="0.25">
      <c r="A5037" s="84">
        <v>1538702162</v>
      </c>
      <c r="C5037" s="84">
        <v>0</v>
      </c>
      <c r="D5037" s="84">
        <v>1</v>
      </c>
      <c r="E5037" s="84" t="e">
        <v>#N/A</v>
      </c>
      <c r="F5037" s="84" t="s">
        <v>63</v>
      </c>
    </row>
    <row r="5038" spans="1:6" x14ac:dyDescent="0.25">
      <c r="A5038" s="84">
        <v>1861140444</v>
      </c>
      <c r="C5038" s="84">
        <v>0</v>
      </c>
      <c r="D5038" s="84">
        <v>1</v>
      </c>
      <c r="E5038" s="84" t="e">
        <v>#N/A</v>
      </c>
      <c r="F5038" s="84" t="s">
        <v>67</v>
      </c>
    </row>
    <row r="5039" spans="1:6" x14ac:dyDescent="0.25">
      <c r="A5039" s="84">
        <v>1639816952</v>
      </c>
      <c r="C5039" s="84">
        <v>0</v>
      </c>
      <c r="D5039" s="84">
        <v>1</v>
      </c>
      <c r="E5039" s="84" t="e">
        <v>#N/A</v>
      </c>
      <c r="F5039" s="84" t="s">
        <v>66</v>
      </c>
    </row>
    <row r="5040" spans="1:6" x14ac:dyDescent="0.25">
      <c r="A5040" s="84">
        <v>1295742120</v>
      </c>
      <c r="C5040" s="84">
        <v>0</v>
      </c>
      <c r="D5040" s="84">
        <v>1</v>
      </c>
      <c r="E5040" s="84" t="e">
        <v>#N/A</v>
      </c>
      <c r="F5040" s="84" t="s">
        <v>67</v>
      </c>
    </row>
    <row r="5041" spans="1:6" x14ac:dyDescent="0.25">
      <c r="A5041" s="84">
        <v>1497730675</v>
      </c>
      <c r="C5041" s="84">
        <v>0</v>
      </c>
      <c r="D5041" s="84">
        <v>1</v>
      </c>
      <c r="E5041" s="84" t="e">
        <v>#N/A</v>
      </c>
      <c r="F5041" s="84" t="s">
        <v>66</v>
      </c>
    </row>
    <row r="5042" spans="1:6" x14ac:dyDescent="0.25">
      <c r="A5042" s="84">
        <v>1750356929</v>
      </c>
      <c r="C5042" s="84">
        <v>0</v>
      </c>
      <c r="D5042" s="84">
        <v>1</v>
      </c>
      <c r="E5042" s="84" t="e">
        <v>#N/A</v>
      </c>
      <c r="F5042" s="84" t="s">
        <v>70</v>
      </c>
    </row>
    <row r="5043" spans="1:6" x14ac:dyDescent="0.25">
      <c r="A5043" s="84">
        <v>1043485790</v>
      </c>
      <c r="C5043" s="84">
        <v>0</v>
      </c>
      <c r="D5043" s="84">
        <v>1</v>
      </c>
      <c r="E5043" s="84" t="e">
        <v>#N/A</v>
      </c>
      <c r="F5043" s="84" t="s">
        <v>68</v>
      </c>
    </row>
    <row r="5044" spans="1:6" x14ac:dyDescent="0.25">
      <c r="A5044" s="84">
        <v>1952370819</v>
      </c>
      <c r="C5044" s="84">
        <v>0</v>
      </c>
      <c r="D5044" s="84">
        <v>1</v>
      </c>
      <c r="E5044" s="84" t="e">
        <v>#N/A</v>
      </c>
      <c r="F5044" s="84" t="s">
        <v>63</v>
      </c>
    </row>
    <row r="5045" spans="1:6" x14ac:dyDescent="0.25">
      <c r="A5045" s="84">
        <v>1588827893</v>
      </c>
      <c r="C5045" s="84">
        <v>0</v>
      </c>
      <c r="D5045" s="84">
        <v>1</v>
      </c>
      <c r="E5045" s="84" t="e">
        <v>#N/A</v>
      </c>
      <c r="F5045" s="84" t="s">
        <v>66</v>
      </c>
    </row>
    <row r="5046" spans="1:6" x14ac:dyDescent="0.25">
      <c r="A5046" s="84">
        <v>1255399341</v>
      </c>
      <c r="C5046" s="84">
        <v>0</v>
      </c>
      <c r="D5046" s="84">
        <v>1</v>
      </c>
      <c r="E5046" s="84" t="e">
        <v>#N/A</v>
      </c>
      <c r="F5046" s="84" t="s">
        <v>67</v>
      </c>
    </row>
    <row r="5047" spans="1:6" x14ac:dyDescent="0.25">
      <c r="A5047" s="84">
        <v>1902822299</v>
      </c>
      <c r="C5047" s="84">
        <v>0</v>
      </c>
      <c r="D5047" s="84">
        <v>1</v>
      </c>
      <c r="E5047" s="84" t="e">
        <v>#N/A</v>
      </c>
      <c r="F5047" s="84" t="s">
        <v>66</v>
      </c>
    </row>
    <row r="5048" spans="1:6" x14ac:dyDescent="0.25">
      <c r="A5048" s="84">
        <v>1962457408</v>
      </c>
      <c r="C5048" s="84">
        <v>0</v>
      </c>
      <c r="D5048" s="84">
        <v>1</v>
      </c>
      <c r="E5048" s="84" t="e">
        <v>#N/A</v>
      </c>
      <c r="F5048" s="84" t="s">
        <v>66</v>
      </c>
    </row>
    <row r="5049" spans="1:6" x14ac:dyDescent="0.25">
      <c r="A5049" s="84">
        <v>1780781302</v>
      </c>
      <c r="C5049" s="84">
        <v>0</v>
      </c>
      <c r="D5049" s="84">
        <v>1</v>
      </c>
      <c r="E5049" s="84" t="e">
        <v>#N/A</v>
      </c>
      <c r="F5049" s="84" t="s">
        <v>66</v>
      </c>
    </row>
    <row r="5050" spans="1:6" x14ac:dyDescent="0.25">
      <c r="A5050" s="84">
        <v>1821437229</v>
      </c>
      <c r="C5050" s="84">
        <v>0</v>
      </c>
      <c r="D5050" s="84">
        <v>1</v>
      </c>
      <c r="E5050" s="84" t="e">
        <v>#N/A</v>
      </c>
      <c r="F5050" s="84" t="s">
        <v>66</v>
      </c>
    </row>
    <row r="5051" spans="1:6" x14ac:dyDescent="0.25">
      <c r="A5051" s="84">
        <v>1578550141</v>
      </c>
      <c r="C5051" s="84">
        <v>0</v>
      </c>
      <c r="D5051" s="84">
        <v>1</v>
      </c>
      <c r="E5051" s="84" t="e">
        <v>#N/A</v>
      </c>
      <c r="F5051" s="84" t="s">
        <v>66</v>
      </c>
    </row>
    <row r="5052" spans="1:6" x14ac:dyDescent="0.25">
      <c r="A5052" s="84">
        <v>1649234600</v>
      </c>
      <c r="C5052" s="84">
        <v>0</v>
      </c>
      <c r="D5052" s="84">
        <v>1</v>
      </c>
      <c r="E5052" s="84" t="e">
        <v>#N/A</v>
      </c>
      <c r="F5052" s="84" t="s">
        <v>63</v>
      </c>
    </row>
    <row r="5053" spans="1:6" x14ac:dyDescent="0.25">
      <c r="A5053" s="84">
        <v>1073757217</v>
      </c>
      <c r="C5053" s="84">
        <v>0</v>
      </c>
      <c r="D5053" s="84">
        <v>1</v>
      </c>
      <c r="E5053" s="84" t="e">
        <v>#N/A</v>
      </c>
      <c r="F5053" s="84" t="s">
        <v>66</v>
      </c>
    </row>
    <row r="5054" spans="1:6" x14ac:dyDescent="0.25">
      <c r="A5054" s="84">
        <v>1740419597</v>
      </c>
      <c r="C5054" s="84">
        <v>0</v>
      </c>
      <c r="D5054" s="84">
        <v>1</v>
      </c>
      <c r="E5054" s="84" t="e">
        <v>#N/A</v>
      </c>
      <c r="F5054" s="84" t="s">
        <v>66</v>
      </c>
    </row>
    <row r="5055" spans="1:6" x14ac:dyDescent="0.25">
      <c r="A5055" s="84">
        <v>1760416283</v>
      </c>
      <c r="C5055" s="84">
        <v>0</v>
      </c>
      <c r="D5055" s="84">
        <v>1</v>
      </c>
      <c r="E5055" s="84" t="e">
        <v>#N/A</v>
      </c>
      <c r="F5055" s="84" t="s">
        <v>67</v>
      </c>
    </row>
    <row r="5056" spans="1:6" x14ac:dyDescent="0.25">
      <c r="A5056" s="84">
        <v>1740662352</v>
      </c>
      <c r="C5056" s="84">
        <v>0</v>
      </c>
      <c r="D5056" s="84">
        <v>1</v>
      </c>
      <c r="E5056" s="84" t="e">
        <v>#N/A</v>
      </c>
      <c r="F5056" s="84" t="s">
        <v>68</v>
      </c>
    </row>
    <row r="5057" spans="1:6" x14ac:dyDescent="0.25">
      <c r="A5057" s="84">
        <v>1780016782</v>
      </c>
      <c r="C5057" s="84">
        <v>0</v>
      </c>
      <c r="D5057" s="84">
        <v>1</v>
      </c>
      <c r="E5057" s="84" t="e">
        <v>#N/A</v>
      </c>
      <c r="F5057" s="84" t="s">
        <v>67</v>
      </c>
    </row>
    <row r="5058" spans="1:6" x14ac:dyDescent="0.25">
      <c r="A5058" s="84">
        <v>1760724504</v>
      </c>
      <c r="C5058" s="84">
        <v>0</v>
      </c>
      <c r="D5058" s="84">
        <v>1</v>
      </c>
      <c r="E5058" s="84" t="e">
        <v>#N/A</v>
      </c>
      <c r="F5058" s="84" t="s">
        <v>66</v>
      </c>
    </row>
    <row r="5059" spans="1:6" x14ac:dyDescent="0.25">
      <c r="A5059" s="84">
        <v>1326214727</v>
      </c>
      <c r="C5059" s="84">
        <v>0</v>
      </c>
      <c r="D5059" s="84">
        <v>1</v>
      </c>
      <c r="E5059" s="84" t="e">
        <v>#N/A</v>
      </c>
      <c r="F5059" s="84" t="s">
        <v>63</v>
      </c>
    </row>
    <row r="5060" spans="1:6" x14ac:dyDescent="0.25">
      <c r="A5060" s="84">
        <v>1053521989</v>
      </c>
      <c r="C5060" s="84">
        <v>0</v>
      </c>
      <c r="D5060" s="84">
        <v>1</v>
      </c>
      <c r="E5060" s="84" t="e">
        <v>#N/A</v>
      </c>
      <c r="F5060" s="84" t="s">
        <v>68</v>
      </c>
    </row>
    <row r="5061" spans="1:6" x14ac:dyDescent="0.25">
      <c r="A5061" s="84">
        <v>1992197776</v>
      </c>
      <c r="C5061" s="84">
        <v>0</v>
      </c>
      <c r="D5061" s="84">
        <v>1</v>
      </c>
      <c r="E5061" s="84" t="e">
        <v>#N/A</v>
      </c>
      <c r="F5061" s="84" t="s">
        <v>70</v>
      </c>
    </row>
    <row r="5062" spans="1:6" x14ac:dyDescent="0.25">
      <c r="A5062" s="84">
        <v>1942680087</v>
      </c>
      <c r="C5062" s="84">
        <v>0</v>
      </c>
      <c r="D5062" s="84">
        <v>1</v>
      </c>
      <c r="E5062" s="84" t="e">
        <v>#N/A</v>
      </c>
      <c r="F5062" s="84" t="s">
        <v>63</v>
      </c>
    </row>
    <row r="5063" spans="1:6" x14ac:dyDescent="0.25">
      <c r="A5063" s="84">
        <v>1265896732</v>
      </c>
      <c r="C5063" s="84">
        <v>0</v>
      </c>
      <c r="D5063" s="84">
        <v>1</v>
      </c>
      <c r="E5063" s="84" t="e">
        <v>#N/A</v>
      </c>
      <c r="F5063" s="84" t="s">
        <v>63</v>
      </c>
    </row>
    <row r="5064" spans="1:6" x14ac:dyDescent="0.25">
      <c r="A5064" s="84">
        <v>1205435112</v>
      </c>
      <c r="C5064" s="84">
        <v>0</v>
      </c>
      <c r="D5064" s="84">
        <v>1</v>
      </c>
      <c r="E5064" s="84" t="e">
        <v>#N/A</v>
      </c>
      <c r="F5064" s="84" t="s">
        <v>67</v>
      </c>
    </row>
    <row r="5065" spans="1:6" x14ac:dyDescent="0.25">
      <c r="A5065" s="84">
        <v>1386358224</v>
      </c>
      <c r="C5065" s="84">
        <v>0</v>
      </c>
      <c r="D5065" s="84">
        <v>1</v>
      </c>
      <c r="E5065" s="84" t="e">
        <v>#N/A</v>
      </c>
      <c r="F5065" s="84" t="s">
        <v>66</v>
      </c>
    </row>
    <row r="5066" spans="1:6" x14ac:dyDescent="0.25">
      <c r="A5066" s="84">
        <v>1649347345</v>
      </c>
      <c r="C5066" s="84">
        <v>0</v>
      </c>
      <c r="D5066" s="84">
        <v>1</v>
      </c>
      <c r="E5066" s="84" t="e">
        <v>#N/A</v>
      </c>
      <c r="F5066" s="84" t="s">
        <v>63</v>
      </c>
    </row>
    <row r="5067" spans="1:6" x14ac:dyDescent="0.25">
      <c r="A5067" s="84">
        <v>1518967769</v>
      </c>
      <c r="C5067" s="84">
        <v>0</v>
      </c>
      <c r="D5067" s="84">
        <v>1</v>
      </c>
      <c r="E5067" s="84" t="e">
        <v>#N/A</v>
      </c>
      <c r="F5067" s="84" t="s">
        <v>66</v>
      </c>
    </row>
    <row r="5068" spans="1:6" x14ac:dyDescent="0.25">
      <c r="A5068" s="84">
        <v>1255329090</v>
      </c>
      <c r="C5068" s="84">
        <v>0</v>
      </c>
      <c r="D5068" s="84">
        <v>1</v>
      </c>
      <c r="E5068" s="84" t="e">
        <v>#N/A</v>
      </c>
      <c r="F5068" s="84" t="s">
        <v>63</v>
      </c>
    </row>
    <row r="5069" spans="1:6" x14ac:dyDescent="0.25">
      <c r="A5069" s="84">
        <v>1922097831</v>
      </c>
      <c r="C5069" s="84">
        <v>0</v>
      </c>
      <c r="D5069" s="84">
        <v>1</v>
      </c>
      <c r="E5069" s="84" t="e">
        <v>#N/A</v>
      </c>
      <c r="F5069" s="84" t="s">
        <v>63</v>
      </c>
    </row>
    <row r="5070" spans="1:6" x14ac:dyDescent="0.25">
      <c r="A5070" s="84">
        <v>1154360493</v>
      </c>
      <c r="C5070" s="84">
        <v>0</v>
      </c>
      <c r="D5070" s="84">
        <v>1</v>
      </c>
      <c r="E5070" s="84" t="e">
        <v>#N/A</v>
      </c>
      <c r="F5070" s="84" t="s">
        <v>63</v>
      </c>
    </row>
    <row r="5071" spans="1:6" x14ac:dyDescent="0.25">
      <c r="A5071" s="84">
        <v>1760488506</v>
      </c>
      <c r="C5071" s="84">
        <v>0</v>
      </c>
      <c r="D5071" s="84">
        <v>1</v>
      </c>
      <c r="E5071" s="84" t="e">
        <v>#N/A</v>
      </c>
      <c r="F5071" s="84" t="s">
        <v>63</v>
      </c>
    </row>
    <row r="5072" spans="1:6" x14ac:dyDescent="0.25">
      <c r="A5072" s="84">
        <v>1841387248</v>
      </c>
      <c r="C5072" s="84">
        <v>0</v>
      </c>
      <c r="D5072" s="84">
        <v>1</v>
      </c>
      <c r="E5072" s="84" t="e">
        <v>#N/A</v>
      </c>
      <c r="F5072" s="84" t="s">
        <v>67</v>
      </c>
    </row>
    <row r="5073" spans="1:6" x14ac:dyDescent="0.25">
      <c r="A5073" s="84">
        <v>1023148731</v>
      </c>
      <c r="C5073" s="84">
        <v>0</v>
      </c>
      <c r="D5073" s="84">
        <v>1</v>
      </c>
      <c r="E5073" s="84" t="e">
        <v>#N/A</v>
      </c>
      <c r="F5073" s="84" t="s">
        <v>66</v>
      </c>
    </row>
    <row r="5074" spans="1:6" x14ac:dyDescent="0.25">
      <c r="A5074" s="84">
        <v>1235457938</v>
      </c>
      <c r="C5074" s="84">
        <v>0</v>
      </c>
      <c r="D5074" s="84">
        <v>1</v>
      </c>
      <c r="E5074" s="84" t="e">
        <v>#N/A</v>
      </c>
      <c r="F5074" s="84" t="s">
        <v>66</v>
      </c>
    </row>
    <row r="5075" spans="1:6" x14ac:dyDescent="0.25">
      <c r="A5075" s="84">
        <v>1366746257</v>
      </c>
      <c r="C5075" s="84">
        <v>0</v>
      </c>
      <c r="D5075" s="84">
        <v>1</v>
      </c>
      <c r="E5075" s="84" t="e">
        <v>#N/A</v>
      </c>
      <c r="F5075" s="84" t="s">
        <v>63</v>
      </c>
    </row>
    <row r="5076" spans="1:6" x14ac:dyDescent="0.25">
      <c r="A5076" s="84">
        <v>1487938320</v>
      </c>
      <c r="C5076" s="84">
        <v>0</v>
      </c>
      <c r="D5076" s="84">
        <v>1</v>
      </c>
      <c r="E5076" s="84" t="e">
        <v>#N/A</v>
      </c>
      <c r="F5076" s="84" t="s">
        <v>67</v>
      </c>
    </row>
    <row r="5077" spans="1:6" x14ac:dyDescent="0.25">
      <c r="A5077" s="84">
        <v>1437407772</v>
      </c>
      <c r="C5077" s="84">
        <v>0</v>
      </c>
      <c r="D5077" s="84">
        <v>1</v>
      </c>
      <c r="E5077" s="84" t="e">
        <v>#N/A</v>
      </c>
      <c r="F5077" s="84" t="s">
        <v>63</v>
      </c>
    </row>
    <row r="5078" spans="1:6" x14ac:dyDescent="0.25">
      <c r="A5078" s="84">
        <v>1639584014</v>
      </c>
      <c r="C5078" s="84">
        <v>0</v>
      </c>
      <c r="D5078" s="84">
        <v>1</v>
      </c>
      <c r="E5078" s="84" t="e">
        <v>#N/A</v>
      </c>
      <c r="F5078" s="84" t="s">
        <v>70</v>
      </c>
    </row>
    <row r="5079" spans="1:6" x14ac:dyDescent="0.25">
      <c r="A5079" s="84">
        <v>1649531062</v>
      </c>
      <c r="C5079" s="84">
        <v>0</v>
      </c>
      <c r="D5079" s="84">
        <v>1</v>
      </c>
      <c r="E5079" s="84" t="e">
        <v>#N/A</v>
      </c>
      <c r="F5079" s="84" t="s">
        <v>63</v>
      </c>
    </row>
    <row r="5080" spans="1:6" x14ac:dyDescent="0.25">
      <c r="A5080" s="84">
        <v>1689057937</v>
      </c>
      <c r="C5080" s="84">
        <v>0</v>
      </c>
      <c r="D5080" s="84">
        <v>1</v>
      </c>
      <c r="E5080" s="84" t="e">
        <v>#N/A</v>
      </c>
      <c r="F5080" s="84" t="s">
        <v>67</v>
      </c>
    </row>
    <row r="5081" spans="1:6" x14ac:dyDescent="0.25">
      <c r="A5081" s="84">
        <v>1043694490</v>
      </c>
      <c r="C5081" s="84">
        <v>0</v>
      </c>
      <c r="D5081" s="84">
        <v>1</v>
      </c>
      <c r="E5081" s="84" t="e">
        <v>#N/A</v>
      </c>
      <c r="F5081" s="84" t="s">
        <v>67</v>
      </c>
    </row>
    <row r="5082" spans="1:6" x14ac:dyDescent="0.25">
      <c r="A5082" s="84">
        <v>1477915577</v>
      </c>
      <c r="C5082" s="84">
        <v>0</v>
      </c>
      <c r="D5082" s="84">
        <v>1</v>
      </c>
      <c r="E5082" s="84" t="e">
        <v>#N/A</v>
      </c>
      <c r="F5082" s="84" t="s">
        <v>66</v>
      </c>
    </row>
    <row r="5083" spans="1:6" x14ac:dyDescent="0.25">
      <c r="A5083" s="84">
        <v>1164406716</v>
      </c>
      <c r="C5083" s="84">
        <v>0</v>
      </c>
      <c r="D5083" s="84">
        <v>1</v>
      </c>
      <c r="E5083" s="84" t="e">
        <v>#N/A</v>
      </c>
      <c r="F5083" s="84" t="s">
        <v>67</v>
      </c>
    </row>
    <row r="5084" spans="1:6" x14ac:dyDescent="0.25">
      <c r="A5084" s="84">
        <v>1558371450</v>
      </c>
      <c r="C5084" s="84">
        <v>0</v>
      </c>
      <c r="D5084" s="84">
        <v>1</v>
      </c>
      <c r="E5084" s="84" t="e">
        <v>#N/A</v>
      </c>
      <c r="F5084" s="84" t="s">
        <v>66</v>
      </c>
    </row>
    <row r="5085" spans="1:6" x14ac:dyDescent="0.25">
      <c r="A5085" s="84">
        <v>1275768749</v>
      </c>
      <c r="C5085" s="84">
        <v>0</v>
      </c>
      <c r="D5085" s="84">
        <v>1</v>
      </c>
      <c r="E5085" s="84" t="e">
        <v>#N/A</v>
      </c>
      <c r="F5085" s="84" t="s">
        <v>66</v>
      </c>
    </row>
    <row r="5086" spans="1:6" x14ac:dyDescent="0.25">
      <c r="A5086" s="84">
        <v>1669463543</v>
      </c>
      <c r="C5086" s="84">
        <v>0</v>
      </c>
      <c r="D5086" s="84">
        <v>1</v>
      </c>
      <c r="E5086" s="84" t="e">
        <v>#N/A</v>
      </c>
      <c r="F5086" s="84" t="s">
        <v>63</v>
      </c>
    </row>
    <row r="5087" spans="1:6" x14ac:dyDescent="0.25">
      <c r="A5087" s="84">
        <v>1457357006</v>
      </c>
      <c r="C5087" s="84">
        <v>0</v>
      </c>
      <c r="D5087" s="84">
        <v>1</v>
      </c>
      <c r="E5087" s="84" t="e">
        <v>#N/A</v>
      </c>
      <c r="F5087" s="84" t="s">
        <v>66</v>
      </c>
    </row>
    <row r="5088" spans="1:6" x14ac:dyDescent="0.25">
      <c r="A5088" s="84">
        <v>1932145745</v>
      </c>
      <c r="C5088" s="84">
        <v>0</v>
      </c>
      <c r="D5088" s="84">
        <v>1</v>
      </c>
      <c r="E5088" s="84" t="e">
        <v>#N/A</v>
      </c>
      <c r="F5088" s="84" t="s">
        <v>67</v>
      </c>
    </row>
    <row r="5089" spans="1:6" x14ac:dyDescent="0.25">
      <c r="A5089" s="84">
        <v>1457332074</v>
      </c>
      <c r="C5089" s="84">
        <v>0</v>
      </c>
      <c r="D5089" s="84">
        <v>1</v>
      </c>
      <c r="E5089" s="84" t="e">
        <v>#N/A</v>
      </c>
      <c r="F5089" s="84" t="s">
        <v>63</v>
      </c>
    </row>
    <row r="5090" spans="1:6" x14ac:dyDescent="0.25">
      <c r="A5090" s="84">
        <v>1144262270</v>
      </c>
      <c r="C5090" s="84">
        <v>0</v>
      </c>
      <c r="D5090" s="84">
        <v>1</v>
      </c>
      <c r="E5090" s="84" t="e">
        <v>#N/A</v>
      </c>
      <c r="F5090" s="84" t="s">
        <v>66</v>
      </c>
    </row>
    <row r="5091" spans="1:6" x14ac:dyDescent="0.25">
      <c r="A5091" s="84">
        <v>1407983158</v>
      </c>
      <c r="C5091" s="84">
        <v>0</v>
      </c>
      <c r="D5091" s="84">
        <v>1</v>
      </c>
      <c r="E5091" s="84" t="e">
        <v>#N/A</v>
      </c>
      <c r="F5091" s="84" t="s">
        <v>66</v>
      </c>
    </row>
    <row r="5092" spans="1:6" x14ac:dyDescent="0.25">
      <c r="A5092" s="84">
        <v>1568584688</v>
      </c>
      <c r="C5092" s="84">
        <v>0</v>
      </c>
      <c r="D5092" s="84">
        <v>1</v>
      </c>
      <c r="E5092" s="84" t="e">
        <v>#N/A</v>
      </c>
      <c r="F5092" s="84" t="s">
        <v>66</v>
      </c>
    </row>
    <row r="5093" spans="1:6" x14ac:dyDescent="0.25">
      <c r="A5093" s="84">
        <v>1578854733</v>
      </c>
      <c r="C5093" s="84">
        <v>0</v>
      </c>
      <c r="D5093" s="84">
        <v>1</v>
      </c>
      <c r="E5093" s="84" t="e">
        <v>#N/A</v>
      </c>
      <c r="F5093" s="84" t="s">
        <v>63</v>
      </c>
    </row>
    <row r="5094" spans="1:6" x14ac:dyDescent="0.25">
      <c r="A5094" s="84">
        <v>1952474280</v>
      </c>
      <c r="C5094" s="84">
        <v>0</v>
      </c>
      <c r="D5094" s="84">
        <v>1</v>
      </c>
      <c r="E5094" s="84" t="e">
        <v>#N/A</v>
      </c>
      <c r="F5094" s="84" t="s">
        <v>66</v>
      </c>
    </row>
    <row r="5095" spans="1:6" x14ac:dyDescent="0.25">
      <c r="A5095" s="84">
        <v>1114279130</v>
      </c>
      <c r="C5095" s="84">
        <v>0</v>
      </c>
      <c r="D5095" s="84">
        <v>1</v>
      </c>
      <c r="E5095" s="84" t="e">
        <v>#N/A</v>
      </c>
      <c r="F5095" s="84" t="s">
        <v>63</v>
      </c>
    </row>
    <row r="5096" spans="1:6" x14ac:dyDescent="0.25">
      <c r="A5096" s="84">
        <v>1114181302</v>
      </c>
      <c r="C5096" s="84">
        <v>0</v>
      </c>
      <c r="D5096" s="84">
        <v>1</v>
      </c>
      <c r="E5096" s="84" t="e">
        <v>#N/A</v>
      </c>
      <c r="F5096" s="84" t="s">
        <v>67</v>
      </c>
    </row>
    <row r="5097" spans="1:6" x14ac:dyDescent="0.25">
      <c r="A5097" s="84">
        <v>1124374418</v>
      </c>
      <c r="C5097" s="84">
        <v>0</v>
      </c>
      <c r="D5097" s="84">
        <v>1</v>
      </c>
      <c r="E5097" s="84" t="e">
        <v>#N/A</v>
      </c>
      <c r="F5097" s="84" t="s">
        <v>70</v>
      </c>
    </row>
    <row r="5098" spans="1:6" x14ac:dyDescent="0.25">
      <c r="A5098" s="84">
        <v>1538585385</v>
      </c>
      <c r="C5098" s="84">
        <v>0</v>
      </c>
      <c r="D5098" s="84">
        <v>1</v>
      </c>
      <c r="E5098" s="84" t="e">
        <v>#N/A</v>
      </c>
      <c r="F5098" s="84" t="s">
        <v>63</v>
      </c>
    </row>
    <row r="5099" spans="1:6" x14ac:dyDescent="0.25">
      <c r="A5099" s="84">
        <v>1578946356</v>
      </c>
      <c r="C5099" s="84">
        <v>0</v>
      </c>
      <c r="D5099" s="84">
        <v>1</v>
      </c>
      <c r="E5099" s="84" t="e">
        <v>#N/A</v>
      </c>
      <c r="F5099" s="84" t="s">
        <v>63</v>
      </c>
    </row>
    <row r="5100" spans="1:6" x14ac:dyDescent="0.25">
      <c r="A5100" s="84">
        <v>1104828532</v>
      </c>
      <c r="C5100" s="84">
        <v>0</v>
      </c>
      <c r="D5100" s="84">
        <v>1</v>
      </c>
      <c r="E5100" s="84" t="e">
        <v>#N/A</v>
      </c>
      <c r="F5100" s="84" t="s">
        <v>63</v>
      </c>
    </row>
    <row r="5101" spans="1:6" x14ac:dyDescent="0.25">
      <c r="A5101" s="84">
        <v>1801058565</v>
      </c>
      <c r="C5101" s="84">
        <v>0</v>
      </c>
      <c r="D5101" s="84">
        <v>1</v>
      </c>
      <c r="E5101" s="84" t="e">
        <v>#N/A</v>
      </c>
      <c r="F5101" s="84" t="s">
        <v>67</v>
      </c>
    </row>
    <row r="5102" spans="1:6" x14ac:dyDescent="0.25">
      <c r="A5102" s="84">
        <v>1780627034</v>
      </c>
      <c r="C5102" s="84">
        <v>0</v>
      </c>
      <c r="D5102" s="84">
        <v>1</v>
      </c>
      <c r="E5102" s="84" t="e">
        <v>#N/A</v>
      </c>
      <c r="F5102" s="84" t="s">
        <v>66</v>
      </c>
    </row>
    <row r="5103" spans="1:6" x14ac:dyDescent="0.25">
      <c r="A5103" s="84">
        <v>1366487514</v>
      </c>
      <c r="C5103" s="84">
        <v>0</v>
      </c>
      <c r="D5103" s="84">
        <v>1</v>
      </c>
      <c r="E5103" s="84" t="e">
        <v>#N/A</v>
      </c>
      <c r="F5103" s="84" t="s">
        <v>66</v>
      </c>
    </row>
    <row r="5104" spans="1:6" x14ac:dyDescent="0.25">
      <c r="A5104" s="84">
        <v>1235299405</v>
      </c>
      <c r="C5104" s="84">
        <v>0</v>
      </c>
      <c r="D5104" s="84">
        <v>1</v>
      </c>
      <c r="E5104" s="84" t="e">
        <v>#N/A</v>
      </c>
      <c r="F5104" s="84" t="s">
        <v>67</v>
      </c>
    </row>
    <row r="5105" spans="1:6" x14ac:dyDescent="0.25">
      <c r="A5105" s="84">
        <v>1740398270</v>
      </c>
      <c r="C5105" s="84">
        <v>0</v>
      </c>
      <c r="D5105" s="84">
        <v>1</v>
      </c>
      <c r="E5105" s="84" t="e">
        <v>#N/A</v>
      </c>
      <c r="F5105" s="84" t="s">
        <v>63</v>
      </c>
    </row>
    <row r="5106" spans="1:6" x14ac:dyDescent="0.25">
      <c r="A5106" s="84">
        <v>1659683498</v>
      </c>
      <c r="C5106" s="84">
        <v>0</v>
      </c>
      <c r="D5106" s="84">
        <v>1</v>
      </c>
      <c r="E5106" s="84" t="e">
        <v>#N/A</v>
      </c>
      <c r="F5106" s="84" t="s">
        <v>70</v>
      </c>
    </row>
    <row r="5107" spans="1:6" x14ac:dyDescent="0.25">
      <c r="A5107" s="84">
        <v>1326200536</v>
      </c>
      <c r="C5107" s="84">
        <v>0</v>
      </c>
      <c r="D5107" s="84">
        <v>1</v>
      </c>
      <c r="E5107" s="84" t="e">
        <v>#N/A</v>
      </c>
      <c r="F5107" s="84" t="s">
        <v>66</v>
      </c>
    </row>
    <row r="5108" spans="1:6" x14ac:dyDescent="0.25">
      <c r="A5108" s="84">
        <v>1912120957</v>
      </c>
      <c r="C5108" s="84">
        <v>0</v>
      </c>
      <c r="D5108" s="84">
        <v>1</v>
      </c>
      <c r="E5108" s="84" t="e">
        <v>#N/A</v>
      </c>
      <c r="F5108" s="84" t="s">
        <v>70</v>
      </c>
    </row>
    <row r="5109" spans="1:6" x14ac:dyDescent="0.25">
      <c r="A5109" s="84">
        <v>1285623819</v>
      </c>
      <c r="C5109" s="84">
        <v>0</v>
      </c>
      <c r="D5109" s="84">
        <v>1</v>
      </c>
      <c r="E5109" s="84" t="e">
        <v>#N/A</v>
      </c>
      <c r="F5109" s="84" t="s">
        <v>63</v>
      </c>
    </row>
    <row r="5110" spans="1:6" x14ac:dyDescent="0.25">
      <c r="A5110" s="84">
        <v>1285968446</v>
      </c>
      <c r="C5110" s="84">
        <v>0</v>
      </c>
      <c r="D5110" s="84">
        <v>1</v>
      </c>
      <c r="E5110" s="84" t="e">
        <v>#N/A</v>
      </c>
      <c r="F5110" s="84" t="s">
        <v>67</v>
      </c>
    </row>
    <row r="5111" spans="1:6" x14ac:dyDescent="0.25">
      <c r="A5111" s="84">
        <v>1558673566</v>
      </c>
      <c r="C5111" s="84">
        <v>0</v>
      </c>
      <c r="D5111" s="84">
        <v>1</v>
      </c>
      <c r="E5111" s="84" t="e">
        <v>#N/A</v>
      </c>
      <c r="F5111" s="84" t="s">
        <v>66</v>
      </c>
    </row>
    <row r="5112" spans="1:6" x14ac:dyDescent="0.25">
      <c r="A5112" s="84">
        <v>1124109467</v>
      </c>
      <c r="C5112" s="84">
        <v>0</v>
      </c>
      <c r="D5112" s="84">
        <v>1</v>
      </c>
      <c r="E5112" s="84" t="e">
        <v>#N/A</v>
      </c>
      <c r="F5112" s="84" t="s">
        <v>70</v>
      </c>
    </row>
    <row r="5113" spans="1:6" x14ac:dyDescent="0.25">
      <c r="A5113" s="84">
        <v>1043228745</v>
      </c>
      <c r="C5113" s="84">
        <v>0</v>
      </c>
      <c r="D5113" s="84">
        <v>1</v>
      </c>
      <c r="E5113" s="84" t="e">
        <v>#N/A</v>
      </c>
      <c r="F5113" s="84" t="s">
        <v>70</v>
      </c>
    </row>
    <row r="5114" spans="1:6" x14ac:dyDescent="0.25">
      <c r="A5114" s="84">
        <v>1962696088</v>
      </c>
      <c r="C5114" s="84">
        <v>0</v>
      </c>
      <c r="D5114" s="84">
        <v>1</v>
      </c>
      <c r="E5114" s="84" t="e">
        <v>#N/A</v>
      </c>
      <c r="F5114" s="84" t="s">
        <v>70</v>
      </c>
    </row>
    <row r="5115" spans="1:6" x14ac:dyDescent="0.25">
      <c r="A5115" s="84">
        <v>1891939187</v>
      </c>
      <c r="C5115" s="84">
        <v>0</v>
      </c>
      <c r="D5115" s="84">
        <v>1</v>
      </c>
      <c r="E5115" s="84" t="e">
        <v>#N/A</v>
      </c>
      <c r="F5115" s="84" t="s">
        <v>67</v>
      </c>
    </row>
    <row r="5116" spans="1:6" x14ac:dyDescent="0.25">
      <c r="A5116" s="84">
        <v>1275965287</v>
      </c>
      <c r="C5116" s="84">
        <v>0</v>
      </c>
      <c r="D5116" s="84">
        <v>1</v>
      </c>
      <c r="E5116" s="84" t="e">
        <v>#N/A</v>
      </c>
      <c r="F5116" s="84" t="s">
        <v>63</v>
      </c>
    </row>
    <row r="5117" spans="1:6" x14ac:dyDescent="0.25">
      <c r="A5117" s="84">
        <v>1053755652</v>
      </c>
      <c r="C5117" s="84">
        <v>0</v>
      </c>
      <c r="D5117" s="84">
        <v>1</v>
      </c>
      <c r="E5117" s="84" t="e">
        <v>#N/A</v>
      </c>
      <c r="F5117" s="84" t="s">
        <v>66</v>
      </c>
    </row>
    <row r="5118" spans="1:6" x14ac:dyDescent="0.25">
      <c r="A5118" s="84">
        <v>1003279761</v>
      </c>
      <c r="C5118" s="84">
        <v>0</v>
      </c>
      <c r="D5118" s="84">
        <v>1</v>
      </c>
      <c r="E5118" s="84" t="e">
        <v>#N/A</v>
      </c>
      <c r="F5118" s="84" t="s">
        <v>66</v>
      </c>
    </row>
    <row r="5119" spans="1:6" x14ac:dyDescent="0.25">
      <c r="A5119" s="84">
        <v>1568881472</v>
      </c>
      <c r="C5119" s="84">
        <v>0</v>
      </c>
      <c r="D5119" s="84">
        <v>1</v>
      </c>
      <c r="E5119" s="84" t="e">
        <v>#N/A</v>
      </c>
      <c r="F5119" s="84" t="s">
        <v>66</v>
      </c>
    </row>
    <row r="5120" spans="1:6" x14ac:dyDescent="0.25">
      <c r="A5120" s="84">
        <v>1811163918</v>
      </c>
      <c r="C5120" s="84">
        <v>0</v>
      </c>
      <c r="D5120" s="84">
        <v>1</v>
      </c>
      <c r="E5120" s="84" t="e">
        <v>#N/A</v>
      </c>
      <c r="F5120" s="84" t="s">
        <v>70</v>
      </c>
    </row>
    <row r="5121" spans="1:6" x14ac:dyDescent="0.25">
      <c r="A5121" s="84">
        <v>1245780808</v>
      </c>
      <c r="C5121" s="84">
        <v>0</v>
      </c>
      <c r="D5121" s="84">
        <v>1</v>
      </c>
      <c r="E5121" s="84" t="e">
        <v>#N/A</v>
      </c>
      <c r="F5121" s="84" t="s">
        <v>66</v>
      </c>
    </row>
    <row r="5122" spans="1:6" x14ac:dyDescent="0.25">
      <c r="A5122" s="84">
        <v>1073056248</v>
      </c>
      <c r="C5122" s="84">
        <v>0</v>
      </c>
      <c r="D5122" s="84">
        <v>1</v>
      </c>
      <c r="E5122" s="84" t="e">
        <v>#N/A</v>
      </c>
      <c r="F5122" s="84" t="s">
        <v>66</v>
      </c>
    </row>
    <row r="5123" spans="1:6" x14ac:dyDescent="0.25">
      <c r="A5123" s="84">
        <v>1144713728</v>
      </c>
      <c r="C5123" s="84">
        <v>0</v>
      </c>
      <c r="D5123" s="84">
        <v>1</v>
      </c>
      <c r="E5123" s="84" t="e">
        <v>#N/A</v>
      </c>
      <c r="F5123" s="84" t="s">
        <v>67</v>
      </c>
    </row>
    <row r="5124" spans="1:6" x14ac:dyDescent="0.25">
      <c r="A5124" s="84">
        <v>1811661010</v>
      </c>
      <c r="C5124" s="84">
        <v>0</v>
      </c>
      <c r="D5124" s="84">
        <v>1</v>
      </c>
      <c r="E5124" s="84" t="e">
        <v>#N/A</v>
      </c>
      <c r="F5124" s="84" t="s">
        <v>63</v>
      </c>
    </row>
    <row r="5125" spans="1:6" x14ac:dyDescent="0.25">
      <c r="A5125" s="84">
        <v>1699409540</v>
      </c>
      <c r="C5125" s="84">
        <v>0</v>
      </c>
      <c r="D5125" s="84">
        <v>1</v>
      </c>
      <c r="E5125" s="84" t="e">
        <v>#N/A</v>
      </c>
      <c r="F5125" s="84" t="s">
        <v>66</v>
      </c>
    </row>
    <row r="5126" spans="1:6" x14ac:dyDescent="0.25">
      <c r="A5126" s="84">
        <v>1881687093</v>
      </c>
      <c r="C5126" s="84">
        <v>0</v>
      </c>
      <c r="D5126" s="84">
        <v>1</v>
      </c>
      <c r="E5126" s="84" t="e">
        <v>#N/A</v>
      </c>
      <c r="F5126" s="84" t="s">
        <v>67</v>
      </c>
    </row>
    <row r="5127" spans="1:6" x14ac:dyDescent="0.25">
      <c r="A5127" s="84">
        <v>1245381201</v>
      </c>
      <c r="C5127" s="84">
        <v>0</v>
      </c>
      <c r="D5127" s="84">
        <v>1</v>
      </c>
      <c r="E5127" s="84" t="e">
        <v>#N/A</v>
      </c>
      <c r="F5127" s="84" t="s">
        <v>66</v>
      </c>
    </row>
    <row r="5128" spans="1:6" x14ac:dyDescent="0.25">
      <c r="A5128" s="84">
        <v>1962507251</v>
      </c>
      <c r="C5128" s="84">
        <v>0</v>
      </c>
      <c r="D5128" s="84">
        <v>1</v>
      </c>
      <c r="E5128" s="84" t="e">
        <v>#N/A</v>
      </c>
      <c r="F5128" s="84" t="s">
        <v>67</v>
      </c>
    </row>
    <row r="5129" spans="1:6" x14ac:dyDescent="0.25">
      <c r="A5129" s="84">
        <v>1073501052</v>
      </c>
      <c r="C5129" s="84">
        <v>0</v>
      </c>
      <c r="D5129" s="84">
        <v>1</v>
      </c>
      <c r="E5129" s="84" t="e">
        <v>#N/A</v>
      </c>
      <c r="F5129" s="84" t="s">
        <v>63</v>
      </c>
    </row>
    <row r="5130" spans="1:6" x14ac:dyDescent="0.25">
      <c r="A5130" s="84">
        <v>1902815103</v>
      </c>
      <c r="C5130" s="84">
        <v>0</v>
      </c>
      <c r="D5130" s="84">
        <v>1</v>
      </c>
      <c r="E5130" s="84" t="e">
        <v>#N/A</v>
      </c>
      <c r="F5130" s="84" t="s">
        <v>66</v>
      </c>
    </row>
    <row r="5131" spans="1:6" x14ac:dyDescent="0.25">
      <c r="A5131" s="84">
        <v>1619933843</v>
      </c>
      <c r="C5131" s="84">
        <v>0</v>
      </c>
      <c r="D5131" s="84">
        <v>1</v>
      </c>
      <c r="E5131" s="84" t="e">
        <v>#N/A</v>
      </c>
      <c r="F5131" s="84" t="s">
        <v>67</v>
      </c>
    </row>
    <row r="5132" spans="1:6" x14ac:dyDescent="0.25">
      <c r="A5132" s="84">
        <v>1629067053</v>
      </c>
      <c r="C5132" s="84">
        <v>0</v>
      </c>
      <c r="D5132" s="84">
        <v>1</v>
      </c>
      <c r="E5132" s="84" t="e">
        <v>#N/A</v>
      </c>
      <c r="F5132" s="84" t="s">
        <v>66</v>
      </c>
    </row>
    <row r="5133" spans="1:6" x14ac:dyDescent="0.25">
      <c r="A5133" s="84">
        <v>1265562862</v>
      </c>
      <c r="C5133" s="84">
        <v>0</v>
      </c>
      <c r="D5133" s="84">
        <v>1</v>
      </c>
      <c r="E5133" s="84" t="e">
        <v>#N/A</v>
      </c>
      <c r="F5133" s="84" t="s">
        <v>63</v>
      </c>
    </row>
    <row r="5134" spans="1:6" x14ac:dyDescent="0.25">
      <c r="A5134" s="84">
        <v>1306821988</v>
      </c>
      <c r="C5134" s="84">
        <v>0</v>
      </c>
      <c r="D5134" s="84">
        <v>1</v>
      </c>
      <c r="E5134" s="84" t="e">
        <v>#N/A</v>
      </c>
      <c r="F5134" s="84" t="s">
        <v>63</v>
      </c>
    </row>
    <row r="5135" spans="1:6" x14ac:dyDescent="0.25">
      <c r="A5135" s="84">
        <v>1417045311</v>
      </c>
      <c r="C5135" s="84">
        <v>0</v>
      </c>
      <c r="D5135" s="84">
        <v>1</v>
      </c>
      <c r="E5135" s="84" t="e">
        <v>#N/A</v>
      </c>
      <c r="F5135" s="84" t="s">
        <v>63</v>
      </c>
    </row>
    <row r="5136" spans="1:6" x14ac:dyDescent="0.25">
      <c r="A5136" s="84">
        <v>1508996562</v>
      </c>
      <c r="C5136" s="84">
        <v>0</v>
      </c>
      <c r="D5136" s="84">
        <v>1</v>
      </c>
      <c r="E5136" s="84" t="e">
        <v>#N/A</v>
      </c>
      <c r="F5136" s="84" t="s">
        <v>67</v>
      </c>
    </row>
    <row r="5137" spans="1:6" x14ac:dyDescent="0.25">
      <c r="A5137" s="84">
        <v>1871751891</v>
      </c>
      <c r="C5137" s="84">
        <v>0</v>
      </c>
      <c r="D5137" s="84">
        <v>1</v>
      </c>
      <c r="E5137" s="84" t="e">
        <v>#N/A</v>
      </c>
      <c r="F5137" s="84" t="s">
        <v>70</v>
      </c>
    </row>
    <row r="5138" spans="1:6" x14ac:dyDescent="0.25">
      <c r="A5138" s="84">
        <v>1912294463</v>
      </c>
      <c r="C5138" s="84">
        <v>0</v>
      </c>
      <c r="D5138" s="84">
        <v>1</v>
      </c>
      <c r="E5138" s="84" t="e">
        <v>#N/A</v>
      </c>
      <c r="F5138" s="84" t="s">
        <v>63</v>
      </c>
    </row>
    <row r="5139" spans="1:6" x14ac:dyDescent="0.25">
      <c r="A5139" s="84">
        <v>1427246628</v>
      </c>
      <c r="C5139" s="84">
        <v>0</v>
      </c>
      <c r="D5139" s="84">
        <v>1</v>
      </c>
      <c r="E5139" s="84" t="e">
        <v>#N/A</v>
      </c>
      <c r="F5139" s="84" t="s">
        <v>63</v>
      </c>
    </row>
    <row r="5140" spans="1:6" x14ac:dyDescent="0.25">
      <c r="A5140" s="84">
        <v>1144416918</v>
      </c>
      <c r="C5140" s="84">
        <v>0</v>
      </c>
      <c r="D5140" s="84">
        <v>1</v>
      </c>
      <c r="E5140" s="84" t="e">
        <v>#N/A</v>
      </c>
      <c r="F5140" s="84" t="s">
        <v>68</v>
      </c>
    </row>
    <row r="5141" spans="1:6" x14ac:dyDescent="0.25">
      <c r="A5141" s="84">
        <v>1003110081</v>
      </c>
      <c r="C5141" s="84">
        <v>0</v>
      </c>
      <c r="D5141" s="84">
        <v>1</v>
      </c>
      <c r="E5141" s="84" t="e">
        <v>#N/A</v>
      </c>
      <c r="F5141" s="84" t="s">
        <v>63</v>
      </c>
    </row>
    <row r="5142" spans="1:6" x14ac:dyDescent="0.25">
      <c r="A5142" s="84">
        <v>1164885398</v>
      </c>
      <c r="C5142" s="84">
        <v>0</v>
      </c>
      <c r="D5142" s="84">
        <v>1</v>
      </c>
      <c r="E5142" s="84" t="e">
        <v>#N/A</v>
      </c>
      <c r="F5142" s="84" t="s">
        <v>67</v>
      </c>
    </row>
    <row r="5143" spans="1:6" x14ac:dyDescent="0.25">
      <c r="A5143" s="84">
        <v>1629571583</v>
      </c>
      <c r="C5143" s="84">
        <v>0</v>
      </c>
      <c r="D5143" s="84">
        <v>1</v>
      </c>
      <c r="E5143" s="84" t="e">
        <v>#N/A</v>
      </c>
      <c r="F5143" s="84" t="s">
        <v>70</v>
      </c>
    </row>
    <row r="5144" spans="1:6" x14ac:dyDescent="0.25">
      <c r="A5144" s="84">
        <v>1063946606</v>
      </c>
      <c r="C5144" s="84">
        <v>0</v>
      </c>
      <c r="D5144" s="84">
        <v>1</v>
      </c>
      <c r="E5144" s="84" t="e">
        <v>#N/A</v>
      </c>
      <c r="F5144" s="84" t="s">
        <v>66</v>
      </c>
    </row>
    <row r="5145" spans="1:6" x14ac:dyDescent="0.25">
      <c r="A5145" s="84">
        <v>1801363064</v>
      </c>
      <c r="C5145" s="84">
        <v>0</v>
      </c>
      <c r="D5145" s="84">
        <v>1</v>
      </c>
      <c r="E5145" s="84" t="e">
        <v>#N/A</v>
      </c>
      <c r="F5145" s="84" t="s">
        <v>63</v>
      </c>
    </row>
    <row r="5146" spans="1:6" x14ac:dyDescent="0.25">
      <c r="A5146" s="84">
        <v>1114562378</v>
      </c>
      <c r="C5146" s="84">
        <v>0</v>
      </c>
      <c r="D5146" s="84">
        <v>1</v>
      </c>
      <c r="E5146" s="84" t="e">
        <v>#N/A</v>
      </c>
      <c r="F5146" s="84" t="s">
        <v>63</v>
      </c>
    </row>
    <row r="5147" spans="1:6" x14ac:dyDescent="0.25">
      <c r="A5147" s="84">
        <v>1750300539</v>
      </c>
      <c r="C5147" s="84">
        <v>0</v>
      </c>
      <c r="D5147" s="84">
        <v>1</v>
      </c>
      <c r="E5147" s="84" t="e">
        <v>#N/A</v>
      </c>
      <c r="F5147" s="84" t="s">
        <v>63</v>
      </c>
    </row>
    <row r="5148" spans="1:6" x14ac:dyDescent="0.25">
      <c r="A5148" s="84">
        <v>1760778047</v>
      </c>
      <c r="C5148" s="84">
        <v>0</v>
      </c>
      <c r="D5148" s="84">
        <v>1</v>
      </c>
      <c r="E5148" s="84" t="e">
        <v>#N/A</v>
      </c>
      <c r="F5148" s="84" t="s">
        <v>63</v>
      </c>
    </row>
    <row r="5149" spans="1:6" x14ac:dyDescent="0.25">
      <c r="A5149" s="84">
        <v>1376632018</v>
      </c>
      <c r="C5149" s="84">
        <v>0</v>
      </c>
      <c r="D5149" s="84">
        <v>1</v>
      </c>
      <c r="E5149" s="84" t="e">
        <v>#N/A</v>
      </c>
      <c r="F5149" s="84" t="s">
        <v>66</v>
      </c>
    </row>
    <row r="5150" spans="1:6" x14ac:dyDescent="0.25">
      <c r="A5150" s="84">
        <v>1346288941</v>
      </c>
      <c r="C5150" s="84">
        <v>0</v>
      </c>
      <c r="D5150" s="84">
        <v>1</v>
      </c>
      <c r="E5150" s="84" t="e">
        <v>#N/A</v>
      </c>
      <c r="F5150" s="84" t="s">
        <v>66</v>
      </c>
    </row>
    <row r="5151" spans="1:6" x14ac:dyDescent="0.25">
      <c r="A5151" s="84">
        <v>1891877817</v>
      </c>
      <c r="C5151" s="84">
        <v>0</v>
      </c>
      <c r="D5151" s="84">
        <v>1</v>
      </c>
      <c r="E5151" s="84" t="e">
        <v>#N/A</v>
      </c>
      <c r="F5151" s="84" t="s">
        <v>63</v>
      </c>
    </row>
    <row r="5152" spans="1:6" x14ac:dyDescent="0.25">
      <c r="A5152" s="84">
        <v>1316188279</v>
      </c>
      <c r="C5152" s="84">
        <v>0</v>
      </c>
      <c r="D5152" s="84">
        <v>1</v>
      </c>
      <c r="E5152" s="84" t="e">
        <v>#N/A</v>
      </c>
      <c r="F5152" s="84" t="s">
        <v>63</v>
      </c>
    </row>
    <row r="5153" spans="1:6" x14ac:dyDescent="0.25">
      <c r="A5153" s="84">
        <v>1730175084</v>
      </c>
      <c r="C5153" s="84">
        <v>0</v>
      </c>
      <c r="D5153" s="84">
        <v>1</v>
      </c>
      <c r="E5153" s="84" t="e">
        <v>#N/A</v>
      </c>
      <c r="F5153" s="84" t="s">
        <v>63</v>
      </c>
    </row>
    <row r="5154" spans="1:6" x14ac:dyDescent="0.25">
      <c r="A5154" s="84">
        <v>1407296734</v>
      </c>
      <c r="C5154" s="84">
        <v>0</v>
      </c>
      <c r="D5154" s="84">
        <v>1</v>
      </c>
      <c r="E5154" s="84" t="e">
        <v>#N/A</v>
      </c>
      <c r="F5154" s="84" t="s">
        <v>66</v>
      </c>
    </row>
    <row r="5155" spans="1:6" x14ac:dyDescent="0.25">
      <c r="A5155" s="84">
        <v>1447594114</v>
      </c>
      <c r="C5155" s="84">
        <v>0</v>
      </c>
      <c r="D5155" s="84">
        <v>1</v>
      </c>
      <c r="E5155" s="84" t="e">
        <v>#N/A</v>
      </c>
      <c r="F5155" s="84" t="s">
        <v>66</v>
      </c>
    </row>
    <row r="5156" spans="1:6" x14ac:dyDescent="0.25">
      <c r="A5156" s="84">
        <v>1467097840</v>
      </c>
      <c r="C5156" s="84">
        <v>0</v>
      </c>
      <c r="D5156" s="84">
        <v>1</v>
      </c>
      <c r="E5156" s="84" t="e">
        <v>#N/A</v>
      </c>
      <c r="F5156" s="84" t="s">
        <v>66</v>
      </c>
    </row>
    <row r="5157" spans="1:6" x14ac:dyDescent="0.25">
      <c r="A5157" s="84">
        <v>1164405965</v>
      </c>
      <c r="C5157" s="84">
        <v>0</v>
      </c>
      <c r="D5157" s="84">
        <v>1</v>
      </c>
      <c r="E5157" s="84" t="e">
        <v>#N/A</v>
      </c>
      <c r="F5157" s="84" t="s">
        <v>66</v>
      </c>
    </row>
    <row r="5158" spans="1:6" x14ac:dyDescent="0.25">
      <c r="A5158" s="84">
        <v>1891871836</v>
      </c>
      <c r="C5158" s="84">
        <v>0</v>
      </c>
      <c r="D5158" s="84">
        <v>1</v>
      </c>
      <c r="E5158" s="84" t="e">
        <v>#N/A</v>
      </c>
      <c r="F5158" s="84" t="s">
        <v>68</v>
      </c>
    </row>
    <row r="5159" spans="1:6" x14ac:dyDescent="0.25">
      <c r="A5159" s="84">
        <v>1750399077</v>
      </c>
      <c r="C5159" s="84">
        <v>0</v>
      </c>
      <c r="D5159" s="84">
        <v>1</v>
      </c>
      <c r="E5159" s="84" t="e">
        <v>#N/A</v>
      </c>
      <c r="F5159" s="84" t="s">
        <v>63</v>
      </c>
    </row>
    <row r="5160" spans="1:6" x14ac:dyDescent="0.25">
      <c r="A5160" s="84">
        <v>1396702767</v>
      </c>
      <c r="C5160" s="84">
        <v>0</v>
      </c>
      <c r="D5160" s="84">
        <v>1</v>
      </c>
      <c r="E5160" s="84" t="e">
        <v>#N/A</v>
      </c>
      <c r="F5160" s="84" t="s">
        <v>66</v>
      </c>
    </row>
    <row r="5161" spans="1:6" x14ac:dyDescent="0.25">
      <c r="A5161" s="84">
        <v>1649255431</v>
      </c>
      <c r="C5161" s="84">
        <v>0</v>
      </c>
      <c r="D5161" s="84">
        <v>1</v>
      </c>
      <c r="E5161" s="84" t="e">
        <v>#N/A</v>
      </c>
      <c r="F5161" s="84" t="s">
        <v>68</v>
      </c>
    </row>
    <row r="5162" spans="1:6" x14ac:dyDescent="0.25">
      <c r="A5162" s="84">
        <v>1356397236</v>
      </c>
      <c r="C5162" s="84">
        <v>0</v>
      </c>
      <c r="D5162" s="84">
        <v>1</v>
      </c>
      <c r="E5162" s="84" t="e">
        <v>#N/A</v>
      </c>
      <c r="F5162" s="84" t="s">
        <v>70</v>
      </c>
    </row>
    <row r="5163" spans="1:6" x14ac:dyDescent="0.25">
      <c r="A5163" s="84">
        <v>1144485467</v>
      </c>
      <c r="C5163" s="84">
        <v>0</v>
      </c>
      <c r="D5163" s="84">
        <v>1</v>
      </c>
      <c r="E5163" s="84" t="e">
        <v>#N/A</v>
      </c>
      <c r="F5163" s="84" t="s">
        <v>66</v>
      </c>
    </row>
    <row r="5164" spans="1:6" x14ac:dyDescent="0.25">
      <c r="A5164" s="84">
        <v>1437396108</v>
      </c>
      <c r="C5164" s="84">
        <v>0</v>
      </c>
      <c r="D5164" s="84">
        <v>1</v>
      </c>
      <c r="E5164" s="84" t="e">
        <v>#N/A</v>
      </c>
      <c r="F5164" s="84" t="s">
        <v>67</v>
      </c>
    </row>
    <row r="5165" spans="1:6" x14ac:dyDescent="0.25">
      <c r="A5165" s="84">
        <v>1962607051</v>
      </c>
      <c r="C5165" s="84">
        <v>0</v>
      </c>
      <c r="D5165" s="84">
        <v>1</v>
      </c>
      <c r="E5165" s="84" t="e">
        <v>#N/A</v>
      </c>
      <c r="F5165" s="84" t="s">
        <v>68</v>
      </c>
    </row>
    <row r="5166" spans="1:6" x14ac:dyDescent="0.25">
      <c r="A5166" s="84">
        <v>1356327597</v>
      </c>
      <c r="C5166" s="84">
        <v>0</v>
      </c>
      <c r="D5166" s="84">
        <v>1</v>
      </c>
      <c r="E5166" s="84" t="e">
        <v>#N/A</v>
      </c>
      <c r="F5166" s="84" t="s">
        <v>66</v>
      </c>
    </row>
    <row r="5167" spans="1:6" x14ac:dyDescent="0.25">
      <c r="A5167" s="84">
        <v>1477762888</v>
      </c>
      <c r="C5167" s="84">
        <v>0</v>
      </c>
      <c r="D5167" s="84">
        <v>1</v>
      </c>
      <c r="E5167" s="84" t="e">
        <v>#N/A</v>
      </c>
      <c r="F5167" s="84" t="s">
        <v>63</v>
      </c>
    </row>
    <row r="5168" spans="1:6" x14ac:dyDescent="0.25">
      <c r="A5168" s="84">
        <v>1114923547</v>
      </c>
      <c r="C5168" s="84">
        <v>0</v>
      </c>
      <c r="D5168" s="84">
        <v>1</v>
      </c>
      <c r="E5168" s="84" t="e">
        <v>#N/A</v>
      </c>
      <c r="F5168" s="84" t="s">
        <v>67</v>
      </c>
    </row>
    <row r="5169" spans="1:6" x14ac:dyDescent="0.25">
      <c r="A5169" s="84">
        <v>1437471059</v>
      </c>
      <c r="C5169" s="84">
        <v>0</v>
      </c>
      <c r="D5169" s="84">
        <v>1</v>
      </c>
      <c r="E5169" s="84" t="e">
        <v>#N/A</v>
      </c>
      <c r="F5169" s="84" t="s">
        <v>63</v>
      </c>
    </row>
    <row r="5170" spans="1:6" x14ac:dyDescent="0.25">
      <c r="A5170" s="84">
        <v>1124258777</v>
      </c>
      <c r="C5170" s="84">
        <v>0</v>
      </c>
      <c r="D5170" s="84">
        <v>1</v>
      </c>
      <c r="E5170" s="84" t="e">
        <v>#N/A</v>
      </c>
      <c r="F5170" s="84" t="s">
        <v>70</v>
      </c>
    </row>
    <row r="5171" spans="1:6" x14ac:dyDescent="0.25">
      <c r="A5171" s="84">
        <v>1720171804</v>
      </c>
      <c r="C5171" s="84">
        <v>0</v>
      </c>
      <c r="D5171" s="84">
        <v>1</v>
      </c>
      <c r="E5171" s="84" t="e">
        <v>#N/A</v>
      </c>
      <c r="F5171" s="84" t="s">
        <v>70</v>
      </c>
    </row>
    <row r="5172" spans="1:6" x14ac:dyDescent="0.25">
      <c r="A5172" s="84">
        <v>1033193578</v>
      </c>
      <c r="C5172" s="84">
        <v>0</v>
      </c>
      <c r="D5172" s="84">
        <v>1</v>
      </c>
      <c r="E5172" s="84" t="e">
        <v>#N/A</v>
      </c>
      <c r="F5172" s="84" t="s">
        <v>63</v>
      </c>
    </row>
    <row r="5173" spans="1:6" x14ac:dyDescent="0.25">
      <c r="A5173" s="84">
        <v>1457473654</v>
      </c>
      <c r="C5173" s="84">
        <v>0</v>
      </c>
      <c r="D5173" s="84">
        <v>1</v>
      </c>
      <c r="E5173" s="84" t="e">
        <v>#N/A</v>
      </c>
      <c r="F5173" s="84" t="s">
        <v>63</v>
      </c>
    </row>
    <row r="5174" spans="1:6" x14ac:dyDescent="0.25">
      <c r="A5174" s="84">
        <v>1134566268</v>
      </c>
      <c r="C5174" s="84">
        <v>0</v>
      </c>
      <c r="D5174" s="84">
        <v>1</v>
      </c>
      <c r="E5174" s="84" t="e">
        <v>#N/A</v>
      </c>
      <c r="F5174" s="84" t="s">
        <v>63</v>
      </c>
    </row>
    <row r="5175" spans="1:6" x14ac:dyDescent="0.25">
      <c r="A5175" s="84">
        <v>1992047088</v>
      </c>
      <c r="C5175" s="84">
        <v>0</v>
      </c>
      <c r="D5175" s="84">
        <v>1</v>
      </c>
      <c r="E5175" s="84" t="e">
        <v>#N/A</v>
      </c>
      <c r="F5175" s="84" t="s">
        <v>63</v>
      </c>
    </row>
    <row r="5176" spans="1:6" x14ac:dyDescent="0.25">
      <c r="A5176" s="84">
        <v>1649595208</v>
      </c>
      <c r="C5176" s="84">
        <v>0</v>
      </c>
      <c r="D5176" s="84">
        <v>1</v>
      </c>
      <c r="E5176" s="84" t="e">
        <v>#N/A</v>
      </c>
      <c r="F5176" s="84" t="s">
        <v>67</v>
      </c>
    </row>
    <row r="5177" spans="1:6" x14ac:dyDescent="0.25">
      <c r="A5177" s="84">
        <v>1942765326</v>
      </c>
      <c r="C5177" s="84">
        <v>0</v>
      </c>
      <c r="D5177" s="84">
        <v>1</v>
      </c>
      <c r="E5177" s="84" t="e">
        <v>#N/A</v>
      </c>
      <c r="F5177" s="84" t="s">
        <v>63</v>
      </c>
    </row>
    <row r="5178" spans="1:6" x14ac:dyDescent="0.25">
      <c r="A5178" s="84">
        <v>1992790463</v>
      </c>
      <c r="C5178" s="84">
        <v>0</v>
      </c>
      <c r="D5178" s="84">
        <v>1</v>
      </c>
      <c r="E5178" s="84" t="e">
        <v>#N/A</v>
      </c>
      <c r="F5178" s="84" t="s">
        <v>67</v>
      </c>
    </row>
    <row r="5179" spans="1:6" x14ac:dyDescent="0.25">
      <c r="A5179" s="84">
        <v>1215112065</v>
      </c>
      <c r="C5179" s="84">
        <v>0</v>
      </c>
      <c r="D5179" s="84">
        <v>1</v>
      </c>
      <c r="E5179" s="84" t="e">
        <v>#N/A</v>
      </c>
      <c r="F5179" s="84" t="s">
        <v>63</v>
      </c>
    </row>
    <row r="5180" spans="1:6" x14ac:dyDescent="0.25">
      <c r="A5180" s="84">
        <v>1831138361</v>
      </c>
      <c r="C5180" s="84">
        <v>0</v>
      </c>
      <c r="D5180" s="84">
        <v>1</v>
      </c>
      <c r="E5180" s="84" t="e">
        <v>#N/A</v>
      </c>
      <c r="F5180" s="84" t="s">
        <v>63</v>
      </c>
    </row>
    <row r="5181" spans="1:6" x14ac:dyDescent="0.25">
      <c r="A5181" s="84">
        <v>1336323989</v>
      </c>
      <c r="C5181" s="84">
        <v>0</v>
      </c>
      <c r="D5181" s="84">
        <v>1</v>
      </c>
      <c r="E5181" s="84" t="e">
        <v>#N/A</v>
      </c>
      <c r="F5181" s="84" t="s">
        <v>70</v>
      </c>
    </row>
    <row r="5182" spans="1:6" x14ac:dyDescent="0.25">
      <c r="A5182" s="84">
        <v>1932104494</v>
      </c>
      <c r="C5182" s="84">
        <v>0</v>
      </c>
      <c r="D5182" s="84">
        <v>1</v>
      </c>
      <c r="E5182" s="84" t="e">
        <v>#N/A</v>
      </c>
      <c r="F5182" s="84" t="s">
        <v>63</v>
      </c>
    </row>
    <row r="5183" spans="1:6" x14ac:dyDescent="0.25">
      <c r="A5183" s="84">
        <v>1790820546</v>
      </c>
      <c r="C5183" s="84">
        <v>0</v>
      </c>
      <c r="D5183" s="84">
        <v>1</v>
      </c>
      <c r="E5183" s="84" t="e">
        <v>#N/A</v>
      </c>
      <c r="F5183" s="84" t="s">
        <v>63</v>
      </c>
    </row>
    <row r="5184" spans="1:6" x14ac:dyDescent="0.25">
      <c r="A5184" s="84">
        <v>1255462735</v>
      </c>
      <c r="C5184" s="84">
        <v>0</v>
      </c>
      <c r="D5184" s="84">
        <v>1</v>
      </c>
      <c r="E5184" s="84" t="e">
        <v>#N/A</v>
      </c>
      <c r="F5184" s="84" t="s">
        <v>63</v>
      </c>
    </row>
    <row r="5185" spans="1:6" x14ac:dyDescent="0.25">
      <c r="A5185" s="84">
        <v>1770566796</v>
      </c>
      <c r="C5185" s="84">
        <v>0</v>
      </c>
      <c r="D5185" s="84">
        <v>1</v>
      </c>
      <c r="E5185" s="84" t="e">
        <v>#N/A</v>
      </c>
      <c r="F5185" s="84" t="s">
        <v>63</v>
      </c>
    </row>
    <row r="5186" spans="1:6" x14ac:dyDescent="0.25">
      <c r="A5186" s="84">
        <v>1285947127</v>
      </c>
      <c r="C5186" s="84">
        <v>0</v>
      </c>
      <c r="D5186" s="84">
        <v>1</v>
      </c>
      <c r="E5186" s="84" t="e">
        <v>#N/A</v>
      </c>
      <c r="F5186" s="84" t="s">
        <v>67</v>
      </c>
    </row>
    <row r="5187" spans="1:6" x14ac:dyDescent="0.25">
      <c r="A5187" s="84">
        <v>1801974076</v>
      </c>
      <c r="C5187" s="84">
        <v>0</v>
      </c>
      <c r="D5187" s="84">
        <v>1</v>
      </c>
      <c r="E5187" s="84" t="e">
        <v>#N/A</v>
      </c>
      <c r="F5187" s="84" t="s">
        <v>67</v>
      </c>
    </row>
    <row r="5188" spans="1:6" x14ac:dyDescent="0.25">
      <c r="A5188" s="84">
        <v>1528085156</v>
      </c>
      <c r="C5188" s="84">
        <v>0</v>
      </c>
      <c r="D5188" s="84">
        <v>1</v>
      </c>
      <c r="E5188" s="84" t="e">
        <v>#N/A</v>
      </c>
      <c r="F5188" s="84" t="s">
        <v>67</v>
      </c>
    </row>
    <row r="5189" spans="1:6" x14ac:dyDescent="0.25">
      <c r="A5189" s="84">
        <v>1780682559</v>
      </c>
      <c r="C5189" s="84">
        <v>0</v>
      </c>
      <c r="D5189" s="84">
        <v>1</v>
      </c>
      <c r="E5189" s="84" t="e">
        <v>#N/A</v>
      </c>
      <c r="F5189" s="84" t="s">
        <v>66</v>
      </c>
    </row>
    <row r="5190" spans="1:6" x14ac:dyDescent="0.25">
      <c r="A5190" s="84">
        <v>1326173386</v>
      </c>
      <c r="C5190" s="84">
        <v>0</v>
      </c>
      <c r="D5190" s="84">
        <v>1</v>
      </c>
      <c r="E5190" s="84" t="e">
        <v>#N/A</v>
      </c>
      <c r="F5190" s="84" t="s">
        <v>63</v>
      </c>
    </row>
    <row r="5191" spans="1:6" x14ac:dyDescent="0.25">
      <c r="A5191" s="84">
        <v>1598024390</v>
      </c>
      <c r="C5191" s="84">
        <v>0</v>
      </c>
      <c r="D5191" s="84">
        <v>1</v>
      </c>
      <c r="E5191" s="84" t="e">
        <v>#N/A</v>
      </c>
      <c r="F5191" s="84" t="s">
        <v>68</v>
      </c>
    </row>
    <row r="5192" spans="1:6" x14ac:dyDescent="0.25">
      <c r="A5192" s="84">
        <v>1770876229</v>
      </c>
      <c r="C5192" s="84">
        <v>0</v>
      </c>
      <c r="D5192" s="84">
        <v>1</v>
      </c>
      <c r="E5192" s="84" t="e">
        <v>#N/A</v>
      </c>
      <c r="F5192" s="84" t="s">
        <v>66</v>
      </c>
    </row>
    <row r="5193" spans="1:6" x14ac:dyDescent="0.25">
      <c r="A5193" s="84">
        <v>1932424850</v>
      </c>
      <c r="C5193" s="84">
        <v>0</v>
      </c>
      <c r="D5193" s="84">
        <v>1</v>
      </c>
      <c r="E5193" s="84" t="e">
        <v>#N/A</v>
      </c>
      <c r="F5193" s="84" t="s">
        <v>63</v>
      </c>
    </row>
    <row r="5194" spans="1:6" x14ac:dyDescent="0.25">
      <c r="A5194" s="84">
        <v>1649624347</v>
      </c>
      <c r="C5194" s="84">
        <v>0</v>
      </c>
      <c r="D5194" s="84">
        <v>1</v>
      </c>
      <c r="E5194" s="84" t="e">
        <v>#N/A</v>
      </c>
      <c r="F5194" s="84" t="s">
        <v>63</v>
      </c>
    </row>
    <row r="5195" spans="1:6" x14ac:dyDescent="0.25">
      <c r="A5195" s="84">
        <v>1003391434</v>
      </c>
      <c r="C5195" s="84">
        <v>0</v>
      </c>
      <c r="D5195" s="84">
        <v>1</v>
      </c>
      <c r="E5195" s="84" t="e">
        <v>#N/A</v>
      </c>
      <c r="F5195" s="84" t="s">
        <v>67</v>
      </c>
    </row>
    <row r="5196" spans="1:6" x14ac:dyDescent="0.25">
      <c r="A5196" s="84">
        <v>1932213584</v>
      </c>
      <c r="C5196" s="84">
        <v>0</v>
      </c>
      <c r="D5196" s="84">
        <v>1</v>
      </c>
      <c r="E5196" s="84" t="e">
        <v>#N/A</v>
      </c>
      <c r="F5196" s="84" t="s">
        <v>63</v>
      </c>
    </row>
    <row r="5197" spans="1:6" x14ac:dyDescent="0.25">
      <c r="A5197" s="84">
        <v>1528043569</v>
      </c>
      <c r="C5197" s="84">
        <v>0</v>
      </c>
      <c r="D5197" s="84">
        <v>1</v>
      </c>
      <c r="E5197" s="84" t="e">
        <v>#N/A</v>
      </c>
      <c r="F5197" s="84" t="s">
        <v>63</v>
      </c>
    </row>
    <row r="5198" spans="1:6" x14ac:dyDescent="0.25">
      <c r="A5198" s="84">
        <v>1831369214</v>
      </c>
      <c r="C5198" s="84">
        <v>0</v>
      </c>
      <c r="D5198" s="84">
        <v>1</v>
      </c>
      <c r="E5198" s="84" t="e">
        <v>#N/A</v>
      </c>
      <c r="F5198" s="84" t="s">
        <v>63</v>
      </c>
    </row>
    <row r="5199" spans="1:6" x14ac:dyDescent="0.25">
      <c r="A5199" s="84">
        <v>1568556512</v>
      </c>
      <c r="C5199" s="84">
        <v>0</v>
      </c>
      <c r="D5199" s="84">
        <v>1</v>
      </c>
      <c r="E5199" s="84" t="e">
        <v>#N/A</v>
      </c>
      <c r="F5199" s="84" t="s">
        <v>67</v>
      </c>
    </row>
    <row r="5200" spans="1:6" x14ac:dyDescent="0.25">
      <c r="A5200" s="84">
        <v>1982651857</v>
      </c>
      <c r="C5200" s="84">
        <v>0</v>
      </c>
      <c r="D5200" s="84">
        <v>1</v>
      </c>
      <c r="E5200" s="84" t="e">
        <v>#N/A</v>
      </c>
      <c r="F5200" s="84" t="s">
        <v>70</v>
      </c>
    </row>
    <row r="5201" spans="1:6" x14ac:dyDescent="0.25">
      <c r="A5201" s="84">
        <v>1437425790</v>
      </c>
      <c r="C5201" s="84">
        <v>0</v>
      </c>
      <c r="D5201" s="84">
        <v>1</v>
      </c>
      <c r="E5201" s="84" t="e">
        <v>#N/A</v>
      </c>
      <c r="F5201" s="84" t="s">
        <v>66</v>
      </c>
    </row>
    <row r="5202" spans="1:6" x14ac:dyDescent="0.25">
      <c r="A5202" s="84">
        <v>1699110684</v>
      </c>
      <c r="C5202" s="84">
        <v>0</v>
      </c>
      <c r="D5202" s="84">
        <v>1</v>
      </c>
      <c r="E5202" s="84" t="e">
        <v>#N/A</v>
      </c>
      <c r="F5202" s="84" t="s">
        <v>63</v>
      </c>
    </row>
    <row r="5203" spans="1:6" x14ac:dyDescent="0.25">
      <c r="A5203" s="84">
        <v>1912018177</v>
      </c>
      <c r="C5203" s="84">
        <v>0</v>
      </c>
      <c r="D5203" s="84">
        <v>1</v>
      </c>
      <c r="E5203" s="84" t="e">
        <v>#N/A</v>
      </c>
      <c r="F5203" s="84" t="s">
        <v>63</v>
      </c>
    </row>
    <row r="5204" spans="1:6" x14ac:dyDescent="0.25">
      <c r="A5204" s="84">
        <v>1942795695</v>
      </c>
      <c r="C5204" s="84">
        <v>0</v>
      </c>
      <c r="D5204" s="84">
        <v>1</v>
      </c>
      <c r="E5204" s="84" t="e">
        <v>#N/A</v>
      </c>
      <c r="F5204" s="84" t="s">
        <v>67</v>
      </c>
    </row>
    <row r="5205" spans="1:6" x14ac:dyDescent="0.25">
      <c r="A5205" s="84">
        <v>1629576368</v>
      </c>
      <c r="C5205" s="84">
        <v>0</v>
      </c>
      <c r="D5205" s="84">
        <v>1</v>
      </c>
      <c r="E5205" s="84" t="e">
        <v>#N/A</v>
      </c>
      <c r="F5205" s="84" t="s">
        <v>70</v>
      </c>
    </row>
    <row r="5206" spans="1:6" x14ac:dyDescent="0.25">
      <c r="A5206" s="84">
        <v>1073123071</v>
      </c>
      <c r="C5206" s="84">
        <v>0</v>
      </c>
      <c r="D5206" s="84">
        <v>1</v>
      </c>
      <c r="E5206" s="84" t="e">
        <v>#N/A</v>
      </c>
      <c r="F5206" s="84" t="s">
        <v>66</v>
      </c>
    </row>
    <row r="5207" spans="1:6" x14ac:dyDescent="0.25">
      <c r="A5207" s="84">
        <v>1831722271</v>
      </c>
      <c r="C5207" s="84">
        <v>0</v>
      </c>
      <c r="D5207" s="84">
        <v>1</v>
      </c>
      <c r="E5207" s="84" t="e">
        <v>#N/A</v>
      </c>
      <c r="F5207" s="84" t="s">
        <v>63</v>
      </c>
    </row>
    <row r="5208" spans="1:6" x14ac:dyDescent="0.25">
      <c r="A5208" s="84">
        <v>1033124854</v>
      </c>
      <c r="C5208" s="84">
        <v>0</v>
      </c>
      <c r="D5208" s="84">
        <v>1</v>
      </c>
      <c r="E5208" s="84" t="e">
        <v>#N/A</v>
      </c>
      <c r="F5208" s="84" t="s">
        <v>66</v>
      </c>
    </row>
    <row r="5209" spans="1:6" x14ac:dyDescent="0.25">
      <c r="A5209" s="84">
        <v>1609859024</v>
      </c>
      <c r="C5209" s="84">
        <v>0</v>
      </c>
      <c r="D5209" s="84">
        <v>1</v>
      </c>
      <c r="E5209" s="84" t="e">
        <v>#N/A</v>
      </c>
      <c r="F5209" s="84" t="s">
        <v>67</v>
      </c>
    </row>
    <row r="5210" spans="1:6" x14ac:dyDescent="0.25">
      <c r="A5210" s="84">
        <v>1700819422</v>
      </c>
      <c r="C5210" s="84">
        <v>0</v>
      </c>
      <c r="D5210" s="84">
        <v>1</v>
      </c>
      <c r="E5210" s="84" t="e">
        <v>#N/A</v>
      </c>
      <c r="F5210" s="84" t="s">
        <v>66</v>
      </c>
    </row>
    <row r="5211" spans="1:6" x14ac:dyDescent="0.25">
      <c r="A5211" s="84">
        <v>1730381641</v>
      </c>
      <c r="C5211" s="84">
        <v>0</v>
      </c>
      <c r="D5211" s="84">
        <v>1</v>
      </c>
      <c r="E5211" s="84" t="e">
        <v>#N/A</v>
      </c>
      <c r="F5211" s="84" t="s">
        <v>63</v>
      </c>
    </row>
    <row r="5212" spans="1:6" x14ac:dyDescent="0.25">
      <c r="A5212" s="84">
        <v>1548348089</v>
      </c>
      <c r="C5212" s="84">
        <v>0</v>
      </c>
      <c r="D5212" s="84">
        <v>1</v>
      </c>
      <c r="E5212" s="84" t="e">
        <v>#N/A</v>
      </c>
      <c r="F5212" s="84" t="s">
        <v>63</v>
      </c>
    </row>
    <row r="5213" spans="1:6" x14ac:dyDescent="0.25">
      <c r="A5213" s="84">
        <v>1467411298</v>
      </c>
      <c r="C5213" s="84">
        <v>0</v>
      </c>
      <c r="D5213" s="84">
        <v>1</v>
      </c>
      <c r="E5213" s="84" t="e">
        <v>#N/A</v>
      </c>
      <c r="F5213" s="84" t="s">
        <v>67</v>
      </c>
    </row>
    <row r="5214" spans="1:6" x14ac:dyDescent="0.25">
      <c r="A5214" s="84">
        <v>1558350975</v>
      </c>
      <c r="C5214" s="84">
        <v>0</v>
      </c>
      <c r="D5214" s="84">
        <v>1</v>
      </c>
      <c r="E5214" s="84" t="e">
        <v>#N/A</v>
      </c>
      <c r="F5214" s="84" t="s">
        <v>66</v>
      </c>
    </row>
    <row r="5215" spans="1:6" x14ac:dyDescent="0.25">
      <c r="A5215" s="84">
        <v>1598814469</v>
      </c>
      <c r="C5215" s="84">
        <v>0</v>
      </c>
      <c r="D5215" s="84">
        <v>1</v>
      </c>
      <c r="E5215" s="84" t="e">
        <v>#N/A</v>
      </c>
      <c r="F5215" s="84" t="s">
        <v>66</v>
      </c>
    </row>
    <row r="5216" spans="1:6" x14ac:dyDescent="0.25">
      <c r="A5216" s="84">
        <v>1013043116</v>
      </c>
      <c r="C5216" s="84">
        <v>0</v>
      </c>
      <c r="D5216" s="84">
        <v>1</v>
      </c>
      <c r="E5216" s="84" t="e">
        <v>#N/A</v>
      </c>
      <c r="F5216" s="84" t="s">
        <v>66</v>
      </c>
    </row>
    <row r="5217" spans="1:6" x14ac:dyDescent="0.25">
      <c r="A5217" s="84">
        <v>1144586959</v>
      </c>
      <c r="C5217" s="84">
        <v>0</v>
      </c>
      <c r="D5217" s="84">
        <v>1</v>
      </c>
      <c r="E5217" s="84" t="e">
        <v>#N/A</v>
      </c>
      <c r="F5217" s="84" t="s">
        <v>67</v>
      </c>
    </row>
    <row r="5218" spans="1:6" x14ac:dyDescent="0.25">
      <c r="A5218" s="84">
        <v>1619147915</v>
      </c>
      <c r="C5218" s="84">
        <v>0</v>
      </c>
      <c r="D5218" s="84">
        <v>1</v>
      </c>
      <c r="E5218" s="84" t="e">
        <v>#N/A</v>
      </c>
      <c r="F5218" s="84" t="s">
        <v>63</v>
      </c>
    </row>
    <row r="5219" spans="1:6" x14ac:dyDescent="0.25">
      <c r="A5219" s="84">
        <v>1184157968</v>
      </c>
      <c r="C5219" s="84">
        <v>0</v>
      </c>
      <c r="D5219" s="84">
        <v>1</v>
      </c>
      <c r="E5219" s="84" t="e">
        <v>#N/A</v>
      </c>
      <c r="F5219" s="84" t="s">
        <v>70</v>
      </c>
    </row>
    <row r="5220" spans="1:6" x14ac:dyDescent="0.25">
      <c r="A5220" s="84">
        <v>1255832580</v>
      </c>
      <c r="C5220" s="84">
        <v>0</v>
      </c>
      <c r="D5220" s="84">
        <v>1</v>
      </c>
      <c r="E5220" s="84" t="e">
        <v>#N/A</v>
      </c>
      <c r="F5220" s="84" t="s">
        <v>66</v>
      </c>
    </row>
    <row r="5221" spans="1:6" x14ac:dyDescent="0.25">
      <c r="A5221" s="84">
        <v>1174175962</v>
      </c>
      <c r="C5221" s="84">
        <v>0</v>
      </c>
      <c r="D5221" s="84">
        <v>1</v>
      </c>
      <c r="E5221" s="84" t="e">
        <v>#N/A</v>
      </c>
      <c r="F5221" s="84" t="s">
        <v>66</v>
      </c>
    </row>
    <row r="5222" spans="1:6" x14ac:dyDescent="0.25">
      <c r="A5222" s="84">
        <v>1730896788</v>
      </c>
      <c r="C5222" s="84">
        <v>0</v>
      </c>
      <c r="D5222" s="84">
        <v>1</v>
      </c>
      <c r="E5222" s="84" t="e">
        <v>#N/A</v>
      </c>
      <c r="F5222" s="84" t="s">
        <v>63</v>
      </c>
    </row>
    <row r="5223" spans="1:6" x14ac:dyDescent="0.25">
      <c r="A5223" s="84">
        <v>1679550867</v>
      </c>
      <c r="C5223" s="84">
        <v>0</v>
      </c>
      <c r="D5223" s="84">
        <v>1</v>
      </c>
      <c r="E5223" s="84" t="e">
        <v>#N/A</v>
      </c>
      <c r="F5223" s="84" t="s">
        <v>70</v>
      </c>
    </row>
    <row r="5224" spans="1:6" x14ac:dyDescent="0.25">
      <c r="A5224" s="84">
        <v>1730178633</v>
      </c>
      <c r="C5224" s="84">
        <v>0</v>
      </c>
      <c r="D5224" s="84">
        <v>1</v>
      </c>
      <c r="E5224" s="84" t="e">
        <v>#N/A</v>
      </c>
      <c r="F5224" s="84" t="s">
        <v>67</v>
      </c>
    </row>
    <row r="5225" spans="1:6" x14ac:dyDescent="0.25">
      <c r="A5225" s="84">
        <v>1184699001</v>
      </c>
      <c r="C5225" s="84">
        <v>0</v>
      </c>
      <c r="D5225" s="84">
        <v>1</v>
      </c>
      <c r="E5225" s="84" t="e">
        <v>#N/A</v>
      </c>
      <c r="F5225" s="84" t="s">
        <v>70</v>
      </c>
    </row>
    <row r="5226" spans="1:6" x14ac:dyDescent="0.25">
      <c r="A5226" s="84">
        <v>1619078607</v>
      </c>
      <c r="C5226" s="84">
        <v>0</v>
      </c>
      <c r="D5226" s="84">
        <v>1</v>
      </c>
      <c r="E5226" s="84" t="e">
        <v>#N/A</v>
      </c>
      <c r="F5226" s="84" t="s">
        <v>63</v>
      </c>
    </row>
    <row r="5227" spans="1:6" x14ac:dyDescent="0.25">
      <c r="A5227" s="84">
        <v>1174518336</v>
      </c>
      <c r="C5227" s="84">
        <v>0</v>
      </c>
      <c r="D5227" s="84">
        <v>1</v>
      </c>
      <c r="E5227" s="84" t="e">
        <v>#N/A</v>
      </c>
      <c r="F5227" s="84" t="s">
        <v>63</v>
      </c>
    </row>
    <row r="5228" spans="1:6" x14ac:dyDescent="0.25">
      <c r="A5228" s="84">
        <v>1841383304</v>
      </c>
      <c r="C5228" s="84">
        <v>0</v>
      </c>
      <c r="D5228" s="84">
        <v>1</v>
      </c>
      <c r="E5228" s="84" t="e">
        <v>#N/A</v>
      </c>
      <c r="F5228" s="84" t="s">
        <v>67</v>
      </c>
    </row>
    <row r="5229" spans="1:6" x14ac:dyDescent="0.25">
      <c r="A5229" s="84">
        <v>1528167947</v>
      </c>
      <c r="C5229" s="84">
        <v>0</v>
      </c>
      <c r="D5229" s="84">
        <v>1</v>
      </c>
      <c r="E5229" s="84" t="e">
        <v>#N/A</v>
      </c>
      <c r="F5229" s="84" t="s">
        <v>63</v>
      </c>
    </row>
    <row r="5230" spans="1:6" x14ac:dyDescent="0.25">
      <c r="A5230" s="84">
        <v>1750371605</v>
      </c>
      <c r="C5230" s="84">
        <v>0</v>
      </c>
      <c r="D5230" s="84">
        <v>1</v>
      </c>
      <c r="E5230" s="84" t="e">
        <v>#N/A</v>
      </c>
      <c r="F5230" s="84" t="s">
        <v>68</v>
      </c>
    </row>
    <row r="5231" spans="1:6" x14ac:dyDescent="0.25">
      <c r="A5231" s="84">
        <v>1578546990</v>
      </c>
      <c r="C5231" s="84">
        <v>0</v>
      </c>
      <c r="D5231" s="84">
        <v>1</v>
      </c>
      <c r="E5231" s="84" t="e">
        <v>#N/A</v>
      </c>
      <c r="F5231" s="84" t="s">
        <v>66</v>
      </c>
    </row>
    <row r="5232" spans="1:6" x14ac:dyDescent="0.25">
      <c r="A5232" s="84">
        <v>1700825635</v>
      </c>
      <c r="C5232" s="84">
        <v>0</v>
      </c>
      <c r="D5232" s="84">
        <v>1</v>
      </c>
      <c r="E5232" s="84" t="e">
        <v>#N/A</v>
      </c>
      <c r="F5232" s="84" t="s">
        <v>66</v>
      </c>
    </row>
    <row r="5233" spans="1:6" x14ac:dyDescent="0.25">
      <c r="A5233" s="84">
        <v>1790765576</v>
      </c>
      <c r="C5233" s="84">
        <v>0</v>
      </c>
      <c r="D5233" s="84">
        <v>1</v>
      </c>
      <c r="E5233" s="84" t="e">
        <v>#N/A</v>
      </c>
      <c r="F5233" s="84" t="s">
        <v>66</v>
      </c>
    </row>
    <row r="5234" spans="1:6" x14ac:dyDescent="0.25">
      <c r="A5234" s="84">
        <v>1821304353</v>
      </c>
      <c r="C5234" s="84">
        <v>0</v>
      </c>
      <c r="D5234" s="84">
        <v>1</v>
      </c>
      <c r="E5234" s="84" t="e">
        <v>#N/A</v>
      </c>
      <c r="F5234" s="84" t="s">
        <v>63</v>
      </c>
    </row>
    <row r="5235" spans="1:6" x14ac:dyDescent="0.25">
      <c r="A5235" s="84">
        <v>1740402379</v>
      </c>
      <c r="C5235" s="84">
        <v>0</v>
      </c>
      <c r="D5235" s="84">
        <v>1</v>
      </c>
      <c r="E5235" s="84" t="e">
        <v>#N/A</v>
      </c>
      <c r="F5235" s="84" t="s">
        <v>66</v>
      </c>
    </row>
    <row r="5236" spans="1:6" x14ac:dyDescent="0.25">
      <c r="A5236" s="84">
        <v>1265819882</v>
      </c>
      <c r="C5236" s="84">
        <v>0</v>
      </c>
      <c r="D5236" s="84">
        <v>1</v>
      </c>
      <c r="E5236" s="84" t="e">
        <v>#N/A</v>
      </c>
      <c r="F5236" s="84" t="s">
        <v>63</v>
      </c>
    </row>
    <row r="5237" spans="1:6" x14ac:dyDescent="0.25">
      <c r="A5237" s="84">
        <v>1467813154</v>
      </c>
      <c r="C5237" s="84">
        <v>0</v>
      </c>
      <c r="D5237" s="84">
        <v>1</v>
      </c>
      <c r="E5237" s="84" t="e">
        <v>#N/A</v>
      </c>
      <c r="F5237" s="84" t="s">
        <v>67</v>
      </c>
    </row>
    <row r="5238" spans="1:6" x14ac:dyDescent="0.25">
      <c r="A5238" s="84">
        <v>1881118420</v>
      </c>
      <c r="C5238" s="84">
        <v>0</v>
      </c>
      <c r="D5238" s="84">
        <v>1</v>
      </c>
      <c r="E5238" s="84" t="e">
        <v>#N/A</v>
      </c>
      <c r="F5238" s="84" t="s">
        <v>67</v>
      </c>
    </row>
    <row r="5239" spans="1:6" x14ac:dyDescent="0.25">
      <c r="A5239" s="84">
        <v>1144798992</v>
      </c>
      <c r="C5239" s="84">
        <v>0</v>
      </c>
      <c r="D5239" s="84">
        <v>1</v>
      </c>
      <c r="E5239" s="84" t="e">
        <v>#N/A</v>
      </c>
      <c r="F5239" s="84" t="s">
        <v>63</v>
      </c>
    </row>
    <row r="5240" spans="1:6" x14ac:dyDescent="0.25">
      <c r="A5240" s="84">
        <v>1487310967</v>
      </c>
      <c r="C5240" s="84">
        <v>0</v>
      </c>
      <c r="D5240" s="84">
        <v>1</v>
      </c>
      <c r="E5240" s="84" t="e">
        <v>#N/A</v>
      </c>
      <c r="F5240" s="84" t="s">
        <v>63</v>
      </c>
    </row>
    <row r="5241" spans="1:6" x14ac:dyDescent="0.25">
      <c r="A5241" s="84">
        <v>1144959362</v>
      </c>
      <c r="C5241" s="84">
        <v>0</v>
      </c>
      <c r="D5241" s="84">
        <v>1</v>
      </c>
      <c r="E5241" s="84" t="e">
        <v>#N/A</v>
      </c>
      <c r="F5241" s="84" t="s">
        <v>67</v>
      </c>
    </row>
    <row r="5242" spans="1:6" x14ac:dyDescent="0.25">
      <c r="A5242" s="84">
        <v>1063550291</v>
      </c>
      <c r="C5242" s="84">
        <v>0</v>
      </c>
      <c r="D5242" s="84">
        <v>1</v>
      </c>
      <c r="E5242" s="84" t="e">
        <v>#N/A</v>
      </c>
      <c r="F5242" s="84" t="s">
        <v>66</v>
      </c>
    </row>
    <row r="5243" spans="1:6" x14ac:dyDescent="0.25">
      <c r="A5243" s="84">
        <v>1669413019</v>
      </c>
      <c r="C5243" s="84">
        <v>0</v>
      </c>
      <c r="D5243" s="84">
        <v>1</v>
      </c>
      <c r="E5243" s="84" t="e">
        <v>#N/A</v>
      </c>
      <c r="F5243" s="84" t="s">
        <v>63</v>
      </c>
    </row>
    <row r="5244" spans="1:6" x14ac:dyDescent="0.25">
      <c r="A5244" s="84">
        <v>1518179126</v>
      </c>
      <c r="C5244" s="84">
        <v>0</v>
      </c>
      <c r="D5244" s="84">
        <v>1</v>
      </c>
      <c r="E5244" s="84" t="e">
        <v>#N/A</v>
      </c>
      <c r="F5244" s="84" t="s">
        <v>67</v>
      </c>
    </row>
    <row r="5245" spans="1:6" x14ac:dyDescent="0.25">
      <c r="A5245" s="84">
        <v>1972598407</v>
      </c>
      <c r="C5245" s="84">
        <v>0</v>
      </c>
      <c r="D5245" s="84">
        <v>1</v>
      </c>
      <c r="E5245" s="84" t="e">
        <v>#N/A</v>
      </c>
      <c r="F5245" s="84" t="s">
        <v>66</v>
      </c>
    </row>
    <row r="5246" spans="1:6" x14ac:dyDescent="0.25">
      <c r="A5246" s="84">
        <v>1487656898</v>
      </c>
      <c r="C5246" s="84">
        <v>0</v>
      </c>
      <c r="D5246" s="84">
        <v>1</v>
      </c>
      <c r="E5246" s="84" t="e">
        <v>#N/A</v>
      </c>
      <c r="F5246" s="84" t="s">
        <v>66</v>
      </c>
    </row>
    <row r="5247" spans="1:6" x14ac:dyDescent="0.25">
      <c r="A5247" s="84">
        <v>1487620563</v>
      </c>
      <c r="C5247" s="84">
        <v>0</v>
      </c>
      <c r="D5247" s="84">
        <v>1</v>
      </c>
      <c r="E5247" s="84" t="e">
        <v>#N/A</v>
      </c>
      <c r="F5247" s="84" t="s">
        <v>68</v>
      </c>
    </row>
    <row r="5248" spans="1:6" x14ac:dyDescent="0.25">
      <c r="A5248" s="84">
        <v>1538169008</v>
      </c>
      <c r="C5248" s="84">
        <v>0</v>
      </c>
      <c r="D5248" s="84">
        <v>1</v>
      </c>
      <c r="E5248" s="84" t="e">
        <v>#N/A</v>
      </c>
      <c r="F5248" s="84" t="s">
        <v>67</v>
      </c>
    </row>
    <row r="5249" spans="1:6" x14ac:dyDescent="0.25">
      <c r="A5249" s="84">
        <v>1790984300</v>
      </c>
      <c r="C5249" s="84">
        <v>0</v>
      </c>
      <c r="D5249" s="84">
        <v>1</v>
      </c>
      <c r="E5249" s="84" t="e">
        <v>#N/A</v>
      </c>
      <c r="F5249" s="84" t="s">
        <v>66</v>
      </c>
    </row>
    <row r="5250" spans="1:6" x14ac:dyDescent="0.25">
      <c r="A5250" s="84">
        <v>1548201007</v>
      </c>
      <c r="C5250" s="84">
        <v>0</v>
      </c>
      <c r="D5250" s="84">
        <v>1</v>
      </c>
      <c r="E5250" s="84" t="e">
        <v>#N/A</v>
      </c>
      <c r="F5250" s="84" t="s">
        <v>66</v>
      </c>
    </row>
    <row r="5251" spans="1:6" x14ac:dyDescent="0.25">
      <c r="A5251" s="84">
        <v>1659558112</v>
      </c>
      <c r="C5251" s="84">
        <v>0</v>
      </c>
      <c r="D5251" s="84">
        <v>1</v>
      </c>
      <c r="E5251" s="84" t="e">
        <v>#N/A</v>
      </c>
      <c r="F5251" s="84" t="s">
        <v>70</v>
      </c>
    </row>
    <row r="5252" spans="1:6" x14ac:dyDescent="0.25">
      <c r="A5252" s="84">
        <v>1861436511</v>
      </c>
      <c r="C5252" s="84">
        <v>0</v>
      </c>
      <c r="D5252" s="84">
        <v>1</v>
      </c>
      <c r="E5252" s="84" t="e">
        <v>#N/A</v>
      </c>
      <c r="F5252" s="84" t="s">
        <v>63</v>
      </c>
    </row>
    <row r="5253" spans="1:6" x14ac:dyDescent="0.25">
      <c r="A5253" s="84">
        <v>1922263722</v>
      </c>
      <c r="C5253" s="84">
        <v>0</v>
      </c>
      <c r="D5253" s="84">
        <v>1</v>
      </c>
      <c r="E5253" s="84" t="e">
        <v>#N/A</v>
      </c>
      <c r="F5253" s="84" t="s">
        <v>63</v>
      </c>
    </row>
    <row r="5254" spans="1:6" x14ac:dyDescent="0.25">
      <c r="A5254" s="84">
        <v>1275869752</v>
      </c>
      <c r="C5254" s="84">
        <v>0</v>
      </c>
      <c r="D5254" s="84">
        <v>1</v>
      </c>
      <c r="E5254" s="84" t="e">
        <v>#N/A</v>
      </c>
      <c r="F5254" s="84" t="s">
        <v>63</v>
      </c>
    </row>
    <row r="5255" spans="1:6" x14ac:dyDescent="0.25">
      <c r="A5255" s="84">
        <v>1013988922</v>
      </c>
      <c r="C5255" s="84">
        <v>0</v>
      </c>
      <c r="D5255" s="84">
        <v>1</v>
      </c>
      <c r="E5255" s="84" t="e">
        <v>#N/A</v>
      </c>
      <c r="F5255" s="84" t="s">
        <v>66</v>
      </c>
    </row>
    <row r="5256" spans="1:6" x14ac:dyDescent="0.25">
      <c r="A5256" s="84">
        <v>1023390663</v>
      </c>
      <c r="C5256" s="84">
        <v>0</v>
      </c>
      <c r="D5256" s="84">
        <v>1</v>
      </c>
      <c r="E5256" s="84" t="e">
        <v>#N/A</v>
      </c>
      <c r="F5256" s="84" t="s">
        <v>63</v>
      </c>
    </row>
    <row r="5257" spans="1:6" x14ac:dyDescent="0.25">
      <c r="A5257" s="84">
        <v>1033436191</v>
      </c>
      <c r="C5257" s="84">
        <v>0</v>
      </c>
      <c r="D5257" s="84">
        <v>1</v>
      </c>
      <c r="E5257" s="84" t="e">
        <v>#N/A</v>
      </c>
      <c r="F5257" s="84" t="s">
        <v>67</v>
      </c>
    </row>
    <row r="5258" spans="1:6" x14ac:dyDescent="0.25">
      <c r="A5258" s="84">
        <v>1356626402</v>
      </c>
      <c r="C5258" s="84">
        <v>0</v>
      </c>
      <c r="D5258" s="84">
        <v>1</v>
      </c>
      <c r="E5258" s="84" t="e">
        <v>#N/A</v>
      </c>
      <c r="F5258" s="84" t="s">
        <v>67</v>
      </c>
    </row>
    <row r="5259" spans="1:6" x14ac:dyDescent="0.25">
      <c r="A5259" s="84">
        <v>1407300817</v>
      </c>
      <c r="C5259" s="84">
        <v>0</v>
      </c>
      <c r="D5259" s="84">
        <v>1</v>
      </c>
      <c r="E5259" s="84" t="e">
        <v>#N/A</v>
      </c>
      <c r="F5259" s="84" t="s">
        <v>63</v>
      </c>
    </row>
    <row r="5260" spans="1:6" x14ac:dyDescent="0.25">
      <c r="A5260" s="84">
        <v>1568814648</v>
      </c>
      <c r="C5260" s="84">
        <v>0</v>
      </c>
      <c r="D5260" s="84">
        <v>1</v>
      </c>
      <c r="E5260" s="84" t="e">
        <v>#N/A</v>
      </c>
      <c r="F5260" s="84" t="s">
        <v>63</v>
      </c>
    </row>
    <row r="5261" spans="1:6" x14ac:dyDescent="0.25">
      <c r="A5261" s="84">
        <v>1144679051</v>
      </c>
      <c r="C5261" s="84">
        <v>0</v>
      </c>
      <c r="D5261" s="84">
        <v>1</v>
      </c>
      <c r="E5261" s="84" t="e">
        <v>#N/A</v>
      </c>
      <c r="F5261" s="84" t="s">
        <v>70</v>
      </c>
    </row>
    <row r="5262" spans="1:6" x14ac:dyDescent="0.25">
      <c r="A5262" s="84">
        <v>1053857557</v>
      </c>
      <c r="C5262" s="84">
        <v>0</v>
      </c>
      <c r="D5262" s="84">
        <v>1</v>
      </c>
      <c r="E5262" s="84" t="e">
        <v>#N/A</v>
      </c>
      <c r="F5262" s="84" t="s">
        <v>70</v>
      </c>
    </row>
    <row r="5263" spans="1:6" x14ac:dyDescent="0.25">
      <c r="A5263" s="84">
        <v>1972038602</v>
      </c>
      <c r="C5263" s="84">
        <v>0</v>
      </c>
      <c r="D5263" s="84">
        <v>1</v>
      </c>
      <c r="E5263" s="84" t="e">
        <v>#N/A</v>
      </c>
      <c r="F5263" s="84" t="s">
        <v>66</v>
      </c>
    </row>
    <row r="5264" spans="1:6" x14ac:dyDescent="0.25">
      <c r="A5264" s="84">
        <v>1336788827</v>
      </c>
      <c r="C5264" s="84">
        <v>0</v>
      </c>
      <c r="D5264" s="84">
        <v>1</v>
      </c>
      <c r="E5264" s="84" t="e">
        <v>#N/A</v>
      </c>
      <c r="F5264" s="84" t="s">
        <v>67</v>
      </c>
    </row>
    <row r="5265" spans="1:6" x14ac:dyDescent="0.25">
      <c r="A5265" s="84">
        <v>1922728773</v>
      </c>
      <c r="C5265" s="84">
        <v>0</v>
      </c>
      <c r="D5265" s="84">
        <v>1</v>
      </c>
      <c r="E5265" s="84" t="e">
        <v>#N/A</v>
      </c>
      <c r="F5265" s="84" t="s">
        <v>67</v>
      </c>
    </row>
    <row r="5266" spans="1:6" x14ac:dyDescent="0.25">
      <c r="A5266" s="84">
        <v>1598746612</v>
      </c>
      <c r="C5266" s="84">
        <v>0</v>
      </c>
      <c r="D5266" s="84">
        <v>1</v>
      </c>
      <c r="E5266" s="84" t="e">
        <v>#N/A</v>
      </c>
      <c r="F5266" s="84" t="s">
        <v>63</v>
      </c>
    </row>
    <row r="5267" spans="1:6" x14ac:dyDescent="0.25">
      <c r="A5267" s="84">
        <v>1356507297</v>
      </c>
      <c r="C5267" s="84">
        <v>0</v>
      </c>
      <c r="D5267" s="84">
        <v>1</v>
      </c>
      <c r="E5267" s="84" t="e">
        <v>#N/A</v>
      </c>
      <c r="F5267" s="84" t="s">
        <v>67</v>
      </c>
    </row>
    <row r="5268" spans="1:6" x14ac:dyDescent="0.25">
      <c r="A5268" s="84">
        <v>1538184833</v>
      </c>
      <c r="C5268" s="84">
        <v>0</v>
      </c>
      <c r="D5268" s="84">
        <v>1</v>
      </c>
      <c r="E5268" s="84" t="e">
        <v>#N/A</v>
      </c>
      <c r="F5268" s="84" t="s">
        <v>70</v>
      </c>
    </row>
    <row r="5269" spans="1:6" x14ac:dyDescent="0.25">
      <c r="A5269" s="84">
        <v>1194765248</v>
      </c>
      <c r="C5269" s="84">
        <v>0</v>
      </c>
      <c r="D5269" s="84">
        <v>1</v>
      </c>
      <c r="E5269" s="84" t="e">
        <v>#N/A</v>
      </c>
      <c r="F5269" s="84" t="s">
        <v>63</v>
      </c>
    </row>
    <row r="5270" spans="1:6" x14ac:dyDescent="0.25">
      <c r="A5270" s="84">
        <v>1033130422</v>
      </c>
      <c r="C5270" s="84">
        <v>0</v>
      </c>
      <c r="D5270" s="84">
        <v>1</v>
      </c>
      <c r="E5270" s="84" t="e">
        <v>#N/A</v>
      </c>
      <c r="F5270" s="84" t="s">
        <v>63</v>
      </c>
    </row>
    <row r="5271" spans="1:6" x14ac:dyDescent="0.25">
      <c r="A5271" s="84">
        <v>1639136245</v>
      </c>
      <c r="C5271" s="84">
        <v>0</v>
      </c>
      <c r="D5271" s="84">
        <v>1</v>
      </c>
      <c r="E5271" s="84" t="e">
        <v>#N/A</v>
      </c>
      <c r="F5271" s="84" t="s">
        <v>66</v>
      </c>
    </row>
    <row r="5272" spans="1:6" x14ac:dyDescent="0.25">
      <c r="A5272" s="84">
        <v>1639159882</v>
      </c>
      <c r="C5272" s="84">
        <v>0</v>
      </c>
      <c r="D5272" s="84">
        <v>1</v>
      </c>
      <c r="E5272" s="84" t="e">
        <v>#N/A</v>
      </c>
      <c r="F5272" s="84" t="s">
        <v>67</v>
      </c>
    </row>
    <row r="5273" spans="1:6" x14ac:dyDescent="0.25">
      <c r="A5273" s="84">
        <v>1821277187</v>
      </c>
      <c r="C5273" s="84">
        <v>0</v>
      </c>
      <c r="D5273" s="84">
        <v>1</v>
      </c>
      <c r="E5273" s="84" t="e">
        <v>#N/A</v>
      </c>
      <c r="F5273" s="84" t="s">
        <v>63</v>
      </c>
    </row>
    <row r="5274" spans="1:6" x14ac:dyDescent="0.25">
      <c r="A5274" s="84">
        <v>1225266364</v>
      </c>
      <c r="C5274" s="84">
        <v>0</v>
      </c>
      <c r="D5274" s="84">
        <v>1</v>
      </c>
      <c r="E5274" s="84" t="e">
        <v>#N/A</v>
      </c>
      <c r="F5274" s="84" t="s">
        <v>63</v>
      </c>
    </row>
    <row r="5275" spans="1:6" x14ac:dyDescent="0.25">
      <c r="A5275" s="84">
        <v>1275788457</v>
      </c>
      <c r="C5275" s="84">
        <v>0</v>
      </c>
      <c r="D5275" s="84">
        <v>1</v>
      </c>
      <c r="E5275" s="84" t="e">
        <v>#N/A</v>
      </c>
      <c r="F5275" s="84" t="s">
        <v>63</v>
      </c>
    </row>
    <row r="5276" spans="1:6" x14ac:dyDescent="0.25">
      <c r="A5276" s="84">
        <v>1851535116</v>
      </c>
      <c r="C5276" s="84">
        <v>0</v>
      </c>
      <c r="D5276" s="84">
        <v>1</v>
      </c>
      <c r="E5276" s="84" t="e">
        <v>#N/A</v>
      </c>
      <c r="F5276" s="84" t="s">
        <v>66</v>
      </c>
    </row>
    <row r="5277" spans="1:6" x14ac:dyDescent="0.25">
      <c r="A5277" s="84">
        <v>1023320637</v>
      </c>
      <c r="C5277" s="84">
        <v>0</v>
      </c>
      <c r="D5277" s="84">
        <v>1</v>
      </c>
      <c r="E5277" s="84" t="e">
        <v>#N/A</v>
      </c>
      <c r="F5277" s="84" t="s">
        <v>70</v>
      </c>
    </row>
    <row r="5278" spans="1:6" x14ac:dyDescent="0.25">
      <c r="A5278" s="84">
        <v>1609161694</v>
      </c>
      <c r="C5278" s="84">
        <v>0</v>
      </c>
      <c r="D5278" s="84">
        <v>1</v>
      </c>
      <c r="E5278" s="84" t="e">
        <v>#N/A</v>
      </c>
      <c r="F5278" s="84" t="s">
        <v>63</v>
      </c>
    </row>
    <row r="5279" spans="1:6" x14ac:dyDescent="0.25">
      <c r="A5279" s="84">
        <v>1619326667</v>
      </c>
      <c r="C5279" s="84">
        <v>0</v>
      </c>
      <c r="D5279" s="84">
        <v>1</v>
      </c>
      <c r="E5279" s="84" t="e">
        <v>#N/A</v>
      </c>
      <c r="F5279" s="84" t="s">
        <v>63</v>
      </c>
    </row>
    <row r="5280" spans="1:6" x14ac:dyDescent="0.25">
      <c r="A5280" s="84">
        <v>1144841552</v>
      </c>
      <c r="C5280" s="84">
        <v>0</v>
      </c>
      <c r="D5280" s="84">
        <v>1</v>
      </c>
      <c r="E5280" s="84" t="e">
        <v>#N/A</v>
      </c>
      <c r="F5280" s="84" t="s">
        <v>63</v>
      </c>
    </row>
    <row r="5281" spans="1:6" x14ac:dyDescent="0.25">
      <c r="A5281" s="84">
        <v>1043899776</v>
      </c>
      <c r="C5281" s="84">
        <v>0</v>
      </c>
      <c r="D5281" s="84">
        <v>1</v>
      </c>
      <c r="E5281" s="84" t="e">
        <v>#N/A</v>
      </c>
      <c r="F5281" s="84" t="s">
        <v>70</v>
      </c>
    </row>
    <row r="5282" spans="1:6" x14ac:dyDescent="0.25">
      <c r="A5282" s="84">
        <v>1417051962</v>
      </c>
      <c r="C5282" s="84">
        <v>0</v>
      </c>
      <c r="D5282" s="84">
        <v>1</v>
      </c>
      <c r="E5282" s="84" t="e">
        <v>#N/A</v>
      </c>
      <c r="F5282" s="84" t="s">
        <v>66</v>
      </c>
    </row>
    <row r="5283" spans="1:6" x14ac:dyDescent="0.25">
      <c r="A5283" s="84">
        <v>1033440862</v>
      </c>
      <c r="C5283" s="84">
        <v>0</v>
      </c>
      <c r="D5283" s="84">
        <v>1</v>
      </c>
      <c r="E5283" s="84" t="e">
        <v>#N/A</v>
      </c>
      <c r="F5283" s="84" t="s">
        <v>66</v>
      </c>
    </row>
    <row r="5284" spans="1:6" x14ac:dyDescent="0.25">
      <c r="A5284" s="84">
        <v>1982677084</v>
      </c>
      <c r="C5284" s="84">
        <v>0</v>
      </c>
      <c r="D5284" s="84">
        <v>1</v>
      </c>
      <c r="E5284" s="84" t="e">
        <v>#N/A</v>
      </c>
      <c r="F5284" s="84" t="s">
        <v>66</v>
      </c>
    </row>
    <row r="5285" spans="1:6" x14ac:dyDescent="0.25">
      <c r="A5285" s="84">
        <v>1992012363</v>
      </c>
      <c r="C5285" s="84">
        <v>0</v>
      </c>
      <c r="D5285" s="84">
        <v>1</v>
      </c>
      <c r="E5285" s="84" t="e">
        <v>#N/A</v>
      </c>
      <c r="F5285" s="84" t="s">
        <v>63</v>
      </c>
    </row>
    <row r="5286" spans="1:6" x14ac:dyDescent="0.25">
      <c r="A5286" s="84">
        <v>1447239041</v>
      </c>
      <c r="C5286" s="84">
        <v>0</v>
      </c>
      <c r="D5286" s="84">
        <v>1</v>
      </c>
      <c r="E5286" s="84" t="e">
        <v>#N/A</v>
      </c>
      <c r="F5286" s="84" t="s">
        <v>63</v>
      </c>
    </row>
    <row r="5287" spans="1:6" x14ac:dyDescent="0.25">
      <c r="A5287" s="84">
        <v>1427226448</v>
      </c>
      <c r="C5287" s="84">
        <v>0</v>
      </c>
      <c r="D5287" s="84">
        <v>1</v>
      </c>
      <c r="E5287" s="84" t="e">
        <v>#N/A</v>
      </c>
      <c r="F5287" s="84" t="s">
        <v>66</v>
      </c>
    </row>
    <row r="5288" spans="1:6" x14ac:dyDescent="0.25">
      <c r="A5288" s="84">
        <v>1710192828</v>
      </c>
      <c r="C5288" s="84">
        <v>0</v>
      </c>
      <c r="D5288" s="84">
        <v>1</v>
      </c>
      <c r="E5288" s="84" t="e">
        <v>#N/A</v>
      </c>
      <c r="F5288" s="84" t="s">
        <v>67</v>
      </c>
    </row>
    <row r="5289" spans="1:6" x14ac:dyDescent="0.25">
      <c r="A5289" s="84">
        <v>1578860607</v>
      </c>
      <c r="C5289" s="84">
        <v>0</v>
      </c>
      <c r="D5289" s="84">
        <v>1</v>
      </c>
      <c r="E5289" s="84" t="e">
        <v>#N/A</v>
      </c>
      <c r="F5289" s="84" t="s">
        <v>68</v>
      </c>
    </row>
    <row r="5290" spans="1:6" x14ac:dyDescent="0.25">
      <c r="A5290" s="84">
        <v>1114260270</v>
      </c>
      <c r="C5290" s="84">
        <v>0</v>
      </c>
      <c r="D5290" s="84">
        <v>1</v>
      </c>
      <c r="E5290" s="84" t="e">
        <v>#N/A</v>
      </c>
      <c r="F5290" s="84" t="s">
        <v>66</v>
      </c>
    </row>
    <row r="5291" spans="1:6" x14ac:dyDescent="0.25">
      <c r="A5291" s="84">
        <v>1376805853</v>
      </c>
      <c r="C5291" s="84">
        <v>0</v>
      </c>
      <c r="D5291" s="84">
        <v>1</v>
      </c>
      <c r="E5291" s="84" t="e">
        <v>#N/A</v>
      </c>
      <c r="F5291" s="84" t="s">
        <v>66</v>
      </c>
    </row>
    <row r="5292" spans="1:6" x14ac:dyDescent="0.25">
      <c r="A5292" s="84">
        <v>1528409844</v>
      </c>
      <c r="C5292" s="84">
        <v>0</v>
      </c>
      <c r="D5292" s="84">
        <v>1</v>
      </c>
      <c r="E5292" s="84" t="e">
        <v>#N/A</v>
      </c>
      <c r="F5292" s="84" t="s">
        <v>67</v>
      </c>
    </row>
    <row r="5293" spans="1:6" x14ac:dyDescent="0.25">
      <c r="A5293" s="84">
        <v>1790822963</v>
      </c>
      <c r="C5293" s="84">
        <v>0</v>
      </c>
      <c r="D5293" s="84">
        <v>1</v>
      </c>
      <c r="E5293" s="84" t="e">
        <v>#N/A</v>
      </c>
      <c r="F5293" s="84" t="s">
        <v>70</v>
      </c>
    </row>
    <row r="5294" spans="1:6" x14ac:dyDescent="0.25">
      <c r="A5294" s="84">
        <v>1770996027</v>
      </c>
      <c r="C5294" s="84">
        <v>0</v>
      </c>
      <c r="D5294" s="84">
        <v>1</v>
      </c>
      <c r="E5294" s="84" t="e">
        <v>#N/A</v>
      </c>
      <c r="F5294" s="84" t="s">
        <v>67</v>
      </c>
    </row>
    <row r="5295" spans="1:6" x14ac:dyDescent="0.25">
      <c r="A5295" s="84">
        <v>1093294282</v>
      </c>
      <c r="C5295" s="84">
        <v>0</v>
      </c>
      <c r="D5295" s="84">
        <v>1</v>
      </c>
      <c r="E5295" s="84" t="e">
        <v>#N/A</v>
      </c>
      <c r="F5295" s="84" t="s">
        <v>63</v>
      </c>
    </row>
    <row r="5296" spans="1:6" x14ac:dyDescent="0.25">
      <c r="A5296" s="84">
        <v>1417578766</v>
      </c>
      <c r="C5296" s="84">
        <v>0</v>
      </c>
      <c r="D5296" s="84">
        <v>1</v>
      </c>
      <c r="E5296" s="84" t="e">
        <v>#N/A</v>
      </c>
      <c r="F5296" s="84" t="s">
        <v>63</v>
      </c>
    </row>
    <row r="5297" spans="1:6" x14ac:dyDescent="0.25">
      <c r="A5297" s="84">
        <v>1629682596</v>
      </c>
      <c r="C5297" s="84">
        <v>0</v>
      </c>
      <c r="D5297" s="84">
        <v>1</v>
      </c>
      <c r="E5297" s="84" t="e">
        <v>#N/A</v>
      </c>
      <c r="F5297" s="84" t="s">
        <v>70</v>
      </c>
    </row>
    <row r="5298" spans="1:6" x14ac:dyDescent="0.25">
      <c r="A5298" s="84">
        <v>1801521802</v>
      </c>
      <c r="C5298" s="84">
        <v>0</v>
      </c>
      <c r="D5298" s="84">
        <v>1</v>
      </c>
      <c r="E5298" s="84" t="e">
        <v>#N/A</v>
      </c>
      <c r="F5298" s="84" t="s">
        <v>63</v>
      </c>
    </row>
    <row r="5299" spans="1:6" x14ac:dyDescent="0.25">
      <c r="A5299" s="84">
        <v>1194700914</v>
      </c>
      <c r="C5299" s="84">
        <v>0</v>
      </c>
      <c r="D5299" s="84">
        <v>1</v>
      </c>
      <c r="E5299" s="84" t="e">
        <v>#N/A</v>
      </c>
      <c r="F5299" s="84" t="s">
        <v>63</v>
      </c>
    </row>
    <row r="5300" spans="1:6" x14ac:dyDescent="0.25">
      <c r="A5300" s="84">
        <v>1306921218</v>
      </c>
      <c r="C5300" s="84">
        <v>0</v>
      </c>
      <c r="D5300" s="84">
        <v>1</v>
      </c>
      <c r="E5300" s="84" t="e">
        <v>#N/A</v>
      </c>
      <c r="F5300" s="84" t="s">
        <v>66</v>
      </c>
    </row>
    <row r="5301" spans="1:6" x14ac:dyDescent="0.25">
      <c r="A5301" s="84">
        <v>1417020777</v>
      </c>
      <c r="C5301" s="84">
        <v>0</v>
      </c>
      <c r="D5301" s="84">
        <v>1</v>
      </c>
      <c r="E5301" s="84" t="e">
        <v>#N/A</v>
      </c>
      <c r="F5301" s="84" t="s">
        <v>63</v>
      </c>
    </row>
    <row r="5302" spans="1:6" x14ac:dyDescent="0.25">
      <c r="A5302" s="84">
        <v>1912914102</v>
      </c>
      <c r="C5302" s="84">
        <v>0</v>
      </c>
      <c r="D5302" s="84">
        <v>1</v>
      </c>
      <c r="E5302" s="84" t="e">
        <v>#N/A</v>
      </c>
      <c r="F5302" s="84" t="s">
        <v>63</v>
      </c>
    </row>
    <row r="5303" spans="1:6" x14ac:dyDescent="0.25">
      <c r="A5303" s="84">
        <v>1700830353</v>
      </c>
      <c r="C5303" s="84">
        <v>0</v>
      </c>
      <c r="D5303" s="84">
        <v>1</v>
      </c>
      <c r="E5303" s="84" t="e">
        <v>#N/A</v>
      </c>
      <c r="F5303" s="84" t="s">
        <v>68</v>
      </c>
    </row>
    <row r="5304" spans="1:6" x14ac:dyDescent="0.25">
      <c r="A5304" s="84">
        <v>1013039734</v>
      </c>
      <c r="C5304" s="84">
        <v>0</v>
      </c>
      <c r="D5304" s="84">
        <v>1</v>
      </c>
      <c r="E5304" s="84" t="e">
        <v>#N/A</v>
      </c>
      <c r="F5304" s="84" t="s">
        <v>63</v>
      </c>
    </row>
    <row r="5305" spans="1:6" x14ac:dyDescent="0.25">
      <c r="A5305" s="84">
        <v>1710971254</v>
      </c>
      <c r="C5305" s="84">
        <v>0</v>
      </c>
      <c r="D5305" s="84">
        <v>1</v>
      </c>
      <c r="E5305" s="84" t="e">
        <v>#N/A</v>
      </c>
      <c r="F5305" s="84" t="s">
        <v>67</v>
      </c>
    </row>
    <row r="5306" spans="1:6" x14ac:dyDescent="0.25">
      <c r="A5306" s="84">
        <v>1164485751</v>
      </c>
      <c r="C5306" s="84">
        <v>0</v>
      </c>
      <c r="D5306" s="84">
        <v>1</v>
      </c>
      <c r="E5306" s="84" t="e">
        <v>#N/A</v>
      </c>
      <c r="F5306" s="84" t="s">
        <v>63</v>
      </c>
    </row>
    <row r="5307" spans="1:6" x14ac:dyDescent="0.25">
      <c r="A5307" s="84">
        <v>1649205790</v>
      </c>
      <c r="C5307" s="84">
        <v>0</v>
      </c>
      <c r="D5307" s="84">
        <v>1</v>
      </c>
      <c r="E5307" s="84" t="e">
        <v>#N/A</v>
      </c>
      <c r="F5307" s="84" t="s">
        <v>63</v>
      </c>
    </row>
    <row r="5308" spans="1:6" x14ac:dyDescent="0.25">
      <c r="A5308" s="84">
        <v>1821310004</v>
      </c>
      <c r="C5308" s="84">
        <v>0</v>
      </c>
      <c r="D5308" s="84">
        <v>1</v>
      </c>
      <c r="E5308" s="84" t="e">
        <v>#N/A</v>
      </c>
      <c r="F5308" s="84" t="s">
        <v>66</v>
      </c>
    </row>
    <row r="5309" spans="1:6" x14ac:dyDescent="0.25">
      <c r="A5309" s="84">
        <v>1861472292</v>
      </c>
      <c r="C5309" s="84">
        <v>0</v>
      </c>
      <c r="D5309" s="84">
        <v>1</v>
      </c>
      <c r="E5309" s="84" t="e">
        <v>#N/A</v>
      </c>
      <c r="F5309" s="84" t="s">
        <v>66</v>
      </c>
    </row>
    <row r="5310" spans="1:6" x14ac:dyDescent="0.25">
      <c r="A5310" s="84">
        <v>1275820631</v>
      </c>
      <c r="C5310" s="84">
        <v>0</v>
      </c>
      <c r="D5310" s="84">
        <v>1</v>
      </c>
      <c r="E5310" s="84" t="e">
        <v>#N/A</v>
      </c>
      <c r="F5310" s="84" t="s">
        <v>67</v>
      </c>
    </row>
    <row r="5311" spans="1:6" x14ac:dyDescent="0.25">
      <c r="A5311" s="84">
        <v>1679896856</v>
      </c>
      <c r="C5311" s="84">
        <v>0</v>
      </c>
      <c r="D5311" s="84">
        <v>1</v>
      </c>
      <c r="E5311" s="84" t="e">
        <v>#N/A</v>
      </c>
      <c r="F5311" s="84" t="s">
        <v>66</v>
      </c>
    </row>
    <row r="5312" spans="1:6" x14ac:dyDescent="0.25">
      <c r="A5312" s="84">
        <v>1407099112</v>
      </c>
      <c r="C5312" s="84">
        <v>0</v>
      </c>
      <c r="D5312" s="84">
        <v>1</v>
      </c>
      <c r="E5312" s="84" t="e">
        <v>#N/A</v>
      </c>
      <c r="F5312" s="84" t="s">
        <v>70</v>
      </c>
    </row>
    <row r="5313" spans="1:6" x14ac:dyDescent="0.25">
      <c r="A5313" s="84">
        <v>1184004301</v>
      </c>
      <c r="C5313" s="84">
        <v>0</v>
      </c>
      <c r="D5313" s="84">
        <v>1</v>
      </c>
      <c r="E5313" s="84" t="e">
        <v>#N/A</v>
      </c>
      <c r="F5313" s="84" t="s">
        <v>66</v>
      </c>
    </row>
    <row r="5314" spans="1:6" x14ac:dyDescent="0.25">
      <c r="A5314" s="84">
        <v>1003274192</v>
      </c>
      <c r="C5314" s="84">
        <v>0</v>
      </c>
      <c r="D5314" s="84">
        <v>1</v>
      </c>
      <c r="E5314" s="84" t="e">
        <v>#N/A</v>
      </c>
      <c r="F5314" s="84" t="s">
        <v>66</v>
      </c>
    </row>
    <row r="5315" spans="1:6" x14ac:dyDescent="0.25">
      <c r="A5315" s="84">
        <v>1306351671</v>
      </c>
      <c r="C5315" s="84">
        <v>0</v>
      </c>
      <c r="D5315" s="84">
        <v>1</v>
      </c>
      <c r="E5315" s="84" t="e">
        <v>#N/A</v>
      </c>
      <c r="F5315" s="84" t="s">
        <v>66</v>
      </c>
    </row>
    <row r="5316" spans="1:6" x14ac:dyDescent="0.25">
      <c r="A5316" s="84">
        <v>1033682711</v>
      </c>
      <c r="C5316" s="84">
        <v>0</v>
      </c>
      <c r="D5316" s="84">
        <v>1</v>
      </c>
      <c r="E5316" s="84" t="e">
        <v>#N/A</v>
      </c>
      <c r="F5316" s="84" t="s">
        <v>67</v>
      </c>
    </row>
    <row r="5317" spans="1:6" x14ac:dyDescent="0.25">
      <c r="A5317" s="84">
        <v>1164066452</v>
      </c>
      <c r="C5317" s="84">
        <v>0</v>
      </c>
      <c r="D5317" s="84">
        <v>1</v>
      </c>
      <c r="E5317" s="84" t="e">
        <v>#N/A</v>
      </c>
      <c r="F5317" s="84" t="s">
        <v>70</v>
      </c>
    </row>
    <row r="5318" spans="1:6" x14ac:dyDescent="0.25">
      <c r="A5318" s="84">
        <v>1407514276</v>
      </c>
      <c r="C5318" s="84">
        <v>0</v>
      </c>
      <c r="D5318" s="84">
        <v>1</v>
      </c>
      <c r="E5318" s="84" t="e">
        <v>#N/A</v>
      </c>
      <c r="F5318" s="84" t="s">
        <v>66</v>
      </c>
    </row>
    <row r="5319" spans="1:6" x14ac:dyDescent="0.25">
      <c r="A5319" s="84">
        <v>1861487456</v>
      </c>
      <c r="C5319" s="84">
        <v>0</v>
      </c>
      <c r="D5319" s="84">
        <v>1</v>
      </c>
      <c r="E5319" s="84" t="e">
        <v>#N/A</v>
      </c>
      <c r="F5319" s="84" t="s">
        <v>66</v>
      </c>
    </row>
    <row r="5320" spans="1:6" x14ac:dyDescent="0.25">
      <c r="A5320" s="84">
        <v>1922094580</v>
      </c>
      <c r="C5320" s="84">
        <v>0</v>
      </c>
      <c r="D5320" s="84">
        <v>1</v>
      </c>
      <c r="E5320" s="84" t="e">
        <v>#N/A</v>
      </c>
      <c r="F5320" s="84" t="s">
        <v>63</v>
      </c>
    </row>
    <row r="5321" spans="1:6" x14ac:dyDescent="0.25">
      <c r="A5321" s="84">
        <v>1003906959</v>
      </c>
      <c r="C5321" s="84">
        <v>0</v>
      </c>
      <c r="D5321" s="84">
        <v>1</v>
      </c>
      <c r="E5321" s="84" t="e">
        <v>#N/A</v>
      </c>
      <c r="F5321" s="84" t="s">
        <v>68</v>
      </c>
    </row>
    <row r="5322" spans="1:6" x14ac:dyDescent="0.25">
      <c r="A5322" s="84">
        <v>1346290442</v>
      </c>
      <c r="C5322" s="84">
        <v>0</v>
      </c>
      <c r="D5322" s="84">
        <v>1</v>
      </c>
      <c r="E5322" s="84" t="e">
        <v>#N/A</v>
      </c>
      <c r="F5322" s="84" t="s">
        <v>70</v>
      </c>
    </row>
    <row r="5323" spans="1:6" x14ac:dyDescent="0.25">
      <c r="A5323" s="84">
        <v>1932173143</v>
      </c>
      <c r="C5323" s="84">
        <v>0</v>
      </c>
      <c r="D5323" s="84">
        <v>1</v>
      </c>
      <c r="E5323" s="84" t="e">
        <v>#N/A</v>
      </c>
      <c r="F5323" s="84" t="s">
        <v>66</v>
      </c>
    </row>
    <row r="5324" spans="1:6" x14ac:dyDescent="0.25">
      <c r="A5324" s="84">
        <v>1396788162</v>
      </c>
      <c r="C5324" s="84">
        <v>0</v>
      </c>
      <c r="D5324" s="84">
        <v>1</v>
      </c>
      <c r="E5324" s="84" t="e">
        <v>#N/A</v>
      </c>
      <c r="F5324" s="84" t="s">
        <v>63</v>
      </c>
    </row>
    <row r="5325" spans="1:6" x14ac:dyDescent="0.25">
      <c r="A5325" s="84">
        <v>1124014923</v>
      </c>
      <c r="C5325" s="84">
        <v>0</v>
      </c>
      <c r="D5325" s="84">
        <v>1</v>
      </c>
      <c r="E5325" s="84" t="e">
        <v>#N/A</v>
      </c>
      <c r="F5325" s="84" t="s">
        <v>67</v>
      </c>
    </row>
    <row r="5326" spans="1:6" x14ac:dyDescent="0.25">
      <c r="A5326" s="84">
        <v>1649369554</v>
      </c>
      <c r="C5326" s="84">
        <v>0</v>
      </c>
      <c r="D5326" s="84">
        <v>1</v>
      </c>
      <c r="E5326" s="84" t="e">
        <v>#N/A</v>
      </c>
      <c r="F5326" s="84" t="s">
        <v>63</v>
      </c>
    </row>
    <row r="5327" spans="1:6" x14ac:dyDescent="0.25">
      <c r="A5327" s="84">
        <v>1467436170</v>
      </c>
      <c r="C5327" s="84">
        <v>0</v>
      </c>
      <c r="D5327" s="84">
        <v>1</v>
      </c>
      <c r="E5327" s="84" t="e">
        <v>#N/A</v>
      </c>
      <c r="F5327" s="84" t="s">
        <v>63</v>
      </c>
    </row>
    <row r="5328" spans="1:6" x14ac:dyDescent="0.25">
      <c r="A5328" s="84">
        <v>1518908714</v>
      </c>
      <c r="C5328" s="84">
        <v>0</v>
      </c>
      <c r="D5328" s="84">
        <v>1</v>
      </c>
      <c r="E5328" s="84" t="e">
        <v>#N/A</v>
      </c>
      <c r="F5328" s="84" t="s">
        <v>66</v>
      </c>
    </row>
    <row r="5329" spans="1:6" x14ac:dyDescent="0.25">
      <c r="A5329" s="84">
        <v>1942578380</v>
      </c>
      <c r="C5329" s="84">
        <v>0</v>
      </c>
      <c r="D5329" s="84">
        <v>1</v>
      </c>
      <c r="E5329" s="84" t="e">
        <v>#N/A</v>
      </c>
      <c r="F5329" s="84" t="s">
        <v>67</v>
      </c>
    </row>
    <row r="5330" spans="1:6" x14ac:dyDescent="0.25">
      <c r="A5330" s="84">
        <v>1437409315</v>
      </c>
      <c r="C5330" s="84">
        <v>0</v>
      </c>
      <c r="D5330" s="84">
        <v>1</v>
      </c>
      <c r="E5330" s="84" t="e">
        <v>#N/A</v>
      </c>
      <c r="F5330" s="84" t="s">
        <v>63</v>
      </c>
    </row>
    <row r="5331" spans="1:6" x14ac:dyDescent="0.25">
      <c r="A5331" s="84">
        <v>1790040640</v>
      </c>
      <c r="C5331" s="84">
        <v>0</v>
      </c>
      <c r="D5331" s="84">
        <v>1</v>
      </c>
      <c r="E5331" s="84" t="e">
        <v>#N/A</v>
      </c>
      <c r="F5331" s="84" t="s">
        <v>66</v>
      </c>
    </row>
    <row r="5332" spans="1:6" x14ac:dyDescent="0.25">
      <c r="A5332" s="84">
        <v>1932542156</v>
      </c>
      <c r="C5332" s="84">
        <v>0</v>
      </c>
      <c r="D5332" s="84">
        <v>1</v>
      </c>
      <c r="E5332" s="84" t="e">
        <v>#N/A</v>
      </c>
      <c r="F5332" s="84" t="s">
        <v>67</v>
      </c>
    </row>
    <row r="5333" spans="1:6" x14ac:dyDescent="0.25">
      <c r="A5333" s="84">
        <v>1760881304</v>
      </c>
      <c r="C5333" s="84">
        <v>0</v>
      </c>
      <c r="D5333" s="84">
        <v>1</v>
      </c>
      <c r="E5333" s="84" t="e">
        <v>#N/A</v>
      </c>
      <c r="F5333" s="84" t="s">
        <v>63</v>
      </c>
    </row>
    <row r="5334" spans="1:6" x14ac:dyDescent="0.25">
      <c r="A5334" s="84">
        <v>1104276674</v>
      </c>
      <c r="C5334" s="84">
        <v>0</v>
      </c>
      <c r="D5334" s="84">
        <v>1</v>
      </c>
      <c r="E5334" s="84" t="e">
        <v>#N/A</v>
      </c>
      <c r="F5334" s="84" t="s">
        <v>68</v>
      </c>
    </row>
    <row r="5335" spans="1:6" x14ac:dyDescent="0.25">
      <c r="A5335" s="84">
        <v>1003394545</v>
      </c>
      <c r="C5335" s="84">
        <v>0</v>
      </c>
      <c r="D5335" s="84">
        <v>1</v>
      </c>
      <c r="E5335" s="84" t="e">
        <v>#N/A</v>
      </c>
      <c r="F5335" s="84" t="s">
        <v>63</v>
      </c>
    </row>
    <row r="5336" spans="1:6" x14ac:dyDescent="0.25">
      <c r="A5336" s="84">
        <v>1326559568</v>
      </c>
      <c r="C5336" s="84">
        <v>0</v>
      </c>
      <c r="D5336" s="84">
        <v>1</v>
      </c>
      <c r="E5336" s="84" t="e">
        <v>#N/A</v>
      </c>
      <c r="F5336" s="84" t="s">
        <v>67</v>
      </c>
    </row>
    <row r="5337" spans="1:6" x14ac:dyDescent="0.25">
      <c r="A5337" s="84">
        <v>1578048872</v>
      </c>
      <c r="C5337" s="84">
        <v>0</v>
      </c>
      <c r="D5337" s="84">
        <v>1</v>
      </c>
      <c r="E5337" s="84" t="e">
        <v>#N/A</v>
      </c>
      <c r="F5337" s="84" t="s">
        <v>63</v>
      </c>
    </row>
    <row r="5338" spans="1:6" x14ac:dyDescent="0.25">
      <c r="A5338" s="84">
        <v>1851388904</v>
      </c>
      <c r="C5338" s="84">
        <v>0</v>
      </c>
      <c r="D5338" s="84">
        <v>1</v>
      </c>
      <c r="E5338" s="84" t="e">
        <v>#N/A</v>
      </c>
      <c r="F5338" s="84" t="s">
        <v>70</v>
      </c>
    </row>
    <row r="5339" spans="1:6" x14ac:dyDescent="0.25">
      <c r="A5339" s="84">
        <v>1942239819</v>
      </c>
      <c r="C5339" s="84">
        <v>0</v>
      </c>
      <c r="D5339" s="84">
        <v>1</v>
      </c>
      <c r="E5339" s="84" t="e">
        <v>#N/A</v>
      </c>
      <c r="F5339" s="84" t="s">
        <v>70</v>
      </c>
    </row>
    <row r="5340" spans="1:6" x14ac:dyDescent="0.25">
      <c r="A5340" s="84">
        <v>1780779355</v>
      </c>
      <c r="C5340" s="84">
        <v>0</v>
      </c>
      <c r="D5340" s="84">
        <v>1</v>
      </c>
      <c r="E5340" s="84" t="e">
        <v>#N/A</v>
      </c>
      <c r="F5340" s="84" t="s">
        <v>63</v>
      </c>
    </row>
    <row r="5341" spans="1:6" x14ac:dyDescent="0.25">
      <c r="A5341" s="84">
        <v>1174585814</v>
      </c>
      <c r="C5341" s="84">
        <v>0</v>
      </c>
      <c r="D5341" s="84">
        <v>1</v>
      </c>
      <c r="E5341" s="84" t="e">
        <v>#N/A</v>
      </c>
      <c r="F5341" s="84" t="s">
        <v>63</v>
      </c>
    </row>
    <row r="5342" spans="1:6" x14ac:dyDescent="0.25">
      <c r="A5342" s="84">
        <v>1518963198</v>
      </c>
      <c r="C5342" s="84">
        <v>0</v>
      </c>
      <c r="D5342" s="84">
        <v>1</v>
      </c>
      <c r="E5342" s="84" t="e">
        <v>#N/A</v>
      </c>
      <c r="F5342" s="84" t="s">
        <v>66</v>
      </c>
    </row>
    <row r="5343" spans="1:6" x14ac:dyDescent="0.25">
      <c r="A5343" s="84">
        <v>1841446655</v>
      </c>
      <c r="C5343" s="84">
        <v>0</v>
      </c>
      <c r="D5343" s="84">
        <v>1</v>
      </c>
      <c r="E5343" s="84" t="e">
        <v>#N/A</v>
      </c>
      <c r="F5343" s="84" t="s">
        <v>63</v>
      </c>
    </row>
    <row r="5344" spans="1:6" x14ac:dyDescent="0.25">
      <c r="A5344" s="84">
        <v>1407913916</v>
      </c>
      <c r="C5344" s="84">
        <v>0</v>
      </c>
      <c r="D5344" s="84">
        <v>1</v>
      </c>
      <c r="E5344" s="84" t="e">
        <v>#N/A</v>
      </c>
      <c r="F5344" s="84" t="s">
        <v>66</v>
      </c>
    </row>
    <row r="5345" spans="1:6" x14ac:dyDescent="0.25">
      <c r="A5345" s="84">
        <v>1205995701</v>
      </c>
      <c r="C5345" s="84">
        <v>0</v>
      </c>
      <c r="D5345" s="84">
        <v>1</v>
      </c>
      <c r="E5345" s="84" t="e">
        <v>#N/A</v>
      </c>
      <c r="F5345" s="84" t="s">
        <v>66</v>
      </c>
    </row>
    <row r="5346" spans="1:6" x14ac:dyDescent="0.25">
      <c r="A5346" s="84">
        <v>1649254764</v>
      </c>
      <c r="C5346" s="84">
        <v>0</v>
      </c>
      <c r="D5346" s="84">
        <v>1</v>
      </c>
      <c r="E5346" s="84" t="e">
        <v>#N/A</v>
      </c>
      <c r="F5346" s="84" t="s">
        <v>66</v>
      </c>
    </row>
    <row r="5347" spans="1:6" x14ac:dyDescent="0.25">
      <c r="A5347" s="84">
        <v>1518956366</v>
      </c>
      <c r="C5347" s="84">
        <v>0</v>
      </c>
      <c r="D5347" s="84">
        <v>1</v>
      </c>
      <c r="E5347" s="84" t="e">
        <v>#N/A</v>
      </c>
      <c r="F5347" s="84" t="s">
        <v>66</v>
      </c>
    </row>
    <row r="5348" spans="1:6" x14ac:dyDescent="0.25">
      <c r="A5348" s="84">
        <v>1518139914</v>
      </c>
      <c r="C5348" s="84">
        <v>0</v>
      </c>
      <c r="D5348" s="84">
        <v>1</v>
      </c>
      <c r="E5348" s="84" t="e">
        <v>#N/A</v>
      </c>
      <c r="F5348" s="84" t="s">
        <v>63</v>
      </c>
    </row>
    <row r="5349" spans="1:6" x14ac:dyDescent="0.25">
      <c r="A5349" s="84">
        <v>1659345387</v>
      </c>
      <c r="C5349" s="84">
        <v>0</v>
      </c>
      <c r="D5349" s="84">
        <v>1</v>
      </c>
      <c r="E5349" s="84" t="e">
        <v>#N/A</v>
      </c>
      <c r="F5349" s="84" t="s">
        <v>63</v>
      </c>
    </row>
    <row r="5350" spans="1:6" x14ac:dyDescent="0.25">
      <c r="A5350" s="84">
        <v>1932287893</v>
      </c>
      <c r="C5350" s="84">
        <v>0</v>
      </c>
      <c r="D5350" s="84">
        <v>1</v>
      </c>
      <c r="E5350" s="84" t="e">
        <v>#N/A</v>
      </c>
      <c r="F5350" s="84" t="s">
        <v>66</v>
      </c>
    </row>
    <row r="5351" spans="1:6" x14ac:dyDescent="0.25">
      <c r="A5351" s="84">
        <v>1558345462</v>
      </c>
      <c r="C5351" s="84">
        <v>0</v>
      </c>
      <c r="D5351" s="84">
        <v>1</v>
      </c>
      <c r="E5351" s="84" t="e">
        <v>#N/A</v>
      </c>
      <c r="F5351" s="84" t="s">
        <v>67</v>
      </c>
    </row>
    <row r="5352" spans="1:6" x14ac:dyDescent="0.25">
      <c r="A5352" s="84">
        <v>1447678271</v>
      </c>
      <c r="C5352" s="84">
        <v>0</v>
      </c>
      <c r="D5352" s="84">
        <v>1</v>
      </c>
      <c r="E5352" s="84" t="e">
        <v>#N/A</v>
      </c>
      <c r="F5352" s="84" t="s">
        <v>63</v>
      </c>
    </row>
    <row r="5353" spans="1:6" x14ac:dyDescent="0.25">
      <c r="A5353" s="84">
        <v>1194145672</v>
      </c>
      <c r="C5353" s="84">
        <v>0</v>
      </c>
      <c r="D5353" s="84">
        <v>1</v>
      </c>
      <c r="E5353" s="84" t="e">
        <v>#N/A</v>
      </c>
      <c r="F5353" s="84" t="s">
        <v>67</v>
      </c>
    </row>
    <row r="5354" spans="1:6" x14ac:dyDescent="0.25">
      <c r="A5354" s="84">
        <v>1629272208</v>
      </c>
      <c r="C5354" s="84">
        <v>0</v>
      </c>
      <c r="D5354" s="84">
        <v>1</v>
      </c>
      <c r="E5354" s="84" t="e">
        <v>#N/A</v>
      </c>
      <c r="F5354" s="84" t="s">
        <v>63</v>
      </c>
    </row>
    <row r="5355" spans="1:6" x14ac:dyDescent="0.25">
      <c r="A5355" s="84">
        <v>1811335482</v>
      </c>
      <c r="C5355" s="84">
        <v>0</v>
      </c>
      <c r="D5355" s="84">
        <v>1</v>
      </c>
      <c r="E5355" s="84" t="e">
        <v>#N/A</v>
      </c>
      <c r="F5355" s="84" t="s">
        <v>63</v>
      </c>
    </row>
    <row r="5356" spans="1:6" x14ac:dyDescent="0.25">
      <c r="A5356" s="84">
        <v>1497387518</v>
      </c>
      <c r="C5356" s="84">
        <v>0</v>
      </c>
      <c r="D5356" s="84">
        <v>1</v>
      </c>
      <c r="E5356" s="84" t="e">
        <v>#N/A</v>
      </c>
      <c r="F5356" s="84" t="s">
        <v>63</v>
      </c>
    </row>
    <row r="5357" spans="1:6" x14ac:dyDescent="0.25">
      <c r="A5357" s="84">
        <v>1992794192</v>
      </c>
      <c r="C5357" s="84">
        <v>0</v>
      </c>
      <c r="D5357" s="84">
        <v>1</v>
      </c>
      <c r="E5357" s="84" t="e">
        <v>#N/A</v>
      </c>
      <c r="F5357" s="84" t="s">
        <v>66</v>
      </c>
    </row>
    <row r="5358" spans="1:6" x14ac:dyDescent="0.25">
      <c r="A5358" s="84">
        <v>1508809039</v>
      </c>
      <c r="C5358" s="84">
        <v>0</v>
      </c>
      <c r="D5358" s="84">
        <v>1</v>
      </c>
      <c r="E5358" s="84" t="e">
        <v>#N/A</v>
      </c>
      <c r="F5358" s="84" t="s">
        <v>66</v>
      </c>
    </row>
    <row r="5359" spans="1:6" x14ac:dyDescent="0.25">
      <c r="A5359" s="84">
        <v>1750366761</v>
      </c>
      <c r="C5359" s="84">
        <v>0</v>
      </c>
      <c r="D5359" s="84">
        <v>1</v>
      </c>
      <c r="E5359" s="84" t="e">
        <v>#N/A</v>
      </c>
      <c r="F5359" s="84" t="s">
        <v>66</v>
      </c>
    </row>
    <row r="5360" spans="1:6" x14ac:dyDescent="0.25">
      <c r="A5360" s="84">
        <v>1174553226</v>
      </c>
      <c r="C5360" s="84">
        <v>0</v>
      </c>
      <c r="D5360" s="84">
        <v>1</v>
      </c>
      <c r="E5360" s="84" t="e">
        <v>#N/A</v>
      </c>
      <c r="F5360" s="84" t="s">
        <v>67</v>
      </c>
    </row>
    <row r="5361" spans="1:6" x14ac:dyDescent="0.25">
      <c r="A5361" s="84">
        <v>1235191685</v>
      </c>
      <c r="C5361" s="84">
        <v>0</v>
      </c>
      <c r="D5361" s="84">
        <v>1</v>
      </c>
      <c r="E5361" s="84" t="e">
        <v>#N/A</v>
      </c>
      <c r="F5361" s="84" t="s">
        <v>63</v>
      </c>
    </row>
    <row r="5362" spans="1:6" x14ac:dyDescent="0.25">
      <c r="A5362" s="84">
        <v>1730131103</v>
      </c>
      <c r="C5362" s="84">
        <v>0</v>
      </c>
      <c r="D5362" s="84">
        <v>1</v>
      </c>
      <c r="E5362" s="84" t="e">
        <v>#N/A</v>
      </c>
      <c r="F5362" s="84" t="s">
        <v>66</v>
      </c>
    </row>
    <row r="5363" spans="1:6" x14ac:dyDescent="0.25">
      <c r="A5363" s="84">
        <v>1629047378</v>
      </c>
      <c r="C5363" s="84">
        <v>0</v>
      </c>
      <c r="D5363" s="84">
        <v>1</v>
      </c>
      <c r="E5363" s="84" t="e">
        <v>#N/A</v>
      </c>
      <c r="F5363" s="84" t="s">
        <v>67</v>
      </c>
    </row>
    <row r="5364" spans="1:6" x14ac:dyDescent="0.25">
      <c r="A5364" s="84">
        <v>1821094301</v>
      </c>
      <c r="C5364" s="84">
        <v>0</v>
      </c>
      <c r="D5364" s="84">
        <v>1</v>
      </c>
      <c r="E5364" s="84" t="e">
        <v>#N/A</v>
      </c>
      <c r="F5364" s="84" t="s">
        <v>63</v>
      </c>
    </row>
    <row r="5365" spans="1:6" x14ac:dyDescent="0.25">
      <c r="A5365" s="84">
        <v>1467404160</v>
      </c>
      <c r="C5365" s="84">
        <v>0</v>
      </c>
      <c r="D5365" s="84">
        <v>1</v>
      </c>
      <c r="E5365" s="84" t="e">
        <v>#N/A</v>
      </c>
      <c r="F5365" s="84" t="s">
        <v>63</v>
      </c>
    </row>
    <row r="5366" spans="1:6" x14ac:dyDescent="0.25">
      <c r="A5366" s="84">
        <v>1598916223</v>
      </c>
      <c r="C5366" s="84">
        <v>0</v>
      </c>
      <c r="D5366" s="84">
        <v>1</v>
      </c>
      <c r="E5366" s="84" t="e">
        <v>#N/A</v>
      </c>
      <c r="F5366" s="84" t="s">
        <v>67</v>
      </c>
    </row>
    <row r="5367" spans="1:6" x14ac:dyDescent="0.25">
      <c r="A5367" s="84">
        <v>1790963759</v>
      </c>
      <c r="C5367" s="84">
        <v>0</v>
      </c>
      <c r="D5367" s="84">
        <v>1</v>
      </c>
      <c r="E5367" s="84" t="e">
        <v>#N/A</v>
      </c>
      <c r="F5367" s="84" t="s">
        <v>63</v>
      </c>
    </row>
    <row r="5368" spans="1:6" x14ac:dyDescent="0.25">
      <c r="A5368" s="84">
        <v>1750506226</v>
      </c>
      <c r="C5368" s="84">
        <v>0</v>
      </c>
      <c r="D5368" s="84">
        <v>1</v>
      </c>
      <c r="E5368" s="84" t="e">
        <v>#N/A</v>
      </c>
      <c r="F5368" s="84" t="s">
        <v>63</v>
      </c>
    </row>
    <row r="5369" spans="1:6" x14ac:dyDescent="0.25">
      <c r="A5369" s="84">
        <v>1275581977</v>
      </c>
      <c r="C5369" s="84">
        <v>0</v>
      </c>
      <c r="D5369" s="84">
        <v>1</v>
      </c>
      <c r="E5369" s="84" t="e">
        <v>#N/A</v>
      </c>
      <c r="F5369" s="84" t="s">
        <v>63</v>
      </c>
    </row>
    <row r="5370" spans="1:6" x14ac:dyDescent="0.25">
      <c r="A5370" s="84">
        <v>1275826901</v>
      </c>
      <c r="C5370" s="84">
        <v>0</v>
      </c>
      <c r="D5370" s="84">
        <v>1</v>
      </c>
      <c r="E5370" s="84" t="e">
        <v>#N/A</v>
      </c>
      <c r="F5370" s="84" t="s">
        <v>63</v>
      </c>
    </row>
    <row r="5371" spans="1:6" x14ac:dyDescent="0.25">
      <c r="A5371" s="84">
        <v>1588874630</v>
      </c>
      <c r="C5371" s="84">
        <v>0</v>
      </c>
      <c r="D5371" s="84">
        <v>1</v>
      </c>
      <c r="E5371" s="84" t="e">
        <v>#N/A</v>
      </c>
      <c r="F5371" s="84" t="s">
        <v>70</v>
      </c>
    </row>
    <row r="5372" spans="1:6" x14ac:dyDescent="0.25">
      <c r="A5372" s="84">
        <v>1649454117</v>
      </c>
      <c r="C5372" s="84">
        <v>0</v>
      </c>
      <c r="D5372" s="84">
        <v>1</v>
      </c>
      <c r="E5372" s="84" t="e">
        <v>#N/A</v>
      </c>
      <c r="F5372" s="84" t="s">
        <v>63</v>
      </c>
    </row>
    <row r="5373" spans="1:6" x14ac:dyDescent="0.25">
      <c r="A5373" s="84">
        <v>1609896596</v>
      </c>
      <c r="C5373" s="84">
        <v>0</v>
      </c>
      <c r="D5373" s="84">
        <v>1</v>
      </c>
      <c r="E5373" s="84" t="e">
        <v>#N/A</v>
      </c>
      <c r="F5373" s="84" t="s">
        <v>66</v>
      </c>
    </row>
    <row r="5374" spans="1:6" x14ac:dyDescent="0.25">
      <c r="A5374" s="84">
        <v>1902223894</v>
      </c>
      <c r="C5374" s="84">
        <v>0</v>
      </c>
      <c r="D5374" s="84">
        <v>1</v>
      </c>
      <c r="E5374" s="84" t="e">
        <v>#N/A</v>
      </c>
      <c r="F5374" s="84" t="s">
        <v>63</v>
      </c>
    </row>
    <row r="5375" spans="1:6" x14ac:dyDescent="0.25">
      <c r="A5375" s="84">
        <v>1497168140</v>
      </c>
      <c r="C5375" s="84">
        <v>0</v>
      </c>
      <c r="D5375" s="84">
        <v>1</v>
      </c>
      <c r="E5375" s="84" t="e">
        <v>#N/A</v>
      </c>
      <c r="F5375" s="84" t="s">
        <v>70</v>
      </c>
    </row>
    <row r="5376" spans="1:6" x14ac:dyDescent="0.25">
      <c r="A5376" s="84">
        <v>1942615117</v>
      </c>
      <c r="C5376" s="84">
        <v>0</v>
      </c>
      <c r="D5376" s="84">
        <v>1</v>
      </c>
      <c r="E5376" s="84" t="e">
        <v>#N/A</v>
      </c>
      <c r="F5376" s="84" t="s">
        <v>68</v>
      </c>
    </row>
    <row r="5377" spans="1:6" x14ac:dyDescent="0.25">
      <c r="A5377" s="84">
        <v>1689061830</v>
      </c>
      <c r="C5377" s="84">
        <v>0</v>
      </c>
      <c r="D5377" s="84">
        <v>1</v>
      </c>
      <c r="E5377" s="84" t="e">
        <v>#N/A</v>
      </c>
      <c r="F5377" s="84" t="s">
        <v>67</v>
      </c>
    </row>
    <row r="5378" spans="1:6" x14ac:dyDescent="0.25">
      <c r="A5378" s="84">
        <v>1467452565</v>
      </c>
      <c r="C5378" s="84">
        <v>0</v>
      </c>
      <c r="D5378" s="84">
        <v>1</v>
      </c>
      <c r="E5378" s="84" t="e">
        <v>#N/A</v>
      </c>
      <c r="F5378" s="84" t="s">
        <v>63</v>
      </c>
    </row>
    <row r="5379" spans="1:6" x14ac:dyDescent="0.25">
      <c r="A5379" s="84">
        <v>1063894343</v>
      </c>
      <c r="C5379" s="84">
        <v>0</v>
      </c>
      <c r="D5379" s="84">
        <v>1</v>
      </c>
      <c r="E5379" s="84" t="e">
        <v>#N/A</v>
      </c>
      <c r="F5379" s="84" t="s">
        <v>63</v>
      </c>
    </row>
    <row r="5380" spans="1:6" x14ac:dyDescent="0.25">
      <c r="A5380" s="84">
        <v>1649436163</v>
      </c>
      <c r="C5380" s="84">
        <v>0</v>
      </c>
      <c r="D5380" s="84">
        <v>1</v>
      </c>
      <c r="E5380" s="84" t="e">
        <v>#N/A</v>
      </c>
      <c r="F5380" s="84" t="s">
        <v>67</v>
      </c>
    </row>
    <row r="5381" spans="1:6" x14ac:dyDescent="0.25">
      <c r="A5381" s="84">
        <v>1932642899</v>
      </c>
      <c r="C5381" s="84">
        <v>0</v>
      </c>
      <c r="D5381" s="84">
        <v>1</v>
      </c>
      <c r="E5381" s="84" t="e">
        <v>#N/A</v>
      </c>
      <c r="F5381" s="84" t="s">
        <v>67</v>
      </c>
    </row>
    <row r="5382" spans="1:6" x14ac:dyDescent="0.25">
      <c r="A5382" s="84">
        <v>1205354727</v>
      </c>
      <c r="C5382" s="84">
        <v>0</v>
      </c>
      <c r="D5382" s="84">
        <v>1</v>
      </c>
      <c r="E5382" s="84" t="e">
        <v>#N/A</v>
      </c>
      <c r="F5382" s="84" t="s">
        <v>66</v>
      </c>
    </row>
    <row r="5383" spans="1:6" x14ac:dyDescent="0.25">
      <c r="A5383" s="84">
        <v>1972008134</v>
      </c>
      <c r="C5383" s="84">
        <v>0</v>
      </c>
      <c r="D5383" s="84">
        <v>1</v>
      </c>
      <c r="E5383" s="84" t="e">
        <v>#N/A</v>
      </c>
      <c r="F5383" s="84" t="s">
        <v>66</v>
      </c>
    </row>
    <row r="5384" spans="1:6" x14ac:dyDescent="0.25">
      <c r="A5384" s="84">
        <v>1356951941</v>
      </c>
      <c r="C5384" s="84">
        <v>0</v>
      </c>
      <c r="D5384" s="84">
        <v>1</v>
      </c>
      <c r="E5384" s="84" t="e">
        <v>#N/A</v>
      </c>
      <c r="F5384" s="84" t="s">
        <v>66</v>
      </c>
    </row>
    <row r="5385" spans="1:6" x14ac:dyDescent="0.25">
      <c r="A5385" s="84">
        <v>1770682668</v>
      </c>
      <c r="C5385" s="84">
        <v>0</v>
      </c>
      <c r="D5385" s="84">
        <v>1</v>
      </c>
      <c r="E5385" s="84" t="e">
        <v>#N/A</v>
      </c>
      <c r="F5385" s="84" t="s">
        <v>66</v>
      </c>
    </row>
    <row r="5386" spans="1:6" x14ac:dyDescent="0.25">
      <c r="A5386" s="84">
        <v>1205832581</v>
      </c>
      <c r="C5386" s="84">
        <v>0</v>
      </c>
      <c r="D5386" s="84">
        <v>1</v>
      </c>
      <c r="E5386" s="84" t="e">
        <v>#N/A</v>
      </c>
      <c r="F5386" s="84" t="s">
        <v>63</v>
      </c>
    </row>
    <row r="5387" spans="1:6" x14ac:dyDescent="0.25">
      <c r="A5387" s="84">
        <v>1063724490</v>
      </c>
      <c r="C5387" s="84">
        <v>0</v>
      </c>
      <c r="D5387" s="84">
        <v>1</v>
      </c>
      <c r="E5387" s="84" t="e">
        <v>#N/A</v>
      </c>
      <c r="F5387" s="84" t="s">
        <v>66</v>
      </c>
    </row>
    <row r="5388" spans="1:6" x14ac:dyDescent="0.25">
      <c r="A5388" s="84">
        <v>1538192851</v>
      </c>
      <c r="C5388" s="84">
        <v>0</v>
      </c>
      <c r="D5388" s="84">
        <v>1</v>
      </c>
      <c r="E5388" s="84" t="e">
        <v>#N/A</v>
      </c>
      <c r="F5388" s="84" t="s">
        <v>66</v>
      </c>
    </row>
    <row r="5389" spans="1:6" x14ac:dyDescent="0.25">
      <c r="A5389" s="84">
        <v>1972563005</v>
      </c>
      <c r="C5389" s="84">
        <v>0</v>
      </c>
      <c r="D5389" s="84">
        <v>1</v>
      </c>
      <c r="E5389" s="84" t="e">
        <v>#N/A</v>
      </c>
      <c r="F5389" s="84" t="s">
        <v>63</v>
      </c>
    </row>
    <row r="5390" spans="1:6" x14ac:dyDescent="0.25">
      <c r="A5390" s="84">
        <v>1891953295</v>
      </c>
      <c r="C5390" s="84">
        <v>0</v>
      </c>
      <c r="D5390" s="84">
        <v>1</v>
      </c>
      <c r="E5390" s="84" t="e">
        <v>#N/A</v>
      </c>
      <c r="F5390" s="84" t="s">
        <v>67</v>
      </c>
    </row>
    <row r="5391" spans="1:6" x14ac:dyDescent="0.25">
      <c r="A5391" s="84">
        <v>1720078991</v>
      </c>
      <c r="C5391" s="84">
        <v>0</v>
      </c>
      <c r="D5391" s="84">
        <v>1</v>
      </c>
      <c r="E5391" s="84" t="e">
        <v>#N/A</v>
      </c>
      <c r="F5391" s="84" t="s">
        <v>63</v>
      </c>
    </row>
    <row r="5392" spans="1:6" x14ac:dyDescent="0.25">
      <c r="A5392" s="84">
        <v>1134311236</v>
      </c>
      <c r="C5392" s="84">
        <v>0</v>
      </c>
      <c r="D5392" s="84">
        <v>1</v>
      </c>
      <c r="E5392" s="84" t="e">
        <v>#N/A</v>
      </c>
      <c r="F5392" s="84" t="s">
        <v>70</v>
      </c>
    </row>
    <row r="5393" spans="1:6" x14ac:dyDescent="0.25">
      <c r="A5393" s="84">
        <v>1669443230</v>
      </c>
      <c r="C5393" s="84">
        <v>0</v>
      </c>
      <c r="D5393" s="84">
        <v>1</v>
      </c>
      <c r="E5393" s="84" t="e">
        <v>#N/A</v>
      </c>
      <c r="F5393" s="84" t="s">
        <v>70</v>
      </c>
    </row>
    <row r="5394" spans="1:6" x14ac:dyDescent="0.25">
      <c r="A5394" s="84">
        <v>1649319195</v>
      </c>
      <c r="C5394" s="84">
        <v>0</v>
      </c>
      <c r="D5394" s="84">
        <v>1</v>
      </c>
      <c r="E5394" s="84" t="e">
        <v>#N/A</v>
      </c>
      <c r="F5394" s="84" t="s">
        <v>63</v>
      </c>
    </row>
    <row r="5395" spans="1:6" x14ac:dyDescent="0.25">
      <c r="A5395" s="84">
        <v>1649587593</v>
      </c>
      <c r="C5395" s="84">
        <v>0</v>
      </c>
      <c r="D5395" s="84">
        <v>1</v>
      </c>
      <c r="E5395" s="84" t="e">
        <v>#N/A</v>
      </c>
      <c r="F5395" s="84" t="s">
        <v>68</v>
      </c>
    </row>
    <row r="5396" spans="1:6" x14ac:dyDescent="0.25">
      <c r="A5396" s="84">
        <v>1417165416</v>
      </c>
      <c r="C5396" s="84">
        <v>0</v>
      </c>
      <c r="D5396" s="84">
        <v>1</v>
      </c>
      <c r="E5396" s="84" t="e">
        <v>#N/A</v>
      </c>
      <c r="F5396" s="84" t="s">
        <v>63</v>
      </c>
    </row>
    <row r="5397" spans="1:6" x14ac:dyDescent="0.25">
      <c r="A5397" s="84">
        <v>1548870611</v>
      </c>
      <c r="C5397" s="84">
        <v>0</v>
      </c>
      <c r="D5397" s="84">
        <v>1</v>
      </c>
      <c r="E5397" s="84" t="e">
        <v>#N/A</v>
      </c>
      <c r="F5397" s="84" t="s">
        <v>63</v>
      </c>
    </row>
    <row r="5398" spans="1:6" x14ac:dyDescent="0.25">
      <c r="A5398" s="84">
        <v>1912612060</v>
      </c>
      <c r="C5398" s="84">
        <v>0</v>
      </c>
      <c r="D5398" s="84">
        <v>1</v>
      </c>
      <c r="E5398" s="84" t="e">
        <v>#N/A</v>
      </c>
      <c r="F5398" s="84" t="s">
        <v>63</v>
      </c>
    </row>
    <row r="5399" spans="1:6" x14ac:dyDescent="0.25">
      <c r="A5399" s="84">
        <v>1467161505</v>
      </c>
      <c r="C5399" s="84">
        <v>0</v>
      </c>
      <c r="D5399" s="84">
        <v>1</v>
      </c>
      <c r="E5399" s="84" t="e">
        <v>#N/A</v>
      </c>
      <c r="F5399" s="84" t="s">
        <v>66</v>
      </c>
    </row>
    <row r="5400" spans="1:6" x14ac:dyDescent="0.25">
      <c r="A5400" s="84">
        <v>1982642724</v>
      </c>
      <c r="C5400" s="84">
        <v>0</v>
      </c>
      <c r="D5400" s="84">
        <v>1</v>
      </c>
      <c r="E5400" s="84" t="e">
        <v>#N/A</v>
      </c>
      <c r="F5400" s="84" t="s">
        <v>63</v>
      </c>
    </row>
    <row r="5401" spans="1:6" x14ac:dyDescent="0.25">
      <c r="A5401" s="84">
        <v>1790748739</v>
      </c>
      <c r="C5401" s="84">
        <v>0</v>
      </c>
      <c r="D5401" s="84">
        <v>1</v>
      </c>
      <c r="E5401" s="84" t="e">
        <v>#N/A</v>
      </c>
      <c r="F5401" s="84" t="s">
        <v>63</v>
      </c>
    </row>
    <row r="5402" spans="1:6" x14ac:dyDescent="0.25">
      <c r="A5402" s="84">
        <v>1134130628</v>
      </c>
      <c r="C5402" s="84">
        <v>0</v>
      </c>
      <c r="D5402" s="84">
        <v>1</v>
      </c>
      <c r="E5402" s="84" t="e">
        <v>#N/A</v>
      </c>
      <c r="F5402" s="84" t="s">
        <v>63</v>
      </c>
    </row>
    <row r="5403" spans="1:6" x14ac:dyDescent="0.25">
      <c r="A5403" s="84">
        <v>1487657680</v>
      </c>
      <c r="C5403" s="84">
        <v>0</v>
      </c>
      <c r="D5403" s="84">
        <v>1</v>
      </c>
      <c r="E5403" s="84" t="e">
        <v>#N/A</v>
      </c>
      <c r="F5403" s="84" t="s">
        <v>67</v>
      </c>
    </row>
    <row r="5404" spans="1:6" x14ac:dyDescent="0.25">
      <c r="A5404" s="84">
        <v>1023184819</v>
      </c>
      <c r="C5404" s="84">
        <v>0</v>
      </c>
      <c r="D5404" s="84">
        <v>1</v>
      </c>
      <c r="E5404" s="84" t="e">
        <v>#N/A</v>
      </c>
      <c r="F5404" s="84" t="s">
        <v>63</v>
      </c>
    </row>
    <row r="5405" spans="1:6" x14ac:dyDescent="0.25">
      <c r="A5405" s="84">
        <v>1124222526</v>
      </c>
      <c r="C5405" s="84">
        <v>0</v>
      </c>
      <c r="D5405" s="84">
        <v>1</v>
      </c>
      <c r="E5405" s="84" t="e">
        <v>#N/A</v>
      </c>
      <c r="F5405" s="84" t="s">
        <v>67</v>
      </c>
    </row>
    <row r="5406" spans="1:6" x14ac:dyDescent="0.25">
      <c r="A5406" s="84">
        <v>1982604229</v>
      </c>
      <c r="C5406" s="84">
        <v>0</v>
      </c>
      <c r="D5406" s="84">
        <v>1</v>
      </c>
      <c r="E5406" s="84" t="e">
        <v>#N/A</v>
      </c>
      <c r="F5406" s="84" t="s">
        <v>63</v>
      </c>
    </row>
    <row r="5407" spans="1:6" x14ac:dyDescent="0.25">
      <c r="A5407" s="84">
        <v>1780714931</v>
      </c>
      <c r="C5407" s="84">
        <v>0</v>
      </c>
      <c r="D5407" s="84">
        <v>1</v>
      </c>
      <c r="E5407" s="84" t="e">
        <v>#N/A</v>
      </c>
      <c r="F5407" s="84" t="s">
        <v>70</v>
      </c>
    </row>
    <row r="5408" spans="1:6" x14ac:dyDescent="0.25">
      <c r="A5408" s="84">
        <v>1093734139</v>
      </c>
      <c r="C5408" s="84">
        <v>0</v>
      </c>
      <c r="D5408" s="84">
        <v>1</v>
      </c>
      <c r="E5408" s="84" t="e">
        <v>#N/A</v>
      </c>
      <c r="F5408" s="84" t="s">
        <v>66</v>
      </c>
    </row>
    <row r="5409" spans="1:6" x14ac:dyDescent="0.25">
      <c r="A5409" s="84">
        <v>1851577605</v>
      </c>
      <c r="C5409" s="84">
        <v>0</v>
      </c>
      <c r="D5409" s="84">
        <v>1</v>
      </c>
      <c r="E5409" s="84" t="e">
        <v>#N/A</v>
      </c>
      <c r="F5409" s="84" t="s">
        <v>70</v>
      </c>
    </row>
    <row r="5410" spans="1:6" x14ac:dyDescent="0.25">
      <c r="A5410" s="84">
        <v>1568443299</v>
      </c>
      <c r="C5410" s="84">
        <v>0</v>
      </c>
      <c r="D5410" s="84">
        <v>1</v>
      </c>
      <c r="E5410" s="84" t="e">
        <v>#N/A</v>
      </c>
      <c r="F5410" s="84" t="s">
        <v>63</v>
      </c>
    </row>
    <row r="5411" spans="1:6" x14ac:dyDescent="0.25">
      <c r="A5411" s="84">
        <v>1730323023</v>
      </c>
      <c r="C5411" s="84">
        <v>0</v>
      </c>
      <c r="D5411" s="84">
        <v>1</v>
      </c>
      <c r="E5411" s="84" t="e">
        <v>#N/A</v>
      </c>
      <c r="F5411" s="84" t="s">
        <v>70</v>
      </c>
    </row>
    <row r="5412" spans="1:6" x14ac:dyDescent="0.25">
      <c r="A5412" s="84">
        <v>1255305553</v>
      </c>
      <c r="C5412" s="84">
        <v>0</v>
      </c>
      <c r="D5412" s="84">
        <v>1</v>
      </c>
      <c r="E5412" s="84" t="e">
        <v>#N/A</v>
      </c>
      <c r="F5412" s="84" t="s">
        <v>66</v>
      </c>
    </row>
    <row r="5413" spans="1:6" x14ac:dyDescent="0.25">
      <c r="A5413" s="84">
        <v>1588981872</v>
      </c>
      <c r="C5413" s="84">
        <v>0</v>
      </c>
      <c r="D5413" s="84">
        <v>1</v>
      </c>
      <c r="E5413" s="84" t="e">
        <v>#N/A</v>
      </c>
      <c r="F5413" s="84" t="s">
        <v>70</v>
      </c>
    </row>
    <row r="5414" spans="1:6" x14ac:dyDescent="0.25">
      <c r="A5414" s="84">
        <v>1972891737</v>
      </c>
      <c r="C5414" s="84">
        <v>0</v>
      </c>
      <c r="D5414" s="84">
        <v>1</v>
      </c>
      <c r="E5414" s="84" t="e">
        <v>#N/A</v>
      </c>
      <c r="F5414" s="84" t="s">
        <v>63</v>
      </c>
    </row>
    <row r="5415" spans="1:6" x14ac:dyDescent="0.25">
      <c r="A5415" s="84">
        <v>1225583735</v>
      </c>
      <c r="C5415" s="84">
        <v>0</v>
      </c>
      <c r="D5415" s="84">
        <v>1</v>
      </c>
      <c r="E5415" s="84" t="e">
        <v>#N/A</v>
      </c>
      <c r="F5415" s="84" t="s">
        <v>63</v>
      </c>
    </row>
    <row r="5416" spans="1:6" x14ac:dyDescent="0.25">
      <c r="A5416" s="84">
        <v>1609267731</v>
      </c>
      <c r="C5416" s="84">
        <v>0</v>
      </c>
      <c r="D5416" s="84">
        <v>1</v>
      </c>
      <c r="E5416" s="84" t="e">
        <v>#N/A</v>
      </c>
      <c r="F5416" s="84" t="s">
        <v>70</v>
      </c>
    </row>
    <row r="5417" spans="1:6" x14ac:dyDescent="0.25">
      <c r="A5417" s="84">
        <v>1508229618</v>
      </c>
      <c r="C5417" s="84">
        <v>0</v>
      </c>
      <c r="D5417" s="84">
        <v>1</v>
      </c>
      <c r="E5417" s="84" t="e">
        <v>#N/A</v>
      </c>
      <c r="F5417" s="84" t="s">
        <v>63</v>
      </c>
    </row>
    <row r="5418" spans="1:6" x14ac:dyDescent="0.25">
      <c r="A5418" s="84">
        <v>1760833925</v>
      </c>
      <c r="C5418" s="84">
        <v>0</v>
      </c>
      <c r="D5418" s="84">
        <v>1</v>
      </c>
      <c r="E5418" s="84" t="e">
        <v>#N/A</v>
      </c>
      <c r="F5418" s="84" t="s">
        <v>67</v>
      </c>
    </row>
    <row r="5419" spans="1:6" x14ac:dyDescent="0.25">
      <c r="A5419" s="84">
        <v>1942854526</v>
      </c>
      <c r="C5419" s="84">
        <v>0</v>
      </c>
      <c r="D5419" s="84">
        <v>1</v>
      </c>
      <c r="E5419" s="84" t="e">
        <v>#N/A</v>
      </c>
      <c r="F5419" s="84" t="s">
        <v>67</v>
      </c>
    </row>
    <row r="5420" spans="1:6" x14ac:dyDescent="0.25">
      <c r="A5420" s="84">
        <v>1003819350</v>
      </c>
      <c r="C5420" s="84">
        <v>0</v>
      </c>
      <c r="D5420" s="84">
        <v>1</v>
      </c>
      <c r="E5420" s="84" t="e">
        <v>#N/A</v>
      </c>
      <c r="F5420" s="84" t="s">
        <v>63</v>
      </c>
    </row>
    <row r="5421" spans="1:6" x14ac:dyDescent="0.25">
      <c r="A5421" s="84">
        <v>1114009263</v>
      </c>
      <c r="C5421" s="84">
        <v>0</v>
      </c>
      <c r="D5421" s="84">
        <v>1</v>
      </c>
      <c r="E5421" s="84" t="e">
        <v>#N/A</v>
      </c>
      <c r="F5421" s="84" t="s">
        <v>66</v>
      </c>
    </row>
    <row r="5422" spans="1:6" x14ac:dyDescent="0.25">
      <c r="A5422" s="84">
        <v>1013934710</v>
      </c>
      <c r="C5422" s="84">
        <v>0</v>
      </c>
      <c r="D5422" s="84">
        <v>1</v>
      </c>
      <c r="E5422" s="84" t="e">
        <v>#N/A</v>
      </c>
      <c r="F5422" s="84" t="s">
        <v>63</v>
      </c>
    </row>
    <row r="5423" spans="1:6" x14ac:dyDescent="0.25">
      <c r="A5423" s="84">
        <v>1437143872</v>
      </c>
      <c r="C5423" s="84">
        <v>0</v>
      </c>
      <c r="D5423" s="84">
        <v>1</v>
      </c>
      <c r="E5423" s="84" t="e">
        <v>#N/A</v>
      </c>
      <c r="F5423" s="84" t="s">
        <v>63</v>
      </c>
    </row>
    <row r="5424" spans="1:6" x14ac:dyDescent="0.25">
      <c r="A5424" s="84">
        <v>1548237423</v>
      </c>
      <c r="C5424" s="84">
        <v>0</v>
      </c>
      <c r="D5424" s="84">
        <v>1</v>
      </c>
      <c r="E5424" s="84" t="e">
        <v>#N/A</v>
      </c>
      <c r="F5424" s="84" t="s">
        <v>63</v>
      </c>
    </row>
    <row r="5425" spans="1:6" x14ac:dyDescent="0.25">
      <c r="A5425" s="84">
        <v>1386673671</v>
      </c>
      <c r="C5425" s="84">
        <v>0</v>
      </c>
      <c r="D5425" s="84">
        <v>1</v>
      </c>
      <c r="E5425" s="84" t="e">
        <v>#N/A</v>
      </c>
      <c r="F5425" s="84" t="s">
        <v>66</v>
      </c>
    </row>
    <row r="5426" spans="1:6" x14ac:dyDescent="0.25">
      <c r="A5426" s="84">
        <v>1487644720</v>
      </c>
      <c r="C5426" s="84">
        <v>0</v>
      </c>
      <c r="D5426" s="84">
        <v>1</v>
      </c>
      <c r="E5426" s="84" t="e">
        <v>#N/A</v>
      </c>
      <c r="F5426" s="84" t="s">
        <v>68</v>
      </c>
    </row>
    <row r="5427" spans="1:6" x14ac:dyDescent="0.25">
      <c r="A5427" s="84">
        <v>1619173309</v>
      </c>
      <c r="C5427" s="84">
        <v>0</v>
      </c>
      <c r="D5427" s="84">
        <v>1</v>
      </c>
      <c r="E5427" s="84" t="e">
        <v>#N/A</v>
      </c>
      <c r="F5427" s="84" t="s">
        <v>63</v>
      </c>
    </row>
    <row r="5428" spans="1:6" x14ac:dyDescent="0.25">
      <c r="A5428" s="84">
        <v>1699766097</v>
      </c>
      <c r="C5428" s="84">
        <v>0</v>
      </c>
      <c r="D5428" s="84">
        <v>1</v>
      </c>
      <c r="E5428" s="84" t="e">
        <v>#N/A</v>
      </c>
      <c r="F5428" s="84" t="s">
        <v>66</v>
      </c>
    </row>
    <row r="5429" spans="1:6" x14ac:dyDescent="0.25">
      <c r="A5429" s="84">
        <v>1760573182</v>
      </c>
      <c r="C5429" s="84">
        <v>0</v>
      </c>
      <c r="D5429" s="84">
        <v>1</v>
      </c>
      <c r="E5429" s="84" t="e">
        <v>#N/A</v>
      </c>
      <c r="F5429" s="84" t="s">
        <v>63</v>
      </c>
    </row>
    <row r="5430" spans="1:6" x14ac:dyDescent="0.25">
      <c r="A5430" s="84">
        <v>1992917504</v>
      </c>
      <c r="C5430" s="84">
        <v>0</v>
      </c>
      <c r="D5430" s="84">
        <v>1</v>
      </c>
      <c r="E5430" s="84" t="e">
        <v>#N/A</v>
      </c>
      <c r="F5430" s="84" t="s">
        <v>66</v>
      </c>
    </row>
    <row r="5431" spans="1:6" x14ac:dyDescent="0.25">
      <c r="A5431" s="84">
        <v>1588644488</v>
      </c>
      <c r="C5431" s="84">
        <v>0</v>
      </c>
      <c r="D5431" s="84">
        <v>1</v>
      </c>
      <c r="E5431" s="84" t="e">
        <v>#N/A</v>
      </c>
      <c r="F5431" s="84" t="s">
        <v>66</v>
      </c>
    </row>
    <row r="5432" spans="1:6" x14ac:dyDescent="0.25">
      <c r="A5432" s="84">
        <v>1346381969</v>
      </c>
      <c r="C5432" s="84">
        <v>0</v>
      </c>
      <c r="D5432" s="84">
        <v>1</v>
      </c>
      <c r="E5432" s="84" t="e">
        <v>#N/A</v>
      </c>
      <c r="F5432" s="84" t="s">
        <v>63</v>
      </c>
    </row>
    <row r="5433" spans="1:6" x14ac:dyDescent="0.25">
      <c r="A5433" s="84">
        <v>1659669042</v>
      </c>
      <c r="C5433" s="84">
        <v>0</v>
      </c>
      <c r="D5433" s="84">
        <v>1</v>
      </c>
      <c r="E5433" s="84" t="e">
        <v>#N/A</v>
      </c>
      <c r="F5433" s="84" t="s">
        <v>66</v>
      </c>
    </row>
    <row r="5434" spans="1:6" x14ac:dyDescent="0.25">
      <c r="A5434" s="84">
        <v>1013178508</v>
      </c>
      <c r="C5434" s="84">
        <v>0</v>
      </c>
      <c r="D5434" s="84">
        <v>1</v>
      </c>
      <c r="E5434" s="84" t="e">
        <v>#N/A</v>
      </c>
      <c r="F5434" s="84" t="s">
        <v>66</v>
      </c>
    </row>
    <row r="5435" spans="1:6" x14ac:dyDescent="0.25">
      <c r="A5435" s="84">
        <v>1801180724</v>
      </c>
      <c r="C5435" s="84">
        <v>0</v>
      </c>
      <c r="D5435" s="84">
        <v>1</v>
      </c>
      <c r="E5435" s="84" t="e">
        <v>#N/A</v>
      </c>
      <c r="F5435" s="84" t="s">
        <v>63</v>
      </c>
    </row>
    <row r="5436" spans="1:6" x14ac:dyDescent="0.25">
      <c r="A5436" s="84">
        <v>1265796429</v>
      </c>
      <c r="C5436" s="84">
        <v>0</v>
      </c>
      <c r="D5436" s="84">
        <v>1</v>
      </c>
      <c r="E5436" s="84" t="e">
        <v>#N/A</v>
      </c>
      <c r="F5436" s="84" t="s">
        <v>66</v>
      </c>
    </row>
    <row r="5437" spans="1:6" x14ac:dyDescent="0.25">
      <c r="A5437" s="84">
        <v>1780996439</v>
      </c>
      <c r="C5437" s="84">
        <v>0</v>
      </c>
      <c r="D5437" s="84">
        <v>1</v>
      </c>
      <c r="E5437" s="84" t="e">
        <v>#N/A</v>
      </c>
      <c r="F5437" s="84" t="s">
        <v>68</v>
      </c>
    </row>
    <row r="5438" spans="1:6" x14ac:dyDescent="0.25">
      <c r="A5438" s="84">
        <v>1720480643</v>
      </c>
      <c r="C5438" s="84">
        <v>0</v>
      </c>
      <c r="D5438" s="84">
        <v>1</v>
      </c>
      <c r="E5438" s="84" t="e">
        <v>#N/A</v>
      </c>
      <c r="F5438" s="84" t="s">
        <v>66</v>
      </c>
    </row>
    <row r="5439" spans="1:6" x14ac:dyDescent="0.25">
      <c r="A5439" s="84">
        <v>1205221777</v>
      </c>
      <c r="C5439" s="84">
        <v>0</v>
      </c>
      <c r="D5439" s="84">
        <v>1</v>
      </c>
      <c r="E5439" s="84" t="e">
        <v>#N/A</v>
      </c>
      <c r="F5439" s="84" t="s">
        <v>63</v>
      </c>
    </row>
    <row r="5440" spans="1:6" x14ac:dyDescent="0.25">
      <c r="A5440" s="84">
        <v>1750739009</v>
      </c>
      <c r="C5440" s="84">
        <v>0</v>
      </c>
      <c r="D5440" s="84">
        <v>1</v>
      </c>
      <c r="E5440" s="84" t="e">
        <v>#N/A</v>
      </c>
      <c r="F5440" s="84" t="s">
        <v>67</v>
      </c>
    </row>
    <row r="5441" spans="1:6" x14ac:dyDescent="0.25">
      <c r="A5441" s="84">
        <v>1174056709</v>
      </c>
      <c r="C5441" s="84">
        <v>0</v>
      </c>
      <c r="D5441" s="84">
        <v>1</v>
      </c>
      <c r="E5441" s="84" t="e">
        <v>#N/A</v>
      </c>
      <c r="F5441" s="84" t="s">
        <v>63</v>
      </c>
    </row>
    <row r="5442" spans="1:6" x14ac:dyDescent="0.25">
      <c r="A5442" s="84">
        <v>1902882954</v>
      </c>
      <c r="C5442" s="84">
        <v>0</v>
      </c>
      <c r="D5442" s="84">
        <v>1</v>
      </c>
      <c r="E5442" s="84" t="e">
        <v>#N/A</v>
      </c>
      <c r="F5442" s="84" t="s">
        <v>63</v>
      </c>
    </row>
    <row r="5443" spans="1:6" x14ac:dyDescent="0.25">
      <c r="A5443" s="84">
        <v>1851323026</v>
      </c>
      <c r="C5443" s="84">
        <v>0</v>
      </c>
      <c r="D5443" s="84">
        <v>1</v>
      </c>
      <c r="E5443" s="84" t="e">
        <v>#N/A</v>
      </c>
      <c r="F5443" s="84" t="s">
        <v>70</v>
      </c>
    </row>
    <row r="5444" spans="1:6" x14ac:dyDescent="0.25">
      <c r="A5444" s="84">
        <v>1346239217</v>
      </c>
      <c r="C5444" s="84">
        <v>0</v>
      </c>
      <c r="D5444" s="84">
        <v>1</v>
      </c>
      <c r="E5444" s="84" t="e">
        <v>#N/A</v>
      </c>
      <c r="F5444" s="84" t="s">
        <v>68</v>
      </c>
    </row>
    <row r="5445" spans="1:6" x14ac:dyDescent="0.25">
      <c r="A5445" s="84">
        <v>1306062724</v>
      </c>
      <c r="C5445" s="84">
        <v>0</v>
      </c>
      <c r="D5445" s="84">
        <v>1</v>
      </c>
      <c r="E5445" s="84" t="e">
        <v>#N/A</v>
      </c>
      <c r="F5445" s="84" t="s">
        <v>63</v>
      </c>
    </row>
    <row r="5446" spans="1:6" x14ac:dyDescent="0.25">
      <c r="A5446" s="84">
        <v>1760423123</v>
      </c>
      <c r="C5446" s="84">
        <v>0</v>
      </c>
      <c r="D5446" s="84">
        <v>1</v>
      </c>
      <c r="E5446" s="84" t="e">
        <v>#N/A</v>
      </c>
      <c r="F5446" s="84" t="s">
        <v>66</v>
      </c>
    </row>
    <row r="5447" spans="1:6" x14ac:dyDescent="0.25">
      <c r="A5447" s="84">
        <v>1891968046</v>
      </c>
      <c r="C5447" s="84">
        <v>0</v>
      </c>
      <c r="D5447" s="84">
        <v>1</v>
      </c>
      <c r="E5447" s="84" t="e">
        <v>#N/A</v>
      </c>
      <c r="F5447" s="84" t="s">
        <v>63</v>
      </c>
    </row>
    <row r="5448" spans="1:6" x14ac:dyDescent="0.25">
      <c r="A5448" s="84">
        <v>1114163466</v>
      </c>
      <c r="C5448" s="84">
        <v>0</v>
      </c>
      <c r="D5448" s="84">
        <v>1</v>
      </c>
      <c r="E5448" s="84" t="e">
        <v>#N/A</v>
      </c>
      <c r="F5448" s="84" t="s">
        <v>70</v>
      </c>
    </row>
    <row r="5449" spans="1:6" x14ac:dyDescent="0.25">
      <c r="A5449" s="84">
        <v>1760586952</v>
      </c>
      <c r="C5449" s="84">
        <v>0</v>
      </c>
      <c r="D5449" s="84">
        <v>1</v>
      </c>
      <c r="E5449" s="84" t="e">
        <v>#N/A</v>
      </c>
      <c r="F5449" s="84" t="s">
        <v>70</v>
      </c>
    </row>
    <row r="5450" spans="1:6" x14ac:dyDescent="0.25">
      <c r="A5450" s="84">
        <v>1861735458</v>
      </c>
      <c r="C5450" s="84">
        <v>0</v>
      </c>
      <c r="D5450" s="84">
        <v>1</v>
      </c>
      <c r="E5450" s="84" t="e">
        <v>#N/A</v>
      </c>
      <c r="F5450" s="84" t="s">
        <v>63</v>
      </c>
    </row>
    <row r="5451" spans="1:6" x14ac:dyDescent="0.25">
      <c r="A5451" s="84">
        <v>1518336445</v>
      </c>
      <c r="C5451" s="84">
        <v>0</v>
      </c>
      <c r="D5451" s="84">
        <v>1</v>
      </c>
      <c r="E5451" s="84" t="e">
        <v>#N/A</v>
      </c>
      <c r="F5451" s="84" t="s">
        <v>66</v>
      </c>
    </row>
    <row r="5452" spans="1:6" x14ac:dyDescent="0.25">
      <c r="A5452" s="84">
        <v>1942694245</v>
      </c>
      <c r="C5452" s="84">
        <v>0</v>
      </c>
      <c r="D5452" s="84">
        <v>1</v>
      </c>
      <c r="E5452" s="84" t="e">
        <v>#N/A</v>
      </c>
      <c r="F5452" s="84" t="s">
        <v>63</v>
      </c>
    </row>
    <row r="5453" spans="1:6" x14ac:dyDescent="0.25">
      <c r="A5453" s="84">
        <v>1437890001</v>
      </c>
      <c r="C5453" s="84">
        <v>0</v>
      </c>
      <c r="D5453" s="84">
        <v>1</v>
      </c>
      <c r="E5453" s="84" t="e">
        <v>#N/A</v>
      </c>
      <c r="F5453" s="84" t="s">
        <v>63</v>
      </c>
    </row>
    <row r="5454" spans="1:6" x14ac:dyDescent="0.25">
      <c r="A5454" s="84">
        <v>1548266976</v>
      </c>
      <c r="C5454" s="84">
        <v>0</v>
      </c>
      <c r="D5454" s="84">
        <v>1</v>
      </c>
      <c r="E5454" s="84" t="e">
        <v>#N/A</v>
      </c>
      <c r="F5454" s="84" t="s">
        <v>70</v>
      </c>
    </row>
    <row r="5455" spans="1:6" x14ac:dyDescent="0.25">
      <c r="A5455" s="84">
        <v>1821097742</v>
      </c>
      <c r="C5455" s="84">
        <v>0</v>
      </c>
      <c r="D5455" s="84">
        <v>1</v>
      </c>
      <c r="E5455" s="84" t="e">
        <v>#N/A</v>
      </c>
      <c r="F5455" s="84" t="s">
        <v>63</v>
      </c>
    </row>
    <row r="5456" spans="1:6" x14ac:dyDescent="0.25">
      <c r="A5456" s="84">
        <v>1659332450</v>
      </c>
      <c r="C5456" s="84">
        <v>0</v>
      </c>
      <c r="D5456" s="84">
        <v>1</v>
      </c>
      <c r="E5456" s="84" t="e">
        <v>#N/A</v>
      </c>
      <c r="F5456" s="84" t="s">
        <v>68</v>
      </c>
    </row>
    <row r="5457" spans="1:6" x14ac:dyDescent="0.25">
      <c r="A5457" s="84">
        <v>1255375770</v>
      </c>
      <c r="C5457" s="84">
        <v>0</v>
      </c>
      <c r="D5457" s="84">
        <v>1</v>
      </c>
      <c r="E5457" s="84" t="e">
        <v>#N/A</v>
      </c>
      <c r="F5457" s="84" t="s">
        <v>63</v>
      </c>
    </row>
    <row r="5458" spans="1:6" x14ac:dyDescent="0.25">
      <c r="A5458" s="84">
        <v>1225003676</v>
      </c>
      <c r="C5458" s="84">
        <v>0</v>
      </c>
      <c r="D5458" s="84">
        <v>1</v>
      </c>
      <c r="E5458" s="84" t="e">
        <v>#N/A</v>
      </c>
      <c r="F5458" s="84" t="s">
        <v>66</v>
      </c>
    </row>
    <row r="5459" spans="1:6" x14ac:dyDescent="0.25">
      <c r="A5459" s="84">
        <v>1760499313</v>
      </c>
      <c r="C5459" s="84">
        <v>0</v>
      </c>
      <c r="D5459" s="84">
        <v>1</v>
      </c>
      <c r="E5459" s="84" t="e">
        <v>#N/A</v>
      </c>
      <c r="F5459" s="84" t="s">
        <v>63</v>
      </c>
    </row>
    <row r="5460" spans="1:6" x14ac:dyDescent="0.25">
      <c r="A5460" s="84">
        <v>1033407028</v>
      </c>
      <c r="C5460" s="84">
        <v>0</v>
      </c>
      <c r="D5460" s="84">
        <v>1</v>
      </c>
      <c r="E5460" s="84" t="e">
        <v>#N/A</v>
      </c>
      <c r="F5460" s="84" t="s">
        <v>66</v>
      </c>
    </row>
    <row r="5461" spans="1:6" x14ac:dyDescent="0.25">
      <c r="A5461" s="84">
        <v>1063770592</v>
      </c>
      <c r="C5461" s="84">
        <v>0</v>
      </c>
      <c r="D5461" s="84">
        <v>1</v>
      </c>
      <c r="E5461" s="84" t="e">
        <v>#N/A</v>
      </c>
      <c r="F5461" s="84" t="s">
        <v>67</v>
      </c>
    </row>
    <row r="5462" spans="1:6" x14ac:dyDescent="0.25">
      <c r="A5462" s="84">
        <v>1861836108</v>
      </c>
      <c r="C5462" s="84">
        <v>0</v>
      </c>
      <c r="D5462" s="84">
        <v>1</v>
      </c>
      <c r="E5462" s="84" t="e">
        <v>#N/A</v>
      </c>
      <c r="F5462" s="84" t="s">
        <v>67</v>
      </c>
    </row>
    <row r="5463" spans="1:6" x14ac:dyDescent="0.25">
      <c r="A5463" s="84">
        <v>1932442613</v>
      </c>
      <c r="C5463" s="84">
        <v>0</v>
      </c>
      <c r="D5463" s="84">
        <v>1</v>
      </c>
      <c r="E5463" s="84" t="e">
        <v>#N/A</v>
      </c>
      <c r="F5463" s="84" t="s">
        <v>67</v>
      </c>
    </row>
    <row r="5464" spans="1:6" x14ac:dyDescent="0.25">
      <c r="A5464" s="84">
        <v>1003251463</v>
      </c>
      <c r="C5464" s="84">
        <v>0</v>
      </c>
      <c r="D5464" s="84">
        <v>1</v>
      </c>
      <c r="E5464" s="84" t="e">
        <v>#N/A</v>
      </c>
      <c r="F5464" s="84" t="s">
        <v>66</v>
      </c>
    </row>
    <row r="5465" spans="1:6" x14ac:dyDescent="0.25">
      <c r="A5465" s="84">
        <v>1518364546</v>
      </c>
      <c r="C5465" s="84">
        <v>0</v>
      </c>
      <c r="D5465" s="84">
        <v>1</v>
      </c>
      <c r="E5465" s="84" t="e">
        <v>#N/A</v>
      </c>
      <c r="F5465" s="84" t="s">
        <v>63</v>
      </c>
    </row>
    <row r="5466" spans="1:6" x14ac:dyDescent="0.25">
      <c r="A5466" s="84">
        <v>1356835656</v>
      </c>
      <c r="C5466" s="84">
        <v>0</v>
      </c>
      <c r="D5466" s="84">
        <v>1</v>
      </c>
      <c r="E5466" s="84" t="e">
        <v>#N/A</v>
      </c>
      <c r="F5466" s="84" t="s">
        <v>67</v>
      </c>
    </row>
    <row r="5467" spans="1:6" x14ac:dyDescent="0.25">
      <c r="A5467" s="84">
        <v>1851972632</v>
      </c>
      <c r="C5467" s="84">
        <v>0</v>
      </c>
      <c r="D5467" s="84">
        <v>1</v>
      </c>
      <c r="E5467" s="84" t="e">
        <v>#N/A</v>
      </c>
      <c r="F5467" s="84" t="s">
        <v>68</v>
      </c>
    </row>
    <row r="5468" spans="1:6" x14ac:dyDescent="0.25">
      <c r="A5468" s="84">
        <v>1144989443</v>
      </c>
      <c r="C5468" s="84">
        <v>0</v>
      </c>
      <c r="D5468" s="84">
        <v>1</v>
      </c>
      <c r="E5468" s="84" t="e">
        <v>#N/A</v>
      </c>
      <c r="F5468" s="84" t="s">
        <v>66</v>
      </c>
    </row>
    <row r="5469" spans="1:6" x14ac:dyDescent="0.25">
      <c r="A5469" s="84">
        <v>1649992447</v>
      </c>
      <c r="C5469" s="84">
        <v>0</v>
      </c>
      <c r="D5469" s="84">
        <v>1</v>
      </c>
      <c r="E5469" s="84" t="e">
        <v>#N/A</v>
      </c>
      <c r="F5469" s="84" t="s">
        <v>63</v>
      </c>
    </row>
    <row r="5470" spans="1:6" x14ac:dyDescent="0.25">
      <c r="A5470" s="84">
        <v>1477527331</v>
      </c>
      <c r="C5470" s="84">
        <v>0</v>
      </c>
      <c r="D5470" s="84">
        <v>1</v>
      </c>
      <c r="E5470" s="84" t="e">
        <v>#N/A</v>
      </c>
      <c r="F5470" s="84" t="s">
        <v>63</v>
      </c>
    </row>
    <row r="5471" spans="1:6" x14ac:dyDescent="0.25">
      <c r="A5471" s="84">
        <v>1154307478</v>
      </c>
      <c r="C5471" s="84">
        <v>0</v>
      </c>
      <c r="D5471" s="84">
        <v>1</v>
      </c>
      <c r="E5471" s="84" t="e">
        <v>#N/A</v>
      </c>
      <c r="F5471" s="84" t="s">
        <v>66</v>
      </c>
    </row>
    <row r="5472" spans="1:6" x14ac:dyDescent="0.25">
      <c r="A5472" s="84">
        <v>1225285380</v>
      </c>
      <c r="C5472" s="84">
        <v>0</v>
      </c>
      <c r="D5472" s="84">
        <v>1</v>
      </c>
      <c r="E5472" s="84" t="e">
        <v>#N/A</v>
      </c>
      <c r="F5472" s="84" t="s">
        <v>70</v>
      </c>
    </row>
    <row r="5473" spans="1:6" x14ac:dyDescent="0.25">
      <c r="A5473" s="84">
        <v>1669451779</v>
      </c>
      <c r="C5473" s="84">
        <v>0</v>
      </c>
      <c r="D5473" s="84">
        <v>1</v>
      </c>
      <c r="E5473" s="84" t="e">
        <v>#N/A</v>
      </c>
      <c r="F5473" s="84" t="s">
        <v>66</v>
      </c>
    </row>
    <row r="5474" spans="1:6" x14ac:dyDescent="0.25">
      <c r="A5474" s="84">
        <v>1366553380</v>
      </c>
      <c r="C5474" s="84">
        <v>0</v>
      </c>
      <c r="D5474" s="84">
        <v>1</v>
      </c>
      <c r="E5474" s="84" t="e">
        <v>#N/A</v>
      </c>
      <c r="F5474" s="84" t="s">
        <v>63</v>
      </c>
    </row>
    <row r="5475" spans="1:6" x14ac:dyDescent="0.25">
      <c r="A5475" s="84">
        <v>1881675700</v>
      </c>
      <c r="C5475" s="84">
        <v>0</v>
      </c>
      <c r="D5475" s="84">
        <v>1</v>
      </c>
      <c r="E5475" s="84" t="e">
        <v>#N/A</v>
      </c>
      <c r="F5475" s="84" t="s">
        <v>66</v>
      </c>
    </row>
    <row r="5476" spans="1:6" x14ac:dyDescent="0.25">
      <c r="A5476" s="84">
        <v>1306950100</v>
      </c>
      <c r="C5476" s="84">
        <v>0</v>
      </c>
      <c r="D5476" s="84">
        <v>1</v>
      </c>
      <c r="E5476" s="84" t="e">
        <v>#N/A</v>
      </c>
      <c r="F5476" s="84" t="s">
        <v>63</v>
      </c>
    </row>
    <row r="5477" spans="1:6" x14ac:dyDescent="0.25">
      <c r="A5477" s="84">
        <v>1972816874</v>
      </c>
      <c r="C5477" s="84">
        <v>0</v>
      </c>
      <c r="D5477" s="84">
        <v>1</v>
      </c>
      <c r="E5477" s="84" t="e">
        <v>#N/A</v>
      </c>
      <c r="F5477" s="84" t="s">
        <v>63</v>
      </c>
    </row>
    <row r="5478" spans="1:6" x14ac:dyDescent="0.25">
      <c r="A5478" s="84">
        <v>1407966690</v>
      </c>
      <c r="C5478" s="84">
        <v>0</v>
      </c>
      <c r="D5478" s="84">
        <v>1</v>
      </c>
      <c r="E5478" s="84" t="e">
        <v>#N/A</v>
      </c>
      <c r="F5478" s="84" t="s">
        <v>70</v>
      </c>
    </row>
    <row r="5479" spans="1:6" x14ac:dyDescent="0.25">
      <c r="A5479" s="84">
        <v>1437122710</v>
      </c>
      <c r="C5479" s="84">
        <v>0</v>
      </c>
      <c r="D5479" s="84">
        <v>1</v>
      </c>
      <c r="E5479" s="84" t="e">
        <v>#N/A</v>
      </c>
      <c r="F5479" s="84" t="s">
        <v>63</v>
      </c>
    </row>
    <row r="5480" spans="1:6" x14ac:dyDescent="0.25">
      <c r="A5480" s="84">
        <v>1164484663</v>
      </c>
      <c r="C5480" s="84">
        <v>0</v>
      </c>
      <c r="D5480" s="84">
        <v>1</v>
      </c>
      <c r="E5480" s="84" t="e">
        <v>#N/A</v>
      </c>
      <c r="F5480" s="84" t="s">
        <v>70</v>
      </c>
    </row>
    <row r="5481" spans="1:6" x14ac:dyDescent="0.25">
      <c r="A5481" s="84">
        <v>1275737652</v>
      </c>
      <c r="C5481" s="84">
        <v>0</v>
      </c>
      <c r="D5481" s="84">
        <v>1</v>
      </c>
      <c r="E5481" s="84" t="e">
        <v>#N/A</v>
      </c>
      <c r="F5481" s="84" t="s">
        <v>63</v>
      </c>
    </row>
    <row r="5482" spans="1:6" x14ac:dyDescent="0.25">
      <c r="A5482" s="84">
        <v>1508160052</v>
      </c>
      <c r="C5482" s="84">
        <v>0</v>
      </c>
      <c r="D5482" s="84">
        <v>1</v>
      </c>
      <c r="E5482" s="84" t="e">
        <v>#N/A</v>
      </c>
      <c r="F5482" s="84" t="s">
        <v>67</v>
      </c>
    </row>
    <row r="5483" spans="1:6" x14ac:dyDescent="0.25">
      <c r="A5483" s="84">
        <v>1730488412</v>
      </c>
      <c r="C5483" s="84">
        <v>0</v>
      </c>
      <c r="D5483" s="84">
        <v>1</v>
      </c>
      <c r="E5483" s="84" t="e">
        <v>#N/A</v>
      </c>
      <c r="F5483" s="84" t="s">
        <v>63</v>
      </c>
    </row>
    <row r="5484" spans="1:6" x14ac:dyDescent="0.25">
      <c r="A5484" s="84">
        <v>1083902563</v>
      </c>
      <c r="C5484" s="84">
        <v>0</v>
      </c>
      <c r="D5484" s="84">
        <v>1</v>
      </c>
      <c r="E5484" s="84" t="e">
        <v>#N/A</v>
      </c>
      <c r="F5484" s="84" t="s">
        <v>70</v>
      </c>
    </row>
    <row r="5485" spans="1:6" x14ac:dyDescent="0.25">
      <c r="A5485" s="84">
        <v>1386962264</v>
      </c>
      <c r="C5485" s="84">
        <v>0</v>
      </c>
      <c r="D5485" s="84">
        <v>1</v>
      </c>
      <c r="E5485" s="84" t="e">
        <v>#N/A</v>
      </c>
      <c r="F5485" s="84" t="s">
        <v>63</v>
      </c>
    </row>
    <row r="5486" spans="1:6" x14ac:dyDescent="0.25">
      <c r="A5486" s="84">
        <v>1902118102</v>
      </c>
      <c r="C5486" s="84">
        <v>0</v>
      </c>
      <c r="D5486" s="84">
        <v>1</v>
      </c>
      <c r="E5486" s="84" t="e">
        <v>#N/A</v>
      </c>
      <c r="F5486" s="84" t="s">
        <v>67</v>
      </c>
    </row>
    <row r="5487" spans="1:6" x14ac:dyDescent="0.25">
      <c r="A5487" s="84">
        <v>1942628847</v>
      </c>
      <c r="C5487" s="84">
        <v>0</v>
      </c>
      <c r="D5487" s="84">
        <v>1</v>
      </c>
      <c r="E5487" s="84" t="e">
        <v>#N/A</v>
      </c>
      <c r="F5487" s="84" t="s">
        <v>63</v>
      </c>
    </row>
    <row r="5488" spans="1:6" x14ac:dyDescent="0.25">
      <c r="A5488" s="84">
        <v>1710371018</v>
      </c>
      <c r="C5488" s="84">
        <v>0</v>
      </c>
      <c r="D5488" s="84">
        <v>1</v>
      </c>
      <c r="E5488" s="84" t="e">
        <v>#N/A</v>
      </c>
      <c r="F5488" s="84" t="s">
        <v>63</v>
      </c>
    </row>
    <row r="5489" spans="1:6" x14ac:dyDescent="0.25">
      <c r="A5489" s="84">
        <v>1609238211</v>
      </c>
      <c r="C5489" s="84">
        <v>0</v>
      </c>
      <c r="D5489" s="84">
        <v>1</v>
      </c>
      <c r="E5489" s="84" t="e">
        <v>#N/A</v>
      </c>
      <c r="F5489" s="84" t="s">
        <v>63</v>
      </c>
    </row>
    <row r="5490" spans="1:6" x14ac:dyDescent="0.25">
      <c r="A5490" s="84">
        <v>1184077232</v>
      </c>
      <c r="C5490" s="84">
        <v>0</v>
      </c>
      <c r="D5490" s="84">
        <v>1</v>
      </c>
      <c r="E5490" s="84" t="e">
        <v>#N/A</v>
      </c>
      <c r="F5490" s="84" t="s">
        <v>63</v>
      </c>
    </row>
    <row r="5491" spans="1:6" x14ac:dyDescent="0.25">
      <c r="A5491" s="84">
        <v>1790229870</v>
      </c>
      <c r="C5491" s="84">
        <v>0</v>
      </c>
      <c r="D5491" s="84">
        <v>1</v>
      </c>
      <c r="E5491" s="84" t="e">
        <v>#N/A</v>
      </c>
      <c r="F5491" s="84" t="s">
        <v>68</v>
      </c>
    </row>
    <row r="5492" spans="1:6" x14ac:dyDescent="0.25">
      <c r="A5492" s="84">
        <v>1659923795</v>
      </c>
      <c r="C5492" s="84">
        <v>0</v>
      </c>
      <c r="D5492" s="84">
        <v>1</v>
      </c>
      <c r="E5492" s="84" t="e">
        <v>#N/A</v>
      </c>
      <c r="F5492" s="84" t="s">
        <v>63</v>
      </c>
    </row>
    <row r="5493" spans="1:6" x14ac:dyDescent="0.25">
      <c r="A5493" s="84">
        <v>1548817000</v>
      </c>
      <c r="C5493" s="84">
        <v>0</v>
      </c>
      <c r="D5493" s="84">
        <v>1</v>
      </c>
      <c r="E5493" s="84" t="e">
        <v>#N/A</v>
      </c>
      <c r="F5493" s="84" t="s">
        <v>70</v>
      </c>
    </row>
    <row r="5494" spans="1:6" x14ac:dyDescent="0.25">
      <c r="A5494" s="84">
        <v>1275123952</v>
      </c>
      <c r="C5494" s="84">
        <v>0</v>
      </c>
      <c r="D5494" s="84">
        <v>1</v>
      </c>
      <c r="E5494" s="84" t="e">
        <v>#N/A</v>
      </c>
      <c r="F5494" s="84" t="s">
        <v>63</v>
      </c>
    </row>
    <row r="5495" spans="1:6" x14ac:dyDescent="0.25">
      <c r="A5495" s="84">
        <v>1568120608</v>
      </c>
      <c r="C5495" s="84">
        <v>0</v>
      </c>
      <c r="D5495" s="84">
        <v>1</v>
      </c>
      <c r="E5495" s="84" t="e">
        <v>#N/A</v>
      </c>
      <c r="F5495" s="84" t="s">
        <v>63</v>
      </c>
    </row>
    <row r="5496" spans="1:6" x14ac:dyDescent="0.25">
      <c r="A5496" s="84">
        <v>1801593934</v>
      </c>
      <c r="C5496" s="84">
        <v>0</v>
      </c>
      <c r="D5496" s="84">
        <v>1</v>
      </c>
      <c r="E5496" s="84" t="e">
        <v>#N/A</v>
      </c>
      <c r="F5496" s="84" t="s">
        <v>63</v>
      </c>
    </row>
    <row r="5497" spans="1:6" x14ac:dyDescent="0.25">
      <c r="A5497" s="84">
        <v>1346949765</v>
      </c>
      <c r="C5497" s="84">
        <v>0</v>
      </c>
      <c r="D5497" s="84">
        <v>1</v>
      </c>
      <c r="E5497" s="84" t="e">
        <v>#N/A</v>
      </c>
      <c r="F5497" s="84" t="s">
        <v>67</v>
      </c>
    </row>
    <row r="5498" spans="1:6" x14ac:dyDescent="0.25">
      <c r="A5498" s="84">
        <v>1992727150</v>
      </c>
      <c r="C5498" s="84">
        <v>0</v>
      </c>
      <c r="D5498" s="84">
        <v>1</v>
      </c>
      <c r="E5498" s="84" t="e">
        <v>#N/A</v>
      </c>
      <c r="F5498" s="84" t="s">
        <v>67</v>
      </c>
    </row>
    <row r="5499" spans="1:6" x14ac:dyDescent="0.25">
      <c r="A5499" s="84">
        <v>1427008960</v>
      </c>
      <c r="C5499" s="84">
        <v>0</v>
      </c>
      <c r="D5499" s="84">
        <v>1</v>
      </c>
      <c r="E5499" s="84" t="e">
        <v>#N/A</v>
      </c>
      <c r="F5499" s="84" t="s">
        <v>67</v>
      </c>
    </row>
    <row r="5500" spans="1:6" x14ac:dyDescent="0.25">
      <c r="A5500" s="84">
        <v>1235158585</v>
      </c>
      <c r="C5500" s="84">
        <v>0</v>
      </c>
      <c r="D5500" s="84">
        <v>1</v>
      </c>
      <c r="E5500" s="84" t="e">
        <v>#N/A</v>
      </c>
      <c r="F5500" s="84" t="s">
        <v>63</v>
      </c>
    </row>
    <row r="5501" spans="1:6" x14ac:dyDescent="0.25">
      <c r="A5501" s="84">
        <v>1174589246</v>
      </c>
      <c r="C5501" s="84">
        <v>0</v>
      </c>
      <c r="D5501" s="84">
        <v>1</v>
      </c>
      <c r="E5501" s="84" t="e">
        <v>#N/A</v>
      </c>
      <c r="F5501" s="84" t="s">
        <v>66</v>
      </c>
    </row>
    <row r="5502" spans="1:6" x14ac:dyDescent="0.25">
      <c r="A5502" s="84">
        <v>1912984972</v>
      </c>
      <c r="C5502" s="84">
        <v>0</v>
      </c>
      <c r="D5502" s="84">
        <v>1</v>
      </c>
      <c r="E5502" s="84" t="e">
        <v>#N/A</v>
      </c>
      <c r="F5502" s="84" t="s">
        <v>63</v>
      </c>
    </row>
    <row r="5503" spans="1:6" x14ac:dyDescent="0.25">
      <c r="A5503" s="84">
        <v>1821220336</v>
      </c>
      <c r="C5503" s="84">
        <v>0</v>
      </c>
      <c r="D5503" s="84">
        <v>1</v>
      </c>
      <c r="E5503" s="84" t="e">
        <v>#N/A</v>
      </c>
      <c r="F5503" s="84" t="s">
        <v>63</v>
      </c>
    </row>
    <row r="5504" spans="1:6" x14ac:dyDescent="0.25">
      <c r="A5504" s="84">
        <v>1043545155</v>
      </c>
      <c r="C5504" s="84">
        <v>0</v>
      </c>
      <c r="D5504" s="84">
        <v>1</v>
      </c>
      <c r="E5504" s="84" t="e">
        <v>#N/A</v>
      </c>
      <c r="F5504" s="84" t="s">
        <v>70</v>
      </c>
    </row>
    <row r="5505" spans="1:6" x14ac:dyDescent="0.25">
      <c r="A5505" s="84">
        <v>1790917870</v>
      </c>
      <c r="C5505" s="84">
        <v>0</v>
      </c>
      <c r="D5505" s="84">
        <v>1</v>
      </c>
      <c r="E5505" s="84" t="e">
        <v>#N/A</v>
      </c>
      <c r="F5505" s="84" t="s">
        <v>66</v>
      </c>
    </row>
    <row r="5506" spans="1:6" x14ac:dyDescent="0.25">
      <c r="A5506" s="84">
        <v>1780026757</v>
      </c>
      <c r="C5506" s="84">
        <v>0</v>
      </c>
      <c r="D5506" s="84">
        <v>1</v>
      </c>
      <c r="E5506" s="84" t="e">
        <v>#N/A</v>
      </c>
      <c r="F5506" s="84" t="s">
        <v>67</v>
      </c>
    </row>
    <row r="5507" spans="1:6" x14ac:dyDescent="0.25">
      <c r="A5507" s="84">
        <v>1326458589</v>
      </c>
      <c r="C5507" s="84">
        <v>0</v>
      </c>
      <c r="D5507" s="84">
        <v>1</v>
      </c>
      <c r="E5507" s="84" t="e">
        <v>#N/A</v>
      </c>
      <c r="F5507" s="84" t="s">
        <v>66</v>
      </c>
    </row>
    <row r="5508" spans="1:6" x14ac:dyDescent="0.25">
      <c r="A5508" s="84">
        <v>1437602315</v>
      </c>
      <c r="C5508" s="84">
        <v>0</v>
      </c>
      <c r="D5508" s="84">
        <v>1</v>
      </c>
      <c r="E5508" s="84" t="e">
        <v>#N/A</v>
      </c>
      <c r="F5508" s="84" t="s">
        <v>67</v>
      </c>
    </row>
    <row r="5509" spans="1:6" x14ac:dyDescent="0.25">
      <c r="A5509" s="84">
        <v>1679191050</v>
      </c>
      <c r="C5509" s="84">
        <v>0</v>
      </c>
      <c r="D5509" s="84">
        <v>1</v>
      </c>
      <c r="E5509" s="84" t="e">
        <v>#N/A</v>
      </c>
      <c r="F5509" s="84" t="s">
        <v>67</v>
      </c>
    </row>
    <row r="5510" spans="1:6" x14ac:dyDescent="0.25">
      <c r="A5510" s="84">
        <v>1083331052</v>
      </c>
      <c r="C5510" s="84">
        <v>0</v>
      </c>
      <c r="D5510" s="84">
        <v>1</v>
      </c>
      <c r="E5510" s="84" t="e">
        <v>#N/A</v>
      </c>
      <c r="F5510" s="84" t="s">
        <v>63</v>
      </c>
    </row>
    <row r="5511" spans="1:6" x14ac:dyDescent="0.25">
      <c r="A5511" s="84">
        <v>1558456442</v>
      </c>
      <c r="C5511" s="84">
        <v>0</v>
      </c>
      <c r="D5511" s="84">
        <v>1</v>
      </c>
      <c r="E5511" s="84" t="e">
        <v>#N/A</v>
      </c>
      <c r="F5511" s="84" t="s">
        <v>67</v>
      </c>
    </row>
    <row r="5512" spans="1:6" x14ac:dyDescent="0.25">
      <c r="A5512" s="84">
        <v>1457594103</v>
      </c>
      <c r="C5512" s="84">
        <v>0</v>
      </c>
      <c r="D5512" s="84">
        <v>1</v>
      </c>
      <c r="E5512" s="84" t="e">
        <v>#N/A</v>
      </c>
      <c r="F5512" s="84" t="s">
        <v>63</v>
      </c>
    </row>
    <row r="5513" spans="1:6" x14ac:dyDescent="0.25">
      <c r="A5513" s="84">
        <v>1609824069</v>
      </c>
      <c r="C5513" s="84">
        <v>0</v>
      </c>
      <c r="D5513" s="84">
        <v>1</v>
      </c>
      <c r="E5513" s="84" t="e">
        <v>#N/A</v>
      </c>
      <c r="F5513" s="84" t="s">
        <v>67</v>
      </c>
    </row>
    <row r="5514" spans="1:6" x14ac:dyDescent="0.25">
      <c r="A5514" s="84">
        <v>1225070337</v>
      </c>
      <c r="C5514" s="84">
        <v>0</v>
      </c>
      <c r="D5514" s="84">
        <v>1</v>
      </c>
      <c r="E5514" s="84" t="e">
        <v>#N/A</v>
      </c>
      <c r="F5514" s="84" t="s">
        <v>63</v>
      </c>
    </row>
    <row r="5515" spans="1:6" x14ac:dyDescent="0.25">
      <c r="A5515" s="84">
        <v>1316147465</v>
      </c>
      <c r="C5515" s="84">
        <v>0</v>
      </c>
      <c r="D5515" s="84">
        <v>1</v>
      </c>
      <c r="E5515" s="84" t="e">
        <v>#N/A</v>
      </c>
      <c r="F5515" s="84" t="s">
        <v>66</v>
      </c>
    </row>
    <row r="5516" spans="1:6" x14ac:dyDescent="0.25">
      <c r="A5516" s="84">
        <v>1891934832</v>
      </c>
      <c r="C5516" s="84">
        <v>0</v>
      </c>
      <c r="D5516" s="84">
        <v>1</v>
      </c>
      <c r="E5516" s="84" t="e">
        <v>#N/A</v>
      </c>
      <c r="F5516" s="84" t="s">
        <v>67</v>
      </c>
    </row>
    <row r="5517" spans="1:6" x14ac:dyDescent="0.25">
      <c r="A5517" s="84">
        <v>1518964147</v>
      </c>
      <c r="C5517" s="84">
        <v>0</v>
      </c>
      <c r="D5517" s="84">
        <v>1</v>
      </c>
      <c r="E5517" s="84" t="e">
        <v>#N/A</v>
      </c>
      <c r="F5517" s="84" t="s">
        <v>70</v>
      </c>
    </row>
    <row r="5518" spans="1:6" x14ac:dyDescent="0.25">
      <c r="A5518" s="84">
        <v>1598711475</v>
      </c>
      <c r="C5518" s="84">
        <v>0</v>
      </c>
      <c r="D5518" s="84">
        <v>1</v>
      </c>
      <c r="E5518" s="84" t="e">
        <v>#N/A</v>
      </c>
      <c r="F5518" s="84" t="s">
        <v>66</v>
      </c>
    </row>
    <row r="5519" spans="1:6" x14ac:dyDescent="0.25">
      <c r="A5519" s="84">
        <v>1245304625</v>
      </c>
      <c r="C5519" s="84">
        <v>0</v>
      </c>
      <c r="D5519" s="84">
        <v>1</v>
      </c>
      <c r="E5519" s="84" t="e">
        <v>#N/A</v>
      </c>
      <c r="F5519" s="84" t="s">
        <v>67</v>
      </c>
    </row>
    <row r="5520" spans="1:6" x14ac:dyDescent="0.25">
      <c r="A5520" s="84">
        <v>1053347856</v>
      </c>
      <c r="C5520" s="84">
        <v>0</v>
      </c>
      <c r="D5520" s="84">
        <v>1</v>
      </c>
      <c r="E5520" s="84" t="e">
        <v>#N/A</v>
      </c>
      <c r="F5520" s="84" t="s">
        <v>66</v>
      </c>
    </row>
    <row r="5521" spans="1:6" x14ac:dyDescent="0.25">
      <c r="A5521" s="84">
        <v>1093751695</v>
      </c>
      <c r="C5521" s="84">
        <v>0</v>
      </c>
      <c r="D5521" s="84">
        <v>1</v>
      </c>
      <c r="E5521" s="84" t="e">
        <v>#N/A</v>
      </c>
      <c r="F5521" s="84" t="s">
        <v>63</v>
      </c>
    </row>
    <row r="5522" spans="1:6" x14ac:dyDescent="0.25">
      <c r="A5522" s="84">
        <v>1497795561</v>
      </c>
      <c r="C5522" s="84">
        <v>0</v>
      </c>
      <c r="D5522" s="84">
        <v>1</v>
      </c>
      <c r="E5522" s="84" t="e">
        <v>#N/A</v>
      </c>
      <c r="F5522" s="84" t="s">
        <v>63</v>
      </c>
    </row>
    <row r="5523" spans="1:6" x14ac:dyDescent="0.25">
      <c r="A5523" s="84">
        <v>1376879940</v>
      </c>
      <c r="C5523" s="84">
        <v>0</v>
      </c>
      <c r="D5523" s="84">
        <v>1</v>
      </c>
      <c r="E5523" s="84" t="e">
        <v>#N/A</v>
      </c>
      <c r="F5523" s="84" t="s">
        <v>67</v>
      </c>
    </row>
    <row r="5524" spans="1:6" x14ac:dyDescent="0.25">
      <c r="A5524" s="84">
        <v>1023318409</v>
      </c>
      <c r="C5524" s="84">
        <v>0</v>
      </c>
      <c r="D5524" s="84">
        <v>1</v>
      </c>
      <c r="E5524" s="84" t="e">
        <v>#N/A</v>
      </c>
      <c r="F5524" s="84" t="s">
        <v>63</v>
      </c>
    </row>
    <row r="5525" spans="1:6" x14ac:dyDescent="0.25">
      <c r="A5525" s="84">
        <v>1912116732</v>
      </c>
      <c r="C5525" s="84">
        <v>0</v>
      </c>
      <c r="D5525" s="84">
        <v>1</v>
      </c>
      <c r="E5525" s="84" t="e">
        <v>#N/A</v>
      </c>
      <c r="F5525" s="84" t="s">
        <v>63</v>
      </c>
    </row>
    <row r="5526" spans="1:6" x14ac:dyDescent="0.25">
      <c r="A5526" s="84">
        <v>1609118959</v>
      </c>
      <c r="C5526" s="84">
        <v>0</v>
      </c>
      <c r="D5526" s="84">
        <v>1</v>
      </c>
      <c r="E5526" s="84" t="e">
        <v>#N/A</v>
      </c>
      <c r="F5526" s="84" t="s">
        <v>67</v>
      </c>
    </row>
    <row r="5527" spans="1:6" x14ac:dyDescent="0.25">
      <c r="A5527" s="84">
        <v>1811386329</v>
      </c>
      <c r="C5527" s="84">
        <v>0</v>
      </c>
      <c r="D5527" s="84">
        <v>1</v>
      </c>
      <c r="E5527" s="84" t="e">
        <v>#N/A</v>
      </c>
      <c r="F5527" s="84" t="s">
        <v>70</v>
      </c>
    </row>
    <row r="5528" spans="1:6" x14ac:dyDescent="0.25">
      <c r="A5528" s="84">
        <v>1871987198</v>
      </c>
      <c r="C5528" s="84">
        <v>0</v>
      </c>
      <c r="D5528" s="84">
        <v>1</v>
      </c>
      <c r="E5528" s="84" t="e">
        <v>#N/A</v>
      </c>
      <c r="F5528" s="84" t="s">
        <v>67</v>
      </c>
    </row>
    <row r="5529" spans="1:6" x14ac:dyDescent="0.25">
      <c r="A5529" s="84">
        <v>1003205519</v>
      </c>
      <c r="C5529" s="84">
        <v>0</v>
      </c>
      <c r="D5529" s="84">
        <v>1</v>
      </c>
      <c r="E5529" s="84" t="e">
        <v>#N/A</v>
      </c>
      <c r="F5529" s="84" t="s">
        <v>63</v>
      </c>
    </row>
    <row r="5530" spans="1:6" x14ac:dyDescent="0.25">
      <c r="A5530" s="84">
        <v>1104488907</v>
      </c>
      <c r="C5530" s="84">
        <v>0</v>
      </c>
      <c r="D5530" s="84">
        <v>1</v>
      </c>
      <c r="E5530" s="84" t="e">
        <v>#N/A</v>
      </c>
      <c r="F5530" s="84" t="s">
        <v>67</v>
      </c>
    </row>
    <row r="5531" spans="1:6" x14ac:dyDescent="0.25">
      <c r="A5531" s="84">
        <v>1891386561</v>
      </c>
      <c r="C5531" s="84">
        <v>0</v>
      </c>
      <c r="D5531" s="84">
        <v>1</v>
      </c>
      <c r="E5531" s="84" t="e">
        <v>#N/A</v>
      </c>
      <c r="F5531" s="84" t="s">
        <v>66</v>
      </c>
    </row>
    <row r="5532" spans="1:6" x14ac:dyDescent="0.25">
      <c r="A5532" s="84">
        <v>1235766734</v>
      </c>
      <c r="C5532" s="84">
        <v>0</v>
      </c>
      <c r="D5532" s="84">
        <v>1</v>
      </c>
      <c r="E5532" s="84" t="e">
        <v>#N/A</v>
      </c>
      <c r="F5532" s="84" t="s">
        <v>68</v>
      </c>
    </row>
    <row r="5533" spans="1:6" x14ac:dyDescent="0.25">
      <c r="A5533" s="84">
        <v>1891446001</v>
      </c>
      <c r="C5533" s="84">
        <v>0</v>
      </c>
      <c r="D5533" s="84">
        <v>1</v>
      </c>
      <c r="E5533" s="84" t="e">
        <v>#N/A</v>
      </c>
      <c r="F5533" s="84" t="s">
        <v>63</v>
      </c>
    </row>
    <row r="5534" spans="1:6" x14ac:dyDescent="0.25">
      <c r="A5534" s="84">
        <v>1659333623</v>
      </c>
      <c r="C5534" s="84">
        <v>0</v>
      </c>
      <c r="D5534" s="84">
        <v>1</v>
      </c>
      <c r="E5534" s="84" t="e">
        <v>#N/A</v>
      </c>
      <c r="F5534" s="84" t="s">
        <v>66</v>
      </c>
    </row>
    <row r="5535" spans="1:6" x14ac:dyDescent="0.25">
      <c r="A5535" s="84">
        <v>1063406015</v>
      </c>
      <c r="C5535" s="84">
        <v>0</v>
      </c>
      <c r="D5535" s="84">
        <v>1</v>
      </c>
      <c r="E5535" s="84" t="e">
        <v>#N/A</v>
      </c>
      <c r="F5535" s="84" t="s">
        <v>70</v>
      </c>
    </row>
    <row r="5536" spans="1:6" x14ac:dyDescent="0.25">
      <c r="A5536" s="84">
        <v>1073723458</v>
      </c>
      <c r="C5536" s="84">
        <v>0</v>
      </c>
      <c r="D5536" s="84">
        <v>1</v>
      </c>
      <c r="E5536" s="84" t="e">
        <v>#N/A</v>
      </c>
      <c r="F5536" s="84" t="s">
        <v>63</v>
      </c>
    </row>
    <row r="5537" spans="1:6" x14ac:dyDescent="0.25">
      <c r="A5537" s="84">
        <v>1659357515</v>
      </c>
      <c r="C5537" s="84">
        <v>0</v>
      </c>
      <c r="D5537" s="84">
        <v>1</v>
      </c>
      <c r="E5537" s="84" t="e">
        <v>#N/A</v>
      </c>
      <c r="F5537" s="84" t="s">
        <v>66</v>
      </c>
    </row>
    <row r="5538" spans="1:6" x14ac:dyDescent="0.25">
      <c r="A5538" s="84">
        <v>1215979596</v>
      </c>
      <c r="C5538" s="84">
        <v>0</v>
      </c>
      <c r="D5538" s="84">
        <v>1</v>
      </c>
      <c r="E5538" s="84" t="e">
        <v>#N/A</v>
      </c>
      <c r="F5538" s="84" t="s">
        <v>68</v>
      </c>
    </row>
    <row r="5539" spans="1:6" x14ac:dyDescent="0.25">
      <c r="A5539" s="84">
        <v>1205869526</v>
      </c>
      <c r="C5539" s="84">
        <v>0</v>
      </c>
      <c r="D5539" s="84">
        <v>1</v>
      </c>
      <c r="E5539" s="84" t="e">
        <v>#N/A</v>
      </c>
      <c r="F5539" s="84" t="s">
        <v>70</v>
      </c>
    </row>
    <row r="5540" spans="1:6" x14ac:dyDescent="0.25">
      <c r="A5540" s="84">
        <v>1467607226</v>
      </c>
      <c r="C5540" s="84">
        <v>0</v>
      </c>
      <c r="D5540" s="84">
        <v>1</v>
      </c>
      <c r="E5540" s="84" t="e">
        <v>#N/A</v>
      </c>
      <c r="F5540" s="84" t="s">
        <v>66</v>
      </c>
    </row>
    <row r="5541" spans="1:6" x14ac:dyDescent="0.25">
      <c r="A5541" s="84">
        <v>1700969714</v>
      </c>
      <c r="C5541" s="84">
        <v>0</v>
      </c>
      <c r="D5541" s="84">
        <v>1</v>
      </c>
      <c r="E5541" s="84" t="e">
        <v>#N/A</v>
      </c>
      <c r="F5541" s="84" t="s">
        <v>67</v>
      </c>
    </row>
    <row r="5542" spans="1:6" x14ac:dyDescent="0.25">
      <c r="A5542" s="84">
        <v>1558587998</v>
      </c>
      <c r="C5542" s="84">
        <v>0</v>
      </c>
      <c r="D5542" s="84">
        <v>1</v>
      </c>
      <c r="E5542" s="84" t="e">
        <v>#N/A</v>
      </c>
      <c r="F5542" s="84" t="s">
        <v>67</v>
      </c>
    </row>
    <row r="5543" spans="1:6" x14ac:dyDescent="0.25">
      <c r="A5543" s="84">
        <v>1063579555</v>
      </c>
      <c r="C5543" s="84">
        <v>0</v>
      </c>
      <c r="D5543" s="84">
        <v>1</v>
      </c>
      <c r="E5543" s="84" t="e">
        <v>#N/A</v>
      </c>
      <c r="F5543" s="84" t="s">
        <v>63</v>
      </c>
    </row>
    <row r="5544" spans="1:6" x14ac:dyDescent="0.25">
      <c r="A5544" s="84">
        <v>1609973015</v>
      </c>
      <c r="C5544" s="84">
        <v>0</v>
      </c>
      <c r="D5544" s="84">
        <v>1</v>
      </c>
      <c r="E5544" s="84" t="e">
        <v>#N/A</v>
      </c>
      <c r="F5544" s="84" t="s">
        <v>67</v>
      </c>
    </row>
    <row r="5545" spans="1:6" x14ac:dyDescent="0.25">
      <c r="A5545" s="84">
        <v>1609185859</v>
      </c>
      <c r="C5545" s="84">
        <v>0</v>
      </c>
      <c r="D5545" s="84">
        <v>1</v>
      </c>
      <c r="E5545" s="84" t="e">
        <v>#N/A</v>
      </c>
      <c r="F5545" s="84" t="s">
        <v>66</v>
      </c>
    </row>
    <row r="5546" spans="1:6" x14ac:dyDescent="0.25">
      <c r="A5546" s="84">
        <v>1316224116</v>
      </c>
      <c r="C5546" s="84">
        <v>0</v>
      </c>
      <c r="D5546" s="84">
        <v>1</v>
      </c>
      <c r="E5546" s="84" t="e">
        <v>#N/A</v>
      </c>
      <c r="F5546" s="84" t="s">
        <v>63</v>
      </c>
    </row>
    <row r="5547" spans="1:6" x14ac:dyDescent="0.25">
      <c r="A5547" s="84">
        <v>1790139244</v>
      </c>
      <c r="C5547" s="84">
        <v>0</v>
      </c>
      <c r="D5547" s="84">
        <v>1</v>
      </c>
      <c r="E5547" s="84" t="e">
        <v>#N/A</v>
      </c>
      <c r="F5547" s="84" t="s">
        <v>66</v>
      </c>
    </row>
    <row r="5548" spans="1:6" x14ac:dyDescent="0.25">
      <c r="A5548" s="84">
        <v>1285066480</v>
      </c>
      <c r="C5548" s="84">
        <v>0</v>
      </c>
      <c r="D5548" s="84">
        <v>1</v>
      </c>
      <c r="E5548" s="84" t="e">
        <v>#N/A</v>
      </c>
      <c r="F5548" s="84" t="s">
        <v>63</v>
      </c>
    </row>
    <row r="5549" spans="1:6" x14ac:dyDescent="0.25">
      <c r="A5549" s="84">
        <v>1598159733</v>
      </c>
      <c r="C5549" s="84">
        <v>0</v>
      </c>
      <c r="D5549" s="84">
        <v>1</v>
      </c>
      <c r="E5549" s="84" t="e">
        <v>#N/A</v>
      </c>
      <c r="F5549" s="84" t="s">
        <v>63</v>
      </c>
    </row>
    <row r="5550" spans="1:6" x14ac:dyDescent="0.25">
      <c r="A5550" s="84">
        <v>1912391533</v>
      </c>
      <c r="C5550" s="84">
        <v>0</v>
      </c>
      <c r="D5550" s="84">
        <v>1</v>
      </c>
      <c r="E5550" s="84" t="e">
        <v>#N/A</v>
      </c>
      <c r="F5550" s="84" t="s">
        <v>66</v>
      </c>
    </row>
    <row r="5551" spans="1:6" x14ac:dyDescent="0.25">
      <c r="A5551" s="84">
        <v>1053895706</v>
      </c>
      <c r="C5551" s="84">
        <v>0</v>
      </c>
      <c r="D5551" s="84">
        <v>1</v>
      </c>
      <c r="E5551" s="84" t="e">
        <v>#N/A</v>
      </c>
      <c r="F5551" s="84" t="s">
        <v>63</v>
      </c>
    </row>
    <row r="5552" spans="1:6" x14ac:dyDescent="0.25">
      <c r="A5552" s="84">
        <v>1215692066</v>
      </c>
      <c r="C5552" s="84">
        <v>0</v>
      </c>
      <c r="D5552" s="84">
        <v>1</v>
      </c>
      <c r="E5552" s="84" t="e">
        <v>#N/A</v>
      </c>
      <c r="F5552" s="84" t="s">
        <v>63</v>
      </c>
    </row>
    <row r="5553" spans="1:6" x14ac:dyDescent="0.25">
      <c r="A5553" s="84">
        <v>1780373886</v>
      </c>
      <c r="C5553" s="84">
        <v>0</v>
      </c>
      <c r="D5553" s="84">
        <v>1</v>
      </c>
      <c r="E5553" s="84" t="e">
        <v>#N/A</v>
      </c>
      <c r="F5553" s="84" t="s">
        <v>63</v>
      </c>
    </row>
    <row r="5554" spans="1:6" x14ac:dyDescent="0.25">
      <c r="A5554" s="84">
        <v>1710900667</v>
      </c>
      <c r="C5554" s="84">
        <v>0</v>
      </c>
      <c r="D5554" s="84">
        <v>1</v>
      </c>
      <c r="E5554" s="84" t="e">
        <v>#N/A</v>
      </c>
      <c r="F5554" s="84" t="s">
        <v>70</v>
      </c>
    </row>
    <row r="5555" spans="1:6" x14ac:dyDescent="0.25">
      <c r="A5555" s="84">
        <v>1821001116</v>
      </c>
      <c r="C5555" s="84">
        <v>0</v>
      </c>
      <c r="D5555" s="84">
        <v>1</v>
      </c>
      <c r="E5555" s="84" t="e">
        <v>#N/A</v>
      </c>
      <c r="F5555" s="84" t="s">
        <v>66</v>
      </c>
    </row>
    <row r="5556" spans="1:6" x14ac:dyDescent="0.25">
      <c r="A5556" s="84">
        <v>1962593947</v>
      </c>
      <c r="C5556" s="84">
        <v>0</v>
      </c>
      <c r="D5556" s="84">
        <v>1</v>
      </c>
      <c r="E5556" s="84" t="e">
        <v>#N/A</v>
      </c>
      <c r="F5556" s="84" t="s">
        <v>70</v>
      </c>
    </row>
    <row r="5557" spans="1:6" x14ac:dyDescent="0.25">
      <c r="A5557" s="84">
        <v>1013945948</v>
      </c>
      <c r="C5557" s="84">
        <v>0</v>
      </c>
      <c r="D5557" s="84">
        <v>1</v>
      </c>
      <c r="E5557" s="84" t="e">
        <v>#N/A</v>
      </c>
      <c r="F5557" s="84" t="s">
        <v>67</v>
      </c>
    </row>
    <row r="5558" spans="1:6" x14ac:dyDescent="0.25">
      <c r="A5558" s="84">
        <v>1447351747</v>
      </c>
      <c r="C5558" s="84">
        <v>0</v>
      </c>
      <c r="D5558" s="84">
        <v>1</v>
      </c>
      <c r="E5558" s="84" t="e">
        <v>#N/A</v>
      </c>
      <c r="F5558" s="84" t="s">
        <v>70</v>
      </c>
    </row>
    <row r="5559" spans="1:6" x14ac:dyDescent="0.25">
      <c r="A5559" s="84">
        <v>1871689422</v>
      </c>
      <c r="C5559" s="84">
        <v>0</v>
      </c>
      <c r="D5559" s="84">
        <v>1</v>
      </c>
      <c r="E5559" s="84" t="e">
        <v>#N/A</v>
      </c>
      <c r="F5559" s="84" t="s">
        <v>66</v>
      </c>
    </row>
    <row r="5560" spans="1:6" x14ac:dyDescent="0.25">
      <c r="A5560" s="84">
        <v>1336175322</v>
      </c>
      <c r="C5560" s="84">
        <v>0</v>
      </c>
      <c r="D5560" s="84">
        <v>1</v>
      </c>
      <c r="E5560" s="84" t="e">
        <v>#N/A</v>
      </c>
      <c r="F5560" s="84" t="s">
        <v>66</v>
      </c>
    </row>
    <row r="5561" spans="1:6" x14ac:dyDescent="0.25">
      <c r="A5561" s="84">
        <v>1053534578</v>
      </c>
      <c r="C5561" s="84">
        <v>0</v>
      </c>
      <c r="D5561" s="84">
        <v>1</v>
      </c>
      <c r="E5561" s="84" t="e">
        <v>#N/A</v>
      </c>
      <c r="F5561" s="84" t="s">
        <v>63</v>
      </c>
    </row>
    <row r="5562" spans="1:6" x14ac:dyDescent="0.25">
      <c r="A5562" s="84">
        <v>1932184512</v>
      </c>
      <c r="C5562" s="84">
        <v>0</v>
      </c>
      <c r="D5562" s="84">
        <v>1</v>
      </c>
      <c r="E5562" s="84" t="e">
        <v>#N/A</v>
      </c>
      <c r="F5562" s="84" t="s">
        <v>63</v>
      </c>
    </row>
    <row r="5563" spans="1:6" x14ac:dyDescent="0.25">
      <c r="A5563" s="84">
        <v>1629171913</v>
      </c>
      <c r="C5563" s="84">
        <v>0</v>
      </c>
      <c r="D5563" s="84">
        <v>1</v>
      </c>
      <c r="E5563" s="84" t="e">
        <v>#N/A</v>
      </c>
      <c r="F5563" s="84" t="s">
        <v>67</v>
      </c>
    </row>
    <row r="5564" spans="1:6" x14ac:dyDescent="0.25">
      <c r="A5564" s="84">
        <v>1528039252</v>
      </c>
      <c r="C5564" s="84">
        <v>0</v>
      </c>
      <c r="D5564" s="84">
        <v>1</v>
      </c>
      <c r="E5564" s="84" t="e">
        <v>#N/A</v>
      </c>
      <c r="F5564" s="84" t="s">
        <v>67</v>
      </c>
    </row>
    <row r="5565" spans="1:6" x14ac:dyDescent="0.25">
      <c r="A5565" s="84">
        <v>1013170596</v>
      </c>
      <c r="C5565" s="84">
        <v>0</v>
      </c>
      <c r="D5565" s="84">
        <v>1</v>
      </c>
      <c r="E5565" s="84" t="e">
        <v>#N/A</v>
      </c>
      <c r="F5565" s="84" t="s">
        <v>63</v>
      </c>
    </row>
    <row r="5566" spans="1:6" x14ac:dyDescent="0.25">
      <c r="A5566" s="84">
        <v>1619965043</v>
      </c>
      <c r="C5566" s="84">
        <v>0</v>
      </c>
      <c r="D5566" s="84">
        <v>1</v>
      </c>
      <c r="E5566" s="84" t="e">
        <v>#N/A</v>
      </c>
      <c r="F5566" s="84" t="s">
        <v>67</v>
      </c>
    </row>
    <row r="5567" spans="1:6" x14ac:dyDescent="0.25">
      <c r="A5567" s="84">
        <v>1699850321</v>
      </c>
      <c r="C5567" s="84">
        <v>0</v>
      </c>
      <c r="D5567" s="84">
        <v>1</v>
      </c>
      <c r="E5567" s="84" t="e">
        <v>#N/A</v>
      </c>
      <c r="F5567" s="84" t="s">
        <v>63</v>
      </c>
    </row>
    <row r="5568" spans="1:6" x14ac:dyDescent="0.25">
      <c r="A5568" s="84">
        <v>1275533150</v>
      </c>
      <c r="C5568" s="84">
        <v>0</v>
      </c>
      <c r="D5568" s="84">
        <v>1</v>
      </c>
      <c r="E5568" s="84" t="e">
        <v>#N/A</v>
      </c>
      <c r="F5568" s="84" t="s">
        <v>70</v>
      </c>
    </row>
    <row r="5569" spans="1:6" x14ac:dyDescent="0.25">
      <c r="A5569" s="84">
        <v>1083058770</v>
      </c>
      <c r="C5569" s="84">
        <v>0</v>
      </c>
      <c r="D5569" s="84">
        <v>1</v>
      </c>
      <c r="E5569" s="84" t="e">
        <v>#N/A</v>
      </c>
      <c r="F5569" s="84" t="s">
        <v>63</v>
      </c>
    </row>
    <row r="5570" spans="1:6" x14ac:dyDescent="0.25">
      <c r="A5570" s="84">
        <v>1598049348</v>
      </c>
      <c r="C5570" s="84">
        <v>0</v>
      </c>
      <c r="D5570" s="84">
        <v>1</v>
      </c>
      <c r="E5570" s="84" t="e">
        <v>#N/A</v>
      </c>
      <c r="F5570" s="84" t="s">
        <v>63</v>
      </c>
    </row>
    <row r="5571" spans="1:6" x14ac:dyDescent="0.25">
      <c r="A5571" s="84">
        <v>1326405994</v>
      </c>
      <c r="C5571" s="84">
        <v>0</v>
      </c>
      <c r="D5571" s="84">
        <v>1</v>
      </c>
      <c r="E5571" s="84" t="e">
        <v>#N/A</v>
      </c>
      <c r="F5571" s="84" t="s">
        <v>63</v>
      </c>
    </row>
    <row r="5572" spans="1:6" x14ac:dyDescent="0.25">
      <c r="A5572" s="84">
        <v>1972500874</v>
      </c>
      <c r="C5572" s="84">
        <v>0</v>
      </c>
      <c r="D5572" s="84">
        <v>1</v>
      </c>
      <c r="E5572" s="84" t="e">
        <v>#N/A</v>
      </c>
      <c r="F5572" s="84" t="s">
        <v>70</v>
      </c>
    </row>
    <row r="5573" spans="1:6" x14ac:dyDescent="0.25">
      <c r="A5573" s="84">
        <v>1376083857</v>
      </c>
      <c r="C5573" s="84">
        <v>0</v>
      </c>
      <c r="D5573" s="84">
        <v>1</v>
      </c>
      <c r="E5573" s="84" t="e">
        <v>#N/A</v>
      </c>
      <c r="F5573" s="84" t="s">
        <v>66</v>
      </c>
    </row>
    <row r="5574" spans="1:6" x14ac:dyDescent="0.25">
      <c r="A5574" s="84">
        <v>1346886454</v>
      </c>
      <c r="C5574" s="84">
        <v>0</v>
      </c>
      <c r="D5574" s="84">
        <v>1</v>
      </c>
      <c r="E5574" s="84" t="e">
        <v>#N/A</v>
      </c>
      <c r="F5574" s="84" t="s">
        <v>63</v>
      </c>
    </row>
    <row r="5575" spans="1:6" x14ac:dyDescent="0.25">
      <c r="A5575" s="84">
        <v>1124691712</v>
      </c>
      <c r="C5575" s="84">
        <v>0</v>
      </c>
      <c r="D5575" s="84">
        <v>1</v>
      </c>
      <c r="E5575" s="84" t="e">
        <v>#N/A</v>
      </c>
      <c r="F5575" s="84" t="s">
        <v>63</v>
      </c>
    </row>
    <row r="5576" spans="1:6" x14ac:dyDescent="0.25">
      <c r="A5576" s="84">
        <v>1942943246</v>
      </c>
      <c r="C5576" s="84">
        <v>0</v>
      </c>
      <c r="D5576" s="84">
        <v>1</v>
      </c>
      <c r="E5576" s="84" t="e">
        <v>#N/A</v>
      </c>
      <c r="F5576" s="84" t="s">
        <v>63</v>
      </c>
    </row>
    <row r="5577" spans="1:6" x14ac:dyDescent="0.25">
      <c r="A5577" s="84">
        <v>1952324584</v>
      </c>
      <c r="C5577" s="84">
        <v>0</v>
      </c>
      <c r="D5577" s="84">
        <v>1</v>
      </c>
      <c r="E5577" s="84" t="e">
        <v>#N/A</v>
      </c>
      <c r="F5577" s="84" t="s">
        <v>63</v>
      </c>
    </row>
    <row r="5578" spans="1:6" x14ac:dyDescent="0.25">
      <c r="A5578" s="84">
        <v>1427064260</v>
      </c>
      <c r="C5578" s="84">
        <v>0</v>
      </c>
      <c r="D5578" s="84">
        <v>1</v>
      </c>
      <c r="E5578" s="84" t="e">
        <v>#N/A</v>
      </c>
      <c r="F5578" s="84" t="s">
        <v>66</v>
      </c>
    </row>
    <row r="5579" spans="1:6" x14ac:dyDescent="0.25">
      <c r="A5579" s="84">
        <v>1467486969</v>
      </c>
      <c r="C5579" s="84">
        <v>0</v>
      </c>
      <c r="D5579" s="84">
        <v>1</v>
      </c>
      <c r="E5579" s="84" t="e">
        <v>#N/A</v>
      </c>
      <c r="F5579" s="84" t="s">
        <v>66</v>
      </c>
    </row>
    <row r="5580" spans="1:6" x14ac:dyDescent="0.25">
      <c r="A5580" s="84">
        <v>1235228776</v>
      </c>
      <c r="C5580" s="84">
        <v>0</v>
      </c>
      <c r="D5580" s="84">
        <v>1</v>
      </c>
      <c r="E5580" s="84" t="e">
        <v>#N/A</v>
      </c>
      <c r="F5580" s="84" t="s">
        <v>63</v>
      </c>
    </row>
    <row r="5581" spans="1:6" x14ac:dyDescent="0.25">
      <c r="A5581" s="84">
        <v>1457363780</v>
      </c>
      <c r="C5581" s="84">
        <v>0</v>
      </c>
      <c r="D5581" s="84">
        <v>1</v>
      </c>
      <c r="E5581" s="84" t="e">
        <v>#N/A</v>
      </c>
      <c r="F5581" s="84" t="s">
        <v>66</v>
      </c>
    </row>
    <row r="5582" spans="1:6" x14ac:dyDescent="0.25">
      <c r="A5582" s="84">
        <v>1003905605</v>
      </c>
      <c r="C5582" s="84">
        <v>0</v>
      </c>
      <c r="D5582" s="84">
        <v>1</v>
      </c>
      <c r="E5582" s="84" t="e">
        <v>#N/A</v>
      </c>
      <c r="F5582" s="84" t="s">
        <v>66</v>
      </c>
    </row>
    <row r="5583" spans="1:6" x14ac:dyDescent="0.25">
      <c r="A5583" s="84">
        <v>1437354164</v>
      </c>
      <c r="C5583" s="84">
        <v>0</v>
      </c>
      <c r="D5583" s="84">
        <v>1</v>
      </c>
      <c r="E5583" s="84" t="e">
        <v>#N/A</v>
      </c>
      <c r="F5583" s="84" t="s">
        <v>67</v>
      </c>
    </row>
    <row r="5584" spans="1:6" x14ac:dyDescent="0.25">
      <c r="A5584" s="84">
        <v>1225233869</v>
      </c>
      <c r="C5584" s="84">
        <v>0</v>
      </c>
      <c r="D5584" s="84">
        <v>1</v>
      </c>
      <c r="E5584" s="84" t="e">
        <v>#N/A</v>
      </c>
      <c r="F5584" s="84" t="s">
        <v>63</v>
      </c>
    </row>
    <row r="5585" spans="1:6" x14ac:dyDescent="0.25">
      <c r="A5585" s="84">
        <v>1790998771</v>
      </c>
      <c r="C5585" s="84">
        <v>0</v>
      </c>
      <c r="D5585" s="84">
        <v>1</v>
      </c>
      <c r="E5585" s="84" t="e">
        <v>#N/A</v>
      </c>
      <c r="F5585" s="84" t="s">
        <v>63</v>
      </c>
    </row>
    <row r="5586" spans="1:6" x14ac:dyDescent="0.25">
      <c r="A5586" s="84">
        <v>1750420766</v>
      </c>
      <c r="C5586" s="84">
        <v>0</v>
      </c>
      <c r="D5586" s="84">
        <v>1</v>
      </c>
      <c r="E5586" s="84" t="e">
        <v>#N/A</v>
      </c>
      <c r="F5586" s="84" t="s">
        <v>63</v>
      </c>
    </row>
    <row r="5587" spans="1:6" x14ac:dyDescent="0.25">
      <c r="A5587" s="84">
        <v>1730136870</v>
      </c>
      <c r="C5587" s="84">
        <v>0</v>
      </c>
      <c r="D5587" s="84">
        <v>1</v>
      </c>
      <c r="E5587" s="84" t="e">
        <v>#N/A</v>
      </c>
      <c r="F5587" s="84" t="s">
        <v>70</v>
      </c>
    </row>
    <row r="5588" spans="1:6" x14ac:dyDescent="0.25">
      <c r="A5588" s="84">
        <v>1205032612</v>
      </c>
      <c r="C5588" s="84">
        <v>0</v>
      </c>
      <c r="D5588" s="84">
        <v>1</v>
      </c>
      <c r="E5588" s="84" t="e">
        <v>#N/A</v>
      </c>
      <c r="F5588" s="84" t="s">
        <v>63</v>
      </c>
    </row>
    <row r="5589" spans="1:6" x14ac:dyDescent="0.25">
      <c r="A5589" s="84">
        <v>1518000769</v>
      </c>
      <c r="C5589" s="84">
        <v>0</v>
      </c>
      <c r="D5589" s="84">
        <v>1</v>
      </c>
      <c r="E5589" s="84" t="e">
        <v>#N/A</v>
      </c>
      <c r="F5589" s="84" t="s">
        <v>63</v>
      </c>
    </row>
    <row r="5590" spans="1:6" x14ac:dyDescent="0.25">
      <c r="A5590" s="84">
        <v>1336374511</v>
      </c>
      <c r="C5590" s="84">
        <v>0</v>
      </c>
      <c r="D5590" s="84">
        <v>1</v>
      </c>
      <c r="E5590" s="84" t="e">
        <v>#N/A</v>
      </c>
      <c r="F5590" s="84" t="s">
        <v>68</v>
      </c>
    </row>
    <row r="5591" spans="1:6" x14ac:dyDescent="0.25">
      <c r="A5591" s="84">
        <v>1881919066</v>
      </c>
      <c r="C5591" s="84">
        <v>0</v>
      </c>
      <c r="D5591" s="84">
        <v>1</v>
      </c>
      <c r="E5591" s="84" t="e">
        <v>#N/A</v>
      </c>
      <c r="F5591" s="84" t="s">
        <v>66</v>
      </c>
    </row>
    <row r="5592" spans="1:6" x14ac:dyDescent="0.25">
      <c r="A5592" s="84">
        <v>1750699229</v>
      </c>
      <c r="C5592" s="84">
        <v>0</v>
      </c>
      <c r="D5592" s="84">
        <v>1</v>
      </c>
      <c r="E5592" s="84" t="e">
        <v>#N/A</v>
      </c>
      <c r="F5592" s="84" t="s">
        <v>66</v>
      </c>
    </row>
    <row r="5593" spans="1:6" x14ac:dyDescent="0.25">
      <c r="A5593" s="84">
        <v>1528047339</v>
      </c>
      <c r="C5593" s="84">
        <v>0</v>
      </c>
      <c r="D5593" s="84">
        <v>1</v>
      </c>
      <c r="E5593" s="84" t="e">
        <v>#N/A</v>
      </c>
      <c r="F5593" s="84" t="s">
        <v>63</v>
      </c>
    </row>
    <row r="5594" spans="1:6" x14ac:dyDescent="0.25">
      <c r="A5594" s="84">
        <v>1457783797</v>
      </c>
      <c r="C5594" s="84">
        <v>0</v>
      </c>
      <c r="D5594" s="84">
        <v>1</v>
      </c>
      <c r="E5594" s="84" t="e">
        <v>#N/A</v>
      </c>
      <c r="F5594" s="84" t="s">
        <v>63</v>
      </c>
    </row>
    <row r="5595" spans="1:6" x14ac:dyDescent="0.25">
      <c r="A5595" s="84">
        <v>1184037244</v>
      </c>
      <c r="C5595" s="84">
        <v>0</v>
      </c>
      <c r="D5595" s="84">
        <v>1</v>
      </c>
      <c r="E5595" s="84" t="e">
        <v>#N/A</v>
      </c>
      <c r="F5595" s="84" t="s">
        <v>66</v>
      </c>
    </row>
    <row r="5596" spans="1:6" x14ac:dyDescent="0.25">
      <c r="A5596" s="84">
        <v>1922260017</v>
      </c>
      <c r="C5596" s="84">
        <v>0</v>
      </c>
      <c r="D5596" s="84">
        <v>1</v>
      </c>
      <c r="E5596" s="84" t="e">
        <v>#N/A</v>
      </c>
      <c r="F5596" s="84" t="s">
        <v>66</v>
      </c>
    </row>
    <row r="5597" spans="1:6" x14ac:dyDescent="0.25">
      <c r="A5597" s="84">
        <v>1326452509</v>
      </c>
      <c r="C5597" s="84">
        <v>0</v>
      </c>
      <c r="D5597" s="84">
        <v>1</v>
      </c>
      <c r="E5597" s="84" t="e">
        <v>#N/A</v>
      </c>
      <c r="F5597" s="84" t="s">
        <v>63</v>
      </c>
    </row>
    <row r="5598" spans="1:6" x14ac:dyDescent="0.25">
      <c r="A5598" s="84">
        <v>1326034562</v>
      </c>
      <c r="C5598" s="84">
        <v>0</v>
      </c>
      <c r="D5598" s="84">
        <v>1</v>
      </c>
      <c r="E5598" s="84" t="e">
        <v>#N/A</v>
      </c>
      <c r="F5598" s="84" t="s">
        <v>67</v>
      </c>
    </row>
    <row r="5599" spans="1:6" x14ac:dyDescent="0.25">
      <c r="A5599" s="84">
        <v>1821472663</v>
      </c>
      <c r="C5599" s="84">
        <v>0</v>
      </c>
      <c r="D5599" s="84">
        <v>1</v>
      </c>
      <c r="E5599" s="84" t="e">
        <v>#N/A</v>
      </c>
      <c r="F5599" s="84" t="s">
        <v>63</v>
      </c>
    </row>
    <row r="5600" spans="1:6" x14ac:dyDescent="0.25">
      <c r="A5600" s="84">
        <v>1154788941</v>
      </c>
      <c r="C5600" s="84">
        <v>0</v>
      </c>
      <c r="D5600" s="84">
        <v>1</v>
      </c>
      <c r="E5600" s="84" t="e">
        <v>#N/A</v>
      </c>
      <c r="F5600" s="84" t="s">
        <v>66</v>
      </c>
    </row>
    <row r="5601" spans="1:6" x14ac:dyDescent="0.25">
      <c r="A5601" s="84">
        <v>1871955963</v>
      </c>
      <c r="C5601" s="84">
        <v>0</v>
      </c>
      <c r="D5601" s="84">
        <v>1</v>
      </c>
      <c r="E5601" s="84" t="e">
        <v>#N/A</v>
      </c>
      <c r="F5601" s="84" t="s">
        <v>67</v>
      </c>
    </row>
    <row r="5602" spans="1:6" x14ac:dyDescent="0.25">
      <c r="A5602" s="84">
        <v>1306339197</v>
      </c>
      <c r="C5602" s="84">
        <v>0</v>
      </c>
      <c r="D5602" s="84">
        <v>1</v>
      </c>
      <c r="E5602" s="84" t="e">
        <v>#N/A</v>
      </c>
      <c r="F5602" s="84" t="s">
        <v>63</v>
      </c>
    </row>
    <row r="5603" spans="1:6" x14ac:dyDescent="0.25">
      <c r="A5603" s="84">
        <v>1982058152</v>
      </c>
      <c r="C5603" s="84">
        <v>0</v>
      </c>
      <c r="D5603" s="84">
        <v>1</v>
      </c>
      <c r="E5603" s="84" t="e">
        <v>#N/A</v>
      </c>
      <c r="F5603" s="84" t="s">
        <v>63</v>
      </c>
    </row>
    <row r="5604" spans="1:6" x14ac:dyDescent="0.25">
      <c r="A5604" s="84">
        <v>1568946515</v>
      </c>
      <c r="C5604" s="84">
        <v>0</v>
      </c>
      <c r="D5604" s="84">
        <v>1</v>
      </c>
      <c r="E5604" s="84" t="e">
        <v>#N/A</v>
      </c>
      <c r="F5604" s="84" t="s">
        <v>63</v>
      </c>
    </row>
    <row r="5605" spans="1:6" x14ac:dyDescent="0.25">
      <c r="A5605" s="84">
        <v>1659968451</v>
      </c>
      <c r="C5605" s="84">
        <v>0</v>
      </c>
      <c r="D5605" s="84">
        <v>1</v>
      </c>
      <c r="E5605" s="84" t="e">
        <v>#N/A</v>
      </c>
      <c r="F5605" s="84" t="s">
        <v>66</v>
      </c>
    </row>
    <row r="5606" spans="1:6" x14ac:dyDescent="0.25">
      <c r="A5606" s="84">
        <v>1225604408</v>
      </c>
      <c r="C5606" s="84">
        <v>0</v>
      </c>
      <c r="D5606" s="84">
        <v>1</v>
      </c>
      <c r="E5606" s="84" t="e">
        <v>#N/A</v>
      </c>
      <c r="F5606" s="84" t="s">
        <v>70</v>
      </c>
    </row>
    <row r="5607" spans="1:6" x14ac:dyDescent="0.25">
      <c r="A5607" s="84">
        <v>1306510805</v>
      </c>
      <c r="C5607" s="84">
        <v>0</v>
      </c>
      <c r="D5607" s="84">
        <v>1</v>
      </c>
      <c r="E5607" s="84" t="e">
        <v>#N/A</v>
      </c>
      <c r="F5607" s="84" t="s">
        <v>63</v>
      </c>
    </row>
    <row r="5608" spans="1:6" x14ac:dyDescent="0.25">
      <c r="A5608" s="84">
        <v>1336189232</v>
      </c>
      <c r="C5608" s="84">
        <v>0</v>
      </c>
      <c r="D5608" s="84">
        <v>1</v>
      </c>
      <c r="E5608" s="84" t="e">
        <v>#N/A</v>
      </c>
      <c r="F5608" s="84" t="s">
        <v>63</v>
      </c>
    </row>
    <row r="5609" spans="1:6" x14ac:dyDescent="0.25">
      <c r="A5609" s="84">
        <v>1023056850</v>
      </c>
      <c r="C5609" s="84">
        <v>0</v>
      </c>
      <c r="D5609" s="84">
        <v>1</v>
      </c>
      <c r="E5609" s="84" t="e">
        <v>#N/A</v>
      </c>
      <c r="F5609" s="84" t="s">
        <v>63</v>
      </c>
    </row>
    <row r="5610" spans="1:6" x14ac:dyDescent="0.25">
      <c r="A5610" s="84">
        <v>1548293376</v>
      </c>
      <c r="C5610" s="84">
        <v>0</v>
      </c>
      <c r="D5610" s="84">
        <v>1</v>
      </c>
      <c r="E5610" s="84" t="e">
        <v>#N/A</v>
      </c>
      <c r="F5610" s="84" t="s">
        <v>63</v>
      </c>
    </row>
    <row r="5611" spans="1:6" x14ac:dyDescent="0.25">
      <c r="A5611" s="84">
        <v>1457336679</v>
      </c>
      <c r="C5611" s="84">
        <v>0</v>
      </c>
      <c r="D5611" s="84">
        <v>1</v>
      </c>
      <c r="E5611" s="84" t="e">
        <v>#N/A</v>
      </c>
      <c r="F5611" s="84" t="s">
        <v>63</v>
      </c>
    </row>
    <row r="5612" spans="1:6" x14ac:dyDescent="0.25">
      <c r="A5612" s="84">
        <v>1033119748</v>
      </c>
      <c r="C5612" s="84">
        <v>0</v>
      </c>
      <c r="D5612" s="84">
        <v>1</v>
      </c>
      <c r="E5612" s="84" t="e">
        <v>#N/A</v>
      </c>
      <c r="F5612" s="84" t="s">
        <v>67</v>
      </c>
    </row>
    <row r="5613" spans="1:6" x14ac:dyDescent="0.25">
      <c r="A5613" s="84">
        <v>1730159310</v>
      </c>
      <c r="C5613" s="84">
        <v>0</v>
      </c>
      <c r="D5613" s="84">
        <v>1</v>
      </c>
      <c r="E5613" s="84" t="e">
        <v>#N/A</v>
      </c>
      <c r="F5613" s="84" t="s">
        <v>63</v>
      </c>
    </row>
    <row r="5614" spans="1:6" x14ac:dyDescent="0.25">
      <c r="A5614" s="84">
        <v>1942297866</v>
      </c>
      <c r="C5614" s="84">
        <v>0</v>
      </c>
      <c r="D5614" s="84">
        <v>1</v>
      </c>
      <c r="E5614" s="84" t="e">
        <v>#N/A</v>
      </c>
      <c r="F5614" s="84" t="s">
        <v>63</v>
      </c>
    </row>
    <row r="5615" spans="1:6" x14ac:dyDescent="0.25">
      <c r="A5615" s="84">
        <v>1558396614</v>
      </c>
      <c r="C5615" s="84">
        <v>0</v>
      </c>
      <c r="D5615" s="84">
        <v>1</v>
      </c>
      <c r="E5615" s="84" t="e">
        <v>#N/A</v>
      </c>
      <c r="F5615" s="84" t="s">
        <v>63</v>
      </c>
    </row>
    <row r="5616" spans="1:6" x14ac:dyDescent="0.25">
      <c r="A5616" s="84">
        <v>1093866386</v>
      </c>
      <c r="C5616" s="84">
        <v>0</v>
      </c>
      <c r="D5616" s="84">
        <v>1</v>
      </c>
      <c r="E5616" s="84" t="e">
        <v>#N/A</v>
      </c>
      <c r="F5616" s="84" t="s">
        <v>66</v>
      </c>
    </row>
    <row r="5617" spans="1:6" x14ac:dyDescent="0.25">
      <c r="A5617" s="84">
        <v>1811034275</v>
      </c>
      <c r="C5617" s="84">
        <v>0</v>
      </c>
      <c r="D5617" s="84">
        <v>1</v>
      </c>
      <c r="E5617" s="84" t="e">
        <v>#N/A</v>
      </c>
      <c r="F5617" s="84" t="s">
        <v>66</v>
      </c>
    </row>
    <row r="5618" spans="1:6" x14ac:dyDescent="0.25">
      <c r="A5618" s="84">
        <v>1376502740</v>
      </c>
      <c r="C5618" s="84">
        <v>0</v>
      </c>
      <c r="D5618" s="84">
        <v>1</v>
      </c>
      <c r="E5618" s="84" t="e">
        <v>#N/A</v>
      </c>
      <c r="F5618" s="84" t="s">
        <v>70</v>
      </c>
    </row>
    <row r="5619" spans="1:6" x14ac:dyDescent="0.25">
      <c r="A5619" s="84">
        <v>1851417786</v>
      </c>
      <c r="C5619" s="84">
        <v>0</v>
      </c>
      <c r="D5619" s="84">
        <v>1</v>
      </c>
      <c r="E5619" s="84" t="e">
        <v>#N/A</v>
      </c>
      <c r="F5619" s="84" t="s">
        <v>66</v>
      </c>
    </row>
    <row r="5620" spans="1:6" x14ac:dyDescent="0.25">
      <c r="A5620" s="84">
        <v>1740489145</v>
      </c>
      <c r="C5620" s="84">
        <v>0</v>
      </c>
      <c r="D5620" s="84">
        <v>1</v>
      </c>
      <c r="E5620" s="84" t="e">
        <v>#N/A</v>
      </c>
      <c r="F5620" s="84" t="s">
        <v>63</v>
      </c>
    </row>
    <row r="5621" spans="1:6" x14ac:dyDescent="0.25">
      <c r="A5621" s="84">
        <v>1770802134</v>
      </c>
      <c r="C5621" s="84">
        <v>0</v>
      </c>
      <c r="D5621" s="84">
        <v>1</v>
      </c>
      <c r="E5621" s="84" t="e">
        <v>#N/A</v>
      </c>
      <c r="F5621" s="84" t="s">
        <v>63</v>
      </c>
    </row>
    <row r="5622" spans="1:6" x14ac:dyDescent="0.25">
      <c r="A5622" s="84">
        <v>1295963247</v>
      </c>
      <c r="C5622" s="84">
        <v>0</v>
      </c>
      <c r="D5622" s="84">
        <v>1</v>
      </c>
      <c r="E5622" s="84" t="e">
        <v>#N/A</v>
      </c>
      <c r="F5622" s="84" t="s">
        <v>63</v>
      </c>
    </row>
    <row r="5623" spans="1:6" x14ac:dyDescent="0.25">
      <c r="A5623" s="84">
        <v>1871502112</v>
      </c>
      <c r="C5623" s="84">
        <v>0</v>
      </c>
      <c r="D5623" s="84">
        <v>1</v>
      </c>
      <c r="E5623" s="84" t="e">
        <v>#N/A</v>
      </c>
      <c r="F5623" s="84" t="s">
        <v>70</v>
      </c>
    </row>
    <row r="5624" spans="1:6" x14ac:dyDescent="0.25">
      <c r="A5624" s="84">
        <v>1326205113</v>
      </c>
      <c r="C5624" s="84">
        <v>0</v>
      </c>
      <c r="D5624" s="84">
        <v>1</v>
      </c>
      <c r="E5624" s="84" t="e">
        <v>#N/A</v>
      </c>
      <c r="F5624" s="84" t="s">
        <v>63</v>
      </c>
    </row>
    <row r="5625" spans="1:6" x14ac:dyDescent="0.25">
      <c r="A5625" s="84">
        <v>1487021358</v>
      </c>
      <c r="C5625" s="84">
        <v>0</v>
      </c>
      <c r="D5625" s="84">
        <v>1</v>
      </c>
      <c r="E5625" s="84" t="e">
        <v>#N/A</v>
      </c>
      <c r="F5625" s="84" t="s">
        <v>63</v>
      </c>
    </row>
    <row r="5626" spans="1:6" x14ac:dyDescent="0.25">
      <c r="A5626" s="84">
        <v>1316473762</v>
      </c>
      <c r="C5626" s="84">
        <v>0</v>
      </c>
      <c r="D5626" s="84">
        <v>1</v>
      </c>
      <c r="E5626" s="84" t="e">
        <v>#N/A</v>
      </c>
      <c r="F5626" s="84" t="s">
        <v>67</v>
      </c>
    </row>
    <row r="5627" spans="1:6" x14ac:dyDescent="0.25">
      <c r="A5627" s="84">
        <v>1164927497</v>
      </c>
      <c r="C5627" s="84">
        <v>0</v>
      </c>
      <c r="D5627" s="84">
        <v>1</v>
      </c>
      <c r="E5627" s="84" t="e">
        <v>#N/A</v>
      </c>
      <c r="F5627" s="84" t="s">
        <v>67</v>
      </c>
    </row>
    <row r="5628" spans="1:6" x14ac:dyDescent="0.25">
      <c r="A5628" s="84">
        <v>1720545130</v>
      </c>
      <c r="C5628" s="84">
        <v>0</v>
      </c>
      <c r="D5628" s="84">
        <v>1</v>
      </c>
      <c r="E5628" s="84" t="e">
        <v>#N/A</v>
      </c>
      <c r="F5628" s="84" t="s">
        <v>70</v>
      </c>
    </row>
    <row r="5629" spans="1:6" x14ac:dyDescent="0.25">
      <c r="A5629" s="84">
        <v>1265100317</v>
      </c>
      <c r="C5629" s="84">
        <v>0</v>
      </c>
      <c r="D5629" s="84">
        <v>1</v>
      </c>
      <c r="E5629" s="84" t="e">
        <v>#N/A</v>
      </c>
      <c r="F5629" s="84" t="s">
        <v>63</v>
      </c>
    </row>
    <row r="5630" spans="1:6" x14ac:dyDescent="0.25">
      <c r="A5630" s="84">
        <v>1093785099</v>
      </c>
      <c r="C5630" s="84">
        <v>0</v>
      </c>
      <c r="D5630" s="84">
        <v>1</v>
      </c>
      <c r="E5630" s="84" t="e">
        <v>#N/A</v>
      </c>
      <c r="F5630" s="84" t="s">
        <v>63</v>
      </c>
    </row>
    <row r="5631" spans="1:6" x14ac:dyDescent="0.25">
      <c r="A5631" s="84">
        <v>1861580433</v>
      </c>
      <c r="C5631" s="84">
        <v>0</v>
      </c>
      <c r="D5631" s="84">
        <v>1</v>
      </c>
      <c r="E5631" s="84" t="e">
        <v>#N/A</v>
      </c>
      <c r="F5631" s="84" t="s">
        <v>66</v>
      </c>
    </row>
    <row r="5632" spans="1:6" x14ac:dyDescent="0.25">
      <c r="A5632" s="84">
        <v>1003040981</v>
      </c>
      <c r="C5632" s="84">
        <v>0</v>
      </c>
      <c r="D5632" s="84">
        <v>1</v>
      </c>
      <c r="E5632" s="84" t="e">
        <v>#N/A</v>
      </c>
      <c r="F5632" s="84" t="s">
        <v>63</v>
      </c>
    </row>
    <row r="5633" spans="1:6" x14ac:dyDescent="0.25">
      <c r="A5633" s="84">
        <v>1518166636</v>
      </c>
      <c r="C5633" s="84">
        <v>0</v>
      </c>
      <c r="D5633" s="84">
        <v>1</v>
      </c>
      <c r="E5633" s="84" t="e">
        <v>#N/A</v>
      </c>
      <c r="F5633" s="84" t="s">
        <v>70</v>
      </c>
    </row>
    <row r="5634" spans="1:6" x14ac:dyDescent="0.25">
      <c r="A5634" s="84">
        <v>1003859877</v>
      </c>
      <c r="C5634" s="84">
        <v>0</v>
      </c>
      <c r="D5634" s="84">
        <v>1</v>
      </c>
      <c r="E5634" s="84" t="e">
        <v>#N/A</v>
      </c>
      <c r="F5634" s="84" t="s">
        <v>66</v>
      </c>
    </row>
    <row r="5635" spans="1:6" x14ac:dyDescent="0.25">
      <c r="A5635" s="84">
        <v>1285862540</v>
      </c>
      <c r="C5635" s="84">
        <v>0</v>
      </c>
      <c r="D5635" s="84">
        <v>1</v>
      </c>
      <c r="E5635" s="84" t="e">
        <v>#N/A</v>
      </c>
      <c r="F5635" s="84" t="s">
        <v>67</v>
      </c>
    </row>
    <row r="5636" spans="1:6" x14ac:dyDescent="0.25">
      <c r="A5636" s="84">
        <v>1912233602</v>
      </c>
      <c r="C5636" s="84">
        <v>0</v>
      </c>
      <c r="D5636" s="84">
        <v>1</v>
      </c>
      <c r="E5636" s="84" t="e">
        <v>#N/A</v>
      </c>
      <c r="F5636" s="84" t="s">
        <v>70</v>
      </c>
    </row>
    <row r="5637" spans="1:6" x14ac:dyDescent="0.25">
      <c r="A5637" s="84">
        <v>1669695409</v>
      </c>
      <c r="C5637" s="84">
        <v>0</v>
      </c>
      <c r="D5637" s="84">
        <v>1</v>
      </c>
      <c r="E5637" s="84" t="e">
        <v>#N/A</v>
      </c>
      <c r="F5637" s="84" t="s">
        <v>63</v>
      </c>
    </row>
    <row r="5638" spans="1:6" x14ac:dyDescent="0.25">
      <c r="A5638" s="84">
        <v>1659503688</v>
      </c>
      <c r="C5638" s="84">
        <v>0</v>
      </c>
      <c r="D5638" s="84">
        <v>1</v>
      </c>
      <c r="E5638" s="84" t="e">
        <v>#N/A</v>
      </c>
      <c r="F5638" s="84" t="s">
        <v>63</v>
      </c>
    </row>
    <row r="5639" spans="1:6" x14ac:dyDescent="0.25">
      <c r="A5639" s="84">
        <v>1942558036</v>
      </c>
      <c r="C5639" s="84">
        <v>0</v>
      </c>
      <c r="D5639" s="84">
        <v>1</v>
      </c>
      <c r="E5639" s="84" t="e">
        <v>#N/A</v>
      </c>
      <c r="F5639" s="84" t="s">
        <v>67</v>
      </c>
    </row>
    <row r="5640" spans="1:6" x14ac:dyDescent="0.25">
      <c r="A5640" s="84">
        <v>1073802773</v>
      </c>
      <c r="C5640" s="84">
        <v>0</v>
      </c>
      <c r="D5640" s="84">
        <v>1</v>
      </c>
      <c r="E5640" s="84" t="e">
        <v>#N/A</v>
      </c>
      <c r="F5640" s="84" t="s">
        <v>63</v>
      </c>
    </row>
    <row r="5641" spans="1:6" x14ac:dyDescent="0.25">
      <c r="A5641" s="84">
        <v>1831590413</v>
      </c>
      <c r="C5641" s="84">
        <v>0</v>
      </c>
      <c r="D5641" s="84">
        <v>1</v>
      </c>
      <c r="E5641" s="84" t="e">
        <v>#N/A</v>
      </c>
      <c r="F5641" s="84" t="s">
        <v>63</v>
      </c>
    </row>
    <row r="5642" spans="1:6" x14ac:dyDescent="0.25">
      <c r="A5642" s="84">
        <v>1023426335</v>
      </c>
      <c r="C5642" s="84">
        <v>0</v>
      </c>
      <c r="D5642" s="84">
        <v>1</v>
      </c>
      <c r="E5642" s="84" t="e">
        <v>#N/A</v>
      </c>
      <c r="F5642" s="84" t="s">
        <v>66</v>
      </c>
    </row>
    <row r="5643" spans="1:6" x14ac:dyDescent="0.25">
      <c r="A5643" s="84">
        <v>1598712754</v>
      </c>
      <c r="C5643" s="84">
        <v>0</v>
      </c>
      <c r="D5643" s="84">
        <v>1</v>
      </c>
      <c r="E5643" s="84" t="e">
        <v>#N/A</v>
      </c>
      <c r="F5643" s="84" t="s">
        <v>70</v>
      </c>
    </row>
    <row r="5644" spans="1:6" x14ac:dyDescent="0.25">
      <c r="A5644" s="84">
        <v>1164977013</v>
      </c>
      <c r="C5644" s="84">
        <v>0</v>
      </c>
      <c r="D5644" s="84">
        <v>1</v>
      </c>
      <c r="E5644" s="84" t="e">
        <v>#N/A</v>
      </c>
      <c r="F5644" s="84" t="s">
        <v>63</v>
      </c>
    </row>
    <row r="5645" spans="1:6" x14ac:dyDescent="0.25">
      <c r="A5645" s="84">
        <v>1700350410</v>
      </c>
      <c r="C5645" s="84">
        <v>0</v>
      </c>
      <c r="D5645" s="84">
        <v>1</v>
      </c>
      <c r="E5645" s="84" t="e">
        <v>#N/A</v>
      </c>
      <c r="F5645" s="84" t="s">
        <v>66</v>
      </c>
    </row>
    <row r="5646" spans="1:6" x14ac:dyDescent="0.25">
      <c r="A5646" s="84">
        <v>1114691136</v>
      </c>
      <c r="C5646" s="84">
        <v>0</v>
      </c>
      <c r="D5646" s="84">
        <v>1</v>
      </c>
      <c r="E5646" s="84" t="e">
        <v>#N/A</v>
      </c>
      <c r="F5646" s="84" t="s">
        <v>67</v>
      </c>
    </row>
    <row r="5647" spans="1:6" x14ac:dyDescent="0.25">
      <c r="A5647" s="84">
        <v>1043292865</v>
      </c>
      <c r="C5647" s="84">
        <v>0</v>
      </c>
      <c r="D5647" s="84">
        <v>1</v>
      </c>
      <c r="E5647" s="84" t="e">
        <v>#N/A</v>
      </c>
      <c r="F5647" s="84" t="s">
        <v>70</v>
      </c>
    </row>
    <row r="5648" spans="1:6" x14ac:dyDescent="0.25">
      <c r="A5648" s="84">
        <v>1053374827</v>
      </c>
      <c r="C5648" s="84">
        <v>0</v>
      </c>
      <c r="D5648" s="84">
        <v>1</v>
      </c>
      <c r="E5648" s="84" t="e">
        <v>#N/A</v>
      </c>
      <c r="F5648" s="84" t="s">
        <v>63</v>
      </c>
    </row>
    <row r="5649" spans="1:6" x14ac:dyDescent="0.25">
      <c r="A5649" s="84">
        <v>1578631891</v>
      </c>
      <c r="C5649" s="84">
        <v>0</v>
      </c>
      <c r="D5649" s="84">
        <v>1</v>
      </c>
      <c r="E5649" s="84" t="e">
        <v>#N/A</v>
      </c>
      <c r="F5649" s="84" t="s">
        <v>66</v>
      </c>
    </row>
    <row r="5650" spans="1:6" x14ac:dyDescent="0.25">
      <c r="A5650" s="84">
        <v>1578528592</v>
      </c>
      <c r="C5650" s="84">
        <v>0</v>
      </c>
      <c r="D5650" s="84">
        <v>1</v>
      </c>
      <c r="E5650" s="84" t="e">
        <v>#N/A</v>
      </c>
      <c r="F5650" s="84" t="s">
        <v>63</v>
      </c>
    </row>
    <row r="5651" spans="1:6" x14ac:dyDescent="0.25">
      <c r="A5651" s="84">
        <v>1548225444</v>
      </c>
      <c r="C5651" s="84">
        <v>0</v>
      </c>
      <c r="D5651" s="84">
        <v>1</v>
      </c>
      <c r="E5651" s="84" t="e">
        <v>#N/A</v>
      </c>
      <c r="F5651" s="84" t="s">
        <v>63</v>
      </c>
    </row>
    <row r="5652" spans="1:6" x14ac:dyDescent="0.25">
      <c r="A5652" s="84">
        <v>1508868258</v>
      </c>
      <c r="C5652" s="84">
        <v>0</v>
      </c>
      <c r="D5652" s="84">
        <v>1</v>
      </c>
      <c r="E5652" s="84" t="e">
        <v>#N/A</v>
      </c>
      <c r="F5652" s="84" t="s">
        <v>70</v>
      </c>
    </row>
    <row r="5653" spans="1:6" x14ac:dyDescent="0.25">
      <c r="A5653" s="84">
        <v>1871723528</v>
      </c>
      <c r="C5653" s="84">
        <v>0</v>
      </c>
      <c r="D5653" s="84">
        <v>1</v>
      </c>
      <c r="E5653" s="84" t="e">
        <v>#N/A</v>
      </c>
      <c r="F5653" s="84" t="s">
        <v>66</v>
      </c>
    </row>
    <row r="5654" spans="1:6" x14ac:dyDescent="0.25">
      <c r="A5654" s="84">
        <v>1407960289</v>
      </c>
      <c r="C5654" s="84">
        <v>0</v>
      </c>
      <c r="D5654" s="84">
        <v>1</v>
      </c>
      <c r="E5654" s="84" t="e">
        <v>#N/A</v>
      </c>
      <c r="F5654" s="84" t="s">
        <v>66</v>
      </c>
    </row>
    <row r="5655" spans="1:6" x14ac:dyDescent="0.25">
      <c r="A5655" s="84">
        <v>1447468954</v>
      </c>
      <c r="C5655" s="84">
        <v>0</v>
      </c>
      <c r="D5655" s="84">
        <v>1</v>
      </c>
      <c r="E5655" s="84" t="e">
        <v>#N/A</v>
      </c>
      <c r="F5655" s="84" t="s">
        <v>70</v>
      </c>
    </row>
    <row r="5656" spans="1:6" x14ac:dyDescent="0.25">
      <c r="A5656" s="84">
        <v>1447572474</v>
      </c>
      <c r="C5656" s="84">
        <v>0</v>
      </c>
      <c r="D5656" s="84">
        <v>1</v>
      </c>
      <c r="E5656" s="84" t="e">
        <v>#N/A</v>
      </c>
      <c r="F5656" s="84" t="s">
        <v>63</v>
      </c>
    </row>
    <row r="5657" spans="1:6" x14ac:dyDescent="0.25">
      <c r="A5657" s="84">
        <v>1427575422</v>
      </c>
      <c r="C5657" s="84">
        <v>0</v>
      </c>
      <c r="D5657" s="84">
        <v>1</v>
      </c>
      <c r="E5657" s="84" t="e">
        <v>#N/A</v>
      </c>
      <c r="F5657" s="84" t="s">
        <v>63</v>
      </c>
    </row>
    <row r="5658" spans="1:6" x14ac:dyDescent="0.25">
      <c r="A5658" s="84">
        <v>1487080529</v>
      </c>
      <c r="C5658" s="84">
        <v>0</v>
      </c>
      <c r="D5658" s="84">
        <v>1</v>
      </c>
      <c r="E5658" s="84" t="e">
        <v>#N/A</v>
      </c>
      <c r="F5658" s="84" t="s">
        <v>70</v>
      </c>
    </row>
    <row r="5659" spans="1:6" x14ac:dyDescent="0.25">
      <c r="A5659" s="84">
        <v>1760954572</v>
      </c>
      <c r="C5659" s="84">
        <v>0</v>
      </c>
      <c r="D5659" s="84">
        <v>1</v>
      </c>
      <c r="E5659" s="84" t="e">
        <v>#N/A</v>
      </c>
      <c r="F5659" s="84" t="s">
        <v>66</v>
      </c>
    </row>
    <row r="5660" spans="1:6" x14ac:dyDescent="0.25">
      <c r="A5660" s="84">
        <v>1588214217</v>
      </c>
      <c r="C5660" s="84">
        <v>0</v>
      </c>
      <c r="D5660" s="84">
        <v>1</v>
      </c>
      <c r="E5660" s="84" t="e">
        <v>#N/A</v>
      </c>
      <c r="F5660" s="84" t="s">
        <v>63</v>
      </c>
    </row>
    <row r="5661" spans="1:6" x14ac:dyDescent="0.25">
      <c r="A5661" s="84">
        <v>1063198380</v>
      </c>
      <c r="C5661" s="84">
        <v>0</v>
      </c>
      <c r="D5661" s="84">
        <v>1</v>
      </c>
      <c r="E5661" s="84" t="e">
        <v>#N/A</v>
      </c>
      <c r="F5661" s="84" t="s">
        <v>63</v>
      </c>
    </row>
    <row r="5662" spans="1:6" x14ac:dyDescent="0.25">
      <c r="A5662" s="84">
        <v>1437149895</v>
      </c>
      <c r="C5662" s="84">
        <v>0</v>
      </c>
      <c r="D5662" s="84">
        <v>1</v>
      </c>
      <c r="E5662" s="84" t="e">
        <v>#N/A</v>
      </c>
      <c r="F5662" s="84" t="s">
        <v>63</v>
      </c>
    </row>
    <row r="5663" spans="1:6" x14ac:dyDescent="0.25">
      <c r="A5663" s="84">
        <v>1699746602</v>
      </c>
      <c r="C5663" s="84">
        <v>0</v>
      </c>
      <c r="D5663" s="84">
        <v>1</v>
      </c>
      <c r="E5663" s="84" t="e">
        <v>#N/A</v>
      </c>
      <c r="F5663" s="84" t="s">
        <v>63</v>
      </c>
    </row>
    <row r="5664" spans="1:6" x14ac:dyDescent="0.25">
      <c r="A5664" s="84">
        <v>1285603571</v>
      </c>
      <c r="C5664" s="84">
        <v>0</v>
      </c>
      <c r="D5664" s="84">
        <v>1</v>
      </c>
      <c r="E5664" s="84" t="e">
        <v>#N/A</v>
      </c>
      <c r="F5664" s="84" t="s">
        <v>66</v>
      </c>
    </row>
    <row r="5665" spans="1:6" x14ac:dyDescent="0.25">
      <c r="A5665" s="84">
        <v>1912982596</v>
      </c>
      <c r="C5665" s="84">
        <v>0</v>
      </c>
      <c r="D5665" s="84">
        <v>1</v>
      </c>
      <c r="E5665" s="84" t="e">
        <v>#N/A</v>
      </c>
      <c r="F5665" s="84" t="s">
        <v>66</v>
      </c>
    </row>
    <row r="5666" spans="1:6" x14ac:dyDescent="0.25">
      <c r="A5666" s="84">
        <v>1699756619</v>
      </c>
      <c r="C5666" s="84">
        <v>0</v>
      </c>
      <c r="D5666" s="84">
        <v>1</v>
      </c>
      <c r="E5666" s="84" t="e">
        <v>#N/A</v>
      </c>
      <c r="F5666" s="84" t="s">
        <v>67</v>
      </c>
    </row>
    <row r="5667" spans="1:6" x14ac:dyDescent="0.25">
      <c r="A5667" s="84">
        <v>1497831978</v>
      </c>
      <c r="C5667" s="84">
        <v>0</v>
      </c>
      <c r="D5667" s="84">
        <v>1</v>
      </c>
      <c r="E5667" s="84" t="e">
        <v>#N/A</v>
      </c>
      <c r="F5667" s="84" t="s">
        <v>67</v>
      </c>
    </row>
    <row r="5668" spans="1:6" x14ac:dyDescent="0.25">
      <c r="A5668" s="84">
        <v>1194786210</v>
      </c>
      <c r="C5668" s="84">
        <v>0</v>
      </c>
      <c r="D5668" s="84">
        <v>1</v>
      </c>
      <c r="E5668" s="84" t="e">
        <v>#N/A</v>
      </c>
      <c r="F5668" s="84" t="s">
        <v>67</v>
      </c>
    </row>
    <row r="5669" spans="1:6" x14ac:dyDescent="0.25">
      <c r="A5669" s="84">
        <v>1275604480</v>
      </c>
      <c r="C5669" s="84">
        <v>0</v>
      </c>
      <c r="D5669" s="84">
        <v>1</v>
      </c>
      <c r="E5669" s="84" t="e">
        <v>#N/A</v>
      </c>
      <c r="F5669" s="84" t="s">
        <v>63</v>
      </c>
    </row>
    <row r="5670" spans="1:6" x14ac:dyDescent="0.25">
      <c r="A5670" s="84">
        <v>1003908047</v>
      </c>
      <c r="C5670" s="84">
        <v>0</v>
      </c>
      <c r="D5670" s="84">
        <v>1</v>
      </c>
      <c r="E5670" s="84" t="e">
        <v>#N/A</v>
      </c>
      <c r="F5670" s="84" t="s">
        <v>63</v>
      </c>
    </row>
    <row r="5671" spans="1:6" x14ac:dyDescent="0.25">
      <c r="A5671" s="84">
        <v>1871559930</v>
      </c>
      <c r="C5671" s="84">
        <v>0</v>
      </c>
      <c r="D5671" s="84">
        <v>1</v>
      </c>
      <c r="E5671" s="84" t="e">
        <v>#N/A</v>
      </c>
      <c r="F5671" s="84" t="s">
        <v>70</v>
      </c>
    </row>
    <row r="5672" spans="1:6" x14ac:dyDescent="0.25">
      <c r="A5672" s="84">
        <v>1447217302</v>
      </c>
      <c r="C5672" s="84">
        <v>0</v>
      </c>
      <c r="D5672" s="84">
        <v>1</v>
      </c>
      <c r="E5672" s="84" t="e">
        <v>#N/A</v>
      </c>
      <c r="F5672" s="84" t="s">
        <v>66</v>
      </c>
    </row>
    <row r="5673" spans="1:6" x14ac:dyDescent="0.25">
      <c r="A5673" s="84">
        <v>1538243720</v>
      </c>
      <c r="C5673" s="84">
        <v>0</v>
      </c>
      <c r="D5673" s="84">
        <v>1</v>
      </c>
      <c r="E5673" s="84" t="e">
        <v>#N/A</v>
      </c>
      <c r="F5673" s="84" t="s">
        <v>67</v>
      </c>
    </row>
    <row r="5674" spans="1:6" x14ac:dyDescent="0.25">
      <c r="A5674" s="84">
        <v>1003059676</v>
      </c>
      <c r="C5674" s="84">
        <v>0</v>
      </c>
      <c r="D5674" s="84">
        <v>1</v>
      </c>
      <c r="E5674" s="84" t="e">
        <v>#N/A</v>
      </c>
      <c r="F5674" s="84" t="s">
        <v>67</v>
      </c>
    </row>
    <row r="5675" spans="1:6" x14ac:dyDescent="0.25">
      <c r="A5675" s="84">
        <v>1114931037</v>
      </c>
      <c r="C5675" s="84">
        <v>0</v>
      </c>
      <c r="D5675" s="84">
        <v>1</v>
      </c>
      <c r="E5675" s="84" t="e">
        <v>#N/A</v>
      </c>
      <c r="F5675" s="84" t="s">
        <v>66</v>
      </c>
    </row>
    <row r="5676" spans="1:6" x14ac:dyDescent="0.25">
      <c r="A5676" s="84">
        <v>1649389412</v>
      </c>
      <c r="C5676" s="84">
        <v>0</v>
      </c>
      <c r="D5676" s="84">
        <v>1</v>
      </c>
      <c r="E5676" s="84" t="e">
        <v>#N/A</v>
      </c>
      <c r="F5676" s="84" t="s">
        <v>63</v>
      </c>
    </row>
    <row r="5677" spans="1:6" x14ac:dyDescent="0.25">
      <c r="A5677" s="84">
        <v>1144390006</v>
      </c>
      <c r="C5677" s="84">
        <v>0</v>
      </c>
      <c r="D5677" s="84">
        <v>1</v>
      </c>
      <c r="E5677" s="84" t="e">
        <v>#N/A</v>
      </c>
      <c r="F5677" s="84" t="s">
        <v>66</v>
      </c>
    </row>
    <row r="5678" spans="1:6" x14ac:dyDescent="0.25">
      <c r="A5678" s="84">
        <v>1972503456</v>
      </c>
      <c r="C5678" s="84">
        <v>0</v>
      </c>
      <c r="D5678" s="84">
        <v>1</v>
      </c>
      <c r="E5678" s="84" t="e">
        <v>#N/A</v>
      </c>
      <c r="F5678" s="84" t="s">
        <v>66</v>
      </c>
    </row>
    <row r="5679" spans="1:6" x14ac:dyDescent="0.25">
      <c r="A5679" s="84">
        <v>1477071629</v>
      </c>
      <c r="C5679" s="84">
        <v>0</v>
      </c>
      <c r="D5679" s="84">
        <v>1</v>
      </c>
      <c r="E5679" s="84" t="e">
        <v>#N/A</v>
      </c>
      <c r="F5679" s="84" t="s">
        <v>67</v>
      </c>
    </row>
    <row r="5680" spans="1:6" x14ac:dyDescent="0.25">
      <c r="A5680" s="84">
        <v>1952943334</v>
      </c>
      <c r="C5680" s="84">
        <v>0</v>
      </c>
      <c r="D5680" s="84">
        <v>1</v>
      </c>
      <c r="E5680" s="84" t="e">
        <v>#N/A</v>
      </c>
      <c r="F5680" s="84" t="s">
        <v>63</v>
      </c>
    </row>
    <row r="5681" spans="1:6" x14ac:dyDescent="0.25">
      <c r="A5681" s="84">
        <v>1619676053</v>
      </c>
      <c r="C5681" s="84">
        <v>0</v>
      </c>
      <c r="D5681" s="84">
        <v>1</v>
      </c>
      <c r="E5681" s="84" t="e">
        <v>#N/A</v>
      </c>
      <c r="F5681" s="84" t="s">
        <v>67</v>
      </c>
    </row>
    <row r="5682" spans="1:6" x14ac:dyDescent="0.25">
      <c r="A5682" s="84">
        <v>1568501997</v>
      </c>
      <c r="C5682" s="84">
        <v>0</v>
      </c>
      <c r="D5682" s="84">
        <v>1</v>
      </c>
      <c r="E5682" s="84" t="e">
        <v>#N/A</v>
      </c>
      <c r="F5682" s="84" t="s">
        <v>67</v>
      </c>
    </row>
    <row r="5683" spans="1:6" x14ac:dyDescent="0.25">
      <c r="A5683" s="84">
        <v>1508965476</v>
      </c>
      <c r="C5683" s="84">
        <v>0</v>
      </c>
      <c r="D5683" s="84">
        <v>1</v>
      </c>
      <c r="E5683" s="84" t="e">
        <v>#N/A</v>
      </c>
      <c r="F5683" s="84" t="s">
        <v>63</v>
      </c>
    </row>
    <row r="5684" spans="1:6" x14ac:dyDescent="0.25">
      <c r="A5684" s="84">
        <v>1912954504</v>
      </c>
      <c r="C5684" s="84">
        <v>0</v>
      </c>
      <c r="D5684" s="84">
        <v>1</v>
      </c>
      <c r="E5684" s="84" t="e">
        <v>#N/A</v>
      </c>
      <c r="F5684" s="84" t="s">
        <v>66</v>
      </c>
    </row>
    <row r="5685" spans="1:6" x14ac:dyDescent="0.25">
      <c r="A5685" s="84">
        <v>1548376312</v>
      </c>
      <c r="C5685" s="84">
        <v>0</v>
      </c>
      <c r="D5685" s="84">
        <v>1</v>
      </c>
      <c r="E5685" s="84" t="e">
        <v>#N/A</v>
      </c>
      <c r="F5685" s="84" t="s">
        <v>66</v>
      </c>
    </row>
    <row r="5686" spans="1:6" x14ac:dyDescent="0.25">
      <c r="A5686" s="84">
        <v>1093765265</v>
      </c>
      <c r="C5686" s="84">
        <v>0</v>
      </c>
      <c r="D5686" s="84">
        <v>1</v>
      </c>
      <c r="E5686" s="84" t="e">
        <v>#N/A</v>
      </c>
      <c r="F5686" s="84" t="s">
        <v>63</v>
      </c>
    </row>
    <row r="5687" spans="1:6" x14ac:dyDescent="0.25">
      <c r="A5687" s="84">
        <v>1629001334</v>
      </c>
      <c r="C5687" s="84">
        <v>0</v>
      </c>
      <c r="D5687" s="84">
        <v>1</v>
      </c>
      <c r="E5687" s="84" t="e">
        <v>#N/A</v>
      </c>
      <c r="F5687" s="84" t="s">
        <v>63</v>
      </c>
    </row>
    <row r="5688" spans="1:6" x14ac:dyDescent="0.25">
      <c r="A5688" s="84">
        <v>1073575403</v>
      </c>
      <c r="C5688" s="84">
        <v>0</v>
      </c>
      <c r="D5688" s="84">
        <v>1</v>
      </c>
      <c r="E5688" s="84" t="e">
        <v>#N/A</v>
      </c>
      <c r="F5688" s="84" t="s">
        <v>63</v>
      </c>
    </row>
    <row r="5689" spans="1:6" x14ac:dyDescent="0.25">
      <c r="A5689" s="84">
        <v>1992873624</v>
      </c>
      <c r="C5689" s="84">
        <v>0</v>
      </c>
      <c r="D5689" s="84">
        <v>1</v>
      </c>
      <c r="E5689" s="84" t="e">
        <v>#N/A</v>
      </c>
      <c r="F5689" s="84" t="s">
        <v>66</v>
      </c>
    </row>
    <row r="5690" spans="1:6" x14ac:dyDescent="0.25">
      <c r="A5690" s="84">
        <v>1902894496</v>
      </c>
      <c r="C5690" s="84">
        <v>0</v>
      </c>
      <c r="D5690" s="84">
        <v>1</v>
      </c>
      <c r="E5690" s="84" t="e">
        <v>#N/A</v>
      </c>
      <c r="F5690" s="84" t="s">
        <v>63</v>
      </c>
    </row>
    <row r="5691" spans="1:6" x14ac:dyDescent="0.25">
      <c r="A5691" s="84">
        <v>1437115409</v>
      </c>
      <c r="C5691" s="84">
        <v>0</v>
      </c>
      <c r="D5691" s="84">
        <v>1</v>
      </c>
      <c r="E5691" s="84" t="e">
        <v>#N/A</v>
      </c>
      <c r="F5691" s="84" t="s">
        <v>67</v>
      </c>
    </row>
    <row r="5692" spans="1:6" x14ac:dyDescent="0.25">
      <c r="A5692" s="84">
        <v>1639178866</v>
      </c>
      <c r="C5692" s="84">
        <v>0</v>
      </c>
      <c r="D5692" s="84">
        <v>1</v>
      </c>
      <c r="E5692" s="84" t="e">
        <v>#N/A</v>
      </c>
      <c r="F5692" s="84" t="s">
        <v>67</v>
      </c>
    </row>
    <row r="5693" spans="1:6" x14ac:dyDescent="0.25">
      <c r="A5693" s="84">
        <v>1609854157</v>
      </c>
      <c r="C5693" s="84">
        <v>0</v>
      </c>
      <c r="D5693" s="84">
        <v>1</v>
      </c>
      <c r="E5693" s="84" t="e">
        <v>#N/A</v>
      </c>
      <c r="F5693" s="84" t="s">
        <v>63</v>
      </c>
    </row>
    <row r="5694" spans="1:6" x14ac:dyDescent="0.25">
      <c r="A5694" s="84">
        <v>1265652531</v>
      </c>
      <c r="C5694" s="84">
        <v>0</v>
      </c>
      <c r="D5694" s="84">
        <v>1</v>
      </c>
      <c r="E5694" s="84" t="e">
        <v>#N/A</v>
      </c>
      <c r="F5694" s="84" t="s">
        <v>66</v>
      </c>
    </row>
    <row r="5695" spans="1:6" x14ac:dyDescent="0.25">
      <c r="A5695" s="84">
        <v>1538119979</v>
      </c>
      <c r="C5695" s="84">
        <v>0</v>
      </c>
      <c r="D5695" s="84">
        <v>1</v>
      </c>
      <c r="E5695" s="84" t="e">
        <v>#N/A</v>
      </c>
      <c r="F5695" s="84" t="s">
        <v>70</v>
      </c>
    </row>
    <row r="5696" spans="1:6" x14ac:dyDescent="0.25">
      <c r="A5696" s="84">
        <v>1720043227</v>
      </c>
      <c r="C5696" s="84">
        <v>0</v>
      </c>
      <c r="D5696" s="84">
        <v>1</v>
      </c>
      <c r="E5696" s="84" t="e">
        <v>#N/A</v>
      </c>
      <c r="F5696" s="84" t="s">
        <v>66</v>
      </c>
    </row>
    <row r="5697" spans="1:6" x14ac:dyDescent="0.25">
      <c r="A5697" s="84">
        <v>1801804133</v>
      </c>
      <c r="C5697" s="84">
        <v>0</v>
      </c>
      <c r="D5697" s="84">
        <v>1</v>
      </c>
      <c r="E5697" s="84" t="e">
        <v>#N/A</v>
      </c>
      <c r="F5697" s="84" t="s">
        <v>63</v>
      </c>
    </row>
    <row r="5698" spans="1:6" x14ac:dyDescent="0.25">
      <c r="A5698" s="84">
        <v>1295710747</v>
      </c>
      <c r="C5698" s="84">
        <v>0</v>
      </c>
      <c r="D5698" s="84">
        <v>1</v>
      </c>
      <c r="E5698" s="84" t="e">
        <v>#N/A</v>
      </c>
      <c r="F5698" s="84" t="s">
        <v>67</v>
      </c>
    </row>
    <row r="5699" spans="1:6" x14ac:dyDescent="0.25">
      <c r="A5699" s="84">
        <v>1053571620</v>
      </c>
      <c r="C5699" s="84">
        <v>0</v>
      </c>
      <c r="D5699" s="84">
        <v>1</v>
      </c>
      <c r="E5699" s="84" t="e">
        <v>#N/A</v>
      </c>
      <c r="F5699" s="84" t="s">
        <v>66</v>
      </c>
    </row>
    <row r="5700" spans="1:6" x14ac:dyDescent="0.25">
      <c r="A5700" s="84">
        <v>1225148281</v>
      </c>
      <c r="C5700" s="84">
        <v>0</v>
      </c>
      <c r="D5700" s="84">
        <v>1</v>
      </c>
      <c r="E5700" s="84" t="e">
        <v>#N/A</v>
      </c>
      <c r="F5700" s="84" t="s">
        <v>66</v>
      </c>
    </row>
    <row r="5701" spans="1:6" x14ac:dyDescent="0.25">
      <c r="A5701" s="84">
        <v>1124005442</v>
      </c>
      <c r="C5701" s="84">
        <v>0</v>
      </c>
      <c r="D5701" s="84">
        <v>1</v>
      </c>
      <c r="E5701" s="84" t="e">
        <v>#N/A</v>
      </c>
      <c r="F5701" s="84" t="s">
        <v>66</v>
      </c>
    </row>
    <row r="5702" spans="1:6" x14ac:dyDescent="0.25">
      <c r="A5702" s="84">
        <v>1275831521</v>
      </c>
      <c r="C5702" s="84">
        <v>0</v>
      </c>
      <c r="D5702" s="84">
        <v>1</v>
      </c>
      <c r="E5702" s="84" t="e">
        <v>#N/A</v>
      </c>
      <c r="F5702" s="84" t="s">
        <v>67</v>
      </c>
    </row>
    <row r="5703" spans="1:6" x14ac:dyDescent="0.25">
      <c r="A5703" s="84">
        <v>1417247784</v>
      </c>
      <c r="C5703" s="84">
        <v>0</v>
      </c>
      <c r="D5703" s="84">
        <v>1</v>
      </c>
      <c r="E5703" s="84" t="e">
        <v>#N/A</v>
      </c>
      <c r="F5703" s="84" t="s">
        <v>63</v>
      </c>
    </row>
    <row r="5704" spans="1:6" x14ac:dyDescent="0.25">
      <c r="A5704" s="84">
        <v>1003249269</v>
      </c>
      <c r="C5704" s="84">
        <v>0</v>
      </c>
      <c r="D5704" s="84">
        <v>1</v>
      </c>
      <c r="E5704" s="84" t="e">
        <v>#N/A</v>
      </c>
      <c r="F5704" s="84" t="s">
        <v>66</v>
      </c>
    </row>
    <row r="5705" spans="1:6" x14ac:dyDescent="0.25">
      <c r="A5705" s="84">
        <v>1649538463</v>
      </c>
      <c r="C5705" s="84">
        <v>0</v>
      </c>
      <c r="D5705" s="84">
        <v>1</v>
      </c>
      <c r="E5705" s="84" t="e">
        <v>#N/A</v>
      </c>
      <c r="F5705" s="84" t="s">
        <v>70</v>
      </c>
    </row>
    <row r="5706" spans="1:6" x14ac:dyDescent="0.25">
      <c r="A5706" s="84">
        <v>1609218668</v>
      </c>
      <c r="C5706" s="84">
        <v>0</v>
      </c>
      <c r="D5706" s="84">
        <v>1</v>
      </c>
      <c r="E5706" s="84" t="e">
        <v>#N/A</v>
      </c>
      <c r="F5706" s="84" t="s">
        <v>68</v>
      </c>
    </row>
    <row r="5707" spans="1:6" x14ac:dyDescent="0.25">
      <c r="A5707" s="84">
        <v>1467895607</v>
      </c>
      <c r="C5707" s="84">
        <v>0</v>
      </c>
      <c r="D5707" s="84">
        <v>1</v>
      </c>
      <c r="E5707" s="84" t="e">
        <v>#N/A</v>
      </c>
      <c r="F5707" s="84" t="s">
        <v>66</v>
      </c>
    </row>
    <row r="5708" spans="1:6" x14ac:dyDescent="0.25">
      <c r="A5708" s="84">
        <v>1083000962</v>
      </c>
      <c r="C5708" s="84">
        <v>0</v>
      </c>
      <c r="D5708" s="84">
        <v>1</v>
      </c>
      <c r="E5708" s="84" t="e">
        <v>#N/A</v>
      </c>
      <c r="F5708" s="84" t="s">
        <v>67</v>
      </c>
    </row>
    <row r="5709" spans="1:6" x14ac:dyDescent="0.25">
      <c r="A5709" s="84">
        <v>1356725717</v>
      </c>
      <c r="C5709" s="84">
        <v>0</v>
      </c>
      <c r="D5709" s="84">
        <v>1</v>
      </c>
      <c r="E5709" s="84" t="e">
        <v>#N/A</v>
      </c>
      <c r="F5709" s="84" t="s">
        <v>66</v>
      </c>
    </row>
    <row r="5710" spans="1:6" x14ac:dyDescent="0.25">
      <c r="A5710" s="84">
        <v>1114572294</v>
      </c>
      <c r="C5710" s="84">
        <v>0</v>
      </c>
      <c r="D5710" s="84">
        <v>1</v>
      </c>
      <c r="E5710" s="84" t="e">
        <v>#N/A</v>
      </c>
      <c r="F5710" s="84" t="s">
        <v>67</v>
      </c>
    </row>
    <row r="5711" spans="1:6" x14ac:dyDescent="0.25">
      <c r="A5711" s="84">
        <v>1164098216</v>
      </c>
      <c r="C5711" s="84">
        <v>0</v>
      </c>
      <c r="D5711" s="84">
        <v>1</v>
      </c>
      <c r="E5711" s="84" t="e">
        <v>#N/A</v>
      </c>
      <c r="F5711" s="84" t="s">
        <v>66</v>
      </c>
    </row>
    <row r="5712" spans="1:6" x14ac:dyDescent="0.25">
      <c r="A5712" s="84">
        <v>1619939410</v>
      </c>
      <c r="C5712" s="84">
        <v>0</v>
      </c>
      <c r="D5712" s="84">
        <v>1</v>
      </c>
      <c r="E5712" s="84" t="e">
        <v>#N/A</v>
      </c>
      <c r="F5712" s="84" t="s">
        <v>63</v>
      </c>
    </row>
    <row r="5713" spans="1:6" x14ac:dyDescent="0.25">
      <c r="A5713" s="84">
        <v>1700866472</v>
      </c>
      <c r="C5713" s="84">
        <v>0</v>
      </c>
      <c r="D5713" s="84">
        <v>1</v>
      </c>
      <c r="E5713" s="84" t="e">
        <v>#N/A</v>
      </c>
      <c r="F5713" s="84" t="s">
        <v>63</v>
      </c>
    </row>
    <row r="5714" spans="1:6" x14ac:dyDescent="0.25">
      <c r="A5714" s="84">
        <v>1790785640</v>
      </c>
      <c r="C5714" s="84">
        <v>0</v>
      </c>
      <c r="D5714" s="84">
        <v>1</v>
      </c>
      <c r="E5714" s="84" t="e">
        <v>#N/A</v>
      </c>
      <c r="F5714" s="84" t="s">
        <v>66</v>
      </c>
    </row>
    <row r="5715" spans="1:6" x14ac:dyDescent="0.25">
      <c r="A5715" s="84">
        <v>1316110422</v>
      </c>
      <c r="C5715" s="84">
        <v>0</v>
      </c>
      <c r="D5715" s="84">
        <v>1</v>
      </c>
      <c r="E5715" s="84" t="e">
        <v>#N/A</v>
      </c>
      <c r="F5715" s="84" t="s">
        <v>63</v>
      </c>
    </row>
    <row r="5716" spans="1:6" x14ac:dyDescent="0.25">
      <c r="A5716" s="84">
        <v>1174621726</v>
      </c>
      <c r="C5716" s="84">
        <v>0</v>
      </c>
      <c r="D5716" s="84">
        <v>1</v>
      </c>
      <c r="E5716" s="84" t="e">
        <v>#N/A</v>
      </c>
      <c r="F5716" s="84" t="s">
        <v>63</v>
      </c>
    </row>
    <row r="5717" spans="1:6" x14ac:dyDescent="0.25">
      <c r="A5717" s="84">
        <v>1285772004</v>
      </c>
      <c r="C5717" s="84">
        <v>0</v>
      </c>
      <c r="D5717" s="84">
        <v>1</v>
      </c>
      <c r="E5717" s="84" t="e">
        <v>#N/A</v>
      </c>
      <c r="F5717" s="84" t="s">
        <v>67</v>
      </c>
    </row>
    <row r="5718" spans="1:6" x14ac:dyDescent="0.25">
      <c r="A5718" s="84">
        <v>1720015506</v>
      </c>
      <c r="C5718" s="84">
        <v>0</v>
      </c>
      <c r="D5718" s="84">
        <v>1</v>
      </c>
      <c r="E5718" s="84" t="e">
        <v>#N/A</v>
      </c>
      <c r="F5718" s="84" t="s">
        <v>67</v>
      </c>
    </row>
    <row r="5719" spans="1:6" x14ac:dyDescent="0.25">
      <c r="A5719" s="84">
        <v>1770788622</v>
      </c>
      <c r="C5719" s="84">
        <v>0</v>
      </c>
      <c r="D5719" s="84">
        <v>1</v>
      </c>
      <c r="E5719" s="84" t="e">
        <v>#N/A</v>
      </c>
      <c r="F5719" s="84" t="s">
        <v>63</v>
      </c>
    </row>
    <row r="5720" spans="1:6" x14ac:dyDescent="0.25">
      <c r="A5720" s="84">
        <v>1013209592</v>
      </c>
      <c r="C5720" s="84">
        <v>0</v>
      </c>
      <c r="D5720" s="84">
        <v>1</v>
      </c>
      <c r="E5720" s="84" t="e">
        <v>#N/A</v>
      </c>
      <c r="F5720" s="84" t="s">
        <v>63</v>
      </c>
    </row>
    <row r="5721" spans="1:6" x14ac:dyDescent="0.25">
      <c r="A5721" s="84">
        <v>1235405655</v>
      </c>
      <c r="C5721" s="84">
        <v>0</v>
      </c>
      <c r="D5721" s="84">
        <v>1</v>
      </c>
      <c r="E5721" s="84" t="e">
        <v>#N/A</v>
      </c>
      <c r="F5721" s="84" t="s">
        <v>63</v>
      </c>
    </row>
    <row r="5722" spans="1:6" x14ac:dyDescent="0.25">
      <c r="A5722" s="84">
        <v>1376824516</v>
      </c>
      <c r="C5722" s="84">
        <v>0</v>
      </c>
      <c r="D5722" s="84">
        <v>1</v>
      </c>
      <c r="E5722" s="84" t="e">
        <v>#N/A</v>
      </c>
      <c r="F5722" s="84" t="s">
        <v>68</v>
      </c>
    </row>
    <row r="5723" spans="1:6" x14ac:dyDescent="0.25">
      <c r="A5723" s="84">
        <v>1811918261</v>
      </c>
      <c r="C5723" s="84">
        <v>0</v>
      </c>
      <c r="D5723" s="84">
        <v>1</v>
      </c>
      <c r="E5723" s="84" t="e">
        <v>#N/A</v>
      </c>
      <c r="F5723" s="84" t="s">
        <v>70</v>
      </c>
    </row>
    <row r="5724" spans="1:6" x14ac:dyDescent="0.25">
      <c r="A5724" s="84">
        <v>1174815625</v>
      </c>
      <c r="C5724" s="84">
        <v>0</v>
      </c>
      <c r="D5724" s="84">
        <v>1</v>
      </c>
      <c r="E5724" s="84" t="e">
        <v>#N/A</v>
      </c>
      <c r="F5724" s="84" t="s">
        <v>63</v>
      </c>
    </row>
    <row r="5725" spans="1:6" x14ac:dyDescent="0.25">
      <c r="A5725" s="84">
        <v>1306259114</v>
      </c>
      <c r="C5725" s="84">
        <v>0</v>
      </c>
      <c r="D5725" s="84">
        <v>1</v>
      </c>
      <c r="E5725" s="84" t="e">
        <v>#N/A</v>
      </c>
      <c r="F5725" s="84" t="s">
        <v>67</v>
      </c>
    </row>
    <row r="5726" spans="1:6" x14ac:dyDescent="0.25">
      <c r="A5726" s="84">
        <v>1588031256</v>
      </c>
      <c r="C5726" s="84">
        <v>0</v>
      </c>
      <c r="D5726" s="84">
        <v>1</v>
      </c>
      <c r="E5726" s="84" t="e">
        <v>#N/A</v>
      </c>
      <c r="F5726" s="84" t="s">
        <v>70</v>
      </c>
    </row>
    <row r="5727" spans="1:6" x14ac:dyDescent="0.25">
      <c r="A5727" s="84">
        <v>1205494499</v>
      </c>
      <c r="C5727" s="84">
        <v>0</v>
      </c>
      <c r="D5727" s="84">
        <v>1</v>
      </c>
      <c r="E5727" s="84" t="e">
        <v>#N/A</v>
      </c>
      <c r="F5727" s="84" t="s">
        <v>66</v>
      </c>
    </row>
    <row r="5728" spans="1:6" x14ac:dyDescent="0.25">
      <c r="A5728" s="84">
        <v>1750916359</v>
      </c>
      <c r="C5728" s="84">
        <v>0</v>
      </c>
      <c r="D5728" s="84">
        <v>1</v>
      </c>
      <c r="E5728" s="84" t="e">
        <v>#N/A</v>
      </c>
      <c r="F5728" s="84" t="s">
        <v>70</v>
      </c>
    </row>
    <row r="5729" spans="1:6" x14ac:dyDescent="0.25">
      <c r="A5729" s="84">
        <v>1396379087</v>
      </c>
      <c r="C5729" s="84">
        <v>0</v>
      </c>
      <c r="D5729" s="84">
        <v>1</v>
      </c>
      <c r="E5729" s="84" t="e">
        <v>#N/A</v>
      </c>
      <c r="F5729" s="84" t="s">
        <v>63</v>
      </c>
    </row>
    <row r="5730" spans="1:6" x14ac:dyDescent="0.25">
      <c r="A5730" s="84">
        <v>1164963336</v>
      </c>
      <c r="C5730" s="84">
        <v>0</v>
      </c>
      <c r="D5730" s="84">
        <v>1</v>
      </c>
      <c r="E5730" s="84" t="e">
        <v>#N/A</v>
      </c>
      <c r="F5730" s="84" t="s">
        <v>66</v>
      </c>
    </row>
    <row r="5731" spans="1:6" x14ac:dyDescent="0.25">
      <c r="A5731" s="84">
        <v>1205819703</v>
      </c>
      <c r="C5731" s="84">
        <v>0</v>
      </c>
      <c r="D5731" s="84">
        <v>1</v>
      </c>
      <c r="E5731" s="84" t="e">
        <v>#N/A</v>
      </c>
      <c r="F5731" s="84" t="s">
        <v>66</v>
      </c>
    </row>
    <row r="5732" spans="1:6" x14ac:dyDescent="0.25">
      <c r="A5732" s="84">
        <v>1659359883</v>
      </c>
      <c r="C5732" s="84">
        <v>0</v>
      </c>
      <c r="D5732" s="84">
        <v>1</v>
      </c>
      <c r="E5732" s="84" t="e">
        <v>#N/A</v>
      </c>
      <c r="F5732" s="84" t="s">
        <v>63</v>
      </c>
    </row>
    <row r="5733" spans="1:6" x14ac:dyDescent="0.25">
      <c r="A5733" s="84">
        <v>1225017593</v>
      </c>
      <c r="C5733" s="84">
        <v>0</v>
      </c>
      <c r="D5733" s="84">
        <v>1</v>
      </c>
      <c r="E5733" s="84" t="e">
        <v>#N/A</v>
      </c>
      <c r="F5733" s="84" t="s">
        <v>70</v>
      </c>
    </row>
    <row r="5734" spans="1:6" x14ac:dyDescent="0.25">
      <c r="A5734" s="84">
        <v>1598730053</v>
      </c>
      <c r="C5734" s="84">
        <v>0</v>
      </c>
      <c r="D5734" s="84">
        <v>1</v>
      </c>
      <c r="E5734" s="84" t="e">
        <v>#N/A</v>
      </c>
      <c r="F5734" s="84" t="s">
        <v>67</v>
      </c>
    </row>
    <row r="5735" spans="1:6" x14ac:dyDescent="0.25">
      <c r="A5735" s="84">
        <v>1104034230</v>
      </c>
      <c r="C5735" s="84">
        <v>0</v>
      </c>
      <c r="D5735" s="84">
        <v>1</v>
      </c>
      <c r="E5735" s="84" t="e">
        <v>#N/A</v>
      </c>
      <c r="F5735" s="84" t="s">
        <v>67</v>
      </c>
    </row>
    <row r="5736" spans="1:6" x14ac:dyDescent="0.25">
      <c r="A5736" s="84">
        <v>1588806608</v>
      </c>
      <c r="C5736" s="84">
        <v>0</v>
      </c>
      <c r="D5736" s="84">
        <v>1</v>
      </c>
      <c r="E5736" s="84" t="e">
        <v>#N/A</v>
      </c>
      <c r="F5736" s="84" t="s">
        <v>66</v>
      </c>
    </row>
    <row r="5737" spans="1:6" x14ac:dyDescent="0.25">
      <c r="A5737" s="84">
        <v>1326020082</v>
      </c>
      <c r="C5737" s="84">
        <v>0</v>
      </c>
      <c r="D5737" s="84">
        <v>1</v>
      </c>
      <c r="E5737" s="84" t="e">
        <v>#N/A</v>
      </c>
      <c r="F5737" s="84" t="s">
        <v>68</v>
      </c>
    </row>
    <row r="5738" spans="1:6" x14ac:dyDescent="0.25">
      <c r="A5738" s="84">
        <v>1881664597</v>
      </c>
      <c r="C5738" s="84">
        <v>0</v>
      </c>
      <c r="D5738" s="84">
        <v>1</v>
      </c>
      <c r="E5738" s="84" t="e">
        <v>#N/A</v>
      </c>
      <c r="F5738" s="84" t="s">
        <v>68</v>
      </c>
    </row>
    <row r="5739" spans="1:6" x14ac:dyDescent="0.25">
      <c r="A5739" s="84">
        <v>1659662799</v>
      </c>
      <c r="C5739" s="84">
        <v>0</v>
      </c>
      <c r="D5739" s="84">
        <v>1</v>
      </c>
      <c r="E5739" s="84" t="e">
        <v>#N/A</v>
      </c>
      <c r="F5739" s="84" t="s">
        <v>70</v>
      </c>
    </row>
    <row r="5740" spans="1:6" x14ac:dyDescent="0.25">
      <c r="A5740" s="84">
        <v>1003011891</v>
      </c>
      <c r="C5740" s="84">
        <v>0</v>
      </c>
      <c r="D5740" s="84">
        <v>1</v>
      </c>
      <c r="E5740" s="84" t="e">
        <v>#N/A</v>
      </c>
      <c r="F5740" s="84" t="s">
        <v>63</v>
      </c>
    </row>
    <row r="5741" spans="1:6" x14ac:dyDescent="0.25">
      <c r="A5741" s="84">
        <v>1699080655</v>
      </c>
      <c r="C5741" s="84">
        <v>0</v>
      </c>
      <c r="D5741" s="84">
        <v>1</v>
      </c>
      <c r="E5741" s="84" t="e">
        <v>#N/A</v>
      </c>
      <c r="F5741" s="84" t="s">
        <v>67</v>
      </c>
    </row>
    <row r="5742" spans="1:6" x14ac:dyDescent="0.25">
      <c r="A5742" s="84">
        <v>1427292614</v>
      </c>
      <c r="C5742" s="84">
        <v>0</v>
      </c>
      <c r="D5742" s="84">
        <v>1</v>
      </c>
      <c r="E5742" s="84" t="e">
        <v>#N/A</v>
      </c>
      <c r="F5742" s="84" t="s">
        <v>67</v>
      </c>
    </row>
    <row r="5743" spans="1:6" x14ac:dyDescent="0.25">
      <c r="A5743" s="84">
        <v>1477870285</v>
      </c>
      <c r="C5743" s="84">
        <v>0</v>
      </c>
      <c r="D5743" s="84">
        <v>1</v>
      </c>
      <c r="E5743" s="84" t="e">
        <v>#N/A</v>
      </c>
      <c r="F5743" s="84" t="s">
        <v>63</v>
      </c>
    </row>
    <row r="5744" spans="1:6" x14ac:dyDescent="0.25">
      <c r="A5744" s="84">
        <v>1861632903</v>
      </c>
      <c r="C5744" s="84">
        <v>0</v>
      </c>
      <c r="D5744" s="84">
        <v>1</v>
      </c>
      <c r="E5744" s="84" t="e">
        <v>#N/A</v>
      </c>
      <c r="F5744" s="84" t="s">
        <v>66</v>
      </c>
    </row>
    <row r="5745" spans="1:6" x14ac:dyDescent="0.25">
      <c r="A5745" s="84">
        <v>1790123321</v>
      </c>
      <c r="C5745" s="84">
        <v>0</v>
      </c>
      <c r="D5745" s="84">
        <v>1</v>
      </c>
      <c r="E5745" s="84" t="e">
        <v>#N/A</v>
      </c>
      <c r="F5745" s="84" t="s">
        <v>70</v>
      </c>
    </row>
    <row r="5746" spans="1:6" x14ac:dyDescent="0.25">
      <c r="A5746" s="84">
        <v>1922430438</v>
      </c>
      <c r="C5746" s="84">
        <v>0</v>
      </c>
      <c r="D5746" s="84">
        <v>1</v>
      </c>
      <c r="E5746" s="84" t="e">
        <v>#N/A</v>
      </c>
      <c r="F5746" s="84" t="s">
        <v>63</v>
      </c>
    </row>
    <row r="5747" spans="1:6" x14ac:dyDescent="0.25">
      <c r="A5747" s="84">
        <v>1548584311</v>
      </c>
      <c r="C5747" s="84">
        <v>0</v>
      </c>
      <c r="D5747" s="84">
        <v>1</v>
      </c>
      <c r="E5747" s="84" t="e">
        <v>#N/A</v>
      </c>
      <c r="F5747" s="84" t="s">
        <v>63</v>
      </c>
    </row>
    <row r="5748" spans="1:6" x14ac:dyDescent="0.25">
      <c r="A5748" s="84">
        <v>1245610880</v>
      </c>
      <c r="C5748" s="84">
        <v>0</v>
      </c>
      <c r="D5748" s="84">
        <v>1</v>
      </c>
      <c r="E5748" s="84" t="e">
        <v>#N/A</v>
      </c>
      <c r="F5748" s="84" t="s">
        <v>68</v>
      </c>
    </row>
    <row r="5749" spans="1:6" x14ac:dyDescent="0.25">
      <c r="A5749" s="84">
        <v>1386030484</v>
      </c>
      <c r="C5749" s="84">
        <v>0</v>
      </c>
      <c r="D5749" s="84">
        <v>1</v>
      </c>
      <c r="E5749" s="84" t="e">
        <v>#N/A</v>
      </c>
      <c r="F5749" s="84" t="s">
        <v>67</v>
      </c>
    </row>
    <row r="5750" spans="1:6" x14ac:dyDescent="0.25">
      <c r="A5750" s="84">
        <v>1700178910</v>
      </c>
      <c r="C5750" s="84">
        <v>0</v>
      </c>
      <c r="D5750" s="84">
        <v>1</v>
      </c>
      <c r="E5750" s="84" t="e">
        <v>#N/A</v>
      </c>
      <c r="F5750" s="84" t="s">
        <v>67</v>
      </c>
    </row>
    <row r="5751" spans="1:6" x14ac:dyDescent="0.25">
      <c r="A5751" s="84">
        <v>1881344836</v>
      </c>
      <c r="C5751" s="84">
        <v>0</v>
      </c>
      <c r="D5751" s="84">
        <v>1</v>
      </c>
      <c r="E5751" s="84" t="e">
        <v>#N/A</v>
      </c>
      <c r="F5751" s="84" t="s">
        <v>63</v>
      </c>
    </row>
    <row r="5752" spans="1:6" x14ac:dyDescent="0.25">
      <c r="A5752" s="84">
        <v>1639270622</v>
      </c>
      <c r="C5752" s="84">
        <v>0</v>
      </c>
      <c r="D5752" s="84">
        <v>1</v>
      </c>
      <c r="E5752" s="84" t="e">
        <v>#N/A</v>
      </c>
      <c r="F5752" s="84" t="s">
        <v>66</v>
      </c>
    </row>
    <row r="5753" spans="1:6" x14ac:dyDescent="0.25">
      <c r="A5753" s="84">
        <v>1467442616</v>
      </c>
      <c r="C5753" s="84">
        <v>0</v>
      </c>
      <c r="D5753" s="84">
        <v>1</v>
      </c>
      <c r="E5753" s="84" t="e">
        <v>#N/A</v>
      </c>
      <c r="F5753" s="84" t="s">
        <v>67</v>
      </c>
    </row>
    <row r="5754" spans="1:6" x14ac:dyDescent="0.25">
      <c r="A5754" s="84">
        <v>1063456069</v>
      </c>
      <c r="C5754" s="84">
        <v>0</v>
      </c>
      <c r="D5754" s="84">
        <v>1</v>
      </c>
      <c r="E5754" s="84" t="e">
        <v>#N/A</v>
      </c>
      <c r="F5754" s="84" t="s">
        <v>63</v>
      </c>
    </row>
    <row r="5755" spans="1:6" x14ac:dyDescent="0.25">
      <c r="A5755" s="84">
        <v>1972547362</v>
      </c>
      <c r="C5755" s="84">
        <v>0</v>
      </c>
      <c r="D5755" s="84">
        <v>1</v>
      </c>
      <c r="E5755" s="84" t="e">
        <v>#N/A</v>
      </c>
      <c r="F5755" s="84" t="s">
        <v>63</v>
      </c>
    </row>
    <row r="5756" spans="1:6" x14ac:dyDescent="0.25">
      <c r="A5756" s="84">
        <v>1447292008</v>
      </c>
      <c r="C5756" s="84">
        <v>0</v>
      </c>
      <c r="D5756" s="84">
        <v>1</v>
      </c>
      <c r="E5756" s="84" t="e">
        <v>#N/A</v>
      </c>
      <c r="F5756" s="84" t="s">
        <v>63</v>
      </c>
    </row>
    <row r="5757" spans="1:6" x14ac:dyDescent="0.25">
      <c r="A5757" s="84">
        <v>1982975405</v>
      </c>
      <c r="C5757" s="84">
        <v>0</v>
      </c>
      <c r="D5757" s="84">
        <v>1</v>
      </c>
      <c r="E5757" s="84" t="e">
        <v>#N/A</v>
      </c>
      <c r="F5757" s="84" t="s">
        <v>67</v>
      </c>
    </row>
    <row r="5758" spans="1:6" x14ac:dyDescent="0.25">
      <c r="A5758" s="84">
        <v>1619127610</v>
      </c>
      <c r="C5758" s="84">
        <v>0</v>
      </c>
      <c r="D5758" s="84">
        <v>1</v>
      </c>
      <c r="E5758" s="84" t="e">
        <v>#N/A</v>
      </c>
      <c r="F5758" s="84" t="s">
        <v>63</v>
      </c>
    </row>
    <row r="5759" spans="1:6" x14ac:dyDescent="0.25">
      <c r="A5759" s="84">
        <v>1265516686</v>
      </c>
      <c r="C5759" s="84">
        <v>0</v>
      </c>
      <c r="D5759" s="84">
        <v>1</v>
      </c>
      <c r="E5759" s="84" t="e">
        <v>#N/A</v>
      </c>
      <c r="F5759" s="84" t="s">
        <v>63</v>
      </c>
    </row>
    <row r="5760" spans="1:6" x14ac:dyDescent="0.25">
      <c r="A5760" s="84">
        <v>1063453868</v>
      </c>
      <c r="C5760" s="84">
        <v>0</v>
      </c>
      <c r="D5760" s="84">
        <v>1</v>
      </c>
      <c r="E5760" s="84" t="e">
        <v>#N/A</v>
      </c>
      <c r="F5760" s="84" t="s">
        <v>63</v>
      </c>
    </row>
    <row r="5761" spans="1:6" x14ac:dyDescent="0.25">
      <c r="A5761" s="84">
        <v>1932466125</v>
      </c>
      <c r="C5761" s="84">
        <v>0</v>
      </c>
      <c r="D5761" s="84">
        <v>1</v>
      </c>
      <c r="E5761" s="84" t="e">
        <v>#N/A</v>
      </c>
      <c r="F5761" s="84" t="s">
        <v>63</v>
      </c>
    </row>
    <row r="5762" spans="1:6" x14ac:dyDescent="0.25">
      <c r="A5762" s="84">
        <v>1023077732</v>
      </c>
      <c r="C5762" s="84">
        <v>0</v>
      </c>
      <c r="D5762" s="84">
        <v>1</v>
      </c>
      <c r="E5762" s="84" t="e">
        <v>#N/A</v>
      </c>
      <c r="F5762" s="84" t="s">
        <v>68</v>
      </c>
    </row>
    <row r="5763" spans="1:6" x14ac:dyDescent="0.25">
      <c r="A5763" s="84">
        <v>1366881021</v>
      </c>
      <c r="C5763" s="84">
        <v>0</v>
      </c>
      <c r="D5763" s="84">
        <v>1</v>
      </c>
      <c r="E5763" s="84" t="e">
        <v>#N/A</v>
      </c>
      <c r="F5763" s="84" t="s">
        <v>66</v>
      </c>
    </row>
    <row r="5764" spans="1:6" x14ac:dyDescent="0.25">
      <c r="A5764" s="84">
        <v>1326237710</v>
      </c>
      <c r="C5764" s="84">
        <v>0</v>
      </c>
      <c r="D5764" s="84">
        <v>1</v>
      </c>
      <c r="E5764" s="84" t="e">
        <v>#N/A</v>
      </c>
      <c r="F5764" s="84" t="s">
        <v>63</v>
      </c>
    </row>
    <row r="5765" spans="1:6" x14ac:dyDescent="0.25">
      <c r="A5765" s="84">
        <v>1447546775</v>
      </c>
      <c r="C5765" s="84">
        <v>0</v>
      </c>
      <c r="D5765" s="84">
        <v>1</v>
      </c>
      <c r="E5765" s="84" t="e">
        <v>#N/A</v>
      </c>
      <c r="F5765" s="84" t="s">
        <v>66</v>
      </c>
    </row>
    <row r="5766" spans="1:6" x14ac:dyDescent="0.25">
      <c r="A5766" s="84">
        <v>1003357039</v>
      </c>
      <c r="C5766" s="84">
        <v>0</v>
      </c>
      <c r="D5766" s="84">
        <v>1</v>
      </c>
      <c r="E5766" s="84" t="e">
        <v>#N/A</v>
      </c>
      <c r="F5766" s="84" t="s">
        <v>66</v>
      </c>
    </row>
    <row r="5767" spans="1:6" x14ac:dyDescent="0.25">
      <c r="A5767" s="84">
        <v>1063838811</v>
      </c>
      <c r="C5767" s="84">
        <v>0</v>
      </c>
      <c r="D5767" s="84">
        <v>1</v>
      </c>
      <c r="E5767" s="84" t="e">
        <v>#N/A</v>
      </c>
      <c r="F5767" s="84" t="s">
        <v>63</v>
      </c>
    </row>
    <row r="5768" spans="1:6" x14ac:dyDescent="0.25">
      <c r="A5768" s="84">
        <v>1578950705</v>
      </c>
      <c r="C5768" s="84">
        <v>0</v>
      </c>
      <c r="D5768" s="84">
        <v>1</v>
      </c>
      <c r="E5768" s="84" t="e">
        <v>#N/A</v>
      </c>
      <c r="F5768" s="84" t="s">
        <v>63</v>
      </c>
    </row>
    <row r="5769" spans="1:6" x14ac:dyDescent="0.25">
      <c r="A5769" s="84">
        <v>1124479043</v>
      </c>
      <c r="C5769" s="84">
        <v>0</v>
      </c>
      <c r="D5769" s="84">
        <v>1</v>
      </c>
      <c r="E5769" s="84" t="e">
        <v>#N/A</v>
      </c>
      <c r="F5769" s="84" t="s">
        <v>63</v>
      </c>
    </row>
    <row r="5770" spans="1:6" x14ac:dyDescent="0.25">
      <c r="A5770" s="84">
        <v>1417235136</v>
      </c>
      <c r="C5770" s="84">
        <v>0</v>
      </c>
      <c r="D5770" s="84">
        <v>1</v>
      </c>
      <c r="E5770" s="84" t="e">
        <v>#N/A</v>
      </c>
      <c r="F5770" s="84" t="s">
        <v>63</v>
      </c>
    </row>
    <row r="5771" spans="1:6" x14ac:dyDescent="0.25">
      <c r="A5771" s="84">
        <v>1194367078</v>
      </c>
      <c r="C5771" s="84">
        <v>0</v>
      </c>
      <c r="D5771" s="84">
        <v>1</v>
      </c>
      <c r="E5771" s="84" t="e">
        <v>#N/A</v>
      </c>
      <c r="F5771" s="84" t="s">
        <v>63</v>
      </c>
    </row>
    <row r="5772" spans="1:6" x14ac:dyDescent="0.25">
      <c r="A5772" s="84">
        <v>1205477684</v>
      </c>
      <c r="C5772" s="84">
        <v>0</v>
      </c>
      <c r="D5772" s="84">
        <v>1</v>
      </c>
      <c r="E5772" s="84" t="e">
        <v>#N/A</v>
      </c>
      <c r="F5772" s="84" t="s">
        <v>70</v>
      </c>
    </row>
    <row r="5773" spans="1:6" x14ac:dyDescent="0.25">
      <c r="A5773" s="84">
        <v>1417923970</v>
      </c>
      <c r="C5773" s="84">
        <v>0</v>
      </c>
      <c r="D5773" s="84">
        <v>1</v>
      </c>
      <c r="E5773" s="84" t="e">
        <v>#N/A</v>
      </c>
      <c r="F5773" s="84" t="s">
        <v>67</v>
      </c>
    </row>
    <row r="5774" spans="1:6" x14ac:dyDescent="0.25">
      <c r="A5774" s="84">
        <v>1295726693</v>
      </c>
      <c r="C5774" s="84">
        <v>0</v>
      </c>
      <c r="D5774" s="84">
        <v>1</v>
      </c>
      <c r="E5774" s="84" t="e">
        <v>#N/A</v>
      </c>
      <c r="F5774" s="84" t="s">
        <v>68</v>
      </c>
    </row>
    <row r="5775" spans="1:6" x14ac:dyDescent="0.25">
      <c r="A5775" s="84">
        <v>1992733992</v>
      </c>
      <c r="C5775" s="84">
        <v>0</v>
      </c>
      <c r="D5775" s="84">
        <v>1</v>
      </c>
      <c r="E5775" s="84" t="e">
        <v>#N/A</v>
      </c>
      <c r="F5775" s="84" t="s">
        <v>63</v>
      </c>
    </row>
    <row r="5776" spans="1:6" x14ac:dyDescent="0.25">
      <c r="A5776" s="84">
        <v>1538275938</v>
      </c>
      <c r="C5776" s="84">
        <v>0</v>
      </c>
      <c r="D5776" s="84">
        <v>1</v>
      </c>
      <c r="E5776" s="84" t="e">
        <v>#N/A</v>
      </c>
      <c r="F5776" s="84" t="s">
        <v>66</v>
      </c>
    </row>
    <row r="5777" spans="1:6" x14ac:dyDescent="0.25">
      <c r="A5777" s="84">
        <v>1922217835</v>
      </c>
      <c r="C5777" s="84">
        <v>0</v>
      </c>
      <c r="D5777" s="84">
        <v>1</v>
      </c>
      <c r="E5777" s="84" t="e">
        <v>#N/A</v>
      </c>
      <c r="F5777" s="84" t="s">
        <v>63</v>
      </c>
    </row>
    <row r="5778" spans="1:6" x14ac:dyDescent="0.25">
      <c r="A5778" s="84">
        <v>1841404787</v>
      </c>
      <c r="C5778" s="84">
        <v>0</v>
      </c>
      <c r="D5778" s="84">
        <v>1</v>
      </c>
      <c r="E5778" s="84" t="e">
        <v>#N/A</v>
      </c>
      <c r="F5778" s="84" t="s">
        <v>63</v>
      </c>
    </row>
    <row r="5779" spans="1:6" x14ac:dyDescent="0.25">
      <c r="A5779" s="84">
        <v>1982634960</v>
      </c>
      <c r="C5779" s="84">
        <v>0</v>
      </c>
      <c r="D5779" s="84">
        <v>1</v>
      </c>
      <c r="E5779" s="84" t="e">
        <v>#N/A</v>
      </c>
      <c r="F5779" s="84" t="s">
        <v>66</v>
      </c>
    </row>
    <row r="5780" spans="1:6" x14ac:dyDescent="0.25">
      <c r="A5780" s="84">
        <v>1740285428</v>
      </c>
      <c r="C5780" s="84">
        <v>0</v>
      </c>
      <c r="D5780" s="84">
        <v>1</v>
      </c>
      <c r="E5780" s="84" t="e">
        <v>#N/A</v>
      </c>
      <c r="F5780" s="84" t="s">
        <v>63</v>
      </c>
    </row>
    <row r="5781" spans="1:6" x14ac:dyDescent="0.25">
      <c r="A5781" s="84">
        <v>1265787360</v>
      </c>
      <c r="C5781" s="84">
        <v>0</v>
      </c>
      <c r="D5781" s="84">
        <v>1</v>
      </c>
      <c r="E5781" s="84" t="e">
        <v>#N/A</v>
      </c>
      <c r="F5781" s="84" t="s">
        <v>63</v>
      </c>
    </row>
    <row r="5782" spans="1:6" x14ac:dyDescent="0.25">
      <c r="A5782" s="84">
        <v>1518378843</v>
      </c>
      <c r="C5782" s="84">
        <v>0</v>
      </c>
      <c r="D5782" s="84">
        <v>1</v>
      </c>
      <c r="E5782" s="84" t="e">
        <v>#N/A</v>
      </c>
      <c r="F5782" s="84" t="s">
        <v>63</v>
      </c>
    </row>
    <row r="5783" spans="1:6" x14ac:dyDescent="0.25">
      <c r="A5783" s="84">
        <v>1831503184</v>
      </c>
      <c r="C5783" s="84">
        <v>0</v>
      </c>
      <c r="D5783" s="84">
        <v>1</v>
      </c>
      <c r="E5783" s="84" t="e">
        <v>#N/A</v>
      </c>
      <c r="F5783" s="84" t="s">
        <v>67</v>
      </c>
    </row>
    <row r="5784" spans="1:6" x14ac:dyDescent="0.25">
      <c r="A5784" s="84">
        <v>1932510757</v>
      </c>
      <c r="C5784" s="84">
        <v>0</v>
      </c>
      <c r="D5784" s="84">
        <v>1</v>
      </c>
      <c r="E5784" s="84" t="e">
        <v>#N/A</v>
      </c>
      <c r="F5784" s="84" t="s">
        <v>66</v>
      </c>
    </row>
    <row r="5785" spans="1:6" x14ac:dyDescent="0.25">
      <c r="A5785" s="84">
        <v>1386048866</v>
      </c>
      <c r="C5785" s="84">
        <v>0</v>
      </c>
      <c r="D5785" s="84">
        <v>1</v>
      </c>
      <c r="E5785" s="84" t="e">
        <v>#N/A</v>
      </c>
      <c r="F5785" s="84" t="s">
        <v>63</v>
      </c>
    </row>
    <row r="5786" spans="1:6" x14ac:dyDescent="0.25">
      <c r="A5786" s="84">
        <v>1184074197</v>
      </c>
      <c r="C5786" s="84">
        <v>0</v>
      </c>
      <c r="D5786" s="84">
        <v>1</v>
      </c>
      <c r="E5786" s="84" t="e">
        <v>#N/A</v>
      </c>
      <c r="F5786" s="84" t="s">
        <v>70</v>
      </c>
    </row>
    <row r="5787" spans="1:6" x14ac:dyDescent="0.25">
      <c r="A5787" s="84">
        <v>1104289289</v>
      </c>
      <c r="C5787" s="84">
        <v>0</v>
      </c>
      <c r="D5787" s="84">
        <v>1</v>
      </c>
      <c r="E5787" s="84" t="e">
        <v>#N/A</v>
      </c>
      <c r="F5787" s="84" t="s">
        <v>66</v>
      </c>
    </row>
    <row r="5788" spans="1:6" x14ac:dyDescent="0.25">
      <c r="A5788" s="84">
        <v>1821577552</v>
      </c>
      <c r="C5788" s="84">
        <v>0</v>
      </c>
      <c r="D5788" s="84">
        <v>1</v>
      </c>
      <c r="E5788" s="84" t="e">
        <v>#N/A</v>
      </c>
      <c r="F5788" s="84" t="s">
        <v>70</v>
      </c>
    </row>
    <row r="5789" spans="1:6" x14ac:dyDescent="0.25">
      <c r="A5789" s="84">
        <v>1407207301</v>
      </c>
      <c r="C5789" s="84">
        <v>0</v>
      </c>
      <c r="D5789" s="84">
        <v>1</v>
      </c>
      <c r="E5789" s="84" t="e">
        <v>#N/A</v>
      </c>
      <c r="F5789" s="84" t="s">
        <v>66</v>
      </c>
    </row>
    <row r="5790" spans="1:6" x14ac:dyDescent="0.25">
      <c r="A5790" s="84">
        <v>1770125296</v>
      </c>
      <c r="C5790" s="84">
        <v>0</v>
      </c>
      <c r="D5790" s="84">
        <v>1</v>
      </c>
      <c r="E5790" s="84" t="e">
        <v>#N/A</v>
      </c>
      <c r="F5790" s="84" t="s">
        <v>66</v>
      </c>
    </row>
    <row r="5791" spans="1:6" x14ac:dyDescent="0.25">
      <c r="A5791" s="84">
        <v>1861575953</v>
      </c>
      <c r="C5791" s="84">
        <v>0</v>
      </c>
      <c r="D5791" s="84">
        <v>1</v>
      </c>
      <c r="E5791" s="84" t="e">
        <v>#N/A</v>
      </c>
      <c r="F5791" s="84" t="s">
        <v>70</v>
      </c>
    </row>
    <row r="5792" spans="1:6" x14ac:dyDescent="0.25">
      <c r="A5792" s="84">
        <v>1609905462</v>
      </c>
      <c r="C5792" s="84">
        <v>0</v>
      </c>
      <c r="D5792" s="84">
        <v>1</v>
      </c>
      <c r="E5792" s="84" t="e">
        <v>#N/A</v>
      </c>
      <c r="F5792" s="84" t="s">
        <v>66</v>
      </c>
    </row>
    <row r="5793" spans="1:6" x14ac:dyDescent="0.25">
      <c r="A5793" s="84">
        <v>1215927405</v>
      </c>
      <c r="C5793" s="84">
        <v>0</v>
      </c>
      <c r="D5793" s="84">
        <v>1</v>
      </c>
      <c r="E5793" s="84" t="e">
        <v>#N/A</v>
      </c>
      <c r="F5793" s="84" t="s">
        <v>63</v>
      </c>
    </row>
    <row r="5794" spans="1:6" x14ac:dyDescent="0.25">
      <c r="A5794" s="84">
        <v>1790752772</v>
      </c>
      <c r="C5794" s="84">
        <v>0</v>
      </c>
      <c r="D5794" s="84">
        <v>1</v>
      </c>
      <c r="E5794" s="84" t="e">
        <v>#N/A</v>
      </c>
      <c r="F5794" s="84" t="s">
        <v>63</v>
      </c>
    </row>
    <row r="5795" spans="1:6" x14ac:dyDescent="0.25">
      <c r="A5795" s="84">
        <v>1710958137</v>
      </c>
      <c r="C5795" s="84">
        <v>0</v>
      </c>
      <c r="D5795" s="84">
        <v>1</v>
      </c>
      <c r="E5795" s="84" t="e">
        <v>#N/A</v>
      </c>
      <c r="F5795" s="84" t="s">
        <v>66</v>
      </c>
    </row>
    <row r="5796" spans="1:6" x14ac:dyDescent="0.25">
      <c r="A5796" s="84">
        <v>1174685416</v>
      </c>
      <c r="C5796" s="84">
        <v>0</v>
      </c>
      <c r="D5796" s="84">
        <v>1</v>
      </c>
      <c r="E5796" s="84" t="e">
        <v>#N/A</v>
      </c>
      <c r="F5796" s="84" t="s">
        <v>63</v>
      </c>
    </row>
    <row r="5797" spans="1:6" x14ac:dyDescent="0.25">
      <c r="A5797" s="84">
        <v>1598700767</v>
      </c>
      <c r="C5797" s="84">
        <v>0</v>
      </c>
      <c r="D5797" s="84">
        <v>1</v>
      </c>
      <c r="E5797" s="84" t="e">
        <v>#N/A</v>
      </c>
      <c r="F5797" s="84" t="s">
        <v>66</v>
      </c>
    </row>
    <row r="5798" spans="1:6" x14ac:dyDescent="0.25">
      <c r="A5798" s="84">
        <v>1902907892</v>
      </c>
      <c r="C5798" s="84">
        <v>0</v>
      </c>
      <c r="D5798" s="84">
        <v>1</v>
      </c>
      <c r="E5798" s="84" t="e">
        <v>#N/A</v>
      </c>
      <c r="F5798" s="84" t="s">
        <v>63</v>
      </c>
    </row>
    <row r="5799" spans="1:6" x14ac:dyDescent="0.25">
      <c r="A5799" s="84">
        <v>1811195092</v>
      </c>
      <c r="C5799" s="84">
        <v>0</v>
      </c>
      <c r="D5799" s="84">
        <v>1</v>
      </c>
      <c r="E5799" s="84" t="e">
        <v>#N/A</v>
      </c>
      <c r="F5799" s="84" t="s">
        <v>63</v>
      </c>
    </row>
    <row r="5800" spans="1:6" x14ac:dyDescent="0.25">
      <c r="A5800" s="84">
        <v>1134294853</v>
      </c>
      <c r="C5800" s="84">
        <v>0</v>
      </c>
      <c r="D5800" s="84">
        <v>1</v>
      </c>
      <c r="E5800" s="84" t="e">
        <v>#N/A</v>
      </c>
      <c r="F5800" s="84" t="s">
        <v>63</v>
      </c>
    </row>
    <row r="5801" spans="1:6" x14ac:dyDescent="0.25">
      <c r="A5801" s="84">
        <v>1063486140</v>
      </c>
      <c r="C5801" s="84">
        <v>0</v>
      </c>
      <c r="D5801" s="84">
        <v>1</v>
      </c>
      <c r="E5801" s="84" t="e">
        <v>#N/A</v>
      </c>
      <c r="F5801" s="84" t="s">
        <v>63</v>
      </c>
    </row>
    <row r="5802" spans="1:6" x14ac:dyDescent="0.25">
      <c r="A5802" s="84">
        <v>1316977499</v>
      </c>
      <c r="C5802" s="84">
        <v>0</v>
      </c>
      <c r="D5802" s="84">
        <v>1</v>
      </c>
      <c r="E5802" s="84" t="e">
        <v>#N/A</v>
      </c>
      <c r="F5802" s="84" t="s">
        <v>66</v>
      </c>
    </row>
    <row r="5803" spans="1:6" x14ac:dyDescent="0.25">
      <c r="A5803" s="84">
        <v>1851506869</v>
      </c>
      <c r="C5803" s="84">
        <v>0</v>
      </c>
      <c r="D5803" s="84">
        <v>1</v>
      </c>
      <c r="E5803" s="84" t="e">
        <v>#N/A</v>
      </c>
      <c r="F5803" s="84" t="s">
        <v>66</v>
      </c>
    </row>
    <row r="5804" spans="1:6" x14ac:dyDescent="0.25">
      <c r="A5804" s="84">
        <v>1720077944</v>
      </c>
      <c r="C5804" s="84">
        <v>0</v>
      </c>
      <c r="D5804" s="84">
        <v>1</v>
      </c>
      <c r="E5804" s="84" t="e">
        <v>#N/A</v>
      </c>
      <c r="F5804" s="84" t="s">
        <v>66</v>
      </c>
    </row>
    <row r="5805" spans="1:6" x14ac:dyDescent="0.25">
      <c r="A5805" s="84">
        <v>1427043496</v>
      </c>
      <c r="C5805" s="84">
        <v>0</v>
      </c>
      <c r="D5805" s="84">
        <v>1</v>
      </c>
      <c r="E5805" s="84" t="e">
        <v>#N/A</v>
      </c>
      <c r="F5805" s="84" t="s">
        <v>67</v>
      </c>
    </row>
    <row r="5806" spans="1:6" x14ac:dyDescent="0.25">
      <c r="A5806" s="84">
        <v>1457558348</v>
      </c>
      <c r="C5806" s="84">
        <v>0</v>
      </c>
      <c r="D5806" s="84">
        <v>1</v>
      </c>
      <c r="E5806" s="84" t="e">
        <v>#N/A</v>
      </c>
      <c r="F5806" s="84" t="s">
        <v>67</v>
      </c>
    </row>
    <row r="5807" spans="1:6" x14ac:dyDescent="0.25">
      <c r="A5807" s="84">
        <v>1053643072</v>
      </c>
      <c r="C5807" s="84">
        <v>0</v>
      </c>
      <c r="D5807" s="84">
        <v>1</v>
      </c>
      <c r="E5807" s="84" t="e">
        <v>#N/A</v>
      </c>
      <c r="F5807" s="84" t="s">
        <v>67</v>
      </c>
    </row>
    <row r="5808" spans="1:6" x14ac:dyDescent="0.25">
      <c r="A5808" s="84">
        <v>1326329921</v>
      </c>
      <c r="C5808" s="84">
        <v>0</v>
      </c>
      <c r="D5808" s="84">
        <v>1</v>
      </c>
      <c r="E5808" s="84" t="e">
        <v>#N/A</v>
      </c>
      <c r="F5808" s="84" t="s">
        <v>63</v>
      </c>
    </row>
    <row r="5809" spans="1:6" x14ac:dyDescent="0.25">
      <c r="A5809" s="84">
        <v>1952539553</v>
      </c>
      <c r="C5809" s="84">
        <v>0</v>
      </c>
      <c r="D5809" s="84">
        <v>1</v>
      </c>
      <c r="E5809" s="84" t="e">
        <v>#N/A</v>
      </c>
      <c r="F5809" s="84" t="s">
        <v>70</v>
      </c>
    </row>
    <row r="5810" spans="1:6" x14ac:dyDescent="0.25">
      <c r="A5810" s="84">
        <v>1568806115</v>
      </c>
      <c r="C5810" s="84">
        <v>0</v>
      </c>
      <c r="D5810" s="84">
        <v>1</v>
      </c>
      <c r="E5810" s="84" t="e">
        <v>#N/A</v>
      </c>
      <c r="F5810" s="84" t="s">
        <v>70</v>
      </c>
    </row>
    <row r="5811" spans="1:6" x14ac:dyDescent="0.25">
      <c r="A5811" s="84">
        <v>1730511221</v>
      </c>
      <c r="C5811" s="84">
        <v>0</v>
      </c>
      <c r="D5811" s="84">
        <v>1</v>
      </c>
      <c r="E5811" s="84" t="e">
        <v>#N/A</v>
      </c>
      <c r="F5811" s="84" t="s">
        <v>67</v>
      </c>
    </row>
    <row r="5812" spans="1:6" x14ac:dyDescent="0.25">
      <c r="A5812" s="84">
        <v>1063858868</v>
      </c>
      <c r="C5812" s="84">
        <v>0</v>
      </c>
      <c r="D5812" s="84">
        <v>1</v>
      </c>
      <c r="E5812" s="84" t="e">
        <v>#N/A</v>
      </c>
      <c r="F5812" s="84" t="s">
        <v>67</v>
      </c>
    </row>
    <row r="5813" spans="1:6" x14ac:dyDescent="0.25">
      <c r="A5813" s="84">
        <v>1548502495</v>
      </c>
      <c r="C5813" s="84">
        <v>0</v>
      </c>
      <c r="D5813" s="84">
        <v>1</v>
      </c>
      <c r="E5813" s="84" t="e">
        <v>#N/A</v>
      </c>
      <c r="F5813" s="84" t="s">
        <v>70</v>
      </c>
    </row>
    <row r="5814" spans="1:6" x14ac:dyDescent="0.25">
      <c r="A5814" s="84">
        <v>1811150725</v>
      </c>
      <c r="C5814" s="84">
        <v>0</v>
      </c>
      <c r="D5814" s="84">
        <v>1</v>
      </c>
      <c r="E5814" s="84" t="e">
        <v>#N/A</v>
      </c>
      <c r="F5814" s="84" t="s">
        <v>63</v>
      </c>
    </row>
    <row r="5815" spans="1:6" x14ac:dyDescent="0.25">
      <c r="A5815" s="84">
        <v>1689332041</v>
      </c>
      <c r="C5815" s="84">
        <v>0</v>
      </c>
      <c r="D5815" s="84">
        <v>1</v>
      </c>
      <c r="E5815" s="84" t="e">
        <v>#N/A</v>
      </c>
      <c r="F5815" s="84" t="s">
        <v>63</v>
      </c>
    </row>
    <row r="5816" spans="1:6" x14ac:dyDescent="0.25">
      <c r="A5816" s="84">
        <v>1467832246</v>
      </c>
      <c r="C5816" s="84">
        <v>0</v>
      </c>
      <c r="D5816" s="84">
        <v>1</v>
      </c>
      <c r="E5816" s="84" t="e">
        <v>#N/A</v>
      </c>
      <c r="F5816" s="84" t="s">
        <v>66</v>
      </c>
    </row>
    <row r="5817" spans="1:6" x14ac:dyDescent="0.25">
      <c r="A5817" s="84">
        <v>1932551371</v>
      </c>
      <c r="C5817" s="84">
        <v>0</v>
      </c>
      <c r="D5817" s="84">
        <v>1</v>
      </c>
      <c r="E5817" s="84" t="e">
        <v>#N/A</v>
      </c>
      <c r="F5817" s="84" t="s">
        <v>67</v>
      </c>
    </row>
    <row r="5818" spans="1:6" x14ac:dyDescent="0.25">
      <c r="A5818" s="84">
        <v>1730532250</v>
      </c>
      <c r="C5818" s="84">
        <v>0</v>
      </c>
      <c r="D5818" s="84">
        <v>1</v>
      </c>
      <c r="E5818" s="84" t="e">
        <v>#N/A</v>
      </c>
      <c r="F5818" s="84" t="s">
        <v>68</v>
      </c>
    </row>
    <row r="5819" spans="1:6" x14ac:dyDescent="0.25">
      <c r="A5819" s="84">
        <v>1023593308</v>
      </c>
      <c r="C5819" s="84">
        <v>0</v>
      </c>
      <c r="D5819" s="84">
        <v>1</v>
      </c>
      <c r="E5819" s="84" t="e">
        <v>#N/A</v>
      </c>
      <c r="F5819" s="84" t="s">
        <v>67</v>
      </c>
    </row>
    <row r="5820" spans="1:6" x14ac:dyDescent="0.25">
      <c r="A5820" s="84">
        <v>1649746041</v>
      </c>
      <c r="C5820" s="84">
        <v>0</v>
      </c>
      <c r="D5820" s="84">
        <v>1</v>
      </c>
      <c r="E5820" s="84" t="e">
        <v>#N/A</v>
      </c>
      <c r="F5820" s="84" t="s">
        <v>67</v>
      </c>
    </row>
    <row r="5821" spans="1:6" x14ac:dyDescent="0.25">
      <c r="A5821" s="84">
        <v>1538255815</v>
      </c>
      <c r="C5821" s="84">
        <v>0</v>
      </c>
      <c r="D5821" s="84">
        <v>1</v>
      </c>
      <c r="E5821" s="84" t="e">
        <v>#N/A</v>
      </c>
      <c r="F5821" s="84" t="s">
        <v>70</v>
      </c>
    </row>
    <row r="5822" spans="1:6" x14ac:dyDescent="0.25">
      <c r="A5822" s="84">
        <v>1417935081</v>
      </c>
      <c r="C5822" s="84">
        <v>0</v>
      </c>
      <c r="D5822" s="84">
        <v>1</v>
      </c>
      <c r="E5822" s="84" t="e">
        <v>#N/A</v>
      </c>
      <c r="F5822" s="84" t="s">
        <v>63</v>
      </c>
    </row>
    <row r="5823" spans="1:6" x14ac:dyDescent="0.25">
      <c r="A5823" s="84">
        <v>1205830080</v>
      </c>
      <c r="C5823" s="84">
        <v>0</v>
      </c>
      <c r="D5823" s="84">
        <v>1</v>
      </c>
      <c r="E5823" s="84" t="e">
        <v>#N/A</v>
      </c>
      <c r="F5823" s="84" t="s">
        <v>63</v>
      </c>
    </row>
    <row r="5824" spans="1:6" x14ac:dyDescent="0.25">
      <c r="A5824" s="84">
        <v>1144292038</v>
      </c>
      <c r="C5824" s="84">
        <v>0</v>
      </c>
      <c r="D5824" s="84">
        <v>1</v>
      </c>
      <c r="E5824" s="84" t="e">
        <v>#N/A</v>
      </c>
      <c r="F5824" s="84" t="s">
        <v>63</v>
      </c>
    </row>
    <row r="5825" spans="1:6" x14ac:dyDescent="0.25">
      <c r="A5825" s="84">
        <v>1871586545</v>
      </c>
      <c r="C5825" s="84">
        <v>0</v>
      </c>
      <c r="D5825" s="84">
        <v>1</v>
      </c>
      <c r="E5825" s="84" t="e">
        <v>#N/A</v>
      </c>
      <c r="F5825" s="84" t="s">
        <v>67</v>
      </c>
    </row>
    <row r="5826" spans="1:6" x14ac:dyDescent="0.25">
      <c r="A5826" s="84">
        <v>1114028354</v>
      </c>
      <c r="C5826" s="84">
        <v>0</v>
      </c>
      <c r="D5826" s="84">
        <v>1</v>
      </c>
      <c r="E5826" s="84" t="e">
        <v>#N/A</v>
      </c>
      <c r="F5826" s="84" t="s">
        <v>66</v>
      </c>
    </row>
    <row r="5827" spans="1:6" x14ac:dyDescent="0.25">
      <c r="A5827" s="84">
        <v>1710974761</v>
      </c>
      <c r="C5827" s="84">
        <v>0</v>
      </c>
      <c r="D5827" s="84">
        <v>1</v>
      </c>
      <c r="E5827" s="84" t="e">
        <v>#N/A</v>
      </c>
      <c r="F5827" s="84" t="s">
        <v>70</v>
      </c>
    </row>
    <row r="5828" spans="1:6" x14ac:dyDescent="0.25">
      <c r="A5828" s="84">
        <v>1346432333</v>
      </c>
      <c r="C5828" s="84">
        <v>0</v>
      </c>
      <c r="D5828" s="84">
        <v>1</v>
      </c>
      <c r="E5828" s="84" t="e">
        <v>#N/A</v>
      </c>
      <c r="F5828" s="84" t="s">
        <v>70</v>
      </c>
    </row>
    <row r="5829" spans="1:6" x14ac:dyDescent="0.25">
      <c r="A5829" s="84">
        <v>1134273378</v>
      </c>
      <c r="C5829" s="84">
        <v>0</v>
      </c>
      <c r="D5829" s="84">
        <v>1</v>
      </c>
      <c r="E5829" s="84" t="e">
        <v>#N/A</v>
      </c>
      <c r="F5829" s="84" t="s">
        <v>66</v>
      </c>
    </row>
    <row r="5830" spans="1:6" x14ac:dyDescent="0.25">
      <c r="A5830" s="84">
        <v>1275504987</v>
      </c>
      <c r="C5830" s="84">
        <v>0</v>
      </c>
      <c r="D5830" s="84">
        <v>1</v>
      </c>
      <c r="E5830" s="84" t="e">
        <v>#N/A</v>
      </c>
      <c r="F5830" s="84" t="s">
        <v>70</v>
      </c>
    </row>
    <row r="5831" spans="1:6" x14ac:dyDescent="0.25">
      <c r="A5831" s="84">
        <v>1083878813</v>
      </c>
      <c r="C5831" s="84">
        <v>0</v>
      </c>
      <c r="D5831" s="84">
        <v>1</v>
      </c>
      <c r="E5831" s="84" t="e">
        <v>#N/A</v>
      </c>
      <c r="F5831" s="84" t="s">
        <v>66</v>
      </c>
    </row>
    <row r="5832" spans="1:6" x14ac:dyDescent="0.25">
      <c r="A5832" s="84">
        <v>1699935536</v>
      </c>
      <c r="C5832" s="84">
        <v>0</v>
      </c>
      <c r="D5832" s="84">
        <v>1</v>
      </c>
      <c r="E5832" s="84" t="e">
        <v>#N/A</v>
      </c>
      <c r="F5832" s="84" t="s">
        <v>70</v>
      </c>
    </row>
    <row r="5833" spans="1:6" x14ac:dyDescent="0.25">
      <c r="A5833" s="84">
        <v>1174694673</v>
      </c>
      <c r="C5833" s="84">
        <v>0</v>
      </c>
      <c r="D5833" s="84">
        <v>1</v>
      </c>
      <c r="E5833" s="84" t="e">
        <v>#N/A</v>
      </c>
      <c r="F5833" s="84" t="s">
        <v>68</v>
      </c>
    </row>
    <row r="5834" spans="1:6" x14ac:dyDescent="0.25">
      <c r="A5834" s="84">
        <v>1568681740</v>
      </c>
      <c r="C5834" s="84">
        <v>0</v>
      </c>
      <c r="D5834" s="84">
        <v>1</v>
      </c>
      <c r="E5834" s="84" t="e">
        <v>#N/A</v>
      </c>
      <c r="F5834" s="84" t="s">
        <v>67</v>
      </c>
    </row>
    <row r="5835" spans="1:6" x14ac:dyDescent="0.25">
      <c r="A5835" s="84">
        <v>1861416596</v>
      </c>
      <c r="C5835" s="84">
        <v>0</v>
      </c>
      <c r="D5835" s="84">
        <v>1</v>
      </c>
      <c r="E5835" s="84" t="e">
        <v>#N/A</v>
      </c>
      <c r="F5835" s="84" t="s">
        <v>66</v>
      </c>
    </row>
    <row r="5836" spans="1:6" x14ac:dyDescent="0.25">
      <c r="A5836" s="84">
        <v>1922053875</v>
      </c>
      <c r="C5836" s="84">
        <v>0</v>
      </c>
      <c r="D5836" s="84">
        <v>1</v>
      </c>
      <c r="E5836" s="84" t="e">
        <v>#N/A</v>
      </c>
      <c r="F5836" s="84" t="s">
        <v>63</v>
      </c>
    </row>
    <row r="5837" spans="1:6" x14ac:dyDescent="0.25">
      <c r="A5837" s="84">
        <v>1962452367</v>
      </c>
      <c r="C5837" s="84">
        <v>0</v>
      </c>
      <c r="D5837" s="84">
        <v>1</v>
      </c>
      <c r="E5837" s="84" t="e">
        <v>#N/A</v>
      </c>
      <c r="F5837" s="84" t="s">
        <v>67</v>
      </c>
    </row>
    <row r="5838" spans="1:6" x14ac:dyDescent="0.25">
      <c r="A5838" s="84">
        <v>1093770828</v>
      </c>
      <c r="C5838" s="84">
        <v>0</v>
      </c>
      <c r="D5838" s="84">
        <v>1</v>
      </c>
      <c r="E5838" s="84" t="e">
        <v>#N/A</v>
      </c>
      <c r="F5838" s="84" t="s">
        <v>63</v>
      </c>
    </row>
    <row r="5839" spans="1:6" x14ac:dyDescent="0.25">
      <c r="A5839" s="84">
        <v>1649568791</v>
      </c>
      <c r="C5839" s="84">
        <v>0</v>
      </c>
      <c r="D5839" s="84">
        <v>1</v>
      </c>
      <c r="E5839" s="84" t="e">
        <v>#N/A</v>
      </c>
      <c r="F5839" s="84" t="s">
        <v>63</v>
      </c>
    </row>
    <row r="5840" spans="1:6" x14ac:dyDescent="0.25">
      <c r="A5840" s="84">
        <v>1215330840</v>
      </c>
      <c r="C5840" s="84">
        <v>0</v>
      </c>
      <c r="D5840" s="84">
        <v>1</v>
      </c>
      <c r="E5840" s="84" t="e">
        <v>#N/A</v>
      </c>
      <c r="F5840" s="84" t="s">
        <v>68</v>
      </c>
    </row>
    <row r="5841" spans="1:6" x14ac:dyDescent="0.25">
      <c r="A5841" s="84">
        <v>1073542940</v>
      </c>
      <c r="C5841" s="84">
        <v>0</v>
      </c>
      <c r="D5841" s="84">
        <v>1</v>
      </c>
      <c r="E5841" s="84" t="e">
        <v>#N/A</v>
      </c>
      <c r="F5841" s="84" t="s">
        <v>66</v>
      </c>
    </row>
    <row r="5842" spans="1:6" x14ac:dyDescent="0.25">
      <c r="A5842" s="84">
        <v>1831610765</v>
      </c>
      <c r="C5842" s="84">
        <v>0</v>
      </c>
      <c r="D5842" s="84">
        <v>1</v>
      </c>
      <c r="E5842" s="84" t="e">
        <v>#N/A</v>
      </c>
      <c r="F5842" s="84" t="s">
        <v>70</v>
      </c>
    </row>
    <row r="5843" spans="1:6" x14ac:dyDescent="0.25">
      <c r="A5843" s="84">
        <v>1588202600</v>
      </c>
      <c r="C5843" s="84">
        <v>0</v>
      </c>
      <c r="D5843" s="84">
        <v>1</v>
      </c>
      <c r="E5843" s="84" t="e">
        <v>#N/A</v>
      </c>
      <c r="F5843" s="84" t="s">
        <v>67</v>
      </c>
    </row>
    <row r="5844" spans="1:6" x14ac:dyDescent="0.25">
      <c r="A5844" s="84">
        <v>1437790490</v>
      </c>
      <c r="C5844" s="84">
        <v>0</v>
      </c>
      <c r="D5844" s="84">
        <v>1</v>
      </c>
      <c r="E5844" s="84" t="e">
        <v>#N/A</v>
      </c>
      <c r="F5844" s="84" t="s">
        <v>63</v>
      </c>
    </row>
    <row r="5845" spans="1:6" x14ac:dyDescent="0.25">
      <c r="A5845" s="84">
        <v>1689281958</v>
      </c>
      <c r="C5845" s="84">
        <v>0</v>
      </c>
      <c r="D5845" s="84">
        <v>1</v>
      </c>
      <c r="E5845" s="84" t="e">
        <v>#N/A</v>
      </c>
      <c r="F5845" s="84" t="s">
        <v>63</v>
      </c>
    </row>
    <row r="5846" spans="1:6" x14ac:dyDescent="0.25">
      <c r="A5846" s="84">
        <v>1114942190</v>
      </c>
      <c r="C5846" s="84">
        <v>0</v>
      </c>
      <c r="D5846" s="84">
        <v>1</v>
      </c>
      <c r="E5846" s="84" t="e">
        <v>#N/A</v>
      </c>
      <c r="F5846" s="84" t="s">
        <v>66</v>
      </c>
    </row>
    <row r="5847" spans="1:6" x14ac:dyDescent="0.25">
      <c r="A5847" s="84">
        <v>1780662320</v>
      </c>
      <c r="C5847" s="84">
        <v>0</v>
      </c>
      <c r="D5847" s="84">
        <v>1</v>
      </c>
      <c r="E5847" s="84" t="e">
        <v>#N/A</v>
      </c>
      <c r="F5847" s="84" t="s">
        <v>66</v>
      </c>
    </row>
    <row r="5848" spans="1:6" x14ac:dyDescent="0.25">
      <c r="A5848" s="84">
        <v>1366550758</v>
      </c>
      <c r="C5848" s="84">
        <v>0</v>
      </c>
      <c r="D5848" s="84">
        <v>1</v>
      </c>
      <c r="E5848" s="84" t="e">
        <v>#N/A</v>
      </c>
      <c r="F5848" s="84" t="s">
        <v>66</v>
      </c>
    </row>
    <row r="5849" spans="1:6" x14ac:dyDescent="0.25">
      <c r="A5849" s="84">
        <v>1508884842</v>
      </c>
      <c r="C5849" s="84">
        <v>0</v>
      </c>
      <c r="D5849" s="84">
        <v>1</v>
      </c>
      <c r="E5849" s="84" t="e">
        <v>#N/A</v>
      </c>
      <c r="F5849" s="84" t="s">
        <v>63</v>
      </c>
    </row>
    <row r="5850" spans="1:6" x14ac:dyDescent="0.25">
      <c r="A5850" s="84">
        <v>1962557728</v>
      </c>
      <c r="C5850" s="84">
        <v>0</v>
      </c>
      <c r="D5850" s="84">
        <v>1</v>
      </c>
      <c r="E5850" s="84" t="e">
        <v>#N/A</v>
      </c>
      <c r="F5850" s="84" t="s">
        <v>63</v>
      </c>
    </row>
    <row r="5851" spans="1:6" x14ac:dyDescent="0.25">
      <c r="A5851" s="84">
        <v>1144291733</v>
      </c>
      <c r="C5851" s="84">
        <v>0</v>
      </c>
      <c r="D5851" s="84">
        <v>1</v>
      </c>
      <c r="E5851" s="84" t="e">
        <v>#N/A</v>
      </c>
      <c r="F5851" s="84" t="s">
        <v>67</v>
      </c>
    </row>
    <row r="5852" spans="1:6" x14ac:dyDescent="0.25">
      <c r="A5852" s="84">
        <v>1871780528</v>
      </c>
      <c r="C5852" s="84">
        <v>0</v>
      </c>
      <c r="D5852" s="84">
        <v>1</v>
      </c>
      <c r="E5852" s="84" t="e">
        <v>#N/A</v>
      </c>
      <c r="F5852" s="84" t="s">
        <v>63</v>
      </c>
    </row>
    <row r="5853" spans="1:6" x14ac:dyDescent="0.25">
      <c r="A5853" s="84">
        <v>1588872923</v>
      </c>
      <c r="C5853" s="84">
        <v>0</v>
      </c>
      <c r="D5853" s="84">
        <v>1</v>
      </c>
      <c r="E5853" s="84" t="e">
        <v>#N/A</v>
      </c>
      <c r="F5853" s="84" t="s">
        <v>68</v>
      </c>
    </row>
    <row r="5854" spans="1:6" x14ac:dyDescent="0.25">
      <c r="A5854" s="84">
        <v>1124131164</v>
      </c>
      <c r="C5854" s="84">
        <v>0</v>
      </c>
      <c r="D5854" s="84">
        <v>1</v>
      </c>
      <c r="E5854" s="84" t="e">
        <v>#N/A</v>
      </c>
      <c r="F5854" s="84" t="s">
        <v>70</v>
      </c>
    </row>
    <row r="5855" spans="1:6" x14ac:dyDescent="0.25">
      <c r="A5855" s="84">
        <v>1396708392</v>
      </c>
      <c r="C5855" s="84">
        <v>0</v>
      </c>
      <c r="D5855" s="84">
        <v>1</v>
      </c>
      <c r="E5855" s="84" t="e">
        <v>#N/A</v>
      </c>
      <c r="F5855" s="84" t="s">
        <v>63</v>
      </c>
    </row>
    <row r="5856" spans="1:6" x14ac:dyDescent="0.25">
      <c r="A5856" s="84">
        <v>1215160072</v>
      </c>
      <c r="C5856" s="84">
        <v>0</v>
      </c>
      <c r="D5856" s="84">
        <v>1</v>
      </c>
      <c r="E5856" s="84" t="e">
        <v>#N/A</v>
      </c>
      <c r="F5856" s="84" t="s">
        <v>70</v>
      </c>
    </row>
    <row r="5857" spans="1:6" x14ac:dyDescent="0.25">
      <c r="A5857" s="84">
        <v>1104815471</v>
      </c>
      <c r="C5857" s="84">
        <v>0</v>
      </c>
      <c r="D5857" s="84">
        <v>1</v>
      </c>
      <c r="E5857" s="84" t="e">
        <v>#N/A</v>
      </c>
      <c r="F5857" s="84" t="s">
        <v>66</v>
      </c>
    </row>
    <row r="5858" spans="1:6" x14ac:dyDescent="0.25">
      <c r="A5858" s="84">
        <v>1134120348</v>
      </c>
      <c r="C5858" s="84">
        <v>0</v>
      </c>
      <c r="D5858" s="84">
        <v>1</v>
      </c>
      <c r="E5858" s="84" t="e">
        <v>#N/A</v>
      </c>
      <c r="F5858" s="84" t="s">
        <v>63</v>
      </c>
    </row>
    <row r="5859" spans="1:6" x14ac:dyDescent="0.25">
      <c r="A5859" s="84">
        <v>1477654010</v>
      </c>
      <c r="C5859" s="84">
        <v>0</v>
      </c>
      <c r="D5859" s="84">
        <v>1</v>
      </c>
      <c r="E5859" s="84" t="e">
        <v>#N/A</v>
      </c>
      <c r="F5859" s="84" t="s">
        <v>67</v>
      </c>
    </row>
    <row r="5860" spans="1:6" x14ac:dyDescent="0.25">
      <c r="A5860" s="84">
        <v>1528222387</v>
      </c>
      <c r="C5860" s="84">
        <v>0</v>
      </c>
      <c r="D5860" s="84">
        <v>1</v>
      </c>
      <c r="E5860" s="84" t="e">
        <v>#N/A</v>
      </c>
      <c r="F5860" s="84" t="s">
        <v>70</v>
      </c>
    </row>
    <row r="5861" spans="1:6" x14ac:dyDescent="0.25">
      <c r="A5861" s="84">
        <v>1629062724</v>
      </c>
      <c r="C5861" s="84">
        <v>0</v>
      </c>
      <c r="D5861" s="84">
        <v>1</v>
      </c>
      <c r="E5861" s="84" t="e">
        <v>#N/A</v>
      </c>
      <c r="F5861" s="84" t="s">
        <v>63</v>
      </c>
    </row>
    <row r="5862" spans="1:6" x14ac:dyDescent="0.25">
      <c r="A5862" s="84">
        <v>1376816504</v>
      </c>
      <c r="C5862" s="84">
        <v>0</v>
      </c>
      <c r="D5862" s="84">
        <v>1</v>
      </c>
      <c r="E5862" s="84" t="e">
        <v>#N/A</v>
      </c>
      <c r="F5862" s="84" t="s">
        <v>63</v>
      </c>
    </row>
    <row r="5863" spans="1:6" x14ac:dyDescent="0.25">
      <c r="A5863" s="84">
        <v>1720462567</v>
      </c>
      <c r="C5863" s="84">
        <v>0</v>
      </c>
      <c r="D5863" s="84">
        <v>1</v>
      </c>
      <c r="E5863" s="84" t="e">
        <v>#N/A</v>
      </c>
      <c r="F5863" s="84" t="s">
        <v>67</v>
      </c>
    </row>
    <row r="5864" spans="1:6" x14ac:dyDescent="0.25">
      <c r="A5864" s="84">
        <v>1326457623</v>
      </c>
      <c r="C5864" s="84">
        <v>0</v>
      </c>
      <c r="D5864" s="84">
        <v>1</v>
      </c>
      <c r="E5864" s="84" t="e">
        <v>#N/A</v>
      </c>
      <c r="F5864" s="84" t="s">
        <v>66</v>
      </c>
    </row>
    <row r="5865" spans="1:6" x14ac:dyDescent="0.25">
      <c r="A5865" s="84">
        <v>1063946358</v>
      </c>
      <c r="C5865" s="84">
        <v>0</v>
      </c>
      <c r="D5865" s="84">
        <v>1</v>
      </c>
      <c r="E5865" s="84" t="e">
        <v>#N/A</v>
      </c>
      <c r="F5865" s="84" t="s">
        <v>66</v>
      </c>
    </row>
    <row r="5866" spans="1:6" x14ac:dyDescent="0.25">
      <c r="A5866" s="84">
        <v>1740762384</v>
      </c>
      <c r="C5866" s="84">
        <v>0</v>
      </c>
      <c r="D5866" s="84">
        <v>1</v>
      </c>
      <c r="E5866" s="84" t="e">
        <v>#N/A</v>
      </c>
      <c r="F5866" s="84" t="s">
        <v>67</v>
      </c>
    </row>
    <row r="5867" spans="1:6" x14ac:dyDescent="0.25">
      <c r="A5867" s="84">
        <v>1689289308</v>
      </c>
      <c r="C5867" s="84">
        <v>0</v>
      </c>
      <c r="D5867" s="84">
        <v>1</v>
      </c>
      <c r="E5867" s="84" t="e">
        <v>#N/A</v>
      </c>
      <c r="F5867" s="84" t="s">
        <v>63</v>
      </c>
    </row>
    <row r="5868" spans="1:6" x14ac:dyDescent="0.25">
      <c r="A5868" s="84">
        <v>1639174741</v>
      </c>
      <c r="C5868" s="84">
        <v>0</v>
      </c>
      <c r="D5868" s="84">
        <v>1</v>
      </c>
      <c r="E5868" s="84" t="e">
        <v>#N/A</v>
      </c>
      <c r="F5868" s="84" t="s">
        <v>66</v>
      </c>
    </row>
    <row r="5869" spans="1:6" x14ac:dyDescent="0.25">
      <c r="A5869" s="84">
        <v>1336470228</v>
      </c>
      <c r="C5869" s="84">
        <v>0</v>
      </c>
      <c r="D5869" s="84">
        <v>1</v>
      </c>
      <c r="E5869" s="84" t="e">
        <v>#N/A</v>
      </c>
      <c r="F5869" s="84" t="s">
        <v>63</v>
      </c>
    </row>
    <row r="5870" spans="1:6" x14ac:dyDescent="0.25">
      <c r="A5870" s="84">
        <v>1568789287</v>
      </c>
      <c r="C5870" s="84">
        <v>0</v>
      </c>
      <c r="D5870" s="84">
        <v>1</v>
      </c>
      <c r="E5870" s="84" t="e">
        <v>#N/A</v>
      </c>
      <c r="F5870" s="84" t="s">
        <v>63</v>
      </c>
    </row>
    <row r="5871" spans="1:6" x14ac:dyDescent="0.25">
      <c r="A5871" s="84">
        <v>1972611309</v>
      </c>
      <c r="C5871" s="84">
        <v>0</v>
      </c>
      <c r="D5871" s="84">
        <v>1</v>
      </c>
      <c r="E5871" s="84" t="e">
        <v>#N/A</v>
      </c>
      <c r="F5871" s="84" t="s">
        <v>70</v>
      </c>
    </row>
    <row r="5872" spans="1:6" x14ac:dyDescent="0.25">
      <c r="A5872" s="84">
        <v>1114139342</v>
      </c>
      <c r="C5872" s="84">
        <v>0</v>
      </c>
      <c r="D5872" s="84">
        <v>1</v>
      </c>
      <c r="E5872" s="84" t="e">
        <v>#N/A</v>
      </c>
      <c r="F5872" s="84" t="s">
        <v>66</v>
      </c>
    </row>
    <row r="5873" spans="1:6" x14ac:dyDescent="0.25">
      <c r="A5873" s="84">
        <v>1982959169</v>
      </c>
      <c r="C5873" s="84">
        <v>0</v>
      </c>
      <c r="D5873" s="84">
        <v>1</v>
      </c>
      <c r="E5873" s="84" t="e">
        <v>#N/A</v>
      </c>
      <c r="F5873" s="84" t="s">
        <v>63</v>
      </c>
    </row>
    <row r="5874" spans="1:6" x14ac:dyDescent="0.25">
      <c r="A5874" s="84">
        <v>1275829798</v>
      </c>
      <c r="C5874" s="84">
        <v>0</v>
      </c>
      <c r="D5874" s="84">
        <v>1</v>
      </c>
      <c r="E5874" s="84" t="e">
        <v>#N/A</v>
      </c>
      <c r="F5874" s="84" t="s">
        <v>63</v>
      </c>
    </row>
    <row r="5875" spans="1:6" x14ac:dyDescent="0.25">
      <c r="A5875" s="84">
        <v>1982017521</v>
      </c>
      <c r="C5875" s="84">
        <v>0</v>
      </c>
      <c r="D5875" s="84">
        <v>1</v>
      </c>
      <c r="E5875" s="84" t="e">
        <v>#N/A</v>
      </c>
      <c r="F5875" s="84" t="s">
        <v>63</v>
      </c>
    </row>
    <row r="5876" spans="1:6" x14ac:dyDescent="0.25">
      <c r="A5876" s="84">
        <v>1457809279</v>
      </c>
      <c r="C5876" s="84">
        <v>0</v>
      </c>
      <c r="D5876" s="84">
        <v>1</v>
      </c>
      <c r="E5876" s="84" t="e">
        <v>#N/A</v>
      </c>
      <c r="F5876" s="84" t="s">
        <v>68</v>
      </c>
    </row>
    <row r="5877" spans="1:6" x14ac:dyDescent="0.25">
      <c r="A5877" s="84">
        <v>1285199844</v>
      </c>
      <c r="C5877" s="84">
        <v>0</v>
      </c>
      <c r="D5877" s="84">
        <v>1</v>
      </c>
      <c r="E5877" s="84" t="e">
        <v>#N/A</v>
      </c>
      <c r="F5877" s="84" t="s">
        <v>70</v>
      </c>
    </row>
    <row r="5878" spans="1:6" x14ac:dyDescent="0.25">
      <c r="A5878" s="84">
        <v>1982313482</v>
      </c>
      <c r="C5878" s="84">
        <v>0</v>
      </c>
      <c r="D5878" s="84">
        <v>1</v>
      </c>
      <c r="E5878" s="84" t="e">
        <v>#N/A</v>
      </c>
      <c r="F5878" s="84" t="s">
        <v>67</v>
      </c>
    </row>
    <row r="5879" spans="1:6" x14ac:dyDescent="0.25">
      <c r="A5879" s="84">
        <v>1992788038</v>
      </c>
      <c r="C5879" s="84">
        <v>0</v>
      </c>
      <c r="D5879" s="84">
        <v>1</v>
      </c>
      <c r="E5879" s="84" t="e">
        <v>#N/A</v>
      </c>
      <c r="F5879" s="84" t="s">
        <v>66</v>
      </c>
    </row>
    <row r="5880" spans="1:6" x14ac:dyDescent="0.25">
      <c r="A5880" s="84">
        <v>1851321541</v>
      </c>
      <c r="C5880" s="84">
        <v>0</v>
      </c>
      <c r="D5880" s="84">
        <v>1</v>
      </c>
      <c r="E5880" s="84" t="e">
        <v>#N/A</v>
      </c>
      <c r="F5880" s="84" t="s">
        <v>63</v>
      </c>
    </row>
    <row r="5881" spans="1:6" x14ac:dyDescent="0.25">
      <c r="A5881" s="84">
        <v>1073578753</v>
      </c>
      <c r="C5881" s="84">
        <v>0</v>
      </c>
      <c r="D5881" s="84">
        <v>1</v>
      </c>
      <c r="E5881" s="84" t="e">
        <v>#N/A</v>
      </c>
      <c r="F5881" s="84" t="s">
        <v>66</v>
      </c>
    </row>
    <row r="5882" spans="1:6" x14ac:dyDescent="0.25">
      <c r="A5882" s="84">
        <v>1972602050</v>
      </c>
      <c r="C5882" s="84">
        <v>0</v>
      </c>
      <c r="D5882" s="84">
        <v>1</v>
      </c>
      <c r="E5882" s="84" t="e">
        <v>#N/A</v>
      </c>
      <c r="F5882" s="84" t="s">
        <v>66</v>
      </c>
    </row>
    <row r="5883" spans="1:6" x14ac:dyDescent="0.25">
      <c r="A5883" s="84">
        <v>1881860484</v>
      </c>
      <c r="C5883" s="84">
        <v>0</v>
      </c>
      <c r="D5883" s="84">
        <v>1</v>
      </c>
      <c r="E5883" s="84" t="e">
        <v>#N/A</v>
      </c>
      <c r="F5883" s="84" t="s">
        <v>63</v>
      </c>
    </row>
    <row r="5884" spans="1:6" x14ac:dyDescent="0.25">
      <c r="A5884" s="84">
        <v>1760436182</v>
      </c>
      <c r="C5884" s="84">
        <v>0</v>
      </c>
      <c r="D5884" s="84">
        <v>1</v>
      </c>
      <c r="E5884" s="84" t="e">
        <v>#N/A</v>
      </c>
      <c r="F5884" s="84" t="s">
        <v>63</v>
      </c>
    </row>
    <row r="5885" spans="1:6" x14ac:dyDescent="0.25">
      <c r="A5885" s="84">
        <v>1891788477</v>
      </c>
      <c r="C5885" s="84">
        <v>0</v>
      </c>
      <c r="D5885" s="84">
        <v>1</v>
      </c>
      <c r="E5885" s="84" t="e">
        <v>#N/A</v>
      </c>
      <c r="F5885" s="84" t="s">
        <v>67</v>
      </c>
    </row>
    <row r="5886" spans="1:6" x14ac:dyDescent="0.25">
      <c r="A5886" s="84">
        <v>1982966016</v>
      </c>
      <c r="C5886" s="84">
        <v>0</v>
      </c>
      <c r="D5886" s="84">
        <v>1</v>
      </c>
      <c r="E5886" s="84" t="e">
        <v>#N/A</v>
      </c>
      <c r="F5886" s="84" t="s">
        <v>66</v>
      </c>
    </row>
    <row r="5887" spans="1:6" x14ac:dyDescent="0.25">
      <c r="A5887" s="84">
        <v>1902053465</v>
      </c>
      <c r="C5887" s="84">
        <v>0</v>
      </c>
      <c r="D5887" s="84">
        <v>1</v>
      </c>
      <c r="E5887" s="84" t="e">
        <v>#N/A</v>
      </c>
      <c r="F5887" s="84" t="s">
        <v>66</v>
      </c>
    </row>
    <row r="5888" spans="1:6" x14ac:dyDescent="0.25">
      <c r="A5888" s="84">
        <v>1245202639</v>
      </c>
      <c r="C5888" s="84">
        <v>0</v>
      </c>
      <c r="D5888" s="84">
        <v>1</v>
      </c>
      <c r="E5888" s="84" t="e">
        <v>#N/A</v>
      </c>
      <c r="F5888" s="84" t="s">
        <v>66</v>
      </c>
    </row>
    <row r="5889" spans="1:6" x14ac:dyDescent="0.25">
      <c r="A5889" s="84">
        <v>1093847949</v>
      </c>
      <c r="C5889" s="84">
        <v>0</v>
      </c>
      <c r="D5889" s="84">
        <v>1</v>
      </c>
      <c r="E5889" s="84" t="e">
        <v>#N/A</v>
      </c>
      <c r="F5889" s="84" t="s">
        <v>63</v>
      </c>
    </row>
    <row r="5890" spans="1:6" x14ac:dyDescent="0.25">
      <c r="A5890" s="84">
        <v>1376540443</v>
      </c>
      <c r="C5890" s="84">
        <v>0</v>
      </c>
      <c r="D5890" s="84">
        <v>1</v>
      </c>
      <c r="E5890" s="84" t="e">
        <v>#N/A</v>
      </c>
      <c r="F5890" s="84" t="s">
        <v>67</v>
      </c>
    </row>
    <row r="5891" spans="1:6" x14ac:dyDescent="0.25">
      <c r="A5891" s="84">
        <v>1023050812</v>
      </c>
      <c r="C5891" s="84">
        <v>0</v>
      </c>
      <c r="D5891" s="84">
        <v>1</v>
      </c>
      <c r="E5891" s="84" t="e">
        <v>#N/A</v>
      </c>
      <c r="F5891" s="84" t="s">
        <v>63</v>
      </c>
    </row>
    <row r="5892" spans="1:6" x14ac:dyDescent="0.25">
      <c r="A5892" s="84">
        <v>1255396164</v>
      </c>
      <c r="C5892" s="84">
        <v>0</v>
      </c>
      <c r="D5892" s="84">
        <v>1</v>
      </c>
      <c r="E5892" s="84" t="e">
        <v>#N/A</v>
      </c>
      <c r="F5892" s="84" t="s">
        <v>63</v>
      </c>
    </row>
    <row r="5893" spans="1:6" x14ac:dyDescent="0.25">
      <c r="A5893" s="84">
        <v>1588952774</v>
      </c>
      <c r="C5893" s="84">
        <v>0</v>
      </c>
      <c r="D5893" s="84">
        <v>1</v>
      </c>
      <c r="E5893" s="84" t="e">
        <v>#N/A</v>
      </c>
      <c r="F5893" s="84" t="s">
        <v>66</v>
      </c>
    </row>
    <row r="5894" spans="1:6" x14ac:dyDescent="0.25">
      <c r="A5894" s="84">
        <v>1942434881</v>
      </c>
      <c r="C5894" s="84">
        <v>0</v>
      </c>
      <c r="D5894" s="84">
        <v>1</v>
      </c>
      <c r="E5894" s="84" t="e">
        <v>#N/A</v>
      </c>
      <c r="F5894" s="84" t="s">
        <v>63</v>
      </c>
    </row>
    <row r="5895" spans="1:6" x14ac:dyDescent="0.25">
      <c r="A5895" s="84">
        <v>1477716744</v>
      </c>
      <c r="C5895" s="84">
        <v>0</v>
      </c>
      <c r="D5895" s="84">
        <v>1</v>
      </c>
      <c r="E5895" s="84" t="e">
        <v>#N/A</v>
      </c>
      <c r="F5895" s="84" t="s">
        <v>67</v>
      </c>
    </row>
    <row r="5896" spans="1:6" x14ac:dyDescent="0.25">
      <c r="A5896" s="84">
        <v>1073870440</v>
      </c>
      <c r="C5896" s="84">
        <v>0</v>
      </c>
      <c r="D5896" s="84">
        <v>1</v>
      </c>
      <c r="E5896" s="84" t="e">
        <v>#N/A</v>
      </c>
      <c r="F5896" s="84" t="s">
        <v>67</v>
      </c>
    </row>
    <row r="5897" spans="1:6" x14ac:dyDescent="0.25">
      <c r="A5897" s="84">
        <v>1295095511</v>
      </c>
      <c r="C5897" s="84">
        <v>0</v>
      </c>
      <c r="D5897" s="84">
        <v>1</v>
      </c>
      <c r="E5897" s="84" t="e">
        <v>#N/A</v>
      </c>
      <c r="F5897" s="84" t="s">
        <v>63</v>
      </c>
    </row>
    <row r="5898" spans="1:6" x14ac:dyDescent="0.25">
      <c r="A5898" s="84">
        <v>1861874455</v>
      </c>
      <c r="C5898" s="84">
        <v>0</v>
      </c>
      <c r="D5898" s="84">
        <v>1</v>
      </c>
      <c r="E5898" s="84" t="e">
        <v>#N/A</v>
      </c>
      <c r="F5898" s="84" t="s">
        <v>63</v>
      </c>
    </row>
    <row r="5899" spans="1:6" x14ac:dyDescent="0.25">
      <c r="A5899" s="84">
        <v>1649653932</v>
      </c>
      <c r="C5899" s="84">
        <v>0</v>
      </c>
      <c r="D5899" s="84">
        <v>1</v>
      </c>
      <c r="E5899" s="84" t="e">
        <v>#N/A</v>
      </c>
      <c r="F5899" s="84" t="s">
        <v>70</v>
      </c>
    </row>
    <row r="5900" spans="1:6" x14ac:dyDescent="0.25">
      <c r="A5900" s="84">
        <v>1619363967</v>
      </c>
      <c r="C5900" s="84">
        <v>0</v>
      </c>
      <c r="D5900" s="84">
        <v>1</v>
      </c>
      <c r="E5900" s="84" t="e">
        <v>#N/A</v>
      </c>
      <c r="F5900" s="84" t="s">
        <v>63</v>
      </c>
    </row>
    <row r="5901" spans="1:6" x14ac:dyDescent="0.25">
      <c r="A5901" s="84">
        <v>1720594161</v>
      </c>
      <c r="C5901" s="84">
        <v>0</v>
      </c>
      <c r="D5901" s="84">
        <v>1</v>
      </c>
      <c r="E5901" s="84" t="e">
        <v>#N/A</v>
      </c>
      <c r="F5901" s="84" t="s">
        <v>63</v>
      </c>
    </row>
    <row r="5902" spans="1:6" x14ac:dyDescent="0.25">
      <c r="A5902" s="84">
        <v>1861982738</v>
      </c>
      <c r="C5902" s="84">
        <v>0</v>
      </c>
      <c r="D5902" s="84">
        <v>1</v>
      </c>
      <c r="E5902" s="84" t="e">
        <v>#N/A</v>
      </c>
      <c r="F5902" s="84" t="s">
        <v>63</v>
      </c>
    </row>
    <row r="5903" spans="1:6" x14ac:dyDescent="0.25">
      <c r="A5903" s="84">
        <v>1841855343</v>
      </c>
      <c r="C5903" s="84">
        <v>0</v>
      </c>
      <c r="D5903" s="84">
        <v>1</v>
      </c>
      <c r="E5903" s="84" t="e">
        <v>#N/A</v>
      </c>
      <c r="F5903" s="84" t="s">
        <v>63</v>
      </c>
    </row>
    <row r="5904" spans="1:6" x14ac:dyDescent="0.25">
      <c r="A5904" s="84">
        <v>1831868728</v>
      </c>
      <c r="C5904" s="84">
        <v>0</v>
      </c>
      <c r="D5904" s="84">
        <v>1</v>
      </c>
      <c r="E5904" s="84" t="e">
        <v>#N/A</v>
      </c>
      <c r="F5904" s="84" t="s">
        <v>63</v>
      </c>
    </row>
    <row r="5905" spans="1:6" x14ac:dyDescent="0.25">
      <c r="A5905" s="84">
        <v>1720045602</v>
      </c>
      <c r="C5905" s="84">
        <v>0</v>
      </c>
      <c r="D5905" s="84">
        <v>1</v>
      </c>
      <c r="E5905" s="84" t="e">
        <v>#N/A</v>
      </c>
      <c r="F5905" s="84" t="s">
        <v>63</v>
      </c>
    </row>
    <row r="5906" spans="1:6" x14ac:dyDescent="0.25">
      <c r="A5906" s="84">
        <v>1588624340</v>
      </c>
      <c r="C5906" s="84">
        <v>0</v>
      </c>
      <c r="D5906" s="84">
        <v>1</v>
      </c>
      <c r="E5906" s="84" t="e">
        <v>#N/A</v>
      </c>
      <c r="F5906" s="84" t="s">
        <v>63</v>
      </c>
    </row>
    <row r="5907" spans="1:6" x14ac:dyDescent="0.25">
      <c r="A5907" s="84">
        <v>1033235684</v>
      </c>
      <c r="C5907" s="84">
        <v>0</v>
      </c>
      <c r="D5907" s="84">
        <v>1</v>
      </c>
      <c r="E5907" s="84" t="e">
        <v>#N/A</v>
      </c>
      <c r="F5907" s="84" t="s">
        <v>63</v>
      </c>
    </row>
    <row r="5908" spans="1:6" x14ac:dyDescent="0.25">
      <c r="A5908" s="84">
        <v>1023261450</v>
      </c>
      <c r="C5908" s="84">
        <v>0</v>
      </c>
      <c r="D5908" s="84">
        <v>1</v>
      </c>
      <c r="E5908" s="84" t="e">
        <v>#N/A</v>
      </c>
      <c r="F5908" s="84" t="s">
        <v>66</v>
      </c>
    </row>
    <row r="5909" spans="1:6" x14ac:dyDescent="0.25">
      <c r="A5909" s="84">
        <v>1811155419</v>
      </c>
      <c r="C5909" s="84">
        <v>0</v>
      </c>
      <c r="D5909" s="84">
        <v>1</v>
      </c>
      <c r="E5909" s="84" t="e">
        <v>#N/A</v>
      </c>
      <c r="F5909" s="84" t="s">
        <v>63</v>
      </c>
    </row>
    <row r="5910" spans="1:6" x14ac:dyDescent="0.25">
      <c r="A5910" s="84">
        <v>1043238439</v>
      </c>
      <c r="C5910" s="84">
        <v>0</v>
      </c>
      <c r="D5910" s="84">
        <v>1</v>
      </c>
      <c r="E5910" s="84" t="e">
        <v>#N/A</v>
      </c>
      <c r="F5910" s="84" t="s">
        <v>67</v>
      </c>
    </row>
    <row r="5911" spans="1:6" x14ac:dyDescent="0.25">
      <c r="A5911" s="84">
        <v>1508074220</v>
      </c>
      <c r="C5911" s="84">
        <v>0</v>
      </c>
      <c r="D5911" s="84">
        <v>1</v>
      </c>
      <c r="E5911" s="84" t="e">
        <v>#N/A</v>
      </c>
      <c r="F5911" s="84" t="s">
        <v>63</v>
      </c>
    </row>
    <row r="5912" spans="1:6" x14ac:dyDescent="0.25">
      <c r="A5912" s="84">
        <v>1356334213</v>
      </c>
      <c r="C5912" s="84">
        <v>0</v>
      </c>
      <c r="D5912" s="84">
        <v>1</v>
      </c>
      <c r="E5912" s="84" t="e">
        <v>#N/A</v>
      </c>
      <c r="F5912" s="84" t="s">
        <v>70</v>
      </c>
    </row>
    <row r="5913" spans="1:6" x14ac:dyDescent="0.25">
      <c r="A5913" s="84">
        <v>1639116973</v>
      </c>
      <c r="C5913" s="84">
        <v>0</v>
      </c>
      <c r="D5913" s="84">
        <v>1</v>
      </c>
      <c r="E5913" s="84" t="e">
        <v>#N/A</v>
      </c>
      <c r="F5913" s="84" t="s">
        <v>66</v>
      </c>
    </row>
    <row r="5914" spans="1:6" x14ac:dyDescent="0.25">
      <c r="A5914" s="84">
        <v>1821324179</v>
      </c>
      <c r="C5914" s="84">
        <v>0</v>
      </c>
      <c r="D5914" s="84">
        <v>1</v>
      </c>
      <c r="E5914" s="84" t="e">
        <v>#N/A</v>
      </c>
      <c r="F5914" s="84" t="s">
        <v>63</v>
      </c>
    </row>
    <row r="5915" spans="1:6" x14ac:dyDescent="0.25">
      <c r="A5915" s="84">
        <v>1487944666</v>
      </c>
      <c r="C5915" s="84">
        <v>0</v>
      </c>
      <c r="D5915" s="84">
        <v>1</v>
      </c>
      <c r="E5915" s="84" t="e">
        <v>#N/A</v>
      </c>
      <c r="F5915" s="84" t="s">
        <v>63</v>
      </c>
    </row>
    <row r="5916" spans="1:6" x14ac:dyDescent="0.25">
      <c r="A5916" s="84">
        <v>1053678193</v>
      </c>
      <c r="C5916" s="84">
        <v>0</v>
      </c>
      <c r="D5916" s="84">
        <v>1</v>
      </c>
      <c r="E5916" s="84" t="e">
        <v>#N/A</v>
      </c>
      <c r="F5916" s="84" t="s">
        <v>63</v>
      </c>
    </row>
    <row r="5917" spans="1:6" x14ac:dyDescent="0.25">
      <c r="A5917" s="84">
        <v>1659777480</v>
      </c>
      <c r="C5917" s="84">
        <v>0</v>
      </c>
      <c r="D5917" s="84">
        <v>1</v>
      </c>
      <c r="E5917" s="84" t="e">
        <v>#N/A</v>
      </c>
      <c r="F5917" s="84" t="s">
        <v>66</v>
      </c>
    </row>
    <row r="5918" spans="1:6" x14ac:dyDescent="0.25">
      <c r="A5918" s="84">
        <v>1851761605</v>
      </c>
      <c r="C5918" s="84">
        <v>0</v>
      </c>
      <c r="D5918" s="84">
        <v>1</v>
      </c>
      <c r="E5918" s="84" t="e">
        <v>#N/A</v>
      </c>
      <c r="F5918" s="84" t="s">
        <v>63</v>
      </c>
    </row>
    <row r="5919" spans="1:6" x14ac:dyDescent="0.25">
      <c r="A5919" s="84">
        <v>1043754815</v>
      </c>
      <c r="C5919" s="84">
        <v>0</v>
      </c>
      <c r="D5919" s="84">
        <v>1</v>
      </c>
      <c r="E5919" s="84" t="e">
        <v>#N/A</v>
      </c>
      <c r="F5919" s="84" t="s">
        <v>70</v>
      </c>
    </row>
    <row r="5920" spans="1:6" x14ac:dyDescent="0.25">
      <c r="A5920" s="84">
        <v>1639695083</v>
      </c>
      <c r="C5920" s="84">
        <v>0</v>
      </c>
      <c r="D5920" s="84">
        <v>1</v>
      </c>
      <c r="E5920" s="84" t="e">
        <v>#N/A</v>
      </c>
      <c r="F5920" s="84" t="s">
        <v>63</v>
      </c>
    </row>
    <row r="5921" spans="1:6" x14ac:dyDescent="0.25">
      <c r="A5921" s="84">
        <v>1700301272</v>
      </c>
      <c r="C5921" s="84">
        <v>0</v>
      </c>
      <c r="D5921" s="84">
        <v>1</v>
      </c>
      <c r="E5921" s="84" t="e">
        <v>#N/A</v>
      </c>
      <c r="F5921" s="84" t="s">
        <v>66</v>
      </c>
    </row>
    <row r="5922" spans="1:6" x14ac:dyDescent="0.25">
      <c r="A5922" s="84">
        <v>1952386401</v>
      </c>
      <c r="C5922" s="84">
        <v>0</v>
      </c>
      <c r="D5922" s="84">
        <v>1</v>
      </c>
      <c r="E5922" s="84" t="e">
        <v>#N/A</v>
      </c>
      <c r="F5922" s="84" t="s">
        <v>63</v>
      </c>
    </row>
    <row r="5923" spans="1:6" x14ac:dyDescent="0.25">
      <c r="A5923" s="84">
        <v>1477550846</v>
      </c>
      <c r="C5923" s="84">
        <v>0</v>
      </c>
      <c r="D5923" s="84">
        <v>1</v>
      </c>
      <c r="E5923" s="84" t="e">
        <v>#N/A</v>
      </c>
      <c r="F5923" s="84" t="s">
        <v>70</v>
      </c>
    </row>
    <row r="5924" spans="1:6" x14ac:dyDescent="0.25">
      <c r="A5924" s="84">
        <v>1568460525</v>
      </c>
      <c r="C5924" s="84">
        <v>0</v>
      </c>
      <c r="D5924" s="84">
        <v>1</v>
      </c>
      <c r="E5924" s="84" t="e">
        <v>#N/A</v>
      </c>
      <c r="F5924" s="84" t="s">
        <v>63</v>
      </c>
    </row>
    <row r="5925" spans="1:6" x14ac:dyDescent="0.25">
      <c r="A5925" s="84">
        <v>1215918529</v>
      </c>
      <c r="C5925" s="84">
        <v>0</v>
      </c>
      <c r="D5925" s="84">
        <v>1</v>
      </c>
      <c r="E5925" s="84" t="e">
        <v>#N/A</v>
      </c>
      <c r="F5925" s="84" t="s">
        <v>66</v>
      </c>
    </row>
    <row r="5926" spans="1:6" x14ac:dyDescent="0.25">
      <c r="A5926" s="84">
        <v>1326160789</v>
      </c>
      <c r="C5926" s="84">
        <v>0</v>
      </c>
      <c r="D5926" s="84">
        <v>1</v>
      </c>
      <c r="E5926" s="84" t="e">
        <v>#N/A</v>
      </c>
      <c r="F5926" s="84" t="s">
        <v>66</v>
      </c>
    </row>
    <row r="5927" spans="1:6" x14ac:dyDescent="0.25">
      <c r="A5927" s="84">
        <v>1164569737</v>
      </c>
      <c r="C5927" s="84">
        <v>0</v>
      </c>
      <c r="D5927" s="84">
        <v>1</v>
      </c>
      <c r="E5927" s="84" t="e">
        <v>#N/A</v>
      </c>
      <c r="F5927" s="84" t="s">
        <v>66</v>
      </c>
    </row>
    <row r="5928" spans="1:6" x14ac:dyDescent="0.25">
      <c r="A5928" s="84">
        <v>1033446166</v>
      </c>
      <c r="C5928" s="84">
        <v>0</v>
      </c>
      <c r="D5928" s="84">
        <v>1</v>
      </c>
      <c r="E5928" s="84" t="e">
        <v>#N/A</v>
      </c>
      <c r="F5928" s="84" t="s">
        <v>63</v>
      </c>
    </row>
    <row r="5929" spans="1:6" x14ac:dyDescent="0.25">
      <c r="A5929" s="84">
        <v>1407901127</v>
      </c>
      <c r="C5929" s="84">
        <v>0</v>
      </c>
      <c r="D5929" s="84">
        <v>1</v>
      </c>
      <c r="E5929" s="84" t="e">
        <v>#N/A</v>
      </c>
      <c r="F5929" s="84" t="s">
        <v>67</v>
      </c>
    </row>
    <row r="5930" spans="1:6" x14ac:dyDescent="0.25">
      <c r="A5930" s="84">
        <v>1548407034</v>
      </c>
      <c r="C5930" s="84">
        <v>0</v>
      </c>
      <c r="D5930" s="84">
        <v>1</v>
      </c>
      <c r="E5930" s="84" t="e">
        <v>#N/A</v>
      </c>
      <c r="F5930" s="84" t="s">
        <v>66</v>
      </c>
    </row>
    <row r="5931" spans="1:6" x14ac:dyDescent="0.25">
      <c r="A5931" s="84">
        <v>1013022680</v>
      </c>
      <c r="C5931" s="84">
        <v>0</v>
      </c>
      <c r="D5931" s="84">
        <v>1</v>
      </c>
      <c r="E5931" s="84" t="e">
        <v>#N/A</v>
      </c>
      <c r="F5931" s="84" t="s">
        <v>63</v>
      </c>
    </row>
    <row r="5932" spans="1:6" x14ac:dyDescent="0.25">
      <c r="A5932" s="84">
        <v>1396043162</v>
      </c>
      <c r="C5932" s="84">
        <v>0</v>
      </c>
      <c r="D5932" s="84">
        <v>1</v>
      </c>
      <c r="E5932" s="84" t="e">
        <v>#N/A</v>
      </c>
      <c r="F5932" s="84" t="s">
        <v>63</v>
      </c>
    </row>
    <row r="5933" spans="1:6" x14ac:dyDescent="0.25">
      <c r="A5933" s="84">
        <v>1710108345</v>
      </c>
      <c r="C5933" s="84">
        <v>0</v>
      </c>
      <c r="D5933" s="84">
        <v>1</v>
      </c>
      <c r="E5933" s="84" t="e">
        <v>#N/A</v>
      </c>
      <c r="F5933" s="84" t="s">
        <v>63</v>
      </c>
    </row>
    <row r="5934" spans="1:6" x14ac:dyDescent="0.25">
      <c r="A5934" s="84">
        <v>1023229408</v>
      </c>
      <c r="C5934" s="84">
        <v>0</v>
      </c>
      <c r="D5934" s="84">
        <v>1</v>
      </c>
      <c r="E5934" s="84" t="e">
        <v>#N/A</v>
      </c>
      <c r="F5934" s="84" t="s">
        <v>70</v>
      </c>
    </row>
    <row r="5935" spans="1:6" x14ac:dyDescent="0.25">
      <c r="A5935" s="84">
        <v>1427324458</v>
      </c>
      <c r="C5935" s="84">
        <v>0</v>
      </c>
      <c r="D5935" s="84">
        <v>1</v>
      </c>
      <c r="E5935" s="84" t="e">
        <v>#N/A</v>
      </c>
      <c r="F5935" s="84" t="s">
        <v>66</v>
      </c>
    </row>
    <row r="5936" spans="1:6" x14ac:dyDescent="0.25">
      <c r="A5936" s="84">
        <v>1659472611</v>
      </c>
      <c r="C5936" s="84">
        <v>0</v>
      </c>
      <c r="D5936" s="84">
        <v>1</v>
      </c>
      <c r="E5936" s="84" t="e">
        <v>#N/A</v>
      </c>
      <c r="F5936" s="84" t="s">
        <v>63</v>
      </c>
    </row>
    <row r="5937" spans="1:6" x14ac:dyDescent="0.25">
      <c r="A5937" s="84">
        <v>1669469581</v>
      </c>
      <c r="C5937" s="84">
        <v>0</v>
      </c>
      <c r="D5937" s="84">
        <v>1</v>
      </c>
      <c r="E5937" s="84" t="e">
        <v>#N/A</v>
      </c>
      <c r="F5937" s="84" t="s">
        <v>63</v>
      </c>
    </row>
    <row r="5938" spans="1:6" x14ac:dyDescent="0.25">
      <c r="A5938" s="84">
        <v>1568897668</v>
      </c>
      <c r="C5938" s="84">
        <v>0</v>
      </c>
      <c r="D5938" s="84">
        <v>1</v>
      </c>
      <c r="E5938" s="84" t="e">
        <v>#N/A</v>
      </c>
      <c r="F5938" s="84" t="s">
        <v>63</v>
      </c>
    </row>
    <row r="5939" spans="1:6" x14ac:dyDescent="0.25">
      <c r="A5939" s="84">
        <v>1669762761</v>
      </c>
      <c r="C5939" s="84">
        <v>0</v>
      </c>
      <c r="D5939" s="84">
        <v>1</v>
      </c>
      <c r="E5939" s="84" t="e">
        <v>#N/A</v>
      </c>
      <c r="F5939" s="84" t="s">
        <v>66</v>
      </c>
    </row>
    <row r="5940" spans="1:6" x14ac:dyDescent="0.25">
      <c r="A5940" s="84">
        <v>1548735673</v>
      </c>
      <c r="C5940" s="84">
        <v>0</v>
      </c>
      <c r="D5940" s="84">
        <v>1</v>
      </c>
      <c r="E5940" s="84" t="e">
        <v>#N/A</v>
      </c>
      <c r="F5940" s="84" t="s">
        <v>63</v>
      </c>
    </row>
    <row r="5941" spans="1:6" x14ac:dyDescent="0.25">
      <c r="A5941" s="84">
        <v>1366002610</v>
      </c>
      <c r="C5941" s="84">
        <v>0</v>
      </c>
      <c r="D5941" s="84">
        <v>1</v>
      </c>
      <c r="E5941" s="84" t="e">
        <v>#N/A</v>
      </c>
      <c r="F5941" s="84" t="s">
        <v>67</v>
      </c>
    </row>
    <row r="5942" spans="1:6" x14ac:dyDescent="0.25">
      <c r="A5942" s="84">
        <v>1538138243</v>
      </c>
      <c r="C5942" s="84">
        <v>0</v>
      </c>
      <c r="D5942" s="84">
        <v>1</v>
      </c>
      <c r="E5942" s="84" t="e">
        <v>#N/A</v>
      </c>
      <c r="F5942" s="84" t="s">
        <v>66</v>
      </c>
    </row>
    <row r="5943" spans="1:6" x14ac:dyDescent="0.25">
      <c r="A5943" s="84">
        <v>1043295348</v>
      </c>
      <c r="C5943" s="84">
        <v>0</v>
      </c>
      <c r="D5943" s="84">
        <v>1</v>
      </c>
      <c r="E5943" s="84" t="e">
        <v>#N/A</v>
      </c>
      <c r="F5943" s="84" t="s">
        <v>63</v>
      </c>
    </row>
    <row r="5944" spans="1:6" x14ac:dyDescent="0.25">
      <c r="A5944" s="84">
        <v>1528087939</v>
      </c>
      <c r="C5944" s="84">
        <v>0</v>
      </c>
      <c r="D5944" s="84">
        <v>1</v>
      </c>
      <c r="E5944" s="84" t="e">
        <v>#N/A</v>
      </c>
      <c r="F5944" s="84" t="s">
        <v>68</v>
      </c>
    </row>
    <row r="5945" spans="1:6" x14ac:dyDescent="0.25">
      <c r="A5945" s="84">
        <v>1609805027</v>
      </c>
      <c r="C5945" s="84">
        <v>0</v>
      </c>
      <c r="D5945" s="84">
        <v>1</v>
      </c>
      <c r="E5945" s="84" t="e">
        <v>#N/A</v>
      </c>
      <c r="F5945" s="84" t="s">
        <v>63</v>
      </c>
    </row>
    <row r="5946" spans="1:6" x14ac:dyDescent="0.25">
      <c r="A5946" s="84">
        <v>1790762086</v>
      </c>
      <c r="C5946" s="84">
        <v>0</v>
      </c>
      <c r="D5946" s="84">
        <v>1</v>
      </c>
      <c r="E5946" s="84" t="e">
        <v>#N/A</v>
      </c>
      <c r="F5946" s="84" t="s">
        <v>67</v>
      </c>
    </row>
    <row r="5947" spans="1:6" x14ac:dyDescent="0.25">
      <c r="A5947" s="84">
        <v>1346288958</v>
      </c>
      <c r="C5947" s="84">
        <v>0</v>
      </c>
      <c r="D5947" s="84">
        <v>1</v>
      </c>
      <c r="E5947" s="84" t="e">
        <v>#N/A</v>
      </c>
      <c r="F5947" s="84" t="s">
        <v>63</v>
      </c>
    </row>
    <row r="5948" spans="1:6" x14ac:dyDescent="0.25">
      <c r="A5948" s="84">
        <v>1750402459</v>
      </c>
      <c r="C5948" s="84">
        <v>0</v>
      </c>
      <c r="D5948" s="84">
        <v>1</v>
      </c>
      <c r="E5948" s="84" t="e">
        <v>#N/A</v>
      </c>
      <c r="F5948" s="84" t="s">
        <v>67</v>
      </c>
    </row>
    <row r="5949" spans="1:6" x14ac:dyDescent="0.25">
      <c r="A5949" s="84">
        <v>1942523626</v>
      </c>
      <c r="C5949" s="84">
        <v>0</v>
      </c>
      <c r="D5949" s="84">
        <v>1</v>
      </c>
      <c r="E5949" s="84" t="e">
        <v>#N/A</v>
      </c>
      <c r="F5949" s="84" t="s">
        <v>66</v>
      </c>
    </row>
    <row r="5950" spans="1:6" x14ac:dyDescent="0.25">
      <c r="A5950" s="84">
        <v>1346239456</v>
      </c>
      <c r="C5950" s="84">
        <v>0</v>
      </c>
      <c r="D5950" s="84">
        <v>1</v>
      </c>
      <c r="E5950" s="84" t="e">
        <v>#N/A</v>
      </c>
      <c r="F5950" s="84" t="s">
        <v>66</v>
      </c>
    </row>
    <row r="5951" spans="1:6" x14ac:dyDescent="0.25">
      <c r="A5951" s="84">
        <v>1962609578</v>
      </c>
      <c r="C5951" s="84">
        <v>0</v>
      </c>
      <c r="D5951" s="84">
        <v>1</v>
      </c>
      <c r="E5951" s="84" t="e">
        <v>#N/A</v>
      </c>
      <c r="F5951" s="84" t="s">
        <v>63</v>
      </c>
    </row>
    <row r="5952" spans="1:6" x14ac:dyDescent="0.25">
      <c r="A5952" s="84">
        <v>1164544953</v>
      </c>
      <c r="C5952" s="84">
        <v>0</v>
      </c>
      <c r="D5952" s="84">
        <v>1</v>
      </c>
      <c r="E5952" s="84" t="e">
        <v>#N/A</v>
      </c>
      <c r="F5952" s="84" t="s">
        <v>67</v>
      </c>
    </row>
    <row r="5953" spans="1:6" x14ac:dyDescent="0.25">
      <c r="A5953" s="84">
        <v>1679815088</v>
      </c>
      <c r="C5953" s="84">
        <v>0</v>
      </c>
      <c r="D5953" s="84">
        <v>1</v>
      </c>
      <c r="E5953" s="84" t="e">
        <v>#N/A</v>
      </c>
      <c r="F5953" s="84" t="s">
        <v>66</v>
      </c>
    </row>
    <row r="5954" spans="1:6" x14ac:dyDescent="0.25">
      <c r="A5954" s="84">
        <v>1164753810</v>
      </c>
      <c r="C5954" s="84">
        <v>0</v>
      </c>
      <c r="D5954" s="84">
        <v>1</v>
      </c>
      <c r="E5954" s="84" t="e">
        <v>#N/A</v>
      </c>
      <c r="F5954" s="84" t="s">
        <v>70</v>
      </c>
    </row>
    <row r="5955" spans="1:6" x14ac:dyDescent="0.25">
      <c r="A5955" s="84">
        <v>1093957110</v>
      </c>
      <c r="C5955" s="84">
        <v>0</v>
      </c>
      <c r="D5955" s="84">
        <v>1</v>
      </c>
      <c r="E5955" s="84" t="e">
        <v>#N/A</v>
      </c>
      <c r="F5955" s="84" t="s">
        <v>68</v>
      </c>
    </row>
    <row r="5956" spans="1:6" x14ac:dyDescent="0.25">
      <c r="A5956" s="84">
        <v>1184880114</v>
      </c>
      <c r="C5956" s="84">
        <v>0</v>
      </c>
      <c r="D5956" s="84">
        <v>1</v>
      </c>
      <c r="E5956" s="84" t="e">
        <v>#N/A</v>
      </c>
      <c r="F5956" s="84" t="s">
        <v>63</v>
      </c>
    </row>
    <row r="5957" spans="1:6" x14ac:dyDescent="0.25">
      <c r="A5957" s="84">
        <v>1619355765</v>
      </c>
      <c r="C5957" s="84">
        <v>0</v>
      </c>
      <c r="D5957" s="84">
        <v>1</v>
      </c>
      <c r="E5957" s="84" t="e">
        <v>#N/A</v>
      </c>
      <c r="F5957" s="84" t="s">
        <v>66</v>
      </c>
    </row>
    <row r="5958" spans="1:6" x14ac:dyDescent="0.25">
      <c r="A5958" s="84">
        <v>1831600881</v>
      </c>
      <c r="C5958" s="84">
        <v>0</v>
      </c>
      <c r="D5958" s="84">
        <v>1</v>
      </c>
      <c r="E5958" s="84" t="e">
        <v>#N/A</v>
      </c>
      <c r="F5958" s="84" t="s">
        <v>66</v>
      </c>
    </row>
    <row r="5959" spans="1:6" x14ac:dyDescent="0.25">
      <c r="A5959" s="84">
        <v>1942836960</v>
      </c>
      <c r="C5959" s="84">
        <v>0</v>
      </c>
      <c r="D5959" s="84">
        <v>1</v>
      </c>
      <c r="E5959" s="84" t="e">
        <v>#N/A</v>
      </c>
      <c r="F5959" s="84" t="s">
        <v>67</v>
      </c>
    </row>
    <row r="5960" spans="1:6" x14ac:dyDescent="0.25">
      <c r="A5960" s="84">
        <v>1235763228</v>
      </c>
      <c r="C5960" s="84">
        <v>0</v>
      </c>
      <c r="D5960" s="84">
        <v>1</v>
      </c>
      <c r="E5960" s="84" t="e">
        <v>#N/A</v>
      </c>
      <c r="F5960" s="84" t="s">
        <v>67</v>
      </c>
    </row>
    <row r="5961" spans="1:6" x14ac:dyDescent="0.25">
      <c r="A5961" s="84">
        <v>1023053402</v>
      </c>
      <c r="C5961" s="84">
        <v>0</v>
      </c>
      <c r="D5961" s="84">
        <v>1</v>
      </c>
      <c r="E5961" s="84" t="e">
        <v>#N/A</v>
      </c>
      <c r="F5961" s="84" t="s">
        <v>67</v>
      </c>
    </row>
    <row r="5962" spans="1:6" x14ac:dyDescent="0.25">
      <c r="A5962" s="84">
        <v>1720070659</v>
      </c>
      <c r="C5962" s="84">
        <v>0</v>
      </c>
      <c r="D5962" s="84">
        <v>1</v>
      </c>
      <c r="E5962" s="84" t="e">
        <v>#N/A</v>
      </c>
      <c r="F5962" s="84" t="s">
        <v>67</v>
      </c>
    </row>
    <row r="5963" spans="1:6" x14ac:dyDescent="0.25">
      <c r="A5963" s="84">
        <v>1801191747</v>
      </c>
      <c r="C5963" s="84">
        <v>0</v>
      </c>
      <c r="D5963" s="84">
        <v>1</v>
      </c>
      <c r="E5963" s="84" t="e">
        <v>#N/A</v>
      </c>
      <c r="F5963" s="84" t="s">
        <v>66</v>
      </c>
    </row>
    <row r="5964" spans="1:6" x14ac:dyDescent="0.25">
      <c r="A5964" s="84">
        <v>1578544524</v>
      </c>
      <c r="C5964" s="84">
        <v>0</v>
      </c>
      <c r="D5964" s="84">
        <v>1</v>
      </c>
      <c r="E5964" s="84" t="e">
        <v>#N/A</v>
      </c>
      <c r="F5964" s="84" t="s">
        <v>63</v>
      </c>
    </row>
    <row r="5965" spans="1:6" x14ac:dyDescent="0.25">
      <c r="A5965" s="84">
        <v>1497940605</v>
      </c>
      <c r="C5965" s="84">
        <v>0</v>
      </c>
      <c r="D5965" s="84">
        <v>1</v>
      </c>
      <c r="E5965" s="84" t="e">
        <v>#N/A</v>
      </c>
      <c r="F5965" s="84" t="s">
        <v>66</v>
      </c>
    </row>
    <row r="5966" spans="1:6" x14ac:dyDescent="0.25">
      <c r="A5966" s="84">
        <v>1639263726</v>
      </c>
      <c r="C5966" s="84">
        <v>0</v>
      </c>
      <c r="D5966" s="84">
        <v>1</v>
      </c>
      <c r="E5966" s="84" t="e">
        <v>#N/A</v>
      </c>
      <c r="F5966" s="84" t="s">
        <v>70</v>
      </c>
    </row>
    <row r="5967" spans="1:6" x14ac:dyDescent="0.25">
      <c r="A5967" s="84">
        <v>1730183195</v>
      </c>
      <c r="C5967" s="84">
        <v>0</v>
      </c>
      <c r="D5967" s="84">
        <v>1</v>
      </c>
      <c r="E5967" s="84" t="e">
        <v>#N/A</v>
      </c>
      <c r="F5967" s="84" t="s">
        <v>66</v>
      </c>
    </row>
    <row r="5968" spans="1:6" x14ac:dyDescent="0.25">
      <c r="A5968" s="84">
        <v>1275582405</v>
      </c>
      <c r="C5968" s="84">
        <v>0</v>
      </c>
      <c r="D5968" s="84">
        <v>1</v>
      </c>
      <c r="E5968" s="84" t="e">
        <v>#N/A</v>
      </c>
      <c r="F5968" s="84" t="s">
        <v>63</v>
      </c>
    </row>
    <row r="5969" spans="1:6" x14ac:dyDescent="0.25">
      <c r="A5969" s="84">
        <v>1780654988</v>
      </c>
      <c r="C5969" s="84">
        <v>0</v>
      </c>
      <c r="D5969" s="84">
        <v>1</v>
      </c>
      <c r="E5969" s="84" t="e">
        <v>#N/A</v>
      </c>
      <c r="F5969" s="84" t="s">
        <v>66</v>
      </c>
    </row>
    <row r="5970" spans="1:6" x14ac:dyDescent="0.25">
      <c r="A5970" s="84">
        <v>1538333653</v>
      </c>
      <c r="C5970" s="84">
        <v>0</v>
      </c>
      <c r="D5970" s="84">
        <v>1</v>
      </c>
      <c r="E5970" s="84" t="e">
        <v>#N/A</v>
      </c>
      <c r="F5970" s="84" t="s">
        <v>66</v>
      </c>
    </row>
    <row r="5971" spans="1:6" x14ac:dyDescent="0.25">
      <c r="A5971" s="84">
        <v>1831485028</v>
      </c>
      <c r="C5971" s="84">
        <v>0</v>
      </c>
      <c r="D5971" s="84">
        <v>1</v>
      </c>
      <c r="E5971" s="84" t="e">
        <v>#N/A</v>
      </c>
      <c r="F5971" s="84" t="s">
        <v>70</v>
      </c>
    </row>
    <row r="5972" spans="1:6" x14ac:dyDescent="0.25">
      <c r="A5972" s="84">
        <v>1164842548</v>
      </c>
      <c r="C5972" s="84">
        <v>0</v>
      </c>
      <c r="D5972" s="84">
        <v>1</v>
      </c>
      <c r="E5972" s="84" t="e">
        <v>#N/A</v>
      </c>
      <c r="F5972" s="84" t="s">
        <v>66</v>
      </c>
    </row>
    <row r="5973" spans="1:6" x14ac:dyDescent="0.25">
      <c r="A5973" s="84">
        <v>1457747859</v>
      </c>
      <c r="C5973" s="84">
        <v>0</v>
      </c>
      <c r="D5973" s="84">
        <v>1</v>
      </c>
      <c r="E5973" s="84" t="e">
        <v>#N/A</v>
      </c>
      <c r="F5973" s="84" t="s">
        <v>63</v>
      </c>
    </row>
    <row r="5974" spans="1:6" x14ac:dyDescent="0.25">
      <c r="A5974" s="84">
        <v>1801271465</v>
      </c>
      <c r="C5974" s="84">
        <v>0</v>
      </c>
      <c r="D5974" s="84">
        <v>1</v>
      </c>
      <c r="E5974" s="84" t="e">
        <v>#N/A</v>
      </c>
      <c r="F5974" s="84" t="s">
        <v>67</v>
      </c>
    </row>
    <row r="5975" spans="1:6" x14ac:dyDescent="0.25">
      <c r="A5975" s="84">
        <v>1356888762</v>
      </c>
      <c r="C5975" s="84">
        <v>0</v>
      </c>
      <c r="D5975" s="84">
        <v>1</v>
      </c>
      <c r="E5975" s="84" t="e">
        <v>#N/A</v>
      </c>
      <c r="F5975" s="84" t="s">
        <v>67</v>
      </c>
    </row>
    <row r="5976" spans="1:6" x14ac:dyDescent="0.25">
      <c r="A5976" s="84">
        <v>1558800540</v>
      </c>
      <c r="C5976" s="84">
        <v>0</v>
      </c>
      <c r="D5976" s="84">
        <v>1</v>
      </c>
      <c r="E5976" s="84" t="e">
        <v>#N/A</v>
      </c>
      <c r="F5976" s="84" t="s">
        <v>67</v>
      </c>
    </row>
    <row r="5977" spans="1:6" x14ac:dyDescent="0.25">
      <c r="A5977" s="84">
        <v>1457843781</v>
      </c>
      <c r="C5977" s="84">
        <v>0</v>
      </c>
      <c r="D5977" s="84">
        <v>1</v>
      </c>
      <c r="E5977" s="84" t="e">
        <v>#N/A</v>
      </c>
      <c r="F5977" s="84" t="s">
        <v>67</v>
      </c>
    </row>
    <row r="5978" spans="1:6" x14ac:dyDescent="0.25">
      <c r="A5978" s="84">
        <v>1659004430</v>
      </c>
      <c r="C5978" s="84">
        <v>0</v>
      </c>
      <c r="D5978" s="84">
        <v>1</v>
      </c>
      <c r="E5978" s="84" t="e">
        <v>#N/A</v>
      </c>
      <c r="F5978" s="84" t="s">
        <v>68</v>
      </c>
    </row>
    <row r="5979" spans="1:6" x14ac:dyDescent="0.25">
      <c r="A5979" s="84">
        <v>1780790626</v>
      </c>
      <c r="C5979" s="84">
        <v>0</v>
      </c>
      <c r="D5979" s="84">
        <v>1</v>
      </c>
      <c r="E5979" s="84" t="e">
        <v>#N/A</v>
      </c>
      <c r="F5979" s="84" t="s">
        <v>63</v>
      </c>
    </row>
    <row r="5980" spans="1:6" x14ac:dyDescent="0.25">
      <c r="A5980" s="84">
        <v>1174599559</v>
      </c>
      <c r="C5980" s="84">
        <v>0</v>
      </c>
      <c r="D5980" s="84">
        <v>1</v>
      </c>
      <c r="E5980" s="84" t="e">
        <v>#N/A</v>
      </c>
      <c r="F5980" s="84" t="s">
        <v>66</v>
      </c>
    </row>
    <row r="5981" spans="1:6" x14ac:dyDescent="0.25">
      <c r="A5981" s="84">
        <v>1518903772</v>
      </c>
      <c r="C5981" s="84">
        <v>0</v>
      </c>
      <c r="D5981" s="84">
        <v>1</v>
      </c>
      <c r="E5981" s="84" t="e">
        <v>#N/A</v>
      </c>
      <c r="F5981" s="84" t="s">
        <v>66</v>
      </c>
    </row>
    <row r="5982" spans="1:6" x14ac:dyDescent="0.25">
      <c r="A5982" s="84">
        <v>1093779852</v>
      </c>
      <c r="C5982" s="84">
        <v>0</v>
      </c>
      <c r="D5982" s="84">
        <v>1</v>
      </c>
      <c r="E5982" s="84" t="e">
        <v>#N/A</v>
      </c>
      <c r="F5982" s="84" t="s">
        <v>70</v>
      </c>
    </row>
    <row r="5983" spans="1:6" x14ac:dyDescent="0.25">
      <c r="A5983" s="84">
        <v>1841499100</v>
      </c>
      <c r="C5983" s="84">
        <v>0</v>
      </c>
      <c r="D5983" s="84">
        <v>1</v>
      </c>
      <c r="E5983" s="84" t="e">
        <v>#N/A</v>
      </c>
      <c r="F5983" s="84" t="s">
        <v>70</v>
      </c>
    </row>
    <row r="5984" spans="1:6" x14ac:dyDescent="0.25">
      <c r="A5984" s="84">
        <v>1922284652</v>
      </c>
      <c r="C5984" s="84">
        <v>0</v>
      </c>
      <c r="D5984" s="84">
        <v>1</v>
      </c>
      <c r="E5984" s="84" t="e">
        <v>#N/A</v>
      </c>
      <c r="F5984" s="84" t="s">
        <v>63</v>
      </c>
    </row>
    <row r="5985" spans="1:6" x14ac:dyDescent="0.25">
      <c r="A5985" s="84">
        <v>1760432066</v>
      </c>
      <c r="C5985" s="84">
        <v>0</v>
      </c>
      <c r="D5985" s="84">
        <v>1</v>
      </c>
      <c r="E5985" s="84" t="e">
        <v>#N/A</v>
      </c>
      <c r="F5985" s="84" t="s">
        <v>63</v>
      </c>
    </row>
    <row r="5986" spans="1:6" x14ac:dyDescent="0.25">
      <c r="A5986" s="84">
        <v>1528195484</v>
      </c>
      <c r="C5986" s="84">
        <v>0</v>
      </c>
      <c r="D5986" s="84">
        <v>1</v>
      </c>
      <c r="E5986" s="84" t="e">
        <v>#N/A</v>
      </c>
      <c r="F5986" s="84" t="s">
        <v>66</v>
      </c>
    </row>
    <row r="5987" spans="1:6" x14ac:dyDescent="0.25">
      <c r="A5987" s="84">
        <v>1184887838</v>
      </c>
      <c r="C5987" s="84">
        <v>0</v>
      </c>
      <c r="D5987" s="84">
        <v>1</v>
      </c>
      <c r="E5987" s="84" t="e">
        <v>#N/A</v>
      </c>
      <c r="F5987" s="84" t="s">
        <v>67</v>
      </c>
    </row>
    <row r="5988" spans="1:6" x14ac:dyDescent="0.25">
      <c r="A5988" s="84">
        <v>1114162211</v>
      </c>
      <c r="C5988" s="84">
        <v>0</v>
      </c>
      <c r="D5988" s="84">
        <v>1</v>
      </c>
      <c r="E5988" s="84" t="e">
        <v>#N/A</v>
      </c>
      <c r="F5988" s="84" t="s">
        <v>63</v>
      </c>
    </row>
    <row r="5989" spans="1:6" x14ac:dyDescent="0.25">
      <c r="A5989" s="84">
        <v>1265437362</v>
      </c>
      <c r="C5989" s="84">
        <v>0</v>
      </c>
      <c r="D5989" s="84">
        <v>1</v>
      </c>
      <c r="E5989" s="84" t="e">
        <v>#N/A</v>
      </c>
      <c r="F5989" s="84" t="s">
        <v>63</v>
      </c>
    </row>
    <row r="5990" spans="1:6" x14ac:dyDescent="0.25">
      <c r="A5990" s="84">
        <v>1184634826</v>
      </c>
      <c r="C5990" s="84">
        <v>0</v>
      </c>
      <c r="D5990" s="84">
        <v>1</v>
      </c>
      <c r="E5990" s="84" t="e">
        <v>#N/A</v>
      </c>
      <c r="F5990" s="84" t="s">
        <v>70</v>
      </c>
    </row>
    <row r="5991" spans="1:6" x14ac:dyDescent="0.25">
      <c r="A5991" s="84">
        <v>1386663722</v>
      </c>
      <c r="C5991" s="84">
        <v>0</v>
      </c>
      <c r="D5991" s="84">
        <v>1</v>
      </c>
      <c r="E5991" s="84" t="e">
        <v>#N/A</v>
      </c>
      <c r="F5991" s="84" t="s">
        <v>67</v>
      </c>
    </row>
    <row r="5992" spans="1:6" x14ac:dyDescent="0.25">
      <c r="A5992" s="84">
        <v>1386791234</v>
      </c>
      <c r="C5992" s="84">
        <v>0</v>
      </c>
      <c r="D5992" s="84">
        <v>1</v>
      </c>
      <c r="E5992" s="84" t="e">
        <v>#N/A</v>
      </c>
      <c r="F5992" s="84" t="s">
        <v>63</v>
      </c>
    </row>
    <row r="5993" spans="1:6" x14ac:dyDescent="0.25">
      <c r="A5993" s="84">
        <v>1366494643</v>
      </c>
      <c r="C5993" s="84">
        <v>0</v>
      </c>
      <c r="D5993" s="84">
        <v>1</v>
      </c>
      <c r="E5993" s="84" t="e">
        <v>#N/A</v>
      </c>
      <c r="F5993" s="84" t="s">
        <v>68</v>
      </c>
    </row>
    <row r="5994" spans="1:6" x14ac:dyDescent="0.25">
      <c r="A5994" s="84">
        <v>1003150715</v>
      </c>
      <c r="C5994" s="84">
        <v>0</v>
      </c>
      <c r="D5994" s="84">
        <v>1</v>
      </c>
      <c r="E5994" s="84" t="e">
        <v>#N/A</v>
      </c>
      <c r="F5994" s="84" t="s">
        <v>66</v>
      </c>
    </row>
    <row r="5995" spans="1:6" x14ac:dyDescent="0.25">
      <c r="A5995" s="84">
        <v>1942509492</v>
      </c>
      <c r="C5995" s="84">
        <v>0</v>
      </c>
      <c r="D5995" s="84">
        <v>1</v>
      </c>
      <c r="E5995" s="84" t="e">
        <v>#N/A</v>
      </c>
      <c r="F5995" s="84" t="s">
        <v>63</v>
      </c>
    </row>
    <row r="5996" spans="1:6" x14ac:dyDescent="0.25">
      <c r="A5996" s="84">
        <v>1417389776</v>
      </c>
      <c r="C5996" s="84">
        <v>0</v>
      </c>
      <c r="D5996" s="84">
        <v>1</v>
      </c>
      <c r="E5996" s="84" t="e">
        <v>#N/A</v>
      </c>
      <c r="F5996" s="84" t="s">
        <v>70</v>
      </c>
    </row>
    <row r="5997" spans="1:6" x14ac:dyDescent="0.25">
      <c r="A5997" s="84">
        <v>1982018263</v>
      </c>
      <c r="C5997" s="84">
        <v>0</v>
      </c>
      <c r="D5997" s="84">
        <v>1</v>
      </c>
      <c r="E5997" s="84" t="e">
        <v>#N/A</v>
      </c>
      <c r="F5997" s="84" t="s">
        <v>63</v>
      </c>
    </row>
    <row r="5998" spans="1:6" x14ac:dyDescent="0.25">
      <c r="A5998" s="84">
        <v>1831386887</v>
      </c>
      <c r="C5998" s="84">
        <v>0</v>
      </c>
      <c r="D5998" s="84">
        <v>1</v>
      </c>
      <c r="E5998" s="84" t="e">
        <v>#N/A</v>
      </c>
      <c r="F5998" s="84" t="s">
        <v>67</v>
      </c>
    </row>
    <row r="5999" spans="1:6" x14ac:dyDescent="0.25">
      <c r="A5999" s="84">
        <v>1336556588</v>
      </c>
      <c r="C5999" s="84">
        <v>0</v>
      </c>
      <c r="D5999" s="84">
        <v>1</v>
      </c>
      <c r="E5999" s="84" t="e">
        <v>#N/A</v>
      </c>
      <c r="F5999" s="84" t="s">
        <v>66</v>
      </c>
    </row>
    <row r="6000" spans="1:6" x14ac:dyDescent="0.25">
      <c r="A6000" s="84">
        <v>1255707071</v>
      </c>
      <c r="C6000" s="84">
        <v>0</v>
      </c>
      <c r="D6000" s="84">
        <v>1</v>
      </c>
      <c r="E6000" s="84" t="e">
        <v>#N/A</v>
      </c>
      <c r="F6000" s="84" t="s">
        <v>63</v>
      </c>
    </row>
    <row r="6001" spans="1:6" x14ac:dyDescent="0.25">
      <c r="A6001" s="84">
        <v>1366925158</v>
      </c>
      <c r="C6001" s="84">
        <v>0</v>
      </c>
      <c r="D6001" s="84">
        <v>1</v>
      </c>
      <c r="E6001" s="84" t="e">
        <v>#N/A</v>
      </c>
      <c r="F6001" s="84" t="s">
        <v>66</v>
      </c>
    </row>
    <row r="6002" spans="1:6" x14ac:dyDescent="0.25">
      <c r="A6002" s="84">
        <v>1912474156</v>
      </c>
      <c r="C6002" s="84">
        <v>0</v>
      </c>
      <c r="D6002" s="84">
        <v>1</v>
      </c>
      <c r="E6002" s="84" t="e">
        <v>#N/A</v>
      </c>
      <c r="F6002" s="84" t="s">
        <v>63</v>
      </c>
    </row>
    <row r="6003" spans="1:6" x14ac:dyDescent="0.25">
      <c r="A6003" s="84">
        <v>1992325104</v>
      </c>
      <c r="C6003" s="84">
        <v>0</v>
      </c>
      <c r="D6003" s="84">
        <v>1</v>
      </c>
      <c r="E6003" s="84" t="e">
        <v>#N/A</v>
      </c>
      <c r="F6003" s="84" t="s">
        <v>66</v>
      </c>
    </row>
    <row r="6004" spans="1:6" x14ac:dyDescent="0.25">
      <c r="A6004" s="84">
        <v>1770173007</v>
      </c>
      <c r="C6004" s="84">
        <v>0</v>
      </c>
      <c r="D6004" s="84">
        <v>1</v>
      </c>
      <c r="E6004" s="84" t="e">
        <v>#N/A</v>
      </c>
      <c r="F6004" s="84" t="s">
        <v>67</v>
      </c>
    </row>
    <row r="6005" spans="1:6" x14ac:dyDescent="0.25">
      <c r="A6005" s="84">
        <v>1215709878</v>
      </c>
      <c r="C6005" s="84">
        <v>0</v>
      </c>
      <c r="D6005" s="84">
        <v>1</v>
      </c>
      <c r="E6005" s="84" t="e">
        <v>#N/A</v>
      </c>
      <c r="F6005" s="84" t="s">
        <v>67</v>
      </c>
    </row>
    <row r="6006" spans="1:6" x14ac:dyDescent="0.25">
      <c r="A6006" s="84">
        <v>1023076353</v>
      </c>
      <c r="C6006" s="84">
        <v>0</v>
      </c>
      <c r="D6006" s="84">
        <v>1</v>
      </c>
      <c r="E6006" s="84" t="e">
        <v>#N/A</v>
      </c>
      <c r="F6006" s="84" t="s">
        <v>63</v>
      </c>
    </row>
    <row r="6007" spans="1:6" x14ac:dyDescent="0.25">
      <c r="A6007" s="84">
        <v>1760611305</v>
      </c>
      <c r="C6007" s="84">
        <v>0</v>
      </c>
      <c r="D6007" s="84">
        <v>1</v>
      </c>
      <c r="E6007" s="84" t="e">
        <v>#N/A</v>
      </c>
      <c r="F6007" s="84" t="s">
        <v>66</v>
      </c>
    </row>
    <row r="6008" spans="1:6" x14ac:dyDescent="0.25">
      <c r="A6008" s="84">
        <v>1508057233</v>
      </c>
      <c r="C6008" s="84">
        <v>0</v>
      </c>
      <c r="D6008" s="84">
        <v>1</v>
      </c>
      <c r="E6008" s="84" t="e">
        <v>#N/A</v>
      </c>
      <c r="F6008" s="84" t="s">
        <v>63</v>
      </c>
    </row>
    <row r="6009" spans="1:6" x14ac:dyDescent="0.25">
      <c r="A6009" s="84">
        <v>1679716955</v>
      </c>
      <c r="C6009" s="84">
        <v>0</v>
      </c>
      <c r="D6009" s="84">
        <v>1</v>
      </c>
      <c r="E6009" s="84" t="e">
        <v>#N/A</v>
      </c>
      <c r="F6009" s="84" t="s">
        <v>63</v>
      </c>
    </row>
    <row r="6010" spans="1:6" x14ac:dyDescent="0.25">
      <c r="A6010" s="84">
        <v>1780604652</v>
      </c>
      <c r="C6010" s="84">
        <v>0</v>
      </c>
      <c r="D6010" s="84">
        <v>1</v>
      </c>
      <c r="E6010" s="84" t="e">
        <v>#N/A</v>
      </c>
      <c r="F6010" s="84" t="s">
        <v>63</v>
      </c>
    </row>
    <row r="6011" spans="1:6" x14ac:dyDescent="0.25">
      <c r="A6011" s="84">
        <v>1366594749</v>
      </c>
      <c r="C6011" s="84">
        <v>0</v>
      </c>
      <c r="D6011" s="84">
        <v>1</v>
      </c>
      <c r="E6011" s="84" t="e">
        <v>#N/A</v>
      </c>
      <c r="F6011" s="84" t="s">
        <v>70</v>
      </c>
    </row>
    <row r="6012" spans="1:6" x14ac:dyDescent="0.25">
      <c r="A6012" s="84">
        <v>1730459298</v>
      </c>
      <c r="C6012" s="84">
        <v>0</v>
      </c>
      <c r="D6012" s="84">
        <v>1</v>
      </c>
      <c r="E6012" s="84" t="e">
        <v>#N/A</v>
      </c>
      <c r="F6012" s="84" t="s">
        <v>63</v>
      </c>
    </row>
    <row r="6013" spans="1:6" x14ac:dyDescent="0.25">
      <c r="A6013" s="84">
        <v>1275791667</v>
      </c>
      <c r="C6013" s="84">
        <v>0</v>
      </c>
      <c r="D6013" s="84">
        <v>1</v>
      </c>
      <c r="E6013" s="84" t="e">
        <v>#N/A</v>
      </c>
      <c r="F6013" s="84" t="s">
        <v>66</v>
      </c>
    </row>
    <row r="6014" spans="1:6" x14ac:dyDescent="0.25">
      <c r="A6014" s="84">
        <v>1861737249</v>
      </c>
      <c r="C6014" s="84">
        <v>0</v>
      </c>
      <c r="D6014" s="84">
        <v>1</v>
      </c>
      <c r="E6014" s="84" t="e">
        <v>#N/A</v>
      </c>
      <c r="F6014" s="84" t="s">
        <v>66</v>
      </c>
    </row>
    <row r="6015" spans="1:6" x14ac:dyDescent="0.25">
      <c r="A6015" s="84">
        <v>1154647584</v>
      </c>
      <c r="C6015" s="84">
        <v>0</v>
      </c>
      <c r="D6015" s="84">
        <v>1</v>
      </c>
      <c r="E6015" s="84" t="e">
        <v>#N/A</v>
      </c>
      <c r="F6015" s="84" t="s">
        <v>67</v>
      </c>
    </row>
    <row r="6016" spans="1:6" x14ac:dyDescent="0.25">
      <c r="A6016" s="84">
        <v>1215377486</v>
      </c>
      <c r="C6016" s="84">
        <v>0</v>
      </c>
      <c r="D6016" s="84">
        <v>1</v>
      </c>
      <c r="E6016" s="84" t="e">
        <v>#N/A</v>
      </c>
      <c r="F6016" s="84" t="s">
        <v>63</v>
      </c>
    </row>
    <row r="6017" spans="1:6" x14ac:dyDescent="0.25">
      <c r="A6017" s="84">
        <v>1346515426</v>
      </c>
      <c r="C6017" s="84">
        <v>0</v>
      </c>
      <c r="D6017" s="84">
        <v>1</v>
      </c>
      <c r="E6017" s="84" t="e">
        <v>#N/A</v>
      </c>
      <c r="F6017" s="84" t="s">
        <v>66</v>
      </c>
    </row>
    <row r="6018" spans="1:6" x14ac:dyDescent="0.25">
      <c r="A6018" s="84">
        <v>1366992802</v>
      </c>
      <c r="C6018" s="84">
        <v>0</v>
      </c>
      <c r="D6018" s="84">
        <v>1</v>
      </c>
      <c r="E6018" s="84" t="e">
        <v>#N/A</v>
      </c>
      <c r="F6018" s="84" t="s">
        <v>66</v>
      </c>
    </row>
    <row r="6019" spans="1:6" x14ac:dyDescent="0.25">
      <c r="A6019" s="84">
        <v>1255596268</v>
      </c>
      <c r="C6019" s="84">
        <v>0</v>
      </c>
      <c r="D6019" s="84">
        <v>1</v>
      </c>
      <c r="E6019" s="84" t="e">
        <v>#N/A</v>
      </c>
      <c r="F6019" s="84" t="s">
        <v>67</v>
      </c>
    </row>
    <row r="6020" spans="1:6" x14ac:dyDescent="0.25">
      <c r="A6020" s="84">
        <v>1578063590</v>
      </c>
      <c r="C6020" s="84">
        <v>0</v>
      </c>
      <c r="D6020" s="84">
        <v>1</v>
      </c>
      <c r="E6020" s="84" t="e">
        <v>#N/A</v>
      </c>
      <c r="F6020" s="84" t="s">
        <v>70</v>
      </c>
    </row>
    <row r="6021" spans="1:6" x14ac:dyDescent="0.25">
      <c r="A6021" s="84">
        <v>1265084339</v>
      </c>
      <c r="C6021" s="84">
        <v>0</v>
      </c>
      <c r="D6021" s="84">
        <v>1</v>
      </c>
      <c r="E6021" s="84" t="e">
        <v>#N/A</v>
      </c>
      <c r="F6021" s="84" t="s">
        <v>63</v>
      </c>
    </row>
    <row r="6022" spans="1:6" x14ac:dyDescent="0.25">
      <c r="A6022" s="84">
        <v>1023688645</v>
      </c>
      <c r="C6022" s="84">
        <v>0</v>
      </c>
      <c r="D6022" s="84">
        <v>1</v>
      </c>
      <c r="E6022" s="84" t="e">
        <v>#N/A</v>
      </c>
      <c r="F6022" s="84" t="s">
        <v>66</v>
      </c>
    </row>
    <row r="6023" spans="1:6" x14ac:dyDescent="0.25">
      <c r="A6023" s="84">
        <v>1356351514</v>
      </c>
      <c r="C6023" s="84">
        <v>0</v>
      </c>
      <c r="D6023" s="84">
        <v>1</v>
      </c>
      <c r="E6023" s="84" t="e">
        <v>#N/A</v>
      </c>
      <c r="F6023" s="84" t="s">
        <v>67</v>
      </c>
    </row>
    <row r="6024" spans="1:6" x14ac:dyDescent="0.25">
      <c r="A6024" s="84">
        <v>1215944582</v>
      </c>
      <c r="C6024" s="84">
        <v>0</v>
      </c>
      <c r="D6024" s="84">
        <v>1</v>
      </c>
      <c r="E6024" s="84" t="e">
        <v>#N/A</v>
      </c>
      <c r="F6024" s="84" t="s">
        <v>70</v>
      </c>
    </row>
    <row r="6025" spans="1:6" x14ac:dyDescent="0.25">
      <c r="A6025" s="84">
        <v>1780664060</v>
      </c>
      <c r="C6025" s="84">
        <v>0</v>
      </c>
      <c r="D6025" s="84">
        <v>1</v>
      </c>
      <c r="E6025" s="84" t="e">
        <v>#N/A</v>
      </c>
      <c r="F6025" s="84" t="s">
        <v>63</v>
      </c>
    </row>
    <row r="6026" spans="1:6" x14ac:dyDescent="0.25">
      <c r="A6026" s="84">
        <v>1003898131</v>
      </c>
      <c r="C6026" s="84">
        <v>0</v>
      </c>
      <c r="D6026" s="84">
        <v>1</v>
      </c>
      <c r="E6026" s="84" t="e">
        <v>#N/A</v>
      </c>
      <c r="F6026" s="84" t="s">
        <v>63</v>
      </c>
    </row>
    <row r="6027" spans="1:6" x14ac:dyDescent="0.25">
      <c r="A6027" s="84">
        <v>1306886981</v>
      </c>
      <c r="C6027" s="84">
        <v>0</v>
      </c>
      <c r="D6027" s="84">
        <v>1</v>
      </c>
      <c r="E6027" s="84" t="e">
        <v>#N/A</v>
      </c>
      <c r="F6027" s="84" t="s">
        <v>63</v>
      </c>
    </row>
    <row r="6028" spans="1:6" x14ac:dyDescent="0.25">
      <c r="A6028" s="84">
        <v>1679560684</v>
      </c>
      <c r="C6028" s="84">
        <v>0</v>
      </c>
      <c r="D6028" s="84">
        <v>1</v>
      </c>
      <c r="E6028" s="84" t="e">
        <v>#N/A</v>
      </c>
      <c r="F6028" s="84" t="s">
        <v>70</v>
      </c>
    </row>
    <row r="6029" spans="1:6" x14ac:dyDescent="0.25">
      <c r="A6029" s="84">
        <v>1881653426</v>
      </c>
      <c r="C6029" s="84">
        <v>0</v>
      </c>
      <c r="D6029" s="84">
        <v>1</v>
      </c>
      <c r="E6029" s="84" t="e">
        <v>#N/A</v>
      </c>
      <c r="F6029" s="84" t="s">
        <v>67</v>
      </c>
    </row>
    <row r="6030" spans="1:6" x14ac:dyDescent="0.25">
      <c r="A6030" s="84">
        <v>1780613562</v>
      </c>
      <c r="C6030" s="84">
        <v>0</v>
      </c>
      <c r="D6030" s="84">
        <v>1</v>
      </c>
      <c r="E6030" s="84" t="e">
        <v>#N/A</v>
      </c>
      <c r="F6030" s="84" t="s">
        <v>66</v>
      </c>
    </row>
    <row r="6031" spans="1:6" x14ac:dyDescent="0.25">
      <c r="A6031" s="84">
        <v>1083821037</v>
      </c>
      <c r="C6031" s="84">
        <v>0</v>
      </c>
      <c r="D6031" s="84">
        <v>1</v>
      </c>
      <c r="E6031" s="84" t="e">
        <v>#N/A</v>
      </c>
      <c r="F6031" s="84" t="s">
        <v>63</v>
      </c>
    </row>
    <row r="6032" spans="1:6" x14ac:dyDescent="0.25">
      <c r="A6032" s="84">
        <v>1154315471</v>
      </c>
      <c r="C6032" s="84">
        <v>0</v>
      </c>
      <c r="D6032" s="84">
        <v>1</v>
      </c>
      <c r="E6032" s="84" t="e">
        <v>#N/A</v>
      </c>
      <c r="F6032" s="84" t="s">
        <v>63</v>
      </c>
    </row>
    <row r="6033" spans="1:6" x14ac:dyDescent="0.25">
      <c r="A6033" s="84">
        <v>1235236670</v>
      </c>
      <c r="C6033" s="84">
        <v>0</v>
      </c>
      <c r="D6033" s="84">
        <v>1</v>
      </c>
      <c r="E6033" s="84" t="e">
        <v>#N/A</v>
      </c>
      <c r="F6033" s="84" t="s">
        <v>63</v>
      </c>
    </row>
    <row r="6034" spans="1:6" x14ac:dyDescent="0.25">
      <c r="A6034" s="84">
        <v>1295743177</v>
      </c>
      <c r="C6034" s="84">
        <v>0</v>
      </c>
      <c r="D6034" s="84">
        <v>1</v>
      </c>
      <c r="E6034" s="84" t="e">
        <v>#N/A</v>
      </c>
      <c r="F6034" s="84" t="s">
        <v>63</v>
      </c>
    </row>
    <row r="6035" spans="1:6" x14ac:dyDescent="0.25">
      <c r="A6035" s="84">
        <v>1114071412</v>
      </c>
      <c r="C6035" s="84">
        <v>0</v>
      </c>
      <c r="D6035" s="84">
        <v>1</v>
      </c>
      <c r="E6035" s="84" t="e">
        <v>#N/A</v>
      </c>
      <c r="F6035" s="84" t="s">
        <v>63</v>
      </c>
    </row>
    <row r="6036" spans="1:6" x14ac:dyDescent="0.25">
      <c r="A6036" s="84">
        <v>1245448869</v>
      </c>
      <c r="C6036" s="84">
        <v>0</v>
      </c>
      <c r="D6036" s="84">
        <v>1</v>
      </c>
      <c r="E6036" s="84" t="e">
        <v>#N/A</v>
      </c>
      <c r="F6036" s="84" t="s">
        <v>63</v>
      </c>
    </row>
    <row r="6037" spans="1:6" x14ac:dyDescent="0.25">
      <c r="A6037" s="84">
        <v>1700190022</v>
      </c>
      <c r="C6037" s="84">
        <v>0</v>
      </c>
      <c r="D6037" s="84">
        <v>1</v>
      </c>
      <c r="E6037" s="84" t="e">
        <v>#N/A</v>
      </c>
      <c r="F6037" s="84" t="s">
        <v>70</v>
      </c>
    </row>
    <row r="6038" spans="1:6" x14ac:dyDescent="0.25">
      <c r="A6038" s="84">
        <v>1225268071</v>
      </c>
      <c r="C6038" s="84">
        <v>0</v>
      </c>
      <c r="D6038" s="84">
        <v>1</v>
      </c>
      <c r="E6038" s="84" t="e">
        <v>#N/A</v>
      </c>
      <c r="F6038" s="84" t="s">
        <v>66</v>
      </c>
    </row>
    <row r="6039" spans="1:6" x14ac:dyDescent="0.25">
      <c r="A6039" s="84">
        <v>1770014086</v>
      </c>
      <c r="C6039" s="84">
        <v>0</v>
      </c>
      <c r="D6039" s="84">
        <v>1</v>
      </c>
      <c r="E6039" s="84" t="e">
        <v>#N/A</v>
      </c>
      <c r="F6039" s="84" t="s">
        <v>67</v>
      </c>
    </row>
    <row r="6040" spans="1:6" x14ac:dyDescent="0.25">
      <c r="A6040" s="84">
        <v>1689281685</v>
      </c>
      <c r="C6040" s="84">
        <v>0</v>
      </c>
      <c r="D6040" s="84">
        <v>1</v>
      </c>
      <c r="E6040" s="84" t="e">
        <v>#N/A</v>
      </c>
      <c r="F6040" s="84" t="s">
        <v>67</v>
      </c>
    </row>
    <row r="6041" spans="1:6" x14ac:dyDescent="0.25">
      <c r="A6041" s="84">
        <v>1538805783</v>
      </c>
      <c r="C6041" s="84">
        <v>0</v>
      </c>
      <c r="D6041" s="84">
        <v>1</v>
      </c>
      <c r="E6041" s="84" t="e">
        <v>#N/A</v>
      </c>
      <c r="F6041" s="84" t="s">
        <v>70</v>
      </c>
    </row>
    <row r="6042" spans="1:6" x14ac:dyDescent="0.25">
      <c r="A6042" s="84">
        <v>1063675692</v>
      </c>
      <c r="C6042" s="84">
        <v>0</v>
      </c>
      <c r="D6042" s="84">
        <v>1</v>
      </c>
      <c r="E6042" s="84" t="e">
        <v>#N/A</v>
      </c>
      <c r="F6042" s="84" t="s">
        <v>63</v>
      </c>
    </row>
    <row r="6043" spans="1:6" x14ac:dyDescent="0.25">
      <c r="A6043" s="84">
        <v>1275570285</v>
      </c>
      <c r="C6043" s="84">
        <v>0</v>
      </c>
      <c r="D6043" s="84">
        <v>1</v>
      </c>
      <c r="E6043" s="84" t="e">
        <v>#N/A</v>
      </c>
      <c r="F6043" s="84" t="s">
        <v>63</v>
      </c>
    </row>
    <row r="6044" spans="1:6" x14ac:dyDescent="0.25">
      <c r="A6044" s="84">
        <v>1548363559</v>
      </c>
      <c r="C6044" s="84">
        <v>0</v>
      </c>
      <c r="D6044" s="84">
        <v>1</v>
      </c>
      <c r="E6044" s="84" t="e">
        <v>#N/A</v>
      </c>
      <c r="F6044" s="84" t="s">
        <v>67</v>
      </c>
    </row>
    <row r="6045" spans="1:6" x14ac:dyDescent="0.25">
      <c r="A6045" s="84">
        <v>1386612620</v>
      </c>
      <c r="C6045" s="84">
        <v>0</v>
      </c>
      <c r="D6045" s="84">
        <v>1</v>
      </c>
      <c r="E6045" s="84" t="e">
        <v>#N/A</v>
      </c>
      <c r="F6045" s="84" t="s">
        <v>63</v>
      </c>
    </row>
    <row r="6046" spans="1:6" x14ac:dyDescent="0.25">
      <c r="A6046" s="84">
        <v>1336166982</v>
      </c>
      <c r="C6046" s="84">
        <v>0</v>
      </c>
      <c r="D6046" s="84">
        <v>1</v>
      </c>
      <c r="E6046" s="84" t="e">
        <v>#N/A</v>
      </c>
      <c r="F6046" s="84" t="s">
        <v>63</v>
      </c>
    </row>
    <row r="6047" spans="1:6" x14ac:dyDescent="0.25">
      <c r="A6047" s="84">
        <v>1821070830</v>
      </c>
      <c r="C6047" s="84">
        <v>0</v>
      </c>
      <c r="D6047" s="84">
        <v>1</v>
      </c>
      <c r="E6047" s="84" t="e">
        <v>#N/A</v>
      </c>
      <c r="F6047" s="84" t="s">
        <v>67</v>
      </c>
    </row>
    <row r="6048" spans="1:6" x14ac:dyDescent="0.25">
      <c r="A6048" s="84">
        <v>1528081858</v>
      </c>
      <c r="C6048" s="84">
        <v>0</v>
      </c>
      <c r="D6048" s="84">
        <v>1</v>
      </c>
      <c r="E6048" s="84" t="e">
        <v>#N/A</v>
      </c>
      <c r="F6048" s="84" t="s">
        <v>68</v>
      </c>
    </row>
    <row r="6049" spans="1:6" x14ac:dyDescent="0.25">
      <c r="A6049" s="84">
        <v>1356321251</v>
      </c>
      <c r="C6049" s="84">
        <v>0</v>
      </c>
      <c r="D6049" s="84">
        <v>1</v>
      </c>
      <c r="E6049" s="84" t="e">
        <v>#N/A</v>
      </c>
      <c r="F6049" s="84" t="s">
        <v>63</v>
      </c>
    </row>
    <row r="6050" spans="1:6" x14ac:dyDescent="0.25">
      <c r="A6050" s="84">
        <v>1780903518</v>
      </c>
      <c r="C6050" s="84">
        <v>0</v>
      </c>
      <c r="D6050" s="84">
        <v>1</v>
      </c>
      <c r="E6050" s="84" t="e">
        <v>#N/A</v>
      </c>
      <c r="F6050" s="84" t="s">
        <v>67</v>
      </c>
    </row>
    <row r="6051" spans="1:6" x14ac:dyDescent="0.25">
      <c r="A6051" s="84">
        <v>1164680039</v>
      </c>
      <c r="C6051" s="84">
        <v>0</v>
      </c>
      <c r="D6051" s="84">
        <v>1</v>
      </c>
      <c r="E6051" s="84" t="e">
        <v>#N/A</v>
      </c>
      <c r="F6051" s="84" t="s">
        <v>70</v>
      </c>
    </row>
    <row r="6052" spans="1:6" x14ac:dyDescent="0.25">
      <c r="A6052" s="84">
        <v>1659302669</v>
      </c>
      <c r="C6052" s="84">
        <v>0</v>
      </c>
      <c r="D6052" s="84">
        <v>1</v>
      </c>
      <c r="E6052" s="84" t="e">
        <v>#N/A</v>
      </c>
      <c r="F6052" s="84" t="s">
        <v>66</v>
      </c>
    </row>
    <row r="6053" spans="1:6" x14ac:dyDescent="0.25">
      <c r="A6053" s="84">
        <v>1003078973</v>
      </c>
      <c r="C6053" s="84">
        <v>0</v>
      </c>
      <c r="D6053" s="84">
        <v>1</v>
      </c>
      <c r="E6053" s="84" t="e">
        <v>#N/A</v>
      </c>
      <c r="F6053" s="84" t="s">
        <v>63</v>
      </c>
    </row>
    <row r="6054" spans="1:6" x14ac:dyDescent="0.25">
      <c r="A6054" s="84">
        <v>1538148283</v>
      </c>
      <c r="C6054" s="84">
        <v>0</v>
      </c>
      <c r="D6054" s="84">
        <v>1</v>
      </c>
      <c r="E6054" s="84" t="e">
        <v>#N/A</v>
      </c>
      <c r="F6054" s="84" t="s">
        <v>63</v>
      </c>
    </row>
    <row r="6055" spans="1:6" x14ac:dyDescent="0.25">
      <c r="A6055" s="84">
        <v>1346395852</v>
      </c>
      <c r="C6055" s="84">
        <v>0</v>
      </c>
      <c r="D6055" s="84">
        <v>1</v>
      </c>
      <c r="E6055" s="84" t="e">
        <v>#N/A</v>
      </c>
      <c r="F6055" s="84" t="s">
        <v>67</v>
      </c>
    </row>
    <row r="6056" spans="1:6" x14ac:dyDescent="0.25">
      <c r="A6056" s="84">
        <v>1538402086</v>
      </c>
      <c r="C6056" s="84">
        <v>0</v>
      </c>
      <c r="D6056" s="84">
        <v>1</v>
      </c>
      <c r="E6056" s="84" t="e">
        <v>#N/A</v>
      </c>
      <c r="F6056" s="84" t="s">
        <v>67</v>
      </c>
    </row>
    <row r="6057" spans="1:6" x14ac:dyDescent="0.25">
      <c r="A6057" s="84">
        <v>1821257742</v>
      </c>
      <c r="C6057" s="84">
        <v>0</v>
      </c>
      <c r="D6057" s="84">
        <v>1</v>
      </c>
      <c r="E6057" s="84" t="e">
        <v>#N/A</v>
      </c>
      <c r="F6057" s="84" t="s">
        <v>63</v>
      </c>
    </row>
    <row r="6058" spans="1:6" x14ac:dyDescent="0.25">
      <c r="A6058" s="84">
        <v>1497028609</v>
      </c>
      <c r="C6058" s="84">
        <v>0</v>
      </c>
      <c r="D6058" s="84">
        <v>1</v>
      </c>
      <c r="E6058" s="84" t="e">
        <v>#N/A</v>
      </c>
      <c r="F6058" s="84" t="s">
        <v>63</v>
      </c>
    </row>
    <row r="6059" spans="1:6" x14ac:dyDescent="0.25">
      <c r="A6059" s="84">
        <v>1508347378</v>
      </c>
      <c r="C6059" s="84">
        <v>0</v>
      </c>
      <c r="D6059" s="84">
        <v>1</v>
      </c>
      <c r="E6059" s="84" t="e">
        <v>#N/A</v>
      </c>
      <c r="F6059" s="84" t="s">
        <v>63</v>
      </c>
    </row>
    <row r="6060" spans="1:6" x14ac:dyDescent="0.25">
      <c r="A6060" s="84">
        <v>1952325599</v>
      </c>
      <c r="C6060" s="84">
        <v>0</v>
      </c>
      <c r="D6060" s="84">
        <v>1</v>
      </c>
      <c r="E6060" s="84" t="e">
        <v>#N/A</v>
      </c>
      <c r="F6060" s="84" t="s">
        <v>63</v>
      </c>
    </row>
    <row r="6061" spans="1:6" x14ac:dyDescent="0.25">
      <c r="A6061" s="84">
        <v>1184663221</v>
      </c>
      <c r="C6061" s="84">
        <v>0</v>
      </c>
      <c r="D6061" s="84">
        <v>1</v>
      </c>
      <c r="E6061" s="84" t="e">
        <v>#N/A</v>
      </c>
      <c r="F6061" s="84" t="s">
        <v>63</v>
      </c>
    </row>
    <row r="6062" spans="1:6" x14ac:dyDescent="0.25">
      <c r="A6062" s="84">
        <v>1528158128</v>
      </c>
      <c r="C6062" s="84">
        <v>0</v>
      </c>
      <c r="D6062" s="84">
        <v>1</v>
      </c>
      <c r="E6062" s="84" t="e">
        <v>#N/A</v>
      </c>
      <c r="F6062" s="84" t="s">
        <v>66</v>
      </c>
    </row>
    <row r="6063" spans="1:6" x14ac:dyDescent="0.25">
      <c r="A6063" s="84">
        <v>1427031731</v>
      </c>
      <c r="C6063" s="84">
        <v>0</v>
      </c>
      <c r="D6063" s="84">
        <v>1</v>
      </c>
      <c r="E6063" s="84" t="e">
        <v>#N/A</v>
      </c>
      <c r="F6063" s="84" t="s">
        <v>63</v>
      </c>
    </row>
    <row r="6064" spans="1:6" x14ac:dyDescent="0.25">
      <c r="A6064" s="84">
        <v>1528049582</v>
      </c>
      <c r="C6064" s="84">
        <v>0</v>
      </c>
      <c r="D6064" s="84">
        <v>1</v>
      </c>
      <c r="E6064" s="84" t="e">
        <v>#N/A</v>
      </c>
      <c r="F6064" s="84" t="s">
        <v>63</v>
      </c>
    </row>
    <row r="6065" spans="1:6" x14ac:dyDescent="0.25">
      <c r="A6065" s="84">
        <v>1588623292</v>
      </c>
      <c r="C6065" s="84">
        <v>0</v>
      </c>
      <c r="D6065" s="84">
        <v>1</v>
      </c>
      <c r="E6065" s="84" t="e">
        <v>#N/A</v>
      </c>
      <c r="F6065" s="84" t="s">
        <v>63</v>
      </c>
    </row>
    <row r="6066" spans="1:6" x14ac:dyDescent="0.25">
      <c r="A6066" s="84">
        <v>1356510515</v>
      </c>
      <c r="C6066" s="84">
        <v>0</v>
      </c>
      <c r="D6066" s="84">
        <v>1</v>
      </c>
      <c r="E6066" s="84" t="e">
        <v>#N/A</v>
      </c>
      <c r="F6066" s="84" t="s">
        <v>67</v>
      </c>
    </row>
    <row r="6067" spans="1:6" x14ac:dyDescent="0.25">
      <c r="A6067" s="84">
        <v>1558434308</v>
      </c>
      <c r="C6067" s="84">
        <v>0</v>
      </c>
      <c r="D6067" s="84">
        <v>1</v>
      </c>
      <c r="E6067" s="84" t="e">
        <v>#N/A</v>
      </c>
      <c r="F6067" s="84" t="s">
        <v>63</v>
      </c>
    </row>
    <row r="6068" spans="1:6" x14ac:dyDescent="0.25">
      <c r="A6068" s="84">
        <v>1205882578</v>
      </c>
      <c r="C6068" s="84">
        <v>0</v>
      </c>
      <c r="D6068" s="84">
        <v>1</v>
      </c>
      <c r="E6068" s="84" t="e">
        <v>#N/A</v>
      </c>
      <c r="F6068" s="84" t="s">
        <v>67</v>
      </c>
    </row>
    <row r="6069" spans="1:6" x14ac:dyDescent="0.25">
      <c r="A6069" s="84">
        <v>1528117124</v>
      </c>
      <c r="C6069" s="84">
        <v>0</v>
      </c>
      <c r="D6069" s="84">
        <v>1</v>
      </c>
      <c r="E6069" s="84" t="e">
        <v>#N/A</v>
      </c>
      <c r="F6069" s="84" t="s">
        <v>63</v>
      </c>
    </row>
    <row r="6070" spans="1:6" x14ac:dyDescent="0.25">
      <c r="A6070" s="84">
        <v>1023089000</v>
      </c>
      <c r="C6070" s="84">
        <v>0</v>
      </c>
      <c r="D6070" s="84">
        <v>1</v>
      </c>
      <c r="E6070" s="84" t="e">
        <v>#N/A</v>
      </c>
      <c r="F6070" s="84" t="s">
        <v>70</v>
      </c>
    </row>
    <row r="6071" spans="1:6" x14ac:dyDescent="0.25">
      <c r="A6071" s="84">
        <v>1952698532</v>
      </c>
      <c r="C6071" s="84">
        <v>0</v>
      </c>
      <c r="D6071" s="84">
        <v>1</v>
      </c>
      <c r="E6071" s="84" t="e">
        <v>#N/A</v>
      </c>
      <c r="F6071" s="84" t="s">
        <v>63</v>
      </c>
    </row>
    <row r="6072" spans="1:6" x14ac:dyDescent="0.25">
      <c r="A6072" s="84">
        <v>1235572843</v>
      </c>
      <c r="C6072" s="84">
        <v>0</v>
      </c>
      <c r="D6072" s="84">
        <v>1</v>
      </c>
      <c r="E6072" s="84" t="e">
        <v>#N/A</v>
      </c>
      <c r="F6072" s="84" t="s">
        <v>66</v>
      </c>
    </row>
    <row r="6073" spans="1:6" x14ac:dyDescent="0.25">
      <c r="A6073" s="84">
        <v>1922428382</v>
      </c>
      <c r="C6073" s="84">
        <v>0</v>
      </c>
      <c r="D6073" s="84">
        <v>1</v>
      </c>
      <c r="E6073" s="84" t="e">
        <v>#N/A</v>
      </c>
      <c r="F6073" s="84" t="s">
        <v>63</v>
      </c>
    </row>
    <row r="6074" spans="1:6" x14ac:dyDescent="0.25">
      <c r="A6074" s="84">
        <v>1184097784</v>
      </c>
      <c r="C6074" s="84">
        <v>0</v>
      </c>
      <c r="D6074" s="84">
        <v>1</v>
      </c>
      <c r="E6074" s="84" t="e">
        <v>#N/A</v>
      </c>
      <c r="F6074" s="84" t="s">
        <v>67</v>
      </c>
    </row>
    <row r="6075" spans="1:6" x14ac:dyDescent="0.25">
      <c r="A6075" s="84">
        <v>1366709404</v>
      </c>
      <c r="C6075" s="84">
        <v>0</v>
      </c>
      <c r="D6075" s="84">
        <v>1</v>
      </c>
      <c r="E6075" s="84" t="e">
        <v>#N/A</v>
      </c>
      <c r="F6075" s="84" t="s">
        <v>63</v>
      </c>
    </row>
    <row r="6076" spans="1:6" x14ac:dyDescent="0.25">
      <c r="A6076" s="84">
        <v>1083047609</v>
      </c>
      <c r="C6076" s="84">
        <v>0</v>
      </c>
      <c r="D6076" s="84">
        <v>1</v>
      </c>
      <c r="E6076" s="84" t="e">
        <v>#N/A</v>
      </c>
      <c r="F6076" s="84" t="s">
        <v>68</v>
      </c>
    </row>
    <row r="6077" spans="1:6" x14ac:dyDescent="0.25">
      <c r="A6077" s="84">
        <v>1033408182</v>
      </c>
      <c r="C6077" s="84">
        <v>0</v>
      </c>
      <c r="D6077" s="84">
        <v>1</v>
      </c>
      <c r="E6077" s="84" t="e">
        <v>#N/A</v>
      </c>
      <c r="F6077" s="84" t="s">
        <v>67</v>
      </c>
    </row>
    <row r="6078" spans="1:6" x14ac:dyDescent="0.25">
      <c r="A6078" s="84">
        <v>1720015225</v>
      </c>
      <c r="C6078" s="84">
        <v>0</v>
      </c>
      <c r="D6078" s="84">
        <v>1</v>
      </c>
      <c r="E6078" s="84" t="e">
        <v>#N/A</v>
      </c>
      <c r="F6078" s="84" t="s">
        <v>63</v>
      </c>
    </row>
    <row r="6079" spans="1:6" x14ac:dyDescent="0.25">
      <c r="A6079" s="84">
        <v>1063704864</v>
      </c>
      <c r="C6079" s="84">
        <v>0</v>
      </c>
      <c r="D6079" s="84">
        <v>1</v>
      </c>
      <c r="E6079" s="84" t="e">
        <v>#N/A</v>
      </c>
      <c r="F6079" s="84" t="s">
        <v>63</v>
      </c>
    </row>
    <row r="6080" spans="1:6" x14ac:dyDescent="0.25">
      <c r="A6080" s="84">
        <v>1770741290</v>
      </c>
      <c r="C6080" s="84">
        <v>0</v>
      </c>
      <c r="D6080" s="84">
        <v>1</v>
      </c>
      <c r="E6080" s="84" t="e">
        <v>#N/A</v>
      </c>
      <c r="F6080" s="84" t="s">
        <v>67</v>
      </c>
    </row>
    <row r="6081" spans="1:6" x14ac:dyDescent="0.25">
      <c r="A6081" s="84">
        <v>1578950309</v>
      </c>
      <c r="C6081" s="84">
        <v>0</v>
      </c>
      <c r="D6081" s="84">
        <v>1</v>
      </c>
      <c r="E6081" s="84" t="e">
        <v>#N/A</v>
      </c>
      <c r="F6081" s="84" t="s">
        <v>63</v>
      </c>
    </row>
    <row r="6082" spans="1:6" x14ac:dyDescent="0.25">
      <c r="A6082" s="84">
        <v>1336683473</v>
      </c>
      <c r="C6082" s="84">
        <v>0</v>
      </c>
      <c r="D6082" s="84">
        <v>1</v>
      </c>
      <c r="E6082" s="84" t="e">
        <v>#N/A</v>
      </c>
      <c r="F6082" s="84" t="s">
        <v>63</v>
      </c>
    </row>
    <row r="6083" spans="1:6" x14ac:dyDescent="0.25">
      <c r="A6083" s="84">
        <v>1588189922</v>
      </c>
      <c r="C6083" s="84">
        <v>0</v>
      </c>
      <c r="D6083" s="84">
        <v>1</v>
      </c>
      <c r="E6083" s="84" t="e">
        <v>#N/A</v>
      </c>
      <c r="F6083" s="84" t="s">
        <v>66</v>
      </c>
    </row>
    <row r="6084" spans="1:6" x14ac:dyDescent="0.25">
      <c r="A6084" s="84">
        <v>1043274830</v>
      </c>
      <c r="C6084" s="84">
        <v>0</v>
      </c>
      <c r="D6084" s="84">
        <v>1</v>
      </c>
      <c r="E6084" s="84" t="e">
        <v>#N/A</v>
      </c>
      <c r="F6084" s="84" t="s">
        <v>66</v>
      </c>
    </row>
    <row r="6085" spans="1:6" x14ac:dyDescent="0.25">
      <c r="A6085" s="84">
        <v>1861452245</v>
      </c>
      <c r="C6085" s="84">
        <v>0</v>
      </c>
      <c r="D6085" s="84">
        <v>1</v>
      </c>
      <c r="E6085" s="84" t="e">
        <v>#N/A</v>
      </c>
      <c r="F6085" s="84" t="s">
        <v>63</v>
      </c>
    </row>
    <row r="6086" spans="1:6" x14ac:dyDescent="0.25">
      <c r="A6086" s="84">
        <v>1073555488</v>
      </c>
      <c r="C6086" s="84">
        <v>0</v>
      </c>
      <c r="D6086" s="84">
        <v>1</v>
      </c>
      <c r="E6086" s="84" t="e">
        <v>#N/A</v>
      </c>
      <c r="F6086" s="84" t="s">
        <v>66</v>
      </c>
    </row>
    <row r="6087" spans="1:6" x14ac:dyDescent="0.25">
      <c r="A6087" s="84">
        <v>1306811864</v>
      </c>
      <c r="C6087" s="84">
        <v>0</v>
      </c>
      <c r="D6087" s="84">
        <v>1</v>
      </c>
      <c r="E6087" s="84" t="e">
        <v>#N/A</v>
      </c>
      <c r="F6087" s="84" t="s">
        <v>68</v>
      </c>
    </row>
    <row r="6088" spans="1:6" x14ac:dyDescent="0.25">
      <c r="A6088" s="84">
        <v>1396903928</v>
      </c>
      <c r="C6088" s="84">
        <v>0</v>
      </c>
      <c r="D6088" s="84">
        <v>1</v>
      </c>
      <c r="E6088" s="84" t="e">
        <v>#N/A</v>
      </c>
      <c r="F6088" s="84" t="s">
        <v>66</v>
      </c>
    </row>
    <row r="6089" spans="1:6" x14ac:dyDescent="0.25">
      <c r="A6089" s="84">
        <v>1154476828</v>
      </c>
      <c r="C6089" s="84">
        <v>0</v>
      </c>
      <c r="D6089" s="84">
        <v>1</v>
      </c>
      <c r="E6089" s="84" t="e">
        <v>#N/A</v>
      </c>
      <c r="F6089" s="84" t="s">
        <v>63</v>
      </c>
    </row>
    <row r="6090" spans="1:6" x14ac:dyDescent="0.25">
      <c r="A6090" s="84">
        <v>1295781466</v>
      </c>
      <c r="C6090" s="84">
        <v>0</v>
      </c>
      <c r="D6090" s="84">
        <v>1</v>
      </c>
      <c r="E6090" s="84" t="e">
        <v>#N/A</v>
      </c>
      <c r="F6090" s="84" t="s">
        <v>63</v>
      </c>
    </row>
    <row r="6091" spans="1:6" x14ac:dyDescent="0.25">
      <c r="A6091" s="84">
        <v>1932254083</v>
      </c>
      <c r="C6091" s="84">
        <v>0</v>
      </c>
      <c r="D6091" s="84">
        <v>1</v>
      </c>
      <c r="E6091" s="84" t="e">
        <v>#N/A</v>
      </c>
      <c r="F6091" s="84" t="s">
        <v>63</v>
      </c>
    </row>
    <row r="6092" spans="1:6" x14ac:dyDescent="0.25">
      <c r="A6092" s="84">
        <v>1811008774</v>
      </c>
      <c r="C6092" s="84">
        <v>0</v>
      </c>
      <c r="D6092" s="84">
        <v>1</v>
      </c>
      <c r="E6092" s="84" t="e">
        <v>#N/A</v>
      </c>
      <c r="F6092" s="84" t="s">
        <v>63</v>
      </c>
    </row>
    <row r="6093" spans="1:6" x14ac:dyDescent="0.25">
      <c r="A6093" s="84">
        <v>1952793846</v>
      </c>
      <c r="C6093" s="84">
        <v>0</v>
      </c>
      <c r="D6093" s="84">
        <v>1</v>
      </c>
      <c r="E6093" s="84" t="e">
        <v>#N/A</v>
      </c>
      <c r="F6093" s="84" t="s">
        <v>63</v>
      </c>
    </row>
    <row r="6094" spans="1:6" x14ac:dyDescent="0.25">
      <c r="A6094" s="84">
        <v>1558774174</v>
      </c>
      <c r="C6094" s="84">
        <v>0</v>
      </c>
      <c r="D6094" s="84">
        <v>1</v>
      </c>
      <c r="E6094" s="84" t="e">
        <v>#N/A</v>
      </c>
      <c r="F6094" s="84" t="s">
        <v>63</v>
      </c>
    </row>
    <row r="6095" spans="1:6" x14ac:dyDescent="0.25">
      <c r="A6095" s="84">
        <v>1225493562</v>
      </c>
      <c r="C6095" s="84">
        <v>0</v>
      </c>
      <c r="D6095" s="84">
        <v>1</v>
      </c>
      <c r="E6095" s="84" t="e">
        <v>#N/A</v>
      </c>
      <c r="F6095" s="84" t="s">
        <v>63</v>
      </c>
    </row>
    <row r="6096" spans="1:6" x14ac:dyDescent="0.25">
      <c r="A6096" s="84">
        <v>1003202292</v>
      </c>
      <c r="C6096" s="84">
        <v>0</v>
      </c>
      <c r="D6096" s="84">
        <v>1</v>
      </c>
      <c r="E6096" s="84" t="e">
        <v>#N/A</v>
      </c>
      <c r="F6096" s="84" t="s">
        <v>63</v>
      </c>
    </row>
    <row r="6097" spans="1:6" x14ac:dyDescent="0.25">
      <c r="A6097" s="84">
        <v>1184123697</v>
      </c>
      <c r="C6097" s="84">
        <v>0</v>
      </c>
      <c r="D6097" s="84">
        <v>1</v>
      </c>
      <c r="E6097" s="84" t="e">
        <v>#N/A</v>
      </c>
      <c r="F6097" s="84" t="s">
        <v>63</v>
      </c>
    </row>
    <row r="6098" spans="1:6" x14ac:dyDescent="0.25">
      <c r="A6098" s="84">
        <v>1457347148</v>
      </c>
      <c r="C6098" s="84">
        <v>0</v>
      </c>
      <c r="D6098" s="84">
        <v>1</v>
      </c>
      <c r="E6098" s="84" t="e">
        <v>#N/A</v>
      </c>
      <c r="F6098" s="84" t="s">
        <v>63</v>
      </c>
    </row>
    <row r="6099" spans="1:6" x14ac:dyDescent="0.25">
      <c r="A6099" s="84">
        <v>1053765206</v>
      </c>
      <c r="C6099" s="84">
        <v>0</v>
      </c>
      <c r="D6099" s="84">
        <v>1</v>
      </c>
      <c r="E6099" s="84" t="e">
        <v>#N/A</v>
      </c>
      <c r="F6099" s="84" t="s">
        <v>66</v>
      </c>
    </row>
    <row r="6100" spans="1:6" x14ac:dyDescent="0.25">
      <c r="A6100" s="84">
        <v>1225558588</v>
      </c>
      <c r="C6100" s="84">
        <v>0</v>
      </c>
      <c r="D6100" s="84">
        <v>1</v>
      </c>
      <c r="E6100" s="84" t="e">
        <v>#N/A</v>
      </c>
      <c r="F6100" s="84" t="s">
        <v>70</v>
      </c>
    </row>
    <row r="6101" spans="1:6" x14ac:dyDescent="0.25">
      <c r="A6101" s="84">
        <v>1447775747</v>
      </c>
      <c r="C6101" s="84">
        <v>0</v>
      </c>
      <c r="D6101" s="84">
        <v>1</v>
      </c>
      <c r="E6101" s="84" t="e">
        <v>#N/A</v>
      </c>
      <c r="F6101" s="84" t="s">
        <v>63</v>
      </c>
    </row>
    <row r="6102" spans="1:6" x14ac:dyDescent="0.25">
      <c r="A6102" s="84">
        <v>1841967288</v>
      </c>
      <c r="C6102" s="84">
        <v>0</v>
      </c>
      <c r="D6102" s="84">
        <v>1</v>
      </c>
      <c r="E6102" s="84" t="e">
        <v>#N/A</v>
      </c>
      <c r="F6102" s="84" t="s">
        <v>67</v>
      </c>
    </row>
    <row r="6103" spans="1:6" x14ac:dyDescent="0.25">
      <c r="A6103" s="84">
        <v>1912990417</v>
      </c>
      <c r="C6103" s="84">
        <v>0</v>
      </c>
      <c r="D6103" s="84">
        <v>1</v>
      </c>
      <c r="E6103" s="84" t="e">
        <v>#N/A</v>
      </c>
      <c r="F6103" s="84" t="s">
        <v>63</v>
      </c>
    </row>
    <row r="6104" spans="1:6" x14ac:dyDescent="0.25">
      <c r="A6104" s="84">
        <v>1861563074</v>
      </c>
      <c r="C6104" s="84">
        <v>0</v>
      </c>
      <c r="D6104" s="84">
        <v>1</v>
      </c>
      <c r="E6104" s="84" t="e">
        <v>#N/A</v>
      </c>
      <c r="F6104" s="84" t="s">
        <v>67</v>
      </c>
    </row>
    <row r="6105" spans="1:6" x14ac:dyDescent="0.25">
      <c r="A6105" s="84">
        <v>1235165481</v>
      </c>
      <c r="C6105" s="84">
        <v>0</v>
      </c>
      <c r="D6105" s="84">
        <v>1</v>
      </c>
      <c r="E6105" s="84" t="e">
        <v>#N/A</v>
      </c>
      <c r="F6105" s="84" t="s">
        <v>67</v>
      </c>
    </row>
    <row r="6106" spans="1:6" x14ac:dyDescent="0.25">
      <c r="A6106" s="84">
        <v>1336120989</v>
      </c>
      <c r="C6106" s="84">
        <v>0</v>
      </c>
      <c r="D6106" s="84">
        <v>1</v>
      </c>
      <c r="E6106" s="84" t="e">
        <v>#N/A</v>
      </c>
      <c r="F6106" s="84" t="s">
        <v>66</v>
      </c>
    </row>
    <row r="6107" spans="1:6" x14ac:dyDescent="0.25">
      <c r="A6107" s="84">
        <v>1356449243</v>
      </c>
      <c r="C6107" s="84">
        <v>0</v>
      </c>
      <c r="D6107" s="84">
        <v>1</v>
      </c>
      <c r="E6107" s="84" t="e">
        <v>#N/A</v>
      </c>
      <c r="F6107" s="84" t="s">
        <v>63</v>
      </c>
    </row>
    <row r="6108" spans="1:6" x14ac:dyDescent="0.25">
      <c r="A6108" s="84">
        <v>1770799447</v>
      </c>
      <c r="C6108" s="84">
        <v>0</v>
      </c>
      <c r="D6108" s="84">
        <v>1</v>
      </c>
      <c r="E6108" s="84" t="e">
        <v>#N/A</v>
      </c>
      <c r="F6108" s="84" t="s">
        <v>66</v>
      </c>
    </row>
    <row r="6109" spans="1:6" x14ac:dyDescent="0.25">
      <c r="A6109" s="84">
        <v>1982850368</v>
      </c>
      <c r="C6109" s="84">
        <v>0</v>
      </c>
      <c r="D6109" s="84">
        <v>1</v>
      </c>
      <c r="E6109" s="84" t="e">
        <v>#N/A</v>
      </c>
      <c r="F6109" s="84" t="s">
        <v>63</v>
      </c>
    </row>
    <row r="6110" spans="1:6" x14ac:dyDescent="0.25">
      <c r="A6110" s="84">
        <v>1023373172</v>
      </c>
      <c r="C6110" s="84">
        <v>0</v>
      </c>
      <c r="D6110" s="84">
        <v>1</v>
      </c>
      <c r="E6110" s="84" t="e">
        <v>#N/A</v>
      </c>
      <c r="F6110" s="84" t="s">
        <v>63</v>
      </c>
    </row>
    <row r="6111" spans="1:6" x14ac:dyDescent="0.25">
      <c r="A6111" s="84">
        <v>1699940528</v>
      </c>
      <c r="C6111" s="84">
        <v>0</v>
      </c>
      <c r="D6111" s="84">
        <v>1</v>
      </c>
      <c r="E6111" s="84" t="e">
        <v>#N/A</v>
      </c>
      <c r="F6111" s="84" t="s">
        <v>63</v>
      </c>
    </row>
    <row r="6112" spans="1:6" x14ac:dyDescent="0.25">
      <c r="A6112" s="84">
        <v>1770877037</v>
      </c>
      <c r="C6112" s="84">
        <v>0</v>
      </c>
      <c r="D6112" s="84">
        <v>1</v>
      </c>
      <c r="E6112" s="84" t="e">
        <v>#N/A</v>
      </c>
      <c r="F6112" s="84" t="s">
        <v>63</v>
      </c>
    </row>
    <row r="6113" spans="1:6" x14ac:dyDescent="0.25">
      <c r="A6113" s="84">
        <v>1902179195</v>
      </c>
      <c r="C6113" s="84">
        <v>0</v>
      </c>
      <c r="D6113" s="84">
        <v>1</v>
      </c>
      <c r="E6113" s="84" t="e">
        <v>#N/A</v>
      </c>
      <c r="F6113" s="84" t="s">
        <v>63</v>
      </c>
    </row>
    <row r="6114" spans="1:6" x14ac:dyDescent="0.25">
      <c r="A6114" s="84">
        <v>1265701262</v>
      </c>
      <c r="C6114" s="84">
        <v>0</v>
      </c>
      <c r="D6114" s="84">
        <v>1</v>
      </c>
      <c r="E6114" s="84" t="e">
        <v>#N/A</v>
      </c>
      <c r="F6114" s="84" t="s">
        <v>66</v>
      </c>
    </row>
    <row r="6115" spans="1:6" x14ac:dyDescent="0.25">
      <c r="A6115" s="84">
        <v>1831534031</v>
      </c>
      <c r="C6115" s="84">
        <v>0</v>
      </c>
      <c r="D6115" s="84">
        <v>1</v>
      </c>
      <c r="E6115" s="84" t="e">
        <v>#N/A</v>
      </c>
      <c r="F6115" s="84" t="s">
        <v>63</v>
      </c>
    </row>
    <row r="6116" spans="1:6" x14ac:dyDescent="0.25">
      <c r="A6116" s="84">
        <v>1386083996</v>
      </c>
      <c r="C6116" s="84">
        <v>0</v>
      </c>
      <c r="D6116" s="84">
        <v>1</v>
      </c>
      <c r="E6116" s="84" t="e">
        <v>#N/A</v>
      </c>
      <c r="F6116" s="84" t="s">
        <v>70</v>
      </c>
    </row>
    <row r="6117" spans="1:6" x14ac:dyDescent="0.25">
      <c r="A6117" s="84">
        <v>1487006672</v>
      </c>
      <c r="C6117" s="84">
        <v>0</v>
      </c>
      <c r="D6117" s="84">
        <v>1</v>
      </c>
      <c r="E6117" s="84" t="e">
        <v>#N/A</v>
      </c>
      <c r="F6117" s="84" t="s">
        <v>63</v>
      </c>
    </row>
    <row r="6118" spans="1:6" x14ac:dyDescent="0.25">
      <c r="A6118" s="84">
        <v>1407389232</v>
      </c>
      <c r="C6118" s="84">
        <v>0</v>
      </c>
      <c r="D6118" s="84">
        <v>1</v>
      </c>
      <c r="E6118" s="84" t="e">
        <v>#N/A</v>
      </c>
      <c r="F6118" s="84" t="s">
        <v>70</v>
      </c>
    </row>
    <row r="6119" spans="1:6" x14ac:dyDescent="0.25">
      <c r="A6119" s="84">
        <v>1679041347</v>
      </c>
      <c r="C6119" s="84">
        <v>0</v>
      </c>
      <c r="D6119" s="84">
        <v>1</v>
      </c>
      <c r="E6119" s="84" t="e">
        <v>#N/A</v>
      </c>
      <c r="F6119" s="84" t="s">
        <v>66</v>
      </c>
    </row>
    <row r="6120" spans="1:6" x14ac:dyDescent="0.25">
      <c r="A6120" s="84">
        <v>1093332322</v>
      </c>
      <c r="C6120" s="84">
        <v>0</v>
      </c>
      <c r="D6120" s="84">
        <v>1</v>
      </c>
      <c r="E6120" s="84" t="e">
        <v>#N/A</v>
      </c>
      <c r="F6120" s="84" t="s">
        <v>63</v>
      </c>
    </row>
    <row r="6121" spans="1:6" x14ac:dyDescent="0.25">
      <c r="A6121" s="84">
        <v>1396413357</v>
      </c>
      <c r="C6121" s="84">
        <v>0</v>
      </c>
      <c r="D6121" s="84">
        <v>1</v>
      </c>
      <c r="E6121" s="84" t="e">
        <v>#N/A</v>
      </c>
      <c r="F6121" s="84" t="s">
        <v>67</v>
      </c>
    </row>
    <row r="6122" spans="1:6" x14ac:dyDescent="0.25">
      <c r="A6122" s="84">
        <v>1487614913</v>
      </c>
      <c r="C6122" s="84">
        <v>0</v>
      </c>
      <c r="D6122" s="84">
        <v>1</v>
      </c>
      <c r="E6122" s="84" t="e">
        <v>#N/A</v>
      </c>
      <c r="F6122" s="84" t="s">
        <v>66</v>
      </c>
    </row>
    <row r="6123" spans="1:6" x14ac:dyDescent="0.25">
      <c r="A6123" s="84">
        <v>1437150364</v>
      </c>
      <c r="C6123" s="84">
        <v>0</v>
      </c>
      <c r="D6123" s="84">
        <v>1</v>
      </c>
      <c r="E6123" s="84" t="e">
        <v>#N/A</v>
      </c>
      <c r="F6123" s="84" t="s">
        <v>70</v>
      </c>
    </row>
    <row r="6124" spans="1:6" x14ac:dyDescent="0.25">
      <c r="A6124" s="84">
        <v>1104879493</v>
      </c>
      <c r="C6124" s="84">
        <v>0</v>
      </c>
      <c r="D6124" s="84">
        <v>1</v>
      </c>
      <c r="E6124" s="84" t="e">
        <v>#N/A</v>
      </c>
      <c r="F6124" s="84" t="s">
        <v>67</v>
      </c>
    </row>
    <row r="6125" spans="1:6" x14ac:dyDescent="0.25">
      <c r="A6125" s="84">
        <v>1386802957</v>
      </c>
      <c r="C6125" s="84">
        <v>0</v>
      </c>
      <c r="D6125" s="84">
        <v>1</v>
      </c>
      <c r="E6125" s="84" t="e">
        <v>#N/A</v>
      </c>
      <c r="F6125" s="84" t="s">
        <v>63</v>
      </c>
    </row>
    <row r="6126" spans="1:6" x14ac:dyDescent="0.25">
      <c r="A6126" s="84">
        <v>1942231832</v>
      </c>
      <c r="C6126" s="84">
        <v>0</v>
      </c>
      <c r="D6126" s="84">
        <v>1</v>
      </c>
      <c r="E6126" s="84" t="e">
        <v>#N/A</v>
      </c>
      <c r="F6126" s="84" t="s">
        <v>63</v>
      </c>
    </row>
    <row r="6127" spans="1:6" x14ac:dyDescent="0.25">
      <c r="A6127" s="84">
        <v>1114909371</v>
      </c>
      <c r="C6127" s="84">
        <v>0</v>
      </c>
      <c r="D6127" s="84">
        <v>1</v>
      </c>
      <c r="E6127" s="84" t="e">
        <v>#N/A</v>
      </c>
      <c r="F6127" s="84" t="s">
        <v>66</v>
      </c>
    </row>
    <row r="6128" spans="1:6" x14ac:dyDescent="0.25">
      <c r="A6128" s="84">
        <v>1124247861</v>
      </c>
      <c r="C6128" s="84">
        <v>0</v>
      </c>
      <c r="D6128" s="84">
        <v>1</v>
      </c>
      <c r="E6128" s="84" t="e">
        <v>#N/A</v>
      </c>
      <c r="F6128" s="84" t="s">
        <v>66</v>
      </c>
    </row>
    <row r="6129" spans="1:6" x14ac:dyDescent="0.25">
      <c r="A6129" s="84">
        <v>1235216425</v>
      </c>
      <c r="C6129" s="84">
        <v>0</v>
      </c>
      <c r="D6129" s="84">
        <v>1</v>
      </c>
      <c r="E6129" s="84" t="e">
        <v>#N/A</v>
      </c>
      <c r="F6129" s="84" t="s">
        <v>67</v>
      </c>
    </row>
    <row r="6130" spans="1:6" x14ac:dyDescent="0.25">
      <c r="A6130" s="84">
        <v>1770579989</v>
      </c>
      <c r="C6130" s="84">
        <v>0</v>
      </c>
      <c r="D6130" s="84">
        <v>1</v>
      </c>
      <c r="E6130" s="84" t="e">
        <v>#N/A</v>
      </c>
      <c r="F6130" s="84" t="s">
        <v>63</v>
      </c>
    </row>
    <row r="6131" spans="1:6" x14ac:dyDescent="0.25">
      <c r="A6131" s="84">
        <v>1881808715</v>
      </c>
      <c r="C6131" s="84">
        <v>0</v>
      </c>
      <c r="D6131" s="84">
        <v>1</v>
      </c>
      <c r="E6131" s="84" t="e">
        <v>#N/A</v>
      </c>
      <c r="F6131" s="84" t="s">
        <v>67</v>
      </c>
    </row>
    <row r="6132" spans="1:6" x14ac:dyDescent="0.25">
      <c r="A6132" s="84">
        <v>1467643932</v>
      </c>
      <c r="C6132" s="84">
        <v>0</v>
      </c>
      <c r="D6132" s="84">
        <v>1</v>
      </c>
      <c r="E6132" s="84" t="e">
        <v>#N/A</v>
      </c>
      <c r="F6132" s="84" t="s">
        <v>67</v>
      </c>
    </row>
    <row r="6133" spans="1:6" x14ac:dyDescent="0.25">
      <c r="A6133" s="84">
        <v>1205071677</v>
      </c>
      <c r="C6133" s="84">
        <v>0</v>
      </c>
      <c r="D6133" s="84">
        <v>1</v>
      </c>
      <c r="E6133" s="84" t="e">
        <v>#N/A</v>
      </c>
      <c r="F6133" s="84" t="s">
        <v>63</v>
      </c>
    </row>
    <row r="6134" spans="1:6" x14ac:dyDescent="0.25">
      <c r="A6134" s="84">
        <v>1255306072</v>
      </c>
      <c r="C6134" s="84">
        <v>0</v>
      </c>
      <c r="D6134" s="84">
        <v>1</v>
      </c>
      <c r="E6134" s="84" t="e">
        <v>#N/A</v>
      </c>
      <c r="F6134" s="84" t="s">
        <v>66</v>
      </c>
    </row>
    <row r="6135" spans="1:6" x14ac:dyDescent="0.25">
      <c r="A6135" s="84">
        <v>1003806043</v>
      </c>
      <c r="C6135" s="84">
        <v>0</v>
      </c>
      <c r="D6135" s="84">
        <v>1</v>
      </c>
      <c r="E6135" s="84" t="e">
        <v>#N/A</v>
      </c>
      <c r="F6135" s="84" t="s">
        <v>66</v>
      </c>
    </row>
    <row r="6136" spans="1:6" x14ac:dyDescent="0.25">
      <c r="A6136" s="84">
        <v>1154689685</v>
      </c>
      <c r="C6136" s="84">
        <v>0</v>
      </c>
      <c r="D6136" s="84">
        <v>1</v>
      </c>
      <c r="E6136" s="84" t="e">
        <v>#N/A</v>
      </c>
      <c r="F6136" s="84" t="s">
        <v>66</v>
      </c>
    </row>
    <row r="6137" spans="1:6" x14ac:dyDescent="0.25">
      <c r="A6137" s="84">
        <v>1073856027</v>
      </c>
      <c r="C6137" s="84">
        <v>0</v>
      </c>
      <c r="D6137" s="84">
        <v>1</v>
      </c>
      <c r="E6137" s="84" t="e">
        <v>#N/A</v>
      </c>
      <c r="F6137" s="84" t="s">
        <v>63</v>
      </c>
    </row>
    <row r="6138" spans="1:6" x14ac:dyDescent="0.25">
      <c r="A6138" s="84">
        <v>1487061438</v>
      </c>
      <c r="C6138" s="84">
        <v>0</v>
      </c>
      <c r="D6138" s="84">
        <v>1</v>
      </c>
      <c r="E6138" s="84" t="e">
        <v>#N/A</v>
      </c>
      <c r="F6138" s="84" t="s">
        <v>63</v>
      </c>
    </row>
    <row r="6139" spans="1:6" x14ac:dyDescent="0.25">
      <c r="A6139" s="84">
        <v>1710151527</v>
      </c>
      <c r="C6139" s="84">
        <v>0</v>
      </c>
      <c r="D6139" s="84">
        <v>1</v>
      </c>
      <c r="E6139" s="84" t="e">
        <v>#N/A</v>
      </c>
      <c r="F6139" s="84" t="s">
        <v>63</v>
      </c>
    </row>
    <row r="6140" spans="1:6" x14ac:dyDescent="0.25">
      <c r="A6140" s="84">
        <v>1770974974</v>
      </c>
      <c r="C6140" s="84">
        <v>0</v>
      </c>
      <c r="D6140" s="84">
        <v>1</v>
      </c>
      <c r="E6140" s="84" t="e">
        <v>#N/A</v>
      </c>
      <c r="F6140" s="84" t="s">
        <v>68</v>
      </c>
    </row>
    <row r="6141" spans="1:6" x14ac:dyDescent="0.25">
      <c r="A6141" s="84">
        <v>1457883241</v>
      </c>
      <c r="C6141" s="84">
        <v>0</v>
      </c>
      <c r="D6141" s="84">
        <v>1</v>
      </c>
      <c r="E6141" s="84" t="e">
        <v>#N/A</v>
      </c>
      <c r="F6141" s="84" t="s">
        <v>67</v>
      </c>
    </row>
    <row r="6142" spans="1:6" x14ac:dyDescent="0.25">
      <c r="A6142" s="84">
        <v>1063051019</v>
      </c>
      <c r="C6142" s="84">
        <v>0</v>
      </c>
      <c r="D6142" s="84">
        <v>1</v>
      </c>
      <c r="E6142" s="84" t="e">
        <v>#N/A</v>
      </c>
      <c r="F6142" s="84" t="s">
        <v>63</v>
      </c>
    </row>
    <row r="6143" spans="1:6" x14ac:dyDescent="0.25">
      <c r="A6143" s="84">
        <v>1104459270</v>
      </c>
      <c r="C6143" s="84">
        <v>0</v>
      </c>
      <c r="D6143" s="84">
        <v>1</v>
      </c>
      <c r="E6143" s="84" t="e">
        <v>#N/A</v>
      </c>
      <c r="F6143" s="84" t="s">
        <v>63</v>
      </c>
    </row>
    <row r="6144" spans="1:6" x14ac:dyDescent="0.25">
      <c r="A6144" s="84">
        <v>1275631285</v>
      </c>
      <c r="C6144" s="84">
        <v>0</v>
      </c>
      <c r="D6144" s="84">
        <v>1</v>
      </c>
      <c r="E6144" s="84" t="e">
        <v>#N/A</v>
      </c>
      <c r="F6144" s="84" t="s">
        <v>63</v>
      </c>
    </row>
    <row r="6145" spans="1:6" x14ac:dyDescent="0.25">
      <c r="A6145" s="84">
        <v>1760426308</v>
      </c>
      <c r="C6145" s="84">
        <v>0</v>
      </c>
      <c r="D6145" s="84">
        <v>1</v>
      </c>
      <c r="E6145" s="84" t="e">
        <v>#N/A</v>
      </c>
      <c r="F6145" s="84" t="s">
        <v>70</v>
      </c>
    </row>
    <row r="6146" spans="1:6" x14ac:dyDescent="0.25">
      <c r="A6146" s="84">
        <v>1982694030</v>
      </c>
      <c r="C6146" s="84">
        <v>0</v>
      </c>
      <c r="D6146" s="84">
        <v>1</v>
      </c>
      <c r="E6146" s="84" t="e">
        <v>#N/A</v>
      </c>
      <c r="F6146" s="84" t="s">
        <v>66</v>
      </c>
    </row>
    <row r="6147" spans="1:6" x14ac:dyDescent="0.25">
      <c r="A6147" s="84">
        <v>1265491385</v>
      </c>
      <c r="C6147" s="84">
        <v>0</v>
      </c>
      <c r="D6147" s="84">
        <v>1</v>
      </c>
      <c r="E6147" s="84" t="e">
        <v>#N/A</v>
      </c>
      <c r="F6147" s="84" t="s">
        <v>66</v>
      </c>
    </row>
    <row r="6148" spans="1:6" x14ac:dyDescent="0.25">
      <c r="A6148" s="84">
        <v>1407960453</v>
      </c>
      <c r="C6148" s="84">
        <v>0</v>
      </c>
      <c r="D6148" s="84">
        <v>1</v>
      </c>
      <c r="E6148" s="84" t="e">
        <v>#N/A</v>
      </c>
      <c r="F6148" s="84" t="s">
        <v>63</v>
      </c>
    </row>
    <row r="6149" spans="1:6" x14ac:dyDescent="0.25">
      <c r="A6149" s="84">
        <v>1922039684</v>
      </c>
      <c r="C6149" s="84">
        <v>0</v>
      </c>
      <c r="D6149" s="84">
        <v>1</v>
      </c>
      <c r="E6149" s="84" t="e">
        <v>#N/A</v>
      </c>
      <c r="F6149" s="84" t="s">
        <v>67</v>
      </c>
    </row>
    <row r="6150" spans="1:6" x14ac:dyDescent="0.25">
      <c r="A6150" s="84">
        <v>1023160447</v>
      </c>
      <c r="C6150" s="84">
        <v>0</v>
      </c>
      <c r="D6150" s="84">
        <v>1</v>
      </c>
      <c r="E6150" s="84" t="e">
        <v>#N/A</v>
      </c>
      <c r="F6150" s="84" t="s">
        <v>63</v>
      </c>
    </row>
    <row r="6151" spans="1:6" x14ac:dyDescent="0.25">
      <c r="A6151" s="84">
        <v>1659369718</v>
      </c>
      <c r="C6151" s="84">
        <v>0</v>
      </c>
      <c r="D6151" s="84">
        <v>1</v>
      </c>
      <c r="E6151" s="84" t="e">
        <v>#N/A</v>
      </c>
      <c r="F6151" s="84" t="s">
        <v>66</v>
      </c>
    </row>
    <row r="6152" spans="1:6" x14ac:dyDescent="0.25">
      <c r="A6152" s="84">
        <v>1912136979</v>
      </c>
      <c r="C6152" s="84">
        <v>0</v>
      </c>
      <c r="D6152" s="84">
        <v>1</v>
      </c>
      <c r="E6152" s="84" t="e">
        <v>#N/A</v>
      </c>
      <c r="F6152" s="84" t="s">
        <v>66</v>
      </c>
    </row>
    <row r="6153" spans="1:6" x14ac:dyDescent="0.25">
      <c r="A6153" s="84">
        <v>1053402339</v>
      </c>
      <c r="C6153" s="84">
        <v>0</v>
      </c>
      <c r="D6153" s="84">
        <v>1</v>
      </c>
      <c r="E6153" s="84" t="e">
        <v>#N/A</v>
      </c>
      <c r="F6153" s="84" t="s">
        <v>66</v>
      </c>
    </row>
    <row r="6154" spans="1:6" x14ac:dyDescent="0.25">
      <c r="A6154" s="84">
        <v>1922369248</v>
      </c>
      <c r="C6154" s="84">
        <v>0</v>
      </c>
      <c r="D6154" s="84">
        <v>1</v>
      </c>
      <c r="E6154" s="84" t="e">
        <v>#N/A</v>
      </c>
      <c r="F6154" s="84" t="s">
        <v>66</v>
      </c>
    </row>
    <row r="6155" spans="1:6" x14ac:dyDescent="0.25">
      <c r="A6155" s="84">
        <v>1730147315</v>
      </c>
      <c r="C6155" s="84">
        <v>0</v>
      </c>
      <c r="D6155" s="84">
        <v>1</v>
      </c>
      <c r="E6155" s="84" t="e">
        <v>#N/A</v>
      </c>
      <c r="F6155" s="84" t="s">
        <v>70</v>
      </c>
    </row>
    <row r="6156" spans="1:6" x14ac:dyDescent="0.25">
      <c r="A6156" s="84">
        <v>1174066799</v>
      </c>
      <c r="C6156" s="84">
        <v>0</v>
      </c>
      <c r="D6156" s="84">
        <v>1</v>
      </c>
      <c r="E6156" s="84" t="e">
        <v>#N/A</v>
      </c>
      <c r="F6156" s="84" t="s">
        <v>66</v>
      </c>
    </row>
    <row r="6157" spans="1:6" x14ac:dyDescent="0.25">
      <c r="A6157" s="84">
        <v>1700426962</v>
      </c>
      <c r="C6157" s="84">
        <v>0</v>
      </c>
      <c r="D6157" s="84">
        <v>1</v>
      </c>
      <c r="E6157" s="84" t="e">
        <v>#N/A</v>
      </c>
      <c r="F6157" s="84" t="s">
        <v>63</v>
      </c>
    </row>
    <row r="6158" spans="1:6" x14ac:dyDescent="0.25">
      <c r="A6158" s="84">
        <v>1326675109</v>
      </c>
      <c r="C6158" s="84">
        <v>0</v>
      </c>
      <c r="D6158" s="84">
        <v>1</v>
      </c>
      <c r="E6158" s="84" t="e">
        <v>#N/A</v>
      </c>
      <c r="F6158" s="84" t="s">
        <v>63</v>
      </c>
    </row>
    <row r="6159" spans="1:6" x14ac:dyDescent="0.25">
      <c r="A6159" s="84">
        <v>1821617077</v>
      </c>
      <c r="C6159" s="84">
        <v>0</v>
      </c>
      <c r="D6159" s="84">
        <v>1</v>
      </c>
      <c r="E6159" s="84" t="e">
        <v>#N/A</v>
      </c>
      <c r="F6159" s="84" t="s">
        <v>66</v>
      </c>
    </row>
    <row r="6160" spans="1:6" x14ac:dyDescent="0.25">
      <c r="A6160" s="84">
        <v>1447713664</v>
      </c>
      <c r="C6160" s="84">
        <v>0</v>
      </c>
      <c r="D6160" s="84">
        <v>1</v>
      </c>
      <c r="E6160" s="84" t="e">
        <v>#N/A</v>
      </c>
      <c r="F6160" s="84" t="s">
        <v>68</v>
      </c>
    </row>
    <row r="6161" spans="1:6" x14ac:dyDescent="0.25">
      <c r="A6161" s="84">
        <v>1518922087</v>
      </c>
      <c r="C6161" s="84">
        <v>0</v>
      </c>
      <c r="D6161" s="84">
        <v>1</v>
      </c>
      <c r="E6161" s="84" t="e">
        <v>#N/A</v>
      </c>
      <c r="F6161" s="84" t="s">
        <v>66</v>
      </c>
    </row>
    <row r="6162" spans="1:6" x14ac:dyDescent="0.25">
      <c r="A6162" s="84">
        <v>1699762484</v>
      </c>
      <c r="C6162" s="84">
        <v>0</v>
      </c>
      <c r="D6162" s="84">
        <v>1</v>
      </c>
      <c r="E6162" s="84" t="e">
        <v>#N/A</v>
      </c>
      <c r="F6162" s="84" t="s">
        <v>63</v>
      </c>
    </row>
    <row r="6163" spans="1:6" x14ac:dyDescent="0.25">
      <c r="A6163" s="84">
        <v>1932169307</v>
      </c>
      <c r="C6163" s="84">
        <v>0</v>
      </c>
      <c r="D6163" s="84">
        <v>1</v>
      </c>
      <c r="E6163" s="84" t="e">
        <v>#N/A</v>
      </c>
      <c r="F6163" s="84" t="s">
        <v>63</v>
      </c>
    </row>
    <row r="6164" spans="1:6" x14ac:dyDescent="0.25">
      <c r="A6164" s="84">
        <v>1003898602</v>
      </c>
      <c r="C6164" s="84">
        <v>0</v>
      </c>
      <c r="D6164" s="84">
        <v>1</v>
      </c>
      <c r="E6164" s="84" t="e">
        <v>#N/A</v>
      </c>
      <c r="F6164" s="84" t="s">
        <v>63</v>
      </c>
    </row>
    <row r="6165" spans="1:6" x14ac:dyDescent="0.25">
      <c r="A6165" s="84">
        <v>1306812326</v>
      </c>
      <c r="C6165" s="84">
        <v>0</v>
      </c>
      <c r="D6165" s="84">
        <v>1</v>
      </c>
      <c r="E6165" s="84" t="e">
        <v>#N/A</v>
      </c>
      <c r="F6165" s="84" t="s">
        <v>63</v>
      </c>
    </row>
    <row r="6166" spans="1:6" x14ac:dyDescent="0.25">
      <c r="A6166" s="84">
        <v>1366431231</v>
      </c>
      <c r="C6166" s="84">
        <v>0</v>
      </c>
      <c r="D6166" s="84">
        <v>1</v>
      </c>
      <c r="E6166" s="84" t="e">
        <v>#N/A</v>
      </c>
      <c r="F6166" s="84" t="s">
        <v>66</v>
      </c>
    </row>
    <row r="6167" spans="1:6" x14ac:dyDescent="0.25">
      <c r="A6167" s="84">
        <v>1679568620</v>
      </c>
      <c r="C6167" s="84">
        <v>0</v>
      </c>
      <c r="D6167" s="84">
        <v>1</v>
      </c>
      <c r="E6167" s="84" t="e">
        <v>#N/A</v>
      </c>
      <c r="F6167" s="84" t="s">
        <v>63</v>
      </c>
    </row>
    <row r="6168" spans="1:6" x14ac:dyDescent="0.25">
      <c r="A6168" s="84">
        <v>1053365742</v>
      </c>
      <c r="C6168" s="84">
        <v>0</v>
      </c>
      <c r="D6168" s="84">
        <v>1</v>
      </c>
      <c r="E6168" s="84" t="e">
        <v>#N/A</v>
      </c>
      <c r="F6168" s="84" t="s">
        <v>63</v>
      </c>
    </row>
    <row r="6169" spans="1:6" x14ac:dyDescent="0.25">
      <c r="A6169" s="84">
        <v>1659301729</v>
      </c>
      <c r="C6169" s="84">
        <v>0</v>
      </c>
      <c r="D6169" s="84">
        <v>1</v>
      </c>
      <c r="E6169" s="84" t="e">
        <v>#N/A</v>
      </c>
      <c r="F6169" s="84" t="s">
        <v>67</v>
      </c>
    </row>
    <row r="6170" spans="1:6" x14ac:dyDescent="0.25">
      <c r="A6170" s="84">
        <v>1013915594</v>
      </c>
      <c r="C6170" s="84">
        <v>0</v>
      </c>
      <c r="D6170" s="84">
        <v>1</v>
      </c>
      <c r="E6170" s="84" t="e">
        <v>#N/A</v>
      </c>
      <c r="F6170" s="84" t="s">
        <v>66</v>
      </c>
    </row>
    <row r="6171" spans="1:6" x14ac:dyDescent="0.25">
      <c r="A6171" s="84">
        <v>1881816619</v>
      </c>
      <c r="C6171" s="84">
        <v>0</v>
      </c>
      <c r="D6171" s="84">
        <v>1</v>
      </c>
      <c r="E6171" s="84" t="e">
        <v>#N/A</v>
      </c>
      <c r="F6171" s="84" t="s">
        <v>70</v>
      </c>
    </row>
    <row r="6172" spans="1:6" x14ac:dyDescent="0.25">
      <c r="A6172" s="84">
        <v>1104155530</v>
      </c>
      <c r="C6172" s="84">
        <v>0</v>
      </c>
      <c r="D6172" s="84">
        <v>1</v>
      </c>
      <c r="E6172" s="84" t="e">
        <v>#N/A</v>
      </c>
      <c r="F6172" s="84" t="s">
        <v>66</v>
      </c>
    </row>
    <row r="6173" spans="1:6" x14ac:dyDescent="0.25">
      <c r="A6173" s="84">
        <v>1588042444</v>
      </c>
      <c r="C6173" s="84">
        <v>0</v>
      </c>
      <c r="D6173" s="84">
        <v>1</v>
      </c>
      <c r="E6173" s="84" t="e">
        <v>#N/A</v>
      </c>
      <c r="F6173" s="84" t="s">
        <v>63</v>
      </c>
    </row>
    <row r="6174" spans="1:6" x14ac:dyDescent="0.25">
      <c r="A6174" s="84">
        <v>1366769895</v>
      </c>
      <c r="C6174" s="84">
        <v>0</v>
      </c>
      <c r="D6174" s="84">
        <v>1</v>
      </c>
      <c r="E6174" s="84" t="e">
        <v>#N/A</v>
      </c>
      <c r="F6174" s="84" t="s">
        <v>63</v>
      </c>
    </row>
    <row r="6175" spans="1:6" x14ac:dyDescent="0.25">
      <c r="A6175" s="84">
        <v>1568961217</v>
      </c>
      <c r="C6175" s="84">
        <v>0</v>
      </c>
      <c r="D6175" s="84">
        <v>1</v>
      </c>
      <c r="E6175" s="84" t="e">
        <v>#N/A</v>
      </c>
      <c r="F6175" s="84" t="s">
        <v>63</v>
      </c>
    </row>
    <row r="6176" spans="1:6" x14ac:dyDescent="0.25">
      <c r="A6176" s="84">
        <v>1710491022</v>
      </c>
      <c r="C6176" s="84">
        <v>0</v>
      </c>
      <c r="D6176" s="84">
        <v>1</v>
      </c>
      <c r="E6176" s="84" t="e">
        <v>#N/A</v>
      </c>
      <c r="F6176" s="84" t="s">
        <v>67</v>
      </c>
    </row>
    <row r="6177" spans="1:6" x14ac:dyDescent="0.25">
      <c r="A6177" s="84">
        <v>1083102933</v>
      </c>
      <c r="C6177" s="84">
        <v>0</v>
      </c>
      <c r="D6177" s="84">
        <v>1</v>
      </c>
      <c r="E6177" s="84" t="e">
        <v>#N/A</v>
      </c>
      <c r="F6177" s="84" t="s">
        <v>63</v>
      </c>
    </row>
    <row r="6178" spans="1:6" x14ac:dyDescent="0.25">
      <c r="A6178" s="84">
        <v>1760036941</v>
      </c>
      <c r="C6178" s="84">
        <v>0</v>
      </c>
      <c r="D6178" s="84">
        <v>1</v>
      </c>
      <c r="E6178" s="84" t="e">
        <v>#N/A</v>
      </c>
      <c r="F6178" s="84" t="s">
        <v>63</v>
      </c>
    </row>
    <row r="6179" spans="1:6" x14ac:dyDescent="0.25">
      <c r="A6179" s="84">
        <v>1073130688</v>
      </c>
      <c r="C6179" s="84">
        <v>0</v>
      </c>
      <c r="D6179" s="84">
        <v>1</v>
      </c>
      <c r="E6179" s="84" t="e">
        <v>#N/A</v>
      </c>
      <c r="F6179" s="84" t="s">
        <v>66</v>
      </c>
    </row>
    <row r="6180" spans="1:6" x14ac:dyDescent="0.25">
      <c r="A6180" s="84">
        <v>1578164760</v>
      </c>
      <c r="C6180" s="84">
        <v>0</v>
      </c>
      <c r="D6180" s="84">
        <v>1</v>
      </c>
      <c r="E6180" s="84" t="e">
        <v>#N/A</v>
      </c>
      <c r="F6180" s="84" t="s">
        <v>70</v>
      </c>
    </row>
    <row r="6181" spans="1:6" x14ac:dyDescent="0.25">
      <c r="A6181" s="84">
        <v>1073508560</v>
      </c>
      <c r="C6181" s="84">
        <v>0</v>
      </c>
      <c r="D6181" s="84">
        <v>1</v>
      </c>
      <c r="E6181" s="84" t="e">
        <v>#N/A</v>
      </c>
      <c r="F6181" s="84" t="s">
        <v>70</v>
      </c>
    </row>
    <row r="6182" spans="1:6" x14ac:dyDescent="0.25">
      <c r="A6182" s="84">
        <v>1255327284</v>
      </c>
      <c r="C6182" s="84">
        <v>0</v>
      </c>
      <c r="D6182" s="84">
        <v>1</v>
      </c>
      <c r="E6182" s="84" t="e">
        <v>#N/A</v>
      </c>
      <c r="F6182" s="84" t="s">
        <v>67</v>
      </c>
    </row>
    <row r="6183" spans="1:6" x14ac:dyDescent="0.25">
      <c r="A6183" s="84">
        <v>1568794543</v>
      </c>
      <c r="C6183" s="84">
        <v>0</v>
      </c>
      <c r="D6183" s="84">
        <v>1</v>
      </c>
      <c r="E6183" s="84" t="e">
        <v>#N/A</v>
      </c>
      <c r="F6183" s="84" t="s">
        <v>67</v>
      </c>
    </row>
    <row r="6184" spans="1:6" x14ac:dyDescent="0.25">
      <c r="A6184" s="84">
        <v>1932168143</v>
      </c>
      <c r="C6184" s="84">
        <v>0</v>
      </c>
      <c r="D6184" s="84">
        <v>1</v>
      </c>
      <c r="E6184" s="84" t="e">
        <v>#N/A</v>
      </c>
      <c r="F6184" s="84" t="s">
        <v>63</v>
      </c>
    </row>
    <row r="6185" spans="1:6" x14ac:dyDescent="0.25">
      <c r="A6185" s="84">
        <v>1740258425</v>
      </c>
      <c r="C6185" s="84">
        <v>0</v>
      </c>
      <c r="D6185" s="84">
        <v>1</v>
      </c>
      <c r="E6185" s="84" t="e">
        <v>#N/A</v>
      </c>
      <c r="F6185" s="84" t="s">
        <v>63</v>
      </c>
    </row>
    <row r="6186" spans="1:6" x14ac:dyDescent="0.25">
      <c r="A6186" s="84">
        <v>1710946082</v>
      </c>
      <c r="C6186" s="84">
        <v>0</v>
      </c>
      <c r="D6186" s="84">
        <v>1</v>
      </c>
      <c r="E6186" s="84" t="e">
        <v>#N/A</v>
      </c>
      <c r="F6186" s="84" t="s">
        <v>67</v>
      </c>
    </row>
    <row r="6187" spans="1:6" x14ac:dyDescent="0.25">
      <c r="A6187" s="84">
        <v>1053407155</v>
      </c>
      <c r="C6187" s="84">
        <v>0</v>
      </c>
      <c r="D6187" s="84">
        <v>1</v>
      </c>
      <c r="E6187" s="84" t="e">
        <v>#N/A</v>
      </c>
      <c r="F6187" s="84" t="s">
        <v>63</v>
      </c>
    </row>
    <row r="6188" spans="1:6" x14ac:dyDescent="0.25">
      <c r="A6188" s="84">
        <v>1972761278</v>
      </c>
      <c r="C6188" s="84">
        <v>0</v>
      </c>
      <c r="D6188" s="84">
        <v>1</v>
      </c>
      <c r="E6188" s="84" t="e">
        <v>#N/A</v>
      </c>
      <c r="F6188" s="84" t="s">
        <v>68</v>
      </c>
    </row>
    <row r="6189" spans="1:6" x14ac:dyDescent="0.25">
      <c r="A6189" s="84">
        <v>1013980549</v>
      </c>
      <c r="C6189" s="84">
        <v>0</v>
      </c>
      <c r="D6189" s="84">
        <v>1</v>
      </c>
      <c r="E6189" s="84" t="e">
        <v>#N/A</v>
      </c>
      <c r="F6189" s="84" t="s">
        <v>66</v>
      </c>
    </row>
    <row r="6190" spans="1:6" x14ac:dyDescent="0.25">
      <c r="A6190" s="84">
        <v>1497727234</v>
      </c>
      <c r="C6190" s="84">
        <v>0</v>
      </c>
      <c r="D6190" s="84">
        <v>1</v>
      </c>
      <c r="E6190" s="84" t="e">
        <v>#N/A</v>
      </c>
      <c r="F6190" s="84" t="s">
        <v>70</v>
      </c>
    </row>
    <row r="6191" spans="1:6" x14ac:dyDescent="0.25">
      <c r="A6191" s="84">
        <v>1114906278</v>
      </c>
      <c r="C6191" s="84">
        <v>0</v>
      </c>
      <c r="D6191" s="84">
        <v>1</v>
      </c>
      <c r="E6191" s="84" t="e">
        <v>#N/A</v>
      </c>
      <c r="F6191" s="84" t="s">
        <v>70</v>
      </c>
    </row>
    <row r="6192" spans="1:6" x14ac:dyDescent="0.25">
      <c r="A6192" s="84">
        <v>1326079278</v>
      </c>
      <c r="C6192" s="84">
        <v>0</v>
      </c>
      <c r="D6192" s="84">
        <v>1</v>
      </c>
      <c r="E6192" s="84" t="e">
        <v>#N/A</v>
      </c>
      <c r="F6192" s="84" t="s">
        <v>63</v>
      </c>
    </row>
    <row r="6193" spans="1:6" x14ac:dyDescent="0.25">
      <c r="A6193" s="84">
        <v>1588913537</v>
      </c>
      <c r="C6193" s="84">
        <v>0</v>
      </c>
      <c r="D6193" s="84">
        <v>1</v>
      </c>
      <c r="E6193" s="84" t="e">
        <v>#N/A</v>
      </c>
      <c r="F6193" s="84" t="s">
        <v>67</v>
      </c>
    </row>
    <row r="6194" spans="1:6" x14ac:dyDescent="0.25">
      <c r="A6194" s="84">
        <v>1952542680</v>
      </c>
      <c r="C6194" s="84">
        <v>0</v>
      </c>
      <c r="D6194" s="84">
        <v>1</v>
      </c>
      <c r="E6194" s="84" t="e">
        <v>#N/A</v>
      </c>
      <c r="F6194" s="84" t="s">
        <v>63</v>
      </c>
    </row>
    <row r="6195" spans="1:6" x14ac:dyDescent="0.25">
      <c r="A6195" s="84">
        <v>1174821540</v>
      </c>
      <c r="C6195" s="84">
        <v>0</v>
      </c>
      <c r="D6195" s="84">
        <v>1</v>
      </c>
      <c r="E6195" s="84" t="e">
        <v>#N/A</v>
      </c>
      <c r="F6195" s="84" t="s">
        <v>66</v>
      </c>
    </row>
    <row r="6196" spans="1:6" x14ac:dyDescent="0.25">
      <c r="A6196" s="84">
        <v>1265536601</v>
      </c>
      <c r="C6196" s="84">
        <v>0</v>
      </c>
      <c r="D6196" s="84">
        <v>1</v>
      </c>
      <c r="E6196" s="84" t="e">
        <v>#N/A</v>
      </c>
      <c r="F6196" s="84" t="s">
        <v>70</v>
      </c>
    </row>
    <row r="6197" spans="1:6" x14ac:dyDescent="0.25">
      <c r="A6197" s="84">
        <v>1598100893</v>
      </c>
      <c r="C6197" s="84">
        <v>0</v>
      </c>
      <c r="D6197" s="84">
        <v>1</v>
      </c>
      <c r="E6197" s="84" t="e">
        <v>#N/A</v>
      </c>
      <c r="F6197" s="84" t="s">
        <v>63</v>
      </c>
    </row>
    <row r="6198" spans="1:6" x14ac:dyDescent="0.25">
      <c r="A6198" s="84">
        <v>1649791187</v>
      </c>
      <c r="C6198" s="84">
        <v>0</v>
      </c>
      <c r="D6198" s="84">
        <v>1</v>
      </c>
      <c r="E6198" s="84" t="e">
        <v>#N/A</v>
      </c>
      <c r="F6198" s="84" t="s">
        <v>63</v>
      </c>
    </row>
    <row r="6199" spans="1:6" x14ac:dyDescent="0.25">
      <c r="A6199" s="84">
        <v>1306930920</v>
      </c>
      <c r="C6199" s="84">
        <v>0</v>
      </c>
      <c r="D6199" s="84">
        <v>1</v>
      </c>
      <c r="E6199" s="84" t="e">
        <v>#N/A</v>
      </c>
      <c r="F6199" s="84" t="s">
        <v>66</v>
      </c>
    </row>
    <row r="6200" spans="1:6" x14ac:dyDescent="0.25">
      <c r="A6200" s="84">
        <v>1104928043</v>
      </c>
      <c r="C6200" s="84">
        <v>0</v>
      </c>
      <c r="D6200" s="84">
        <v>1</v>
      </c>
      <c r="E6200" s="84" t="e">
        <v>#N/A</v>
      </c>
      <c r="F6200" s="84" t="s">
        <v>63</v>
      </c>
    </row>
    <row r="6201" spans="1:6" x14ac:dyDescent="0.25">
      <c r="A6201" s="84">
        <v>1851307680</v>
      </c>
      <c r="C6201" s="84">
        <v>0</v>
      </c>
      <c r="D6201" s="84">
        <v>1</v>
      </c>
      <c r="E6201" s="84" t="e">
        <v>#N/A</v>
      </c>
      <c r="F6201" s="84" t="s">
        <v>63</v>
      </c>
    </row>
    <row r="6202" spans="1:6" x14ac:dyDescent="0.25">
      <c r="A6202" s="84">
        <v>1114179116</v>
      </c>
      <c r="C6202" s="84">
        <v>0</v>
      </c>
      <c r="D6202" s="84">
        <v>1</v>
      </c>
      <c r="E6202" s="84" t="e">
        <v>#N/A</v>
      </c>
      <c r="F6202" s="84" t="s">
        <v>63</v>
      </c>
    </row>
    <row r="6203" spans="1:6" x14ac:dyDescent="0.25">
      <c r="A6203" s="84">
        <v>1093035917</v>
      </c>
      <c r="C6203" s="84">
        <v>0</v>
      </c>
      <c r="D6203" s="84">
        <v>1</v>
      </c>
      <c r="E6203" s="84" t="e">
        <v>#N/A</v>
      </c>
      <c r="F6203" s="84" t="s">
        <v>63</v>
      </c>
    </row>
    <row r="6204" spans="1:6" x14ac:dyDescent="0.25">
      <c r="A6204" s="84">
        <v>1205032224</v>
      </c>
      <c r="C6204" s="84">
        <v>0</v>
      </c>
      <c r="D6204" s="84">
        <v>1</v>
      </c>
      <c r="E6204" s="84" t="e">
        <v>#N/A</v>
      </c>
      <c r="F6204" s="84" t="s">
        <v>63</v>
      </c>
    </row>
    <row r="6205" spans="1:6" x14ac:dyDescent="0.25">
      <c r="A6205" s="84">
        <v>1639326424</v>
      </c>
      <c r="C6205" s="84">
        <v>0</v>
      </c>
      <c r="D6205" s="84">
        <v>1</v>
      </c>
      <c r="E6205" s="84" t="e">
        <v>#N/A</v>
      </c>
      <c r="F6205" s="84" t="s">
        <v>66</v>
      </c>
    </row>
    <row r="6206" spans="1:6" x14ac:dyDescent="0.25">
      <c r="A6206" s="84">
        <v>1093748089</v>
      </c>
      <c r="C6206" s="84">
        <v>0</v>
      </c>
      <c r="D6206" s="84">
        <v>1</v>
      </c>
      <c r="E6206" s="84" t="e">
        <v>#N/A</v>
      </c>
      <c r="F6206" s="84" t="s">
        <v>66</v>
      </c>
    </row>
    <row r="6207" spans="1:6" x14ac:dyDescent="0.25">
      <c r="A6207" s="84">
        <v>1366676223</v>
      </c>
      <c r="C6207" s="84">
        <v>0</v>
      </c>
      <c r="D6207" s="84">
        <v>1</v>
      </c>
      <c r="E6207" s="84" t="e">
        <v>#N/A</v>
      </c>
      <c r="F6207" s="84" t="s">
        <v>63</v>
      </c>
    </row>
    <row r="6208" spans="1:6" x14ac:dyDescent="0.25">
      <c r="A6208" s="84">
        <v>1538274428</v>
      </c>
      <c r="C6208" s="84">
        <v>0</v>
      </c>
      <c r="D6208" s="84">
        <v>1</v>
      </c>
      <c r="E6208" s="84" t="e">
        <v>#N/A</v>
      </c>
      <c r="F6208" s="84" t="s">
        <v>63</v>
      </c>
    </row>
    <row r="6209" spans="1:6" x14ac:dyDescent="0.25">
      <c r="A6209" s="84">
        <v>1861448078</v>
      </c>
      <c r="C6209" s="84">
        <v>0</v>
      </c>
      <c r="D6209" s="84">
        <v>1</v>
      </c>
      <c r="E6209" s="84" t="e">
        <v>#N/A</v>
      </c>
      <c r="F6209" s="84" t="s">
        <v>63</v>
      </c>
    </row>
    <row r="6210" spans="1:6" x14ac:dyDescent="0.25">
      <c r="A6210" s="84">
        <v>1821230871</v>
      </c>
      <c r="C6210" s="84">
        <v>0</v>
      </c>
      <c r="D6210" s="84">
        <v>1</v>
      </c>
      <c r="E6210" s="84" t="e">
        <v>#N/A</v>
      </c>
      <c r="F6210" s="84" t="s">
        <v>66</v>
      </c>
    </row>
    <row r="6211" spans="1:6" x14ac:dyDescent="0.25">
      <c r="A6211" s="84">
        <v>1336465939</v>
      </c>
      <c r="C6211" s="84">
        <v>0</v>
      </c>
      <c r="D6211" s="84">
        <v>1</v>
      </c>
      <c r="E6211" s="84" t="e">
        <v>#N/A</v>
      </c>
      <c r="F6211" s="84" t="s">
        <v>70</v>
      </c>
    </row>
    <row r="6212" spans="1:6" x14ac:dyDescent="0.25">
      <c r="A6212" s="84">
        <v>1811193485</v>
      </c>
      <c r="C6212" s="84">
        <v>0</v>
      </c>
      <c r="D6212" s="84">
        <v>1</v>
      </c>
      <c r="E6212" s="84" t="e">
        <v>#N/A</v>
      </c>
      <c r="F6212" s="84" t="s">
        <v>63</v>
      </c>
    </row>
    <row r="6213" spans="1:6" x14ac:dyDescent="0.25">
      <c r="A6213" s="84">
        <v>1649560806</v>
      </c>
      <c r="C6213" s="84">
        <v>0</v>
      </c>
      <c r="D6213" s="84">
        <v>1</v>
      </c>
      <c r="E6213" s="84" t="e">
        <v>#N/A</v>
      </c>
      <c r="F6213" s="84" t="s">
        <v>67</v>
      </c>
    </row>
    <row r="6214" spans="1:6" x14ac:dyDescent="0.25">
      <c r="A6214" s="84">
        <v>1871665299</v>
      </c>
      <c r="C6214" s="84">
        <v>0</v>
      </c>
      <c r="D6214" s="84">
        <v>1</v>
      </c>
      <c r="E6214" s="84" t="e">
        <v>#N/A</v>
      </c>
      <c r="F6214" s="84" t="s">
        <v>66</v>
      </c>
    </row>
    <row r="6215" spans="1:6" x14ac:dyDescent="0.25">
      <c r="A6215" s="84">
        <v>1407259617</v>
      </c>
      <c r="C6215" s="84">
        <v>0</v>
      </c>
      <c r="D6215" s="84">
        <v>1</v>
      </c>
      <c r="E6215" s="84" t="e">
        <v>#N/A</v>
      </c>
      <c r="F6215" s="84" t="s">
        <v>67</v>
      </c>
    </row>
    <row r="6216" spans="1:6" x14ac:dyDescent="0.25">
      <c r="A6216" s="84">
        <v>1477074755</v>
      </c>
      <c r="C6216" s="84">
        <v>0</v>
      </c>
      <c r="D6216" s="84">
        <v>1</v>
      </c>
      <c r="E6216" s="84" t="e">
        <v>#N/A</v>
      </c>
      <c r="F6216" s="84" t="s">
        <v>63</v>
      </c>
    </row>
    <row r="6217" spans="1:6" x14ac:dyDescent="0.25">
      <c r="A6217" s="84">
        <v>1306266408</v>
      </c>
      <c r="C6217" s="84">
        <v>0</v>
      </c>
      <c r="D6217" s="84">
        <v>1</v>
      </c>
      <c r="E6217" s="84" t="e">
        <v>#N/A</v>
      </c>
      <c r="F6217" s="84" t="s">
        <v>67</v>
      </c>
    </row>
    <row r="6218" spans="1:6" x14ac:dyDescent="0.25">
      <c r="A6218" s="84">
        <v>1912593443</v>
      </c>
      <c r="C6218" s="84">
        <v>0</v>
      </c>
      <c r="D6218" s="84">
        <v>1</v>
      </c>
      <c r="E6218" s="84" t="e">
        <v>#N/A</v>
      </c>
      <c r="F6218" s="84" t="s">
        <v>63</v>
      </c>
    </row>
    <row r="6219" spans="1:6" x14ac:dyDescent="0.25">
      <c r="A6219" s="84">
        <v>1508525411</v>
      </c>
      <c r="C6219" s="84">
        <v>0</v>
      </c>
      <c r="D6219" s="84">
        <v>1</v>
      </c>
      <c r="E6219" s="84" t="e">
        <v>#N/A</v>
      </c>
      <c r="F6219" s="84" t="s">
        <v>63</v>
      </c>
    </row>
    <row r="6220" spans="1:6" x14ac:dyDescent="0.25">
      <c r="A6220" s="84">
        <v>1144931916</v>
      </c>
      <c r="C6220" s="84">
        <v>0</v>
      </c>
      <c r="D6220" s="84">
        <v>1</v>
      </c>
      <c r="E6220" s="84" t="e">
        <v>#N/A</v>
      </c>
      <c r="F6220" s="84" t="s">
        <v>63</v>
      </c>
    </row>
    <row r="6221" spans="1:6" x14ac:dyDescent="0.25">
      <c r="A6221" s="84">
        <v>1285601419</v>
      </c>
      <c r="C6221" s="84">
        <v>0</v>
      </c>
      <c r="D6221" s="84">
        <v>1</v>
      </c>
      <c r="E6221" s="84" t="e">
        <v>#N/A</v>
      </c>
      <c r="F6221" s="84" t="s">
        <v>63</v>
      </c>
    </row>
    <row r="6222" spans="1:6" x14ac:dyDescent="0.25">
      <c r="A6222" s="84">
        <v>1639289382</v>
      </c>
      <c r="C6222" s="84">
        <v>0</v>
      </c>
      <c r="D6222" s="84">
        <v>1</v>
      </c>
      <c r="E6222" s="84" t="e">
        <v>#N/A</v>
      </c>
      <c r="F6222" s="84" t="s">
        <v>63</v>
      </c>
    </row>
    <row r="6223" spans="1:6" x14ac:dyDescent="0.25">
      <c r="A6223" s="84">
        <v>1740230333</v>
      </c>
      <c r="C6223" s="84">
        <v>0</v>
      </c>
      <c r="D6223" s="84">
        <v>1</v>
      </c>
      <c r="E6223" s="84" t="e">
        <v>#N/A</v>
      </c>
      <c r="F6223" s="84" t="s">
        <v>66</v>
      </c>
    </row>
    <row r="6224" spans="1:6" x14ac:dyDescent="0.25">
      <c r="A6224" s="84">
        <v>1083801518</v>
      </c>
      <c r="C6224" s="84">
        <v>0</v>
      </c>
      <c r="D6224" s="84">
        <v>1</v>
      </c>
      <c r="E6224" s="84" t="e">
        <v>#N/A</v>
      </c>
      <c r="F6224" s="84" t="s">
        <v>63</v>
      </c>
    </row>
    <row r="6225" spans="1:6" x14ac:dyDescent="0.25">
      <c r="A6225" s="84">
        <v>1326242900</v>
      </c>
      <c r="C6225" s="84">
        <v>0</v>
      </c>
      <c r="D6225" s="84">
        <v>1</v>
      </c>
      <c r="E6225" s="84" t="e">
        <v>#N/A</v>
      </c>
      <c r="F6225" s="84" t="s">
        <v>70</v>
      </c>
    </row>
    <row r="6226" spans="1:6" x14ac:dyDescent="0.25">
      <c r="A6226" s="84">
        <v>1518107051</v>
      </c>
      <c r="C6226" s="84">
        <v>0</v>
      </c>
      <c r="D6226" s="84">
        <v>1</v>
      </c>
      <c r="E6226" s="84" t="e">
        <v>#N/A</v>
      </c>
      <c r="F6226" s="84" t="s">
        <v>63</v>
      </c>
    </row>
    <row r="6227" spans="1:6" x14ac:dyDescent="0.25">
      <c r="A6227" s="84">
        <v>1568637825</v>
      </c>
      <c r="C6227" s="84">
        <v>0</v>
      </c>
      <c r="D6227" s="84">
        <v>1</v>
      </c>
      <c r="E6227" s="84" t="e">
        <v>#N/A</v>
      </c>
      <c r="F6227" s="84" t="s">
        <v>67</v>
      </c>
    </row>
    <row r="6228" spans="1:6" x14ac:dyDescent="0.25">
      <c r="A6228" s="84">
        <v>1760478689</v>
      </c>
      <c r="C6228" s="84">
        <v>0</v>
      </c>
      <c r="D6228" s="84">
        <v>1</v>
      </c>
      <c r="E6228" s="84" t="e">
        <v>#N/A</v>
      </c>
      <c r="F6228" s="84" t="s">
        <v>63</v>
      </c>
    </row>
    <row r="6229" spans="1:6" x14ac:dyDescent="0.25">
      <c r="A6229" s="84">
        <v>1154309375</v>
      </c>
      <c r="C6229" s="84">
        <v>0</v>
      </c>
      <c r="D6229" s="84">
        <v>1</v>
      </c>
      <c r="E6229" s="84" t="e">
        <v>#N/A</v>
      </c>
      <c r="F6229" s="84" t="s">
        <v>67</v>
      </c>
    </row>
    <row r="6230" spans="1:6" x14ac:dyDescent="0.25">
      <c r="A6230" s="84">
        <v>1487897997</v>
      </c>
      <c r="C6230" s="84">
        <v>0</v>
      </c>
      <c r="D6230" s="84">
        <v>1</v>
      </c>
      <c r="E6230" s="84" t="e">
        <v>#N/A</v>
      </c>
      <c r="F6230" s="84" t="s">
        <v>66</v>
      </c>
    </row>
    <row r="6231" spans="1:6" x14ac:dyDescent="0.25">
      <c r="A6231" s="84">
        <v>1659390342</v>
      </c>
      <c r="C6231" s="84">
        <v>0</v>
      </c>
      <c r="D6231" s="84">
        <v>1</v>
      </c>
      <c r="E6231" s="84" t="e">
        <v>#N/A</v>
      </c>
      <c r="F6231" s="84" t="s">
        <v>67</v>
      </c>
    </row>
    <row r="6232" spans="1:6" x14ac:dyDescent="0.25">
      <c r="A6232" s="84">
        <v>1811099104</v>
      </c>
      <c r="C6232" s="84">
        <v>0</v>
      </c>
      <c r="D6232" s="84">
        <v>1</v>
      </c>
      <c r="E6232" s="84" t="e">
        <v>#N/A</v>
      </c>
      <c r="F6232" s="84" t="s">
        <v>67</v>
      </c>
    </row>
    <row r="6233" spans="1:6" x14ac:dyDescent="0.25">
      <c r="A6233" s="84">
        <v>1669812087</v>
      </c>
      <c r="C6233" s="84">
        <v>0</v>
      </c>
      <c r="D6233" s="84">
        <v>1</v>
      </c>
      <c r="E6233" s="84" t="e">
        <v>#N/A</v>
      </c>
      <c r="F6233" s="84" t="s">
        <v>67</v>
      </c>
    </row>
    <row r="6234" spans="1:6" x14ac:dyDescent="0.25">
      <c r="A6234" s="84">
        <v>1629417761</v>
      </c>
      <c r="C6234" s="84">
        <v>0</v>
      </c>
      <c r="D6234" s="84">
        <v>1</v>
      </c>
      <c r="E6234" s="84" t="e">
        <v>#N/A</v>
      </c>
      <c r="F6234" s="84" t="s">
        <v>63</v>
      </c>
    </row>
    <row r="6235" spans="1:6" x14ac:dyDescent="0.25">
      <c r="A6235" s="84">
        <v>1427480466</v>
      </c>
      <c r="C6235" s="84">
        <v>0</v>
      </c>
      <c r="D6235" s="84">
        <v>1</v>
      </c>
      <c r="E6235" s="84" t="e">
        <v>#N/A</v>
      </c>
      <c r="F6235" s="84" t="s">
        <v>66</v>
      </c>
    </row>
    <row r="6236" spans="1:6" x14ac:dyDescent="0.25">
      <c r="A6236" s="84">
        <v>1285084566</v>
      </c>
      <c r="C6236" s="84">
        <v>0</v>
      </c>
      <c r="D6236" s="84">
        <v>1</v>
      </c>
      <c r="E6236" s="84" t="e">
        <v>#N/A</v>
      </c>
      <c r="F6236" s="84" t="s">
        <v>66</v>
      </c>
    </row>
    <row r="6237" spans="1:6" x14ac:dyDescent="0.25">
      <c r="A6237" s="84">
        <v>1134632334</v>
      </c>
      <c r="C6237" s="84">
        <v>0</v>
      </c>
      <c r="D6237" s="84">
        <v>1</v>
      </c>
      <c r="E6237" s="84" t="e">
        <v>#N/A</v>
      </c>
      <c r="F6237" s="84" t="s">
        <v>70</v>
      </c>
    </row>
    <row r="6238" spans="1:6" x14ac:dyDescent="0.25">
      <c r="A6238" s="84">
        <v>1558839977</v>
      </c>
      <c r="C6238" s="84">
        <v>0</v>
      </c>
      <c r="D6238" s="84">
        <v>1</v>
      </c>
      <c r="E6238" s="84" t="e">
        <v>#N/A</v>
      </c>
      <c r="F6238" s="84" t="s">
        <v>67</v>
      </c>
    </row>
    <row r="6239" spans="1:6" x14ac:dyDescent="0.25">
      <c r="A6239" s="84">
        <v>1245862168</v>
      </c>
      <c r="C6239" s="84">
        <v>0</v>
      </c>
      <c r="D6239" s="84">
        <v>1</v>
      </c>
      <c r="E6239" s="84" t="e">
        <v>#N/A</v>
      </c>
      <c r="F6239" s="84" t="s">
        <v>66</v>
      </c>
    </row>
    <row r="6240" spans="1:6" x14ac:dyDescent="0.25">
      <c r="A6240" s="84">
        <v>1265073217</v>
      </c>
      <c r="C6240" s="84">
        <v>0</v>
      </c>
      <c r="D6240" s="84">
        <v>1</v>
      </c>
      <c r="E6240" s="84" t="e">
        <v>#N/A</v>
      </c>
      <c r="F6240" s="84" t="s">
        <v>63</v>
      </c>
    </row>
    <row r="6241" spans="1:6" x14ac:dyDescent="0.25">
      <c r="A6241" s="84">
        <v>1972187607</v>
      </c>
      <c r="C6241" s="84">
        <v>0</v>
      </c>
      <c r="D6241" s="84">
        <v>1</v>
      </c>
      <c r="E6241" s="84" t="e">
        <v>#N/A</v>
      </c>
      <c r="F6241" s="84" t="s">
        <v>63</v>
      </c>
    </row>
    <row r="6242" spans="1:6" x14ac:dyDescent="0.25">
      <c r="A6242" s="84">
        <v>1861485963</v>
      </c>
      <c r="C6242" s="84">
        <v>0</v>
      </c>
      <c r="D6242" s="84">
        <v>1</v>
      </c>
      <c r="E6242" s="84" t="e">
        <v>#N/A</v>
      </c>
      <c r="F6242" s="84" t="s">
        <v>63</v>
      </c>
    </row>
    <row r="6243" spans="1:6" x14ac:dyDescent="0.25">
      <c r="A6243" s="84">
        <v>1104816214</v>
      </c>
      <c r="C6243" s="84">
        <v>0</v>
      </c>
      <c r="D6243" s="84">
        <v>1</v>
      </c>
      <c r="E6243" s="84" t="e">
        <v>#N/A</v>
      </c>
      <c r="F6243" s="84" t="s">
        <v>63</v>
      </c>
    </row>
    <row r="6244" spans="1:6" x14ac:dyDescent="0.25">
      <c r="A6244" s="84">
        <v>1316180870</v>
      </c>
      <c r="C6244" s="84">
        <v>0</v>
      </c>
      <c r="D6244" s="84">
        <v>1</v>
      </c>
      <c r="E6244" s="84" t="e">
        <v>#N/A</v>
      </c>
      <c r="F6244" s="84" t="s">
        <v>67</v>
      </c>
    </row>
    <row r="6245" spans="1:6" x14ac:dyDescent="0.25">
      <c r="A6245" s="84">
        <v>1417918988</v>
      </c>
      <c r="C6245" s="84">
        <v>0</v>
      </c>
      <c r="D6245" s="84">
        <v>1</v>
      </c>
      <c r="E6245" s="84" t="e">
        <v>#N/A</v>
      </c>
      <c r="F6245" s="84" t="s">
        <v>70</v>
      </c>
    </row>
    <row r="6246" spans="1:6" x14ac:dyDescent="0.25">
      <c r="A6246" s="84">
        <v>1104859420</v>
      </c>
      <c r="C6246" s="84">
        <v>0</v>
      </c>
      <c r="D6246" s="84">
        <v>1</v>
      </c>
      <c r="E6246" s="84" t="e">
        <v>#N/A</v>
      </c>
      <c r="F6246" s="84" t="s">
        <v>67</v>
      </c>
    </row>
    <row r="6247" spans="1:6" x14ac:dyDescent="0.25">
      <c r="A6247" s="84">
        <v>1033193628</v>
      </c>
      <c r="C6247" s="84">
        <v>0</v>
      </c>
      <c r="D6247" s="84">
        <v>1</v>
      </c>
      <c r="E6247" s="84" t="e">
        <v>#N/A</v>
      </c>
      <c r="F6247" s="84" t="s">
        <v>67</v>
      </c>
    </row>
    <row r="6248" spans="1:6" x14ac:dyDescent="0.25">
      <c r="A6248" s="84">
        <v>1326207341</v>
      </c>
      <c r="C6248" s="84">
        <v>0</v>
      </c>
      <c r="D6248" s="84">
        <v>1</v>
      </c>
      <c r="E6248" s="84" t="e">
        <v>#N/A</v>
      </c>
      <c r="F6248" s="84" t="s">
        <v>63</v>
      </c>
    </row>
    <row r="6249" spans="1:6" x14ac:dyDescent="0.25">
      <c r="A6249" s="84">
        <v>1164600615</v>
      </c>
      <c r="C6249" s="84">
        <v>0</v>
      </c>
      <c r="D6249" s="84">
        <v>1</v>
      </c>
      <c r="E6249" s="84" t="e">
        <v>#N/A</v>
      </c>
      <c r="F6249" s="84" t="s">
        <v>63</v>
      </c>
    </row>
    <row r="6250" spans="1:6" x14ac:dyDescent="0.25">
      <c r="A6250" s="84">
        <v>1699227348</v>
      </c>
      <c r="C6250" s="84">
        <v>0</v>
      </c>
      <c r="D6250" s="84">
        <v>1</v>
      </c>
      <c r="E6250" s="84" t="e">
        <v>#N/A</v>
      </c>
      <c r="F6250" s="84" t="s">
        <v>66</v>
      </c>
    </row>
    <row r="6251" spans="1:6" x14ac:dyDescent="0.25">
      <c r="A6251" s="84">
        <v>1982135091</v>
      </c>
      <c r="C6251" s="84">
        <v>0</v>
      </c>
      <c r="D6251" s="84">
        <v>1</v>
      </c>
      <c r="E6251" s="84" t="e">
        <v>#N/A</v>
      </c>
      <c r="F6251" s="84" t="s">
        <v>63</v>
      </c>
    </row>
    <row r="6252" spans="1:6" x14ac:dyDescent="0.25">
      <c r="A6252" s="84">
        <v>1386175552</v>
      </c>
      <c r="C6252" s="84">
        <v>0</v>
      </c>
      <c r="D6252" s="84">
        <v>1</v>
      </c>
      <c r="E6252" s="84" t="e">
        <v>#N/A</v>
      </c>
      <c r="F6252" s="84" t="s">
        <v>67</v>
      </c>
    </row>
    <row r="6253" spans="1:6" x14ac:dyDescent="0.25">
      <c r="A6253" s="84">
        <v>1154804367</v>
      </c>
      <c r="C6253" s="84">
        <v>0</v>
      </c>
      <c r="D6253" s="84">
        <v>1</v>
      </c>
      <c r="E6253" s="84" t="e">
        <v>#N/A</v>
      </c>
      <c r="F6253" s="84" t="s">
        <v>63</v>
      </c>
    </row>
    <row r="6254" spans="1:6" x14ac:dyDescent="0.25">
      <c r="A6254" s="84">
        <v>1275189037</v>
      </c>
      <c r="C6254" s="84">
        <v>0</v>
      </c>
      <c r="D6254" s="84">
        <v>1</v>
      </c>
      <c r="E6254" s="84" t="e">
        <v>#N/A</v>
      </c>
      <c r="F6254" s="84" t="s">
        <v>66</v>
      </c>
    </row>
    <row r="6255" spans="1:6" x14ac:dyDescent="0.25">
      <c r="A6255" s="84">
        <v>1518329259</v>
      </c>
      <c r="C6255" s="84">
        <v>0</v>
      </c>
      <c r="D6255" s="84">
        <v>1</v>
      </c>
      <c r="E6255" s="84" t="e">
        <v>#N/A</v>
      </c>
      <c r="F6255" s="84" t="s">
        <v>66</v>
      </c>
    </row>
    <row r="6256" spans="1:6" x14ac:dyDescent="0.25">
      <c r="A6256" s="84">
        <v>1942889126</v>
      </c>
      <c r="C6256" s="84">
        <v>0</v>
      </c>
      <c r="D6256" s="84">
        <v>1</v>
      </c>
      <c r="E6256" s="84" t="e">
        <v>#N/A</v>
      </c>
      <c r="F6256" s="84" t="s">
        <v>63</v>
      </c>
    </row>
    <row r="6257" spans="1:6" x14ac:dyDescent="0.25">
      <c r="A6257" s="84">
        <v>1396473914</v>
      </c>
      <c r="C6257" s="84">
        <v>0</v>
      </c>
      <c r="D6257" s="84">
        <v>1</v>
      </c>
      <c r="E6257" s="84" t="e">
        <v>#N/A</v>
      </c>
      <c r="F6257" s="84" t="s">
        <v>63</v>
      </c>
    </row>
    <row r="6258" spans="1:6" x14ac:dyDescent="0.25">
      <c r="A6258" s="84">
        <v>1588637540</v>
      </c>
      <c r="C6258" s="84">
        <v>0</v>
      </c>
      <c r="D6258" s="84">
        <v>1</v>
      </c>
      <c r="E6258" s="84" t="e">
        <v>#N/A</v>
      </c>
      <c r="F6258" s="84" t="s">
        <v>67</v>
      </c>
    </row>
    <row r="6259" spans="1:6" x14ac:dyDescent="0.25">
      <c r="A6259" s="84">
        <v>1790915858</v>
      </c>
      <c r="C6259" s="84">
        <v>0</v>
      </c>
      <c r="D6259" s="84">
        <v>1</v>
      </c>
      <c r="E6259" s="84" t="e">
        <v>#N/A</v>
      </c>
      <c r="F6259" s="84" t="s">
        <v>66</v>
      </c>
    </row>
    <row r="6260" spans="1:6" x14ac:dyDescent="0.25">
      <c r="A6260" s="84">
        <v>1396721783</v>
      </c>
      <c r="C6260" s="84">
        <v>0</v>
      </c>
      <c r="D6260" s="84">
        <v>1</v>
      </c>
      <c r="E6260" s="84" t="e">
        <v>#N/A</v>
      </c>
      <c r="F6260" s="84" t="s">
        <v>63</v>
      </c>
    </row>
    <row r="6261" spans="1:6" x14ac:dyDescent="0.25">
      <c r="A6261" s="84">
        <v>1982628145</v>
      </c>
      <c r="C6261" s="84">
        <v>0</v>
      </c>
      <c r="D6261" s="84">
        <v>1</v>
      </c>
      <c r="E6261" s="84" t="e">
        <v>#N/A</v>
      </c>
      <c r="F6261" s="84" t="s">
        <v>70</v>
      </c>
    </row>
    <row r="6262" spans="1:6" x14ac:dyDescent="0.25">
      <c r="A6262" s="84">
        <v>1316055700</v>
      </c>
      <c r="C6262" s="84">
        <v>0</v>
      </c>
      <c r="D6262" s="84">
        <v>1</v>
      </c>
      <c r="E6262" s="84" t="e">
        <v>#N/A</v>
      </c>
      <c r="F6262" s="84" t="s">
        <v>63</v>
      </c>
    </row>
    <row r="6263" spans="1:6" x14ac:dyDescent="0.25">
      <c r="A6263" s="84">
        <v>1538287982</v>
      </c>
      <c r="C6263" s="84">
        <v>0</v>
      </c>
      <c r="D6263" s="84">
        <v>1</v>
      </c>
      <c r="E6263" s="84" t="e">
        <v>#N/A</v>
      </c>
      <c r="F6263" s="84" t="s">
        <v>67</v>
      </c>
    </row>
    <row r="6264" spans="1:6" x14ac:dyDescent="0.25">
      <c r="A6264" s="84">
        <v>1497719975</v>
      </c>
      <c r="C6264" s="84">
        <v>0</v>
      </c>
      <c r="D6264" s="84">
        <v>1</v>
      </c>
      <c r="E6264" s="84" t="e">
        <v>#N/A</v>
      </c>
      <c r="F6264" s="84" t="s">
        <v>63</v>
      </c>
    </row>
    <row r="6265" spans="1:6" x14ac:dyDescent="0.25">
      <c r="A6265" s="84">
        <v>1205929163</v>
      </c>
      <c r="C6265" s="84">
        <v>0</v>
      </c>
      <c r="D6265" s="84">
        <v>1</v>
      </c>
      <c r="E6265" s="84" t="e">
        <v>#N/A</v>
      </c>
      <c r="F6265" s="84" t="s">
        <v>66</v>
      </c>
    </row>
    <row r="6266" spans="1:6" x14ac:dyDescent="0.25">
      <c r="A6266" s="84">
        <v>1386720274</v>
      </c>
      <c r="C6266" s="84">
        <v>0</v>
      </c>
      <c r="D6266" s="84">
        <v>1</v>
      </c>
      <c r="E6266" s="84" t="e">
        <v>#N/A</v>
      </c>
      <c r="F6266" s="84" t="s">
        <v>63</v>
      </c>
    </row>
    <row r="6267" spans="1:6" x14ac:dyDescent="0.25">
      <c r="A6267" s="84">
        <v>1992767586</v>
      </c>
      <c r="C6267" s="84">
        <v>0</v>
      </c>
      <c r="D6267" s="84">
        <v>1</v>
      </c>
      <c r="E6267" s="84" t="e">
        <v>#N/A</v>
      </c>
      <c r="F6267" s="84" t="s">
        <v>67</v>
      </c>
    </row>
    <row r="6268" spans="1:6" x14ac:dyDescent="0.25">
      <c r="A6268" s="84">
        <v>1912911843</v>
      </c>
      <c r="C6268" s="84">
        <v>0</v>
      </c>
      <c r="D6268" s="84">
        <v>1</v>
      </c>
      <c r="E6268" s="84" t="e">
        <v>#N/A</v>
      </c>
      <c r="F6268" s="84" t="s">
        <v>63</v>
      </c>
    </row>
    <row r="6269" spans="1:6" x14ac:dyDescent="0.25">
      <c r="A6269" s="84">
        <v>1770786139</v>
      </c>
      <c r="C6269" s="84">
        <v>0</v>
      </c>
      <c r="D6269" s="84">
        <v>1</v>
      </c>
      <c r="E6269" s="84" t="e">
        <v>#N/A</v>
      </c>
      <c r="F6269" s="84" t="s">
        <v>68</v>
      </c>
    </row>
    <row r="6270" spans="1:6" x14ac:dyDescent="0.25">
      <c r="A6270" s="84">
        <v>1659690956</v>
      </c>
      <c r="C6270" s="84">
        <v>0</v>
      </c>
      <c r="D6270" s="84">
        <v>1</v>
      </c>
      <c r="E6270" s="84" t="e">
        <v>#N/A</v>
      </c>
      <c r="F6270" s="84" t="s">
        <v>63</v>
      </c>
    </row>
    <row r="6271" spans="1:6" x14ac:dyDescent="0.25">
      <c r="A6271" s="84">
        <v>1629129317</v>
      </c>
      <c r="C6271" s="84">
        <v>0</v>
      </c>
      <c r="D6271" s="84">
        <v>1</v>
      </c>
      <c r="E6271" s="84" t="e">
        <v>#N/A</v>
      </c>
      <c r="F6271" s="84" t="s">
        <v>63</v>
      </c>
    </row>
    <row r="6272" spans="1:6" x14ac:dyDescent="0.25">
      <c r="A6272" s="84">
        <v>1811182199</v>
      </c>
      <c r="C6272" s="84">
        <v>0</v>
      </c>
      <c r="D6272" s="84">
        <v>1</v>
      </c>
      <c r="E6272" s="84" t="e">
        <v>#N/A</v>
      </c>
      <c r="F6272" s="84" t="s">
        <v>66</v>
      </c>
    </row>
    <row r="6273" spans="1:6" x14ac:dyDescent="0.25">
      <c r="A6273" s="84">
        <v>1356621346</v>
      </c>
      <c r="C6273" s="84">
        <v>0</v>
      </c>
      <c r="D6273" s="84">
        <v>1</v>
      </c>
      <c r="E6273" s="84" t="e">
        <v>#N/A</v>
      </c>
      <c r="F6273" s="84" t="s">
        <v>63</v>
      </c>
    </row>
    <row r="6274" spans="1:6" x14ac:dyDescent="0.25">
      <c r="A6274" s="84">
        <v>1689963332</v>
      </c>
      <c r="C6274" s="84">
        <v>0</v>
      </c>
      <c r="D6274" s="84">
        <v>1</v>
      </c>
      <c r="E6274" s="84" t="e">
        <v>#N/A</v>
      </c>
      <c r="F6274" s="84" t="s">
        <v>70</v>
      </c>
    </row>
    <row r="6275" spans="1:6" x14ac:dyDescent="0.25">
      <c r="A6275" s="84">
        <v>1477797371</v>
      </c>
      <c r="C6275" s="84">
        <v>0</v>
      </c>
      <c r="D6275" s="84">
        <v>1</v>
      </c>
      <c r="E6275" s="84" t="e">
        <v>#N/A</v>
      </c>
      <c r="F6275" s="84" t="s">
        <v>63</v>
      </c>
    </row>
    <row r="6276" spans="1:6" x14ac:dyDescent="0.25">
      <c r="A6276" s="84">
        <v>1568618544</v>
      </c>
      <c r="C6276" s="84">
        <v>0</v>
      </c>
      <c r="D6276" s="84">
        <v>1</v>
      </c>
      <c r="E6276" s="84" t="e">
        <v>#N/A</v>
      </c>
      <c r="F6276" s="84" t="s">
        <v>68</v>
      </c>
    </row>
    <row r="6277" spans="1:6" x14ac:dyDescent="0.25">
      <c r="A6277" s="84">
        <v>1568761393</v>
      </c>
      <c r="C6277" s="84">
        <v>0</v>
      </c>
      <c r="D6277" s="84">
        <v>1</v>
      </c>
      <c r="E6277" s="84" t="e">
        <v>#N/A</v>
      </c>
      <c r="F6277" s="84" t="s">
        <v>67</v>
      </c>
    </row>
    <row r="6278" spans="1:6" x14ac:dyDescent="0.25">
      <c r="A6278" s="84">
        <v>1508113929</v>
      </c>
      <c r="C6278" s="84">
        <v>0</v>
      </c>
      <c r="D6278" s="84">
        <v>1</v>
      </c>
      <c r="E6278" s="84" t="e">
        <v>#N/A</v>
      </c>
      <c r="F6278" s="84" t="s">
        <v>63</v>
      </c>
    </row>
    <row r="6279" spans="1:6" x14ac:dyDescent="0.25">
      <c r="A6279" s="84">
        <v>1093059925</v>
      </c>
      <c r="C6279" s="84">
        <v>0</v>
      </c>
      <c r="D6279" s="84">
        <v>1</v>
      </c>
      <c r="E6279" s="84" t="e">
        <v>#N/A</v>
      </c>
      <c r="F6279" s="84" t="s">
        <v>66</v>
      </c>
    </row>
    <row r="6280" spans="1:6" x14ac:dyDescent="0.25">
      <c r="A6280" s="84">
        <v>1770959223</v>
      </c>
      <c r="C6280" s="84">
        <v>0</v>
      </c>
      <c r="D6280" s="84">
        <v>1</v>
      </c>
      <c r="E6280" s="84" t="e">
        <v>#N/A</v>
      </c>
      <c r="F6280" s="84" t="s">
        <v>70</v>
      </c>
    </row>
    <row r="6281" spans="1:6" x14ac:dyDescent="0.25">
      <c r="A6281" s="84">
        <v>1740247519</v>
      </c>
      <c r="C6281" s="84">
        <v>0</v>
      </c>
      <c r="D6281" s="84">
        <v>1</v>
      </c>
      <c r="E6281" s="84" t="e">
        <v>#N/A</v>
      </c>
      <c r="F6281" s="84" t="s">
        <v>63</v>
      </c>
    </row>
    <row r="6282" spans="1:6" x14ac:dyDescent="0.25">
      <c r="A6282" s="84">
        <v>1477184067</v>
      </c>
      <c r="C6282" s="84">
        <v>0</v>
      </c>
      <c r="D6282" s="84">
        <v>1</v>
      </c>
      <c r="E6282" s="84" t="e">
        <v>#N/A</v>
      </c>
      <c r="F6282" s="84" t="s">
        <v>67</v>
      </c>
    </row>
    <row r="6283" spans="1:6" x14ac:dyDescent="0.25">
      <c r="A6283" s="84">
        <v>1669057311</v>
      </c>
      <c r="C6283" s="84">
        <v>0</v>
      </c>
      <c r="D6283" s="84">
        <v>1</v>
      </c>
      <c r="E6283" s="84" t="e">
        <v>#N/A</v>
      </c>
      <c r="F6283" s="84" t="s">
        <v>66</v>
      </c>
    </row>
    <row r="6284" spans="1:6" x14ac:dyDescent="0.25">
      <c r="A6284" s="84">
        <v>1083323752</v>
      </c>
      <c r="C6284" s="84">
        <v>0</v>
      </c>
      <c r="D6284" s="84">
        <v>1</v>
      </c>
      <c r="E6284" s="84" t="e">
        <v>#N/A</v>
      </c>
      <c r="F6284" s="84" t="s">
        <v>66</v>
      </c>
    </row>
    <row r="6285" spans="1:6" x14ac:dyDescent="0.25">
      <c r="A6285" s="84">
        <v>1558074518</v>
      </c>
      <c r="C6285" s="84">
        <v>0</v>
      </c>
      <c r="D6285" s="84">
        <v>1</v>
      </c>
      <c r="E6285" s="84" t="e">
        <v>#N/A</v>
      </c>
      <c r="F6285" s="84" t="s">
        <v>67</v>
      </c>
    </row>
    <row r="6286" spans="1:6" x14ac:dyDescent="0.25">
      <c r="A6286" s="84">
        <v>1669154670</v>
      </c>
      <c r="C6286" s="84">
        <v>0</v>
      </c>
      <c r="D6286" s="84">
        <v>1</v>
      </c>
      <c r="E6286" s="84" t="e">
        <v>#N/A</v>
      </c>
      <c r="F6286" s="84" t="s">
        <v>67</v>
      </c>
    </row>
    <row r="6287" spans="1:6" x14ac:dyDescent="0.25">
      <c r="A6287" s="84">
        <v>1316960669</v>
      </c>
      <c r="C6287" s="84">
        <v>0</v>
      </c>
      <c r="D6287" s="84">
        <v>1</v>
      </c>
      <c r="E6287" s="84" t="e">
        <v>#N/A</v>
      </c>
      <c r="F6287" s="84" t="s">
        <v>66</v>
      </c>
    </row>
    <row r="6288" spans="1:6" x14ac:dyDescent="0.25">
      <c r="A6288" s="84">
        <v>1831173665</v>
      </c>
      <c r="C6288" s="84">
        <v>0</v>
      </c>
      <c r="D6288" s="84">
        <v>1</v>
      </c>
      <c r="E6288" s="84" t="e">
        <v>#N/A</v>
      </c>
      <c r="F6288" s="84" t="s">
        <v>63</v>
      </c>
    </row>
    <row r="6289" spans="1:6" x14ac:dyDescent="0.25">
      <c r="A6289" s="84">
        <v>1487630232</v>
      </c>
      <c r="C6289" s="84">
        <v>0</v>
      </c>
      <c r="D6289" s="84">
        <v>1</v>
      </c>
      <c r="E6289" s="84" t="e">
        <v>#N/A</v>
      </c>
      <c r="F6289" s="84" t="s">
        <v>63</v>
      </c>
    </row>
    <row r="6290" spans="1:6" x14ac:dyDescent="0.25">
      <c r="A6290" s="84">
        <v>1821073388</v>
      </c>
      <c r="C6290" s="84">
        <v>0</v>
      </c>
      <c r="D6290" s="84">
        <v>1</v>
      </c>
      <c r="E6290" s="84" t="e">
        <v>#N/A</v>
      </c>
      <c r="F6290" s="84" t="s">
        <v>70</v>
      </c>
    </row>
    <row r="6291" spans="1:6" x14ac:dyDescent="0.25">
      <c r="A6291" s="84">
        <v>1407838014</v>
      </c>
      <c r="C6291" s="84">
        <v>0</v>
      </c>
      <c r="D6291" s="84">
        <v>1</v>
      </c>
      <c r="E6291" s="84" t="e">
        <v>#N/A</v>
      </c>
      <c r="F6291" s="84" t="s">
        <v>63</v>
      </c>
    </row>
    <row r="6292" spans="1:6" x14ac:dyDescent="0.25">
      <c r="A6292" s="84">
        <v>1962670463</v>
      </c>
      <c r="C6292" s="84">
        <v>0</v>
      </c>
      <c r="D6292" s="84">
        <v>1</v>
      </c>
      <c r="E6292" s="84" t="e">
        <v>#N/A</v>
      </c>
      <c r="F6292" s="84" t="s">
        <v>68</v>
      </c>
    </row>
    <row r="6293" spans="1:6" x14ac:dyDescent="0.25">
      <c r="A6293" s="84">
        <v>1093801763</v>
      </c>
      <c r="C6293" s="84">
        <v>0</v>
      </c>
      <c r="D6293" s="84">
        <v>1</v>
      </c>
      <c r="E6293" s="84" t="e">
        <v>#N/A</v>
      </c>
      <c r="F6293" s="84" t="s">
        <v>70</v>
      </c>
    </row>
    <row r="6294" spans="1:6" x14ac:dyDescent="0.25">
      <c r="A6294" s="84">
        <v>1972574333</v>
      </c>
      <c r="C6294" s="84">
        <v>0</v>
      </c>
      <c r="D6294" s="84">
        <v>1</v>
      </c>
      <c r="E6294" s="84" t="e">
        <v>#N/A</v>
      </c>
      <c r="F6294" s="84" t="s">
        <v>63</v>
      </c>
    </row>
    <row r="6295" spans="1:6" x14ac:dyDescent="0.25">
      <c r="A6295" s="84">
        <v>1568464162</v>
      </c>
      <c r="C6295" s="84">
        <v>0</v>
      </c>
      <c r="D6295" s="84">
        <v>1</v>
      </c>
      <c r="E6295" s="84" t="e">
        <v>#N/A</v>
      </c>
      <c r="F6295" s="84" t="s">
        <v>67</v>
      </c>
    </row>
    <row r="6296" spans="1:6" x14ac:dyDescent="0.25">
      <c r="A6296" s="84">
        <v>1881930824</v>
      </c>
      <c r="C6296" s="84">
        <v>0</v>
      </c>
      <c r="D6296" s="84">
        <v>1</v>
      </c>
      <c r="E6296" s="84" t="e">
        <v>#N/A</v>
      </c>
      <c r="F6296" s="84" t="s">
        <v>63</v>
      </c>
    </row>
    <row r="6297" spans="1:6" x14ac:dyDescent="0.25">
      <c r="A6297" s="84">
        <v>1730525734</v>
      </c>
      <c r="C6297" s="84">
        <v>0</v>
      </c>
      <c r="D6297" s="84">
        <v>1</v>
      </c>
      <c r="E6297" s="84" t="e">
        <v>#N/A</v>
      </c>
      <c r="F6297" s="84" t="s">
        <v>67</v>
      </c>
    </row>
    <row r="6298" spans="1:6" x14ac:dyDescent="0.25">
      <c r="A6298" s="84">
        <v>1518016187</v>
      </c>
      <c r="C6298" s="84">
        <v>0</v>
      </c>
      <c r="D6298" s="84">
        <v>1</v>
      </c>
      <c r="E6298" s="84" t="e">
        <v>#N/A</v>
      </c>
      <c r="F6298" s="84" t="s">
        <v>67</v>
      </c>
    </row>
    <row r="6299" spans="1:6" x14ac:dyDescent="0.25">
      <c r="A6299" s="84">
        <v>1437529880</v>
      </c>
      <c r="C6299" s="84">
        <v>0</v>
      </c>
      <c r="D6299" s="84">
        <v>1</v>
      </c>
      <c r="E6299" s="84" t="e">
        <v>#N/A</v>
      </c>
      <c r="F6299" s="84" t="s">
        <v>63</v>
      </c>
    </row>
    <row r="6300" spans="1:6" x14ac:dyDescent="0.25">
      <c r="A6300" s="84">
        <v>1972107589</v>
      </c>
      <c r="C6300" s="84">
        <v>0</v>
      </c>
      <c r="D6300" s="84">
        <v>1</v>
      </c>
      <c r="E6300" s="84" t="e">
        <v>#N/A</v>
      </c>
      <c r="F6300" s="84" t="s">
        <v>63</v>
      </c>
    </row>
    <row r="6301" spans="1:6" x14ac:dyDescent="0.25">
      <c r="A6301" s="84">
        <v>1952028573</v>
      </c>
      <c r="C6301" s="84">
        <v>0</v>
      </c>
      <c r="D6301" s="84">
        <v>1</v>
      </c>
      <c r="E6301" s="84" t="e">
        <v>#N/A</v>
      </c>
      <c r="F6301" s="84" t="s">
        <v>66</v>
      </c>
    </row>
    <row r="6302" spans="1:6" x14ac:dyDescent="0.25">
      <c r="A6302" s="84">
        <v>1427051341</v>
      </c>
      <c r="C6302" s="84">
        <v>0</v>
      </c>
      <c r="D6302" s="84">
        <v>1</v>
      </c>
      <c r="E6302" s="84" t="e">
        <v>#N/A</v>
      </c>
      <c r="F6302" s="84" t="s">
        <v>68</v>
      </c>
    </row>
    <row r="6303" spans="1:6" x14ac:dyDescent="0.25">
      <c r="A6303" s="84">
        <v>1568462851</v>
      </c>
      <c r="C6303" s="84">
        <v>0</v>
      </c>
      <c r="D6303" s="84">
        <v>1</v>
      </c>
      <c r="E6303" s="84" t="e">
        <v>#N/A</v>
      </c>
      <c r="F6303" s="84" t="s">
        <v>63</v>
      </c>
    </row>
    <row r="6304" spans="1:6" x14ac:dyDescent="0.25">
      <c r="A6304" s="84">
        <v>1255531596</v>
      </c>
      <c r="C6304" s="84">
        <v>0</v>
      </c>
      <c r="D6304" s="84">
        <v>1</v>
      </c>
      <c r="E6304" s="84" t="e">
        <v>#N/A</v>
      </c>
      <c r="F6304" s="84" t="s">
        <v>63</v>
      </c>
    </row>
    <row r="6305" spans="1:6" x14ac:dyDescent="0.25">
      <c r="A6305" s="84">
        <v>1295719094</v>
      </c>
      <c r="C6305" s="84">
        <v>0</v>
      </c>
      <c r="D6305" s="84">
        <v>1</v>
      </c>
      <c r="E6305" s="84" t="e">
        <v>#N/A</v>
      </c>
      <c r="F6305" s="84" t="s">
        <v>63</v>
      </c>
    </row>
    <row r="6306" spans="1:6" x14ac:dyDescent="0.25">
      <c r="A6306" s="84">
        <v>1982671897</v>
      </c>
      <c r="C6306" s="84">
        <v>0</v>
      </c>
      <c r="D6306" s="84">
        <v>1</v>
      </c>
      <c r="E6306" s="84" t="e">
        <v>#N/A</v>
      </c>
      <c r="F6306" s="84" t="s">
        <v>66</v>
      </c>
    </row>
    <row r="6307" spans="1:6" x14ac:dyDescent="0.25">
      <c r="A6307" s="84">
        <v>1689653909</v>
      </c>
      <c r="C6307" s="84">
        <v>0</v>
      </c>
      <c r="D6307" s="84">
        <v>1</v>
      </c>
      <c r="E6307" s="84" t="e">
        <v>#N/A</v>
      </c>
      <c r="F6307" s="84" t="s">
        <v>66</v>
      </c>
    </row>
    <row r="6308" spans="1:6" x14ac:dyDescent="0.25">
      <c r="A6308" s="84">
        <v>1407853518</v>
      </c>
      <c r="C6308" s="84">
        <v>0</v>
      </c>
      <c r="D6308" s="84">
        <v>1</v>
      </c>
      <c r="E6308" s="84" t="e">
        <v>#N/A</v>
      </c>
      <c r="F6308" s="84" t="s">
        <v>67</v>
      </c>
    </row>
    <row r="6309" spans="1:6" x14ac:dyDescent="0.25">
      <c r="A6309" s="84">
        <v>1750551685</v>
      </c>
      <c r="C6309" s="84">
        <v>0</v>
      </c>
      <c r="D6309" s="84">
        <v>1</v>
      </c>
      <c r="E6309" s="84" t="e">
        <v>#N/A</v>
      </c>
      <c r="F6309" s="84" t="s">
        <v>63</v>
      </c>
    </row>
    <row r="6310" spans="1:6" x14ac:dyDescent="0.25">
      <c r="A6310" s="84">
        <v>1992849236</v>
      </c>
      <c r="C6310" s="84">
        <v>0</v>
      </c>
      <c r="D6310" s="84">
        <v>1</v>
      </c>
      <c r="E6310" s="84" t="e">
        <v>#N/A</v>
      </c>
      <c r="F6310" s="84" t="s">
        <v>67</v>
      </c>
    </row>
    <row r="6311" spans="1:6" x14ac:dyDescent="0.25">
      <c r="A6311" s="84">
        <v>1194719260</v>
      </c>
      <c r="C6311" s="84">
        <v>0</v>
      </c>
      <c r="D6311" s="84">
        <v>1</v>
      </c>
      <c r="E6311" s="84" t="e">
        <v>#N/A</v>
      </c>
      <c r="F6311" s="84" t="s">
        <v>63</v>
      </c>
    </row>
    <row r="6312" spans="1:6" x14ac:dyDescent="0.25">
      <c r="A6312" s="84">
        <v>1487839361</v>
      </c>
      <c r="C6312" s="84">
        <v>0</v>
      </c>
      <c r="D6312" s="84">
        <v>1</v>
      </c>
      <c r="E6312" s="84" t="e">
        <v>#N/A</v>
      </c>
      <c r="F6312" s="84" t="s">
        <v>63</v>
      </c>
    </row>
    <row r="6313" spans="1:6" x14ac:dyDescent="0.25">
      <c r="A6313" s="84">
        <v>1912976911</v>
      </c>
      <c r="C6313" s="84">
        <v>0</v>
      </c>
      <c r="D6313" s="84">
        <v>1</v>
      </c>
      <c r="E6313" s="84" t="e">
        <v>#N/A</v>
      </c>
      <c r="F6313" s="84" t="s">
        <v>68</v>
      </c>
    </row>
    <row r="6314" spans="1:6" x14ac:dyDescent="0.25">
      <c r="A6314" s="84">
        <v>1073812830</v>
      </c>
      <c r="C6314" s="84">
        <v>0</v>
      </c>
      <c r="D6314" s="84">
        <v>1</v>
      </c>
      <c r="E6314" s="84" t="e">
        <v>#N/A</v>
      </c>
      <c r="F6314" s="84" t="s">
        <v>63</v>
      </c>
    </row>
    <row r="6315" spans="1:6" x14ac:dyDescent="0.25">
      <c r="A6315" s="84">
        <v>1780983205</v>
      </c>
      <c r="C6315" s="84">
        <v>0</v>
      </c>
      <c r="D6315" s="84">
        <v>1</v>
      </c>
      <c r="E6315" s="84" t="e">
        <v>#N/A</v>
      </c>
      <c r="F6315" s="84" t="s">
        <v>63</v>
      </c>
    </row>
    <row r="6316" spans="1:6" x14ac:dyDescent="0.25">
      <c r="A6316" s="84">
        <v>1508873266</v>
      </c>
      <c r="C6316" s="84">
        <v>0</v>
      </c>
      <c r="D6316" s="84">
        <v>1</v>
      </c>
      <c r="E6316" s="84" t="e">
        <v>#N/A</v>
      </c>
      <c r="F6316" s="84" t="s">
        <v>66</v>
      </c>
    </row>
    <row r="6317" spans="1:6" x14ac:dyDescent="0.25">
      <c r="A6317" s="84">
        <v>1548701774</v>
      </c>
      <c r="C6317" s="84">
        <v>0</v>
      </c>
      <c r="D6317" s="84">
        <v>1</v>
      </c>
      <c r="E6317" s="84" t="e">
        <v>#N/A</v>
      </c>
      <c r="F6317" s="84" t="s">
        <v>63</v>
      </c>
    </row>
    <row r="6318" spans="1:6" x14ac:dyDescent="0.25">
      <c r="A6318" s="84">
        <v>1770094757</v>
      </c>
      <c r="C6318" s="84">
        <v>0</v>
      </c>
      <c r="D6318" s="84">
        <v>1</v>
      </c>
      <c r="E6318" s="84" t="e">
        <v>#N/A</v>
      </c>
      <c r="F6318" s="84" t="s">
        <v>68</v>
      </c>
    </row>
    <row r="6319" spans="1:6" x14ac:dyDescent="0.25">
      <c r="A6319" s="84">
        <v>1083108500</v>
      </c>
      <c r="C6319" s="84">
        <v>0</v>
      </c>
      <c r="D6319" s="84">
        <v>1</v>
      </c>
      <c r="E6319" s="84" t="e">
        <v>#N/A</v>
      </c>
      <c r="F6319" s="84" t="s">
        <v>63</v>
      </c>
    </row>
    <row r="6320" spans="1:6" x14ac:dyDescent="0.25">
      <c r="A6320" s="84">
        <v>1487326245</v>
      </c>
      <c r="C6320" s="84">
        <v>0</v>
      </c>
      <c r="D6320" s="84">
        <v>1</v>
      </c>
      <c r="E6320" s="84" t="e">
        <v>#N/A</v>
      </c>
      <c r="F6320" s="84" t="s">
        <v>63</v>
      </c>
    </row>
    <row r="6321" spans="1:6" x14ac:dyDescent="0.25">
      <c r="A6321" s="84">
        <v>1295700623</v>
      </c>
      <c r="C6321" s="84">
        <v>0</v>
      </c>
      <c r="D6321" s="84">
        <v>1</v>
      </c>
      <c r="E6321" s="84" t="e">
        <v>#N/A</v>
      </c>
      <c r="F6321" s="84" t="s">
        <v>70</v>
      </c>
    </row>
    <row r="6322" spans="1:6" x14ac:dyDescent="0.25">
      <c r="A6322" s="84">
        <v>1548268295</v>
      </c>
      <c r="C6322" s="84">
        <v>0</v>
      </c>
      <c r="D6322" s="84">
        <v>1</v>
      </c>
      <c r="E6322" s="84" t="e">
        <v>#N/A</v>
      </c>
      <c r="F6322" s="84" t="s">
        <v>67</v>
      </c>
    </row>
    <row r="6323" spans="1:6" x14ac:dyDescent="0.25">
      <c r="A6323" s="84">
        <v>1467448191</v>
      </c>
      <c r="C6323" s="84">
        <v>0</v>
      </c>
      <c r="D6323" s="84">
        <v>1</v>
      </c>
      <c r="E6323" s="84" t="e">
        <v>#N/A</v>
      </c>
      <c r="F6323" s="84" t="s">
        <v>70</v>
      </c>
    </row>
    <row r="6324" spans="1:6" x14ac:dyDescent="0.25">
      <c r="A6324" s="84">
        <v>1811900194</v>
      </c>
      <c r="C6324" s="84">
        <v>0</v>
      </c>
      <c r="D6324" s="84">
        <v>1</v>
      </c>
      <c r="E6324" s="84" t="e">
        <v>#N/A</v>
      </c>
      <c r="F6324" s="84" t="s">
        <v>63</v>
      </c>
    </row>
    <row r="6325" spans="1:6" x14ac:dyDescent="0.25">
      <c r="A6325" s="84">
        <v>1760429062</v>
      </c>
      <c r="C6325" s="84">
        <v>0</v>
      </c>
      <c r="D6325" s="84">
        <v>1</v>
      </c>
      <c r="E6325" s="84" t="e">
        <v>#N/A</v>
      </c>
      <c r="F6325" s="84" t="s">
        <v>66</v>
      </c>
    </row>
    <row r="6326" spans="1:6" x14ac:dyDescent="0.25">
      <c r="A6326" s="84">
        <v>1073545166</v>
      </c>
      <c r="C6326" s="84">
        <v>0</v>
      </c>
      <c r="D6326" s="84">
        <v>1</v>
      </c>
      <c r="E6326" s="84" t="e">
        <v>#N/A</v>
      </c>
      <c r="F6326" s="84" t="s">
        <v>67</v>
      </c>
    </row>
    <row r="6327" spans="1:6" x14ac:dyDescent="0.25">
      <c r="A6327" s="84">
        <v>1043473820</v>
      </c>
      <c r="C6327" s="84">
        <v>0</v>
      </c>
      <c r="D6327" s="84">
        <v>1</v>
      </c>
      <c r="E6327" s="84" t="e">
        <v>#N/A</v>
      </c>
      <c r="F6327" s="84" t="s">
        <v>63</v>
      </c>
    </row>
    <row r="6328" spans="1:6" x14ac:dyDescent="0.25">
      <c r="A6328" s="84">
        <v>1235396714</v>
      </c>
      <c r="C6328" s="84">
        <v>0</v>
      </c>
      <c r="D6328" s="84">
        <v>1</v>
      </c>
      <c r="E6328" s="84" t="e">
        <v>#N/A</v>
      </c>
      <c r="F6328" s="84" t="s">
        <v>66</v>
      </c>
    </row>
    <row r="6329" spans="1:6" x14ac:dyDescent="0.25">
      <c r="A6329" s="84">
        <v>1548203680</v>
      </c>
      <c r="C6329" s="84">
        <v>0</v>
      </c>
      <c r="D6329" s="84">
        <v>1</v>
      </c>
      <c r="E6329" s="84" t="e">
        <v>#N/A</v>
      </c>
      <c r="F6329" s="84" t="s">
        <v>66</v>
      </c>
    </row>
    <row r="6330" spans="1:6" x14ac:dyDescent="0.25">
      <c r="A6330" s="84">
        <v>1356338982</v>
      </c>
      <c r="C6330" s="84">
        <v>0</v>
      </c>
      <c r="D6330" s="84">
        <v>1</v>
      </c>
      <c r="E6330" s="84" t="e">
        <v>#N/A</v>
      </c>
      <c r="F6330" s="84" t="s">
        <v>67</v>
      </c>
    </row>
    <row r="6331" spans="1:6" x14ac:dyDescent="0.25">
      <c r="A6331" s="84">
        <v>1619063450</v>
      </c>
      <c r="C6331" s="84">
        <v>0</v>
      </c>
      <c r="D6331" s="84">
        <v>1</v>
      </c>
      <c r="E6331" s="84" t="e">
        <v>#N/A</v>
      </c>
      <c r="F6331" s="84" t="s">
        <v>66</v>
      </c>
    </row>
    <row r="6332" spans="1:6" x14ac:dyDescent="0.25">
      <c r="A6332" s="84">
        <v>1558395673</v>
      </c>
      <c r="C6332" s="84">
        <v>0</v>
      </c>
      <c r="D6332" s="84">
        <v>1</v>
      </c>
      <c r="E6332" s="84" t="e">
        <v>#N/A</v>
      </c>
      <c r="F6332" s="84" t="s">
        <v>67</v>
      </c>
    </row>
    <row r="6333" spans="1:6" x14ac:dyDescent="0.25">
      <c r="A6333" s="84">
        <v>1942399332</v>
      </c>
      <c r="C6333" s="84">
        <v>0</v>
      </c>
      <c r="D6333" s="84">
        <v>1</v>
      </c>
      <c r="E6333" s="84" t="e">
        <v>#N/A</v>
      </c>
      <c r="F6333" s="84" t="s">
        <v>66</v>
      </c>
    </row>
    <row r="6334" spans="1:6" x14ac:dyDescent="0.25">
      <c r="A6334" s="84">
        <v>1487926549</v>
      </c>
      <c r="C6334" s="84">
        <v>0</v>
      </c>
      <c r="D6334" s="84">
        <v>1</v>
      </c>
      <c r="E6334" s="84" t="e">
        <v>#N/A</v>
      </c>
      <c r="F6334" s="84" t="s">
        <v>63</v>
      </c>
    </row>
    <row r="6335" spans="1:6" x14ac:dyDescent="0.25">
      <c r="A6335" s="84">
        <v>1962795450</v>
      </c>
      <c r="C6335" s="84">
        <v>0</v>
      </c>
      <c r="D6335" s="84">
        <v>1</v>
      </c>
      <c r="E6335" s="84" t="e">
        <v>#N/A</v>
      </c>
      <c r="F6335" s="84" t="s">
        <v>66</v>
      </c>
    </row>
    <row r="6336" spans="1:6" x14ac:dyDescent="0.25">
      <c r="A6336" s="84">
        <v>1023350816</v>
      </c>
      <c r="C6336" s="84">
        <v>0</v>
      </c>
      <c r="D6336" s="84">
        <v>1</v>
      </c>
      <c r="E6336" s="84" t="e">
        <v>#N/A</v>
      </c>
      <c r="F6336" s="84" t="s">
        <v>63</v>
      </c>
    </row>
    <row r="6337" spans="1:6" x14ac:dyDescent="0.25">
      <c r="A6337" s="84">
        <v>1063733657</v>
      </c>
      <c r="C6337" s="84">
        <v>0</v>
      </c>
      <c r="D6337" s="84">
        <v>1</v>
      </c>
      <c r="E6337" s="84" t="e">
        <v>#N/A</v>
      </c>
      <c r="F6337" s="84" t="s">
        <v>68</v>
      </c>
    </row>
    <row r="6338" spans="1:6" x14ac:dyDescent="0.25">
      <c r="A6338" s="84">
        <v>1649570268</v>
      </c>
      <c r="C6338" s="84">
        <v>0</v>
      </c>
      <c r="D6338" s="84">
        <v>1</v>
      </c>
      <c r="E6338" s="84" t="e">
        <v>#N/A</v>
      </c>
      <c r="F6338" s="84" t="s">
        <v>66</v>
      </c>
    </row>
    <row r="6339" spans="1:6" x14ac:dyDescent="0.25">
      <c r="A6339" s="84">
        <v>1831656016</v>
      </c>
      <c r="C6339" s="84">
        <v>0</v>
      </c>
      <c r="D6339" s="84">
        <v>1</v>
      </c>
      <c r="E6339" s="84" t="e">
        <v>#N/A</v>
      </c>
      <c r="F6339" s="84" t="s">
        <v>66</v>
      </c>
    </row>
    <row r="6340" spans="1:6" x14ac:dyDescent="0.25">
      <c r="A6340" s="84">
        <v>1225768922</v>
      </c>
      <c r="C6340" s="84">
        <v>0</v>
      </c>
      <c r="D6340" s="84">
        <v>1</v>
      </c>
      <c r="E6340" s="84" t="e">
        <v>#N/A</v>
      </c>
      <c r="F6340" s="84" t="s">
        <v>63</v>
      </c>
    </row>
    <row r="6341" spans="1:6" x14ac:dyDescent="0.25">
      <c r="A6341" s="84">
        <v>1780628388</v>
      </c>
      <c r="C6341" s="84">
        <v>0</v>
      </c>
      <c r="D6341" s="84">
        <v>1</v>
      </c>
      <c r="E6341" s="84" t="e">
        <v>#N/A</v>
      </c>
      <c r="F6341" s="84" t="s">
        <v>66</v>
      </c>
    </row>
    <row r="6342" spans="1:6" x14ac:dyDescent="0.25">
      <c r="A6342" s="84">
        <v>1720242324</v>
      </c>
      <c r="C6342" s="84">
        <v>0</v>
      </c>
      <c r="D6342" s="84">
        <v>1</v>
      </c>
      <c r="E6342" s="84" t="e">
        <v>#N/A</v>
      </c>
      <c r="F6342" s="84" t="s">
        <v>67</v>
      </c>
    </row>
    <row r="6343" spans="1:6" x14ac:dyDescent="0.25">
      <c r="A6343" s="84">
        <v>1396734943</v>
      </c>
      <c r="C6343" s="84">
        <v>0</v>
      </c>
      <c r="D6343" s="84">
        <v>1</v>
      </c>
      <c r="E6343" s="84" t="e">
        <v>#N/A</v>
      </c>
      <c r="F6343" s="84" t="s">
        <v>66</v>
      </c>
    </row>
    <row r="6344" spans="1:6" x14ac:dyDescent="0.25">
      <c r="A6344" s="84">
        <v>1780629840</v>
      </c>
      <c r="C6344" s="84">
        <v>0</v>
      </c>
      <c r="D6344" s="84">
        <v>1</v>
      </c>
      <c r="E6344" s="84" t="e">
        <v>#N/A</v>
      </c>
      <c r="F6344" s="84" t="s">
        <v>67</v>
      </c>
    </row>
    <row r="6345" spans="1:6" x14ac:dyDescent="0.25">
      <c r="A6345" s="84">
        <v>1215975370</v>
      </c>
      <c r="C6345" s="84">
        <v>0</v>
      </c>
      <c r="D6345" s="84">
        <v>1</v>
      </c>
      <c r="E6345" s="84" t="e">
        <v>#N/A</v>
      </c>
      <c r="F6345" s="84" t="s">
        <v>63</v>
      </c>
    </row>
    <row r="6346" spans="1:6" x14ac:dyDescent="0.25">
      <c r="A6346" s="84">
        <v>1578683157</v>
      </c>
      <c r="C6346" s="84">
        <v>0</v>
      </c>
      <c r="D6346" s="84">
        <v>1</v>
      </c>
      <c r="E6346" s="84" t="e">
        <v>#N/A</v>
      </c>
      <c r="F6346" s="84" t="s">
        <v>67</v>
      </c>
    </row>
    <row r="6347" spans="1:6" x14ac:dyDescent="0.25">
      <c r="A6347" s="84">
        <v>1508979832</v>
      </c>
      <c r="C6347" s="84">
        <v>0</v>
      </c>
      <c r="D6347" s="84">
        <v>1</v>
      </c>
      <c r="E6347" s="84" t="e">
        <v>#N/A</v>
      </c>
      <c r="F6347" s="84" t="s">
        <v>66</v>
      </c>
    </row>
    <row r="6348" spans="1:6" x14ac:dyDescent="0.25">
      <c r="A6348" s="84">
        <v>1710178348</v>
      </c>
      <c r="C6348" s="84">
        <v>0</v>
      </c>
      <c r="D6348" s="84">
        <v>1</v>
      </c>
      <c r="E6348" s="84" t="e">
        <v>#N/A</v>
      </c>
      <c r="F6348" s="84" t="s">
        <v>67</v>
      </c>
    </row>
    <row r="6349" spans="1:6" x14ac:dyDescent="0.25">
      <c r="A6349" s="84">
        <v>1255333142</v>
      </c>
      <c r="C6349" s="84">
        <v>0</v>
      </c>
      <c r="D6349" s="84">
        <v>1</v>
      </c>
      <c r="E6349" s="84" t="e">
        <v>#N/A</v>
      </c>
      <c r="F6349" s="84" t="s">
        <v>63</v>
      </c>
    </row>
    <row r="6350" spans="1:6" x14ac:dyDescent="0.25">
      <c r="A6350" s="84">
        <v>1467494021</v>
      </c>
      <c r="C6350" s="84">
        <v>0</v>
      </c>
      <c r="D6350" s="84">
        <v>1</v>
      </c>
      <c r="E6350" s="84" t="e">
        <v>#N/A</v>
      </c>
      <c r="F6350" s="84" t="s">
        <v>66</v>
      </c>
    </row>
    <row r="6351" spans="1:6" x14ac:dyDescent="0.25">
      <c r="A6351" s="84">
        <v>1104835073</v>
      </c>
      <c r="C6351" s="84">
        <v>0</v>
      </c>
      <c r="D6351" s="84">
        <v>1</v>
      </c>
      <c r="E6351" s="84" t="e">
        <v>#N/A</v>
      </c>
      <c r="F6351" s="84" t="s">
        <v>63</v>
      </c>
    </row>
    <row r="6352" spans="1:6" x14ac:dyDescent="0.25">
      <c r="A6352" s="84">
        <v>1306810023</v>
      </c>
      <c r="C6352" s="84">
        <v>0</v>
      </c>
      <c r="D6352" s="84">
        <v>1</v>
      </c>
      <c r="E6352" s="84" t="e">
        <v>#N/A</v>
      </c>
      <c r="F6352" s="84" t="s">
        <v>66</v>
      </c>
    </row>
    <row r="6353" spans="1:6" x14ac:dyDescent="0.25">
      <c r="A6353" s="84">
        <v>1386975928</v>
      </c>
      <c r="C6353" s="84">
        <v>0</v>
      </c>
      <c r="D6353" s="84">
        <v>1</v>
      </c>
      <c r="E6353" s="84" t="e">
        <v>#N/A</v>
      </c>
      <c r="F6353" s="84" t="s">
        <v>63</v>
      </c>
    </row>
    <row r="6354" spans="1:6" x14ac:dyDescent="0.25">
      <c r="A6354" s="84">
        <v>1487686242</v>
      </c>
      <c r="C6354" s="84">
        <v>0</v>
      </c>
      <c r="D6354" s="84">
        <v>1</v>
      </c>
      <c r="E6354" s="84" t="e">
        <v>#N/A</v>
      </c>
      <c r="F6354" s="84" t="s">
        <v>66</v>
      </c>
    </row>
    <row r="6355" spans="1:6" x14ac:dyDescent="0.25">
      <c r="A6355" s="84">
        <v>1336487404</v>
      </c>
      <c r="C6355" s="84">
        <v>0</v>
      </c>
      <c r="D6355" s="84">
        <v>1</v>
      </c>
      <c r="E6355" s="84" t="e">
        <v>#N/A</v>
      </c>
      <c r="F6355" s="84" t="s">
        <v>63</v>
      </c>
    </row>
    <row r="6356" spans="1:6" x14ac:dyDescent="0.25">
      <c r="A6356" s="84">
        <v>1114511797</v>
      </c>
      <c r="C6356" s="84">
        <v>0</v>
      </c>
      <c r="D6356" s="84">
        <v>1</v>
      </c>
      <c r="E6356" s="84" t="e">
        <v>#N/A</v>
      </c>
      <c r="F6356" s="84" t="s">
        <v>63</v>
      </c>
    </row>
    <row r="6357" spans="1:6" x14ac:dyDescent="0.25">
      <c r="A6357" s="84">
        <v>1427680404</v>
      </c>
      <c r="C6357" s="84">
        <v>0</v>
      </c>
      <c r="D6357" s="84">
        <v>1</v>
      </c>
      <c r="E6357" s="84" t="e">
        <v>#N/A</v>
      </c>
      <c r="F6357" s="84" t="s">
        <v>63</v>
      </c>
    </row>
    <row r="6358" spans="1:6" x14ac:dyDescent="0.25">
      <c r="A6358" s="84">
        <v>1700885746</v>
      </c>
      <c r="C6358" s="84">
        <v>0</v>
      </c>
      <c r="D6358" s="84">
        <v>1</v>
      </c>
      <c r="E6358" s="84" t="e">
        <v>#N/A</v>
      </c>
      <c r="F6358" s="84" t="s">
        <v>63</v>
      </c>
    </row>
    <row r="6359" spans="1:6" x14ac:dyDescent="0.25">
      <c r="A6359" s="84">
        <v>1477651123</v>
      </c>
      <c r="C6359" s="84">
        <v>0</v>
      </c>
      <c r="D6359" s="84">
        <v>1</v>
      </c>
      <c r="E6359" s="84" t="e">
        <v>#N/A</v>
      </c>
      <c r="F6359" s="84" t="s">
        <v>63</v>
      </c>
    </row>
    <row r="6360" spans="1:6" x14ac:dyDescent="0.25">
      <c r="A6360" s="84">
        <v>1710928601</v>
      </c>
      <c r="C6360" s="84">
        <v>0</v>
      </c>
      <c r="D6360" s="84">
        <v>1</v>
      </c>
      <c r="E6360" s="84" t="e">
        <v>#N/A</v>
      </c>
      <c r="F6360" s="84" t="s">
        <v>66</v>
      </c>
    </row>
    <row r="6361" spans="1:6" x14ac:dyDescent="0.25">
      <c r="A6361" s="84">
        <v>1750305835</v>
      </c>
      <c r="C6361" s="84">
        <v>0</v>
      </c>
      <c r="D6361" s="84">
        <v>1</v>
      </c>
      <c r="E6361" s="84" t="e">
        <v>#N/A</v>
      </c>
      <c r="F6361" s="84" t="s">
        <v>67</v>
      </c>
    </row>
    <row r="6362" spans="1:6" x14ac:dyDescent="0.25">
      <c r="A6362" s="84">
        <v>1730181439</v>
      </c>
      <c r="C6362" s="84">
        <v>0</v>
      </c>
      <c r="D6362" s="84">
        <v>1</v>
      </c>
      <c r="E6362" s="84" t="e">
        <v>#N/A</v>
      </c>
      <c r="F6362" s="84" t="s">
        <v>70</v>
      </c>
    </row>
    <row r="6363" spans="1:6" x14ac:dyDescent="0.25">
      <c r="A6363" s="84">
        <v>1902884497</v>
      </c>
      <c r="C6363" s="84">
        <v>0</v>
      </c>
      <c r="D6363" s="84">
        <v>1</v>
      </c>
      <c r="E6363" s="84" t="e">
        <v>#N/A</v>
      </c>
      <c r="F6363" s="84" t="s">
        <v>63</v>
      </c>
    </row>
    <row r="6364" spans="1:6" x14ac:dyDescent="0.25">
      <c r="A6364" s="84">
        <v>1295734424</v>
      </c>
      <c r="C6364" s="84">
        <v>0</v>
      </c>
      <c r="D6364" s="84">
        <v>1</v>
      </c>
      <c r="E6364" s="84" t="e">
        <v>#N/A</v>
      </c>
      <c r="F6364" s="84" t="s">
        <v>63</v>
      </c>
    </row>
    <row r="6365" spans="1:6" x14ac:dyDescent="0.25">
      <c r="A6365" s="84">
        <v>1659509271</v>
      </c>
      <c r="C6365" s="84">
        <v>0</v>
      </c>
      <c r="D6365" s="84">
        <v>1</v>
      </c>
      <c r="E6365" s="84" t="e">
        <v>#N/A</v>
      </c>
      <c r="F6365" s="84" t="s">
        <v>63</v>
      </c>
    </row>
    <row r="6366" spans="1:6" x14ac:dyDescent="0.25">
      <c r="A6366" s="84">
        <v>1447237938</v>
      </c>
      <c r="C6366" s="84">
        <v>0</v>
      </c>
      <c r="D6366" s="84">
        <v>1</v>
      </c>
      <c r="E6366" s="84" t="e">
        <v>#N/A</v>
      </c>
      <c r="F6366" s="84" t="s">
        <v>66</v>
      </c>
    </row>
    <row r="6367" spans="1:6" x14ac:dyDescent="0.25">
      <c r="A6367" s="84">
        <v>1174856447</v>
      </c>
      <c r="C6367" s="84">
        <v>0</v>
      </c>
      <c r="D6367" s="84">
        <v>1</v>
      </c>
      <c r="E6367" s="84" t="e">
        <v>#N/A</v>
      </c>
      <c r="F6367" s="84" t="s">
        <v>66</v>
      </c>
    </row>
    <row r="6368" spans="1:6" x14ac:dyDescent="0.25">
      <c r="A6368" s="84">
        <v>1457678401</v>
      </c>
      <c r="C6368" s="84">
        <v>0</v>
      </c>
      <c r="D6368" s="84">
        <v>1</v>
      </c>
      <c r="E6368" s="84" t="e">
        <v>#N/A</v>
      </c>
      <c r="F6368" s="84" t="s">
        <v>63</v>
      </c>
    </row>
    <row r="6369" spans="1:6" x14ac:dyDescent="0.25">
      <c r="A6369" s="84">
        <v>1629309885</v>
      </c>
      <c r="C6369" s="84">
        <v>0</v>
      </c>
      <c r="D6369" s="84">
        <v>1</v>
      </c>
      <c r="E6369" s="84" t="e">
        <v>#N/A</v>
      </c>
      <c r="F6369" s="84" t="s">
        <v>63</v>
      </c>
    </row>
    <row r="6370" spans="1:6" x14ac:dyDescent="0.25">
      <c r="A6370" s="84">
        <v>1871810812</v>
      </c>
      <c r="C6370" s="84">
        <v>0</v>
      </c>
      <c r="D6370" s="84">
        <v>1</v>
      </c>
      <c r="E6370" s="84" t="e">
        <v>#N/A</v>
      </c>
      <c r="F6370" s="84" t="s">
        <v>63</v>
      </c>
    </row>
    <row r="6371" spans="1:6" x14ac:dyDescent="0.25">
      <c r="A6371" s="84">
        <v>1831443027</v>
      </c>
      <c r="C6371" s="84">
        <v>0</v>
      </c>
      <c r="D6371" s="84">
        <v>1</v>
      </c>
      <c r="E6371" s="84" t="e">
        <v>#N/A</v>
      </c>
      <c r="F6371" s="84" t="s">
        <v>66</v>
      </c>
    </row>
    <row r="6372" spans="1:6" x14ac:dyDescent="0.25">
      <c r="A6372" s="84">
        <v>1487932885</v>
      </c>
      <c r="C6372" s="84">
        <v>0</v>
      </c>
      <c r="D6372" s="84">
        <v>1</v>
      </c>
      <c r="E6372" s="84" t="e">
        <v>#N/A</v>
      </c>
      <c r="F6372" s="84" t="s">
        <v>63</v>
      </c>
    </row>
    <row r="6373" spans="1:6" x14ac:dyDescent="0.25">
      <c r="A6373" s="84">
        <v>1154664118</v>
      </c>
      <c r="C6373" s="84">
        <v>0</v>
      </c>
      <c r="D6373" s="84">
        <v>1</v>
      </c>
      <c r="E6373" s="84" t="e">
        <v>#N/A</v>
      </c>
      <c r="F6373" s="84" t="s">
        <v>63</v>
      </c>
    </row>
    <row r="6374" spans="1:6" x14ac:dyDescent="0.25">
      <c r="A6374" s="84">
        <v>1396090940</v>
      </c>
      <c r="C6374" s="84">
        <v>0</v>
      </c>
      <c r="D6374" s="84">
        <v>1</v>
      </c>
      <c r="E6374" s="84" t="e">
        <v>#N/A</v>
      </c>
      <c r="F6374" s="84" t="s">
        <v>63</v>
      </c>
    </row>
    <row r="6375" spans="1:6" x14ac:dyDescent="0.25">
      <c r="A6375" s="84">
        <v>1265827380</v>
      </c>
      <c r="C6375" s="84">
        <v>0</v>
      </c>
      <c r="D6375" s="84">
        <v>1</v>
      </c>
      <c r="E6375" s="84" t="e">
        <v>#N/A</v>
      </c>
      <c r="F6375" s="84" t="s">
        <v>67</v>
      </c>
    </row>
    <row r="6376" spans="1:6" x14ac:dyDescent="0.25">
      <c r="A6376" s="84">
        <v>1760677769</v>
      </c>
      <c r="C6376" s="84">
        <v>0</v>
      </c>
      <c r="D6376" s="84">
        <v>1</v>
      </c>
      <c r="E6376" s="84" t="e">
        <v>#N/A</v>
      </c>
      <c r="F6376" s="84" t="s">
        <v>63</v>
      </c>
    </row>
    <row r="6377" spans="1:6" x14ac:dyDescent="0.25">
      <c r="A6377" s="84">
        <v>1215381801</v>
      </c>
      <c r="C6377" s="84">
        <v>0</v>
      </c>
      <c r="D6377" s="84">
        <v>1</v>
      </c>
      <c r="E6377" s="84" t="e">
        <v>#N/A</v>
      </c>
      <c r="F6377" s="84" t="s">
        <v>67</v>
      </c>
    </row>
    <row r="6378" spans="1:6" x14ac:dyDescent="0.25">
      <c r="A6378" s="84">
        <v>1447503081</v>
      </c>
      <c r="C6378" s="84">
        <v>0</v>
      </c>
      <c r="D6378" s="84">
        <v>1</v>
      </c>
      <c r="E6378" s="84" t="e">
        <v>#N/A</v>
      </c>
      <c r="F6378" s="84" t="s">
        <v>67</v>
      </c>
    </row>
    <row r="6379" spans="1:6" x14ac:dyDescent="0.25">
      <c r="A6379" s="84">
        <v>1942884275</v>
      </c>
      <c r="C6379" s="84">
        <v>0</v>
      </c>
      <c r="D6379" s="84">
        <v>1</v>
      </c>
      <c r="E6379" s="84" t="e">
        <v>#N/A</v>
      </c>
      <c r="F6379" s="84" t="s">
        <v>66</v>
      </c>
    </row>
    <row r="6380" spans="1:6" x14ac:dyDescent="0.25">
      <c r="A6380" s="84">
        <v>1336809649</v>
      </c>
      <c r="C6380" s="84">
        <v>0</v>
      </c>
      <c r="D6380" s="84">
        <v>1</v>
      </c>
      <c r="E6380" s="84" t="e">
        <v>#N/A</v>
      </c>
      <c r="F6380" s="84" t="s">
        <v>67</v>
      </c>
    </row>
    <row r="6381" spans="1:6" x14ac:dyDescent="0.25">
      <c r="A6381" s="84">
        <v>1942960026</v>
      </c>
      <c r="C6381" s="84">
        <v>0</v>
      </c>
      <c r="D6381" s="84">
        <v>1</v>
      </c>
      <c r="E6381" s="84" t="e">
        <v>#N/A</v>
      </c>
      <c r="F6381" s="84" t="s">
        <v>63</v>
      </c>
    </row>
    <row r="6382" spans="1:6" x14ac:dyDescent="0.25">
      <c r="A6382" s="84">
        <v>1437861861</v>
      </c>
      <c r="C6382" s="84">
        <v>0</v>
      </c>
      <c r="D6382" s="84">
        <v>1</v>
      </c>
      <c r="E6382" s="84" t="e">
        <v>#N/A</v>
      </c>
      <c r="F6382" s="84" t="s">
        <v>63</v>
      </c>
    </row>
    <row r="6383" spans="1:6" x14ac:dyDescent="0.25">
      <c r="A6383" s="84">
        <v>1467556456</v>
      </c>
      <c r="C6383" s="84">
        <v>0</v>
      </c>
      <c r="D6383" s="84">
        <v>1</v>
      </c>
      <c r="E6383" s="84" t="e">
        <v>#N/A</v>
      </c>
      <c r="F6383" s="84" t="s">
        <v>67</v>
      </c>
    </row>
    <row r="6384" spans="1:6" x14ac:dyDescent="0.25">
      <c r="A6384" s="84">
        <v>1891761987</v>
      </c>
      <c r="C6384" s="84">
        <v>0</v>
      </c>
      <c r="D6384" s="84">
        <v>1</v>
      </c>
      <c r="E6384" s="84" t="e">
        <v>#N/A</v>
      </c>
      <c r="F6384" s="84" t="s">
        <v>63</v>
      </c>
    </row>
    <row r="6385" spans="1:6" x14ac:dyDescent="0.25">
      <c r="A6385" s="84">
        <v>1063473494</v>
      </c>
      <c r="C6385" s="84">
        <v>0</v>
      </c>
      <c r="D6385" s="84">
        <v>1</v>
      </c>
      <c r="E6385" s="84" t="e">
        <v>#N/A</v>
      </c>
      <c r="F6385" s="84" t="s">
        <v>66</v>
      </c>
    </row>
    <row r="6386" spans="1:6" x14ac:dyDescent="0.25">
      <c r="A6386" s="84">
        <v>1104813153</v>
      </c>
      <c r="C6386" s="84">
        <v>0</v>
      </c>
      <c r="D6386" s="84">
        <v>1</v>
      </c>
      <c r="E6386" s="84" t="e">
        <v>#N/A</v>
      </c>
      <c r="F6386" s="84" t="s">
        <v>70</v>
      </c>
    </row>
    <row r="6387" spans="1:6" x14ac:dyDescent="0.25">
      <c r="A6387" s="84">
        <v>1629026463</v>
      </c>
      <c r="C6387" s="84">
        <v>0</v>
      </c>
      <c r="D6387" s="84">
        <v>1</v>
      </c>
      <c r="E6387" s="84" t="e">
        <v>#N/A</v>
      </c>
      <c r="F6387" s="84" t="s">
        <v>63</v>
      </c>
    </row>
    <row r="6388" spans="1:6" x14ac:dyDescent="0.25">
      <c r="A6388" s="84">
        <v>1619954229</v>
      </c>
      <c r="C6388" s="84">
        <v>0</v>
      </c>
      <c r="D6388" s="84">
        <v>1</v>
      </c>
      <c r="E6388" s="84" t="e">
        <v>#N/A</v>
      </c>
      <c r="F6388" s="84" t="s">
        <v>70</v>
      </c>
    </row>
    <row r="6389" spans="1:6" x14ac:dyDescent="0.25">
      <c r="A6389" s="84">
        <v>1952332355</v>
      </c>
      <c r="C6389" s="84">
        <v>0</v>
      </c>
      <c r="D6389" s="84">
        <v>1</v>
      </c>
      <c r="E6389" s="84" t="e">
        <v>#N/A</v>
      </c>
      <c r="F6389" s="84" t="s">
        <v>63</v>
      </c>
    </row>
    <row r="6390" spans="1:6" x14ac:dyDescent="0.25">
      <c r="A6390" s="84">
        <v>1801844964</v>
      </c>
      <c r="C6390" s="84">
        <v>0</v>
      </c>
      <c r="D6390" s="84">
        <v>1</v>
      </c>
      <c r="E6390" s="84" t="e">
        <v>#N/A</v>
      </c>
      <c r="F6390" s="84" t="s">
        <v>63</v>
      </c>
    </row>
    <row r="6391" spans="1:6" x14ac:dyDescent="0.25">
      <c r="A6391" s="84">
        <v>1104896588</v>
      </c>
      <c r="C6391" s="84">
        <v>0</v>
      </c>
      <c r="D6391" s="84">
        <v>1</v>
      </c>
      <c r="E6391" s="84" t="e">
        <v>#N/A</v>
      </c>
      <c r="F6391" s="84" t="s">
        <v>70</v>
      </c>
    </row>
    <row r="6392" spans="1:6" x14ac:dyDescent="0.25">
      <c r="A6392" s="84">
        <v>1245320563</v>
      </c>
      <c r="C6392" s="84">
        <v>0</v>
      </c>
      <c r="D6392" s="84">
        <v>1</v>
      </c>
      <c r="E6392" s="84" t="e">
        <v>#N/A</v>
      </c>
      <c r="F6392" s="84" t="s">
        <v>70</v>
      </c>
    </row>
    <row r="6393" spans="1:6" x14ac:dyDescent="0.25">
      <c r="A6393" s="84">
        <v>1689875700</v>
      </c>
      <c r="C6393" s="84">
        <v>0</v>
      </c>
      <c r="D6393" s="84">
        <v>1</v>
      </c>
      <c r="E6393" s="84" t="e">
        <v>#N/A</v>
      </c>
      <c r="F6393" s="84" t="s">
        <v>63</v>
      </c>
    </row>
    <row r="6394" spans="1:6" x14ac:dyDescent="0.25">
      <c r="A6394" s="84">
        <v>1053400994</v>
      </c>
      <c r="C6394" s="84">
        <v>0</v>
      </c>
      <c r="D6394" s="84">
        <v>1</v>
      </c>
      <c r="E6394" s="84" t="e">
        <v>#N/A</v>
      </c>
      <c r="F6394" s="84" t="s">
        <v>63</v>
      </c>
    </row>
    <row r="6395" spans="1:6" x14ac:dyDescent="0.25">
      <c r="A6395" s="84">
        <v>1043206238</v>
      </c>
      <c r="C6395" s="84">
        <v>0</v>
      </c>
      <c r="D6395" s="84">
        <v>1</v>
      </c>
      <c r="E6395" s="84" t="e">
        <v>#N/A</v>
      </c>
      <c r="F6395" s="84" t="s">
        <v>67</v>
      </c>
    </row>
    <row r="6396" spans="1:6" x14ac:dyDescent="0.25">
      <c r="A6396" s="84">
        <v>1306012356</v>
      </c>
      <c r="C6396" s="84">
        <v>0</v>
      </c>
      <c r="D6396" s="84">
        <v>1</v>
      </c>
      <c r="E6396" s="84" t="e">
        <v>#N/A</v>
      </c>
      <c r="F6396" s="84" t="s">
        <v>66</v>
      </c>
    </row>
    <row r="6397" spans="1:6" x14ac:dyDescent="0.25">
      <c r="A6397" s="84">
        <v>1548581473</v>
      </c>
      <c r="C6397" s="84">
        <v>0</v>
      </c>
      <c r="D6397" s="84">
        <v>1</v>
      </c>
      <c r="E6397" s="84" t="e">
        <v>#N/A</v>
      </c>
      <c r="F6397" s="84" t="s">
        <v>67</v>
      </c>
    </row>
    <row r="6398" spans="1:6" x14ac:dyDescent="0.25">
      <c r="A6398" s="84">
        <v>1538595095</v>
      </c>
      <c r="C6398" s="84">
        <v>0</v>
      </c>
      <c r="D6398" s="84">
        <v>1</v>
      </c>
      <c r="E6398" s="84" t="e">
        <v>#N/A</v>
      </c>
      <c r="F6398" s="84" t="s">
        <v>70</v>
      </c>
    </row>
    <row r="6399" spans="1:6" x14ac:dyDescent="0.25">
      <c r="A6399" s="84">
        <v>1508124611</v>
      </c>
      <c r="C6399" s="84">
        <v>0</v>
      </c>
      <c r="D6399" s="84">
        <v>1</v>
      </c>
      <c r="E6399" s="84" t="e">
        <v>#N/A</v>
      </c>
      <c r="F6399" s="84" t="s">
        <v>67</v>
      </c>
    </row>
    <row r="6400" spans="1:6" x14ac:dyDescent="0.25">
      <c r="A6400" s="84">
        <v>1922374859</v>
      </c>
      <c r="C6400" s="84">
        <v>0</v>
      </c>
      <c r="D6400" s="84">
        <v>1</v>
      </c>
      <c r="E6400" s="84" t="e">
        <v>#N/A</v>
      </c>
      <c r="F6400" s="84" t="s">
        <v>63</v>
      </c>
    </row>
    <row r="6401" spans="1:6" x14ac:dyDescent="0.25">
      <c r="A6401" s="84">
        <v>1053679092</v>
      </c>
      <c r="C6401" s="84">
        <v>0</v>
      </c>
      <c r="D6401" s="84">
        <v>1</v>
      </c>
      <c r="E6401" s="84" t="e">
        <v>#N/A</v>
      </c>
      <c r="F6401" s="84" t="s">
        <v>63</v>
      </c>
    </row>
    <row r="6402" spans="1:6" x14ac:dyDescent="0.25">
      <c r="A6402" s="84">
        <v>1134500150</v>
      </c>
      <c r="C6402" s="84">
        <v>0</v>
      </c>
      <c r="D6402" s="84">
        <v>1</v>
      </c>
      <c r="E6402" s="84" t="e">
        <v>#N/A</v>
      </c>
      <c r="F6402" s="84" t="s">
        <v>63</v>
      </c>
    </row>
    <row r="6403" spans="1:6" x14ac:dyDescent="0.25">
      <c r="A6403" s="84">
        <v>1134455132</v>
      </c>
      <c r="C6403" s="84">
        <v>0</v>
      </c>
      <c r="D6403" s="84">
        <v>1</v>
      </c>
      <c r="E6403" s="84" t="e">
        <v>#N/A</v>
      </c>
      <c r="F6403" s="84" t="s">
        <v>66</v>
      </c>
    </row>
    <row r="6404" spans="1:6" x14ac:dyDescent="0.25">
      <c r="A6404" s="84">
        <v>1518932953</v>
      </c>
      <c r="C6404" s="84">
        <v>0</v>
      </c>
      <c r="D6404" s="84">
        <v>1</v>
      </c>
      <c r="E6404" s="84" t="e">
        <v>#N/A</v>
      </c>
      <c r="F6404" s="84" t="s">
        <v>66</v>
      </c>
    </row>
    <row r="6405" spans="1:6" x14ac:dyDescent="0.25">
      <c r="A6405" s="84">
        <v>1306818232</v>
      </c>
      <c r="C6405" s="84">
        <v>0</v>
      </c>
      <c r="D6405" s="84">
        <v>1</v>
      </c>
      <c r="E6405" s="84" t="e">
        <v>#N/A</v>
      </c>
      <c r="F6405" s="84" t="s">
        <v>66</v>
      </c>
    </row>
    <row r="6406" spans="1:6" x14ac:dyDescent="0.25">
      <c r="A6406" s="84">
        <v>1720015282</v>
      </c>
      <c r="C6406" s="84">
        <v>0</v>
      </c>
      <c r="D6406" s="84">
        <v>1</v>
      </c>
      <c r="E6406" s="84" t="e">
        <v>#N/A</v>
      </c>
      <c r="F6406" s="84" t="s">
        <v>70</v>
      </c>
    </row>
    <row r="6407" spans="1:6" x14ac:dyDescent="0.25">
      <c r="A6407" s="84">
        <v>1922080944</v>
      </c>
      <c r="C6407" s="84">
        <v>0</v>
      </c>
      <c r="D6407" s="84">
        <v>1</v>
      </c>
      <c r="E6407" s="84" t="e">
        <v>#N/A</v>
      </c>
      <c r="F6407" s="84" t="s">
        <v>67</v>
      </c>
    </row>
    <row r="6408" spans="1:6" x14ac:dyDescent="0.25">
      <c r="A6408" s="84">
        <v>1477591071</v>
      </c>
      <c r="C6408" s="84">
        <v>0</v>
      </c>
      <c r="D6408" s="84">
        <v>1</v>
      </c>
      <c r="E6408" s="84" t="e">
        <v>#N/A</v>
      </c>
      <c r="F6408" s="84" t="s">
        <v>63</v>
      </c>
    </row>
    <row r="6409" spans="1:6" x14ac:dyDescent="0.25">
      <c r="A6409" s="84">
        <v>1235352899</v>
      </c>
      <c r="C6409" s="84">
        <v>0</v>
      </c>
      <c r="D6409" s="84">
        <v>1</v>
      </c>
      <c r="E6409" s="84" t="e">
        <v>#N/A</v>
      </c>
      <c r="F6409" s="84" t="s">
        <v>63</v>
      </c>
    </row>
    <row r="6410" spans="1:6" x14ac:dyDescent="0.25">
      <c r="A6410" s="84">
        <v>1447254040</v>
      </c>
      <c r="C6410" s="84">
        <v>0</v>
      </c>
      <c r="D6410" s="84">
        <v>1</v>
      </c>
      <c r="E6410" s="84" t="e">
        <v>#N/A</v>
      </c>
      <c r="F6410" s="84" t="s">
        <v>66</v>
      </c>
    </row>
    <row r="6411" spans="1:6" x14ac:dyDescent="0.25">
      <c r="A6411" s="84">
        <v>1477719672</v>
      </c>
      <c r="C6411" s="84">
        <v>0</v>
      </c>
      <c r="D6411" s="84">
        <v>1</v>
      </c>
      <c r="E6411" s="84" t="e">
        <v>#N/A</v>
      </c>
      <c r="F6411" s="84" t="s">
        <v>63</v>
      </c>
    </row>
    <row r="6412" spans="1:6" x14ac:dyDescent="0.25">
      <c r="A6412" s="84">
        <v>1861662421</v>
      </c>
      <c r="C6412" s="84">
        <v>0</v>
      </c>
      <c r="D6412" s="84">
        <v>1</v>
      </c>
      <c r="E6412" s="84" t="e">
        <v>#N/A</v>
      </c>
      <c r="F6412" s="84" t="s">
        <v>67</v>
      </c>
    </row>
    <row r="6413" spans="1:6" x14ac:dyDescent="0.25">
      <c r="A6413" s="84">
        <v>1770500514</v>
      </c>
      <c r="C6413" s="84">
        <v>0</v>
      </c>
      <c r="D6413" s="84">
        <v>1</v>
      </c>
      <c r="E6413" s="84" t="e">
        <v>#N/A</v>
      </c>
      <c r="F6413" s="84" t="s">
        <v>67</v>
      </c>
    </row>
    <row r="6414" spans="1:6" x14ac:dyDescent="0.25">
      <c r="A6414" s="84">
        <v>1255389375</v>
      </c>
      <c r="C6414" s="84">
        <v>0</v>
      </c>
      <c r="D6414" s="84">
        <v>1</v>
      </c>
      <c r="E6414" s="84" t="e">
        <v>#N/A</v>
      </c>
      <c r="F6414" s="84" t="s">
        <v>67</v>
      </c>
    </row>
    <row r="6415" spans="1:6" x14ac:dyDescent="0.25">
      <c r="A6415" s="84">
        <v>1487913828</v>
      </c>
      <c r="C6415" s="84">
        <v>0</v>
      </c>
      <c r="D6415" s="84">
        <v>1</v>
      </c>
      <c r="E6415" s="84" t="e">
        <v>#N/A</v>
      </c>
      <c r="F6415" s="84" t="s">
        <v>63</v>
      </c>
    </row>
    <row r="6416" spans="1:6" x14ac:dyDescent="0.25">
      <c r="A6416" s="84">
        <v>1063728665</v>
      </c>
      <c r="C6416" s="84">
        <v>0</v>
      </c>
      <c r="D6416" s="84">
        <v>1</v>
      </c>
      <c r="E6416" s="84" t="e">
        <v>#N/A</v>
      </c>
      <c r="F6416" s="84" t="s">
        <v>63</v>
      </c>
    </row>
    <row r="6417" spans="1:6" x14ac:dyDescent="0.25">
      <c r="A6417" s="84">
        <v>1083920060</v>
      </c>
      <c r="C6417" s="84">
        <v>0</v>
      </c>
      <c r="D6417" s="84">
        <v>1</v>
      </c>
      <c r="E6417" s="84" t="e">
        <v>#N/A</v>
      </c>
      <c r="F6417" s="84" t="s">
        <v>67</v>
      </c>
    </row>
    <row r="6418" spans="1:6" x14ac:dyDescent="0.25">
      <c r="A6418" s="84">
        <v>1215106877</v>
      </c>
      <c r="C6418" s="84">
        <v>0</v>
      </c>
      <c r="D6418" s="84">
        <v>1</v>
      </c>
      <c r="E6418" s="84" t="e">
        <v>#N/A</v>
      </c>
      <c r="F6418" s="84" t="s">
        <v>66</v>
      </c>
    </row>
    <row r="6419" spans="1:6" x14ac:dyDescent="0.25">
      <c r="A6419" s="84">
        <v>1609262450</v>
      </c>
      <c r="C6419" s="84">
        <v>0</v>
      </c>
      <c r="D6419" s="84">
        <v>1</v>
      </c>
      <c r="E6419" s="84" t="e">
        <v>#N/A</v>
      </c>
      <c r="F6419" s="84" t="s">
        <v>63</v>
      </c>
    </row>
    <row r="6420" spans="1:6" x14ac:dyDescent="0.25">
      <c r="A6420" s="84">
        <v>1699215434</v>
      </c>
      <c r="C6420" s="84">
        <v>0</v>
      </c>
      <c r="D6420" s="84">
        <v>1</v>
      </c>
      <c r="E6420" s="84" t="e">
        <v>#N/A</v>
      </c>
      <c r="F6420" s="84" t="s">
        <v>70</v>
      </c>
    </row>
    <row r="6421" spans="1:6" x14ac:dyDescent="0.25">
      <c r="A6421" s="84">
        <v>1730628553</v>
      </c>
      <c r="C6421" s="84">
        <v>0</v>
      </c>
      <c r="D6421" s="84">
        <v>1</v>
      </c>
      <c r="E6421" s="84" t="e">
        <v>#N/A</v>
      </c>
      <c r="F6421" s="84" t="s">
        <v>66</v>
      </c>
    </row>
    <row r="6422" spans="1:6" x14ac:dyDescent="0.25">
      <c r="A6422" s="84">
        <v>1457836140</v>
      </c>
      <c r="C6422" s="84">
        <v>0</v>
      </c>
      <c r="D6422" s="84">
        <v>1</v>
      </c>
      <c r="E6422" s="84" t="e">
        <v>#N/A</v>
      </c>
      <c r="F6422" s="84" t="s">
        <v>70</v>
      </c>
    </row>
    <row r="6423" spans="1:6" x14ac:dyDescent="0.25">
      <c r="A6423" s="84">
        <v>1144796863</v>
      </c>
      <c r="C6423" s="84">
        <v>0</v>
      </c>
      <c r="D6423" s="84">
        <v>1</v>
      </c>
      <c r="E6423" s="84" t="e">
        <v>#N/A</v>
      </c>
      <c r="F6423" s="84" t="s">
        <v>63</v>
      </c>
    </row>
    <row r="6424" spans="1:6" x14ac:dyDescent="0.25">
      <c r="A6424" s="84">
        <v>1720043045</v>
      </c>
      <c r="C6424" s="84">
        <v>0</v>
      </c>
      <c r="D6424" s="84">
        <v>1</v>
      </c>
      <c r="E6424" s="84" t="e">
        <v>#N/A</v>
      </c>
      <c r="F6424" s="84" t="s">
        <v>68</v>
      </c>
    </row>
    <row r="6425" spans="1:6" x14ac:dyDescent="0.25">
      <c r="A6425" s="84">
        <v>1114161064</v>
      </c>
      <c r="C6425" s="84">
        <v>0</v>
      </c>
      <c r="D6425" s="84">
        <v>1</v>
      </c>
      <c r="E6425" s="84" t="e">
        <v>#N/A</v>
      </c>
      <c r="F6425" s="84" t="s">
        <v>63</v>
      </c>
    </row>
    <row r="6426" spans="1:6" x14ac:dyDescent="0.25">
      <c r="A6426" s="84">
        <v>1548269483</v>
      </c>
      <c r="C6426" s="84">
        <v>0</v>
      </c>
      <c r="D6426" s="84">
        <v>1</v>
      </c>
      <c r="E6426" s="84" t="e">
        <v>#N/A</v>
      </c>
      <c r="F6426" s="84" t="s">
        <v>67</v>
      </c>
    </row>
    <row r="6427" spans="1:6" x14ac:dyDescent="0.25">
      <c r="A6427" s="84">
        <v>1447406137</v>
      </c>
      <c r="C6427" s="84">
        <v>0</v>
      </c>
      <c r="D6427" s="84">
        <v>1</v>
      </c>
      <c r="E6427" s="84" t="e">
        <v>#N/A</v>
      </c>
      <c r="F6427" s="84" t="s">
        <v>66</v>
      </c>
    </row>
    <row r="6428" spans="1:6" x14ac:dyDescent="0.25">
      <c r="A6428" s="84">
        <v>1306803572</v>
      </c>
      <c r="C6428" s="84">
        <v>0</v>
      </c>
      <c r="D6428" s="84">
        <v>1</v>
      </c>
      <c r="E6428" s="84" t="e">
        <v>#N/A</v>
      </c>
      <c r="F6428" s="84" t="s">
        <v>63</v>
      </c>
    </row>
    <row r="6429" spans="1:6" x14ac:dyDescent="0.25">
      <c r="A6429" s="84">
        <v>1588873236</v>
      </c>
      <c r="C6429" s="84">
        <v>0</v>
      </c>
      <c r="D6429" s="84">
        <v>1</v>
      </c>
      <c r="E6429" s="84" t="e">
        <v>#N/A</v>
      </c>
      <c r="F6429" s="84" t="s">
        <v>63</v>
      </c>
    </row>
    <row r="6430" spans="1:6" x14ac:dyDescent="0.25">
      <c r="A6430" s="84">
        <v>1548227465</v>
      </c>
      <c r="C6430" s="84">
        <v>0</v>
      </c>
      <c r="D6430" s="84">
        <v>1</v>
      </c>
      <c r="E6430" s="84" t="e">
        <v>#N/A</v>
      </c>
      <c r="F6430" s="84" t="s">
        <v>67</v>
      </c>
    </row>
    <row r="6431" spans="1:6" x14ac:dyDescent="0.25">
      <c r="A6431" s="84">
        <v>1376659193</v>
      </c>
      <c r="C6431" s="84">
        <v>0</v>
      </c>
      <c r="D6431" s="84">
        <v>1</v>
      </c>
      <c r="E6431" s="84" t="e">
        <v>#N/A</v>
      </c>
      <c r="F6431" s="84" t="s">
        <v>66</v>
      </c>
    </row>
    <row r="6432" spans="1:6" x14ac:dyDescent="0.25">
      <c r="A6432" s="84">
        <v>1396960043</v>
      </c>
      <c r="C6432" s="84">
        <v>0</v>
      </c>
      <c r="D6432" s="84">
        <v>1</v>
      </c>
      <c r="E6432" s="84" t="e">
        <v>#N/A</v>
      </c>
      <c r="F6432" s="84" t="s">
        <v>67</v>
      </c>
    </row>
    <row r="6433" spans="1:6" x14ac:dyDescent="0.25">
      <c r="A6433" s="84">
        <v>1962660696</v>
      </c>
      <c r="C6433" s="84">
        <v>0</v>
      </c>
      <c r="D6433" s="84">
        <v>1</v>
      </c>
      <c r="E6433" s="84" t="e">
        <v>#N/A</v>
      </c>
      <c r="F6433" s="84" t="s">
        <v>63</v>
      </c>
    </row>
    <row r="6434" spans="1:6" x14ac:dyDescent="0.25">
      <c r="A6434" s="84">
        <v>1144222456</v>
      </c>
      <c r="C6434" s="84">
        <v>0</v>
      </c>
      <c r="D6434" s="84">
        <v>1</v>
      </c>
      <c r="E6434" s="84" t="e">
        <v>#N/A</v>
      </c>
      <c r="F6434" s="84" t="s">
        <v>67</v>
      </c>
    </row>
    <row r="6435" spans="1:6" x14ac:dyDescent="0.25">
      <c r="A6435" s="84">
        <v>1134336332</v>
      </c>
      <c r="C6435" s="84">
        <v>0</v>
      </c>
      <c r="D6435" s="84">
        <v>1</v>
      </c>
      <c r="E6435" s="84" t="e">
        <v>#N/A</v>
      </c>
      <c r="F6435" s="84" t="s">
        <v>66</v>
      </c>
    </row>
    <row r="6436" spans="1:6" x14ac:dyDescent="0.25">
      <c r="A6436" s="84">
        <v>1558716704</v>
      </c>
      <c r="C6436" s="84">
        <v>0</v>
      </c>
      <c r="D6436" s="84">
        <v>1</v>
      </c>
      <c r="E6436" s="84" t="e">
        <v>#N/A</v>
      </c>
      <c r="F6436" s="84" t="s">
        <v>70</v>
      </c>
    </row>
    <row r="6437" spans="1:6" x14ac:dyDescent="0.25">
      <c r="A6437" s="84">
        <v>1639522873</v>
      </c>
      <c r="C6437" s="84">
        <v>0</v>
      </c>
      <c r="D6437" s="84">
        <v>1</v>
      </c>
      <c r="E6437" s="84" t="e">
        <v>#N/A</v>
      </c>
      <c r="F6437" s="84" t="s">
        <v>68</v>
      </c>
    </row>
    <row r="6438" spans="1:6" x14ac:dyDescent="0.25">
      <c r="A6438" s="84">
        <v>1750398566</v>
      </c>
      <c r="C6438" s="84">
        <v>0</v>
      </c>
      <c r="D6438" s="84">
        <v>1</v>
      </c>
      <c r="E6438" s="84" t="e">
        <v>#N/A</v>
      </c>
      <c r="F6438" s="84" t="s">
        <v>63</v>
      </c>
    </row>
    <row r="6439" spans="1:6" x14ac:dyDescent="0.25">
      <c r="A6439" s="84">
        <v>1497711238</v>
      </c>
      <c r="C6439" s="84">
        <v>0</v>
      </c>
      <c r="D6439" s="84">
        <v>1</v>
      </c>
      <c r="E6439" s="84" t="e">
        <v>#N/A</v>
      </c>
      <c r="F6439" s="84" t="s">
        <v>63</v>
      </c>
    </row>
    <row r="6440" spans="1:6" x14ac:dyDescent="0.25">
      <c r="A6440" s="84">
        <v>1184774812</v>
      </c>
      <c r="C6440" s="84">
        <v>0</v>
      </c>
      <c r="D6440" s="84">
        <v>1</v>
      </c>
      <c r="E6440" s="84" t="e">
        <v>#N/A</v>
      </c>
      <c r="F6440" s="84" t="s">
        <v>66</v>
      </c>
    </row>
    <row r="6441" spans="1:6" x14ac:dyDescent="0.25">
      <c r="A6441" s="84">
        <v>1578559993</v>
      </c>
      <c r="C6441" s="84">
        <v>0</v>
      </c>
      <c r="D6441" s="84">
        <v>1</v>
      </c>
      <c r="E6441" s="84" t="e">
        <v>#N/A</v>
      </c>
      <c r="F6441" s="84" t="s">
        <v>63</v>
      </c>
    </row>
    <row r="6442" spans="1:6" x14ac:dyDescent="0.25">
      <c r="A6442" s="84">
        <v>1366527160</v>
      </c>
      <c r="C6442" s="84">
        <v>0</v>
      </c>
      <c r="D6442" s="84">
        <v>1</v>
      </c>
      <c r="E6442" s="84" t="e">
        <v>#N/A</v>
      </c>
      <c r="F6442" s="84" t="s">
        <v>70</v>
      </c>
    </row>
    <row r="6443" spans="1:6" x14ac:dyDescent="0.25">
      <c r="A6443" s="84">
        <v>1427096478</v>
      </c>
      <c r="C6443" s="84">
        <v>0</v>
      </c>
      <c r="D6443" s="84">
        <v>1</v>
      </c>
      <c r="E6443" s="84" t="e">
        <v>#N/A</v>
      </c>
      <c r="F6443" s="84" t="s">
        <v>63</v>
      </c>
    </row>
    <row r="6444" spans="1:6" x14ac:dyDescent="0.25">
      <c r="A6444" s="84">
        <v>1396826251</v>
      </c>
      <c r="C6444" s="84">
        <v>0</v>
      </c>
      <c r="D6444" s="84">
        <v>1</v>
      </c>
      <c r="E6444" s="84" t="e">
        <v>#N/A</v>
      </c>
      <c r="F6444" s="84" t="s">
        <v>67</v>
      </c>
    </row>
    <row r="6445" spans="1:6" x14ac:dyDescent="0.25">
      <c r="A6445" s="84">
        <v>1831300607</v>
      </c>
      <c r="C6445" s="84">
        <v>0</v>
      </c>
      <c r="D6445" s="84">
        <v>1</v>
      </c>
      <c r="E6445" s="84" t="e">
        <v>#N/A</v>
      </c>
      <c r="F6445" s="84" t="s">
        <v>70</v>
      </c>
    </row>
    <row r="6446" spans="1:6" x14ac:dyDescent="0.25">
      <c r="A6446" s="84">
        <v>1366476004</v>
      </c>
      <c r="C6446" s="84">
        <v>0</v>
      </c>
      <c r="D6446" s="84">
        <v>1</v>
      </c>
      <c r="E6446" s="84" t="e">
        <v>#N/A</v>
      </c>
      <c r="F6446" s="84" t="s">
        <v>67</v>
      </c>
    </row>
    <row r="6447" spans="1:6" x14ac:dyDescent="0.25">
      <c r="A6447" s="84">
        <v>1932152998</v>
      </c>
      <c r="C6447" s="84">
        <v>0</v>
      </c>
      <c r="D6447" s="84">
        <v>1</v>
      </c>
      <c r="E6447" s="84" t="e">
        <v>#N/A</v>
      </c>
      <c r="F6447" s="84" t="s">
        <v>67</v>
      </c>
    </row>
    <row r="6448" spans="1:6" x14ac:dyDescent="0.25">
      <c r="A6448" s="84">
        <v>1124161476</v>
      </c>
      <c r="C6448" s="84">
        <v>0</v>
      </c>
      <c r="D6448" s="84">
        <v>1</v>
      </c>
      <c r="E6448" s="84" t="e">
        <v>#N/A</v>
      </c>
      <c r="F6448" s="84" t="s">
        <v>63</v>
      </c>
    </row>
    <row r="6449" spans="1:6" x14ac:dyDescent="0.25">
      <c r="A6449" s="84">
        <v>1457432759</v>
      </c>
      <c r="C6449" s="84">
        <v>0</v>
      </c>
      <c r="D6449" s="84">
        <v>1</v>
      </c>
      <c r="E6449" s="84" t="e">
        <v>#N/A</v>
      </c>
      <c r="F6449" s="84" t="s">
        <v>66</v>
      </c>
    </row>
    <row r="6450" spans="1:6" x14ac:dyDescent="0.25">
      <c r="A6450" s="84">
        <v>1003849001</v>
      </c>
      <c r="C6450" s="84">
        <v>0</v>
      </c>
      <c r="D6450" s="84">
        <v>1</v>
      </c>
      <c r="E6450" s="84" t="e">
        <v>#N/A</v>
      </c>
      <c r="F6450" s="84" t="s">
        <v>66</v>
      </c>
    </row>
    <row r="6451" spans="1:6" x14ac:dyDescent="0.25">
      <c r="A6451" s="84">
        <v>1942204425</v>
      </c>
      <c r="C6451" s="84">
        <v>0</v>
      </c>
      <c r="D6451" s="84">
        <v>1</v>
      </c>
      <c r="E6451" s="84" t="e">
        <v>#N/A</v>
      </c>
      <c r="F6451" s="84" t="s">
        <v>63</v>
      </c>
    </row>
    <row r="6452" spans="1:6" x14ac:dyDescent="0.25">
      <c r="A6452" s="84">
        <v>1558379446</v>
      </c>
      <c r="C6452" s="84">
        <v>0</v>
      </c>
      <c r="D6452" s="84">
        <v>1</v>
      </c>
      <c r="E6452" s="84" t="e">
        <v>#N/A</v>
      </c>
      <c r="F6452" s="84" t="s">
        <v>66</v>
      </c>
    </row>
    <row r="6453" spans="1:6" x14ac:dyDescent="0.25">
      <c r="A6453" s="84">
        <v>1356527733</v>
      </c>
      <c r="C6453" s="84">
        <v>0</v>
      </c>
      <c r="D6453" s="84">
        <v>1</v>
      </c>
      <c r="E6453" s="84" t="e">
        <v>#N/A</v>
      </c>
      <c r="F6453" s="84" t="s">
        <v>68</v>
      </c>
    </row>
    <row r="6454" spans="1:6" x14ac:dyDescent="0.25">
      <c r="A6454" s="84">
        <v>1992797476</v>
      </c>
      <c r="C6454" s="84">
        <v>0</v>
      </c>
      <c r="D6454" s="84">
        <v>1</v>
      </c>
      <c r="E6454" s="84" t="e">
        <v>#N/A</v>
      </c>
      <c r="F6454" s="84" t="s">
        <v>63</v>
      </c>
    </row>
    <row r="6455" spans="1:6" x14ac:dyDescent="0.25">
      <c r="A6455" s="84">
        <v>1285942987</v>
      </c>
      <c r="C6455" s="84">
        <v>0</v>
      </c>
      <c r="D6455" s="84">
        <v>1</v>
      </c>
      <c r="E6455" s="84" t="e">
        <v>#N/A</v>
      </c>
      <c r="F6455" s="84" t="s">
        <v>63</v>
      </c>
    </row>
    <row r="6456" spans="1:6" x14ac:dyDescent="0.25">
      <c r="A6456" s="84">
        <v>1689998874</v>
      </c>
      <c r="C6456" s="84">
        <v>0</v>
      </c>
      <c r="D6456" s="84">
        <v>1</v>
      </c>
      <c r="E6456" s="84" t="e">
        <v>#N/A</v>
      </c>
      <c r="F6456" s="84" t="s">
        <v>66</v>
      </c>
    </row>
    <row r="6457" spans="1:6" x14ac:dyDescent="0.25">
      <c r="A6457" s="84">
        <v>1427218122</v>
      </c>
      <c r="C6457" s="84">
        <v>0</v>
      </c>
      <c r="D6457" s="84">
        <v>1</v>
      </c>
      <c r="E6457" s="84" t="e">
        <v>#N/A</v>
      </c>
      <c r="F6457" s="84" t="s">
        <v>67</v>
      </c>
    </row>
    <row r="6458" spans="1:6" x14ac:dyDescent="0.25">
      <c r="A6458" s="84">
        <v>1699065375</v>
      </c>
      <c r="C6458" s="84">
        <v>0</v>
      </c>
      <c r="D6458" s="84">
        <v>1</v>
      </c>
      <c r="E6458" s="84" t="e">
        <v>#N/A</v>
      </c>
      <c r="F6458" s="84" t="s">
        <v>66</v>
      </c>
    </row>
    <row r="6459" spans="1:6" x14ac:dyDescent="0.25">
      <c r="A6459" s="84">
        <v>1598286718</v>
      </c>
      <c r="C6459" s="84">
        <v>0</v>
      </c>
      <c r="D6459" s="84">
        <v>1</v>
      </c>
      <c r="E6459" s="84" t="e">
        <v>#N/A</v>
      </c>
      <c r="F6459" s="84" t="s">
        <v>67</v>
      </c>
    </row>
    <row r="6460" spans="1:6" x14ac:dyDescent="0.25">
      <c r="A6460" s="84">
        <v>1962998476</v>
      </c>
      <c r="C6460" s="84">
        <v>0</v>
      </c>
      <c r="D6460" s="84">
        <v>1</v>
      </c>
      <c r="E6460" s="84" t="e">
        <v>#N/A</v>
      </c>
      <c r="F6460" s="84" t="s">
        <v>63</v>
      </c>
    </row>
    <row r="6461" spans="1:6" x14ac:dyDescent="0.25">
      <c r="A6461" s="84">
        <v>1407522105</v>
      </c>
      <c r="C6461" s="84">
        <v>0</v>
      </c>
      <c r="D6461" s="84">
        <v>1</v>
      </c>
      <c r="E6461" s="84" t="e">
        <v>#N/A</v>
      </c>
      <c r="F6461" s="84" t="s">
        <v>63</v>
      </c>
    </row>
    <row r="6462" spans="1:6" x14ac:dyDescent="0.25">
      <c r="A6462" s="84">
        <v>1033151105</v>
      </c>
      <c r="C6462" s="84">
        <v>0</v>
      </c>
      <c r="D6462" s="84">
        <v>1</v>
      </c>
      <c r="E6462" s="84" t="e">
        <v>#N/A</v>
      </c>
      <c r="F6462" s="84" t="s">
        <v>63</v>
      </c>
    </row>
    <row r="6463" spans="1:6" x14ac:dyDescent="0.25">
      <c r="A6463" s="84">
        <v>1568421212</v>
      </c>
      <c r="C6463" s="84">
        <v>0</v>
      </c>
      <c r="D6463" s="84">
        <v>1</v>
      </c>
      <c r="E6463" s="84" t="e">
        <v>#N/A</v>
      </c>
      <c r="F6463" s="84" t="s">
        <v>67</v>
      </c>
    </row>
    <row r="6464" spans="1:6" x14ac:dyDescent="0.25">
      <c r="A6464" s="84">
        <v>1497746358</v>
      </c>
      <c r="C6464" s="84">
        <v>0</v>
      </c>
      <c r="D6464" s="84">
        <v>1</v>
      </c>
      <c r="E6464" s="84" t="e">
        <v>#N/A</v>
      </c>
      <c r="F6464" s="84" t="s">
        <v>63</v>
      </c>
    </row>
    <row r="6465" spans="1:6" x14ac:dyDescent="0.25">
      <c r="A6465" s="84">
        <v>1477618429</v>
      </c>
      <c r="C6465" s="84">
        <v>0</v>
      </c>
      <c r="D6465" s="84">
        <v>1</v>
      </c>
      <c r="E6465" s="84" t="e">
        <v>#N/A</v>
      </c>
      <c r="F6465" s="84" t="s">
        <v>63</v>
      </c>
    </row>
    <row r="6466" spans="1:6" x14ac:dyDescent="0.25">
      <c r="A6466" s="84">
        <v>1184622672</v>
      </c>
      <c r="C6466" s="84">
        <v>0</v>
      </c>
      <c r="D6466" s="84">
        <v>1</v>
      </c>
      <c r="E6466" s="84" t="e">
        <v>#N/A</v>
      </c>
      <c r="F6466" s="84" t="s">
        <v>66</v>
      </c>
    </row>
    <row r="6467" spans="1:6" x14ac:dyDescent="0.25">
      <c r="A6467" s="84">
        <v>1588866370</v>
      </c>
      <c r="C6467" s="84">
        <v>0</v>
      </c>
      <c r="D6467" s="84">
        <v>1</v>
      </c>
      <c r="E6467" s="84" t="e">
        <v>#N/A</v>
      </c>
      <c r="F6467" s="84" t="s">
        <v>68</v>
      </c>
    </row>
    <row r="6468" spans="1:6" x14ac:dyDescent="0.25">
      <c r="A6468" s="84">
        <v>1639262231</v>
      </c>
      <c r="C6468" s="84">
        <v>0</v>
      </c>
      <c r="D6468" s="84">
        <v>1</v>
      </c>
      <c r="E6468" s="84" t="e">
        <v>#N/A</v>
      </c>
      <c r="F6468" s="84" t="s">
        <v>63</v>
      </c>
    </row>
    <row r="6469" spans="1:6" x14ac:dyDescent="0.25">
      <c r="A6469" s="84">
        <v>1427052133</v>
      </c>
      <c r="C6469" s="84">
        <v>0</v>
      </c>
      <c r="D6469" s="84">
        <v>1</v>
      </c>
      <c r="E6469" s="84" t="e">
        <v>#N/A</v>
      </c>
      <c r="F6469" s="84" t="s">
        <v>70</v>
      </c>
    </row>
    <row r="6470" spans="1:6" x14ac:dyDescent="0.25">
      <c r="A6470" s="84">
        <v>1366673949</v>
      </c>
      <c r="C6470" s="84">
        <v>0</v>
      </c>
      <c r="D6470" s="84">
        <v>1</v>
      </c>
      <c r="E6470" s="84" t="e">
        <v>#N/A</v>
      </c>
      <c r="F6470" s="84" t="s">
        <v>63</v>
      </c>
    </row>
    <row r="6471" spans="1:6" x14ac:dyDescent="0.25">
      <c r="A6471" s="84">
        <v>1265619993</v>
      </c>
      <c r="C6471" s="84">
        <v>0</v>
      </c>
      <c r="D6471" s="84">
        <v>1</v>
      </c>
      <c r="E6471" s="84" t="e">
        <v>#N/A</v>
      </c>
      <c r="F6471" s="84" t="s">
        <v>63</v>
      </c>
    </row>
    <row r="6472" spans="1:6" x14ac:dyDescent="0.25">
      <c r="A6472" s="84">
        <v>1619263399</v>
      </c>
      <c r="C6472" s="84">
        <v>0</v>
      </c>
      <c r="D6472" s="84">
        <v>1</v>
      </c>
      <c r="E6472" s="84" t="e">
        <v>#N/A</v>
      </c>
      <c r="F6472" s="84" t="s">
        <v>67</v>
      </c>
    </row>
    <row r="6473" spans="1:6" x14ac:dyDescent="0.25">
      <c r="A6473" s="84">
        <v>1417214214</v>
      </c>
      <c r="C6473" s="84">
        <v>0</v>
      </c>
      <c r="D6473" s="84">
        <v>1</v>
      </c>
      <c r="E6473" s="84" t="e">
        <v>#N/A</v>
      </c>
      <c r="F6473" s="84" t="s">
        <v>63</v>
      </c>
    </row>
    <row r="6474" spans="1:6" x14ac:dyDescent="0.25">
      <c r="A6474" s="84">
        <v>1275895625</v>
      </c>
      <c r="C6474" s="84">
        <v>0</v>
      </c>
      <c r="D6474" s="84">
        <v>1</v>
      </c>
      <c r="E6474" s="84" t="e">
        <v>#N/A</v>
      </c>
      <c r="F6474" s="84" t="s">
        <v>70</v>
      </c>
    </row>
    <row r="6475" spans="1:6" x14ac:dyDescent="0.25">
      <c r="A6475" s="84">
        <v>1629655063</v>
      </c>
      <c r="C6475" s="84">
        <v>0</v>
      </c>
      <c r="D6475" s="84">
        <v>1</v>
      </c>
      <c r="E6475" s="84" t="e">
        <v>#N/A</v>
      </c>
      <c r="F6475" s="84" t="s">
        <v>66</v>
      </c>
    </row>
    <row r="6476" spans="1:6" x14ac:dyDescent="0.25">
      <c r="A6476" s="84">
        <v>1639622962</v>
      </c>
      <c r="C6476" s="84">
        <v>0</v>
      </c>
      <c r="D6476" s="84">
        <v>1</v>
      </c>
      <c r="E6476" s="84" t="e">
        <v>#N/A</v>
      </c>
      <c r="F6476" s="84" t="s">
        <v>63</v>
      </c>
    </row>
    <row r="6477" spans="1:6" x14ac:dyDescent="0.25">
      <c r="A6477" s="84">
        <v>1073022778</v>
      </c>
      <c r="C6477" s="84">
        <v>0</v>
      </c>
      <c r="D6477" s="84">
        <v>1</v>
      </c>
      <c r="E6477" s="84" t="e">
        <v>#N/A</v>
      </c>
      <c r="F6477" s="84" t="s">
        <v>63</v>
      </c>
    </row>
    <row r="6478" spans="1:6" x14ac:dyDescent="0.25">
      <c r="A6478" s="84">
        <v>1184196719</v>
      </c>
      <c r="C6478" s="84">
        <v>0</v>
      </c>
      <c r="D6478" s="84">
        <v>1</v>
      </c>
      <c r="E6478" s="84" t="e">
        <v>#N/A</v>
      </c>
      <c r="F6478" s="84" t="s">
        <v>63</v>
      </c>
    </row>
    <row r="6479" spans="1:6" x14ac:dyDescent="0.25">
      <c r="A6479" s="84">
        <v>1598722423</v>
      </c>
      <c r="C6479" s="84">
        <v>0</v>
      </c>
      <c r="D6479" s="84">
        <v>1</v>
      </c>
      <c r="E6479" s="84" t="e">
        <v>#N/A</v>
      </c>
      <c r="F6479" s="84" t="s">
        <v>67</v>
      </c>
    </row>
    <row r="6480" spans="1:6" x14ac:dyDescent="0.25">
      <c r="A6480" s="84">
        <v>1679570006</v>
      </c>
      <c r="C6480" s="84">
        <v>0</v>
      </c>
      <c r="D6480" s="84">
        <v>1</v>
      </c>
      <c r="E6480" s="84" t="e">
        <v>#N/A</v>
      </c>
      <c r="F6480" s="84" t="s">
        <v>66</v>
      </c>
    </row>
    <row r="6481" spans="1:6" x14ac:dyDescent="0.25">
      <c r="A6481" s="84">
        <v>1073579512</v>
      </c>
      <c r="C6481" s="84">
        <v>0</v>
      </c>
      <c r="D6481" s="84">
        <v>1</v>
      </c>
      <c r="E6481" s="84" t="e">
        <v>#N/A</v>
      </c>
      <c r="F6481" s="84" t="s">
        <v>63</v>
      </c>
    </row>
    <row r="6482" spans="1:6" x14ac:dyDescent="0.25">
      <c r="A6482" s="84">
        <v>1508894486</v>
      </c>
      <c r="C6482" s="84">
        <v>0</v>
      </c>
      <c r="D6482" s="84">
        <v>1</v>
      </c>
      <c r="E6482" s="84" t="e">
        <v>#N/A</v>
      </c>
      <c r="F6482" s="84" t="s">
        <v>63</v>
      </c>
    </row>
    <row r="6483" spans="1:6" x14ac:dyDescent="0.25">
      <c r="A6483" s="84">
        <v>1992819890</v>
      </c>
      <c r="C6483" s="84">
        <v>0</v>
      </c>
      <c r="D6483" s="84">
        <v>1</v>
      </c>
      <c r="E6483" s="84" t="e">
        <v>#N/A</v>
      </c>
      <c r="F6483" s="84" t="s">
        <v>63</v>
      </c>
    </row>
    <row r="6484" spans="1:6" x14ac:dyDescent="0.25">
      <c r="A6484" s="84">
        <v>1013150663</v>
      </c>
      <c r="C6484" s="84">
        <v>0</v>
      </c>
      <c r="D6484" s="84">
        <v>1</v>
      </c>
      <c r="E6484" s="84" t="e">
        <v>#N/A</v>
      </c>
      <c r="F6484" s="84" t="s">
        <v>63</v>
      </c>
    </row>
    <row r="6485" spans="1:6" x14ac:dyDescent="0.25">
      <c r="A6485" s="84">
        <v>1821250978</v>
      </c>
      <c r="C6485" s="84">
        <v>0</v>
      </c>
      <c r="D6485" s="84">
        <v>1</v>
      </c>
      <c r="E6485" s="84" t="e">
        <v>#N/A</v>
      </c>
      <c r="F6485" s="84" t="s">
        <v>63</v>
      </c>
    </row>
    <row r="6486" spans="1:6" x14ac:dyDescent="0.25">
      <c r="A6486" s="84">
        <v>1962744508</v>
      </c>
      <c r="C6486" s="84">
        <v>0</v>
      </c>
      <c r="D6486" s="84">
        <v>1</v>
      </c>
      <c r="E6486" s="84" t="e">
        <v>#N/A</v>
      </c>
      <c r="F6486" s="84" t="s">
        <v>66</v>
      </c>
    </row>
    <row r="6487" spans="1:6" x14ac:dyDescent="0.25">
      <c r="A6487" s="84">
        <v>1053670679</v>
      </c>
      <c r="C6487" s="84">
        <v>0</v>
      </c>
      <c r="D6487" s="84">
        <v>1</v>
      </c>
      <c r="E6487" s="84" t="e">
        <v>#N/A</v>
      </c>
      <c r="F6487" s="84" t="s">
        <v>63</v>
      </c>
    </row>
    <row r="6488" spans="1:6" x14ac:dyDescent="0.25">
      <c r="A6488" s="84">
        <v>1376926972</v>
      </c>
      <c r="C6488" s="84">
        <v>0</v>
      </c>
      <c r="D6488" s="84">
        <v>1</v>
      </c>
      <c r="E6488" s="84" t="e">
        <v>#N/A</v>
      </c>
      <c r="F6488" s="84" t="s">
        <v>63</v>
      </c>
    </row>
    <row r="6489" spans="1:6" x14ac:dyDescent="0.25">
      <c r="A6489" s="84">
        <v>1962836551</v>
      </c>
      <c r="C6489" s="84">
        <v>0</v>
      </c>
      <c r="D6489" s="84">
        <v>1</v>
      </c>
      <c r="E6489" s="84" t="e">
        <v>#N/A</v>
      </c>
      <c r="F6489" s="84" t="s">
        <v>66</v>
      </c>
    </row>
    <row r="6490" spans="1:6" x14ac:dyDescent="0.25">
      <c r="A6490" s="84">
        <v>1063892677</v>
      </c>
      <c r="C6490" s="84">
        <v>0</v>
      </c>
      <c r="D6490" s="84">
        <v>1</v>
      </c>
      <c r="E6490" s="84" t="e">
        <v>#N/A</v>
      </c>
      <c r="F6490" s="84" t="s">
        <v>70</v>
      </c>
    </row>
    <row r="6491" spans="1:6" x14ac:dyDescent="0.25">
      <c r="A6491" s="84">
        <v>1598764458</v>
      </c>
      <c r="C6491" s="84">
        <v>0</v>
      </c>
      <c r="D6491" s="84">
        <v>1</v>
      </c>
      <c r="E6491" s="84" t="e">
        <v>#N/A</v>
      </c>
      <c r="F6491" s="84" t="s">
        <v>68</v>
      </c>
    </row>
    <row r="6492" spans="1:6" x14ac:dyDescent="0.25">
      <c r="A6492" s="84">
        <v>1700375201</v>
      </c>
      <c r="C6492" s="84">
        <v>0</v>
      </c>
      <c r="D6492" s="84">
        <v>1</v>
      </c>
      <c r="E6492" s="84" t="e">
        <v>#N/A</v>
      </c>
      <c r="F6492" s="84" t="s">
        <v>63</v>
      </c>
    </row>
    <row r="6493" spans="1:6" x14ac:dyDescent="0.25">
      <c r="A6493" s="84">
        <v>1255895496</v>
      </c>
      <c r="C6493" s="84">
        <v>0</v>
      </c>
      <c r="D6493" s="84">
        <v>1</v>
      </c>
      <c r="E6493" s="84" t="e">
        <v>#N/A</v>
      </c>
      <c r="F6493" s="84" t="s">
        <v>66</v>
      </c>
    </row>
    <row r="6494" spans="1:6" x14ac:dyDescent="0.25">
      <c r="A6494" s="84">
        <v>1982763314</v>
      </c>
      <c r="C6494" s="84">
        <v>0</v>
      </c>
      <c r="D6494" s="84">
        <v>1</v>
      </c>
      <c r="E6494" s="84" t="e">
        <v>#N/A</v>
      </c>
      <c r="F6494" s="84" t="s">
        <v>66</v>
      </c>
    </row>
    <row r="6495" spans="1:6" x14ac:dyDescent="0.25">
      <c r="A6495" s="84">
        <v>1912093444</v>
      </c>
      <c r="C6495" s="84">
        <v>0</v>
      </c>
      <c r="D6495" s="84">
        <v>1</v>
      </c>
      <c r="E6495" s="84" t="e">
        <v>#N/A</v>
      </c>
      <c r="F6495" s="84" t="s">
        <v>63</v>
      </c>
    </row>
    <row r="6496" spans="1:6" x14ac:dyDescent="0.25">
      <c r="A6496" s="84">
        <v>1750576641</v>
      </c>
      <c r="C6496" s="84">
        <v>0</v>
      </c>
      <c r="D6496" s="84">
        <v>1</v>
      </c>
      <c r="E6496" s="84" t="e">
        <v>#N/A</v>
      </c>
      <c r="F6496" s="84" t="s">
        <v>66</v>
      </c>
    </row>
    <row r="6497" spans="1:6" x14ac:dyDescent="0.25">
      <c r="A6497" s="84">
        <v>1326023078</v>
      </c>
      <c r="C6497" s="84">
        <v>0</v>
      </c>
      <c r="D6497" s="84">
        <v>1</v>
      </c>
      <c r="E6497" s="84" t="e">
        <v>#N/A</v>
      </c>
      <c r="F6497" s="84" t="s">
        <v>63</v>
      </c>
    </row>
    <row r="6498" spans="1:6" x14ac:dyDescent="0.25">
      <c r="A6498" s="84">
        <v>1275595548</v>
      </c>
      <c r="C6498" s="84">
        <v>0</v>
      </c>
      <c r="D6498" s="84">
        <v>1</v>
      </c>
      <c r="E6498" s="84" t="e">
        <v>#N/A</v>
      </c>
      <c r="F6498" s="84" t="s">
        <v>63</v>
      </c>
    </row>
    <row r="6499" spans="1:6" x14ac:dyDescent="0.25">
      <c r="A6499" s="84">
        <v>1417271420</v>
      </c>
      <c r="C6499" s="84">
        <v>0</v>
      </c>
      <c r="D6499" s="84">
        <v>1</v>
      </c>
      <c r="E6499" s="84" t="e">
        <v>#N/A</v>
      </c>
      <c r="F6499" s="84" t="s">
        <v>67</v>
      </c>
    </row>
    <row r="6500" spans="1:6" x14ac:dyDescent="0.25">
      <c r="A6500" s="84">
        <v>1427054915</v>
      </c>
      <c r="C6500" s="84">
        <v>0</v>
      </c>
      <c r="D6500" s="84">
        <v>1</v>
      </c>
      <c r="E6500" s="84" t="e">
        <v>#N/A</v>
      </c>
      <c r="F6500" s="84" t="s">
        <v>63</v>
      </c>
    </row>
    <row r="6501" spans="1:6" x14ac:dyDescent="0.25">
      <c r="A6501" s="84">
        <v>1861696452</v>
      </c>
      <c r="C6501" s="84">
        <v>0</v>
      </c>
      <c r="D6501" s="84">
        <v>1</v>
      </c>
      <c r="E6501" s="84" t="e">
        <v>#N/A</v>
      </c>
      <c r="F6501" s="84" t="s">
        <v>63</v>
      </c>
    </row>
    <row r="6502" spans="1:6" x14ac:dyDescent="0.25">
      <c r="A6502" s="84">
        <v>1447238670</v>
      </c>
      <c r="C6502" s="84">
        <v>0</v>
      </c>
      <c r="D6502" s="84">
        <v>1</v>
      </c>
      <c r="E6502" s="84" t="e">
        <v>#N/A</v>
      </c>
      <c r="F6502" s="84" t="s">
        <v>70</v>
      </c>
    </row>
    <row r="6503" spans="1:6" x14ac:dyDescent="0.25">
      <c r="A6503" s="84">
        <v>1033373493</v>
      </c>
      <c r="C6503" s="84">
        <v>0</v>
      </c>
      <c r="D6503" s="84">
        <v>1</v>
      </c>
      <c r="E6503" s="84" t="e">
        <v>#N/A</v>
      </c>
      <c r="F6503" s="84" t="s">
        <v>63</v>
      </c>
    </row>
    <row r="6504" spans="1:6" x14ac:dyDescent="0.25">
      <c r="A6504" s="84">
        <v>1144257379</v>
      </c>
      <c r="C6504" s="84">
        <v>0</v>
      </c>
      <c r="D6504" s="84">
        <v>1</v>
      </c>
      <c r="E6504" s="84" t="e">
        <v>#N/A</v>
      </c>
      <c r="F6504" s="84" t="s">
        <v>63</v>
      </c>
    </row>
    <row r="6505" spans="1:6" x14ac:dyDescent="0.25">
      <c r="A6505" s="84">
        <v>1477896306</v>
      </c>
      <c r="C6505" s="84">
        <v>0</v>
      </c>
      <c r="D6505" s="84">
        <v>1</v>
      </c>
      <c r="E6505" s="84" t="e">
        <v>#N/A</v>
      </c>
      <c r="F6505" s="84" t="s">
        <v>66</v>
      </c>
    </row>
    <row r="6506" spans="1:6" x14ac:dyDescent="0.25">
      <c r="A6506" s="84">
        <v>1215348396</v>
      </c>
      <c r="C6506" s="84">
        <v>0</v>
      </c>
      <c r="D6506" s="84">
        <v>1</v>
      </c>
      <c r="E6506" s="84" t="e">
        <v>#N/A</v>
      </c>
      <c r="F6506" s="84" t="s">
        <v>63</v>
      </c>
    </row>
    <row r="6507" spans="1:6" x14ac:dyDescent="0.25">
      <c r="A6507" s="84">
        <v>1174940068</v>
      </c>
      <c r="C6507" s="84">
        <v>0</v>
      </c>
      <c r="D6507" s="84">
        <v>1</v>
      </c>
      <c r="E6507" s="84" t="e">
        <v>#N/A</v>
      </c>
      <c r="F6507" s="84" t="s">
        <v>67</v>
      </c>
    </row>
    <row r="6508" spans="1:6" x14ac:dyDescent="0.25">
      <c r="A6508" s="84">
        <v>1033325477</v>
      </c>
      <c r="C6508" s="84">
        <v>0</v>
      </c>
      <c r="D6508" s="84">
        <v>1</v>
      </c>
      <c r="E6508" s="84" t="e">
        <v>#N/A</v>
      </c>
      <c r="F6508" s="84" t="s">
        <v>63</v>
      </c>
    </row>
    <row r="6509" spans="1:6" x14ac:dyDescent="0.25">
      <c r="A6509" s="84">
        <v>1992161558</v>
      </c>
      <c r="C6509" s="84">
        <v>0</v>
      </c>
      <c r="D6509" s="84">
        <v>1</v>
      </c>
      <c r="E6509" s="84" t="e">
        <v>#N/A</v>
      </c>
      <c r="F6509" s="84" t="s">
        <v>67</v>
      </c>
    </row>
    <row r="6510" spans="1:6" x14ac:dyDescent="0.25">
      <c r="A6510" s="84">
        <v>1184098667</v>
      </c>
      <c r="C6510" s="84">
        <v>0</v>
      </c>
      <c r="D6510" s="84">
        <v>1</v>
      </c>
      <c r="E6510" s="84" t="e">
        <v>#N/A</v>
      </c>
      <c r="F6510" s="84" t="s">
        <v>68</v>
      </c>
    </row>
    <row r="6511" spans="1:6" x14ac:dyDescent="0.25">
      <c r="A6511" s="84">
        <v>1790499093</v>
      </c>
      <c r="C6511" s="84">
        <v>0</v>
      </c>
      <c r="D6511" s="84">
        <v>1</v>
      </c>
      <c r="E6511" s="84" t="e">
        <v>#N/A</v>
      </c>
      <c r="F6511" s="84" t="s">
        <v>63</v>
      </c>
    </row>
    <row r="6512" spans="1:6" x14ac:dyDescent="0.25">
      <c r="A6512" s="84">
        <v>1083685994</v>
      </c>
      <c r="C6512" s="84">
        <v>0</v>
      </c>
      <c r="D6512" s="84">
        <v>1</v>
      </c>
      <c r="E6512" s="84" t="e">
        <v>#N/A</v>
      </c>
      <c r="F6512" s="84" t="s">
        <v>67</v>
      </c>
    </row>
    <row r="6513" spans="1:6" x14ac:dyDescent="0.25">
      <c r="A6513" s="84">
        <v>1467520346</v>
      </c>
      <c r="C6513" s="84">
        <v>0</v>
      </c>
      <c r="D6513" s="84">
        <v>1</v>
      </c>
      <c r="E6513" s="84" t="e">
        <v>#N/A</v>
      </c>
      <c r="F6513" s="84" t="s">
        <v>70</v>
      </c>
    </row>
    <row r="6514" spans="1:6" x14ac:dyDescent="0.25">
      <c r="A6514" s="84">
        <v>1821055047</v>
      </c>
      <c r="C6514" s="84">
        <v>0</v>
      </c>
      <c r="D6514" s="84">
        <v>1</v>
      </c>
      <c r="E6514" s="84" t="e">
        <v>#N/A</v>
      </c>
      <c r="F6514" s="84" t="s">
        <v>66</v>
      </c>
    </row>
    <row r="6515" spans="1:6" x14ac:dyDescent="0.25">
      <c r="A6515" s="84">
        <v>1275600991</v>
      </c>
      <c r="C6515" s="84">
        <v>0</v>
      </c>
      <c r="D6515" s="84">
        <v>1</v>
      </c>
      <c r="E6515" s="84" t="e">
        <v>#N/A</v>
      </c>
      <c r="F6515" s="84" t="s">
        <v>63</v>
      </c>
    </row>
    <row r="6516" spans="1:6" x14ac:dyDescent="0.25">
      <c r="A6516" s="84">
        <v>1659363109</v>
      </c>
      <c r="C6516" s="84">
        <v>0</v>
      </c>
      <c r="D6516" s="84">
        <v>1</v>
      </c>
      <c r="E6516" s="84" t="e">
        <v>#N/A</v>
      </c>
      <c r="F6516" s="84" t="s">
        <v>63</v>
      </c>
    </row>
    <row r="6517" spans="1:6" x14ac:dyDescent="0.25">
      <c r="A6517" s="84">
        <v>1124339890</v>
      </c>
      <c r="C6517" s="84">
        <v>0</v>
      </c>
      <c r="D6517" s="84">
        <v>1</v>
      </c>
      <c r="E6517" s="84" t="e">
        <v>#N/A</v>
      </c>
      <c r="F6517" s="84" t="s">
        <v>63</v>
      </c>
    </row>
    <row r="6518" spans="1:6" x14ac:dyDescent="0.25">
      <c r="A6518" s="84">
        <v>1134228224</v>
      </c>
      <c r="C6518" s="84">
        <v>0</v>
      </c>
      <c r="D6518" s="84">
        <v>1</v>
      </c>
      <c r="E6518" s="84" t="e">
        <v>#N/A</v>
      </c>
      <c r="F6518" s="84" t="s">
        <v>63</v>
      </c>
    </row>
    <row r="6519" spans="1:6" x14ac:dyDescent="0.25">
      <c r="A6519" s="84">
        <v>1144250770</v>
      </c>
      <c r="C6519" s="84">
        <v>0</v>
      </c>
      <c r="D6519" s="84">
        <v>1</v>
      </c>
      <c r="E6519" s="84" t="e">
        <v>#N/A</v>
      </c>
      <c r="F6519" s="84" t="s">
        <v>67</v>
      </c>
    </row>
    <row r="6520" spans="1:6" x14ac:dyDescent="0.25">
      <c r="A6520" s="84">
        <v>1255398095</v>
      </c>
      <c r="C6520" s="84">
        <v>0</v>
      </c>
      <c r="D6520" s="84">
        <v>1</v>
      </c>
      <c r="E6520" s="84" t="e">
        <v>#N/A</v>
      </c>
      <c r="F6520" s="84" t="s">
        <v>63</v>
      </c>
    </row>
    <row r="6521" spans="1:6" x14ac:dyDescent="0.25">
      <c r="A6521" s="84">
        <v>1831316066</v>
      </c>
      <c r="C6521" s="84">
        <v>0</v>
      </c>
      <c r="D6521" s="84">
        <v>1</v>
      </c>
      <c r="E6521" s="84" t="e">
        <v>#N/A</v>
      </c>
      <c r="F6521" s="84" t="s">
        <v>63</v>
      </c>
    </row>
    <row r="6522" spans="1:6" x14ac:dyDescent="0.25">
      <c r="A6522" s="84">
        <v>1720350465</v>
      </c>
      <c r="C6522" s="84">
        <v>0</v>
      </c>
      <c r="D6522" s="84">
        <v>1</v>
      </c>
      <c r="E6522" s="84" t="e">
        <v>#N/A</v>
      </c>
      <c r="F6522" s="84" t="s">
        <v>63</v>
      </c>
    </row>
    <row r="6523" spans="1:6" x14ac:dyDescent="0.25">
      <c r="A6523" s="84">
        <v>1861890683</v>
      </c>
      <c r="C6523" s="84">
        <v>0</v>
      </c>
      <c r="D6523" s="84">
        <v>1</v>
      </c>
      <c r="E6523" s="84" t="e">
        <v>#N/A</v>
      </c>
      <c r="F6523" s="84" t="s">
        <v>70</v>
      </c>
    </row>
    <row r="6524" spans="1:6" x14ac:dyDescent="0.25">
      <c r="A6524" s="84">
        <v>1972941243</v>
      </c>
      <c r="C6524" s="84">
        <v>0</v>
      </c>
      <c r="D6524" s="84">
        <v>1</v>
      </c>
      <c r="E6524" s="84" t="e">
        <v>#N/A</v>
      </c>
      <c r="F6524" s="84" t="s">
        <v>63</v>
      </c>
    </row>
    <row r="6525" spans="1:6" x14ac:dyDescent="0.25">
      <c r="A6525" s="84">
        <v>1366857757</v>
      </c>
      <c r="C6525" s="84">
        <v>0</v>
      </c>
      <c r="D6525" s="84">
        <v>1</v>
      </c>
      <c r="E6525" s="84" t="e">
        <v>#N/A</v>
      </c>
      <c r="F6525" s="84" t="s">
        <v>63</v>
      </c>
    </row>
    <row r="6526" spans="1:6" x14ac:dyDescent="0.25">
      <c r="A6526" s="84">
        <v>1336552595</v>
      </c>
      <c r="C6526" s="84">
        <v>0</v>
      </c>
      <c r="D6526" s="84">
        <v>1</v>
      </c>
      <c r="E6526" s="84" t="e">
        <v>#N/A</v>
      </c>
      <c r="F6526" s="84" t="s">
        <v>63</v>
      </c>
    </row>
    <row r="6527" spans="1:6" x14ac:dyDescent="0.25">
      <c r="A6527" s="84">
        <v>1477525103</v>
      </c>
      <c r="C6527" s="84">
        <v>0</v>
      </c>
      <c r="D6527" s="84">
        <v>1</v>
      </c>
      <c r="E6527" s="84" t="e">
        <v>#N/A</v>
      </c>
      <c r="F6527" s="84" t="s">
        <v>66</v>
      </c>
    </row>
    <row r="6528" spans="1:6" x14ac:dyDescent="0.25">
      <c r="A6528" s="84">
        <v>1619358181</v>
      </c>
      <c r="C6528" s="84">
        <v>0</v>
      </c>
      <c r="D6528" s="84">
        <v>1</v>
      </c>
      <c r="E6528" s="84" t="e">
        <v>#N/A</v>
      </c>
      <c r="F6528" s="84" t="s">
        <v>66</v>
      </c>
    </row>
    <row r="6529" spans="1:6" x14ac:dyDescent="0.25">
      <c r="A6529" s="84">
        <v>1972611796</v>
      </c>
      <c r="C6529" s="84">
        <v>0</v>
      </c>
      <c r="D6529" s="84">
        <v>1</v>
      </c>
      <c r="E6529" s="84" t="e">
        <v>#N/A</v>
      </c>
      <c r="F6529" s="84" t="s">
        <v>66</v>
      </c>
    </row>
    <row r="6530" spans="1:6" x14ac:dyDescent="0.25">
      <c r="A6530" s="84">
        <v>1649756545</v>
      </c>
      <c r="C6530" s="84">
        <v>0</v>
      </c>
      <c r="D6530" s="84">
        <v>1</v>
      </c>
      <c r="E6530" s="84" t="e">
        <v>#N/A</v>
      </c>
      <c r="F6530" s="84" t="s">
        <v>63</v>
      </c>
    </row>
    <row r="6531" spans="1:6" x14ac:dyDescent="0.25">
      <c r="A6531" s="84">
        <v>1720587017</v>
      </c>
      <c r="C6531" s="84">
        <v>0</v>
      </c>
      <c r="D6531" s="84">
        <v>1</v>
      </c>
      <c r="E6531" s="84" t="e">
        <v>#N/A</v>
      </c>
      <c r="F6531" s="84" t="s">
        <v>67</v>
      </c>
    </row>
    <row r="6532" spans="1:6" x14ac:dyDescent="0.25">
      <c r="A6532" s="84">
        <v>1376193151</v>
      </c>
      <c r="C6532" s="84">
        <v>0</v>
      </c>
      <c r="D6532" s="84">
        <v>1</v>
      </c>
      <c r="E6532" s="84" t="e">
        <v>#N/A</v>
      </c>
      <c r="F6532" s="84" t="s">
        <v>68</v>
      </c>
    </row>
    <row r="6533" spans="1:6" x14ac:dyDescent="0.25">
      <c r="A6533" s="84">
        <v>1518980093</v>
      </c>
      <c r="C6533" s="84">
        <v>0</v>
      </c>
      <c r="D6533" s="84">
        <v>1</v>
      </c>
      <c r="E6533" s="84" t="e">
        <v>#N/A</v>
      </c>
      <c r="F6533" s="84" t="s">
        <v>63</v>
      </c>
    </row>
    <row r="6534" spans="1:6" x14ac:dyDescent="0.25">
      <c r="A6534" s="84">
        <v>1689615734</v>
      </c>
      <c r="C6534" s="84">
        <v>0</v>
      </c>
      <c r="D6534" s="84">
        <v>1</v>
      </c>
      <c r="E6534" s="84" t="e">
        <v>#N/A</v>
      </c>
      <c r="F6534" s="84" t="s">
        <v>68</v>
      </c>
    </row>
    <row r="6535" spans="1:6" x14ac:dyDescent="0.25">
      <c r="A6535" s="84">
        <v>1346346616</v>
      </c>
      <c r="C6535" s="84">
        <v>0</v>
      </c>
      <c r="D6535" s="84">
        <v>1</v>
      </c>
      <c r="E6535" s="84" t="e">
        <v>#N/A</v>
      </c>
      <c r="F6535" s="84" t="s">
        <v>67</v>
      </c>
    </row>
    <row r="6536" spans="1:6" x14ac:dyDescent="0.25">
      <c r="A6536" s="84">
        <v>1467491977</v>
      </c>
      <c r="C6536" s="84">
        <v>0</v>
      </c>
      <c r="D6536" s="84">
        <v>1</v>
      </c>
      <c r="E6536" s="84" t="e">
        <v>#N/A</v>
      </c>
      <c r="F6536" s="84" t="s">
        <v>66</v>
      </c>
    </row>
    <row r="6537" spans="1:6" x14ac:dyDescent="0.25">
      <c r="A6537" s="84">
        <v>1205831658</v>
      </c>
      <c r="C6537" s="84">
        <v>0</v>
      </c>
      <c r="D6537" s="84">
        <v>1</v>
      </c>
      <c r="E6537" s="84" t="e">
        <v>#N/A</v>
      </c>
      <c r="F6537" s="84" t="s">
        <v>70</v>
      </c>
    </row>
    <row r="6538" spans="1:6" x14ac:dyDescent="0.25">
      <c r="A6538" s="84">
        <v>1124132220</v>
      </c>
      <c r="C6538" s="84">
        <v>0</v>
      </c>
      <c r="D6538" s="84">
        <v>1</v>
      </c>
      <c r="E6538" s="84" t="e">
        <v>#N/A</v>
      </c>
      <c r="F6538" s="84" t="s">
        <v>63</v>
      </c>
    </row>
    <row r="6539" spans="1:6" x14ac:dyDescent="0.25">
      <c r="A6539" s="84">
        <v>1033138029</v>
      </c>
      <c r="C6539" s="84">
        <v>0</v>
      </c>
      <c r="D6539" s="84">
        <v>1</v>
      </c>
      <c r="E6539" s="84" t="e">
        <v>#N/A</v>
      </c>
      <c r="F6539" s="84" t="s">
        <v>66</v>
      </c>
    </row>
    <row r="6540" spans="1:6" x14ac:dyDescent="0.25">
      <c r="A6540" s="84">
        <v>1336144823</v>
      </c>
      <c r="C6540" s="84">
        <v>0</v>
      </c>
      <c r="D6540" s="84">
        <v>1</v>
      </c>
      <c r="E6540" s="84" t="e">
        <v>#N/A</v>
      </c>
      <c r="F6540" s="84" t="s">
        <v>63</v>
      </c>
    </row>
    <row r="6541" spans="1:6" x14ac:dyDescent="0.25">
      <c r="A6541" s="84">
        <v>1700906948</v>
      </c>
      <c r="C6541" s="84">
        <v>0</v>
      </c>
      <c r="D6541" s="84">
        <v>1</v>
      </c>
      <c r="E6541" s="84" t="e">
        <v>#N/A</v>
      </c>
      <c r="F6541" s="84" t="s">
        <v>68</v>
      </c>
    </row>
    <row r="6542" spans="1:6" x14ac:dyDescent="0.25">
      <c r="A6542" s="84">
        <v>1245558428</v>
      </c>
      <c r="C6542" s="84">
        <v>0</v>
      </c>
      <c r="D6542" s="84">
        <v>1</v>
      </c>
      <c r="E6542" s="84" t="e">
        <v>#N/A</v>
      </c>
      <c r="F6542" s="84" t="s">
        <v>63</v>
      </c>
    </row>
    <row r="6543" spans="1:6" x14ac:dyDescent="0.25">
      <c r="A6543" s="84">
        <v>1689922676</v>
      </c>
      <c r="C6543" s="84">
        <v>0</v>
      </c>
      <c r="D6543" s="84">
        <v>1</v>
      </c>
      <c r="E6543" s="84" t="e">
        <v>#N/A</v>
      </c>
      <c r="F6543" s="84" t="s">
        <v>66</v>
      </c>
    </row>
    <row r="6544" spans="1:6" x14ac:dyDescent="0.25">
      <c r="A6544" s="84">
        <v>1588923502</v>
      </c>
      <c r="C6544" s="84">
        <v>0</v>
      </c>
      <c r="D6544" s="84">
        <v>1</v>
      </c>
      <c r="E6544" s="84" t="e">
        <v>#N/A</v>
      </c>
      <c r="F6544" s="84" t="s">
        <v>63</v>
      </c>
    </row>
    <row r="6545" spans="1:6" x14ac:dyDescent="0.25">
      <c r="A6545" s="84">
        <v>1831524339</v>
      </c>
      <c r="C6545" s="84">
        <v>0</v>
      </c>
      <c r="D6545" s="84">
        <v>1</v>
      </c>
      <c r="E6545" s="84" t="e">
        <v>#N/A</v>
      </c>
      <c r="F6545" s="84" t="s">
        <v>63</v>
      </c>
    </row>
    <row r="6546" spans="1:6" x14ac:dyDescent="0.25">
      <c r="A6546" s="84">
        <v>1154748366</v>
      </c>
      <c r="C6546" s="84">
        <v>0</v>
      </c>
      <c r="D6546" s="84">
        <v>1</v>
      </c>
      <c r="E6546" s="84" t="e">
        <v>#N/A</v>
      </c>
      <c r="F6546" s="84" t="s">
        <v>67</v>
      </c>
    </row>
    <row r="6547" spans="1:6" x14ac:dyDescent="0.25">
      <c r="A6547" s="84">
        <v>1346655289</v>
      </c>
      <c r="C6547" s="84">
        <v>0</v>
      </c>
      <c r="D6547" s="84">
        <v>1</v>
      </c>
      <c r="E6547" s="84" t="e">
        <v>#N/A</v>
      </c>
      <c r="F6547" s="84" t="s">
        <v>66</v>
      </c>
    </row>
    <row r="6548" spans="1:6" x14ac:dyDescent="0.25">
      <c r="A6548" s="84">
        <v>1720472087</v>
      </c>
      <c r="C6548" s="84">
        <v>0</v>
      </c>
      <c r="D6548" s="84">
        <v>1</v>
      </c>
      <c r="E6548" s="84" t="e">
        <v>#N/A</v>
      </c>
      <c r="F6548" s="84" t="s">
        <v>66</v>
      </c>
    </row>
    <row r="6549" spans="1:6" x14ac:dyDescent="0.25">
      <c r="A6549" s="84">
        <v>1538544473</v>
      </c>
      <c r="C6549" s="84">
        <v>0</v>
      </c>
      <c r="D6549" s="84">
        <v>1</v>
      </c>
      <c r="E6549" s="84" t="e">
        <v>#N/A</v>
      </c>
      <c r="F6549" s="84" t="s">
        <v>66</v>
      </c>
    </row>
    <row r="6550" spans="1:6" x14ac:dyDescent="0.25">
      <c r="A6550" s="84">
        <v>1336740810</v>
      </c>
      <c r="C6550" s="84">
        <v>0</v>
      </c>
      <c r="D6550" s="84">
        <v>1</v>
      </c>
      <c r="E6550" s="84" t="e">
        <v>#N/A</v>
      </c>
      <c r="F6550" s="84" t="s">
        <v>63</v>
      </c>
    </row>
    <row r="6551" spans="1:6" x14ac:dyDescent="0.25">
      <c r="A6551" s="84">
        <v>1437134020</v>
      </c>
      <c r="C6551" s="84">
        <v>0</v>
      </c>
      <c r="D6551" s="84">
        <v>1</v>
      </c>
      <c r="E6551" s="84" t="e">
        <v>#N/A</v>
      </c>
      <c r="F6551" s="84" t="s">
        <v>67</v>
      </c>
    </row>
    <row r="6552" spans="1:6" x14ac:dyDescent="0.25">
      <c r="A6552" s="84">
        <v>1093784597</v>
      </c>
      <c r="C6552" s="84">
        <v>0</v>
      </c>
      <c r="D6552" s="84">
        <v>1</v>
      </c>
      <c r="E6552" s="84" t="e">
        <v>#N/A</v>
      </c>
      <c r="F6552" s="84" t="s">
        <v>63</v>
      </c>
    </row>
    <row r="6553" spans="1:6" x14ac:dyDescent="0.25">
      <c r="A6553" s="84">
        <v>1831166503</v>
      </c>
      <c r="C6553" s="84">
        <v>0</v>
      </c>
      <c r="D6553" s="84">
        <v>1</v>
      </c>
      <c r="E6553" s="84" t="e">
        <v>#N/A</v>
      </c>
      <c r="F6553" s="84" t="s">
        <v>63</v>
      </c>
    </row>
    <row r="6554" spans="1:6" x14ac:dyDescent="0.25">
      <c r="A6554" s="84">
        <v>1003011578</v>
      </c>
      <c r="C6554" s="84">
        <v>0</v>
      </c>
      <c r="D6554" s="84">
        <v>1</v>
      </c>
      <c r="E6554" s="84" t="e">
        <v>#N/A</v>
      </c>
      <c r="F6554" s="84" t="s">
        <v>66</v>
      </c>
    </row>
    <row r="6555" spans="1:6" x14ac:dyDescent="0.25">
      <c r="A6555" s="84">
        <v>1255324844</v>
      </c>
      <c r="C6555" s="84">
        <v>0</v>
      </c>
      <c r="D6555" s="84">
        <v>1</v>
      </c>
      <c r="E6555" s="84" t="e">
        <v>#N/A</v>
      </c>
      <c r="F6555" s="84" t="s">
        <v>68</v>
      </c>
    </row>
    <row r="6556" spans="1:6" x14ac:dyDescent="0.25">
      <c r="A6556" s="84">
        <v>1609036896</v>
      </c>
      <c r="C6556" s="84">
        <v>0</v>
      </c>
      <c r="D6556" s="84">
        <v>1</v>
      </c>
      <c r="E6556" s="84" t="e">
        <v>#N/A</v>
      </c>
      <c r="F6556" s="84" t="s">
        <v>70</v>
      </c>
    </row>
    <row r="6557" spans="1:6" x14ac:dyDescent="0.25">
      <c r="A6557" s="84">
        <v>1568435394</v>
      </c>
      <c r="C6557" s="84">
        <v>0</v>
      </c>
      <c r="D6557" s="84">
        <v>1</v>
      </c>
      <c r="E6557" s="84" t="e">
        <v>#N/A</v>
      </c>
      <c r="F6557" s="84" t="s">
        <v>63</v>
      </c>
    </row>
    <row r="6558" spans="1:6" x14ac:dyDescent="0.25">
      <c r="A6558" s="84">
        <v>1922104595</v>
      </c>
      <c r="C6558" s="84">
        <v>0</v>
      </c>
      <c r="D6558" s="84">
        <v>1</v>
      </c>
      <c r="E6558" s="84" t="e">
        <v>#N/A</v>
      </c>
      <c r="F6558" s="84" t="s">
        <v>67</v>
      </c>
    </row>
    <row r="6559" spans="1:6" x14ac:dyDescent="0.25">
      <c r="A6559" s="84">
        <v>1356427512</v>
      </c>
      <c r="C6559" s="84">
        <v>0</v>
      </c>
      <c r="D6559" s="84">
        <v>1</v>
      </c>
      <c r="E6559" s="84" t="e">
        <v>#N/A</v>
      </c>
      <c r="F6559" s="84" t="s">
        <v>63</v>
      </c>
    </row>
    <row r="6560" spans="1:6" x14ac:dyDescent="0.25">
      <c r="A6560" s="84">
        <v>1528194958</v>
      </c>
      <c r="C6560" s="84">
        <v>0</v>
      </c>
      <c r="D6560" s="84">
        <v>1</v>
      </c>
      <c r="E6560" s="84" t="e">
        <v>#N/A</v>
      </c>
      <c r="F6560" s="84" t="s">
        <v>66</v>
      </c>
    </row>
    <row r="6561" spans="1:6" x14ac:dyDescent="0.25">
      <c r="A6561" s="84">
        <v>1538449459</v>
      </c>
      <c r="C6561" s="84">
        <v>0</v>
      </c>
      <c r="D6561" s="84">
        <v>1</v>
      </c>
      <c r="E6561" s="84" t="e">
        <v>#N/A</v>
      </c>
      <c r="F6561" s="84" t="s">
        <v>63</v>
      </c>
    </row>
    <row r="6562" spans="1:6" x14ac:dyDescent="0.25">
      <c r="A6562" s="84">
        <v>1285923094</v>
      </c>
      <c r="C6562" s="84">
        <v>0</v>
      </c>
      <c r="D6562" s="84">
        <v>1</v>
      </c>
      <c r="E6562" s="84" t="e">
        <v>#N/A</v>
      </c>
      <c r="F6562" s="84" t="s">
        <v>63</v>
      </c>
    </row>
    <row r="6563" spans="1:6" x14ac:dyDescent="0.25">
      <c r="A6563" s="84">
        <v>1376856880</v>
      </c>
      <c r="C6563" s="84">
        <v>0</v>
      </c>
      <c r="D6563" s="84">
        <v>1</v>
      </c>
      <c r="E6563" s="84" t="e">
        <v>#N/A</v>
      </c>
      <c r="F6563" s="84" t="s">
        <v>67</v>
      </c>
    </row>
    <row r="6564" spans="1:6" x14ac:dyDescent="0.25">
      <c r="A6564" s="84">
        <v>1063730794</v>
      </c>
      <c r="C6564" s="84">
        <v>0</v>
      </c>
      <c r="D6564" s="84">
        <v>1</v>
      </c>
      <c r="E6564" s="84" t="e">
        <v>#N/A</v>
      </c>
      <c r="F6564" s="84" t="s">
        <v>63</v>
      </c>
    </row>
    <row r="6565" spans="1:6" x14ac:dyDescent="0.25">
      <c r="A6565" s="84">
        <v>1083964951</v>
      </c>
      <c r="C6565" s="84">
        <v>0</v>
      </c>
      <c r="D6565" s="84">
        <v>1</v>
      </c>
      <c r="E6565" s="84" t="e">
        <v>#N/A</v>
      </c>
      <c r="F6565" s="84" t="s">
        <v>63</v>
      </c>
    </row>
    <row r="6566" spans="1:6" x14ac:dyDescent="0.25">
      <c r="A6566" s="84">
        <v>1760800403</v>
      </c>
      <c r="C6566" s="84">
        <v>0</v>
      </c>
      <c r="D6566" s="84">
        <v>1</v>
      </c>
      <c r="E6566" s="84" t="e">
        <v>#N/A</v>
      </c>
      <c r="F6566" s="84" t="s">
        <v>66</v>
      </c>
    </row>
    <row r="6567" spans="1:6" x14ac:dyDescent="0.25">
      <c r="A6567" s="84">
        <v>1851577449</v>
      </c>
      <c r="C6567" s="84">
        <v>0</v>
      </c>
      <c r="D6567" s="84">
        <v>1</v>
      </c>
      <c r="E6567" s="84" t="e">
        <v>#N/A</v>
      </c>
      <c r="F6567" s="84" t="s">
        <v>63</v>
      </c>
    </row>
    <row r="6568" spans="1:6" x14ac:dyDescent="0.25">
      <c r="A6568" s="84">
        <v>1881048643</v>
      </c>
      <c r="C6568" s="84">
        <v>0</v>
      </c>
      <c r="D6568" s="84">
        <v>1</v>
      </c>
      <c r="E6568" s="84" t="e">
        <v>#N/A</v>
      </c>
      <c r="F6568" s="84" t="s">
        <v>63</v>
      </c>
    </row>
    <row r="6569" spans="1:6" x14ac:dyDescent="0.25">
      <c r="A6569" s="84">
        <v>1467900951</v>
      </c>
      <c r="C6569" s="84">
        <v>0</v>
      </c>
      <c r="D6569" s="84">
        <v>1</v>
      </c>
      <c r="E6569" s="84" t="e">
        <v>#N/A</v>
      </c>
      <c r="F6569" s="84" t="s">
        <v>63</v>
      </c>
    </row>
    <row r="6570" spans="1:6" x14ac:dyDescent="0.25">
      <c r="A6570" s="84">
        <v>1174055958</v>
      </c>
      <c r="C6570" s="84">
        <v>0</v>
      </c>
      <c r="D6570" s="84">
        <v>1</v>
      </c>
      <c r="E6570" s="84" t="e">
        <v>#N/A</v>
      </c>
      <c r="F6570" s="84" t="s">
        <v>67</v>
      </c>
    </row>
    <row r="6571" spans="1:6" x14ac:dyDescent="0.25">
      <c r="A6571" s="84">
        <v>1619369576</v>
      </c>
      <c r="C6571" s="84">
        <v>0</v>
      </c>
      <c r="D6571" s="84">
        <v>1</v>
      </c>
      <c r="E6571" s="84" t="e">
        <v>#N/A</v>
      </c>
      <c r="F6571" s="84" t="s">
        <v>63</v>
      </c>
    </row>
    <row r="6572" spans="1:6" x14ac:dyDescent="0.25">
      <c r="A6572" s="84">
        <v>1306329297</v>
      </c>
      <c r="C6572" s="84">
        <v>0</v>
      </c>
      <c r="D6572" s="84">
        <v>1</v>
      </c>
      <c r="E6572" s="84" t="e">
        <v>#N/A</v>
      </c>
      <c r="F6572" s="84" t="s">
        <v>67</v>
      </c>
    </row>
    <row r="6573" spans="1:6" x14ac:dyDescent="0.25">
      <c r="A6573" s="84">
        <v>1174097794</v>
      </c>
      <c r="C6573" s="84">
        <v>0</v>
      </c>
      <c r="D6573" s="84">
        <v>1</v>
      </c>
      <c r="E6573" s="84" t="e">
        <v>#N/A</v>
      </c>
      <c r="F6573" s="84" t="s">
        <v>66</v>
      </c>
    </row>
    <row r="6574" spans="1:6" x14ac:dyDescent="0.25">
      <c r="A6574" s="84">
        <v>1669086096</v>
      </c>
      <c r="C6574" s="84">
        <v>0</v>
      </c>
      <c r="D6574" s="84">
        <v>1</v>
      </c>
      <c r="E6574" s="84" t="e">
        <v>#N/A</v>
      </c>
      <c r="F6574" s="84" t="s">
        <v>67</v>
      </c>
    </row>
    <row r="6575" spans="1:6" x14ac:dyDescent="0.25">
      <c r="A6575" s="84">
        <v>1528185162</v>
      </c>
      <c r="C6575" s="84">
        <v>0</v>
      </c>
      <c r="D6575" s="84">
        <v>1</v>
      </c>
      <c r="E6575" s="84" t="e">
        <v>#N/A</v>
      </c>
      <c r="F6575" s="84" t="s">
        <v>63</v>
      </c>
    </row>
    <row r="6576" spans="1:6" x14ac:dyDescent="0.25">
      <c r="A6576" s="84">
        <v>1780623074</v>
      </c>
      <c r="C6576" s="84">
        <v>0</v>
      </c>
      <c r="D6576" s="84">
        <v>1</v>
      </c>
      <c r="E6576" s="84" t="e">
        <v>#N/A</v>
      </c>
      <c r="F6576" s="84" t="s">
        <v>67</v>
      </c>
    </row>
    <row r="6577" spans="1:6" x14ac:dyDescent="0.25">
      <c r="A6577" s="84">
        <v>1043267396</v>
      </c>
      <c r="C6577" s="84">
        <v>0</v>
      </c>
      <c r="D6577" s="84">
        <v>1</v>
      </c>
      <c r="E6577" s="84" t="e">
        <v>#N/A</v>
      </c>
      <c r="F6577" s="84" t="s">
        <v>70</v>
      </c>
    </row>
    <row r="6578" spans="1:6" x14ac:dyDescent="0.25">
      <c r="A6578" s="84">
        <v>1427034818</v>
      </c>
      <c r="C6578" s="84">
        <v>0</v>
      </c>
      <c r="D6578" s="84">
        <v>1</v>
      </c>
      <c r="E6578" s="84" t="e">
        <v>#N/A</v>
      </c>
      <c r="F6578" s="84" t="s">
        <v>63</v>
      </c>
    </row>
    <row r="6579" spans="1:6" x14ac:dyDescent="0.25">
      <c r="A6579" s="84">
        <v>1346244027</v>
      </c>
      <c r="C6579" s="84">
        <v>0</v>
      </c>
      <c r="D6579" s="84">
        <v>1</v>
      </c>
      <c r="E6579" s="84" t="e">
        <v>#N/A</v>
      </c>
      <c r="F6579" s="84" t="s">
        <v>63</v>
      </c>
    </row>
    <row r="6580" spans="1:6" x14ac:dyDescent="0.25">
      <c r="A6580" s="84">
        <v>1629092689</v>
      </c>
      <c r="C6580" s="84">
        <v>0</v>
      </c>
      <c r="D6580" s="84">
        <v>1</v>
      </c>
      <c r="E6580" s="84" t="e">
        <v>#N/A</v>
      </c>
      <c r="F6580" s="84" t="s">
        <v>63</v>
      </c>
    </row>
    <row r="6581" spans="1:6" x14ac:dyDescent="0.25">
      <c r="A6581" s="84">
        <v>1669638573</v>
      </c>
      <c r="C6581" s="84">
        <v>0</v>
      </c>
      <c r="D6581" s="84">
        <v>1</v>
      </c>
      <c r="E6581" s="84" t="e">
        <v>#N/A</v>
      </c>
      <c r="F6581" s="84" t="s">
        <v>67</v>
      </c>
    </row>
    <row r="6582" spans="1:6" x14ac:dyDescent="0.25">
      <c r="A6582" s="84">
        <v>1538260476</v>
      </c>
      <c r="C6582" s="84">
        <v>0</v>
      </c>
      <c r="D6582" s="84">
        <v>1</v>
      </c>
      <c r="E6582" s="84" t="e">
        <v>#N/A</v>
      </c>
      <c r="F6582" s="84" t="s">
        <v>66</v>
      </c>
    </row>
    <row r="6583" spans="1:6" x14ac:dyDescent="0.25">
      <c r="A6583" s="84">
        <v>1831299460</v>
      </c>
      <c r="C6583" s="84">
        <v>0</v>
      </c>
      <c r="D6583" s="84">
        <v>1</v>
      </c>
      <c r="E6583" s="84" t="e">
        <v>#N/A</v>
      </c>
      <c r="F6583" s="84" t="s">
        <v>66</v>
      </c>
    </row>
    <row r="6584" spans="1:6" x14ac:dyDescent="0.25">
      <c r="A6584" s="84">
        <v>1336131176</v>
      </c>
      <c r="C6584" s="84">
        <v>0</v>
      </c>
      <c r="D6584" s="84">
        <v>1</v>
      </c>
      <c r="E6584" s="84" t="e">
        <v>#N/A</v>
      </c>
      <c r="F6584" s="84" t="s">
        <v>63</v>
      </c>
    </row>
    <row r="6585" spans="1:6" x14ac:dyDescent="0.25">
      <c r="A6585" s="84">
        <v>1669540522</v>
      </c>
      <c r="C6585" s="84">
        <v>0</v>
      </c>
      <c r="D6585" s="84">
        <v>1</v>
      </c>
      <c r="E6585" s="84" t="e">
        <v>#N/A</v>
      </c>
      <c r="F6585" s="84" t="s">
        <v>66</v>
      </c>
    </row>
    <row r="6586" spans="1:6" x14ac:dyDescent="0.25">
      <c r="A6586" s="84">
        <v>1710185467</v>
      </c>
      <c r="C6586" s="84">
        <v>0</v>
      </c>
      <c r="D6586" s="84">
        <v>1</v>
      </c>
      <c r="E6586" s="84" t="e">
        <v>#N/A</v>
      </c>
      <c r="F6586" s="84" t="s">
        <v>63</v>
      </c>
    </row>
    <row r="6587" spans="1:6" x14ac:dyDescent="0.25">
      <c r="A6587" s="84">
        <v>1417982760</v>
      </c>
      <c r="C6587" s="84">
        <v>0</v>
      </c>
      <c r="D6587" s="84">
        <v>1</v>
      </c>
      <c r="E6587" s="84" t="e">
        <v>#N/A</v>
      </c>
      <c r="F6587" s="84" t="s">
        <v>68</v>
      </c>
    </row>
    <row r="6588" spans="1:6" x14ac:dyDescent="0.25">
      <c r="A6588" s="84">
        <v>1386697860</v>
      </c>
      <c r="C6588" s="84">
        <v>0</v>
      </c>
      <c r="D6588" s="84">
        <v>1</v>
      </c>
      <c r="E6588" s="84" t="e">
        <v>#N/A</v>
      </c>
      <c r="F6588" s="84" t="s">
        <v>66</v>
      </c>
    </row>
    <row r="6589" spans="1:6" x14ac:dyDescent="0.25">
      <c r="A6589" s="84">
        <v>1326351164</v>
      </c>
      <c r="C6589" s="84">
        <v>0</v>
      </c>
      <c r="D6589" s="84">
        <v>1</v>
      </c>
      <c r="E6589" s="84" t="e">
        <v>#N/A</v>
      </c>
      <c r="F6589" s="84" t="s">
        <v>63</v>
      </c>
    </row>
    <row r="6590" spans="1:6" x14ac:dyDescent="0.25">
      <c r="A6590" s="84">
        <v>1609864248</v>
      </c>
      <c r="C6590" s="84">
        <v>0</v>
      </c>
      <c r="D6590" s="84">
        <v>1</v>
      </c>
      <c r="E6590" s="84" t="e">
        <v>#N/A</v>
      </c>
      <c r="F6590" s="84" t="s">
        <v>70</v>
      </c>
    </row>
    <row r="6591" spans="1:6" x14ac:dyDescent="0.25">
      <c r="A6591" s="84">
        <v>1457310161</v>
      </c>
      <c r="C6591" s="84">
        <v>0</v>
      </c>
      <c r="D6591" s="84">
        <v>1</v>
      </c>
      <c r="E6591" s="84" t="e">
        <v>#N/A</v>
      </c>
      <c r="F6591" s="84" t="s">
        <v>63</v>
      </c>
    </row>
    <row r="6592" spans="1:6" x14ac:dyDescent="0.25">
      <c r="A6592" s="84">
        <v>1427109610</v>
      </c>
      <c r="C6592" s="84">
        <v>0</v>
      </c>
      <c r="D6592" s="84">
        <v>1</v>
      </c>
      <c r="E6592" s="84" t="e">
        <v>#N/A</v>
      </c>
      <c r="F6592" s="84" t="s">
        <v>63</v>
      </c>
    </row>
    <row r="6593" spans="1:6" x14ac:dyDescent="0.25">
      <c r="A6593" s="84">
        <v>1669653028</v>
      </c>
      <c r="C6593" s="84">
        <v>0</v>
      </c>
      <c r="D6593" s="84">
        <v>1</v>
      </c>
      <c r="E6593" s="84" t="e">
        <v>#N/A</v>
      </c>
      <c r="F6593" s="84" t="s">
        <v>66</v>
      </c>
    </row>
    <row r="6594" spans="1:6" x14ac:dyDescent="0.25">
      <c r="A6594" s="84">
        <v>1215365150</v>
      </c>
      <c r="C6594" s="84">
        <v>0</v>
      </c>
      <c r="D6594" s="84">
        <v>1</v>
      </c>
      <c r="E6594" s="84" t="e">
        <v>#N/A</v>
      </c>
      <c r="F6594" s="84" t="s">
        <v>66</v>
      </c>
    </row>
    <row r="6595" spans="1:6" x14ac:dyDescent="0.25">
      <c r="A6595" s="84">
        <v>1902224819</v>
      </c>
      <c r="C6595" s="84">
        <v>0</v>
      </c>
      <c r="D6595" s="84">
        <v>1</v>
      </c>
      <c r="E6595" s="84" t="e">
        <v>#N/A</v>
      </c>
      <c r="F6595" s="84" t="s">
        <v>70</v>
      </c>
    </row>
    <row r="6596" spans="1:6" x14ac:dyDescent="0.25">
      <c r="A6596" s="84">
        <v>1598165474</v>
      </c>
      <c r="C6596" s="84">
        <v>0</v>
      </c>
      <c r="D6596" s="84">
        <v>1</v>
      </c>
      <c r="E6596" s="84" t="e">
        <v>#N/A</v>
      </c>
      <c r="F6596" s="84" t="s">
        <v>66</v>
      </c>
    </row>
    <row r="6597" spans="1:6" x14ac:dyDescent="0.25">
      <c r="A6597" s="84">
        <v>1093908113</v>
      </c>
      <c r="C6597" s="84">
        <v>0</v>
      </c>
      <c r="D6597" s="84">
        <v>1</v>
      </c>
      <c r="E6597" s="84" t="e">
        <v>#N/A</v>
      </c>
      <c r="F6597" s="84" t="s">
        <v>66</v>
      </c>
    </row>
    <row r="6598" spans="1:6" x14ac:dyDescent="0.25">
      <c r="A6598" s="84">
        <v>1003897299</v>
      </c>
      <c r="C6598" s="84">
        <v>0</v>
      </c>
      <c r="D6598" s="84">
        <v>1</v>
      </c>
      <c r="E6598" s="84" t="e">
        <v>#N/A</v>
      </c>
      <c r="F6598" s="84" t="s">
        <v>63</v>
      </c>
    </row>
    <row r="6599" spans="1:6" x14ac:dyDescent="0.25">
      <c r="A6599" s="84">
        <v>1841552593</v>
      </c>
      <c r="C6599" s="84">
        <v>0</v>
      </c>
      <c r="D6599" s="84">
        <v>1</v>
      </c>
      <c r="E6599" s="84" t="e">
        <v>#N/A</v>
      </c>
      <c r="F6599" s="84" t="s">
        <v>66</v>
      </c>
    </row>
    <row r="6600" spans="1:6" x14ac:dyDescent="0.25">
      <c r="A6600" s="84">
        <v>1114269305</v>
      </c>
      <c r="C6600" s="84">
        <v>0</v>
      </c>
      <c r="D6600" s="84">
        <v>1</v>
      </c>
      <c r="E6600" s="84" t="e">
        <v>#N/A</v>
      </c>
      <c r="F6600" s="84" t="s">
        <v>66</v>
      </c>
    </row>
    <row r="6601" spans="1:6" x14ac:dyDescent="0.25">
      <c r="A6601" s="84">
        <v>1497111991</v>
      </c>
      <c r="C6601" s="84">
        <v>0</v>
      </c>
      <c r="D6601" s="84">
        <v>1</v>
      </c>
      <c r="E6601" s="84" t="e">
        <v>#N/A</v>
      </c>
      <c r="F6601" s="84" t="s">
        <v>66</v>
      </c>
    </row>
    <row r="6602" spans="1:6" x14ac:dyDescent="0.25">
      <c r="A6602" s="84">
        <v>1326548264</v>
      </c>
      <c r="C6602" s="84">
        <v>0</v>
      </c>
      <c r="D6602" s="84">
        <v>1</v>
      </c>
      <c r="E6602" s="84" t="e">
        <v>#N/A</v>
      </c>
      <c r="F6602" s="84" t="s">
        <v>67</v>
      </c>
    </row>
    <row r="6603" spans="1:6" x14ac:dyDescent="0.25">
      <c r="A6603" s="84">
        <v>1245794130</v>
      </c>
      <c r="C6603" s="84">
        <v>0</v>
      </c>
      <c r="D6603" s="84">
        <v>1</v>
      </c>
      <c r="E6603" s="84" t="e">
        <v>#N/A</v>
      </c>
      <c r="F6603" s="84" t="s">
        <v>63</v>
      </c>
    </row>
    <row r="6604" spans="1:6" x14ac:dyDescent="0.25">
      <c r="A6604" s="84">
        <v>1962168591</v>
      </c>
      <c r="C6604" s="84">
        <v>0</v>
      </c>
      <c r="D6604" s="84">
        <v>1</v>
      </c>
      <c r="E6604" s="84" t="e">
        <v>#N/A</v>
      </c>
      <c r="F6604" s="84" t="s">
        <v>67</v>
      </c>
    </row>
    <row r="6605" spans="1:6" x14ac:dyDescent="0.25">
      <c r="A6605" s="84">
        <v>1073508123</v>
      </c>
      <c r="C6605" s="84">
        <v>0</v>
      </c>
      <c r="D6605" s="84">
        <v>1</v>
      </c>
      <c r="E6605" s="84" t="e">
        <v>#N/A</v>
      </c>
      <c r="F6605" s="84" t="s">
        <v>63</v>
      </c>
    </row>
    <row r="6606" spans="1:6" x14ac:dyDescent="0.25">
      <c r="A6606" s="84">
        <v>1487736054</v>
      </c>
      <c r="C6606" s="84">
        <v>0</v>
      </c>
      <c r="D6606" s="84">
        <v>1</v>
      </c>
      <c r="E6606" s="84" t="e">
        <v>#N/A</v>
      </c>
      <c r="F6606" s="84" t="s">
        <v>63</v>
      </c>
    </row>
    <row r="6607" spans="1:6" x14ac:dyDescent="0.25">
      <c r="A6607" s="84">
        <v>1487648507</v>
      </c>
      <c r="C6607" s="84">
        <v>0</v>
      </c>
      <c r="D6607" s="84">
        <v>1</v>
      </c>
      <c r="E6607" s="84" t="e">
        <v>#N/A</v>
      </c>
      <c r="F6607" s="84" t="s">
        <v>66</v>
      </c>
    </row>
    <row r="6608" spans="1:6" x14ac:dyDescent="0.25">
      <c r="A6608" s="84">
        <v>1720174857</v>
      </c>
      <c r="C6608" s="84">
        <v>0</v>
      </c>
      <c r="D6608" s="84">
        <v>1</v>
      </c>
      <c r="E6608" s="84" t="e">
        <v>#N/A</v>
      </c>
      <c r="F6608" s="84" t="s">
        <v>70</v>
      </c>
    </row>
    <row r="6609" spans="1:6" x14ac:dyDescent="0.25">
      <c r="A6609" s="84">
        <v>1306803234</v>
      </c>
      <c r="C6609" s="84">
        <v>0</v>
      </c>
      <c r="D6609" s="84">
        <v>1</v>
      </c>
      <c r="E6609" s="84" t="e">
        <v>#N/A</v>
      </c>
      <c r="F6609" s="84" t="s">
        <v>63</v>
      </c>
    </row>
    <row r="6610" spans="1:6" x14ac:dyDescent="0.25">
      <c r="A6610" s="84">
        <v>1437176187</v>
      </c>
      <c r="C6610" s="84">
        <v>0</v>
      </c>
      <c r="D6610" s="84">
        <v>1</v>
      </c>
      <c r="E6610" s="84" t="e">
        <v>#N/A</v>
      </c>
      <c r="F6610" s="84" t="s">
        <v>63</v>
      </c>
    </row>
    <row r="6611" spans="1:6" x14ac:dyDescent="0.25">
      <c r="A6611" s="84">
        <v>1346342201</v>
      </c>
      <c r="C6611" s="84">
        <v>0</v>
      </c>
      <c r="D6611" s="84">
        <v>1</v>
      </c>
      <c r="E6611" s="84" t="e">
        <v>#N/A</v>
      </c>
      <c r="F6611" s="84" t="s">
        <v>63</v>
      </c>
    </row>
    <row r="6612" spans="1:6" x14ac:dyDescent="0.25">
      <c r="A6612" s="84">
        <v>1114106507</v>
      </c>
      <c r="C6612" s="84">
        <v>0</v>
      </c>
      <c r="D6612" s="84">
        <v>1</v>
      </c>
      <c r="E6612" s="84" t="e">
        <v>#N/A</v>
      </c>
      <c r="F6612" s="84" t="s">
        <v>63</v>
      </c>
    </row>
    <row r="6613" spans="1:6" x14ac:dyDescent="0.25">
      <c r="A6613" s="84">
        <v>1437133659</v>
      </c>
      <c r="C6613" s="84">
        <v>0</v>
      </c>
      <c r="D6613" s="84">
        <v>1</v>
      </c>
      <c r="E6613" s="84" t="e">
        <v>#N/A</v>
      </c>
      <c r="F6613" s="84" t="s">
        <v>63</v>
      </c>
    </row>
    <row r="6614" spans="1:6" x14ac:dyDescent="0.25">
      <c r="A6614" s="84">
        <v>1154640225</v>
      </c>
      <c r="C6614" s="84">
        <v>0</v>
      </c>
      <c r="D6614" s="84">
        <v>1</v>
      </c>
      <c r="E6614" s="84" t="e">
        <v>#N/A</v>
      </c>
      <c r="F6614" s="84" t="s">
        <v>66</v>
      </c>
    </row>
    <row r="6615" spans="1:6" x14ac:dyDescent="0.25">
      <c r="A6615" s="84">
        <v>1588820054</v>
      </c>
      <c r="C6615" s="84">
        <v>0</v>
      </c>
      <c r="D6615" s="84">
        <v>1</v>
      </c>
      <c r="E6615" s="84" t="e">
        <v>#N/A</v>
      </c>
      <c r="F6615" s="84" t="s">
        <v>66</v>
      </c>
    </row>
    <row r="6616" spans="1:6" x14ac:dyDescent="0.25">
      <c r="A6616" s="84">
        <v>1437599529</v>
      </c>
      <c r="C6616" s="84">
        <v>0</v>
      </c>
      <c r="D6616" s="84">
        <v>1</v>
      </c>
      <c r="E6616" s="84" t="e">
        <v>#N/A</v>
      </c>
      <c r="F6616" s="84" t="s">
        <v>63</v>
      </c>
    </row>
    <row r="6617" spans="1:6" x14ac:dyDescent="0.25">
      <c r="A6617" s="84">
        <v>1679996136</v>
      </c>
      <c r="C6617" s="84">
        <v>0</v>
      </c>
      <c r="D6617" s="84">
        <v>1</v>
      </c>
      <c r="E6617" s="84" t="e">
        <v>#N/A</v>
      </c>
      <c r="F6617" s="84" t="s">
        <v>63</v>
      </c>
    </row>
    <row r="6618" spans="1:6" x14ac:dyDescent="0.25">
      <c r="A6618" s="84">
        <v>1174984801</v>
      </c>
      <c r="C6618" s="84">
        <v>0</v>
      </c>
      <c r="D6618" s="84">
        <v>1</v>
      </c>
      <c r="E6618" s="84" t="e">
        <v>#N/A</v>
      </c>
      <c r="F6618" s="84" t="s">
        <v>63</v>
      </c>
    </row>
    <row r="6619" spans="1:6" x14ac:dyDescent="0.25">
      <c r="A6619" s="84">
        <v>1003277930</v>
      </c>
      <c r="C6619" s="84">
        <v>0</v>
      </c>
      <c r="D6619" s="84">
        <v>1</v>
      </c>
      <c r="E6619" s="84" t="e">
        <v>#N/A</v>
      </c>
      <c r="F6619" s="84" t="s">
        <v>66</v>
      </c>
    </row>
    <row r="6620" spans="1:6" x14ac:dyDescent="0.25">
      <c r="A6620" s="84">
        <v>1548618796</v>
      </c>
      <c r="C6620" s="84">
        <v>0</v>
      </c>
      <c r="D6620" s="84">
        <v>1</v>
      </c>
      <c r="E6620" s="84" t="e">
        <v>#N/A</v>
      </c>
      <c r="F6620" s="84" t="s">
        <v>67</v>
      </c>
    </row>
    <row r="6621" spans="1:6" x14ac:dyDescent="0.25">
      <c r="A6621" s="84">
        <v>1992322838</v>
      </c>
      <c r="C6621" s="84">
        <v>0</v>
      </c>
      <c r="D6621" s="84">
        <v>1</v>
      </c>
      <c r="E6621" s="84" t="e">
        <v>#N/A</v>
      </c>
      <c r="F6621" s="84" t="s">
        <v>63</v>
      </c>
    </row>
    <row r="6622" spans="1:6" x14ac:dyDescent="0.25">
      <c r="A6622" s="84">
        <v>1003821513</v>
      </c>
      <c r="C6622" s="84">
        <v>0</v>
      </c>
      <c r="D6622" s="84">
        <v>1</v>
      </c>
      <c r="E6622" s="84" t="e">
        <v>#N/A</v>
      </c>
      <c r="F6622" s="84" t="s">
        <v>68</v>
      </c>
    </row>
    <row r="6623" spans="1:6" x14ac:dyDescent="0.25">
      <c r="A6623" s="84">
        <v>1619966447</v>
      </c>
      <c r="C6623" s="84">
        <v>0</v>
      </c>
      <c r="D6623" s="84">
        <v>1</v>
      </c>
      <c r="E6623" s="84" t="e">
        <v>#N/A</v>
      </c>
      <c r="F6623" s="84" t="s">
        <v>63</v>
      </c>
    </row>
    <row r="6624" spans="1:6" x14ac:dyDescent="0.25">
      <c r="A6624" s="84">
        <v>1942269931</v>
      </c>
      <c r="C6624" s="84">
        <v>0</v>
      </c>
      <c r="D6624" s="84">
        <v>1</v>
      </c>
      <c r="E6624" s="84" t="e">
        <v>#N/A</v>
      </c>
      <c r="F6624" s="84" t="s">
        <v>67</v>
      </c>
    </row>
    <row r="6625" spans="1:6" x14ac:dyDescent="0.25">
      <c r="A6625" s="84">
        <v>1982667309</v>
      </c>
      <c r="C6625" s="84">
        <v>0</v>
      </c>
      <c r="D6625" s="84">
        <v>1</v>
      </c>
      <c r="E6625" s="84" t="e">
        <v>#N/A</v>
      </c>
      <c r="F6625" s="84" t="s">
        <v>68</v>
      </c>
    </row>
    <row r="6626" spans="1:6" x14ac:dyDescent="0.25">
      <c r="A6626" s="84">
        <v>1821000928</v>
      </c>
      <c r="C6626" s="84">
        <v>0</v>
      </c>
      <c r="D6626" s="84">
        <v>1</v>
      </c>
      <c r="E6626" s="84" t="e">
        <v>#N/A</v>
      </c>
      <c r="F6626" s="84" t="s">
        <v>67</v>
      </c>
    </row>
    <row r="6627" spans="1:6" x14ac:dyDescent="0.25">
      <c r="A6627" s="84">
        <v>1497989719</v>
      </c>
      <c r="C6627" s="84">
        <v>0</v>
      </c>
      <c r="D6627" s="84">
        <v>1</v>
      </c>
      <c r="E6627" s="84" t="e">
        <v>#N/A</v>
      </c>
      <c r="F6627" s="84" t="s">
        <v>66</v>
      </c>
    </row>
    <row r="6628" spans="1:6" x14ac:dyDescent="0.25">
      <c r="A6628" s="84">
        <v>1649224551</v>
      </c>
      <c r="C6628" s="84">
        <v>0</v>
      </c>
      <c r="D6628" s="84">
        <v>1</v>
      </c>
      <c r="E6628" s="84" t="e">
        <v>#N/A</v>
      </c>
      <c r="F6628" s="84" t="s">
        <v>63</v>
      </c>
    </row>
    <row r="6629" spans="1:6" x14ac:dyDescent="0.25">
      <c r="A6629" s="84">
        <v>1386693299</v>
      </c>
      <c r="C6629" s="84">
        <v>0</v>
      </c>
      <c r="D6629" s="84">
        <v>1</v>
      </c>
      <c r="E6629" s="84" t="e">
        <v>#N/A</v>
      </c>
      <c r="F6629" s="84" t="s">
        <v>63</v>
      </c>
    </row>
    <row r="6630" spans="1:6" x14ac:dyDescent="0.25">
      <c r="A6630" s="84">
        <v>1033206941</v>
      </c>
      <c r="C6630" s="84">
        <v>0</v>
      </c>
      <c r="D6630" s="84">
        <v>1</v>
      </c>
      <c r="E6630" s="84" t="e">
        <v>#N/A</v>
      </c>
      <c r="F6630" s="84" t="s">
        <v>66</v>
      </c>
    </row>
    <row r="6631" spans="1:6" x14ac:dyDescent="0.25">
      <c r="A6631" s="84">
        <v>1386769404</v>
      </c>
      <c r="C6631" s="84">
        <v>0</v>
      </c>
      <c r="D6631" s="84">
        <v>1</v>
      </c>
      <c r="E6631" s="84" t="e">
        <v>#N/A</v>
      </c>
      <c r="F6631" s="84" t="s">
        <v>70</v>
      </c>
    </row>
    <row r="6632" spans="1:6" x14ac:dyDescent="0.25">
      <c r="A6632" s="84">
        <v>1396950077</v>
      </c>
      <c r="C6632" s="84">
        <v>0</v>
      </c>
      <c r="D6632" s="84">
        <v>1</v>
      </c>
      <c r="E6632" s="84" t="e">
        <v>#N/A</v>
      </c>
      <c r="F6632" s="84" t="s">
        <v>63</v>
      </c>
    </row>
    <row r="6633" spans="1:6" x14ac:dyDescent="0.25">
      <c r="A6633" s="84">
        <v>1780656371</v>
      </c>
      <c r="C6633" s="84">
        <v>0</v>
      </c>
      <c r="D6633" s="84">
        <v>1</v>
      </c>
      <c r="E6633" s="84" t="e">
        <v>#N/A</v>
      </c>
      <c r="F6633" s="84" t="s">
        <v>63</v>
      </c>
    </row>
    <row r="6634" spans="1:6" x14ac:dyDescent="0.25">
      <c r="A6634" s="84">
        <v>1952345951</v>
      </c>
      <c r="C6634" s="84">
        <v>0</v>
      </c>
      <c r="D6634" s="84">
        <v>1</v>
      </c>
      <c r="E6634" s="84" t="e">
        <v>#N/A</v>
      </c>
      <c r="F6634" s="84" t="s">
        <v>70</v>
      </c>
    </row>
    <row r="6635" spans="1:6" x14ac:dyDescent="0.25">
      <c r="A6635" s="84">
        <v>1346416963</v>
      </c>
      <c r="C6635" s="84">
        <v>0</v>
      </c>
      <c r="D6635" s="84">
        <v>1</v>
      </c>
      <c r="E6635" s="84" t="e">
        <v>#N/A</v>
      </c>
      <c r="F6635" s="84" t="s">
        <v>68</v>
      </c>
    </row>
    <row r="6636" spans="1:6" x14ac:dyDescent="0.25">
      <c r="A6636" s="84">
        <v>1376825380</v>
      </c>
      <c r="C6636" s="84">
        <v>0</v>
      </c>
      <c r="D6636" s="84">
        <v>1</v>
      </c>
      <c r="E6636" s="84" t="e">
        <v>#N/A</v>
      </c>
      <c r="F6636" s="84" t="s">
        <v>68</v>
      </c>
    </row>
    <row r="6637" spans="1:6" x14ac:dyDescent="0.25">
      <c r="A6637" s="84">
        <v>1700879723</v>
      </c>
      <c r="C6637" s="84">
        <v>0</v>
      </c>
      <c r="D6637" s="84">
        <v>1</v>
      </c>
      <c r="E6637" s="84" t="e">
        <v>#N/A</v>
      </c>
      <c r="F6637" s="84" t="s">
        <v>66</v>
      </c>
    </row>
    <row r="6638" spans="1:6" x14ac:dyDescent="0.25">
      <c r="A6638" s="84">
        <v>1538153713</v>
      </c>
      <c r="C6638" s="84">
        <v>0</v>
      </c>
      <c r="D6638" s="84">
        <v>1</v>
      </c>
      <c r="E6638" s="84" t="e">
        <v>#N/A</v>
      </c>
      <c r="F6638" s="84" t="s">
        <v>63</v>
      </c>
    </row>
    <row r="6639" spans="1:6" x14ac:dyDescent="0.25">
      <c r="A6639" s="84">
        <v>1245782010</v>
      </c>
      <c r="C6639" s="84">
        <v>0</v>
      </c>
      <c r="D6639" s="84">
        <v>1</v>
      </c>
      <c r="E6639" s="84" t="e">
        <v>#N/A</v>
      </c>
      <c r="F6639" s="84" t="s">
        <v>63</v>
      </c>
    </row>
    <row r="6640" spans="1:6" x14ac:dyDescent="0.25">
      <c r="A6640" s="84">
        <v>1982195285</v>
      </c>
      <c r="C6640" s="84">
        <v>0</v>
      </c>
      <c r="D6640" s="84">
        <v>1</v>
      </c>
      <c r="E6640" s="84" t="e">
        <v>#N/A</v>
      </c>
      <c r="F6640" s="84" t="s">
        <v>68</v>
      </c>
    </row>
    <row r="6641" spans="1:6" x14ac:dyDescent="0.25">
      <c r="A6641" s="84">
        <v>1386138741</v>
      </c>
      <c r="C6641" s="84">
        <v>0</v>
      </c>
      <c r="D6641" s="84">
        <v>1</v>
      </c>
      <c r="E6641" s="84" t="e">
        <v>#N/A</v>
      </c>
      <c r="F6641" s="84" t="s">
        <v>63</v>
      </c>
    </row>
    <row r="6642" spans="1:6" x14ac:dyDescent="0.25">
      <c r="A6642" s="84">
        <v>1508328170</v>
      </c>
      <c r="C6642" s="84">
        <v>0</v>
      </c>
      <c r="D6642" s="84">
        <v>1</v>
      </c>
      <c r="E6642" s="84" t="e">
        <v>#N/A</v>
      </c>
      <c r="F6642" s="84" t="s">
        <v>67</v>
      </c>
    </row>
    <row r="6643" spans="1:6" x14ac:dyDescent="0.25">
      <c r="A6643" s="84">
        <v>1487244018</v>
      </c>
      <c r="C6643" s="84">
        <v>0</v>
      </c>
      <c r="D6643" s="84">
        <v>1</v>
      </c>
      <c r="E6643" s="84" t="e">
        <v>#N/A</v>
      </c>
      <c r="F6643" s="84" t="s">
        <v>63</v>
      </c>
    </row>
    <row r="6644" spans="1:6" x14ac:dyDescent="0.25">
      <c r="A6644" s="84">
        <v>1164416251</v>
      </c>
      <c r="C6644" s="84">
        <v>0</v>
      </c>
      <c r="D6644" s="84">
        <v>1</v>
      </c>
      <c r="E6644" s="84" t="e">
        <v>#N/A</v>
      </c>
      <c r="F6644" s="84" t="s">
        <v>63</v>
      </c>
    </row>
    <row r="6645" spans="1:6" x14ac:dyDescent="0.25">
      <c r="A6645" s="84">
        <v>1417926825</v>
      </c>
      <c r="C6645" s="84">
        <v>0</v>
      </c>
      <c r="D6645" s="84">
        <v>1</v>
      </c>
      <c r="E6645" s="84" t="e">
        <v>#N/A</v>
      </c>
      <c r="F6645" s="84" t="s">
        <v>66</v>
      </c>
    </row>
    <row r="6646" spans="1:6" x14ac:dyDescent="0.25">
      <c r="A6646" s="84">
        <v>1154325421</v>
      </c>
      <c r="C6646" s="84">
        <v>0</v>
      </c>
      <c r="D6646" s="84">
        <v>1</v>
      </c>
      <c r="E6646" s="84" t="e">
        <v>#N/A</v>
      </c>
      <c r="F6646" s="84" t="s">
        <v>70</v>
      </c>
    </row>
    <row r="6647" spans="1:6" x14ac:dyDescent="0.25">
      <c r="A6647" s="84">
        <v>1215005152</v>
      </c>
      <c r="C6647" s="84">
        <v>0</v>
      </c>
      <c r="D6647" s="84">
        <v>1</v>
      </c>
      <c r="E6647" s="84" t="e">
        <v>#N/A</v>
      </c>
      <c r="F6647" s="84" t="s">
        <v>67</v>
      </c>
    </row>
    <row r="6648" spans="1:6" x14ac:dyDescent="0.25">
      <c r="A6648" s="84">
        <v>1417930488</v>
      </c>
      <c r="C6648" s="84">
        <v>0</v>
      </c>
      <c r="D6648" s="84">
        <v>1</v>
      </c>
      <c r="E6648" s="84" t="e">
        <v>#N/A</v>
      </c>
      <c r="F6648" s="84" t="s">
        <v>63</v>
      </c>
    </row>
    <row r="6649" spans="1:6" x14ac:dyDescent="0.25">
      <c r="A6649" s="84">
        <v>1639389984</v>
      </c>
      <c r="C6649" s="84">
        <v>0</v>
      </c>
      <c r="D6649" s="84">
        <v>1</v>
      </c>
      <c r="E6649" s="84" t="e">
        <v>#N/A</v>
      </c>
      <c r="F6649" s="84" t="s">
        <v>66</v>
      </c>
    </row>
    <row r="6650" spans="1:6" x14ac:dyDescent="0.25">
      <c r="A6650" s="84">
        <v>1558662213</v>
      </c>
      <c r="C6650" s="84">
        <v>0</v>
      </c>
      <c r="D6650" s="84">
        <v>1</v>
      </c>
      <c r="E6650" s="84" t="e">
        <v>#N/A</v>
      </c>
      <c r="F6650" s="84" t="s">
        <v>63</v>
      </c>
    </row>
    <row r="6651" spans="1:6" x14ac:dyDescent="0.25">
      <c r="A6651" s="84">
        <v>1093970576</v>
      </c>
      <c r="C6651" s="84">
        <v>0</v>
      </c>
      <c r="D6651" s="84">
        <v>1</v>
      </c>
      <c r="E6651" s="84" t="e">
        <v>#N/A</v>
      </c>
      <c r="F6651" s="84" t="s">
        <v>63</v>
      </c>
    </row>
    <row r="6652" spans="1:6" x14ac:dyDescent="0.25">
      <c r="A6652" s="84">
        <v>1730276163</v>
      </c>
      <c r="C6652" s="84">
        <v>0</v>
      </c>
      <c r="D6652" s="84">
        <v>1</v>
      </c>
      <c r="E6652" s="84" t="e">
        <v>#N/A</v>
      </c>
      <c r="F6652" s="84" t="s">
        <v>67</v>
      </c>
    </row>
    <row r="6653" spans="1:6" x14ac:dyDescent="0.25">
      <c r="A6653" s="84">
        <v>1881689792</v>
      </c>
      <c r="C6653" s="84">
        <v>0</v>
      </c>
      <c r="D6653" s="84">
        <v>1</v>
      </c>
      <c r="E6653" s="84" t="e">
        <v>#N/A</v>
      </c>
      <c r="F6653" s="84" t="s">
        <v>70</v>
      </c>
    </row>
    <row r="6654" spans="1:6" x14ac:dyDescent="0.25">
      <c r="A6654" s="84">
        <v>1992964134</v>
      </c>
      <c r="C6654" s="84">
        <v>0</v>
      </c>
      <c r="D6654" s="84">
        <v>1</v>
      </c>
      <c r="E6654" s="84" t="e">
        <v>#N/A</v>
      </c>
      <c r="F6654" s="84" t="s">
        <v>70</v>
      </c>
    </row>
    <row r="6655" spans="1:6" x14ac:dyDescent="0.25">
      <c r="A6655" s="84">
        <v>1114367869</v>
      </c>
      <c r="C6655" s="84">
        <v>0</v>
      </c>
      <c r="D6655" s="84">
        <v>1</v>
      </c>
      <c r="E6655" s="84" t="e">
        <v>#N/A</v>
      </c>
      <c r="F6655" s="84" t="s">
        <v>70</v>
      </c>
    </row>
    <row r="6656" spans="1:6" x14ac:dyDescent="0.25">
      <c r="A6656" s="84">
        <v>1265850358</v>
      </c>
      <c r="C6656" s="84">
        <v>0</v>
      </c>
      <c r="D6656" s="84">
        <v>1</v>
      </c>
      <c r="E6656" s="84" t="e">
        <v>#N/A</v>
      </c>
      <c r="F6656" s="84" t="s">
        <v>63</v>
      </c>
    </row>
    <row r="6657" spans="1:6" x14ac:dyDescent="0.25">
      <c r="A6657" s="84">
        <v>1215120274</v>
      </c>
      <c r="C6657" s="84">
        <v>0</v>
      </c>
      <c r="D6657" s="84">
        <v>1</v>
      </c>
      <c r="E6657" s="84" t="e">
        <v>#N/A</v>
      </c>
      <c r="F6657" s="84" t="s">
        <v>67</v>
      </c>
    </row>
    <row r="6658" spans="1:6" x14ac:dyDescent="0.25">
      <c r="A6658" s="84">
        <v>1992118509</v>
      </c>
      <c r="C6658" s="84">
        <v>0</v>
      </c>
      <c r="D6658" s="84">
        <v>1</v>
      </c>
      <c r="E6658" s="84" t="e">
        <v>#N/A</v>
      </c>
      <c r="F6658" s="84" t="s">
        <v>63</v>
      </c>
    </row>
    <row r="6659" spans="1:6" x14ac:dyDescent="0.25">
      <c r="A6659" s="84">
        <v>1528454758</v>
      </c>
      <c r="C6659" s="84">
        <v>0</v>
      </c>
      <c r="D6659" s="84">
        <v>1</v>
      </c>
      <c r="E6659" s="84" t="e">
        <v>#N/A</v>
      </c>
      <c r="F6659" s="84" t="s">
        <v>63</v>
      </c>
    </row>
    <row r="6660" spans="1:6" x14ac:dyDescent="0.25">
      <c r="A6660" s="84">
        <v>1205290350</v>
      </c>
      <c r="C6660" s="84">
        <v>0</v>
      </c>
      <c r="D6660" s="84">
        <v>1</v>
      </c>
      <c r="E6660" s="84" t="e">
        <v>#N/A</v>
      </c>
      <c r="F6660" s="84" t="s">
        <v>66</v>
      </c>
    </row>
    <row r="6661" spans="1:6" x14ac:dyDescent="0.25">
      <c r="A6661" s="84">
        <v>1114535903</v>
      </c>
      <c r="C6661" s="84">
        <v>0</v>
      </c>
      <c r="D6661" s="84">
        <v>1</v>
      </c>
      <c r="E6661" s="84" t="e">
        <v>#N/A</v>
      </c>
      <c r="F6661" s="84" t="s">
        <v>63</v>
      </c>
    </row>
    <row r="6662" spans="1:6" x14ac:dyDescent="0.25">
      <c r="A6662" s="84">
        <v>1205570801</v>
      </c>
      <c r="C6662" s="84">
        <v>0</v>
      </c>
      <c r="D6662" s="84">
        <v>1</v>
      </c>
      <c r="E6662" s="84" t="e">
        <v>#N/A</v>
      </c>
      <c r="F6662" s="84" t="s">
        <v>67</v>
      </c>
    </row>
    <row r="6663" spans="1:6" x14ac:dyDescent="0.25">
      <c r="A6663" s="84">
        <v>1750082012</v>
      </c>
      <c r="C6663" s="84">
        <v>0</v>
      </c>
      <c r="D6663" s="84">
        <v>1</v>
      </c>
      <c r="E6663" s="84" t="e">
        <v>#N/A</v>
      </c>
      <c r="F6663" s="84" t="s">
        <v>63</v>
      </c>
    </row>
    <row r="6664" spans="1:6" x14ac:dyDescent="0.25">
      <c r="A6664" s="84">
        <v>1467541110</v>
      </c>
      <c r="C6664" s="84">
        <v>0</v>
      </c>
      <c r="D6664" s="84">
        <v>1</v>
      </c>
      <c r="E6664" s="84" t="e">
        <v>#N/A</v>
      </c>
      <c r="F6664" s="84" t="s">
        <v>63</v>
      </c>
    </row>
    <row r="6665" spans="1:6" x14ac:dyDescent="0.25">
      <c r="A6665" s="84">
        <v>1245280106</v>
      </c>
      <c r="C6665" s="84">
        <v>0</v>
      </c>
      <c r="D6665" s="84">
        <v>1</v>
      </c>
      <c r="E6665" s="84" t="e">
        <v>#N/A</v>
      </c>
      <c r="F6665" s="84" t="s">
        <v>70</v>
      </c>
    </row>
    <row r="6666" spans="1:6" x14ac:dyDescent="0.25">
      <c r="A6666" s="84">
        <v>1982626479</v>
      </c>
      <c r="C6666" s="84">
        <v>0</v>
      </c>
      <c r="D6666" s="84">
        <v>1</v>
      </c>
      <c r="E6666" s="84" t="e">
        <v>#N/A</v>
      </c>
      <c r="F6666" s="84" t="s">
        <v>70</v>
      </c>
    </row>
    <row r="6667" spans="1:6" x14ac:dyDescent="0.25">
      <c r="A6667" s="84">
        <v>1750386140</v>
      </c>
      <c r="C6667" s="84">
        <v>0</v>
      </c>
      <c r="D6667" s="84">
        <v>1</v>
      </c>
      <c r="E6667" s="84" t="e">
        <v>#N/A</v>
      </c>
      <c r="F6667" s="84" t="s">
        <v>67</v>
      </c>
    </row>
    <row r="6668" spans="1:6" x14ac:dyDescent="0.25">
      <c r="A6668" s="84">
        <v>1275726697</v>
      </c>
      <c r="C6668" s="84">
        <v>0</v>
      </c>
      <c r="D6668" s="84">
        <v>1</v>
      </c>
      <c r="E6668" s="84" t="e">
        <v>#N/A</v>
      </c>
      <c r="F6668" s="84" t="s">
        <v>63</v>
      </c>
    </row>
    <row r="6669" spans="1:6" x14ac:dyDescent="0.25">
      <c r="A6669" s="84">
        <v>1992781330</v>
      </c>
      <c r="C6669" s="84">
        <v>0</v>
      </c>
      <c r="D6669" s="84">
        <v>1</v>
      </c>
      <c r="E6669" s="84" t="e">
        <v>#N/A</v>
      </c>
      <c r="F6669" s="84" t="s">
        <v>67</v>
      </c>
    </row>
    <row r="6670" spans="1:6" x14ac:dyDescent="0.25">
      <c r="A6670" s="84">
        <v>1265637151</v>
      </c>
      <c r="C6670" s="84">
        <v>0</v>
      </c>
      <c r="D6670" s="84">
        <v>1</v>
      </c>
      <c r="E6670" s="84" t="e">
        <v>#N/A</v>
      </c>
      <c r="F6670" s="84" t="s">
        <v>63</v>
      </c>
    </row>
    <row r="6671" spans="1:6" x14ac:dyDescent="0.25">
      <c r="A6671" s="84">
        <v>1427012988</v>
      </c>
      <c r="C6671" s="84">
        <v>0</v>
      </c>
      <c r="D6671" s="84">
        <v>1</v>
      </c>
      <c r="E6671" s="84" t="e">
        <v>#N/A</v>
      </c>
      <c r="F6671" s="84" t="s">
        <v>63</v>
      </c>
    </row>
    <row r="6672" spans="1:6" x14ac:dyDescent="0.25">
      <c r="A6672" s="84">
        <v>1871777698</v>
      </c>
      <c r="C6672" s="84">
        <v>0</v>
      </c>
      <c r="D6672" s="84">
        <v>1</v>
      </c>
      <c r="E6672" s="84" t="e">
        <v>#N/A</v>
      </c>
      <c r="F6672" s="84" t="s">
        <v>67</v>
      </c>
    </row>
    <row r="6673" spans="1:6" x14ac:dyDescent="0.25">
      <c r="A6673" s="84">
        <v>1194037507</v>
      </c>
      <c r="C6673" s="84">
        <v>0</v>
      </c>
      <c r="D6673" s="84">
        <v>1</v>
      </c>
      <c r="E6673" s="84" t="e">
        <v>#N/A</v>
      </c>
      <c r="F6673" s="84" t="s">
        <v>66</v>
      </c>
    </row>
    <row r="6674" spans="1:6" x14ac:dyDescent="0.25">
      <c r="A6674" s="84">
        <v>1578849824</v>
      </c>
      <c r="C6674" s="84">
        <v>0</v>
      </c>
      <c r="D6674" s="84">
        <v>1</v>
      </c>
      <c r="E6674" s="84" t="e">
        <v>#N/A</v>
      </c>
      <c r="F6674" s="84" t="s">
        <v>63</v>
      </c>
    </row>
    <row r="6675" spans="1:6" x14ac:dyDescent="0.25">
      <c r="A6675" s="84">
        <v>1407080856</v>
      </c>
      <c r="C6675" s="84">
        <v>0</v>
      </c>
      <c r="D6675" s="84">
        <v>1</v>
      </c>
      <c r="E6675" s="84" t="e">
        <v>#N/A</v>
      </c>
      <c r="F6675" s="84" t="s">
        <v>63</v>
      </c>
    </row>
    <row r="6676" spans="1:6" x14ac:dyDescent="0.25">
      <c r="A6676" s="84">
        <v>1851737811</v>
      </c>
      <c r="C6676" s="84">
        <v>0</v>
      </c>
      <c r="D6676" s="84">
        <v>1</v>
      </c>
      <c r="E6676" s="84" t="e">
        <v>#N/A</v>
      </c>
      <c r="F6676" s="84" t="s">
        <v>63</v>
      </c>
    </row>
    <row r="6677" spans="1:6" x14ac:dyDescent="0.25">
      <c r="A6677" s="84">
        <v>1790161297</v>
      </c>
      <c r="C6677" s="84">
        <v>0</v>
      </c>
      <c r="D6677" s="84">
        <v>1</v>
      </c>
      <c r="E6677" s="84" t="e">
        <v>#N/A</v>
      </c>
      <c r="F6677" s="84" t="s">
        <v>68</v>
      </c>
    </row>
    <row r="6678" spans="1:6" x14ac:dyDescent="0.25">
      <c r="A6678" s="84">
        <v>1396255410</v>
      </c>
      <c r="C6678" s="84">
        <v>0</v>
      </c>
      <c r="D6678" s="84">
        <v>1</v>
      </c>
      <c r="E6678" s="84" t="e">
        <v>#N/A</v>
      </c>
      <c r="F6678" s="84" t="s">
        <v>67</v>
      </c>
    </row>
    <row r="6679" spans="1:6" x14ac:dyDescent="0.25">
      <c r="A6679" s="84">
        <v>1891149571</v>
      </c>
      <c r="C6679" s="84">
        <v>0</v>
      </c>
      <c r="D6679" s="84">
        <v>1</v>
      </c>
      <c r="E6679" s="84" t="e">
        <v>#N/A</v>
      </c>
      <c r="F6679" s="84" t="s">
        <v>66</v>
      </c>
    </row>
    <row r="6680" spans="1:6" x14ac:dyDescent="0.25">
      <c r="A6680" s="84">
        <v>1023649274</v>
      </c>
      <c r="C6680" s="84">
        <v>0</v>
      </c>
      <c r="D6680" s="84">
        <v>1</v>
      </c>
      <c r="E6680" s="84" t="e">
        <v>#N/A</v>
      </c>
      <c r="F6680" s="84" t="s">
        <v>63</v>
      </c>
    </row>
    <row r="6681" spans="1:6" x14ac:dyDescent="0.25">
      <c r="A6681" s="84">
        <v>1760405245</v>
      </c>
      <c r="C6681" s="84">
        <v>0</v>
      </c>
      <c r="D6681" s="84">
        <v>1</v>
      </c>
      <c r="E6681" s="84" t="e">
        <v>#N/A</v>
      </c>
      <c r="F6681" s="84" t="s">
        <v>66</v>
      </c>
    </row>
    <row r="6682" spans="1:6" x14ac:dyDescent="0.25">
      <c r="A6682" s="84">
        <v>1477513950</v>
      </c>
      <c r="C6682" s="84">
        <v>0</v>
      </c>
      <c r="D6682" s="84">
        <v>1</v>
      </c>
      <c r="E6682" s="84" t="e">
        <v>#N/A</v>
      </c>
      <c r="F6682" s="84" t="s">
        <v>63</v>
      </c>
    </row>
    <row r="6683" spans="1:6" x14ac:dyDescent="0.25">
      <c r="A6683" s="84">
        <v>1285725945</v>
      </c>
      <c r="C6683" s="84">
        <v>0</v>
      </c>
      <c r="D6683" s="84">
        <v>1</v>
      </c>
      <c r="E6683" s="84" t="e">
        <v>#N/A</v>
      </c>
      <c r="F6683" s="84" t="s">
        <v>67</v>
      </c>
    </row>
    <row r="6684" spans="1:6" x14ac:dyDescent="0.25">
      <c r="A6684" s="84">
        <v>1780686147</v>
      </c>
      <c r="C6684" s="84">
        <v>0</v>
      </c>
      <c r="D6684" s="84">
        <v>1</v>
      </c>
      <c r="E6684" s="84" t="e">
        <v>#N/A</v>
      </c>
      <c r="F6684" s="84" t="s">
        <v>67</v>
      </c>
    </row>
    <row r="6685" spans="1:6" x14ac:dyDescent="0.25">
      <c r="A6685" s="84">
        <v>1558307025</v>
      </c>
      <c r="C6685" s="84">
        <v>0</v>
      </c>
      <c r="D6685" s="84">
        <v>1</v>
      </c>
      <c r="E6685" s="84" t="e">
        <v>#N/A</v>
      </c>
      <c r="F6685" s="84" t="s">
        <v>63</v>
      </c>
    </row>
    <row r="6686" spans="1:6" x14ac:dyDescent="0.25">
      <c r="A6686" s="84">
        <v>1861421372</v>
      </c>
      <c r="C6686" s="84">
        <v>0</v>
      </c>
      <c r="D6686" s="84">
        <v>1</v>
      </c>
      <c r="E6686" s="84" t="e">
        <v>#N/A</v>
      </c>
      <c r="F6686" s="84" t="s">
        <v>67</v>
      </c>
    </row>
    <row r="6687" spans="1:6" x14ac:dyDescent="0.25">
      <c r="A6687" s="84">
        <v>1750595443</v>
      </c>
      <c r="C6687" s="84">
        <v>0</v>
      </c>
      <c r="D6687" s="84">
        <v>1</v>
      </c>
      <c r="E6687" s="84" t="e">
        <v>#N/A</v>
      </c>
      <c r="F6687" s="84" t="s">
        <v>63</v>
      </c>
    </row>
    <row r="6688" spans="1:6" x14ac:dyDescent="0.25">
      <c r="A6688" s="84">
        <v>1922263169</v>
      </c>
      <c r="C6688" s="84">
        <v>0</v>
      </c>
      <c r="D6688" s="84">
        <v>1</v>
      </c>
      <c r="E6688" s="84" t="e">
        <v>#N/A</v>
      </c>
      <c r="F6688" s="84" t="s">
        <v>67</v>
      </c>
    </row>
    <row r="6689" spans="1:6" x14ac:dyDescent="0.25">
      <c r="A6689" s="84">
        <v>1629204771</v>
      </c>
      <c r="C6689" s="84">
        <v>0</v>
      </c>
      <c r="D6689" s="84">
        <v>1</v>
      </c>
      <c r="E6689" s="84" t="e">
        <v>#N/A</v>
      </c>
      <c r="F6689" s="84" t="s">
        <v>63</v>
      </c>
    </row>
    <row r="6690" spans="1:6" x14ac:dyDescent="0.25">
      <c r="A6690" s="84">
        <v>1528169596</v>
      </c>
      <c r="C6690" s="84">
        <v>0</v>
      </c>
      <c r="D6690" s="84">
        <v>1</v>
      </c>
      <c r="E6690" s="84" t="e">
        <v>#N/A</v>
      </c>
      <c r="F6690" s="84" t="s">
        <v>63</v>
      </c>
    </row>
    <row r="6691" spans="1:6" x14ac:dyDescent="0.25">
      <c r="A6691" s="84">
        <v>1316365067</v>
      </c>
      <c r="C6691" s="84">
        <v>0</v>
      </c>
      <c r="D6691" s="84">
        <v>1</v>
      </c>
      <c r="E6691" s="84" t="e">
        <v>#N/A</v>
      </c>
      <c r="F6691" s="84" t="s">
        <v>63</v>
      </c>
    </row>
    <row r="6692" spans="1:6" x14ac:dyDescent="0.25">
      <c r="A6692" s="84">
        <v>1306225396</v>
      </c>
      <c r="C6692" s="84">
        <v>0</v>
      </c>
      <c r="D6692" s="84">
        <v>1</v>
      </c>
      <c r="E6692" s="84" t="e">
        <v>#N/A</v>
      </c>
      <c r="F6692" s="84" t="s">
        <v>63</v>
      </c>
    </row>
    <row r="6693" spans="1:6" x14ac:dyDescent="0.25">
      <c r="A6693" s="84">
        <v>1962874883</v>
      </c>
      <c r="C6693" s="84">
        <v>0</v>
      </c>
      <c r="D6693" s="84">
        <v>1</v>
      </c>
      <c r="E6693" s="84" t="e">
        <v>#N/A</v>
      </c>
      <c r="F6693" s="84" t="s">
        <v>63</v>
      </c>
    </row>
    <row r="6694" spans="1:6" x14ac:dyDescent="0.25">
      <c r="A6694" s="84">
        <v>1881252666</v>
      </c>
      <c r="C6694" s="84">
        <v>0</v>
      </c>
      <c r="D6694" s="84">
        <v>1</v>
      </c>
      <c r="E6694" s="84" t="e">
        <v>#N/A</v>
      </c>
      <c r="F6694" s="84" t="s">
        <v>67</v>
      </c>
    </row>
    <row r="6695" spans="1:6" x14ac:dyDescent="0.25">
      <c r="A6695" s="84">
        <v>1811595556</v>
      </c>
      <c r="C6695" s="84">
        <v>0</v>
      </c>
      <c r="D6695" s="84">
        <v>1</v>
      </c>
      <c r="E6695" s="84" t="e">
        <v>#N/A</v>
      </c>
      <c r="F6695" s="84" t="s">
        <v>66</v>
      </c>
    </row>
    <row r="6696" spans="1:6" x14ac:dyDescent="0.25">
      <c r="A6696" s="84">
        <v>1639821697</v>
      </c>
      <c r="C6696" s="84">
        <v>0</v>
      </c>
      <c r="D6696" s="84">
        <v>1</v>
      </c>
      <c r="E6696" s="84" t="e">
        <v>#N/A</v>
      </c>
      <c r="F6696" s="84" t="s">
        <v>66</v>
      </c>
    </row>
    <row r="6697" spans="1:6" x14ac:dyDescent="0.25">
      <c r="A6697" s="84">
        <v>1265533772</v>
      </c>
      <c r="C6697" s="84">
        <v>0</v>
      </c>
      <c r="D6697" s="84">
        <v>1</v>
      </c>
      <c r="E6697" s="84" t="e">
        <v>#N/A</v>
      </c>
      <c r="F6697" s="84" t="s">
        <v>63</v>
      </c>
    </row>
    <row r="6698" spans="1:6" x14ac:dyDescent="0.25">
      <c r="A6698" s="84">
        <v>1447256508</v>
      </c>
      <c r="C6698" s="84">
        <v>0</v>
      </c>
      <c r="D6698" s="84">
        <v>1</v>
      </c>
      <c r="E6698" s="84" t="e">
        <v>#N/A</v>
      </c>
      <c r="F6698" s="84" t="s">
        <v>63</v>
      </c>
    </row>
    <row r="6699" spans="1:6" x14ac:dyDescent="0.25">
      <c r="A6699" s="84">
        <v>1497747091</v>
      </c>
      <c r="C6699" s="84">
        <v>0</v>
      </c>
      <c r="D6699" s="84">
        <v>1</v>
      </c>
      <c r="E6699" s="84" t="e">
        <v>#N/A</v>
      </c>
      <c r="F6699" s="84" t="s">
        <v>68</v>
      </c>
    </row>
    <row r="6700" spans="1:6" x14ac:dyDescent="0.25">
      <c r="A6700" s="84">
        <v>1508029380</v>
      </c>
      <c r="C6700" s="84">
        <v>0</v>
      </c>
      <c r="D6700" s="84">
        <v>1</v>
      </c>
      <c r="E6700" s="84" t="e">
        <v>#N/A</v>
      </c>
      <c r="F6700" s="84" t="s">
        <v>63</v>
      </c>
    </row>
    <row r="6701" spans="1:6" x14ac:dyDescent="0.25">
      <c r="A6701" s="84">
        <v>1811988199</v>
      </c>
      <c r="C6701" s="84">
        <v>0</v>
      </c>
      <c r="D6701" s="84">
        <v>1</v>
      </c>
      <c r="E6701" s="84" t="e">
        <v>#N/A</v>
      </c>
      <c r="F6701" s="84" t="s">
        <v>67</v>
      </c>
    </row>
    <row r="6702" spans="1:6" x14ac:dyDescent="0.25">
      <c r="A6702" s="84">
        <v>1386774172</v>
      </c>
      <c r="C6702" s="84">
        <v>0</v>
      </c>
      <c r="D6702" s="84">
        <v>1</v>
      </c>
      <c r="E6702" s="84" t="e">
        <v>#N/A</v>
      </c>
      <c r="F6702" s="84" t="s">
        <v>70</v>
      </c>
    </row>
    <row r="6703" spans="1:6" x14ac:dyDescent="0.25">
      <c r="A6703" s="84">
        <v>1780691923</v>
      </c>
      <c r="C6703" s="84">
        <v>0</v>
      </c>
      <c r="D6703" s="84">
        <v>1</v>
      </c>
      <c r="E6703" s="84" t="e">
        <v>#N/A</v>
      </c>
      <c r="F6703" s="84" t="s">
        <v>63</v>
      </c>
    </row>
    <row r="6704" spans="1:6" x14ac:dyDescent="0.25">
      <c r="A6704" s="84">
        <v>1639156235</v>
      </c>
      <c r="C6704" s="84">
        <v>0</v>
      </c>
      <c r="D6704" s="84">
        <v>1</v>
      </c>
      <c r="E6704" s="84" t="e">
        <v>#N/A</v>
      </c>
      <c r="F6704" s="84" t="s">
        <v>66</v>
      </c>
    </row>
    <row r="6705" spans="1:6" x14ac:dyDescent="0.25">
      <c r="A6705" s="84">
        <v>1245467067</v>
      </c>
      <c r="C6705" s="84">
        <v>0</v>
      </c>
      <c r="D6705" s="84">
        <v>1</v>
      </c>
      <c r="E6705" s="84" t="e">
        <v>#N/A</v>
      </c>
      <c r="F6705" s="84" t="s">
        <v>63</v>
      </c>
    </row>
    <row r="6706" spans="1:6" x14ac:dyDescent="0.25">
      <c r="A6706" s="84">
        <v>1912091794</v>
      </c>
      <c r="C6706" s="84">
        <v>0</v>
      </c>
      <c r="D6706" s="84">
        <v>1</v>
      </c>
      <c r="E6706" s="84" t="e">
        <v>#N/A</v>
      </c>
      <c r="F6706" s="84" t="s">
        <v>67</v>
      </c>
    </row>
    <row r="6707" spans="1:6" x14ac:dyDescent="0.25">
      <c r="A6707" s="84">
        <v>1548563224</v>
      </c>
      <c r="C6707" s="84">
        <v>0</v>
      </c>
      <c r="D6707" s="84">
        <v>1</v>
      </c>
      <c r="E6707" s="84" t="e">
        <v>#N/A</v>
      </c>
      <c r="F6707" s="84" t="s">
        <v>68</v>
      </c>
    </row>
    <row r="6708" spans="1:6" x14ac:dyDescent="0.25">
      <c r="A6708" s="84">
        <v>1760893184</v>
      </c>
      <c r="C6708" s="84">
        <v>0</v>
      </c>
      <c r="D6708" s="84">
        <v>1</v>
      </c>
      <c r="E6708" s="84" t="e">
        <v>#N/A</v>
      </c>
      <c r="F6708" s="84" t="s">
        <v>63</v>
      </c>
    </row>
    <row r="6709" spans="1:6" x14ac:dyDescent="0.25">
      <c r="A6709" s="84">
        <v>1134480197</v>
      </c>
      <c r="C6709" s="84">
        <v>0</v>
      </c>
      <c r="D6709" s="84">
        <v>1</v>
      </c>
      <c r="E6709" s="84" t="e">
        <v>#N/A</v>
      </c>
      <c r="F6709" s="84" t="s">
        <v>63</v>
      </c>
    </row>
    <row r="6710" spans="1:6" x14ac:dyDescent="0.25">
      <c r="A6710" s="84">
        <v>1245276534</v>
      </c>
      <c r="C6710" s="84">
        <v>0</v>
      </c>
      <c r="D6710" s="84">
        <v>1</v>
      </c>
      <c r="E6710" s="84" t="e">
        <v>#N/A</v>
      </c>
      <c r="F6710" s="84" t="s">
        <v>66</v>
      </c>
    </row>
    <row r="6711" spans="1:6" x14ac:dyDescent="0.25">
      <c r="A6711" s="84">
        <v>1780019356</v>
      </c>
      <c r="C6711" s="84">
        <v>0</v>
      </c>
      <c r="D6711" s="84">
        <v>1</v>
      </c>
      <c r="E6711" s="84" t="e">
        <v>#N/A</v>
      </c>
      <c r="F6711" s="84" t="s">
        <v>63</v>
      </c>
    </row>
    <row r="6712" spans="1:6" x14ac:dyDescent="0.25">
      <c r="A6712" s="84">
        <v>1215344650</v>
      </c>
      <c r="C6712" s="84">
        <v>0</v>
      </c>
      <c r="D6712" s="84">
        <v>1</v>
      </c>
      <c r="E6712" s="84" t="e">
        <v>#N/A</v>
      </c>
      <c r="F6712" s="84" t="s">
        <v>63</v>
      </c>
    </row>
    <row r="6713" spans="1:6" x14ac:dyDescent="0.25">
      <c r="A6713" s="84">
        <v>1487748869</v>
      </c>
      <c r="C6713" s="84">
        <v>0</v>
      </c>
      <c r="D6713" s="84">
        <v>1</v>
      </c>
      <c r="E6713" s="84" t="e">
        <v>#N/A</v>
      </c>
      <c r="F6713" s="84" t="s">
        <v>67</v>
      </c>
    </row>
    <row r="6714" spans="1:6" x14ac:dyDescent="0.25">
      <c r="A6714" s="84">
        <v>1285092908</v>
      </c>
      <c r="C6714" s="84">
        <v>0</v>
      </c>
      <c r="D6714" s="84">
        <v>1</v>
      </c>
      <c r="E6714" s="84" t="e">
        <v>#N/A</v>
      </c>
      <c r="F6714" s="84" t="s">
        <v>66</v>
      </c>
    </row>
    <row r="6715" spans="1:6" x14ac:dyDescent="0.25">
      <c r="A6715" s="84">
        <v>1205440351</v>
      </c>
      <c r="C6715" s="84">
        <v>0</v>
      </c>
      <c r="D6715" s="84">
        <v>1</v>
      </c>
      <c r="E6715" s="84" t="e">
        <v>#N/A</v>
      </c>
      <c r="F6715" s="84" t="s">
        <v>63</v>
      </c>
    </row>
    <row r="6716" spans="1:6" x14ac:dyDescent="0.25">
      <c r="A6716" s="84">
        <v>1922626647</v>
      </c>
      <c r="C6716" s="84">
        <v>0</v>
      </c>
      <c r="D6716" s="84">
        <v>1</v>
      </c>
      <c r="E6716" s="84" t="e">
        <v>#N/A</v>
      </c>
      <c r="F6716" s="84" t="s">
        <v>67</v>
      </c>
    </row>
    <row r="6717" spans="1:6" x14ac:dyDescent="0.25">
      <c r="A6717" s="84">
        <v>1154075018</v>
      </c>
      <c r="C6717" s="84">
        <v>0</v>
      </c>
      <c r="D6717" s="84">
        <v>1</v>
      </c>
      <c r="E6717" s="84" t="e">
        <v>#N/A</v>
      </c>
      <c r="F6717" s="84" t="s">
        <v>66</v>
      </c>
    </row>
    <row r="6718" spans="1:6" x14ac:dyDescent="0.25">
      <c r="A6718" s="84">
        <v>1225735335</v>
      </c>
      <c r="C6718" s="84">
        <v>0</v>
      </c>
      <c r="D6718" s="84">
        <v>1</v>
      </c>
      <c r="E6718" s="84" t="e">
        <v>#N/A</v>
      </c>
      <c r="F6718" s="84" t="s">
        <v>66</v>
      </c>
    </row>
    <row r="6719" spans="1:6" x14ac:dyDescent="0.25">
      <c r="A6719" s="84">
        <v>1851336366</v>
      </c>
      <c r="C6719" s="84">
        <v>0</v>
      </c>
      <c r="D6719" s="84">
        <v>1</v>
      </c>
      <c r="E6719" s="84" t="e">
        <v>#N/A</v>
      </c>
      <c r="F6719" s="84" t="s">
        <v>66</v>
      </c>
    </row>
    <row r="6720" spans="1:6" x14ac:dyDescent="0.25">
      <c r="A6720" s="84">
        <v>1700990272</v>
      </c>
      <c r="C6720" s="84">
        <v>0</v>
      </c>
      <c r="D6720" s="84">
        <v>1</v>
      </c>
      <c r="E6720" s="84" t="e">
        <v>#N/A</v>
      </c>
      <c r="F6720" s="84" t="s">
        <v>66</v>
      </c>
    </row>
    <row r="6721" spans="1:6" x14ac:dyDescent="0.25">
      <c r="A6721" s="84">
        <v>1740245992</v>
      </c>
      <c r="C6721" s="84">
        <v>0</v>
      </c>
      <c r="D6721" s="84">
        <v>1</v>
      </c>
      <c r="E6721" s="84" t="e">
        <v>#N/A</v>
      </c>
      <c r="F6721" s="84" t="s">
        <v>68</v>
      </c>
    </row>
    <row r="6722" spans="1:6" x14ac:dyDescent="0.25">
      <c r="A6722" s="84">
        <v>1962502245</v>
      </c>
      <c r="C6722" s="84">
        <v>0</v>
      </c>
      <c r="D6722" s="84">
        <v>1</v>
      </c>
      <c r="E6722" s="84" t="e">
        <v>#N/A</v>
      </c>
      <c r="F6722" s="84" t="s">
        <v>67</v>
      </c>
    </row>
    <row r="6723" spans="1:6" x14ac:dyDescent="0.25">
      <c r="A6723" s="84">
        <v>1477746170</v>
      </c>
      <c r="C6723" s="84">
        <v>0</v>
      </c>
      <c r="D6723" s="84">
        <v>1</v>
      </c>
      <c r="E6723" s="84" t="e">
        <v>#N/A</v>
      </c>
      <c r="F6723" s="84" t="s">
        <v>66</v>
      </c>
    </row>
    <row r="6724" spans="1:6" x14ac:dyDescent="0.25">
      <c r="A6724" s="84">
        <v>1104149202</v>
      </c>
      <c r="C6724" s="84">
        <v>0</v>
      </c>
      <c r="D6724" s="84">
        <v>1</v>
      </c>
      <c r="E6724" s="84" t="e">
        <v>#N/A</v>
      </c>
      <c r="F6724" s="84" t="s">
        <v>66</v>
      </c>
    </row>
    <row r="6725" spans="1:6" x14ac:dyDescent="0.25">
      <c r="A6725" s="84">
        <v>1306854682</v>
      </c>
      <c r="C6725" s="84">
        <v>0</v>
      </c>
      <c r="D6725" s="84">
        <v>1</v>
      </c>
      <c r="E6725" s="84" t="e">
        <v>#N/A</v>
      </c>
      <c r="F6725" s="84" t="s">
        <v>66</v>
      </c>
    </row>
    <row r="6726" spans="1:6" x14ac:dyDescent="0.25">
      <c r="A6726" s="84">
        <v>1356384473</v>
      </c>
      <c r="C6726" s="84">
        <v>0</v>
      </c>
      <c r="D6726" s="84">
        <v>1</v>
      </c>
      <c r="E6726" s="84" t="e">
        <v>#N/A</v>
      </c>
      <c r="F6726" s="84" t="s">
        <v>66</v>
      </c>
    </row>
    <row r="6727" spans="1:6" x14ac:dyDescent="0.25">
      <c r="A6727" s="84">
        <v>1477755668</v>
      </c>
      <c r="C6727" s="84">
        <v>0</v>
      </c>
      <c r="D6727" s="84">
        <v>1</v>
      </c>
      <c r="E6727" s="84" t="e">
        <v>#N/A</v>
      </c>
      <c r="F6727" s="84" t="s">
        <v>63</v>
      </c>
    </row>
    <row r="6728" spans="1:6" x14ac:dyDescent="0.25">
      <c r="A6728" s="84">
        <v>1457375966</v>
      </c>
      <c r="C6728" s="84">
        <v>0</v>
      </c>
      <c r="D6728" s="84">
        <v>1</v>
      </c>
      <c r="E6728" s="84" t="e">
        <v>#N/A</v>
      </c>
      <c r="F6728" s="84" t="s">
        <v>63</v>
      </c>
    </row>
    <row r="6729" spans="1:6" x14ac:dyDescent="0.25">
      <c r="A6729" s="84">
        <v>1902253081</v>
      </c>
      <c r="C6729" s="84">
        <v>0</v>
      </c>
      <c r="D6729" s="84">
        <v>1</v>
      </c>
      <c r="E6729" s="84" t="e">
        <v>#N/A</v>
      </c>
      <c r="F6729" s="84" t="s">
        <v>66</v>
      </c>
    </row>
    <row r="6730" spans="1:6" x14ac:dyDescent="0.25">
      <c r="A6730" s="84">
        <v>1083131783</v>
      </c>
      <c r="C6730" s="84">
        <v>0</v>
      </c>
      <c r="D6730" s="84">
        <v>1</v>
      </c>
      <c r="E6730" s="84" t="e">
        <v>#N/A</v>
      </c>
      <c r="F6730" s="84" t="s">
        <v>63</v>
      </c>
    </row>
    <row r="6731" spans="1:6" x14ac:dyDescent="0.25">
      <c r="A6731" s="84">
        <v>1992357982</v>
      </c>
      <c r="C6731" s="84">
        <v>0</v>
      </c>
      <c r="D6731" s="84">
        <v>1</v>
      </c>
      <c r="E6731" s="84" t="e">
        <v>#N/A</v>
      </c>
      <c r="F6731" s="84" t="s">
        <v>70</v>
      </c>
    </row>
    <row r="6732" spans="1:6" x14ac:dyDescent="0.25">
      <c r="A6732" s="84">
        <v>1255931150</v>
      </c>
      <c r="C6732" s="84">
        <v>0</v>
      </c>
      <c r="D6732" s="84">
        <v>1</v>
      </c>
      <c r="E6732" s="84" t="e">
        <v>#N/A</v>
      </c>
      <c r="F6732" s="84" t="s">
        <v>63</v>
      </c>
    </row>
    <row r="6733" spans="1:6" x14ac:dyDescent="0.25">
      <c r="A6733" s="84">
        <v>1013581685</v>
      </c>
      <c r="C6733" s="84">
        <v>0</v>
      </c>
      <c r="D6733" s="84">
        <v>1</v>
      </c>
      <c r="E6733" s="84" t="e">
        <v>#N/A</v>
      </c>
      <c r="F6733" s="84" t="s">
        <v>67</v>
      </c>
    </row>
    <row r="6734" spans="1:6" x14ac:dyDescent="0.25">
      <c r="A6734" s="84">
        <v>1497736276</v>
      </c>
      <c r="C6734" s="84">
        <v>0</v>
      </c>
      <c r="D6734" s="84">
        <v>1</v>
      </c>
      <c r="E6734" s="84" t="e">
        <v>#N/A</v>
      </c>
      <c r="F6734" s="84" t="s">
        <v>70</v>
      </c>
    </row>
    <row r="6735" spans="1:6" x14ac:dyDescent="0.25">
      <c r="A6735" s="84">
        <v>1508853490</v>
      </c>
      <c r="C6735" s="84">
        <v>0</v>
      </c>
      <c r="D6735" s="84">
        <v>1</v>
      </c>
      <c r="E6735" s="84" t="e">
        <v>#N/A</v>
      </c>
      <c r="F6735" s="84" t="s">
        <v>67</v>
      </c>
    </row>
    <row r="6736" spans="1:6" x14ac:dyDescent="0.25">
      <c r="A6736" s="84">
        <v>1831162403</v>
      </c>
      <c r="C6736" s="84">
        <v>0</v>
      </c>
      <c r="D6736" s="84">
        <v>1</v>
      </c>
      <c r="E6736" s="84" t="e">
        <v>#N/A</v>
      </c>
      <c r="F6736" s="84" t="s">
        <v>67</v>
      </c>
    </row>
    <row r="6737" spans="1:6" x14ac:dyDescent="0.25">
      <c r="A6737" s="84">
        <v>1366563959</v>
      </c>
      <c r="C6737" s="84">
        <v>0</v>
      </c>
      <c r="D6737" s="84">
        <v>1</v>
      </c>
      <c r="E6737" s="84" t="e">
        <v>#N/A</v>
      </c>
      <c r="F6737" s="84" t="s">
        <v>63</v>
      </c>
    </row>
    <row r="6738" spans="1:6" x14ac:dyDescent="0.25">
      <c r="A6738" s="84">
        <v>1235106105</v>
      </c>
      <c r="C6738" s="84">
        <v>0</v>
      </c>
      <c r="D6738" s="84">
        <v>1</v>
      </c>
      <c r="E6738" s="84" t="e">
        <v>#N/A</v>
      </c>
      <c r="F6738" s="84" t="s">
        <v>63</v>
      </c>
    </row>
    <row r="6739" spans="1:6" x14ac:dyDescent="0.25">
      <c r="A6739" s="84">
        <v>1689636870</v>
      </c>
      <c r="C6739" s="84">
        <v>0</v>
      </c>
      <c r="D6739" s="84">
        <v>1</v>
      </c>
      <c r="E6739" s="84" t="e">
        <v>#N/A</v>
      </c>
      <c r="F6739" s="84" t="s">
        <v>67</v>
      </c>
    </row>
    <row r="6740" spans="1:6" x14ac:dyDescent="0.25">
      <c r="A6740" s="84">
        <v>1346225844</v>
      </c>
      <c r="C6740" s="84">
        <v>0</v>
      </c>
      <c r="D6740" s="84">
        <v>1</v>
      </c>
      <c r="E6740" s="84" t="e">
        <v>#N/A</v>
      </c>
      <c r="F6740" s="84" t="s">
        <v>68</v>
      </c>
    </row>
    <row r="6741" spans="1:6" x14ac:dyDescent="0.25">
      <c r="A6741" s="84">
        <v>1154331841</v>
      </c>
      <c r="C6741" s="84">
        <v>0</v>
      </c>
      <c r="D6741" s="84">
        <v>1</v>
      </c>
      <c r="E6741" s="84" t="e">
        <v>#N/A</v>
      </c>
      <c r="F6741" s="84" t="s">
        <v>66</v>
      </c>
    </row>
    <row r="6742" spans="1:6" x14ac:dyDescent="0.25">
      <c r="A6742" s="84">
        <v>1043492390</v>
      </c>
      <c r="C6742" s="84">
        <v>0</v>
      </c>
      <c r="D6742" s="84">
        <v>1</v>
      </c>
      <c r="E6742" s="84" t="e">
        <v>#N/A</v>
      </c>
      <c r="F6742" s="84" t="s">
        <v>63</v>
      </c>
    </row>
    <row r="6743" spans="1:6" x14ac:dyDescent="0.25">
      <c r="A6743" s="84">
        <v>1780758045</v>
      </c>
      <c r="C6743" s="84">
        <v>0</v>
      </c>
      <c r="D6743" s="84">
        <v>1</v>
      </c>
      <c r="E6743" s="84" t="e">
        <v>#N/A</v>
      </c>
      <c r="F6743" s="84" t="s">
        <v>66</v>
      </c>
    </row>
    <row r="6744" spans="1:6" x14ac:dyDescent="0.25">
      <c r="A6744" s="84">
        <v>1386643211</v>
      </c>
      <c r="C6744" s="84">
        <v>0</v>
      </c>
      <c r="D6744" s="84">
        <v>1</v>
      </c>
      <c r="E6744" s="84" t="e">
        <v>#N/A</v>
      </c>
      <c r="F6744" s="84" t="s">
        <v>66</v>
      </c>
    </row>
    <row r="6745" spans="1:6" x14ac:dyDescent="0.25">
      <c r="A6745" s="84">
        <v>1669551016</v>
      </c>
      <c r="C6745" s="84">
        <v>0</v>
      </c>
      <c r="D6745" s="84">
        <v>1</v>
      </c>
      <c r="E6745" s="84" t="e">
        <v>#N/A</v>
      </c>
      <c r="F6745" s="84" t="s">
        <v>63</v>
      </c>
    </row>
    <row r="6746" spans="1:6" x14ac:dyDescent="0.25">
      <c r="A6746" s="84">
        <v>1235161761</v>
      </c>
      <c r="C6746" s="84">
        <v>0</v>
      </c>
      <c r="D6746" s="84">
        <v>1</v>
      </c>
      <c r="E6746" s="84" t="e">
        <v>#N/A</v>
      </c>
      <c r="F6746" s="84" t="s">
        <v>63</v>
      </c>
    </row>
    <row r="6747" spans="1:6" x14ac:dyDescent="0.25">
      <c r="A6747" s="84">
        <v>1427195718</v>
      </c>
      <c r="C6747" s="84">
        <v>0</v>
      </c>
      <c r="D6747" s="84">
        <v>1</v>
      </c>
      <c r="E6747" s="84" t="e">
        <v>#N/A</v>
      </c>
      <c r="F6747" s="84" t="s">
        <v>67</v>
      </c>
    </row>
    <row r="6748" spans="1:6" x14ac:dyDescent="0.25">
      <c r="A6748" s="84">
        <v>1790873248</v>
      </c>
      <c r="C6748" s="84">
        <v>0</v>
      </c>
      <c r="D6748" s="84">
        <v>1</v>
      </c>
      <c r="E6748" s="84" t="e">
        <v>#N/A</v>
      </c>
      <c r="F6748" s="84" t="s">
        <v>67</v>
      </c>
    </row>
    <row r="6749" spans="1:6" x14ac:dyDescent="0.25">
      <c r="A6749" s="84">
        <v>1952358939</v>
      </c>
      <c r="C6749" s="84">
        <v>0</v>
      </c>
      <c r="D6749" s="84">
        <v>1</v>
      </c>
      <c r="E6749" s="84" t="e">
        <v>#N/A</v>
      </c>
      <c r="F6749" s="84" t="s">
        <v>63</v>
      </c>
    </row>
    <row r="6750" spans="1:6" x14ac:dyDescent="0.25">
      <c r="A6750" s="84">
        <v>1174612113</v>
      </c>
      <c r="C6750" s="84">
        <v>0</v>
      </c>
      <c r="D6750" s="84">
        <v>1</v>
      </c>
      <c r="E6750" s="84" t="e">
        <v>#N/A</v>
      </c>
      <c r="F6750" s="84" t="s">
        <v>63</v>
      </c>
    </row>
    <row r="6751" spans="1:6" x14ac:dyDescent="0.25">
      <c r="A6751" s="84">
        <v>1740493162</v>
      </c>
      <c r="C6751" s="84">
        <v>0</v>
      </c>
      <c r="D6751" s="84">
        <v>1</v>
      </c>
      <c r="E6751" s="84" t="e">
        <v>#N/A</v>
      </c>
      <c r="F6751" s="84" t="s">
        <v>66</v>
      </c>
    </row>
    <row r="6752" spans="1:6" x14ac:dyDescent="0.25">
      <c r="A6752" s="84">
        <v>1316278898</v>
      </c>
      <c r="C6752" s="84">
        <v>0</v>
      </c>
      <c r="D6752" s="84">
        <v>1</v>
      </c>
      <c r="E6752" s="84" t="e">
        <v>#N/A</v>
      </c>
      <c r="F6752" s="84" t="s">
        <v>70</v>
      </c>
    </row>
    <row r="6753" spans="1:6" x14ac:dyDescent="0.25">
      <c r="A6753" s="84">
        <v>1750382982</v>
      </c>
      <c r="C6753" s="84">
        <v>0</v>
      </c>
      <c r="D6753" s="84">
        <v>1</v>
      </c>
      <c r="E6753" s="84" t="e">
        <v>#N/A</v>
      </c>
      <c r="F6753" s="84" t="s">
        <v>70</v>
      </c>
    </row>
    <row r="6754" spans="1:6" x14ac:dyDescent="0.25">
      <c r="A6754" s="84">
        <v>1811163926</v>
      </c>
      <c r="C6754" s="84">
        <v>0</v>
      </c>
      <c r="D6754" s="84">
        <v>1</v>
      </c>
      <c r="E6754" s="84" t="e">
        <v>#N/A</v>
      </c>
      <c r="F6754" s="84" t="s">
        <v>66</v>
      </c>
    </row>
    <row r="6755" spans="1:6" x14ac:dyDescent="0.25">
      <c r="A6755" s="84">
        <v>1275726598</v>
      </c>
      <c r="C6755" s="84">
        <v>0</v>
      </c>
      <c r="D6755" s="84">
        <v>1</v>
      </c>
      <c r="E6755" s="84" t="e">
        <v>#N/A</v>
      </c>
      <c r="F6755" s="84" t="s">
        <v>63</v>
      </c>
    </row>
    <row r="6756" spans="1:6" x14ac:dyDescent="0.25">
      <c r="A6756" s="84">
        <v>1700155124</v>
      </c>
      <c r="C6756" s="84">
        <v>0</v>
      </c>
      <c r="D6756" s="84">
        <v>1</v>
      </c>
      <c r="E6756" s="84" t="e">
        <v>#N/A</v>
      </c>
      <c r="F6756" s="84" t="s">
        <v>70</v>
      </c>
    </row>
    <row r="6757" spans="1:6" x14ac:dyDescent="0.25">
      <c r="A6757" s="84">
        <v>1467737999</v>
      </c>
      <c r="C6757" s="84">
        <v>0</v>
      </c>
      <c r="D6757" s="84">
        <v>1</v>
      </c>
      <c r="E6757" s="84" t="e">
        <v>#N/A</v>
      </c>
      <c r="F6757" s="84" t="s">
        <v>63</v>
      </c>
    </row>
    <row r="6758" spans="1:6" x14ac:dyDescent="0.25">
      <c r="A6758" s="84">
        <v>1063507796</v>
      </c>
      <c r="C6758" s="84">
        <v>0</v>
      </c>
      <c r="D6758" s="84">
        <v>1</v>
      </c>
      <c r="E6758" s="84" t="e">
        <v>#N/A</v>
      </c>
      <c r="F6758" s="84" t="s">
        <v>66</v>
      </c>
    </row>
    <row r="6759" spans="1:6" x14ac:dyDescent="0.25">
      <c r="A6759" s="84">
        <v>1063703890</v>
      </c>
      <c r="C6759" s="84">
        <v>0</v>
      </c>
      <c r="D6759" s="84">
        <v>1</v>
      </c>
      <c r="E6759" s="84" t="e">
        <v>#N/A</v>
      </c>
      <c r="F6759" s="84" t="s">
        <v>63</v>
      </c>
    </row>
    <row r="6760" spans="1:6" x14ac:dyDescent="0.25">
      <c r="A6760" s="84">
        <v>1952408734</v>
      </c>
      <c r="C6760" s="84">
        <v>0</v>
      </c>
      <c r="D6760" s="84">
        <v>1</v>
      </c>
      <c r="E6760" s="84" t="e">
        <v>#N/A</v>
      </c>
      <c r="F6760" s="84" t="s">
        <v>66</v>
      </c>
    </row>
    <row r="6761" spans="1:6" x14ac:dyDescent="0.25">
      <c r="A6761" s="84">
        <v>1427433572</v>
      </c>
      <c r="C6761" s="84">
        <v>0</v>
      </c>
      <c r="D6761" s="84">
        <v>1</v>
      </c>
      <c r="E6761" s="84" t="e">
        <v>#N/A</v>
      </c>
      <c r="F6761" s="84" t="s">
        <v>70</v>
      </c>
    </row>
    <row r="6762" spans="1:6" x14ac:dyDescent="0.25">
      <c r="A6762" s="84">
        <v>1548632219</v>
      </c>
      <c r="C6762" s="84">
        <v>0</v>
      </c>
      <c r="D6762" s="84">
        <v>1</v>
      </c>
      <c r="E6762" s="84" t="e">
        <v>#N/A</v>
      </c>
      <c r="F6762" s="84" t="s">
        <v>66</v>
      </c>
    </row>
    <row r="6763" spans="1:6" x14ac:dyDescent="0.25">
      <c r="A6763" s="84">
        <v>1801339593</v>
      </c>
      <c r="C6763" s="84">
        <v>0</v>
      </c>
      <c r="D6763" s="84">
        <v>1</v>
      </c>
      <c r="E6763" s="84" t="e">
        <v>#N/A</v>
      </c>
      <c r="F6763" s="84" t="s">
        <v>63</v>
      </c>
    </row>
    <row r="6764" spans="1:6" x14ac:dyDescent="0.25">
      <c r="A6764" s="84">
        <v>1114381480</v>
      </c>
      <c r="C6764" s="84">
        <v>0</v>
      </c>
      <c r="D6764" s="84">
        <v>1</v>
      </c>
      <c r="E6764" s="84" t="e">
        <v>#N/A</v>
      </c>
      <c r="F6764" s="84" t="s">
        <v>68</v>
      </c>
    </row>
    <row r="6765" spans="1:6" x14ac:dyDescent="0.25">
      <c r="A6765" s="84">
        <v>1932409547</v>
      </c>
      <c r="C6765" s="84">
        <v>0</v>
      </c>
      <c r="D6765" s="84">
        <v>1</v>
      </c>
      <c r="E6765" s="84" t="e">
        <v>#N/A</v>
      </c>
      <c r="F6765" s="84" t="s">
        <v>67</v>
      </c>
    </row>
    <row r="6766" spans="1:6" x14ac:dyDescent="0.25">
      <c r="A6766" s="84">
        <v>1053391482</v>
      </c>
      <c r="C6766" s="84">
        <v>0</v>
      </c>
      <c r="D6766" s="84">
        <v>1</v>
      </c>
      <c r="E6766" s="84" t="e">
        <v>#N/A</v>
      </c>
      <c r="F6766" s="84" t="s">
        <v>63</v>
      </c>
    </row>
    <row r="6767" spans="1:6" x14ac:dyDescent="0.25">
      <c r="A6767" s="84">
        <v>1528014610</v>
      </c>
      <c r="C6767" s="84">
        <v>0</v>
      </c>
      <c r="D6767" s="84">
        <v>1</v>
      </c>
      <c r="E6767" s="84" t="e">
        <v>#N/A</v>
      </c>
      <c r="F6767" s="84" t="s">
        <v>66</v>
      </c>
    </row>
    <row r="6768" spans="1:6" x14ac:dyDescent="0.25">
      <c r="A6768" s="84">
        <v>1881698264</v>
      </c>
      <c r="C6768" s="84">
        <v>0</v>
      </c>
      <c r="D6768" s="84">
        <v>1</v>
      </c>
      <c r="E6768" s="84" t="e">
        <v>#N/A</v>
      </c>
      <c r="F6768" s="84" t="s">
        <v>63</v>
      </c>
    </row>
    <row r="6769" spans="1:6" x14ac:dyDescent="0.25">
      <c r="A6769" s="84">
        <v>1033301502</v>
      </c>
      <c r="C6769" s="84">
        <v>0</v>
      </c>
      <c r="D6769" s="84">
        <v>1</v>
      </c>
      <c r="E6769" s="84" t="e">
        <v>#N/A</v>
      </c>
      <c r="F6769" s="84" t="s">
        <v>63</v>
      </c>
    </row>
    <row r="6770" spans="1:6" x14ac:dyDescent="0.25">
      <c r="A6770" s="84">
        <v>1265477046</v>
      </c>
      <c r="C6770" s="84">
        <v>0</v>
      </c>
      <c r="D6770" s="84">
        <v>1</v>
      </c>
      <c r="E6770" s="84" t="e">
        <v>#N/A</v>
      </c>
      <c r="F6770" s="84" t="s">
        <v>68</v>
      </c>
    </row>
    <row r="6771" spans="1:6" x14ac:dyDescent="0.25">
      <c r="A6771" s="84">
        <v>1164457495</v>
      </c>
      <c r="C6771" s="84">
        <v>0</v>
      </c>
      <c r="D6771" s="84">
        <v>1</v>
      </c>
      <c r="E6771" s="84" t="e">
        <v>#N/A</v>
      </c>
      <c r="F6771" s="84" t="s">
        <v>63</v>
      </c>
    </row>
    <row r="6772" spans="1:6" x14ac:dyDescent="0.25">
      <c r="A6772" s="84">
        <v>1689796120</v>
      </c>
      <c r="C6772" s="84">
        <v>0</v>
      </c>
      <c r="D6772" s="84">
        <v>1</v>
      </c>
      <c r="E6772" s="84" t="e">
        <v>#N/A</v>
      </c>
      <c r="F6772" s="84" t="s">
        <v>66</v>
      </c>
    </row>
    <row r="6773" spans="1:6" x14ac:dyDescent="0.25">
      <c r="A6773" s="84">
        <v>1003869041</v>
      </c>
      <c r="C6773" s="84">
        <v>0</v>
      </c>
      <c r="D6773" s="84">
        <v>1</v>
      </c>
      <c r="E6773" s="84" t="e">
        <v>#N/A</v>
      </c>
      <c r="F6773" s="84" t="s">
        <v>63</v>
      </c>
    </row>
    <row r="6774" spans="1:6" x14ac:dyDescent="0.25">
      <c r="A6774" s="84">
        <v>1518937069</v>
      </c>
      <c r="C6774" s="84">
        <v>0</v>
      </c>
      <c r="D6774" s="84">
        <v>1</v>
      </c>
      <c r="E6774" s="84" t="e">
        <v>#N/A</v>
      </c>
      <c r="F6774" s="84" t="s">
        <v>67</v>
      </c>
    </row>
    <row r="6775" spans="1:6" x14ac:dyDescent="0.25">
      <c r="A6775" s="84">
        <v>1710935309</v>
      </c>
      <c r="C6775" s="84">
        <v>0</v>
      </c>
      <c r="D6775" s="84">
        <v>1</v>
      </c>
      <c r="E6775" s="84" t="e">
        <v>#N/A</v>
      </c>
      <c r="F6775" s="84" t="s">
        <v>67</v>
      </c>
    </row>
    <row r="6776" spans="1:6" x14ac:dyDescent="0.25">
      <c r="A6776" s="84">
        <v>1407953920</v>
      </c>
      <c r="C6776" s="84">
        <v>0</v>
      </c>
      <c r="D6776" s="84">
        <v>1</v>
      </c>
      <c r="E6776" s="84" t="e">
        <v>#N/A</v>
      </c>
      <c r="F6776" s="84" t="s">
        <v>63</v>
      </c>
    </row>
    <row r="6777" spans="1:6" x14ac:dyDescent="0.25">
      <c r="A6777" s="84">
        <v>1245423466</v>
      </c>
      <c r="C6777" s="84">
        <v>0</v>
      </c>
      <c r="D6777" s="84">
        <v>1</v>
      </c>
      <c r="E6777" s="84" t="e">
        <v>#N/A</v>
      </c>
      <c r="F6777" s="84" t="s">
        <v>63</v>
      </c>
    </row>
    <row r="6778" spans="1:6" x14ac:dyDescent="0.25">
      <c r="A6778" s="84">
        <v>1609019520</v>
      </c>
      <c r="C6778" s="84">
        <v>0</v>
      </c>
      <c r="D6778" s="84">
        <v>1</v>
      </c>
      <c r="E6778" s="84" t="e">
        <v>#N/A</v>
      </c>
      <c r="F6778" s="84" t="s">
        <v>63</v>
      </c>
    </row>
    <row r="6779" spans="1:6" x14ac:dyDescent="0.25">
      <c r="A6779" s="84">
        <v>1376838862</v>
      </c>
      <c r="C6779" s="84">
        <v>0</v>
      </c>
      <c r="D6779" s="84">
        <v>1</v>
      </c>
      <c r="E6779" s="84" t="e">
        <v>#N/A</v>
      </c>
      <c r="F6779" s="84" t="s">
        <v>63</v>
      </c>
    </row>
    <row r="6780" spans="1:6" x14ac:dyDescent="0.25">
      <c r="A6780" s="84">
        <v>1689803652</v>
      </c>
      <c r="C6780" s="84">
        <v>0</v>
      </c>
      <c r="D6780" s="84">
        <v>1</v>
      </c>
      <c r="E6780" s="84" t="e">
        <v>#N/A</v>
      </c>
      <c r="F6780" s="84" t="s">
        <v>63</v>
      </c>
    </row>
    <row r="6781" spans="1:6" x14ac:dyDescent="0.25">
      <c r="A6781" s="84">
        <v>1306100805</v>
      </c>
      <c r="C6781" s="84">
        <v>0</v>
      </c>
      <c r="D6781" s="84">
        <v>1</v>
      </c>
      <c r="E6781" s="84" t="e">
        <v>#N/A</v>
      </c>
      <c r="F6781" s="84" t="s">
        <v>63</v>
      </c>
    </row>
    <row r="6782" spans="1:6" x14ac:dyDescent="0.25">
      <c r="A6782" s="84">
        <v>1093175325</v>
      </c>
      <c r="C6782" s="84">
        <v>0</v>
      </c>
      <c r="D6782" s="84">
        <v>1</v>
      </c>
      <c r="E6782" s="84" t="e">
        <v>#N/A</v>
      </c>
      <c r="F6782" s="84" t="s">
        <v>67</v>
      </c>
    </row>
    <row r="6783" spans="1:6" x14ac:dyDescent="0.25">
      <c r="A6783" s="84">
        <v>1427437706</v>
      </c>
      <c r="C6783" s="84">
        <v>0</v>
      </c>
      <c r="D6783" s="84">
        <v>1</v>
      </c>
      <c r="E6783" s="84" t="e">
        <v>#N/A</v>
      </c>
      <c r="F6783" s="84" t="s">
        <v>66</v>
      </c>
    </row>
    <row r="6784" spans="1:6" x14ac:dyDescent="0.25">
      <c r="A6784" s="84">
        <v>1023350360</v>
      </c>
      <c r="C6784" s="84">
        <v>0</v>
      </c>
      <c r="D6784" s="84">
        <v>1</v>
      </c>
      <c r="E6784" s="84" t="e">
        <v>#N/A</v>
      </c>
      <c r="F6784" s="84" t="s">
        <v>66</v>
      </c>
    </row>
    <row r="6785" spans="1:6" x14ac:dyDescent="0.25">
      <c r="A6785" s="84">
        <v>1821470675</v>
      </c>
      <c r="C6785" s="84">
        <v>0</v>
      </c>
      <c r="D6785" s="84">
        <v>1</v>
      </c>
      <c r="E6785" s="84" t="e">
        <v>#N/A</v>
      </c>
      <c r="F6785" s="84" t="s">
        <v>70</v>
      </c>
    </row>
    <row r="6786" spans="1:6" x14ac:dyDescent="0.25">
      <c r="A6786" s="84">
        <v>1548742133</v>
      </c>
      <c r="C6786" s="84">
        <v>0</v>
      </c>
      <c r="D6786" s="84">
        <v>1</v>
      </c>
      <c r="E6786" s="84" t="e">
        <v>#N/A</v>
      </c>
      <c r="F6786" s="84" t="s">
        <v>67</v>
      </c>
    </row>
    <row r="6787" spans="1:6" x14ac:dyDescent="0.25">
      <c r="A6787" s="84">
        <v>1124779475</v>
      </c>
      <c r="C6787" s="84">
        <v>0</v>
      </c>
      <c r="D6787" s="84">
        <v>1</v>
      </c>
      <c r="E6787" s="84" t="e">
        <v>#N/A</v>
      </c>
      <c r="F6787" s="84" t="s">
        <v>63</v>
      </c>
    </row>
    <row r="6788" spans="1:6" x14ac:dyDescent="0.25">
      <c r="A6788" s="84">
        <v>1609526607</v>
      </c>
      <c r="C6788" s="84">
        <v>0</v>
      </c>
      <c r="D6788" s="84">
        <v>1</v>
      </c>
      <c r="E6788" s="84" t="e">
        <v>#N/A</v>
      </c>
      <c r="F6788" s="84" t="s">
        <v>66</v>
      </c>
    </row>
    <row r="6789" spans="1:6" x14ac:dyDescent="0.25">
      <c r="A6789" s="84">
        <v>1437101771</v>
      </c>
      <c r="C6789" s="84">
        <v>0</v>
      </c>
      <c r="D6789" s="84">
        <v>1</v>
      </c>
      <c r="E6789" s="84" t="e">
        <v>#N/A</v>
      </c>
      <c r="F6789" s="84" t="s">
        <v>66</v>
      </c>
    </row>
    <row r="6790" spans="1:6" x14ac:dyDescent="0.25">
      <c r="A6790" s="84">
        <v>1972599389</v>
      </c>
      <c r="C6790" s="84">
        <v>0</v>
      </c>
      <c r="D6790" s="84">
        <v>1</v>
      </c>
      <c r="E6790" s="84" t="e">
        <v>#N/A</v>
      </c>
      <c r="F6790" s="84" t="s">
        <v>63</v>
      </c>
    </row>
    <row r="6791" spans="1:6" x14ac:dyDescent="0.25">
      <c r="A6791" s="84">
        <v>1477653160</v>
      </c>
      <c r="C6791" s="84">
        <v>0</v>
      </c>
      <c r="D6791" s="84">
        <v>1</v>
      </c>
      <c r="E6791" s="84" t="e">
        <v>#N/A</v>
      </c>
      <c r="F6791" s="84" t="s">
        <v>66</v>
      </c>
    </row>
    <row r="6792" spans="1:6" x14ac:dyDescent="0.25">
      <c r="A6792" s="84">
        <v>1801886155</v>
      </c>
      <c r="C6792" s="84">
        <v>0</v>
      </c>
      <c r="D6792" s="84">
        <v>1</v>
      </c>
      <c r="E6792" s="84" t="e">
        <v>#N/A</v>
      </c>
      <c r="F6792" s="84" t="s">
        <v>63</v>
      </c>
    </row>
    <row r="6793" spans="1:6" x14ac:dyDescent="0.25">
      <c r="A6793" s="84">
        <v>1962438143</v>
      </c>
      <c r="C6793" s="84">
        <v>0</v>
      </c>
      <c r="D6793" s="84">
        <v>1</v>
      </c>
      <c r="E6793" s="84" t="e">
        <v>#N/A</v>
      </c>
      <c r="F6793" s="84" t="s">
        <v>63</v>
      </c>
    </row>
    <row r="6794" spans="1:6" x14ac:dyDescent="0.25">
      <c r="A6794" s="84">
        <v>1346226495</v>
      </c>
      <c r="C6794" s="84">
        <v>0</v>
      </c>
      <c r="D6794" s="84">
        <v>1</v>
      </c>
      <c r="E6794" s="84" t="e">
        <v>#N/A</v>
      </c>
      <c r="F6794" s="84" t="s">
        <v>67</v>
      </c>
    </row>
    <row r="6795" spans="1:6" x14ac:dyDescent="0.25">
      <c r="A6795" s="84">
        <v>1205864667</v>
      </c>
      <c r="C6795" s="84">
        <v>0</v>
      </c>
      <c r="D6795" s="84">
        <v>1</v>
      </c>
      <c r="E6795" s="84" t="e">
        <v>#N/A</v>
      </c>
      <c r="F6795" s="84" t="s">
        <v>63</v>
      </c>
    </row>
    <row r="6796" spans="1:6" x14ac:dyDescent="0.25">
      <c r="A6796" s="84">
        <v>1891873212</v>
      </c>
      <c r="C6796" s="84">
        <v>0</v>
      </c>
      <c r="D6796" s="84">
        <v>1</v>
      </c>
      <c r="E6796" s="84" t="e">
        <v>#N/A</v>
      </c>
      <c r="F6796" s="84" t="s">
        <v>68</v>
      </c>
    </row>
    <row r="6797" spans="1:6" x14ac:dyDescent="0.25">
      <c r="A6797" s="84">
        <v>1306912118</v>
      </c>
      <c r="C6797" s="84">
        <v>0</v>
      </c>
      <c r="D6797" s="84">
        <v>1</v>
      </c>
      <c r="E6797" s="84" t="e">
        <v>#N/A</v>
      </c>
      <c r="F6797" s="84" t="s">
        <v>66</v>
      </c>
    </row>
    <row r="6798" spans="1:6" x14ac:dyDescent="0.25">
      <c r="A6798" s="84">
        <v>1497868509</v>
      </c>
      <c r="C6798" s="84">
        <v>0</v>
      </c>
      <c r="D6798" s="84">
        <v>1</v>
      </c>
      <c r="E6798" s="84" t="e">
        <v>#N/A</v>
      </c>
      <c r="F6798" s="84" t="s">
        <v>63</v>
      </c>
    </row>
    <row r="6799" spans="1:6" x14ac:dyDescent="0.25">
      <c r="A6799" s="84">
        <v>1699700583</v>
      </c>
      <c r="C6799" s="84">
        <v>0</v>
      </c>
      <c r="D6799" s="84">
        <v>1</v>
      </c>
      <c r="E6799" s="84" t="e">
        <v>#N/A</v>
      </c>
      <c r="F6799" s="84" t="s">
        <v>70</v>
      </c>
    </row>
    <row r="6800" spans="1:6" x14ac:dyDescent="0.25">
      <c r="A6800" s="84">
        <v>1912913542</v>
      </c>
      <c r="C6800" s="84">
        <v>0</v>
      </c>
      <c r="D6800" s="84">
        <v>1</v>
      </c>
      <c r="E6800" s="84" t="e">
        <v>#N/A</v>
      </c>
      <c r="F6800" s="84" t="s">
        <v>63</v>
      </c>
    </row>
    <row r="6801" spans="1:6" x14ac:dyDescent="0.25">
      <c r="A6801" s="84">
        <v>1538361241</v>
      </c>
      <c r="C6801" s="84">
        <v>0</v>
      </c>
      <c r="D6801" s="84">
        <v>1</v>
      </c>
      <c r="E6801" s="84" t="e">
        <v>#N/A</v>
      </c>
      <c r="F6801" s="84" t="s">
        <v>67</v>
      </c>
    </row>
    <row r="6802" spans="1:6" x14ac:dyDescent="0.25">
      <c r="A6802" s="84">
        <v>1649248618</v>
      </c>
      <c r="C6802" s="84">
        <v>0</v>
      </c>
      <c r="D6802" s="84">
        <v>1</v>
      </c>
      <c r="E6802" s="84" t="e">
        <v>#N/A</v>
      </c>
      <c r="F6802" s="84" t="s">
        <v>66</v>
      </c>
    </row>
    <row r="6803" spans="1:6" x14ac:dyDescent="0.25">
      <c r="A6803" s="84">
        <v>1609194703</v>
      </c>
      <c r="C6803" s="84">
        <v>0</v>
      </c>
      <c r="D6803" s="84">
        <v>1</v>
      </c>
      <c r="E6803" s="84" t="e">
        <v>#N/A</v>
      </c>
      <c r="F6803" s="84" t="s">
        <v>70</v>
      </c>
    </row>
    <row r="6804" spans="1:6" x14ac:dyDescent="0.25">
      <c r="A6804" s="84">
        <v>1720489909</v>
      </c>
      <c r="C6804" s="84">
        <v>0</v>
      </c>
      <c r="D6804" s="84">
        <v>1</v>
      </c>
      <c r="E6804" s="84" t="e">
        <v>#N/A</v>
      </c>
      <c r="F6804" s="84" t="s">
        <v>63</v>
      </c>
    </row>
    <row r="6805" spans="1:6" x14ac:dyDescent="0.25">
      <c r="A6805" s="84">
        <v>1134558695</v>
      </c>
      <c r="C6805" s="84">
        <v>0</v>
      </c>
      <c r="D6805" s="84">
        <v>1</v>
      </c>
      <c r="E6805" s="84" t="e">
        <v>#N/A</v>
      </c>
      <c r="F6805" s="84" t="s">
        <v>67</v>
      </c>
    </row>
    <row r="6806" spans="1:6" x14ac:dyDescent="0.25">
      <c r="A6806" s="84">
        <v>1144643669</v>
      </c>
      <c r="C6806" s="84">
        <v>0</v>
      </c>
      <c r="D6806" s="84">
        <v>1</v>
      </c>
      <c r="E6806" s="84" t="e">
        <v>#N/A</v>
      </c>
      <c r="F6806" s="84" t="s">
        <v>67</v>
      </c>
    </row>
    <row r="6807" spans="1:6" x14ac:dyDescent="0.25">
      <c r="A6807" s="84">
        <v>1427477058</v>
      </c>
      <c r="C6807" s="84">
        <v>0</v>
      </c>
      <c r="D6807" s="84">
        <v>1</v>
      </c>
      <c r="E6807" s="84" t="e">
        <v>#N/A</v>
      </c>
      <c r="F6807" s="84" t="s">
        <v>66</v>
      </c>
    </row>
    <row r="6808" spans="1:6" x14ac:dyDescent="0.25">
      <c r="A6808" s="84">
        <v>1487056065</v>
      </c>
      <c r="C6808" s="84">
        <v>0</v>
      </c>
      <c r="D6808" s="84">
        <v>1</v>
      </c>
      <c r="E6808" s="84" t="e">
        <v>#N/A</v>
      </c>
      <c r="F6808" s="84" t="s">
        <v>70</v>
      </c>
    </row>
    <row r="6809" spans="1:6" x14ac:dyDescent="0.25">
      <c r="A6809" s="84">
        <v>1396134532</v>
      </c>
      <c r="C6809" s="84">
        <v>0</v>
      </c>
      <c r="D6809" s="84">
        <v>1</v>
      </c>
      <c r="E6809" s="84" t="e">
        <v>#N/A</v>
      </c>
      <c r="F6809" s="84" t="s">
        <v>68</v>
      </c>
    </row>
    <row r="6810" spans="1:6" x14ac:dyDescent="0.25">
      <c r="A6810" s="84">
        <v>1316024946</v>
      </c>
      <c r="C6810" s="84">
        <v>0</v>
      </c>
      <c r="D6810" s="84">
        <v>1</v>
      </c>
      <c r="E6810" s="84" t="e">
        <v>#N/A</v>
      </c>
      <c r="F6810" s="84" t="s">
        <v>66</v>
      </c>
    </row>
    <row r="6811" spans="1:6" x14ac:dyDescent="0.25">
      <c r="A6811" s="84">
        <v>1265944763</v>
      </c>
      <c r="C6811" s="84">
        <v>0</v>
      </c>
      <c r="D6811" s="84">
        <v>1</v>
      </c>
      <c r="E6811" s="84" t="e">
        <v>#N/A</v>
      </c>
      <c r="F6811" s="84" t="s">
        <v>66</v>
      </c>
    </row>
    <row r="6812" spans="1:6" x14ac:dyDescent="0.25">
      <c r="A6812" s="84">
        <v>1003348137</v>
      </c>
      <c r="C6812" s="84">
        <v>0</v>
      </c>
      <c r="D6812" s="84">
        <v>1</v>
      </c>
      <c r="E6812" s="84" t="e">
        <v>#N/A</v>
      </c>
      <c r="F6812" s="84" t="s">
        <v>63</v>
      </c>
    </row>
    <row r="6813" spans="1:6" x14ac:dyDescent="0.25">
      <c r="A6813" s="84">
        <v>1285293704</v>
      </c>
      <c r="C6813" s="84">
        <v>0</v>
      </c>
      <c r="D6813" s="84">
        <v>1</v>
      </c>
      <c r="E6813" s="84" t="e">
        <v>#N/A</v>
      </c>
      <c r="F6813" s="84" t="s">
        <v>67</v>
      </c>
    </row>
    <row r="6814" spans="1:6" x14ac:dyDescent="0.25">
      <c r="A6814" s="84">
        <v>1295342566</v>
      </c>
      <c r="C6814" s="84">
        <v>0</v>
      </c>
      <c r="D6814" s="84">
        <v>1</v>
      </c>
      <c r="E6814" s="84" t="e">
        <v>#N/A</v>
      </c>
      <c r="F6814" s="84" t="s">
        <v>63</v>
      </c>
    </row>
    <row r="6815" spans="1:6" x14ac:dyDescent="0.25">
      <c r="A6815" s="84">
        <v>1104886142</v>
      </c>
      <c r="C6815" s="84">
        <v>0</v>
      </c>
      <c r="D6815" s="84">
        <v>1</v>
      </c>
      <c r="E6815" s="84" t="e">
        <v>#N/A</v>
      </c>
      <c r="F6815" s="84" t="s">
        <v>63</v>
      </c>
    </row>
    <row r="6816" spans="1:6" x14ac:dyDescent="0.25">
      <c r="A6816" s="84">
        <v>1235367525</v>
      </c>
      <c r="C6816" s="84">
        <v>0</v>
      </c>
      <c r="D6816" s="84">
        <v>1</v>
      </c>
      <c r="E6816" s="84" t="e">
        <v>#N/A</v>
      </c>
      <c r="F6816" s="84" t="s">
        <v>63</v>
      </c>
    </row>
    <row r="6817" spans="1:6" x14ac:dyDescent="0.25">
      <c r="A6817" s="84">
        <v>1407830342</v>
      </c>
      <c r="C6817" s="84">
        <v>0</v>
      </c>
      <c r="D6817" s="84">
        <v>1</v>
      </c>
      <c r="E6817" s="84" t="e">
        <v>#N/A</v>
      </c>
      <c r="F6817" s="84" t="s">
        <v>70</v>
      </c>
    </row>
    <row r="6818" spans="1:6" x14ac:dyDescent="0.25">
      <c r="A6818" s="84">
        <v>1205803442</v>
      </c>
      <c r="C6818" s="84">
        <v>0</v>
      </c>
      <c r="D6818" s="84">
        <v>1</v>
      </c>
      <c r="E6818" s="84" t="e">
        <v>#N/A</v>
      </c>
      <c r="F6818" s="84" t="s">
        <v>70</v>
      </c>
    </row>
    <row r="6819" spans="1:6" x14ac:dyDescent="0.25">
      <c r="A6819" s="84">
        <v>1750372777</v>
      </c>
      <c r="C6819" s="84">
        <v>0</v>
      </c>
      <c r="D6819" s="84">
        <v>1</v>
      </c>
      <c r="E6819" s="84" t="e">
        <v>#N/A</v>
      </c>
      <c r="F6819" s="84" t="s">
        <v>66</v>
      </c>
    </row>
    <row r="6820" spans="1:6" x14ac:dyDescent="0.25">
      <c r="A6820" s="84">
        <v>1063561173</v>
      </c>
      <c r="C6820" s="84">
        <v>0</v>
      </c>
      <c r="D6820" s="84">
        <v>1</v>
      </c>
      <c r="E6820" s="84" t="e">
        <v>#N/A</v>
      </c>
      <c r="F6820" s="84" t="s">
        <v>63</v>
      </c>
    </row>
    <row r="6821" spans="1:6" x14ac:dyDescent="0.25">
      <c r="A6821" s="84">
        <v>1932219623</v>
      </c>
      <c r="C6821" s="84">
        <v>0</v>
      </c>
      <c r="D6821" s="84">
        <v>1</v>
      </c>
      <c r="E6821" s="84" t="e">
        <v>#N/A</v>
      </c>
      <c r="F6821" s="84" t="s">
        <v>63</v>
      </c>
    </row>
    <row r="6822" spans="1:6" x14ac:dyDescent="0.25">
      <c r="A6822" s="84">
        <v>1073605408</v>
      </c>
      <c r="C6822" s="84">
        <v>0</v>
      </c>
      <c r="D6822" s="84">
        <v>1</v>
      </c>
      <c r="E6822" s="84" t="e">
        <v>#N/A</v>
      </c>
      <c r="F6822" s="84" t="s">
        <v>70</v>
      </c>
    </row>
    <row r="6823" spans="1:6" x14ac:dyDescent="0.25">
      <c r="A6823" s="84">
        <v>1679731046</v>
      </c>
      <c r="C6823" s="84">
        <v>0</v>
      </c>
      <c r="D6823" s="84">
        <v>1</v>
      </c>
      <c r="E6823" s="84" t="e">
        <v>#N/A</v>
      </c>
      <c r="F6823" s="84" t="s">
        <v>66</v>
      </c>
    </row>
    <row r="6824" spans="1:6" x14ac:dyDescent="0.25">
      <c r="A6824" s="84">
        <v>1790941078</v>
      </c>
      <c r="C6824" s="84">
        <v>0</v>
      </c>
      <c r="D6824" s="84">
        <v>1</v>
      </c>
      <c r="E6824" s="84" t="e">
        <v>#N/A</v>
      </c>
      <c r="F6824" s="84" t="s">
        <v>63</v>
      </c>
    </row>
    <row r="6825" spans="1:6" x14ac:dyDescent="0.25">
      <c r="A6825" s="84">
        <v>1528229267</v>
      </c>
      <c r="C6825" s="84">
        <v>0</v>
      </c>
      <c r="D6825" s="84">
        <v>1</v>
      </c>
      <c r="E6825" s="84" t="e">
        <v>#N/A</v>
      </c>
      <c r="F6825" s="84" t="s">
        <v>63</v>
      </c>
    </row>
    <row r="6826" spans="1:6" x14ac:dyDescent="0.25">
      <c r="A6826" s="84">
        <v>1023293016</v>
      </c>
      <c r="C6826" s="84">
        <v>0</v>
      </c>
      <c r="D6826" s="84">
        <v>1</v>
      </c>
      <c r="E6826" s="84" t="e">
        <v>#N/A</v>
      </c>
      <c r="F6826" s="84" t="s">
        <v>67</v>
      </c>
    </row>
    <row r="6827" spans="1:6" x14ac:dyDescent="0.25">
      <c r="A6827" s="84">
        <v>1487677936</v>
      </c>
      <c r="C6827" s="84">
        <v>0</v>
      </c>
      <c r="D6827" s="84">
        <v>1</v>
      </c>
      <c r="E6827" s="84" t="e">
        <v>#N/A</v>
      </c>
      <c r="F6827" s="84" t="s">
        <v>63</v>
      </c>
    </row>
    <row r="6828" spans="1:6" x14ac:dyDescent="0.25">
      <c r="A6828" s="84">
        <v>1235365784</v>
      </c>
      <c r="C6828" s="84">
        <v>0</v>
      </c>
      <c r="D6828" s="84">
        <v>1</v>
      </c>
      <c r="E6828" s="84" t="e">
        <v>#N/A</v>
      </c>
      <c r="F6828" s="84" t="s">
        <v>67</v>
      </c>
    </row>
    <row r="6829" spans="1:6" x14ac:dyDescent="0.25">
      <c r="A6829" s="84">
        <v>1003042672</v>
      </c>
      <c r="C6829" s="84">
        <v>0</v>
      </c>
      <c r="D6829" s="84">
        <v>1</v>
      </c>
      <c r="E6829" s="84" t="e">
        <v>#N/A</v>
      </c>
      <c r="F6829" s="84" t="s">
        <v>63</v>
      </c>
    </row>
    <row r="6830" spans="1:6" x14ac:dyDescent="0.25">
      <c r="A6830" s="84">
        <v>1609141027</v>
      </c>
      <c r="C6830" s="84">
        <v>0</v>
      </c>
      <c r="D6830" s="84">
        <v>1</v>
      </c>
      <c r="E6830" s="84" t="e">
        <v>#N/A</v>
      </c>
      <c r="F6830" s="84" t="s">
        <v>63</v>
      </c>
    </row>
    <row r="6831" spans="1:6" x14ac:dyDescent="0.25">
      <c r="A6831" s="84">
        <v>1538425087</v>
      </c>
      <c r="C6831" s="84">
        <v>0</v>
      </c>
      <c r="D6831" s="84">
        <v>1</v>
      </c>
      <c r="E6831" s="84" t="e">
        <v>#N/A</v>
      </c>
      <c r="F6831" s="84" t="s">
        <v>63</v>
      </c>
    </row>
    <row r="6832" spans="1:6" x14ac:dyDescent="0.25">
      <c r="A6832" s="84">
        <v>1023477445</v>
      </c>
      <c r="C6832" s="84">
        <v>0</v>
      </c>
      <c r="D6832" s="84">
        <v>1</v>
      </c>
      <c r="E6832" s="84" t="e">
        <v>#N/A</v>
      </c>
      <c r="F6832" s="84" t="s">
        <v>63</v>
      </c>
    </row>
    <row r="6833" spans="1:6" x14ac:dyDescent="0.25">
      <c r="A6833" s="84">
        <v>1326165572</v>
      </c>
      <c r="C6833" s="84">
        <v>0</v>
      </c>
      <c r="D6833" s="84">
        <v>1</v>
      </c>
      <c r="E6833" s="84" t="e">
        <v>#N/A</v>
      </c>
      <c r="F6833" s="84" t="s">
        <v>63</v>
      </c>
    </row>
    <row r="6834" spans="1:6" x14ac:dyDescent="0.25">
      <c r="A6834" s="84">
        <v>1174942791</v>
      </c>
      <c r="C6834" s="84">
        <v>0</v>
      </c>
      <c r="D6834" s="84">
        <v>1</v>
      </c>
      <c r="E6834" s="84" t="e">
        <v>#N/A</v>
      </c>
      <c r="F6834" s="84" t="s">
        <v>63</v>
      </c>
    </row>
    <row r="6835" spans="1:6" x14ac:dyDescent="0.25">
      <c r="A6835" s="84">
        <v>1467061481</v>
      </c>
      <c r="C6835" s="84">
        <v>0</v>
      </c>
      <c r="D6835" s="84">
        <v>1</v>
      </c>
      <c r="E6835" s="84" t="e">
        <v>#N/A</v>
      </c>
      <c r="F6835" s="84" t="s">
        <v>67</v>
      </c>
    </row>
    <row r="6836" spans="1:6" x14ac:dyDescent="0.25">
      <c r="A6836" s="84">
        <v>1033127162</v>
      </c>
      <c r="C6836" s="84">
        <v>0</v>
      </c>
      <c r="D6836" s="84">
        <v>1</v>
      </c>
      <c r="E6836" s="84" t="e">
        <v>#N/A</v>
      </c>
      <c r="F6836" s="84" t="s">
        <v>63</v>
      </c>
    </row>
    <row r="6837" spans="1:6" x14ac:dyDescent="0.25">
      <c r="A6837" s="84">
        <v>1831163724</v>
      </c>
      <c r="C6837" s="84">
        <v>0</v>
      </c>
      <c r="D6837" s="84">
        <v>1</v>
      </c>
      <c r="E6837" s="84" t="e">
        <v>#N/A</v>
      </c>
      <c r="F6837" s="84" t="s">
        <v>66</v>
      </c>
    </row>
    <row r="6838" spans="1:6" x14ac:dyDescent="0.25">
      <c r="A6838" s="84">
        <v>1730169632</v>
      </c>
      <c r="C6838" s="84">
        <v>0</v>
      </c>
      <c r="D6838" s="84">
        <v>1</v>
      </c>
      <c r="E6838" s="84" t="e">
        <v>#N/A</v>
      </c>
      <c r="F6838" s="84" t="s">
        <v>63</v>
      </c>
    </row>
    <row r="6839" spans="1:6" x14ac:dyDescent="0.25">
      <c r="A6839" s="84">
        <v>1003873928</v>
      </c>
      <c r="C6839" s="84">
        <v>0</v>
      </c>
      <c r="D6839" s="84">
        <v>1</v>
      </c>
      <c r="E6839" s="84" t="e">
        <v>#N/A</v>
      </c>
      <c r="F6839" s="84" t="s">
        <v>63</v>
      </c>
    </row>
    <row r="6840" spans="1:6" x14ac:dyDescent="0.25">
      <c r="A6840" s="84">
        <v>1316040504</v>
      </c>
      <c r="C6840" s="84">
        <v>0</v>
      </c>
      <c r="D6840" s="84">
        <v>1</v>
      </c>
      <c r="E6840" s="84" t="e">
        <v>#N/A</v>
      </c>
      <c r="F6840" s="84" t="s">
        <v>63</v>
      </c>
    </row>
    <row r="6841" spans="1:6" x14ac:dyDescent="0.25">
      <c r="A6841" s="84">
        <v>1942242938</v>
      </c>
      <c r="C6841" s="84">
        <v>0</v>
      </c>
      <c r="D6841" s="84">
        <v>1</v>
      </c>
      <c r="E6841" s="84" t="e">
        <v>#N/A</v>
      </c>
      <c r="F6841" s="84" t="s">
        <v>66</v>
      </c>
    </row>
    <row r="6842" spans="1:6" x14ac:dyDescent="0.25">
      <c r="A6842" s="84">
        <v>1154525723</v>
      </c>
      <c r="C6842" s="84">
        <v>0</v>
      </c>
      <c r="D6842" s="84">
        <v>1</v>
      </c>
      <c r="E6842" s="84" t="e">
        <v>#N/A</v>
      </c>
      <c r="F6842" s="84" t="s">
        <v>66</v>
      </c>
    </row>
    <row r="6843" spans="1:6" x14ac:dyDescent="0.25">
      <c r="A6843" s="84">
        <v>1427335546</v>
      </c>
      <c r="C6843" s="84">
        <v>0</v>
      </c>
      <c r="D6843" s="84">
        <v>1</v>
      </c>
      <c r="E6843" s="84" t="e">
        <v>#N/A</v>
      </c>
      <c r="F6843" s="84" t="s">
        <v>66</v>
      </c>
    </row>
    <row r="6844" spans="1:6" x14ac:dyDescent="0.25">
      <c r="A6844" s="84">
        <v>1548586977</v>
      </c>
      <c r="C6844" s="84">
        <v>0</v>
      </c>
      <c r="D6844" s="84">
        <v>1</v>
      </c>
      <c r="E6844" s="84" t="e">
        <v>#N/A</v>
      </c>
      <c r="F6844" s="84" t="s">
        <v>68</v>
      </c>
    </row>
    <row r="6845" spans="1:6" x14ac:dyDescent="0.25">
      <c r="A6845" s="84">
        <v>1447230750</v>
      </c>
      <c r="C6845" s="84">
        <v>0</v>
      </c>
      <c r="D6845" s="84">
        <v>1</v>
      </c>
      <c r="E6845" s="84" t="e">
        <v>#N/A</v>
      </c>
      <c r="F6845" s="84" t="s">
        <v>63</v>
      </c>
    </row>
    <row r="6846" spans="1:6" x14ac:dyDescent="0.25">
      <c r="A6846" s="84">
        <v>1568803948</v>
      </c>
      <c r="C6846" s="84">
        <v>0</v>
      </c>
      <c r="D6846" s="84">
        <v>1</v>
      </c>
      <c r="E6846" s="84" t="e">
        <v>#N/A</v>
      </c>
      <c r="F6846" s="84" t="s">
        <v>68</v>
      </c>
    </row>
    <row r="6847" spans="1:6" x14ac:dyDescent="0.25">
      <c r="A6847" s="84">
        <v>1316389711</v>
      </c>
      <c r="C6847" s="84">
        <v>0</v>
      </c>
      <c r="D6847" s="84">
        <v>1</v>
      </c>
      <c r="E6847" s="84" t="e">
        <v>#N/A</v>
      </c>
      <c r="F6847" s="84" t="s">
        <v>63</v>
      </c>
    </row>
    <row r="6848" spans="1:6" x14ac:dyDescent="0.25">
      <c r="A6848" s="84">
        <v>1639421027</v>
      </c>
      <c r="C6848" s="84">
        <v>0</v>
      </c>
      <c r="D6848" s="84">
        <v>1</v>
      </c>
      <c r="E6848" s="84" t="e">
        <v>#N/A</v>
      </c>
      <c r="F6848" s="84" t="s">
        <v>66</v>
      </c>
    </row>
    <row r="6849" spans="1:6" x14ac:dyDescent="0.25">
      <c r="A6849" s="84">
        <v>1356881692</v>
      </c>
      <c r="C6849" s="84">
        <v>0</v>
      </c>
      <c r="D6849" s="84">
        <v>1</v>
      </c>
      <c r="E6849" s="84" t="e">
        <v>#N/A</v>
      </c>
      <c r="F6849" s="84" t="s">
        <v>66</v>
      </c>
    </row>
    <row r="6850" spans="1:6" x14ac:dyDescent="0.25">
      <c r="A6850" s="84">
        <v>1871004655</v>
      </c>
      <c r="C6850" s="84">
        <v>0</v>
      </c>
      <c r="D6850" s="84">
        <v>1</v>
      </c>
      <c r="E6850" s="84" t="e">
        <v>#N/A</v>
      </c>
      <c r="F6850" s="84" t="s">
        <v>68</v>
      </c>
    </row>
    <row r="6851" spans="1:6" x14ac:dyDescent="0.25">
      <c r="A6851" s="84">
        <v>1982102026</v>
      </c>
      <c r="C6851" s="84">
        <v>0</v>
      </c>
      <c r="D6851" s="84">
        <v>1</v>
      </c>
      <c r="E6851" s="84" t="e">
        <v>#N/A</v>
      </c>
      <c r="F6851" s="84" t="s">
        <v>68</v>
      </c>
    </row>
    <row r="6852" spans="1:6" x14ac:dyDescent="0.25">
      <c r="A6852" s="84">
        <v>1386008472</v>
      </c>
      <c r="C6852" s="84">
        <v>0</v>
      </c>
      <c r="D6852" s="84">
        <v>1</v>
      </c>
      <c r="E6852" s="84" t="e">
        <v>#N/A</v>
      </c>
      <c r="F6852" s="84" t="s">
        <v>66</v>
      </c>
    </row>
    <row r="6853" spans="1:6" x14ac:dyDescent="0.25">
      <c r="A6853" s="84">
        <v>1154854214</v>
      </c>
      <c r="C6853" s="84">
        <v>0</v>
      </c>
      <c r="D6853" s="84">
        <v>1</v>
      </c>
      <c r="E6853" s="84" t="e">
        <v>#N/A</v>
      </c>
      <c r="F6853" s="84" t="s">
        <v>70</v>
      </c>
    </row>
    <row r="6854" spans="1:6" x14ac:dyDescent="0.25">
      <c r="A6854" s="84">
        <v>1487114484</v>
      </c>
      <c r="C6854" s="84">
        <v>0</v>
      </c>
      <c r="D6854" s="84">
        <v>1</v>
      </c>
      <c r="E6854" s="84" t="e">
        <v>#N/A</v>
      </c>
      <c r="F6854" s="84" t="s">
        <v>63</v>
      </c>
    </row>
    <row r="6855" spans="1:6" x14ac:dyDescent="0.25">
      <c r="A6855" s="84">
        <v>1255040564</v>
      </c>
      <c r="C6855" s="84">
        <v>0</v>
      </c>
      <c r="D6855" s="84">
        <v>1</v>
      </c>
      <c r="E6855" s="84" t="e">
        <v>#N/A</v>
      </c>
      <c r="F6855" s="84" t="s">
        <v>66</v>
      </c>
    </row>
    <row r="6856" spans="1:6" x14ac:dyDescent="0.25">
      <c r="A6856" s="84">
        <v>1770527301</v>
      </c>
      <c r="C6856" s="84">
        <v>0</v>
      </c>
      <c r="D6856" s="84">
        <v>1</v>
      </c>
      <c r="E6856" s="84" t="e">
        <v>#N/A</v>
      </c>
      <c r="F6856" s="84" t="s">
        <v>63</v>
      </c>
    </row>
    <row r="6857" spans="1:6" x14ac:dyDescent="0.25">
      <c r="A6857" s="84">
        <v>1740248160</v>
      </c>
      <c r="C6857" s="84">
        <v>0</v>
      </c>
      <c r="D6857" s="84">
        <v>1</v>
      </c>
      <c r="E6857" s="84" t="e">
        <v>#N/A</v>
      </c>
      <c r="F6857" s="84" t="s">
        <v>66</v>
      </c>
    </row>
    <row r="6858" spans="1:6" x14ac:dyDescent="0.25">
      <c r="A6858" s="84">
        <v>1982621629</v>
      </c>
      <c r="C6858" s="84">
        <v>0</v>
      </c>
      <c r="D6858" s="84">
        <v>1</v>
      </c>
      <c r="E6858" s="84" t="e">
        <v>#N/A</v>
      </c>
      <c r="F6858" s="84" t="s">
        <v>63</v>
      </c>
    </row>
    <row r="6859" spans="1:6" x14ac:dyDescent="0.25">
      <c r="A6859" s="84">
        <v>1629037486</v>
      </c>
      <c r="C6859" s="84">
        <v>0</v>
      </c>
      <c r="D6859" s="84">
        <v>1</v>
      </c>
      <c r="E6859" s="84" t="e">
        <v>#N/A</v>
      </c>
      <c r="F6859" s="84" t="s">
        <v>63</v>
      </c>
    </row>
    <row r="6860" spans="1:6" x14ac:dyDescent="0.25">
      <c r="A6860" s="84">
        <v>1356552095</v>
      </c>
      <c r="C6860" s="84">
        <v>0</v>
      </c>
      <c r="D6860" s="84">
        <v>1</v>
      </c>
      <c r="E6860" s="84" t="e">
        <v>#N/A</v>
      </c>
      <c r="F6860" s="84" t="s">
        <v>67</v>
      </c>
    </row>
    <row r="6861" spans="1:6" x14ac:dyDescent="0.25">
      <c r="A6861" s="84">
        <v>1497984512</v>
      </c>
      <c r="C6861" s="84">
        <v>0</v>
      </c>
      <c r="D6861" s="84">
        <v>1</v>
      </c>
      <c r="E6861" s="84" t="e">
        <v>#N/A</v>
      </c>
      <c r="F6861" s="84" t="s">
        <v>63</v>
      </c>
    </row>
    <row r="6862" spans="1:6" x14ac:dyDescent="0.25">
      <c r="A6862" s="84">
        <v>1407805849</v>
      </c>
      <c r="C6862" s="84">
        <v>0</v>
      </c>
      <c r="D6862" s="84">
        <v>1</v>
      </c>
      <c r="E6862" s="84" t="e">
        <v>#N/A</v>
      </c>
      <c r="F6862" s="84" t="s">
        <v>70</v>
      </c>
    </row>
    <row r="6863" spans="1:6" x14ac:dyDescent="0.25">
      <c r="A6863" s="84">
        <v>1073653622</v>
      </c>
      <c r="C6863" s="84">
        <v>0</v>
      </c>
      <c r="D6863" s="84">
        <v>1</v>
      </c>
      <c r="E6863" s="84" t="e">
        <v>#N/A</v>
      </c>
      <c r="F6863" s="84" t="s">
        <v>67</v>
      </c>
    </row>
    <row r="6864" spans="1:6" x14ac:dyDescent="0.25">
      <c r="A6864" s="84">
        <v>1972765675</v>
      </c>
      <c r="C6864" s="84">
        <v>0</v>
      </c>
      <c r="D6864" s="84">
        <v>1</v>
      </c>
      <c r="E6864" s="84" t="e">
        <v>#N/A</v>
      </c>
      <c r="F6864" s="84" t="s">
        <v>66</v>
      </c>
    </row>
    <row r="6865" spans="1:6" x14ac:dyDescent="0.25">
      <c r="A6865" s="84">
        <v>1811167349</v>
      </c>
      <c r="C6865" s="84">
        <v>0</v>
      </c>
      <c r="D6865" s="84">
        <v>1</v>
      </c>
      <c r="E6865" s="84" t="e">
        <v>#N/A</v>
      </c>
      <c r="F6865" s="84" t="s">
        <v>68</v>
      </c>
    </row>
    <row r="6866" spans="1:6" x14ac:dyDescent="0.25">
      <c r="A6866" s="84">
        <v>1811321573</v>
      </c>
      <c r="C6866" s="84">
        <v>0</v>
      </c>
      <c r="D6866" s="84">
        <v>1</v>
      </c>
      <c r="E6866" s="84" t="e">
        <v>#N/A</v>
      </c>
      <c r="F6866" s="84" t="s">
        <v>66</v>
      </c>
    </row>
    <row r="6867" spans="1:6" x14ac:dyDescent="0.25">
      <c r="A6867" s="84">
        <v>1740671379</v>
      </c>
      <c r="C6867" s="84">
        <v>0</v>
      </c>
      <c r="D6867" s="84">
        <v>1</v>
      </c>
      <c r="E6867" s="84" t="e">
        <v>#N/A</v>
      </c>
      <c r="F6867" s="84" t="s">
        <v>63</v>
      </c>
    </row>
    <row r="6868" spans="1:6" x14ac:dyDescent="0.25">
      <c r="A6868" s="84">
        <v>1215307699</v>
      </c>
      <c r="C6868" s="84">
        <v>0</v>
      </c>
      <c r="D6868" s="84">
        <v>1</v>
      </c>
      <c r="E6868" s="84" t="e">
        <v>#N/A</v>
      </c>
      <c r="F6868" s="84" t="s">
        <v>66</v>
      </c>
    </row>
    <row r="6869" spans="1:6" x14ac:dyDescent="0.25">
      <c r="A6869" s="84">
        <v>1831489095</v>
      </c>
      <c r="C6869" s="84">
        <v>0</v>
      </c>
      <c r="D6869" s="84">
        <v>1</v>
      </c>
      <c r="E6869" s="84" t="e">
        <v>#N/A</v>
      </c>
      <c r="F6869" s="84" t="s">
        <v>66</v>
      </c>
    </row>
    <row r="6870" spans="1:6" x14ac:dyDescent="0.25">
      <c r="A6870" s="84">
        <v>1407490097</v>
      </c>
      <c r="C6870" s="84">
        <v>0</v>
      </c>
      <c r="D6870" s="84">
        <v>1</v>
      </c>
      <c r="E6870" s="84" t="e">
        <v>#N/A</v>
      </c>
      <c r="F6870" s="84" t="s">
        <v>67</v>
      </c>
    </row>
    <row r="6871" spans="1:6" x14ac:dyDescent="0.25">
      <c r="A6871" s="84">
        <v>1073109344</v>
      </c>
      <c r="C6871" s="84">
        <v>0</v>
      </c>
      <c r="D6871" s="84">
        <v>1</v>
      </c>
      <c r="E6871" s="84" t="e">
        <v>#N/A</v>
      </c>
      <c r="F6871" s="84" t="s">
        <v>68</v>
      </c>
    </row>
    <row r="6872" spans="1:6" x14ac:dyDescent="0.25">
      <c r="A6872" s="84">
        <v>1437149226</v>
      </c>
      <c r="C6872" s="84">
        <v>0</v>
      </c>
      <c r="D6872" s="84">
        <v>1</v>
      </c>
      <c r="E6872" s="84" t="e">
        <v>#N/A</v>
      </c>
      <c r="F6872" s="84" t="s">
        <v>67</v>
      </c>
    </row>
    <row r="6873" spans="1:6" x14ac:dyDescent="0.25">
      <c r="A6873" s="84">
        <v>1124025374</v>
      </c>
      <c r="C6873" s="84">
        <v>0</v>
      </c>
      <c r="D6873" s="84">
        <v>1</v>
      </c>
      <c r="E6873" s="84" t="e">
        <v>#N/A</v>
      </c>
      <c r="F6873" s="84" t="s">
        <v>63</v>
      </c>
    </row>
    <row r="6874" spans="1:6" x14ac:dyDescent="0.25">
      <c r="A6874" s="84">
        <v>1578546784</v>
      </c>
      <c r="C6874" s="84">
        <v>0</v>
      </c>
      <c r="D6874" s="84">
        <v>1</v>
      </c>
      <c r="E6874" s="84" t="e">
        <v>#N/A</v>
      </c>
      <c r="F6874" s="84" t="s">
        <v>66</v>
      </c>
    </row>
    <row r="6875" spans="1:6" x14ac:dyDescent="0.25">
      <c r="A6875" s="84">
        <v>1427062850</v>
      </c>
      <c r="C6875" s="84">
        <v>0</v>
      </c>
      <c r="D6875" s="84">
        <v>1</v>
      </c>
      <c r="E6875" s="84" t="e">
        <v>#N/A</v>
      </c>
      <c r="F6875" s="84" t="s">
        <v>63</v>
      </c>
    </row>
    <row r="6876" spans="1:6" x14ac:dyDescent="0.25">
      <c r="A6876" s="84">
        <v>1942464102</v>
      </c>
      <c r="C6876" s="84">
        <v>0</v>
      </c>
      <c r="D6876" s="84">
        <v>1</v>
      </c>
      <c r="E6876" s="84" t="e">
        <v>#N/A</v>
      </c>
      <c r="F6876" s="84" t="s">
        <v>63</v>
      </c>
    </row>
    <row r="6877" spans="1:6" x14ac:dyDescent="0.25">
      <c r="A6877" s="84">
        <v>1104813724</v>
      </c>
      <c r="C6877" s="84">
        <v>0</v>
      </c>
      <c r="D6877" s="84">
        <v>1</v>
      </c>
      <c r="E6877" s="84" t="e">
        <v>#N/A</v>
      </c>
      <c r="F6877" s="84" t="s">
        <v>63</v>
      </c>
    </row>
    <row r="6878" spans="1:6" x14ac:dyDescent="0.25">
      <c r="A6878" s="84">
        <v>1740280429</v>
      </c>
      <c r="C6878" s="84">
        <v>0</v>
      </c>
      <c r="D6878" s="84">
        <v>1</v>
      </c>
      <c r="E6878" s="84" t="e">
        <v>#N/A</v>
      </c>
      <c r="F6878" s="84" t="s">
        <v>63</v>
      </c>
    </row>
    <row r="6879" spans="1:6" x14ac:dyDescent="0.25">
      <c r="A6879" s="84">
        <v>1992801781</v>
      </c>
      <c r="C6879" s="84">
        <v>0</v>
      </c>
      <c r="D6879" s="84">
        <v>1</v>
      </c>
      <c r="E6879" s="84" t="e">
        <v>#N/A</v>
      </c>
      <c r="F6879" s="84" t="s">
        <v>63</v>
      </c>
    </row>
    <row r="6880" spans="1:6" x14ac:dyDescent="0.25">
      <c r="A6880" s="84">
        <v>1912929456</v>
      </c>
      <c r="C6880" s="84">
        <v>0</v>
      </c>
      <c r="D6880" s="84">
        <v>1</v>
      </c>
      <c r="E6880" s="84" t="e">
        <v>#N/A</v>
      </c>
      <c r="F6880" s="84" t="s">
        <v>70</v>
      </c>
    </row>
    <row r="6881" spans="1:6" x14ac:dyDescent="0.25">
      <c r="A6881" s="84">
        <v>1730280165</v>
      </c>
      <c r="C6881" s="84">
        <v>0</v>
      </c>
      <c r="D6881" s="84">
        <v>1</v>
      </c>
      <c r="E6881" s="84" t="e">
        <v>#N/A</v>
      </c>
      <c r="F6881" s="84" t="s">
        <v>67</v>
      </c>
    </row>
    <row r="6882" spans="1:6" x14ac:dyDescent="0.25">
      <c r="A6882" s="84">
        <v>1346406147</v>
      </c>
      <c r="C6882" s="84">
        <v>0</v>
      </c>
      <c r="D6882" s="84">
        <v>1</v>
      </c>
      <c r="E6882" s="84" t="e">
        <v>#N/A</v>
      </c>
      <c r="F6882" s="84" t="s">
        <v>70</v>
      </c>
    </row>
    <row r="6883" spans="1:6" x14ac:dyDescent="0.25">
      <c r="A6883" s="84">
        <v>1942303276</v>
      </c>
      <c r="C6883" s="84">
        <v>0</v>
      </c>
      <c r="D6883" s="84">
        <v>1</v>
      </c>
      <c r="E6883" s="84" t="e">
        <v>#N/A</v>
      </c>
      <c r="F6883" s="84" t="s">
        <v>67</v>
      </c>
    </row>
    <row r="6884" spans="1:6" x14ac:dyDescent="0.25">
      <c r="A6884" s="84">
        <v>1831182757</v>
      </c>
      <c r="C6884" s="84">
        <v>0</v>
      </c>
      <c r="D6884" s="84">
        <v>1</v>
      </c>
      <c r="E6884" s="84" t="e">
        <v>#N/A</v>
      </c>
      <c r="F6884" s="84" t="s">
        <v>66</v>
      </c>
    </row>
    <row r="6885" spans="1:6" x14ac:dyDescent="0.25">
      <c r="A6885" s="84">
        <v>1144584905</v>
      </c>
      <c r="C6885" s="84">
        <v>0</v>
      </c>
      <c r="D6885" s="84">
        <v>1</v>
      </c>
      <c r="E6885" s="84" t="e">
        <v>#N/A</v>
      </c>
      <c r="F6885" s="84" t="s">
        <v>63</v>
      </c>
    </row>
    <row r="6886" spans="1:6" x14ac:dyDescent="0.25">
      <c r="A6886" s="84">
        <v>1104155878</v>
      </c>
      <c r="C6886" s="84">
        <v>0</v>
      </c>
      <c r="D6886" s="84">
        <v>1</v>
      </c>
      <c r="E6886" s="84" t="e">
        <v>#N/A</v>
      </c>
      <c r="F6886" s="84" t="s">
        <v>67</v>
      </c>
    </row>
    <row r="6887" spans="1:6" x14ac:dyDescent="0.25">
      <c r="A6887" s="84">
        <v>1851668271</v>
      </c>
      <c r="C6887" s="84">
        <v>0</v>
      </c>
      <c r="D6887" s="84">
        <v>1</v>
      </c>
      <c r="E6887" s="84" t="e">
        <v>#N/A</v>
      </c>
      <c r="F6887" s="84" t="s">
        <v>63</v>
      </c>
    </row>
    <row r="6888" spans="1:6" x14ac:dyDescent="0.25">
      <c r="A6888" s="84">
        <v>1932561768</v>
      </c>
      <c r="C6888" s="84">
        <v>0</v>
      </c>
      <c r="D6888" s="84">
        <v>1</v>
      </c>
      <c r="E6888" s="84" t="e">
        <v>#N/A</v>
      </c>
      <c r="F6888" s="84" t="s">
        <v>70</v>
      </c>
    </row>
    <row r="6889" spans="1:6" x14ac:dyDescent="0.25">
      <c r="A6889" s="84">
        <v>1962828251</v>
      </c>
      <c r="C6889" s="84">
        <v>0</v>
      </c>
      <c r="D6889" s="84">
        <v>1</v>
      </c>
      <c r="E6889" s="84" t="e">
        <v>#N/A</v>
      </c>
      <c r="F6889" s="84" t="s">
        <v>66</v>
      </c>
    </row>
    <row r="6890" spans="1:6" x14ac:dyDescent="0.25">
      <c r="A6890" s="84">
        <v>1427462746</v>
      </c>
      <c r="C6890" s="84">
        <v>0</v>
      </c>
      <c r="D6890" s="84">
        <v>1</v>
      </c>
      <c r="E6890" s="84" t="e">
        <v>#N/A</v>
      </c>
      <c r="F6890" s="84" t="s">
        <v>66</v>
      </c>
    </row>
    <row r="6891" spans="1:6" x14ac:dyDescent="0.25">
      <c r="A6891" s="84">
        <v>1699150649</v>
      </c>
      <c r="C6891" s="84">
        <v>0</v>
      </c>
      <c r="D6891" s="84">
        <v>1</v>
      </c>
      <c r="E6891" s="84" t="e">
        <v>#N/A</v>
      </c>
      <c r="F6891" s="84" t="s">
        <v>68</v>
      </c>
    </row>
    <row r="6892" spans="1:6" x14ac:dyDescent="0.25">
      <c r="A6892" s="84">
        <v>1811439490</v>
      </c>
      <c r="C6892" s="84">
        <v>0</v>
      </c>
      <c r="D6892" s="84">
        <v>1</v>
      </c>
      <c r="E6892" s="84" t="e">
        <v>#N/A</v>
      </c>
      <c r="F6892" s="84" t="s">
        <v>63</v>
      </c>
    </row>
    <row r="6893" spans="1:6" x14ac:dyDescent="0.25">
      <c r="A6893" s="84">
        <v>1144523549</v>
      </c>
      <c r="C6893" s="84">
        <v>0</v>
      </c>
      <c r="D6893" s="84">
        <v>1</v>
      </c>
      <c r="E6893" s="84" t="e">
        <v>#N/A</v>
      </c>
      <c r="F6893" s="84" t="s">
        <v>63</v>
      </c>
    </row>
    <row r="6894" spans="1:6" x14ac:dyDescent="0.25">
      <c r="A6894" s="84">
        <v>1144215971</v>
      </c>
      <c r="C6894" s="84">
        <v>0</v>
      </c>
      <c r="D6894" s="84">
        <v>1</v>
      </c>
      <c r="E6894" s="84" t="e">
        <v>#N/A</v>
      </c>
      <c r="F6894" s="84" t="s">
        <v>66</v>
      </c>
    </row>
    <row r="6895" spans="1:6" x14ac:dyDescent="0.25">
      <c r="A6895" s="84">
        <v>1891151882</v>
      </c>
      <c r="C6895" s="84">
        <v>0</v>
      </c>
      <c r="D6895" s="84">
        <v>1</v>
      </c>
      <c r="E6895" s="84" t="e">
        <v>#N/A</v>
      </c>
      <c r="F6895" s="84" t="s">
        <v>70</v>
      </c>
    </row>
    <row r="6896" spans="1:6" x14ac:dyDescent="0.25">
      <c r="A6896" s="84">
        <v>1033679006</v>
      </c>
      <c r="C6896" s="84">
        <v>0</v>
      </c>
      <c r="D6896" s="84">
        <v>1</v>
      </c>
      <c r="E6896" s="84" t="e">
        <v>#N/A</v>
      </c>
      <c r="F6896" s="84" t="s">
        <v>67</v>
      </c>
    </row>
    <row r="6897" spans="1:6" x14ac:dyDescent="0.25">
      <c r="A6897" s="84">
        <v>1275096158</v>
      </c>
      <c r="C6897" s="84">
        <v>0</v>
      </c>
      <c r="D6897" s="84">
        <v>1</v>
      </c>
      <c r="E6897" s="84" t="e">
        <v>#N/A</v>
      </c>
      <c r="F6897" s="84" t="s">
        <v>67</v>
      </c>
    </row>
    <row r="6898" spans="1:6" x14ac:dyDescent="0.25">
      <c r="A6898" s="84">
        <v>1770104358</v>
      </c>
      <c r="C6898" s="84">
        <v>0</v>
      </c>
      <c r="D6898" s="84">
        <v>1</v>
      </c>
      <c r="E6898" s="84" t="e">
        <v>#N/A</v>
      </c>
      <c r="F6898" s="84" t="s">
        <v>66</v>
      </c>
    </row>
    <row r="6899" spans="1:6" x14ac:dyDescent="0.25">
      <c r="A6899" s="84">
        <v>1174284798</v>
      </c>
      <c r="C6899" s="84">
        <v>0</v>
      </c>
      <c r="D6899" s="84">
        <v>1</v>
      </c>
      <c r="E6899" s="84" t="e">
        <v>#N/A</v>
      </c>
      <c r="F6899" s="84" t="s">
        <v>67</v>
      </c>
    </row>
    <row r="6900" spans="1:6" x14ac:dyDescent="0.25">
      <c r="A6900" s="84">
        <v>1912972266</v>
      </c>
      <c r="C6900" s="84">
        <v>0</v>
      </c>
      <c r="D6900" s="84">
        <v>1</v>
      </c>
      <c r="E6900" s="84" t="e">
        <v>#N/A</v>
      </c>
      <c r="F6900" s="84" t="s">
        <v>70</v>
      </c>
    </row>
    <row r="6901" spans="1:6" x14ac:dyDescent="0.25">
      <c r="A6901" s="84">
        <v>1851367783</v>
      </c>
      <c r="C6901" s="84">
        <v>0</v>
      </c>
      <c r="D6901" s="84">
        <v>1</v>
      </c>
      <c r="E6901" s="84" t="e">
        <v>#N/A</v>
      </c>
      <c r="F6901" s="84" t="s">
        <v>63</v>
      </c>
    </row>
    <row r="6902" spans="1:6" x14ac:dyDescent="0.25">
      <c r="A6902" s="84">
        <v>1215958459</v>
      </c>
      <c r="C6902" s="84">
        <v>0</v>
      </c>
      <c r="D6902" s="84">
        <v>1</v>
      </c>
      <c r="E6902" s="84" t="e">
        <v>#N/A</v>
      </c>
      <c r="F6902" s="84" t="s">
        <v>63</v>
      </c>
    </row>
    <row r="6903" spans="1:6" x14ac:dyDescent="0.25">
      <c r="A6903" s="84">
        <v>1245288190</v>
      </c>
      <c r="C6903" s="84">
        <v>0</v>
      </c>
      <c r="D6903" s="84">
        <v>1</v>
      </c>
      <c r="E6903" s="84" t="e">
        <v>#N/A</v>
      </c>
      <c r="F6903" s="84" t="s">
        <v>66</v>
      </c>
    </row>
    <row r="6904" spans="1:6" x14ac:dyDescent="0.25">
      <c r="A6904" s="84">
        <v>1932158730</v>
      </c>
      <c r="C6904" s="84">
        <v>0</v>
      </c>
      <c r="D6904" s="84">
        <v>1</v>
      </c>
      <c r="E6904" s="84" t="e">
        <v>#N/A</v>
      </c>
      <c r="F6904" s="84" t="s">
        <v>66</v>
      </c>
    </row>
    <row r="6905" spans="1:6" x14ac:dyDescent="0.25">
      <c r="A6905" s="84">
        <v>1215902804</v>
      </c>
      <c r="C6905" s="84">
        <v>0</v>
      </c>
      <c r="D6905" s="84">
        <v>1</v>
      </c>
      <c r="E6905" s="84" t="e">
        <v>#N/A</v>
      </c>
      <c r="F6905" s="84" t="s">
        <v>67</v>
      </c>
    </row>
    <row r="6906" spans="1:6" x14ac:dyDescent="0.25">
      <c r="A6906" s="84">
        <v>1699766006</v>
      </c>
      <c r="C6906" s="84">
        <v>0</v>
      </c>
      <c r="D6906" s="84">
        <v>1</v>
      </c>
      <c r="E6906" s="84" t="e">
        <v>#N/A</v>
      </c>
      <c r="F6906" s="84" t="s">
        <v>67</v>
      </c>
    </row>
    <row r="6907" spans="1:6" x14ac:dyDescent="0.25">
      <c r="A6907" s="84">
        <v>1073503322</v>
      </c>
      <c r="C6907" s="84">
        <v>0</v>
      </c>
      <c r="D6907" s="84">
        <v>1</v>
      </c>
      <c r="E6907" s="84" t="e">
        <v>#N/A</v>
      </c>
      <c r="F6907" s="84" t="s">
        <v>63</v>
      </c>
    </row>
    <row r="6908" spans="1:6" x14ac:dyDescent="0.25">
      <c r="A6908" s="84">
        <v>1174565899</v>
      </c>
      <c r="C6908" s="84">
        <v>0</v>
      </c>
      <c r="D6908" s="84">
        <v>1</v>
      </c>
      <c r="E6908" s="84" t="e">
        <v>#N/A</v>
      </c>
      <c r="F6908" s="84" t="s">
        <v>63</v>
      </c>
    </row>
    <row r="6909" spans="1:6" x14ac:dyDescent="0.25">
      <c r="A6909" s="84">
        <v>1326040411</v>
      </c>
      <c r="C6909" s="84">
        <v>0</v>
      </c>
      <c r="D6909" s="84">
        <v>1</v>
      </c>
      <c r="E6909" s="84" t="e">
        <v>#N/A</v>
      </c>
      <c r="F6909" s="84" t="s">
        <v>63</v>
      </c>
    </row>
    <row r="6910" spans="1:6" x14ac:dyDescent="0.25">
      <c r="A6910" s="84">
        <v>1477867182</v>
      </c>
      <c r="C6910" s="84">
        <v>0</v>
      </c>
      <c r="D6910" s="84">
        <v>1</v>
      </c>
      <c r="E6910" s="84" t="e">
        <v>#N/A</v>
      </c>
      <c r="F6910" s="84" t="s">
        <v>68</v>
      </c>
    </row>
    <row r="6911" spans="1:6" x14ac:dyDescent="0.25">
      <c r="A6911" s="84">
        <v>1205082633</v>
      </c>
      <c r="C6911" s="84">
        <v>0</v>
      </c>
      <c r="D6911" s="84">
        <v>1</v>
      </c>
      <c r="E6911" s="84" t="e">
        <v>#N/A</v>
      </c>
      <c r="F6911" s="84" t="s">
        <v>66</v>
      </c>
    </row>
    <row r="6912" spans="1:6" x14ac:dyDescent="0.25">
      <c r="A6912" s="84">
        <v>1093026130</v>
      </c>
      <c r="C6912" s="84">
        <v>0</v>
      </c>
      <c r="D6912" s="84">
        <v>1</v>
      </c>
      <c r="E6912" s="84" t="e">
        <v>#N/A</v>
      </c>
      <c r="F6912" s="84" t="s">
        <v>63</v>
      </c>
    </row>
    <row r="6913" spans="1:6" x14ac:dyDescent="0.25">
      <c r="A6913" s="84">
        <v>1720302730</v>
      </c>
      <c r="C6913" s="84">
        <v>0</v>
      </c>
      <c r="D6913" s="84">
        <v>1</v>
      </c>
      <c r="E6913" s="84" t="e">
        <v>#N/A</v>
      </c>
      <c r="F6913" s="84" t="s">
        <v>63</v>
      </c>
    </row>
    <row r="6914" spans="1:6" x14ac:dyDescent="0.25">
      <c r="A6914" s="84">
        <v>1174964019</v>
      </c>
      <c r="C6914" s="84">
        <v>0</v>
      </c>
      <c r="D6914" s="84">
        <v>1</v>
      </c>
      <c r="E6914" s="84" t="e">
        <v>#N/A</v>
      </c>
      <c r="F6914" s="84" t="s">
        <v>63</v>
      </c>
    </row>
    <row r="6915" spans="1:6" x14ac:dyDescent="0.25">
      <c r="A6915" s="84">
        <v>1801249420</v>
      </c>
      <c r="C6915" s="84">
        <v>0</v>
      </c>
      <c r="D6915" s="84">
        <v>1</v>
      </c>
      <c r="E6915" s="84" t="e">
        <v>#N/A</v>
      </c>
      <c r="F6915" s="84" t="s">
        <v>66</v>
      </c>
    </row>
    <row r="6916" spans="1:6" x14ac:dyDescent="0.25">
      <c r="A6916" s="84">
        <v>1689220741</v>
      </c>
      <c r="C6916" s="84">
        <v>0</v>
      </c>
      <c r="D6916" s="84">
        <v>1</v>
      </c>
      <c r="E6916" s="84" t="e">
        <v>#N/A</v>
      </c>
      <c r="F6916" s="84" t="s">
        <v>63</v>
      </c>
    </row>
    <row r="6917" spans="1:6" x14ac:dyDescent="0.25">
      <c r="A6917" s="84">
        <v>1295389849</v>
      </c>
      <c r="C6917" s="84">
        <v>0</v>
      </c>
      <c r="D6917" s="84">
        <v>1</v>
      </c>
      <c r="E6917" s="84" t="e">
        <v>#N/A</v>
      </c>
      <c r="F6917" s="84" t="s">
        <v>63</v>
      </c>
    </row>
    <row r="6918" spans="1:6" x14ac:dyDescent="0.25">
      <c r="A6918" s="84">
        <v>1396204319</v>
      </c>
      <c r="C6918" s="84">
        <v>0</v>
      </c>
      <c r="D6918" s="84">
        <v>1</v>
      </c>
      <c r="E6918" s="84" t="e">
        <v>#N/A</v>
      </c>
      <c r="F6918" s="84" t="s">
        <v>63</v>
      </c>
    </row>
    <row r="6919" spans="1:6" x14ac:dyDescent="0.25">
      <c r="A6919" s="84">
        <v>1558980771</v>
      </c>
      <c r="C6919" s="84">
        <v>0</v>
      </c>
      <c r="D6919" s="84">
        <v>1</v>
      </c>
      <c r="E6919" s="84" t="e">
        <v>#N/A</v>
      </c>
      <c r="F6919" s="84" t="s">
        <v>70</v>
      </c>
    </row>
    <row r="6920" spans="1:6" x14ac:dyDescent="0.25">
      <c r="A6920" s="84">
        <v>1740814441</v>
      </c>
      <c r="C6920" s="84">
        <v>0</v>
      </c>
      <c r="D6920" s="84">
        <v>1</v>
      </c>
      <c r="E6920" s="84" t="e">
        <v>#N/A</v>
      </c>
      <c r="F6920" s="84" t="s">
        <v>66</v>
      </c>
    </row>
    <row r="6921" spans="1:6" x14ac:dyDescent="0.25">
      <c r="A6921" s="84">
        <v>1568122000</v>
      </c>
      <c r="C6921" s="84">
        <v>0</v>
      </c>
      <c r="D6921" s="84">
        <v>1</v>
      </c>
      <c r="E6921" s="84" t="e">
        <v>#N/A</v>
      </c>
      <c r="F6921" s="84" t="s">
        <v>67</v>
      </c>
    </row>
    <row r="6922" spans="1:6" x14ac:dyDescent="0.25">
      <c r="A6922" s="84">
        <v>1790452431</v>
      </c>
      <c r="C6922" s="84">
        <v>0</v>
      </c>
      <c r="D6922" s="84">
        <v>1</v>
      </c>
      <c r="E6922" s="84" t="e">
        <v>#N/A</v>
      </c>
      <c r="F6922" s="84" t="s">
        <v>66</v>
      </c>
    </row>
    <row r="6923" spans="1:6" x14ac:dyDescent="0.25">
      <c r="A6923" s="84">
        <v>1467458802</v>
      </c>
      <c r="C6923" s="84">
        <v>0</v>
      </c>
      <c r="D6923" s="84">
        <v>1</v>
      </c>
      <c r="E6923" s="84" t="e">
        <v>#N/A</v>
      </c>
      <c r="F6923" s="84" t="s">
        <v>63</v>
      </c>
    </row>
    <row r="6924" spans="1:6" x14ac:dyDescent="0.25">
      <c r="A6924" s="84">
        <v>1457523151</v>
      </c>
      <c r="C6924" s="84">
        <v>0</v>
      </c>
      <c r="D6924" s="84">
        <v>1</v>
      </c>
      <c r="E6924" s="84" t="e">
        <v>#N/A</v>
      </c>
      <c r="F6924" s="84" t="s">
        <v>63</v>
      </c>
    </row>
    <row r="6925" spans="1:6" x14ac:dyDescent="0.25">
      <c r="A6925" s="84">
        <v>1902845761</v>
      </c>
      <c r="C6925" s="84">
        <v>0</v>
      </c>
      <c r="D6925" s="84">
        <v>1</v>
      </c>
      <c r="E6925" s="84" t="e">
        <v>#N/A</v>
      </c>
      <c r="F6925" s="84" t="s">
        <v>67</v>
      </c>
    </row>
    <row r="6926" spans="1:6" x14ac:dyDescent="0.25">
      <c r="A6926" s="84">
        <v>1003893223</v>
      </c>
      <c r="C6926" s="84">
        <v>0</v>
      </c>
      <c r="D6926" s="84">
        <v>1</v>
      </c>
      <c r="E6926" s="84" t="e">
        <v>#N/A</v>
      </c>
      <c r="F6926" s="84" t="s">
        <v>63</v>
      </c>
    </row>
    <row r="6927" spans="1:6" x14ac:dyDescent="0.25">
      <c r="A6927" s="84">
        <v>1700819224</v>
      </c>
      <c r="C6927" s="84">
        <v>0</v>
      </c>
      <c r="D6927" s="84">
        <v>1</v>
      </c>
      <c r="E6927" s="84" t="e">
        <v>#N/A</v>
      </c>
      <c r="F6927" s="84" t="s">
        <v>67</v>
      </c>
    </row>
    <row r="6928" spans="1:6" x14ac:dyDescent="0.25">
      <c r="A6928" s="84">
        <v>1518942119</v>
      </c>
      <c r="C6928" s="84">
        <v>0</v>
      </c>
      <c r="D6928" s="84">
        <v>1</v>
      </c>
      <c r="E6928" s="84" t="e">
        <v>#N/A</v>
      </c>
      <c r="F6928" s="84" t="s">
        <v>63</v>
      </c>
    </row>
    <row r="6929" spans="1:6" x14ac:dyDescent="0.25">
      <c r="A6929" s="84">
        <v>1487770962</v>
      </c>
      <c r="C6929" s="84">
        <v>0</v>
      </c>
      <c r="D6929" s="84">
        <v>1</v>
      </c>
      <c r="E6929" s="84" t="e">
        <v>#N/A</v>
      </c>
      <c r="F6929" s="84" t="s">
        <v>63</v>
      </c>
    </row>
    <row r="6930" spans="1:6" x14ac:dyDescent="0.25">
      <c r="A6930" s="84">
        <v>1851470967</v>
      </c>
      <c r="C6930" s="84">
        <v>0</v>
      </c>
      <c r="D6930" s="84">
        <v>1</v>
      </c>
      <c r="E6930" s="84" t="e">
        <v>#N/A</v>
      </c>
      <c r="F6930" s="84" t="s">
        <v>67</v>
      </c>
    </row>
    <row r="6931" spans="1:6" x14ac:dyDescent="0.25">
      <c r="A6931" s="84">
        <v>1013956473</v>
      </c>
      <c r="C6931" s="84">
        <v>0</v>
      </c>
      <c r="D6931" s="84">
        <v>1</v>
      </c>
      <c r="E6931" s="84" t="e">
        <v>#N/A</v>
      </c>
      <c r="F6931" s="84" t="s">
        <v>66</v>
      </c>
    </row>
    <row r="6932" spans="1:6" x14ac:dyDescent="0.25">
      <c r="A6932" s="84">
        <v>1912167347</v>
      </c>
      <c r="C6932" s="84">
        <v>0</v>
      </c>
      <c r="D6932" s="84">
        <v>1</v>
      </c>
      <c r="E6932" s="84" t="e">
        <v>#N/A</v>
      </c>
      <c r="F6932" s="84" t="s">
        <v>63</v>
      </c>
    </row>
    <row r="6933" spans="1:6" x14ac:dyDescent="0.25">
      <c r="A6933" s="84">
        <v>1083723225</v>
      </c>
      <c r="C6933" s="84">
        <v>0</v>
      </c>
      <c r="D6933" s="84">
        <v>1</v>
      </c>
      <c r="E6933" s="84" t="e">
        <v>#N/A</v>
      </c>
      <c r="F6933" s="84" t="s">
        <v>63</v>
      </c>
    </row>
    <row r="6934" spans="1:6" x14ac:dyDescent="0.25">
      <c r="A6934" s="84">
        <v>1780647305</v>
      </c>
      <c r="C6934" s="84">
        <v>0</v>
      </c>
      <c r="D6934" s="84">
        <v>1</v>
      </c>
      <c r="E6934" s="84" t="e">
        <v>#N/A</v>
      </c>
      <c r="F6934" s="84" t="s">
        <v>70</v>
      </c>
    </row>
    <row r="6935" spans="1:6" x14ac:dyDescent="0.25">
      <c r="A6935" s="84">
        <v>1659537926</v>
      </c>
      <c r="C6935" s="84">
        <v>0</v>
      </c>
      <c r="D6935" s="84">
        <v>1</v>
      </c>
      <c r="E6935" s="84" t="e">
        <v>#N/A</v>
      </c>
      <c r="F6935" s="84" t="s">
        <v>67</v>
      </c>
    </row>
    <row r="6936" spans="1:6" x14ac:dyDescent="0.25">
      <c r="A6936" s="84">
        <v>1497837033</v>
      </c>
      <c r="C6936" s="84">
        <v>0</v>
      </c>
      <c r="D6936" s="84">
        <v>1</v>
      </c>
      <c r="E6936" s="84" t="e">
        <v>#N/A</v>
      </c>
      <c r="F6936" s="84" t="s">
        <v>67</v>
      </c>
    </row>
    <row r="6937" spans="1:6" x14ac:dyDescent="0.25">
      <c r="A6937" s="84">
        <v>1669500708</v>
      </c>
      <c r="C6937" s="84">
        <v>0</v>
      </c>
      <c r="D6937" s="84">
        <v>1</v>
      </c>
      <c r="E6937" s="84" t="e">
        <v>#N/A</v>
      </c>
      <c r="F6937" s="84" t="s">
        <v>63</v>
      </c>
    </row>
    <row r="6938" spans="1:6" x14ac:dyDescent="0.25">
      <c r="A6938" s="84">
        <v>1396070553</v>
      </c>
      <c r="C6938" s="84">
        <v>0</v>
      </c>
      <c r="D6938" s="84">
        <v>1</v>
      </c>
      <c r="E6938" s="84" t="e">
        <v>#N/A</v>
      </c>
      <c r="F6938" s="84" t="s">
        <v>67</v>
      </c>
    </row>
    <row r="6939" spans="1:6" x14ac:dyDescent="0.25">
      <c r="A6939" s="84">
        <v>1750607354</v>
      </c>
      <c r="C6939" s="84">
        <v>0</v>
      </c>
      <c r="D6939" s="84">
        <v>1</v>
      </c>
      <c r="E6939" s="84" t="e">
        <v>#N/A</v>
      </c>
      <c r="F6939" s="84" t="s">
        <v>63</v>
      </c>
    </row>
    <row r="6940" spans="1:6" x14ac:dyDescent="0.25">
      <c r="A6940" s="84">
        <v>1083001655</v>
      </c>
      <c r="C6940" s="84">
        <v>0</v>
      </c>
      <c r="D6940" s="84">
        <v>1</v>
      </c>
      <c r="E6940" s="84" t="e">
        <v>#N/A</v>
      </c>
      <c r="F6940" s="84" t="s">
        <v>63</v>
      </c>
    </row>
    <row r="6941" spans="1:6" x14ac:dyDescent="0.25">
      <c r="A6941" s="84">
        <v>1346691482</v>
      </c>
      <c r="C6941" s="84">
        <v>0</v>
      </c>
      <c r="D6941" s="84">
        <v>1</v>
      </c>
      <c r="E6941" s="84" t="e">
        <v>#N/A</v>
      </c>
      <c r="F6941" s="84" t="s">
        <v>66</v>
      </c>
    </row>
    <row r="6942" spans="1:6" x14ac:dyDescent="0.25">
      <c r="A6942" s="84">
        <v>1326590878</v>
      </c>
      <c r="C6942" s="84">
        <v>0</v>
      </c>
      <c r="D6942" s="84">
        <v>1</v>
      </c>
      <c r="E6942" s="84" t="e">
        <v>#N/A</v>
      </c>
      <c r="F6942" s="84" t="s">
        <v>66</v>
      </c>
    </row>
    <row r="6943" spans="1:6" x14ac:dyDescent="0.25">
      <c r="A6943" s="84">
        <v>1912429689</v>
      </c>
      <c r="C6943" s="84">
        <v>0</v>
      </c>
      <c r="D6943" s="84">
        <v>1</v>
      </c>
      <c r="E6943" s="84" t="e">
        <v>#N/A</v>
      </c>
      <c r="F6943" s="84" t="s">
        <v>63</v>
      </c>
    </row>
    <row r="6944" spans="1:6" x14ac:dyDescent="0.25">
      <c r="A6944" s="84">
        <v>1801493374</v>
      </c>
      <c r="C6944" s="84">
        <v>0</v>
      </c>
      <c r="D6944" s="84">
        <v>1</v>
      </c>
      <c r="E6944" s="84" t="e">
        <v>#N/A</v>
      </c>
      <c r="F6944" s="84" t="s">
        <v>63</v>
      </c>
    </row>
    <row r="6945" spans="1:6" x14ac:dyDescent="0.25">
      <c r="A6945" s="84">
        <v>1124618186</v>
      </c>
      <c r="C6945" s="84">
        <v>0</v>
      </c>
      <c r="D6945" s="84">
        <v>1</v>
      </c>
      <c r="E6945" s="84" t="e">
        <v>#N/A</v>
      </c>
      <c r="F6945" s="84" t="s">
        <v>67</v>
      </c>
    </row>
    <row r="6946" spans="1:6" x14ac:dyDescent="0.25">
      <c r="A6946" s="84">
        <v>1679754956</v>
      </c>
      <c r="C6946" s="84">
        <v>0</v>
      </c>
      <c r="D6946" s="84">
        <v>1</v>
      </c>
      <c r="E6946" s="84" t="e">
        <v>#N/A</v>
      </c>
      <c r="F6946" s="84" t="s">
        <v>70</v>
      </c>
    </row>
    <row r="6947" spans="1:6" x14ac:dyDescent="0.25">
      <c r="A6947" s="84">
        <v>1619963063</v>
      </c>
      <c r="C6947" s="84">
        <v>0</v>
      </c>
      <c r="D6947" s="84">
        <v>1</v>
      </c>
      <c r="E6947" s="84" t="e">
        <v>#N/A</v>
      </c>
      <c r="F6947" s="84" t="s">
        <v>67</v>
      </c>
    </row>
    <row r="6948" spans="1:6" x14ac:dyDescent="0.25">
      <c r="A6948" s="84">
        <v>1750325569</v>
      </c>
      <c r="C6948" s="84">
        <v>0</v>
      </c>
      <c r="D6948" s="84">
        <v>1</v>
      </c>
      <c r="E6948" s="84" t="e">
        <v>#N/A</v>
      </c>
      <c r="F6948" s="84" t="s">
        <v>70</v>
      </c>
    </row>
    <row r="6949" spans="1:6" x14ac:dyDescent="0.25">
      <c r="A6949" s="84">
        <v>1598945834</v>
      </c>
      <c r="C6949" s="84">
        <v>0</v>
      </c>
      <c r="D6949" s="84">
        <v>1</v>
      </c>
      <c r="E6949" s="84" t="e">
        <v>#N/A</v>
      </c>
      <c r="F6949" s="84" t="s">
        <v>66</v>
      </c>
    </row>
    <row r="6950" spans="1:6" x14ac:dyDescent="0.25">
      <c r="A6950" s="84">
        <v>1417069246</v>
      </c>
      <c r="C6950" s="84">
        <v>0</v>
      </c>
      <c r="D6950" s="84">
        <v>1</v>
      </c>
      <c r="E6950" s="84" t="e">
        <v>#N/A</v>
      </c>
      <c r="F6950" s="84" t="s">
        <v>63</v>
      </c>
    </row>
    <row r="6951" spans="1:6" x14ac:dyDescent="0.25">
      <c r="A6951" s="84">
        <v>1952629065</v>
      </c>
      <c r="C6951" s="84">
        <v>0</v>
      </c>
      <c r="D6951" s="84">
        <v>1</v>
      </c>
      <c r="E6951" s="84" t="e">
        <v>#N/A</v>
      </c>
      <c r="F6951" s="84" t="s">
        <v>63</v>
      </c>
    </row>
    <row r="6952" spans="1:6" x14ac:dyDescent="0.25">
      <c r="A6952" s="84">
        <v>1477550739</v>
      </c>
      <c r="C6952" s="84">
        <v>0</v>
      </c>
      <c r="D6952" s="84">
        <v>1</v>
      </c>
      <c r="E6952" s="84" t="e">
        <v>#N/A</v>
      </c>
      <c r="F6952" s="84" t="s">
        <v>66</v>
      </c>
    </row>
    <row r="6953" spans="1:6" x14ac:dyDescent="0.25">
      <c r="A6953" s="84">
        <v>1679776561</v>
      </c>
      <c r="C6953" s="84">
        <v>0</v>
      </c>
      <c r="D6953" s="84">
        <v>1</v>
      </c>
      <c r="E6953" s="84" t="e">
        <v>#N/A</v>
      </c>
      <c r="F6953" s="84" t="s">
        <v>67</v>
      </c>
    </row>
    <row r="6954" spans="1:6" x14ac:dyDescent="0.25">
      <c r="A6954" s="84">
        <v>1962441329</v>
      </c>
      <c r="C6954" s="84">
        <v>0</v>
      </c>
      <c r="D6954" s="84">
        <v>1</v>
      </c>
      <c r="E6954" s="84" t="e">
        <v>#N/A</v>
      </c>
      <c r="F6954" s="84" t="s">
        <v>63</v>
      </c>
    </row>
    <row r="6955" spans="1:6" x14ac:dyDescent="0.25">
      <c r="A6955" s="84">
        <v>1013143189</v>
      </c>
      <c r="C6955" s="84">
        <v>0</v>
      </c>
      <c r="D6955" s="84">
        <v>1</v>
      </c>
      <c r="E6955" s="84" t="e">
        <v>#N/A</v>
      </c>
      <c r="F6955" s="84" t="s">
        <v>63</v>
      </c>
    </row>
    <row r="6956" spans="1:6" x14ac:dyDescent="0.25">
      <c r="A6956" s="84">
        <v>1265656870</v>
      </c>
      <c r="C6956" s="84">
        <v>0</v>
      </c>
      <c r="D6956" s="84">
        <v>1</v>
      </c>
      <c r="E6956" s="84" t="e">
        <v>#N/A</v>
      </c>
      <c r="F6956" s="84" t="s">
        <v>66</v>
      </c>
    </row>
    <row r="6957" spans="1:6" x14ac:dyDescent="0.25">
      <c r="A6957" s="84">
        <v>1265692784</v>
      </c>
      <c r="C6957" s="84">
        <v>0</v>
      </c>
      <c r="D6957" s="84">
        <v>1</v>
      </c>
      <c r="E6957" s="84" t="e">
        <v>#N/A</v>
      </c>
      <c r="F6957" s="84" t="s">
        <v>66</v>
      </c>
    </row>
    <row r="6958" spans="1:6" x14ac:dyDescent="0.25">
      <c r="A6958" s="84">
        <v>1164625257</v>
      </c>
      <c r="C6958" s="84">
        <v>0</v>
      </c>
      <c r="D6958" s="84">
        <v>1</v>
      </c>
      <c r="E6958" s="84" t="e">
        <v>#N/A</v>
      </c>
      <c r="F6958" s="84" t="s">
        <v>63</v>
      </c>
    </row>
    <row r="6959" spans="1:6" x14ac:dyDescent="0.25">
      <c r="A6959" s="84">
        <v>1548829666</v>
      </c>
      <c r="C6959" s="84">
        <v>0</v>
      </c>
      <c r="D6959" s="84">
        <v>1</v>
      </c>
      <c r="E6959" s="84" t="e">
        <v>#N/A</v>
      </c>
      <c r="F6959" s="84" t="s">
        <v>68</v>
      </c>
    </row>
    <row r="6960" spans="1:6" x14ac:dyDescent="0.25">
      <c r="A6960" s="84">
        <v>1447830443</v>
      </c>
      <c r="C6960" s="84">
        <v>0</v>
      </c>
      <c r="D6960" s="84">
        <v>1</v>
      </c>
      <c r="E6960" s="84" t="e">
        <v>#N/A</v>
      </c>
      <c r="F6960" s="84" t="s">
        <v>68</v>
      </c>
    </row>
    <row r="6961" spans="1:6" x14ac:dyDescent="0.25">
      <c r="A6961" s="84">
        <v>1174567010</v>
      </c>
      <c r="C6961" s="84">
        <v>0</v>
      </c>
      <c r="D6961" s="84">
        <v>1</v>
      </c>
      <c r="E6961" s="84" t="e">
        <v>#N/A</v>
      </c>
      <c r="F6961" s="84" t="s">
        <v>63</v>
      </c>
    </row>
    <row r="6962" spans="1:6" x14ac:dyDescent="0.25">
      <c r="A6962" s="84">
        <v>1003927930</v>
      </c>
      <c r="C6962" s="84">
        <v>0</v>
      </c>
      <c r="D6962" s="84">
        <v>1</v>
      </c>
      <c r="E6962" s="84" t="e">
        <v>#N/A</v>
      </c>
      <c r="F6962" s="84" t="s">
        <v>66</v>
      </c>
    </row>
    <row r="6963" spans="1:6" x14ac:dyDescent="0.25">
      <c r="A6963" s="84">
        <v>1861459166</v>
      </c>
      <c r="C6963" s="84">
        <v>0</v>
      </c>
      <c r="D6963" s="84">
        <v>1</v>
      </c>
      <c r="E6963" s="84" t="e">
        <v>#N/A</v>
      </c>
      <c r="F6963" s="84" t="s">
        <v>67</v>
      </c>
    </row>
    <row r="6964" spans="1:6" x14ac:dyDescent="0.25">
      <c r="A6964" s="84">
        <v>1013998228</v>
      </c>
      <c r="C6964" s="84">
        <v>0</v>
      </c>
      <c r="D6964" s="84">
        <v>1</v>
      </c>
      <c r="E6964" s="84" t="e">
        <v>#N/A</v>
      </c>
      <c r="F6964" s="84" t="s">
        <v>63</v>
      </c>
    </row>
    <row r="6965" spans="1:6" x14ac:dyDescent="0.25">
      <c r="A6965" s="84">
        <v>1891795381</v>
      </c>
      <c r="C6965" s="84">
        <v>0</v>
      </c>
      <c r="D6965" s="84">
        <v>1</v>
      </c>
      <c r="E6965" s="84" t="e">
        <v>#N/A</v>
      </c>
      <c r="F6965" s="84" t="s">
        <v>67</v>
      </c>
    </row>
    <row r="6966" spans="1:6" x14ac:dyDescent="0.25">
      <c r="A6966" s="84">
        <v>1821075011</v>
      </c>
      <c r="C6966" s="84">
        <v>0</v>
      </c>
      <c r="D6966" s="84">
        <v>1</v>
      </c>
      <c r="E6966" s="84" t="e">
        <v>#N/A</v>
      </c>
      <c r="F6966" s="84" t="s">
        <v>66</v>
      </c>
    </row>
    <row r="6967" spans="1:6" x14ac:dyDescent="0.25">
      <c r="A6967" s="84">
        <v>1487889960</v>
      </c>
      <c r="C6967" s="84">
        <v>0</v>
      </c>
      <c r="D6967" s="84">
        <v>1</v>
      </c>
      <c r="E6967" s="84" t="e">
        <v>#N/A</v>
      </c>
      <c r="F6967" s="84" t="s">
        <v>63</v>
      </c>
    </row>
    <row r="6968" spans="1:6" x14ac:dyDescent="0.25">
      <c r="A6968" s="84">
        <v>1841439270</v>
      </c>
      <c r="C6968" s="84">
        <v>0</v>
      </c>
      <c r="D6968" s="84">
        <v>1</v>
      </c>
      <c r="E6968" s="84" t="e">
        <v>#N/A</v>
      </c>
      <c r="F6968" s="84" t="s">
        <v>66</v>
      </c>
    </row>
    <row r="6969" spans="1:6" x14ac:dyDescent="0.25">
      <c r="A6969" s="84">
        <v>1235427238</v>
      </c>
      <c r="C6969" s="84">
        <v>0</v>
      </c>
      <c r="D6969" s="84">
        <v>1</v>
      </c>
      <c r="E6969" s="84" t="e">
        <v>#N/A</v>
      </c>
      <c r="F6969" s="84" t="s">
        <v>63</v>
      </c>
    </row>
    <row r="6970" spans="1:6" x14ac:dyDescent="0.25">
      <c r="A6970" s="84">
        <v>1487099685</v>
      </c>
      <c r="C6970" s="84">
        <v>0</v>
      </c>
      <c r="D6970" s="84">
        <v>1</v>
      </c>
      <c r="E6970" s="84" t="e">
        <v>#N/A</v>
      </c>
      <c r="F6970" s="84" t="s">
        <v>63</v>
      </c>
    </row>
    <row r="6971" spans="1:6" x14ac:dyDescent="0.25">
      <c r="A6971" s="84">
        <v>1982058830</v>
      </c>
      <c r="C6971" s="84">
        <v>0</v>
      </c>
      <c r="D6971" s="84">
        <v>1</v>
      </c>
      <c r="E6971" s="84" t="e">
        <v>#N/A</v>
      </c>
      <c r="F6971" s="84" t="s">
        <v>67</v>
      </c>
    </row>
    <row r="6972" spans="1:6" x14ac:dyDescent="0.25">
      <c r="A6972" s="84">
        <v>1114457892</v>
      </c>
      <c r="C6972" s="84">
        <v>0</v>
      </c>
      <c r="D6972" s="84">
        <v>1</v>
      </c>
      <c r="E6972" s="84" t="e">
        <v>#N/A</v>
      </c>
      <c r="F6972" s="84" t="s">
        <v>68</v>
      </c>
    </row>
    <row r="6973" spans="1:6" x14ac:dyDescent="0.25">
      <c r="A6973" s="84">
        <v>1659803633</v>
      </c>
      <c r="C6973" s="84">
        <v>0</v>
      </c>
      <c r="D6973" s="84">
        <v>1</v>
      </c>
      <c r="E6973" s="84" t="e">
        <v>#N/A</v>
      </c>
      <c r="F6973" s="84" t="s">
        <v>67</v>
      </c>
    </row>
    <row r="6974" spans="1:6" x14ac:dyDescent="0.25">
      <c r="A6974" s="84">
        <v>1437589124</v>
      </c>
      <c r="C6974" s="84">
        <v>0</v>
      </c>
      <c r="D6974" s="84">
        <v>1</v>
      </c>
      <c r="E6974" s="84" t="e">
        <v>#N/A</v>
      </c>
      <c r="F6974" s="84" t="s">
        <v>63</v>
      </c>
    </row>
    <row r="6975" spans="1:6" x14ac:dyDescent="0.25">
      <c r="A6975" s="84">
        <v>1558986257</v>
      </c>
      <c r="C6975" s="84">
        <v>0</v>
      </c>
      <c r="D6975" s="84">
        <v>1</v>
      </c>
      <c r="E6975" s="84" t="e">
        <v>#N/A</v>
      </c>
      <c r="F6975" s="84" t="s">
        <v>67</v>
      </c>
    </row>
    <row r="6976" spans="1:6" x14ac:dyDescent="0.25">
      <c r="A6976" s="84">
        <v>1184679664</v>
      </c>
      <c r="C6976" s="84">
        <v>0</v>
      </c>
      <c r="D6976" s="84">
        <v>1</v>
      </c>
      <c r="E6976" s="84" t="e">
        <v>#N/A</v>
      </c>
      <c r="F6976" s="84" t="s">
        <v>66</v>
      </c>
    </row>
    <row r="6977" spans="1:6" x14ac:dyDescent="0.25">
      <c r="A6977" s="84">
        <v>1841372737</v>
      </c>
      <c r="C6977" s="84">
        <v>0</v>
      </c>
      <c r="D6977" s="84">
        <v>1</v>
      </c>
      <c r="E6977" s="84" t="e">
        <v>#N/A</v>
      </c>
      <c r="F6977" s="84" t="s">
        <v>67</v>
      </c>
    </row>
    <row r="6978" spans="1:6" x14ac:dyDescent="0.25">
      <c r="A6978" s="84">
        <v>1316943947</v>
      </c>
      <c r="C6978" s="84">
        <v>0</v>
      </c>
      <c r="D6978" s="84">
        <v>1</v>
      </c>
      <c r="E6978" s="84" t="e">
        <v>#N/A</v>
      </c>
      <c r="F6978" s="84" t="s">
        <v>70</v>
      </c>
    </row>
    <row r="6979" spans="1:6" x14ac:dyDescent="0.25">
      <c r="A6979" s="84">
        <v>1225232531</v>
      </c>
      <c r="C6979" s="84">
        <v>0</v>
      </c>
      <c r="D6979" s="84">
        <v>1</v>
      </c>
      <c r="E6979" s="84" t="e">
        <v>#N/A</v>
      </c>
      <c r="F6979" s="84" t="s">
        <v>63</v>
      </c>
    </row>
    <row r="6980" spans="1:6" x14ac:dyDescent="0.25">
      <c r="A6980" s="84">
        <v>1568412492</v>
      </c>
      <c r="C6980" s="84">
        <v>0</v>
      </c>
      <c r="D6980" s="84">
        <v>1</v>
      </c>
      <c r="E6980" s="84" t="e">
        <v>#N/A</v>
      </c>
      <c r="F6980" s="84" t="s">
        <v>63</v>
      </c>
    </row>
    <row r="6981" spans="1:6" x14ac:dyDescent="0.25">
      <c r="A6981" s="84">
        <v>1861504458</v>
      </c>
      <c r="C6981" s="84">
        <v>0</v>
      </c>
      <c r="D6981" s="84">
        <v>1</v>
      </c>
      <c r="E6981" s="84" t="e">
        <v>#N/A</v>
      </c>
      <c r="F6981" s="84" t="s">
        <v>70</v>
      </c>
    </row>
    <row r="6982" spans="1:6" x14ac:dyDescent="0.25">
      <c r="A6982" s="84">
        <v>1235183807</v>
      </c>
      <c r="C6982" s="84">
        <v>0</v>
      </c>
      <c r="D6982" s="84">
        <v>1</v>
      </c>
      <c r="E6982" s="84" t="e">
        <v>#N/A</v>
      </c>
      <c r="F6982" s="84" t="s">
        <v>63</v>
      </c>
    </row>
    <row r="6983" spans="1:6" x14ac:dyDescent="0.25">
      <c r="A6983" s="84">
        <v>1932240603</v>
      </c>
      <c r="C6983" s="84">
        <v>0</v>
      </c>
      <c r="D6983" s="84">
        <v>1</v>
      </c>
      <c r="E6983" s="84" t="e">
        <v>#N/A</v>
      </c>
      <c r="F6983" s="84" t="s">
        <v>63</v>
      </c>
    </row>
    <row r="6984" spans="1:6" x14ac:dyDescent="0.25">
      <c r="A6984" s="84">
        <v>1720278013</v>
      </c>
      <c r="C6984" s="84">
        <v>0</v>
      </c>
      <c r="D6984" s="84">
        <v>1</v>
      </c>
      <c r="E6984" s="84" t="e">
        <v>#N/A</v>
      </c>
      <c r="F6984" s="84" t="s">
        <v>66</v>
      </c>
    </row>
    <row r="6985" spans="1:6" x14ac:dyDescent="0.25">
      <c r="A6985" s="84">
        <v>1679504054</v>
      </c>
      <c r="C6985" s="84">
        <v>0</v>
      </c>
      <c r="D6985" s="84">
        <v>1</v>
      </c>
      <c r="E6985" s="84" t="e">
        <v>#N/A</v>
      </c>
      <c r="F6985" s="84" t="s">
        <v>63</v>
      </c>
    </row>
    <row r="6986" spans="1:6" x14ac:dyDescent="0.25">
      <c r="A6986" s="84">
        <v>1033377221</v>
      </c>
      <c r="C6986" s="84">
        <v>0</v>
      </c>
      <c r="D6986" s="84">
        <v>1</v>
      </c>
      <c r="E6986" s="84" t="e">
        <v>#N/A</v>
      </c>
      <c r="F6986" s="84" t="s">
        <v>66</v>
      </c>
    </row>
    <row r="6987" spans="1:6" x14ac:dyDescent="0.25">
      <c r="A6987" s="84">
        <v>1245465152</v>
      </c>
      <c r="C6987" s="84">
        <v>0</v>
      </c>
      <c r="D6987" s="84">
        <v>1</v>
      </c>
      <c r="E6987" s="84" t="e">
        <v>#N/A</v>
      </c>
      <c r="F6987" s="84" t="s">
        <v>67</v>
      </c>
    </row>
    <row r="6988" spans="1:6" x14ac:dyDescent="0.25">
      <c r="A6988" s="84">
        <v>1205128725</v>
      </c>
      <c r="C6988" s="84">
        <v>0</v>
      </c>
      <c r="D6988" s="84">
        <v>1</v>
      </c>
      <c r="E6988" s="84" t="e">
        <v>#N/A</v>
      </c>
      <c r="F6988" s="84" t="s">
        <v>66</v>
      </c>
    </row>
    <row r="6989" spans="1:6" x14ac:dyDescent="0.25">
      <c r="A6989" s="84">
        <v>1558633008</v>
      </c>
      <c r="C6989" s="84">
        <v>0</v>
      </c>
      <c r="D6989" s="84">
        <v>1</v>
      </c>
      <c r="E6989" s="84" t="e">
        <v>#N/A</v>
      </c>
      <c r="F6989" s="84" t="s">
        <v>67</v>
      </c>
    </row>
    <row r="6990" spans="1:6" x14ac:dyDescent="0.25">
      <c r="A6990" s="84">
        <v>1104247410</v>
      </c>
      <c r="C6990" s="84">
        <v>0</v>
      </c>
      <c r="D6990" s="84">
        <v>1</v>
      </c>
      <c r="E6990" s="84" t="e">
        <v>#N/A</v>
      </c>
      <c r="F6990" s="84" t="s">
        <v>63</v>
      </c>
    </row>
    <row r="6991" spans="1:6" x14ac:dyDescent="0.25">
      <c r="A6991" s="84">
        <v>1316384712</v>
      </c>
      <c r="C6991" s="84">
        <v>0</v>
      </c>
      <c r="D6991" s="84">
        <v>1</v>
      </c>
      <c r="E6991" s="84" t="e">
        <v>#N/A</v>
      </c>
      <c r="F6991" s="84" t="s">
        <v>67</v>
      </c>
    </row>
    <row r="6992" spans="1:6" x14ac:dyDescent="0.25">
      <c r="A6992" s="84">
        <v>1881012557</v>
      </c>
      <c r="C6992" s="84">
        <v>0</v>
      </c>
      <c r="D6992" s="84">
        <v>1</v>
      </c>
      <c r="E6992" s="84" t="e">
        <v>#N/A</v>
      </c>
      <c r="F6992" s="84" t="s">
        <v>63</v>
      </c>
    </row>
    <row r="6993" spans="1:6" x14ac:dyDescent="0.25">
      <c r="A6993" s="84">
        <v>1487820353</v>
      </c>
      <c r="C6993" s="84">
        <v>0</v>
      </c>
      <c r="D6993" s="84">
        <v>1</v>
      </c>
      <c r="E6993" s="84" t="e">
        <v>#N/A</v>
      </c>
      <c r="F6993" s="84" t="s">
        <v>63</v>
      </c>
    </row>
    <row r="6994" spans="1:6" x14ac:dyDescent="0.25">
      <c r="A6994" s="84">
        <v>1033524095</v>
      </c>
      <c r="C6994" s="84">
        <v>0</v>
      </c>
      <c r="D6994" s="84">
        <v>1</v>
      </c>
      <c r="E6994" s="84" t="e">
        <v>#N/A</v>
      </c>
      <c r="F6994" s="84" t="s">
        <v>66</v>
      </c>
    </row>
    <row r="6995" spans="1:6" x14ac:dyDescent="0.25">
      <c r="A6995" s="84">
        <v>1497204317</v>
      </c>
      <c r="C6995" s="84">
        <v>0</v>
      </c>
      <c r="D6995" s="84">
        <v>1</v>
      </c>
      <c r="E6995" s="84" t="e">
        <v>#N/A</v>
      </c>
      <c r="F6995" s="84" t="s">
        <v>66</v>
      </c>
    </row>
    <row r="6996" spans="1:6" x14ac:dyDescent="0.25">
      <c r="A6996" s="84">
        <v>1376062752</v>
      </c>
      <c r="C6996" s="84">
        <v>0</v>
      </c>
      <c r="D6996" s="84">
        <v>1</v>
      </c>
      <c r="E6996" s="84" t="e">
        <v>#N/A</v>
      </c>
      <c r="F6996" s="84" t="s">
        <v>66</v>
      </c>
    </row>
    <row r="6997" spans="1:6" x14ac:dyDescent="0.25">
      <c r="A6997" s="84">
        <v>1881623767</v>
      </c>
      <c r="C6997" s="84">
        <v>0</v>
      </c>
      <c r="D6997" s="84">
        <v>1</v>
      </c>
      <c r="E6997" s="84" t="e">
        <v>#N/A</v>
      </c>
      <c r="F6997" s="84" t="s">
        <v>70</v>
      </c>
    </row>
    <row r="6998" spans="1:6" x14ac:dyDescent="0.25">
      <c r="A6998" s="84">
        <v>1366555385</v>
      </c>
      <c r="C6998" s="84">
        <v>0</v>
      </c>
      <c r="D6998" s="84">
        <v>1</v>
      </c>
      <c r="E6998" s="84" t="e">
        <v>#N/A</v>
      </c>
      <c r="F6998" s="84" t="s">
        <v>66</v>
      </c>
    </row>
    <row r="6999" spans="1:6" x14ac:dyDescent="0.25">
      <c r="A6999" s="84">
        <v>1376579698</v>
      </c>
      <c r="C6999" s="84">
        <v>0</v>
      </c>
      <c r="D6999" s="84">
        <v>1</v>
      </c>
      <c r="E6999" s="84" t="e">
        <v>#N/A</v>
      </c>
      <c r="F6999" s="84" t="s">
        <v>66</v>
      </c>
    </row>
    <row r="7000" spans="1:6" x14ac:dyDescent="0.25">
      <c r="A7000" s="84">
        <v>1770544298</v>
      </c>
      <c r="C7000" s="84">
        <v>0</v>
      </c>
      <c r="D7000" s="84">
        <v>1</v>
      </c>
      <c r="E7000" s="84" t="e">
        <v>#N/A</v>
      </c>
      <c r="F7000" s="84" t="s">
        <v>63</v>
      </c>
    </row>
    <row r="7001" spans="1:6" x14ac:dyDescent="0.25">
      <c r="A7001" s="84">
        <v>1972549632</v>
      </c>
      <c r="C7001" s="84">
        <v>0</v>
      </c>
      <c r="D7001" s="84">
        <v>1</v>
      </c>
      <c r="E7001" s="84" t="e">
        <v>#N/A</v>
      </c>
      <c r="F7001" s="84" t="s">
        <v>63</v>
      </c>
    </row>
    <row r="7002" spans="1:6" x14ac:dyDescent="0.25">
      <c r="A7002" s="84">
        <v>1619170693</v>
      </c>
      <c r="C7002" s="84">
        <v>0</v>
      </c>
      <c r="D7002" s="84">
        <v>1</v>
      </c>
      <c r="E7002" s="84" t="e">
        <v>#N/A</v>
      </c>
      <c r="F7002" s="84" t="s">
        <v>66</v>
      </c>
    </row>
    <row r="7003" spans="1:6" x14ac:dyDescent="0.25">
      <c r="A7003" s="84">
        <v>1811969645</v>
      </c>
      <c r="C7003" s="84">
        <v>0</v>
      </c>
      <c r="D7003" s="84">
        <v>1</v>
      </c>
      <c r="E7003" s="84" t="e">
        <v>#N/A</v>
      </c>
      <c r="F7003" s="84" t="s">
        <v>66</v>
      </c>
    </row>
    <row r="7004" spans="1:6" x14ac:dyDescent="0.25">
      <c r="A7004" s="84">
        <v>1356500532</v>
      </c>
      <c r="C7004" s="84">
        <v>0</v>
      </c>
      <c r="D7004" s="84">
        <v>1</v>
      </c>
      <c r="E7004" s="84" t="e">
        <v>#N/A</v>
      </c>
      <c r="F7004" s="84" t="s">
        <v>63</v>
      </c>
    </row>
    <row r="7005" spans="1:6" x14ac:dyDescent="0.25">
      <c r="A7005" s="84">
        <v>1518170406</v>
      </c>
      <c r="C7005" s="84">
        <v>0</v>
      </c>
      <c r="D7005" s="84">
        <v>1</v>
      </c>
      <c r="E7005" s="84" t="e">
        <v>#N/A</v>
      </c>
      <c r="F7005" s="84" t="s">
        <v>63</v>
      </c>
    </row>
    <row r="7006" spans="1:6" x14ac:dyDescent="0.25">
      <c r="A7006" s="84">
        <v>1912285644</v>
      </c>
      <c r="C7006" s="84">
        <v>0</v>
      </c>
      <c r="D7006" s="84">
        <v>1</v>
      </c>
      <c r="E7006" s="84" t="e">
        <v>#N/A</v>
      </c>
      <c r="F7006" s="84" t="s">
        <v>66</v>
      </c>
    </row>
    <row r="7007" spans="1:6" x14ac:dyDescent="0.25">
      <c r="A7007" s="84">
        <v>1982812681</v>
      </c>
      <c r="C7007" s="84">
        <v>0</v>
      </c>
      <c r="D7007" s="84">
        <v>1</v>
      </c>
      <c r="E7007" s="84" t="e">
        <v>#N/A</v>
      </c>
      <c r="F7007" s="84" t="s">
        <v>63</v>
      </c>
    </row>
    <row r="7008" spans="1:6" x14ac:dyDescent="0.25">
      <c r="A7008" s="84">
        <v>1679822266</v>
      </c>
      <c r="C7008" s="84">
        <v>0</v>
      </c>
      <c r="D7008" s="84">
        <v>1</v>
      </c>
      <c r="E7008" s="84" t="e">
        <v>#N/A</v>
      </c>
      <c r="F7008" s="84" t="s">
        <v>63</v>
      </c>
    </row>
    <row r="7009" spans="1:6" x14ac:dyDescent="0.25">
      <c r="A7009" s="84">
        <v>1558724237</v>
      </c>
      <c r="C7009" s="84">
        <v>0</v>
      </c>
      <c r="D7009" s="84">
        <v>1</v>
      </c>
      <c r="E7009" s="84" t="e">
        <v>#N/A</v>
      </c>
      <c r="F7009" s="84" t="s">
        <v>63</v>
      </c>
    </row>
    <row r="7010" spans="1:6" x14ac:dyDescent="0.25">
      <c r="A7010" s="84">
        <v>1225451925</v>
      </c>
      <c r="C7010" s="84">
        <v>0</v>
      </c>
      <c r="D7010" s="84">
        <v>1</v>
      </c>
      <c r="E7010" s="84" t="e">
        <v>#N/A</v>
      </c>
      <c r="F7010" s="84" t="s">
        <v>63</v>
      </c>
    </row>
    <row r="7011" spans="1:6" x14ac:dyDescent="0.25">
      <c r="A7011" s="84">
        <v>1760833875</v>
      </c>
      <c r="C7011" s="84">
        <v>0</v>
      </c>
      <c r="D7011" s="84">
        <v>1</v>
      </c>
      <c r="E7011" s="84" t="e">
        <v>#N/A</v>
      </c>
      <c r="F7011" s="84" t="s">
        <v>66</v>
      </c>
    </row>
    <row r="7012" spans="1:6" x14ac:dyDescent="0.25">
      <c r="A7012" s="84">
        <v>1780118059</v>
      </c>
      <c r="C7012" s="84">
        <v>0</v>
      </c>
      <c r="D7012" s="84">
        <v>1</v>
      </c>
      <c r="E7012" s="84" t="e">
        <v>#N/A</v>
      </c>
      <c r="F7012" s="84" t="s">
        <v>63</v>
      </c>
    </row>
    <row r="7013" spans="1:6" x14ac:dyDescent="0.25">
      <c r="A7013" s="84">
        <v>1710145974</v>
      </c>
      <c r="C7013" s="84">
        <v>0</v>
      </c>
      <c r="D7013" s="84">
        <v>1</v>
      </c>
      <c r="E7013" s="84" t="e">
        <v>#N/A</v>
      </c>
      <c r="F7013" s="84" t="s">
        <v>63</v>
      </c>
    </row>
    <row r="7014" spans="1:6" x14ac:dyDescent="0.25">
      <c r="A7014" s="84">
        <v>1447807805</v>
      </c>
      <c r="C7014" s="84">
        <v>0</v>
      </c>
      <c r="D7014" s="84">
        <v>1</v>
      </c>
      <c r="E7014" s="84" t="e">
        <v>#N/A</v>
      </c>
      <c r="F7014" s="84" t="s">
        <v>63</v>
      </c>
    </row>
    <row r="7015" spans="1:6" x14ac:dyDescent="0.25">
      <c r="A7015" s="84">
        <v>1881219475</v>
      </c>
      <c r="C7015" s="84">
        <v>0</v>
      </c>
      <c r="D7015" s="84">
        <v>1</v>
      </c>
      <c r="E7015" s="84" t="e">
        <v>#N/A</v>
      </c>
      <c r="F7015" s="84" t="s">
        <v>63</v>
      </c>
    </row>
    <row r="7016" spans="1:6" x14ac:dyDescent="0.25">
      <c r="A7016" s="84">
        <v>1306847884</v>
      </c>
      <c r="C7016" s="84">
        <v>0</v>
      </c>
      <c r="D7016" s="84">
        <v>1</v>
      </c>
      <c r="E7016" s="84" t="e">
        <v>#N/A</v>
      </c>
      <c r="F7016" s="84" t="s">
        <v>68</v>
      </c>
    </row>
    <row r="7017" spans="1:6" x14ac:dyDescent="0.25">
      <c r="A7017" s="84">
        <v>1104994813</v>
      </c>
      <c r="C7017" s="84">
        <v>0</v>
      </c>
      <c r="D7017" s="84">
        <v>1</v>
      </c>
      <c r="E7017" s="84" t="e">
        <v>#N/A</v>
      </c>
      <c r="F7017" s="84" t="s">
        <v>70</v>
      </c>
    </row>
    <row r="7018" spans="1:6" x14ac:dyDescent="0.25">
      <c r="A7018" s="84">
        <v>1497843288</v>
      </c>
      <c r="C7018" s="84">
        <v>0</v>
      </c>
      <c r="D7018" s="84">
        <v>1</v>
      </c>
      <c r="E7018" s="84" t="e">
        <v>#N/A</v>
      </c>
      <c r="F7018" s="84" t="s">
        <v>66</v>
      </c>
    </row>
    <row r="7019" spans="1:6" x14ac:dyDescent="0.25">
      <c r="A7019" s="84">
        <v>1558310698</v>
      </c>
      <c r="C7019" s="84">
        <v>0</v>
      </c>
      <c r="D7019" s="84">
        <v>1</v>
      </c>
      <c r="E7019" s="84" t="e">
        <v>#N/A</v>
      </c>
      <c r="F7019" s="84" t="s">
        <v>66</v>
      </c>
    </row>
    <row r="7020" spans="1:6" x14ac:dyDescent="0.25">
      <c r="A7020" s="84">
        <v>1487711743</v>
      </c>
      <c r="C7020" s="84">
        <v>0</v>
      </c>
      <c r="D7020" s="84">
        <v>1</v>
      </c>
      <c r="E7020" s="84" t="e">
        <v>#N/A</v>
      </c>
      <c r="F7020" s="84" t="s">
        <v>66</v>
      </c>
    </row>
    <row r="7021" spans="1:6" x14ac:dyDescent="0.25">
      <c r="A7021" s="84">
        <v>1306825302</v>
      </c>
      <c r="C7021" s="84">
        <v>0</v>
      </c>
      <c r="D7021" s="84">
        <v>1</v>
      </c>
      <c r="E7021" s="84" t="e">
        <v>#N/A</v>
      </c>
      <c r="F7021" s="84" t="s">
        <v>66</v>
      </c>
    </row>
    <row r="7022" spans="1:6" x14ac:dyDescent="0.25">
      <c r="A7022" s="84">
        <v>1518950823</v>
      </c>
      <c r="C7022" s="84">
        <v>0</v>
      </c>
      <c r="D7022" s="84">
        <v>1</v>
      </c>
      <c r="E7022" s="84" t="e">
        <v>#N/A</v>
      </c>
      <c r="F7022" s="84" t="s">
        <v>66</v>
      </c>
    </row>
    <row r="7023" spans="1:6" x14ac:dyDescent="0.25">
      <c r="A7023" s="84">
        <v>1912014549</v>
      </c>
      <c r="C7023" s="84">
        <v>0</v>
      </c>
      <c r="D7023" s="84">
        <v>1</v>
      </c>
      <c r="E7023" s="84" t="e">
        <v>#N/A</v>
      </c>
      <c r="F7023" s="84" t="s">
        <v>63</v>
      </c>
    </row>
    <row r="7024" spans="1:6" x14ac:dyDescent="0.25">
      <c r="A7024" s="84">
        <v>1598811101</v>
      </c>
      <c r="C7024" s="84">
        <v>0</v>
      </c>
      <c r="D7024" s="84">
        <v>1</v>
      </c>
      <c r="E7024" s="84" t="e">
        <v>#N/A</v>
      </c>
      <c r="F7024" s="84" t="s">
        <v>67</v>
      </c>
    </row>
    <row r="7025" spans="1:6" x14ac:dyDescent="0.25">
      <c r="A7025" s="84">
        <v>1992797302</v>
      </c>
      <c r="C7025" s="84">
        <v>0</v>
      </c>
      <c r="D7025" s="84">
        <v>1</v>
      </c>
      <c r="E7025" s="84" t="e">
        <v>#N/A</v>
      </c>
      <c r="F7025" s="84" t="s">
        <v>68</v>
      </c>
    </row>
    <row r="7026" spans="1:6" x14ac:dyDescent="0.25">
      <c r="A7026" s="84">
        <v>1174537682</v>
      </c>
      <c r="C7026" s="84">
        <v>0</v>
      </c>
      <c r="D7026" s="84">
        <v>1</v>
      </c>
      <c r="E7026" s="84" t="e">
        <v>#N/A</v>
      </c>
      <c r="F7026" s="84" t="s">
        <v>63</v>
      </c>
    </row>
    <row r="7027" spans="1:6" x14ac:dyDescent="0.25">
      <c r="A7027" s="84">
        <v>1578728986</v>
      </c>
      <c r="C7027" s="84">
        <v>0</v>
      </c>
      <c r="D7027" s="84">
        <v>1</v>
      </c>
      <c r="E7027" s="84" t="e">
        <v>#N/A</v>
      </c>
      <c r="F7027" s="84" t="s">
        <v>66</v>
      </c>
    </row>
    <row r="7028" spans="1:6" x14ac:dyDescent="0.25">
      <c r="A7028" s="84">
        <v>1902117773</v>
      </c>
      <c r="C7028" s="84">
        <v>0</v>
      </c>
      <c r="D7028" s="84">
        <v>1</v>
      </c>
      <c r="E7028" s="84" t="e">
        <v>#N/A</v>
      </c>
      <c r="F7028" s="84" t="s">
        <v>67</v>
      </c>
    </row>
    <row r="7029" spans="1:6" x14ac:dyDescent="0.25">
      <c r="A7029" s="84">
        <v>1538503271</v>
      </c>
      <c r="C7029" s="84">
        <v>0</v>
      </c>
      <c r="D7029" s="84">
        <v>1</v>
      </c>
      <c r="E7029" s="84" t="e">
        <v>#N/A</v>
      </c>
      <c r="F7029" s="84" t="s">
        <v>63</v>
      </c>
    </row>
    <row r="7030" spans="1:6" x14ac:dyDescent="0.25">
      <c r="A7030" s="84">
        <v>1093129751</v>
      </c>
      <c r="C7030" s="84">
        <v>0</v>
      </c>
      <c r="D7030" s="84">
        <v>1</v>
      </c>
      <c r="E7030" s="84" t="e">
        <v>#N/A</v>
      </c>
      <c r="F7030" s="84" t="s">
        <v>63</v>
      </c>
    </row>
    <row r="7031" spans="1:6" x14ac:dyDescent="0.25">
      <c r="A7031" s="84">
        <v>1730706888</v>
      </c>
      <c r="C7031" s="84">
        <v>0</v>
      </c>
      <c r="D7031" s="84">
        <v>1</v>
      </c>
      <c r="E7031" s="84" t="e">
        <v>#N/A</v>
      </c>
      <c r="F7031" s="84" t="s">
        <v>63</v>
      </c>
    </row>
    <row r="7032" spans="1:6" x14ac:dyDescent="0.25">
      <c r="A7032" s="84">
        <v>1174247035</v>
      </c>
      <c r="C7032" s="84">
        <v>0</v>
      </c>
      <c r="D7032" s="84">
        <v>1</v>
      </c>
      <c r="E7032" s="84" t="e">
        <v>#N/A</v>
      </c>
      <c r="F7032" s="84" t="s">
        <v>67</v>
      </c>
    </row>
    <row r="7033" spans="1:6" x14ac:dyDescent="0.25">
      <c r="A7033" s="84">
        <v>1174796999</v>
      </c>
      <c r="C7033" s="84">
        <v>0</v>
      </c>
      <c r="D7033" s="84">
        <v>1</v>
      </c>
      <c r="E7033" s="84" t="e">
        <v>#N/A</v>
      </c>
      <c r="F7033" s="84" t="s">
        <v>66</v>
      </c>
    </row>
    <row r="7034" spans="1:6" x14ac:dyDescent="0.25">
      <c r="A7034" s="84">
        <v>1679616593</v>
      </c>
      <c r="C7034" s="84">
        <v>0</v>
      </c>
      <c r="D7034" s="84">
        <v>1</v>
      </c>
      <c r="E7034" s="84" t="e">
        <v>#N/A</v>
      </c>
      <c r="F7034" s="84" t="s">
        <v>70</v>
      </c>
    </row>
    <row r="7035" spans="1:6" x14ac:dyDescent="0.25">
      <c r="A7035" s="84">
        <v>1386670552</v>
      </c>
      <c r="C7035" s="84">
        <v>0</v>
      </c>
      <c r="D7035" s="84">
        <v>1</v>
      </c>
      <c r="E7035" s="84" t="e">
        <v>#N/A</v>
      </c>
      <c r="F7035" s="84" t="s">
        <v>66</v>
      </c>
    </row>
    <row r="7036" spans="1:6" x14ac:dyDescent="0.25">
      <c r="A7036" s="84">
        <v>1851334692</v>
      </c>
      <c r="C7036" s="84">
        <v>0</v>
      </c>
      <c r="D7036" s="84">
        <v>1</v>
      </c>
      <c r="E7036" s="84" t="e">
        <v>#N/A</v>
      </c>
      <c r="F7036" s="84" t="s">
        <v>63</v>
      </c>
    </row>
    <row r="7037" spans="1:6" x14ac:dyDescent="0.25">
      <c r="A7037" s="84">
        <v>1598763757</v>
      </c>
      <c r="C7037" s="84">
        <v>0</v>
      </c>
      <c r="D7037" s="84">
        <v>1</v>
      </c>
      <c r="E7037" s="84" t="e">
        <v>#N/A</v>
      </c>
      <c r="F7037" s="84" t="s">
        <v>63</v>
      </c>
    </row>
    <row r="7038" spans="1:6" x14ac:dyDescent="0.25">
      <c r="A7038" s="84">
        <v>1740445642</v>
      </c>
      <c r="C7038" s="84">
        <v>0</v>
      </c>
      <c r="D7038" s="84">
        <v>1</v>
      </c>
      <c r="E7038" s="84" t="e">
        <v>#N/A</v>
      </c>
      <c r="F7038" s="84" t="s">
        <v>66</v>
      </c>
    </row>
    <row r="7039" spans="1:6" x14ac:dyDescent="0.25">
      <c r="A7039" s="84">
        <v>1982828133</v>
      </c>
      <c r="C7039" s="84">
        <v>0</v>
      </c>
      <c r="D7039" s="84">
        <v>1</v>
      </c>
      <c r="E7039" s="84" t="e">
        <v>#N/A</v>
      </c>
      <c r="F7039" s="84" t="s">
        <v>66</v>
      </c>
    </row>
    <row r="7040" spans="1:6" x14ac:dyDescent="0.25">
      <c r="A7040" s="84">
        <v>1699898981</v>
      </c>
      <c r="C7040" s="84">
        <v>0</v>
      </c>
      <c r="D7040" s="84">
        <v>1</v>
      </c>
      <c r="E7040" s="84" t="e">
        <v>#N/A</v>
      </c>
      <c r="F7040" s="84" t="s">
        <v>63</v>
      </c>
    </row>
    <row r="7041" spans="1:6" x14ac:dyDescent="0.25">
      <c r="A7041" s="84">
        <v>1679543219</v>
      </c>
      <c r="C7041" s="84">
        <v>0</v>
      </c>
      <c r="D7041" s="84">
        <v>1</v>
      </c>
      <c r="E7041" s="84" t="e">
        <v>#N/A</v>
      </c>
      <c r="F7041" s="84" t="s">
        <v>66</v>
      </c>
    </row>
    <row r="7042" spans="1:6" x14ac:dyDescent="0.25">
      <c r="A7042" s="84">
        <v>1922269190</v>
      </c>
      <c r="C7042" s="84">
        <v>0</v>
      </c>
      <c r="D7042" s="84">
        <v>1</v>
      </c>
      <c r="E7042" s="84" t="e">
        <v>#N/A</v>
      </c>
      <c r="F7042" s="84" t="s">
        <v>66</v>
      </c>
    </row>
    <row r="7043" spans="1:6" x14ac:dyDescent="0.25">
      <c r="A7043" s="84">
        <v>1235570805</v>
      </c>
      <c r="C7043" s="84">
        <v>0</v>
      </c>
      <c r="D7043" s="84">
        <v>1</v>
      </c>
      <c r="E7043" s="84" t="e">
        <v>#N/A</v>
      </c>
      <c r="F7043" s="84" t="s">
        <v>66</v>
      </c>
    </row>
    <row r="7044" spans="1:6" x14ac:dyDescent="0.25">
      <c r="A7044" s="84">
        <v>1942434659</v>
      </c>
      <c r="C7044" s="84">
        <v>0</v>
      </c>
      <c r="D7044" s="84">
        <v>1</v>
      </c>
      <c r="E7044" s="84" t="e">
        <v>#N/A</v>
      </c>
      <c r="F7044" s="84" t="s">
        <v>63</v>
      </c>
    </row>
    <row r="7045" spans="1:6" x14ac:dyDescent="0.25">
      <c r="A7045" s="84">
        <v>1174122600</v>
      </c>
      <c r="C7045" s="84">
        <v>0</v>
      </c>
      <c r="D7045" s="84">
        <v>1</v>
      </c>
      <c r="E7045" s="84" t="e">
        <v>#N/A</v>
      </c>
      <c r="F7045" s="84" t="s">
        <v>63</v>
      </c>
    </row>
    <row r="7046" spans="1:6" x14ac:dyDescent="0.25">
      <c r="A7046" s="84">
        <v>1275943938</v>
      </c>
      <c r="C7046" s="84">
        <v>0</v>
      </c>
      <c r="D7046" s="84">
        <v>1</v>
      </c>
      <c r="E7046" s="84" t="e">
        <v>#N/A</v>
      </c>
      <c r="F7046" s="84" t="s">
        <v>63</v>
      </c>
    </row>
    <row r="7047" spans="1:6" x14ac:dyDescent="0.25">
      <c r="A7047" s="84">
        <v>1548808074</v>
      </c>
      <c r="C7047" s="84">
        <v>0</v>
      </c>
      <c r="D7047" s="84">
        <v>1</v>
      </c>
      <c r="E7047" s="84" t="e">
        <v>#N/A</v>
      </c>
      <c r="F7047" s="84" t="s">
        <v>66</v>
      </c>
    </row>
    <row r="7048" spans="1:6" x14ac:dyDescent="0.25">
      <c r="A7048" s="84">
        <v>1316652373</v>
      </c>
      <c r="C7048" s="84">
        <v>0</v>
      </c>
      <c r="D7048" s="84">
        <v>1</v>
      </c>
      <c r="E7048" s="84" t="e">
        <v>#N/A</v>
      </c>
      <c r="F7048" s="84" t="s">
        <v>70</v>
      </c>
    </row>
    <row r="7049" spans="1:6" x14ac:dyDescent="0.25">
      <c r="A7049" s="84">
        <v>1124731617</v>
      </c>
      <c r="C7049" s="84">
        <v>0</v>
      </c>
      <c r="D7049" s="84">
        <v>1</v>
      </c>
      <c r="E7049" s="84" t="e">
        <v>#N/A</v>
      </c>
      <c r="F7049" s="84" t="s">
        <v>67</v>
      </c>
    </row>
    <row r="7050" spans="1:6" x14ac:dyDescent="0.25">
      <c r="A7050" s="84">
        <v>1063551687</v>
      </c>
      <c r="C7050" s="84">
        <v>0</v>
      </c>
      <c r="D7050" s="84">
        <v>1</v>
      </c>
      <c r="E7050" s="84" t="e">
        <v>#N/A</v>
      </c>
      <c r="F7050" s="84" t="s">
        <v>66</v>
      </c>
    </row>
    <row r="7051" spans="1:6" x14ac:dyDescent="0.25">
      <c r="A7051" s="84">
        <v>1336137603</v>
      </c>
      <c r="C7051" s="84">
        <v>0</v>
      </c>
      <c r="D7051" s="84">
        <v>1</v>
      </c>
      <c r="E7051" s="84" t="e">
        <v>#N/A</v>
      </c>
      <c r="F7051" s="84" t="s">
        <v>66</v>
      </c>
    </row>
    <row r="7052" spans="1:6" x14ac:dyDescent="0.25">
      <c r="A7052" s="84">
        <v>1023169489</v>
      </c>
      <c r="C7052" s="84">
        <v>0</v>
      </c>
      <c r="D7052" s="84">
        <v>1</v>
      </c>
      <c r="E7052" s="84" t="e">
        <v>#N/A</v>
      </c>
      <c r="F7052" s="84" t="s">
        <v>63</v>
      </c>
    </row>
    <row r="7053" spans="1:6" x14ac:dyDescent="0.25">
      <c r="A7053" s="84">
        <v>1194901553</v>
      </c>
      <c r="C7053" s="84">
        <v>0</v>
      </c>
      <c r="D7053" s="84">
        <v>1</v>
      </c>
      <c r="E7053" s="84" t="e">
        <v>#N/A</v>
      </c>
      <c r="F7053" s="84" t="s">
        <v>67</v>
      </c>
    </row>
    <row r="7054" spans="1:6" x14ac:dyDescent="0.25">
      <c r="A7054" s="84">
        <v>1619186228</v>
      </c>
      <c r="C7054" s="84">
        <v>0</v>
      </c>
      <c r="D7054" s="84">
        <v>1</v>
      </c>
      <c r="E7054" s="84" t="e">
        <v>#N/A</v>
      </c>
      <c r="F7054" s="84" t="s">
        <v>63</v>
      </c>
    </row>
    <row r="7055" spans="1:6" x14ac:dyDescent="0.25">
      <c r="A7055" s="84">
        <v>1720241318</v>
      </c>
      <c r="C7055" s="84">
        <v>0</v>
      </c>
      <c r="D7055" s="84">
        <v>1</v>
      </c>
      <c r="E7055" s="84" t="e">
        <v>#N/A</v>
      </c>
      <c r="F7055" s="84" t="s">
        <v>63</v>
      </c>
    </row>
    <row r="7056" spans="1:6" x14ac:dyDescent="0.25">
      <c r="A7056" s="84">
        <v>1659601094</v>
      </c>
      <c r="C7056" s="84">
        <v>0</v>
      </c>
      <c r="D7056" s="84">
        <v>1</v>
      </c>
      <c r="E7056" s="84" t="e">
        <v>#N/A</v>
      </c>
      <c r="F7056" s="84" t="s">
        <v>67</v>
      </c>
    </row>
    <row r="7057" spans="1:6" x14ac:dyDescent="0.25">
      <c r="A7057" s="84">
        <v>1053556167</v>
      </c>
      <c r="C7057" s="84">
        <v>0</v>
      </c>
      <c r="D7057" s="84">
        <v>1</v>
      </c>
      <c r="E7057" s="84" t="e">
        <v>#N/A</v>
      </c>
      <c r="F7057" s="84" t="s">
        <v>63</v>
      </c>
    </row>
    <row r="7058" spans="1:6" x14ac:dyDescent="0.25">
      <c r="A7058" s="84">
        <v>1023254612</v>
      </c>
      <c r="C7058" s="84">
        <v>0</v>
      </c>
      <c r="D7058" s="84">
        <v>1</v>
      </c>
      <c r="E7058" s="84" t="e">
        <v>#N/A</v>
      </c>
      <c r="F7058" s="84" t="s">
        <v>68</v>
      </c>
    </row>
    <row r="7059" spans="1:6" x14ac:dyDescent="0.25">
      <c r="A7059" s="84">
        <v>1366477390</v>
      </c>
      <c r="C7059" s="84">
        <v>0</v>
      </c>
      <c r="D7059" s="84">
        <v>1</v>
      </c>
      <c r="E7059" s="84" t="e">
        <v>#N/A</v>
      </c>
      <c r="F7059" s="84" t="s">
        <v>63</v>
      </c>
    </row>
    <row r="7060" spans="1:6" x14ac:dyDescent="0.25">
      <c r="A7060" s="84">
        <v>1598933533</v>
      </c>
      <c r="C7060" s="84">
        <v>0</v>
      </c>
      <c r="D7060" s="84">
        <v>1</v>
      </c>
      <c r="E7060" s="84" t="e">
        <v>#N/A</v>
      </c>
      <c r="F7060" s="84" t="s">
        <v>68</v>
      </c>
    </row>
    <row r="7061" spans="1:6" x14ac:dyDescent="0.25">
      <c r="A7061" s="84">
        <v>1235320086</v>
      </c>
      <c r="C7061" s="84">
        <v>0</v>
      </c>
      <c r="D7061" s="84">
        <v>1</v>
      </c>
      <c r="E7061" s="84" t="e">
        <v>#N/A</v>
      </c>
      <c r="F7061" s="84" t="s">
        <v>70</v>
      </c>
    </row>
    <row r="7062" spans="1:6" x14ac:dyDescent="0.25">
      <c r="A7062" s="84">
        <v>1043657406</v>
      </c>
      <c r="C7062" s="84">
        <v>0</v>
      </c>
      <c r="D7062" s="84">
        <v>1</v>
      </c>
      <c r="E7062" s="84" t="e">
        <v>#N/A</v>
      </c>
      <c r="F7062" s="84" t="s">
        <v>70</v>
      </c>
    </row>
    <row r="7063" spans="1:6" x14ac:dyDescent="0.25">
      <c r="A7063" s="84">
        <v>1881954030</v>
      </c>
      <c r="C7063" s="84">
        <v>0</v>
      </c>
      <c r="D7063" s="84">
        <v>1</v>
      </c>
      <c r="E7063" s="84" t="e">
        <v>#N/A</v>
      </c>
      <c r="F7063" s="84" t="s">
        <v>63</v>
      </c>
    </row>
    <row r="7064" spans="1:6" x14ac:dyDescent="0.25">
      <c r="A7064" s="84">
        <v>1558893933</v>
      </c>
      <c r="C7064" s="84">
        <v>0</v>
      </c>
      <c r="D7064" s="84">
        <v>1</v>
      </c>
      <c r="E7064" s="84" t="e">
        <v>#N/A</v>
      </c>
      <c r="F7064" s="84" t="s">
        <v>67</v>
      </c>
    </row>
    <row r="7065" spans="1:6" x14ac:dyDescent="0.25">
      <c r="A7065" s="84">
        <v>1033526140</v>
      </c>
      <c r="C7065" s="84">
        <v>0</v>
      </c>
      <c r="D7065" s="84">
        <v>1</v>
      </c>
      <c r="E7065" s="84" t="e">
        <v>#N/A</v>
      </c>
      <c r="F7065" s="84" t="s">
        <v>66</v>
      </c>
    </row>
    <row r="7066" spans="1:6" x14ac:dyDescent="0.25">
      <c r="A7066" s="84">
        <v>1275914798</v>
      </c>
      <c r="C7066" s="84">
        <v>0</v>
      </c>
      <c r="D7066" s="84">
        <v>1</v>
      </c>
      <c r="E7066" s="84" t="e">
        <v>#N/A</v>
      </c>
      <c r="F7066" s="84" t="s">
        <v>70</v>
      </c>
    </row>
    <row r="7067" spans="1:6" x14ac:dyDescent="0.25">
      <c r="A7067" s="84">
        <v>1295934719</v>
      </c>
      <c r="C7067" s="84">
        <v>0</v>
      </c>
      <c r="D7067" s="84">
        <v>1</v>
      </c>
      <c r="E7067" s="84" t="e">
        <v>#N/A</v>
      </c>
      <c r="F7067" s="84" t="s">
        <v>67</v>
      </c>
    </row>
    <row r="7068" spans="1:6" x14ac:dyDescent="0.25">
      <c r="A7068" s="84">
        <v>1003269200</v>
      </c>
      <c r="C7068" s="84">
        <v>0</v>
      </c>
      <c r="D7068" s="84">
        <v>1</v>
      </c>
      <c r="E7068" s="84" t="e">
        <v>#N/A</v>
      </c>
      <c r="F7068" s="84" t="s">
        <v>63</v>
      </c>
    </row>
    <row r="7069" spans="1:6" x14ac:dyDescent="0.25">
      <c r="A7069" s="84">
        <v>1407376551</v>
      </c>
      <c r="C7069" s="84">
        <v>0</v>
      </c>
      <c r="D7069" s="84">
        <v>1</v>
      </c>
      <c r="E7069" s="84" t="e">
        <v>#N/A</v>
      </c>
      <c r="F7069" s="84" t="s">
        <v>63</v>
      </c>
    </row>
    <row r="7070" spans="1:6" x14ac:dyDescent="0.25">
      <c r="A7070" s="84">
        <v>1417978883</v>
      </c>
      <c r="C7070" s="84">
        <v>0</v>
      </c>
      <c r="D7070" s="84">
        <v>1</v>
      </c>
      <c r="E7070" s="84" t="e">
        <v>#N/A</v>
      </c>
      <c r="F7070" s="84" t="s">
        <v>68</v>
      </c>
    </row>
    <row r="7071" spans="1:6" x14ac:dyDescent="0.25">
      <c r="A7071" s="84">
        <v>1578568440</v>
      </c>
      <c r="C7071" s="84">
        <v>0</v>
      </c>
      <c r="D7071" s="84">
        <v>1</v>
      </c>
      <c r="E7071" s="84" t="e">
        <v>#N/A</v>
      </c>
      <c r="F7071" s="84" t="s">
        <v>63</v>
      </c>
    </row>
    <row r="7072" spans="1:6" x14ac:dyDescent="0.25">
      <c r="A7072" s="84">
        <v>1205852985</v>
      </c>
      <c r="C7072" s="84">
        <v>0</v>
      </c>
      <c r="D7072" s="84">
        <v>1</v>
      </c>
      <c r="E7072" s="84" t="e">
        <v>#N/A</v>
      </c>
      <c r="F7072" s="84" t="s">
        <v>63</v>
      </c>
    </row>
    <row r="7073" spans="1:6" x14ac:dyDescent="0.25">
      <c r="A7073" s="84">
        <v>1750347068</v>
      </c>
      <c r="C7073" s="84">
        <v>0</v>
      </c>
      <c r="D7073" s="84">
        <v>1</v>
      </c>
      <c r="E7073" s="84" t="e">
        <v>#N/A</v>
      </c>
      <c r="F7073" s="84" t="s">
        <v>63</v>
      </c>
    </row>
    <row r="7074" spans="1:6" x14ac:dyDescent="0.25">
      <c r="A7074" s="84">
        <v>1447335351</v>
      </c>
      <c r="C7074" s="84">
        <v>0</v>
      </c>
      <c r="D7074" s="84">
        <v>1</v>
      </c>
      <c r="E7074" s="84" t="e">
        <v>#N/A</v>
      </c>
      <c r="F7074" s="84" t="s">
        <v>66</v>
      </c>
    </row>
    <row r="7075" spans="1:6" x14ac:dyDescent="0.25">
      <c r="A7075" s="84">
        <v>1225142623</v>
      </c>
      <c r="C7075" s="84">
        <v>0</v>
      </c>
      <c r="D7075" s="84">
        <v>1</v>
      </c>
      <c r="E7075" s="84" t="e">
        <v>#N/A</v>
      </c>
      <c r="F7075" s="84" t="s">
        <v>70</v>
      </c>
    </row>
    <row r="7076" spans="1:6" x14ac:dyDescent="0.25">
      <c r="A7076" s="84">
        <v>1023134152</v>
      </c>
      <c r="C7076" s="84">
        <v>0</v>
      </c>
      <c r="D7076" s="84">
        <v>1</v>
      </c>
      <c r="E7076" s="84" t="e">
        <v>#N/A</v>
      </c>
      <c r="F7076" s="84" t="s">
        <v>70</v>
      </c>
    </row>
    <row r="7077" spans="1:6" x14ac:dyDescent="0.25">
      <c r="A7077" s="84">
        <v>1467642801</v>
      </c>
      <c r="C7077" s="84">
        <v>0</v>
      </c>
      <c r="D7077" s="84">
        <v>1</v>
      </c>
      <c r="E7077" s="84" t="e">
        <v>#N/A</v>
      </c>
      <c r="F7077" s="84" t="s">
        <v>68</v>
      </c>
    </row>
    <row r="7078" spans="1:6" x14ac:dyDescent="0.25">
      <c r="A7078" s="84">
        <v>1740397397</v>
      </c>
      <c r="C7078" s="84">
        <v>0</v>
      </c>
      <c r="D7078" s="84">
        <v>1</v>
      </c>
      <c r="E7078" s="84" t="e">
        <v>#N/A</v>
      </c>
      <c r="F7078" s="84" t="s">
        <v>63</v>
      </c>
    </row>
    <row r="7079" spans="1:6" x14ac:dyDescent="0.25">
      <c r="A7079" s="84">
        <v>1922142975</v>
      </c>
      <c r="C7079" s="84">
        <v>0</v>
      </c>
      <c r="D7079" s="84">
        <v>1</v>
      </c>
      <c r="E7079" s="84" t="e">
        <v>#N/A</v>
      </c>
      <c r="F7079" s="84" t="s">
        <v>70</v>
      </c>
    </row>
    <row r="7080" spans="1:6" x14ac:dyDescent="0.25">
      <c r="A7080" s="84">
        <v>1508123217</v>
      </c>
      <c r="C7080" s="84">
        <v>0</v>
      </c>
      <c r="D7080" s="84">
        <v>1</v>
      </c>
      <c r="E7080" s="84" t="e">
        <v>#N/A</v>
      </c>
      <c r="F7080" s="84" t="s">
        <v>66</v>
      </c>
    </row>
    <row r="7081" spans="1:6" x14ac:dyDescent="0.25">
      <c r="A7081" s="84">
        <v>1144579699</v>
      </c>
      <c r="C7081" s="84">
        <v>0</v>
      </c>
      <c r="D7081" s="84">
        <v>1</v>
      </c>
      <c r="E7081" s="84" t="e">
        <v>#N/A</v>
      </c>
      <c r="F7081" s="84" t="s">
        <v>66</v>
      </c>
    </row>
    <row r="7082" spans="1:6" x14ac:dyDescent="0.25">
      <c r="A7082" s="84">
        <v>1275916983</v>
      </c>
      <c r="C7082" s="84">
        <v>0</v>
      </c>
      <c r="D7082" s="84">
        <v>1</v>
      </c>
      <c r="E7082" s="84" t="e">
        <v>#N/A</v>
      </c>
      <c r="F7082" s="84" t="s">
        <v>63</v>
      </c>
    </row>
    <row r="7083" spans="1:6" x14ac:dyDescent="0.25">
      <c r="A7083" s="84">
        <v>1427615269</v>
      </c>
      <c r="C7083" s="84">
        <v>0</v>
      </c>
      <c r="D7083" s="84">
        <v>1</v>
      </c>
      <c r="E7083" s="84" t="e">
        <v>#N/A</v>
      </c>
      <c r="F7083" s="84" t="s">
        <v>70</v>
      </c>
    </row>
    <row r="7084" spans="1:6" x14ac:dyDescent="0.25">
      <c r="A7084" s="84">
        <v>1578194015</v>
      </c>
      <c r="C7084" s="84">
        <v>0</v>
      </c>
      <c r="D7084" s="84">
        <v>1</v>
      </c>
      <c r="E7084" s="84" t="e">
        <v>#N/A</v>
      </c>
      <c r="F7084" s="84" t="s">
        <v>63</v>
      </c>
    </row>
    <row r="7085" spans="1:6" x14ac:dyDescent="0.25">
      <c r="A7085" s="84">
        <v>1679115703</v>
      </c>
      <c r="C7085" s="84">
        <v>0</v>
      </c>
      <c r="D7085" s="84">
        <v>1</v>
      </c>
      <c r="E7085" s="84" t="e">
        <v>#N/A</v>
      </c>
      <c r="F7085" s="84" t="s">
        <v>63</v>
      </c>
    </row>
    <row r="7086" spans="1:6" x14ac:dyDescent="0.25">
      <c r="A7086" s="84">
        <v>1316656473</v>
      </c>
      <c r="C7086" s="84">
        <v>0</v>
      </c>
      <c r="D7086" s="84">
        <v>1</v>
      </c>
      <c r="E7086" s="84" t="e">
        <v>#N/A</v>
      </c>
      <c r="F7086" s="84" t="s">
        <v>66</v>
      </c>
    </row>
    <row r="7087" spans="1:6" x14ac:dyDescent="0.25">
      <c r="A7087" s="84">
        <v>1245325802</v>
      </c>
      <c r="C7087" s="84">
        <v>0</v>
      </c>
      <c r="D7087" s="84">
        <v>1</v>
      </c>
      <c r="E7087" s="84" t="e">
        <v>#N/A</v>
      </c>
      <c r="F7087" s="84" t="s">
        <v>63</v>
      </c>
    </row>
    <row r="7088" spans="1:6" x14ac:dyDescent="0.25">
      <c r="A7088" s="84">
        <v>1700817269</v>
      </c>
      <c r="C7088" s="84">
        <v>0</v>
      </c>
      <c r="D7088" s="84">
        <v>1</v>
      </c>
      <c r="E7088" s="84" t="e">
        <v>#N/A</v>
      </c>
      <c r="F7088" s="84" t="s">
        <v>66</v>
      </c>
    </row>
    <row r="7089" spans="1:6" x14ac:dyDescent="0.25">
      <c r="A7089" s="84">
        <v>1932181260</v>
      </c>
      <c r="C7089" s="84">
        <v>0</v>
      </c>
      <c r="D7089" s="84">
        <v>1</v>
      </c>
      <c r="E7089" s="84" t="e">
        <v>#N/A</v>
      </c>
      <c r="F7089" s="84" t="s">
        <v>63</v>
      </c>
    </row>
    <row r="7090" spans="1:6" x14ac:dyDescent="0.25">
      <c r="A7090" s="84">
        <v>1922113075</v>
      </c>
      <c r="C7090" s="84">
        <v>0</v>
      </c>
      <c r="D7090" s="84">
        <v>1</v>
      </c>
      <c r="E7090" s="84" t="e">
        <v>#N/A</v>
      </c>
      <c r="F7090" s="84" t="s">
        <v>70</v>
      </c>
    </row>
    <row r="7091" spans="1:6" x14ac:dyDescent="0.25">
      <c r="A7091" s="84">
        <v>1245284801</v>
      </c>
      <c r="C7091" s="84">
        <v>0</v>
      </c>
      <c r="D7091" s="84">
        <v>1</v>
      </c>
      <c r="E7091" s="84" t="e">
        <v>#N/A</v>
      </c>
      <c r="F7091" s="84" t="s">
        <v>66</v>
      </c>
    </row>
    <row r="7092" spans="1:6" x14ac:dyDescent="0.25">
      <c r="A7092" s="84">
        <v>1558321190</v>
      </c>
      <c r="C7092" s="84">
        <v>0</v>
      </c>
      <c r="D7092" s="84">
        <v>1</v>
      </c>
      <c r="E7092" s="84" t="e">
        <v>#N/A</v>
      </c>
      <c r="F7092" s="84" t="s">
        <v>67</v>
      </c>
    </row>
    <row r="7093" spans="1:6" x14ac:dyDescent="0.25">
      <c r="A7093" s="84">
        <v>1154363190</v>
      </c>
      <c r="C7093" s="84">
        <v>0</v>
      </c>
      <c r="D7093" s="84">
        <v>1</v>
      </c>
      <c r="E7093" s="84" t="e">
        <v>#N/A</v>
      </c>
      <c r="F7093" s="84" t="s">
        <v>63</v>
      </c>
    </row>
    <row r="7094" spans="1:6" x14ac:dyDescent="0.25">
      <c r="A7094" s="84">
        <v>1851592570</v>
      </c>
      <c r="C7094" s="84">
        <v>0</v>
      </c>
      <c r="D7094" s="84">
        <v>1</v>
      </c>
      <c r="E7094" s="84" t="e">
        <v>#N/A</v>
      </c>
      <c r="F7094" s="84" t="s">
        <v>63</v>
      </c>
    </row>
    <row r="7095" spans="1:6" x14ac:dyDescent="0.25">
      <c r="A7095" s="84">
        <v>1578569067</v>
      </c>
      <c r="C7095" s="84">
        <v>0</v>
      </c>
      <c r="D7095" s="84">
        <v>1</v>
      </c>
      <c r="E7095" s="84" t="e">
        <v>#N/A</v>
      </c>
      <c r="F7095" s="84" t="s">
        <v>63</v>
      </c>
    </row>
    <row r="7096" spans="1:6" x14ac:dyDescent="0.25">
      <c r="A7096" s="84">
        <v>1598972838</v>
      </c>
      <c r="C7096" s="84">
        <v>0</v>
      </c>
      <c r="D7096" s="84">
        <v>1</v>
      </c>
      <c r="E7096" s="84" t="e">
        <v>#N/A</v>
      </c>
      <c r="F7096" s="84" t="s">
        <v>66</v>
      </c>
    </row>
    <row r="7097" spans="1:6" x14ac:dyDescent="0.25">
      <c r="A7097" s="84">
        <v>1932452083</v>
      </c>
      <c r="C7097" s="84">
        <v>0</v>
      </c>
      <c r="D7097" s="84">
        <v>1</v>
      </c>
      <c r="E7097" s="84" t="e">
        <v>#N/A</v>
      </c>
      <c r="F7097" s="84" t="s">
        <v>66</v>
      </c>
    </row>
    <row r="7098" spans="1:6" x14ac:dyDescent="0.25">
      <c r="A7098" s="84">
        <v>1134493125</v>
      </c>
      <c r="C7098" s="84">
        <v>0</v>
      </c>
      <c r="D7098" s="84">
        <v>1</v>
      </c>
      <c r="E7098" s="84" t="e">
        <v>#N/A</v>
      </c>
      <c r="F7098" s="84" t="s">
        <v>63</v>
      </c>
    </row>
    <row r="7099" spans="1:6" x14ac:dyDescent="0.25">
      <c r="A7099" s="84">
        <v>1871939298</v>
      </c>
      <c r="C7099" s="84">
        <v>0</v>
      </c>
      <c r="D7099" s="84">
        <v>1</v>
      </c>
      <c r="E7099" s="84" t="e">
        <v>#N/A</v>
      </c>
      <c r="F7099" s="84" t="s">
        <v>66</v>
      </c>
    </row>
    <row r="7100" spans="1:6" x14ac:dyDescent="0.25">
      <c r="A7100" s="84">
        <v>1386986537</v>
      </c>
      <c r="C7100" s="84">
        <v>0</v>
      </c>
      <c r="D7100" s="84">
        <v>1</v>
      </c>
      <c r="E7100" s="84" t="e">
        <v>#N/A</v>
      </c>
      <c r="F7100" s="84" t="s">
        <v>66</v>
      </c>
    </row>
    <row r="7101" spans="1:6" x14ac:dyDescent="0.25">
      <c r="A7101" s="84">
        <v>1306230362</v>
      </c>
      <c r="C7101" s="84">
        <v>0</v>
      </c>
      <c r="D7101" s="84">
        <v>1</v>
      </c>
      <c r="E7101" s="84" t="e">
        <v>#N/A</v>
      </c>
      <c r="F7101" s="84" t="s">
        <v>63</v>
      </c>
    </row>
    <row r="7102" spans="1:6" x14ac:dyDescent="0.25">
      <c r="A7102" s="84">
        <v>1376927715</v>
      </c>
      <c r="C7102" s="84">
        <v>0</v>
      </c>
      <c r="D7102" s="84">
        <v>1</v>
      </c>
      <c r="E7102" s="84" t="e">
        <v>#N/A</v>
      </c>
      <c r="F7102" s="84" t="s">
        <v>66</v>
      </c>
    </row>
    <row r="7103" spans="1:6" x14ac:dyDescent="0.25">
      <c r="A7103" s="84">
        <v>1992807242</v>
      </c>
      <c r="C7103" s="84">
        <v>0</v>
      </c>
      <c r="D7103" s="84">
        <v>1</v>
      </c>
      <c r="E7103" s="84" t="e">
        <v>#N/A</v>
      </c>
      <c r="F7103" s="84" t="s">
        <v>70</v>
      </c>
    </row>
    <row r="7104" spans="1:6" x14ac:dyDescent="0.25">
      <c r="A7104" s="84">
        <v>1336502863</v>
      </c>
      <c r="C7104" s="84">
        <v>0</v>
      </c>
      <c r="D7104" s="84">
        <v>1</v>
      </c>
      <c r="E7104" s="84" t="e">
        <v>#N/A</v>
      </c>
      <c r="F7104" s="84" t="s">
        <v>63</v>
      </c>
    </row>
    <row r="7105" spans="1:6" x14ac:dyDescent="0.25">
      <c r="A7105" s="84">
        <v>1225687759</v>
      </c>
      <c r="C7105" s="84">
        <v>0</v>
      </c>
      <c r="D7105" s="84">
        <v>1</v>
      </c>
      <c r="E7105" s="84" t="e">
        <v>#N/A</v>
      </c>
      <c r="F7105" s="84" t="s">
        <v>67</v>
      </c>
    </row>
    <row r="7106" spans="1:6" x14ac:dyDescent="0.25">
      <c r="A7106" s="84">
        <v>1962006585</v>
      </c>
      <c r="C7106" s="84">
        <v>0</v>
      </c>
      <c r="D7106" s="84">
        <v>1</v>
      </c>
      <c r="E7106" s="84" t="e">
        <v>#N/A</v>
      </c>
      <c r="F7106" s="84" t="s">
        <v>70</v>
      </c>
    </row>
    <row r="7107" spans="1:6" x14ac:dyDescent="0.25">
      <c r="A7107" s="84">
        <v>1548222516</v>
      </c>
      <c r="C7107" s="84">
        <v>0</v>
      </c>
      <c r="D7107" s="84">
        <v>1</v>
      </c>
      <c r="E7107" s="84" t="e">
        <v>#N/A</v>
      </c>
      <c r="F7107" s="84" t="s">
        <v>66</v>
      </c>
    </row>
    <row r="7108" spans="1:6" x14ac:dyDescent="0.25">
      <c r="A7108" s="84">
        <v>1629045786</v>
      </c>
      <c r="C7108" s="84">
        <v>0</v>
      </c>
      <c r="D7108" s="84">
        <v>1</v>
      </c>
      <c r="E7108" s="84" t="e">
        <v>#N/A</v>
      </c>
      <c r="F7108" s="84" t="s">
        <v>63</v>
      </c>
    </row>
    <row r="7109" spans="1:6" x14ac:dyDescent="0.25">
      <c r="A7109" s="84">
        <v>1679558241</v>
      </c>
      <c r="C7109" s="84">
        <v>0</v>
      </c>
      <c r="D7109" s="84">
        <v>1</v>
      </c>
      <c r="E7109" s="84" t="e">
        <v>#N/A</v>
      </c>
      <c r="F7109" s="84" t="s">
        <v>63</v>
      </c>
    </row>
    <row r="7110" spans="1:6" x14ac:dyDescent="0.25">
      <c r="A7110" s="84">
        <v>1891700597</v>
      </c>
      <c r="C7110" s="84">
        <v>0</v>
      </c>
      <c r="D7110" s="84">
        <v>1</v>
      </c>
      <c r="E7110" s="84" t="e">
        <v>#N/A</v>
      </c>
      <c r="F7110" s="84" t="s">
        <v>63</v>
      </c>
    </row>
    <row r="7111" spans="1:6" x14ac:dyDescent="0.25">
      <c r="A7111" s="84">
        <v>1205907136</v>
      </c>
      <c r="C7111" s="84">
        <v>0</v>
      </c>
      <c r="D7111" s="84">
        <v>1</v>
      </c>
      <c r="E7111" s="84" t="e">
        <v>#N/A</v>
      </c>
      <c r="F7111" s="84" t="s">
        <v>66</v>
      </c>
    </row>
    <row r="7112" spans="1:6" x14ac:dyDescent="0.25">
      <c r="A7112" s="84">
        <v>1932241254</v>
      </c>
      <c r="C7112" s="84">
        <v>0</v>
      </c>
      <c r="D7112" s="84">
        <v>1</v>
      </c>
      <c r="E7112" s="84" t="e">
        <v>#N/A</v>
      </c>
      <c r="F7112" s="84" t="s">
        <v>70</v>
      </c>
    </row>
    <row r="7113" spans="1:6" x14ac:dyDescent="0.25">
      <c r="A7113" s="84">
        <v>1407825805</v>
      </c>
      <c r="C7113" s="84">
        <v>0</v>
      </c>
      <c r="D7113" s="84">
        <v>1</v>
      </c>
      <c r="E7113" s="84" t="e">
        <v>#N/A</v>
      </c>
      <c r="F7113" s="84" t="s">
        <v>63</v>
      </c>
    </row>
    <row r="7114" spans="1:6" x14ac:dyDescent="0.25">
      <c r="A7114" s="84">
        <v>1104831536</v>
      </c>
      <c r="C7114" s="84">
        <v>0</v>
      </c>
      <c r="D7114" s="84">
        <v>1</v>
      </c>
      <c r="E7114" s="84" t="e">
        <v>#N/A</v>
      </c>
      <c r="F7114" s="84" t="s">
        <v>66</v>
      </c>
    </row>
    <row r="7115" spans="1:6" x14ac:dyDescent="0.25">
      <c r="A7115" s="84">
        <v>1295783546</v>
      </c>
      <c r="C7115" s="84">
        <v>0</v>
      </c>
      <c r="D7115" s="84">
        <v>1</v>
      </c>
      <c r="E7115" s="84" t="e">
        <v>#N/A</v>
      </c>
      <c r="F7115" s="84" t="s">
        <v>66</v>
      </c>
    </row>
    <row r="7116" spans="1:6" x14ac:dyDescent="0.25">
      <c r="A7116" s="84">
        <v>1962656314</v>
      </c>
      <c r="C7116" s="84">
        <v>0</v>
      </c>
      <c r="D7116" s="84">
        <v>1</v>
      </c>
      <c r="E7116" s="84" t="e">
        <v>#N/A</v>
      </c>
      <c r="F7116" s="84" t="s">
        <v>63</v>
      </c>
    </row>
    <row r="7117" spans="1:6" x14ac:dyDescent="0.25">
      <c r="A7117" s="84">
        <v>1023338654</v>
      </c>
      <c r="C7117" s="84">
        <v>0</v>
      </c>
      <c r="D7117" s="84">
        <v>1</v>
      </c>
      <c r="E7117" s="84" t="e">
        <v>#N/A</v>
      </c>
      <c r="F7117" s="84" t="s">
        <v>63</v>
      </c>
    </row>
    <row r="7118" spans="1:6" x14ac:dyDescent="0.25">
      <c r="A7118" s="84">
        <v>1407242381</v>
      </c>
      <c r="C7118" s="84">
        <v>0</v>
      </c>
      <c r="D7118" s="84">
        <v>1</v>
      </c>
      <c r="E7118" s="84" t="e">
        <v>#N/A</v>
      </c>
      <c r="F7118" s="84" t="s">
        <v>63</v>
      </c>
    </row>
    <row r="7119" spans="1:6" x14ac:dyDescent="0.25">
      <c r="A7119" s="84">
        <v>1700448503</v>
      </c>
      <c r="C7119" s="84">
        <v>0</v>
      </c>
      <c r="D7119" s="84">
        <v>1</v>
      </c>
      <c r="E7119" s="84" t="e">
        <v>#N/A</v>
      </c>
      <c r="F7119" s="84" t="s">
        <v>63</v>
      </c>
    </row>
    <row r="7120" spans="1:6" x14ac:dyDescent="0.25">
      <c r="A7120" s="84">
        <v>1710505391</v>
      </c>
      <c r="C7120" s="84">
        <v>0</v>
      </c>
      <c r="D7120" s="84">
        <v>1</v>
      </c>
      <c r="E7120" s="84" t="e">
        <v>#N/A</v>
      </c>
      <c r="F7120" s="84" t="s">
        <v>63</v>
      </c>
    </row>
    <row r="7121" spans="1:6" x14ac:dyDescent="0.25">
      <c r="A7121" s="84">
        <v>1912994989</v>
      </c>
      <c r="C7121" s="84">
        <v>0</v>
      </c>
      <c r="D7121" s="84">
        <v>1</v>
      </c>
      <c r="E7121" s="84" t="e">
        <v>#N/A</v>
      </c>
      <c r="F7121" s="84" t="s">
        <v>63</v>
      </c>
    </row>
    <row r="7122" spans="1:6" x14ac:dyDescent="0.25">
      <c r="A7122" s="84">
        <v>1366607749</v>
      </c>
      <c r="C7122" s="84">
        <v>0</v>
      </c>
      <c r="D7122" s="84">
        <v>1</v>
      </c>
      <c r="E7122" s="84" t="e">
        <v>#N/A</v>
      </c>
      <c r="F7122" s="84" t="s">
        <v>63</v>
      </c>
    </row>
    <row r="7123" spans="1:6" x14ac:dyDescent="0.25">
      <c r="A7123" s="84">
        <v>1154375087</v>
      </c>
      <c r="C7123" s="84">
        <v>0</v>
      </c>
      <c r="D7123" s="84">
        <v>1</v>
      </c>
      <c r="E7123" s="84" t="e">
        <v>#N/A</v>
      </c>
      <c r="F7123" s="84" t="s">
        <v>70</v>
      </c>
    </row>
    <row r="7124" spans="1:6" x14ac:dyDescent="0.25">
      <c r="A7124" s="84">
        <v>1649478314</v>
      </c>
      <c r="C7124" s="84">
        <v>0</v>
      </c>
      <c r="D7124" s="84">
        <v>1</v>
      </c>
      <c r="E7124" s="84" t="e">
        <v>#N/A</v>
      </c>
      <c r="F7124" s="84" t="s">
        <v>63</v>
      </c>
    </row>
    <row r="7125" spans="1:6" x14ac:dyDescent="0.25">
      <c r="A7125" s="84">
        <v>1457352890</v>
      </c>
      <c r="C7125" s="84">
        <v>0</v>
      </c>
      <c r="D7125" s="84">
        <v>1</v>
      </c>
      <c r="E7125" s="84" t="e">
        <v>#N/A</v>
      </c>
      <c r="F7125" s="84" t="s">
        <v>63</v>
      </c>
    </row>
    <row r="7126" spans="1:6" x14ac:dyDescent="0.25">
      <c r="A7126" s="84">
        <v>1902835325</v>
      </c>
      <c r="C7126" s="84">
        <v>0</v>
      </c>
      <c r="D7126" s="84">
        <v>1</v>
      </c>
      <c r="E7126" s="84" t="e">
        <v>#N/A</v>
      </c>
      <c r="F7126" s="84" t="s">
        <v>67</v>
      </c>
    </row>
    <row r="7127" spans="1:6" x14ac:dyDescent="0.25">
      <c r="A7127" s="84">
        <v>1144290727</v>
      </c>
      <c r="C7127" s="84">
        <v>0</v>
      </c>
      <c r="D7127" s="84">
        <v>1</v>
      </c>
      <c r="E7127" s="84" t="e">
        <v>#N/A</v>
      </c>
      <c r="F7127" s="84" t="s">
        <v>66</v>
      </c>
    </row>
    <row r="7128" spans="1:6" x14ac:dyDescent="0.25">
      <c r="A7128" s="84">
        <v>1831344415</v>
      </c>
      <c r="C7128" s="84">
        <v>0</v>
      </c>
      <c r="D7128" s="84">
        <v>1</v>
      </c>
      <c r="E7128" s="84" t="e">
        <v>#N/A</v>
      </c>
      <c r="F7128" s="84" t="s">
        <v>70</v>
      </c>
    </row>
    <row r="7129" spans="1:6" x14ac:dyDescent="0.25">
      <c r="A7129" s="84">
        <v>1013925429</v>
      </c>
      <c r="C7129" s="84">
        <v>0</v>
      </c>
      <c r="D7129" s="84">
        <v>1</v>
      </c>
      <c r="E7129" s="84" t="e">
        <v>#N/A</v>
      </c>
      <c r="F7129" s="84" t="s">
        <v>63</v>
      </c>
    </row>
    <row r="7130" spans="1:6" x14ac:dyDescent="0.25">
      <c r="A7130" s="84">
        <v>1023304607</v>
      </c>
      <c r="C7130" s="84">
        <v>0</v>
      </c>
      <c r="D7130" s="84">
        <v>1</v>
      </c>
      <c r="E7130" s="84" t="e">
        <v>#N/A</v>
      </c>
      <c r="F7130" s="84" t="s">
        <v>66</v>
      </c>
    </row>
    <row r="7131" spans="1:6" x14ac:dyDescent="0.25">
      <c r="A7131" s="84">
        <v>1528324787</v>
      </c>
      <c r="C7131" s="84">
        <v>0</v>
      </c>
      <c r="D7131" s="84">
        <v>1</v>
      </c>
      <c r="E7131" s="84" t="e">
        <v>#N/A</v>
      </c>
      <c r="F7131" s="84" t="s">
        <v>63</v>
      </c>
    </row>
    <row r="7132" spans="1:6" x14ac:dyDescent="0.25">
      <c r="A7132" s="84">
        <v>1750647418</v>
      </c>
      <c r="C7132" s="84">
        <v>0</v>
      </c>
      <c r="D7132" s="84">
        <v>1</v>
      </c>
      <c r="E7132" s="84" t="e">
        <v>#N/A</v>
      </c>
      <c r="F7132" s="84" t="s">
        <v>67</v>
      </c>
    </row>
    <row r="7133" spans="1:6" x14ac:dyDescent="0.25">
      <c r="A7133" s="84">
        <v>1639531056</v>
      </c>
      <c r="C7133" s="84">
        <v>0</v>
      </c>
      <c r="D7133" s="84">
        <v>1</v>
      </c>
      <c r="E7133" s="84" t="e">
        <v>#N/A</v>
      </c>
      <c r="F7133" s="84" t="s">
        <v>70</v>
      </c>
    </row>
    <row r="7134" spans="1:6" x14ac:dyDescent="0.25">
      <c r="A7134" s="84">
        <v>1669549788</v>
      </c>
      <c r="C7134" s="84">
        <v>0</v>
      </c>
      <c r="D7134" s="84">
        <v>1</v>
      </c>
      <c r="E7134" s="84" t="e">
        <v>#N/A</v>
      </c>
      <c r="F7134" s="84" t="s">
        <v>66</v>
      </c>
    </row>
    <row r="7135" spans="1:6" x14ac:dyDescent="0.25">
      <c r="A7135" s="84">
        <v>1194266163</v>
      </c>
      <c r="C7135" s="84">
        <v>0</v>
      </c>
      <c r="D7135" s="84">
        <v>1</v>
      </c>
      <c r="E7135" s="84" t="e">
        <v>#N/A</v>
      </c>
      <c r="F7135" s="84" t="s">
        <v>63</v>
      </c>
    </row>
    <row r="7136" spans="1:6" x14ac:dyDescent="0.25">
      <c r="A7136" s="84">
        <v>1417901315</v>
      </c>
      <c r="C7136" s="84">
        <v>0</v>
      </c>
      <c r="D7136" s="84">
        <v>1</v>
      </c>
      <c r="E7136" s="84" t="e">
        <v>#N/A</v>
      </c>
      <c r="F7136" s="84" t="s">
        <v>63</v>
      </c>
    </row>
    <row r="7137" spans="1:6" x14ac:dyDescent="0.25">
      <c r="A7137" s="84">
        <v>1285117259</v>
      </c>
      <c r="C7137" s="84">
        <v>0</v>
      </c>
      <c r="D7137" s="84">
        <v>1</v>
      </c>
      <c r="E7137" s="84" t="e">
        <v>#N/A</v>
      </c>
      <c r="F7137" s="84" t="s">
        <v>70</v>
      </c>
    </row>
    <row r="7138" spans="1:6" x14ac:dyDescent="0.25">
      <c r="A7138" s="84">
        <v>1164170064</v>
      </c>
      <c r="C7138" s="84">
        <v>0</v>
      </c>
      <c r="D7138" s="84">
        <v>1</v>
      </c>
      <c r="E7138" s="84" t="e">
        <v>#N/A</v>
      </c>
      <c r="F7138" s="84" t="s">
        <v>63</v>
      </c>
    </row>
    <row r="7139" spans="1:6" x14ac:dyDescent="0.25">
      <c r="A7139" s="84">
        <v>1497715791</v>
      </c>
      <c r="C7139" s="84">
        <v>0</v>
      </c>
      <c r="D7139" s="84">
        <v>1</v>
      </c>
      <c r="E7139" s="84" t="e">
        <v>#N/A</v>
      </c>
      <c r="F7139" s="84" t="s">
        <v>67</v>
      </c>
    </row>
    <row r="7140" spans="1:6" x14ac:dyDescent="0.25">
      <c r="A7140" s="84">
        <v>1497720510</v>
      </c>
      <c r="C7140" s="84">
        <v>0</v>
      </c>
      <c r="D7140" s="84">
        <v>1</v>
      </c>
      <c r="E7140" s="84" t="e">
        <v>#N/A</v>
      </c>
      <c r="F7140" s="84" t="s">
        <v>66</v>
      </c>
    </row>
    <row r="7141" spans="1:6" x14ac:dyDescent="0.25">
      <c r="A7141" s="84">
        <v>1891711909</v>
      </c>
      <c r="C7141" s="84">
        <v>0</v>
      </c>
      <c r="D7141" s="84">
        <v>1</v>
      </c>
      <c r="E7141" s="84" t="e">
        <v>#N/A</v>
      </c>
      <c r="F7141" s="84" t="s">
        <v>67</v>
      </c>
    </row>
    <row r="7142" spans="1:6" x14ac:dyDescent="0.25">
      <c r="A7142" s="84">
        <v>1073698049</v>
      </c>
      <c r="C7142" s="84">
        <v>0</v>
      </c>
      <c r="D7142" s="84">
        <v>1</v>
      </c>
      <c r="E7142" s="84" t="e">
        <v>#N/A</v>
      </c>
      <c r="F7142" s="84" t="s">
        <v>67</v>
      </c>
    </row>
    <row r="7143" spans="1:6" x14ac:dyDescent="0.25">
      <c r="A7143" s="84">
        <v>1780656439</v>
      </c>
      <c r="C7143" s="84">
        <v>0</v>
      </c>
      <c r="D7143" s="84">
        <v>1</v>
      </c>
      <c r="E7143" s="84" t="e">
        <v>#N/A</v>
      </c>
      <c r="F7143" s="84" t="s">
        <v>66</v>
      </c>
    </row>
    <row r="7144" spans="1:6" x14ac:dyDescent="0.25">
      <c r="A7144" s="84">
        <v>1649251885</v>
      </c>
      <c r="C7144" s="84">
        <v>0</v>
      </c>
      <c r="D7144" s="84">
        <v>1</v>
      </c>
      <c r="E7144" s="84" t="e">
        <v>#N/A</v>
      </c>
      <c r="F7144" s="84" t="s">
        <v>67</v>
      </c>
    </row>
    <row r="7145" spans="1:6" x14ac:dyDescent="0.25">
      <c r="A7145" s="84">
        <v>1831274315</v>
      </c>
      <c r="C7145" s="84">
        <v>0</v>
      </c>
      <c r="D7145" s="84">
        <v>1</v>
      </c>
      <c r="E7145" s="84" t="e">
        <v>#N/A</v>
      </c>
      <c r="F7145" s="84" t="s">
        <v>63</v>
      </c>
    </row>
    <row r="7146" spans="1:6" x14ac:dyDescent="0.25">
      <c r="A7146" s="84">
        <v>1508801986</v>
      </c>
      <c r="C7146" s="84">
        <v>0</v>
      </c>
      <c r="D7146" s="84">
        <v>1</v>
      </c>
      <c r="E7146" s="84" t="e">
        <v>#N/A</v>
      </c>
      <c r="F7146" s="84" t="s">
        <v>63</v>
      </c>
    </row>
    <row r="7147" spans="1:6" x14ac:dyDescent="0.25">
      <c r="A7147" s="84">
        <v>1922116631</v>
      </c>
      <c r="C7147" s="84">
        <v>0</v>
      </c>
      <c r="D7147" s="84">
        <v>1</v>
      </c>
      <c r="E7147" s="84" t="e">
        <v>#N/A</v>
      </c>
      <c r="F7147" s="84" t="s">
        <v>66</v>
      </c>
    </row>
    <row r="7148" spans="1:6" x14ac:dyDescent="0.25">
      <c r="A7148" s="84">
        <v>1417032368</v>
      </c>
      <c r="C7148" s="84">
        <v>0</v>
      </c>
      <c r="D7148" s="84">
        <v>1</v>
      </c>
      <c r="E7148" s="84" t="e">
        <v>#N/A</v>
      </c>
      <c r="F7148" s="84" t="s">
        <v>63</v>
      </c>
    </row>
    <row r="7149" spans="1:6" x14ac:dyDescent="0.25">
      <c r="A7149" s="84">
        <v>1518158427</v>
      </c>
      <c r="C7149" s="84">
        <v>0</v>
      </c>
      <c r="D7149" s="84">
        <v>1</v>
      </c>
      <c r="E7149" s="84" t="e">
        <v>#N/A</v>
      </c>
      <c r="F7149" s="84" t="s">
        <v>63</v>
      </c>
    </row>
    <row r="7150" spans="1:6" x14ac:dyDescent="0.25">
      <c r="A7150" s="84">
        <v>1184681892</v>
      </c>
      <c r="C7150" s="84">
        <v>0</v>
      </c>
      <c r="D7150" s="84">
        <v>1</v>
      </c>
      <c r="E7150" s="84" t="e">
        <v>#N/A</v>
      </c>
      <c r="F7150" s="84" t="s">
        <v>63</v>
      </c>
    </row>
    <row r="7151" spans="1:6" x14ac:dyDescent="0.25">
      <c r="A7151" s="84">
        <v>1083616700</v>
      </c>
      <c r="C7151" s="84">
        <v>0</v>
      </c>
      <c r="D7151" s="84">
        <v>1</v>
      </c>
      <c r="E7151" s="84" t="e">
        <v>#N/A</v>
      </c>
      <c r="F7151" s="84" t="s">
        <v>67</v>
      </c>
    </row>
    <row r="7152" spans="1:6" x14ac:dyDescent="0.25">
      <c r="A7152" s="84">
        <v>1801086087</v>
      </c>
      <c r="C7152" s="84">
        <v>0</v>
      </c>
      <c r="D7152" s="84">
        <v>1</v>
      </c>
      <c r="E7152" s="84" t="e">
        <v>#N/A</v>
      </c>
      <c r="F7152" s="84" t="s">
        <v>63</v>
      </c>
    </row>
    <row r="7153" spans="1:6" x14ac:dyDescent="0.25">
      <c r="A7153" s="84">
        <v>1427224765</v>
      </c>
      <c r="C7153" s="84">
        <v>0</v>
      </c>
      <c r="D7153" s="84">
        <v>1</v>
      </c>
      <c r="E7153" s="84" t="e">
        <v>#N/A</v>
      </c>
      <c r="F7153" s="84" t="s">
        <v>63</v>
      </c>
    </row>
    <row r="7154" spans="1:6" x14ac:dyDescent="0.25">
      <c r="A7154" s="84">
        <v>1639278708</v>
      </c>
      <c r="C7154" s="84">
        <v>0</v>
      </c>
      <c r="D7154" s="84">
        <v>1</v>
      </c>
      <c r="E7154" s="84" t="e">
        <v>#N/A</v>
      </c>
      <c r="F7154" s="84" t="s">
        <v>66</v>
      </c>
    </row>
    <row r="7155" spans="1:6" x14ac:dyDescent="0.25">
      <c r="A7155" s="84">
        <v>1750544425</v>
      </c>
      <c r="C7155" s="84">
        <v>0</v>
      </c>
      <c r="D7155" s="84">
        <v>1</v>
      </c>
      <c r="E7155" s="84" t="e">
        <v>#N/A</v>
      </c>
      <c r="F7155" s="84" t="s">
        <v>68</v>
      </c>
    </row>
    <row r="7156" spans="1:6" x14ac:dyDescent="0.25">
      <c r="A7156" s="84">
        <v>1215223151</v>
      </c>
      <c r="C7156" s="84">
        <v>0</v>
      </c>
      <c r="D7156" s="84">
        <v>1</v>
      </c>
      <c r="E7156" s="84" t="e">
        <v>#N/A</v>
      </c>
      <c r="F7156" s="84" t="s">
        <v>63</v>
      </c>
    </row>
    <row r="7157" spans="1:6" x14ac:dyDescent="0.25">
      <c r="A7157" s="84">
        <v>1326365289</v>
      </c>
      <c r="C7157" s="84">
        <v>0</v>
      </c>
      <c r="D7157" s="84">
        <v>1</v>
      </c>
      <c r="E7157" s="84" t="e">
        <v>#N/A</v>
      </c>
      <c r="F7157" s="84" t="s">
        <v>66</v>
      </c>
    </row>
    <row r="7158" spans="1:6" x14ac:dyDescent="0.25">
      <c r="A7158" s="84">
        <v>1053523878</v>
      </c>
      <c r="C7158" s="84">
        <v>0</v>
      </c>
      <c r="D7158" s="84">
        <v>1</v>
      </c>
      <c r="E7158" s="84" t="e">
        <v>#N/A</v>
      </c>
      <c r="F7158" s="84" t="s">
        <v>67</v>
      </c>
    </row>
    <row r="7159" spans="1:6" x14ac:dyDescent="0.25">
      <c r="A7159" s="84">
        <v>1659717445</v>
      </c>
      <c r="C7159" s="84">
        <v>0</v>
      </c>
      <c r="D7159" s="84">
        <v>1</v>
      </c>
      <c r="E7159" s="84" t="e">
        <v>#N/A</v>
      </c>
      <c r="F7159" s="84" t="s">
        <v>63</v>
      </c>
    </row>
    <row r="7160" spans="1:6" x14ac:dyDescent="0.25">
      <c r="A7160" s="84">
        <v>1932532991</v>
      </c>
      <c r="C7160" s="84">
        <v>0</v>
      </c>
      <c r="D7160" s="84">
        <v>1</v>
      </c>
      <c r="E7160" s="84" t="e">
        <v>#N/A</v>
      </c>
      <c r="F7160" s="84" t="s">
        <v>68</v>
      </c>
    </row>
    <row r="7161" spans="1:6" x14ac:dyDescent="0.25">
      <c r="A7161" s="84">
        <v>1215366380</v>
      </c>
      <c r="C7161" s="84">
        <v>0</v>
      </c>
      <c r="D7161" s="84">
        <v>1</v>
      </c>
      <c r="E7161" s="84" t="e">
        <v>#N/A</v>
      </c>
      <c r="F7161" s="84" t="s">
        <v>66</v>
      </c>
    </row>
    <row r="7162" spans="1:6" x14ac:dyDescent="0.25">
      <c r="A7162" s="84">
        <v>1790741312</v>
      </c>
      <c r="C7162" s="84">
        <v>0</v>
      </c>
      <c r="D7162" s="84">
        <v>1</v>
      </c>
      <c r="E7162" s="84" t="e">
        <v>#N/A</v>
      </c>
      <c r="F7162" s="84" t="s">
        <v>68</v>
      </c>
    </row>
    <row r="7163" spans="1:6" x14ac:dyDescent="0.25">
      <c r="A7163" s="84">
        <v>1699917096</v>
      </c>
      <c r="C7163" s="84">
        <v>0</v>
      </c>
      <c r="D7163" s="84">
        <v>1</v>
      </c>
      <c r="E7163" s="84" t="e">
        <v>#N/A</v>
      </c>
      <c r="F7163" s="84" t="s">
        <v>63</v>
      </c>
    </row>
    <row r="7164" spans="1:6" x14ac:dyDescent="0.25">
      <c r="A7164" s="84">
        <v>1679047146</v>
      </c>
      <c r="C7164" s="84">
        <v>0</v>
      </c>
      <c r="D7164" s="84">
        <v>1</v>
      </c>
      <c r="E7164" s="84" t="e">
        <v>#N/A</v>
      </c>
      <c r="F7164" s="84" t="s">
        <v>66</v>
      </c>
    </row>
    <row r="7165" spans="1:6" x14ac:dyDescent="0.25">
      <c r="A7165" s="84">
        <v>1255898615</v>
      </c>
      <c r="C7165" s="84">
        <v>0</v>
      </c>
      <c r="D7165" s="84">
        <v>1</v>
      </c>
      <c r="E7165" s="84" t="e">
        <v>#N/A</v>
      </c>
      <c r="F7165" s="84" t="s">
        <v>63</v>
      </c>
    </row>
    <row r="7166" spans="1:6" x14ac:dyDescent="0.25">
      <c r="A7166" s="84">
        <v>1750069449</v>
      </c>
      <c r="C7166" s="84">
        <v>0</v>
      </c>
      <c r="D7166" s="84">
        <v>1</v>
      </c>
      <c r="E7166" s="84" t="e">
        <v>#N/A</v>
      </c>
      <c r="F7166" s="84" t="s">
        <v>63</v>
      </c>
    </row>
    <row r="7167" spans="1:6" x14ac:dyDescent="0.25">
      <c r="A7167" s="84">
        <v>1962015701</v>
      </c>
      <c r="C7167" s="84">
        <v>0</v>
      </c>
      <c r="D7167" s="84">
        <v>1</v>
      </c>
      <c r="E7167" s="84" t="e">
        <v>#N/A</v>
      </c>
      <c r="F7167" s="84" t="s">
        <v>66</v>
      </c>
    </row>
    <row r="7168" spans="1:6" x14ac:dyDescent="0.25">
      <c r="A7168" s="84">
        <v>1619572153</v>
      </c>
      <c r="C7168" s="84">
        <v>0</v>
      </c>
      <c r="D7168" s="84">
        <v>1</v>
      </c>
      <c r="E7168" s="84" t="e">
        <v>#N/A</v>
      </c>
      <c r="F7168" s="84" t="s">
        <v>67</v>
      </c>
    </row>
    <row r="7169" spans="1:6" x14ac:dyDescent="0.25">
      <c r="A7169" s="84">
        <v>1962079418</v>
      </c>
      <c r="C7169" s="84">
        <v>0</v>
      </c>
      <c r="D7169" s="84">
        <v>1</v>
      </c>
      <c r="E7169" s="84" t="e">
        <v>#N/A</v>
      </c>
      <c r="F7169" s="84" t="s">
        <v>63</v>
      </c>
    </row>
    <row r="7170" spans="1:6" x14ac:dyDescent="0.25">
      <c r="A7170" s="84">
        <v>1780681866</v>
      </c>
      <c r="C7170" s="84">
        <v>0</v>
      </c>
      <c r="D7170" s="84">
        <v>1</v>
      </c>
      <c r="E7170" s="84" t="e">
        <v>#N/A</v>
      </c>
      <c r="F7170" s="84" t="s">
        <v>70</v>
      </c>
    </row>
    <row r="7171" spans="1:6" x14ac:dyDescent="0.25">
      <c r="A7171" s="84">
        <v>1689634438</v>
      </c>
      <c r="C7171" s="84">
        <v>0</v>
      </c>
      <c r="D7171" s="84">
        <v>1</v>
      </c>
      <c r="E7171" s="84" t="e">
        <v>#N/A</v>
      </c>
      <c r="F7171" s="84" t="s">
        <v>66</v>
      </c>
    </row>
    <row r="7172" spans="1:6" x14ac:dyDescent="0.25">
      <c r="A7172" s="84">
        <v>1093918302</v>
      </c>
      <c r="C7172" s="84">
        <v>0</v>
      </c>
      <c r="D7172" s="84">
        <v>1</v>
      </c>
      <c r="E7172" s="84" t="e">
        <v>#N/A</v>
      </c>
      <c r="F7172" s="84" t="s">
        <v>63</v>
      </c>
    </row>
    <row r="7173" spans="1:6" x14ac:dyDescent="0.25">
      <c r="A7173" s="84">
        <v>1285784876</v>
      </c>
      <c r="C7173" s="84">
        <v>0</v>
      </c>
      <c r="D7173" s="84">
        <v>1</v>
      </c>
      <c r="E7173" s="84" t="e">
        <v>#N/A</v>
      </c>
      <c r="F7173" s="84" t="s">
        <v>68</v>
      </c>
    </row>
    <row r="7174" spans="1:6" x14ac:dyDescent="0.25">
      <c r="A7174" s="84">
        <v>1629075643</v>
      </c>
      <c r="C7174" s="84">
        <v>0</v>
      </c>
      <c r="D7174" s="84">
        <v>1</v>
      </c>
      <c r="E7174" s="84" t="e">
        <v>#N/A</v>
      </c>
      <c r="F7174" s="84" t="s">
        <v>68</v>
      </c>
    </row>
    <row r="7175" spans="1:6" x14ac:dyDescent="0.25">
      <c r="A7175" s="84">
        <v>1184750325</v>
      </c>
      <c r="C7175" s="84">
        <v>0</v>
      </c>
      <c r="D7175" s="84">
        <v>1</v>
      </c>
      <c r="E7175" s="84" t="e">
        <v>#N/A</v>
      </c>
      <c r="F7175" s="84" t="s">
        <v>63</v>
      </c>
    </row>
    <row r="7176" spans="1:6" x14ac:dyDescent="0.25">
      <c r="A7176" s="84">
        <v>1427037969</v>
      </c>
      <c r="C7176" s="84">
        <v>0</v>
      </c>
      <c r="D7176" s="84">
        <v>1</v>
      </c>
      <c r="E7176" s="84" t="e">
        <v>#N/A</v>
      </c>
      <c r="F7176" s="84" t="s">
        <v>63</v>
      </c>
    </row>
    <row r="7177" spans="1:6" x14ac:dyDescent="0.25">
      <c r="A7177" s="84">
        <v>1043213101</v>
      </c>
      <c r="C7177" s="84">
        <v>0</v>
      </c>
      <c r="D7177" s="84">
        <v>1</v>
      </c>
      <c r="E7177" s="84" t="e">
        <v>#N/A</v>
      </c>
      <c r="F7177" s="84" t="s">
        <v>70</v>
      </c>
    </row>
    <row r="7178" spans="1:6" x14ac:dyDescent="0.25">
      <c r="A7178" s="84">
        <v>1053373316</v>
      </c>
      <c r="C7178" s="84">
        <v>0</v>
      </c>
      <c r="D7178" s="84">
        <v>1</v>
      </c>
      <c r="E7178" s="84" t="e">
        <v>#N/A</v>
      </c>
      <c r="F7178" s="84" t="s">
        <v>70</v>
      </c>
    </row>
    <row r="7179" spans="1:6" x14ac:dyDescent="0.25">
      <c r="A7179" s="84">
        <v>1396707931</v>
      </c>
      <c r="C7179" s="84">
        <v>0</v>
      </c>
      <c r="D7179" s="84">
        <v>1</v>
      </c>
      <c r="E7179" s="84" t="e">
        <v>#N/A</v>
      </c>
      <c r="F7179" s="84" t="s">
        <v>63</v>
      </c>
    </row>
    <row r="7180" spans="1:6" x14ac:dyDescent="0.25">
      <c r="A7180" s="84">
        <v>1639185374</v>
      </c>
      <c r="C7180" s="84">
        <v>0</v>
      </c>
      <c r="D7180" s="84">
        <v>1</v>
      </c>
      <c r="E7180" s="84" t="e">
        <v>#N/A</v>
      </c>
      <c r="F7180" s="84" t="s">
        <v>63</v>
      </c>
    </row>
    <row r="7181" spans="1:6" x14ac:dyDescent="0.25">
      <c r="A7181" s="84">
        <v>1336473172</v>
      </c>
      <c r="C7181" s="84">
        <v>0</v>
      </c>
      <c r="D7181" s="84">
        <v>1</v>
      </c>
      <c r="E7181" s="84" t="e">
        <v>#N/A</v>
      </c>
      <c r="F7181" s="84" t="s">
        <v>67</v>
      </c>
    </row>
    <row r="7182" spans="1:6" x14ac:dyDescent="0.25">
      <c r="A7182" s="84">
        <v>1689663700</v>
      </c>
      <c r="C7182" s="84">
        <v>0</v>
      </c>
      <c r="D7182" s="84">
        <v>1</v>
      </c>
      <c r="E7182" s="84" t="e">
        <v>#N/A</v>
      </c>
      <c r="F7182" s="84" t="s">
        <v>67</v>
      </c>
    </row>
    <row r="7183" spans="1:6" x14ac:dyDescent="0.25">
      <c r="A7183" s="84">
        <v>1841400371</v>
      </c>
      <c r="C7183" s="84">
        <v>0</v>
      </c>
      <c r="D7183" s="84">
        <v>1</v>
      </c>
      <c r="E7183" s="84" t="e">
        <v>#N/A</v>
      </c>
      <c r="F7183" s="84" t="s">
        <v>67</v>
      </c>
    </row>
    <row r="7184" spans="1:6" x14ac:dyDescent="0.25">
      <c r="A7184" s="84">
        <v>1376673335</v>
      </c>
      <c r="C7184" s="84">
        <v>0</v>
      </c>
      <c r="D7184" s="84">
        <v>1</v>
      </c>
      <c r="E7184" s="84" t="e">
        <v>#N/A</v>
      </c>
      <c r="F7184" s="84" t="s">
        <v>67</v>
      </c>
    </row>
    <row r="7185" spans="1:6" x14ac:dyDescent="0.25">
      <c r="A7185" s="84">
        <v>1497082085</v>
      </c>
      <c r="C7185" s="84">
        <v>0</v>
      </c>
      <c r="D7185" s="84">
        <v>1</v>
      </c>
      <c r="E7185" s="84" t="e">
        <v>#N/A</v>
      </c>
      <c r="F7185" s="84" t="s">
        <v>67</v>
      </c>
    </row>
    <row r="7186" spans="1:6" x14ac:dyDescent="0.25">
      <c r="A7186" s="84">
        <v>1790018166</v>
      </c>
      <c r="C7186" s="84">
        <v>0</v>
      </c>
      <c r="D7186" s="84">
        <v>1</v>
      </c>
      <c r="E7186" s="84" t="e">
        <v>#N/A</v>
      </c>
      <c r="F7186" s="84" t="s">
        <v>68</v>
      </c>
    </row>
    <row r="7187" spans="1:6" x14ac:dyDescent="0.25">
      <c r="A7187" s="84">
        <v>1871849133</v>
      </c>
      <c r="C7187" s="84">
        <v>0</v>
      </c>
      <c r="D7187" s="84">
        <v>1</v>
      </c>
      <c r="E7187" s="84" t="e">
        <v>#N/A</v>
      </c>
      <c r="F7187" s="84" t="s">
        <v>66</v>
      </c>
    </row>
    <row r="7188" spans="1:6" x14ac:dyDescent="0.25">
      <c r="A7188" s="84">
        <v>1700287745</v>
      </c>
      <c r="C7188" s="84">
        <v>0</v>
      </c>
      <c r="D7188" s="84">
        <v>1</v>
      </c>
      <c r="E7188" s="84" t="e">
        <v>#N/A</v>
      </c>
      <c r="F7188" s="84" t="s">
        <v>63</v>
      </c>
    </row>
    <row r="7189" spans="1:6" x14ac:dyDescent="0.25">
      <c r="A7189" s="84">
        <v>1053574277</v>
      </c>
      <c r="C7189" s="84">
        <v>0</v>
      </c>
      <c r="D7189" s="84">
        <v>1</v>
      </c>
      <c r="E7189" s="84" t="e">
        <v>#N/A</v>
      </c>
      <c r="F7189" s="84" t="s">
        <v>63</v>
      </c>
    </row>
    <row r="7190" spans="1:6" x14ac:dyDescent="0.25">
      <c r="A7190" s="84">
        <v>1063852101</v>
      </c>
      <c r="C7190" s="84">
        <v>0</v>
      </c>
      <c r="D7190" s="84">
        <v>1</v>
      </c>
      <c r="E7190" s="84" t="e">
        <v>#N/A</v>
      </c>
      <c r="F7190" s="84" t="s">
        <v>63</v>
      </c>
    </row>
    <row r="7191" spans="1:6" x14ac:dyDescent="0.25">
      <c r="A7191" s="84">
        <v>1275905283</v>
      </c>
      <c r="C7191" s="84">
        <v>0</v>
      </c>
      <c r="D7191" s="84">
        <v>1</v>
      </c>
      <c r="E7191" s="84" t="e">
        <v>#N/A</v>
      </c>
      <c r="F7191" s="84" t="s">
        <v>67</v>
      </c>
    </row>
    <row r="7192" spans="1:6" x14ac:dyDescent="0.25">
      <c r="A7192" s="84">
        <v>1942650023</v>
      </c>
      <c r="C7192" s="84">
        <v>0</v>
      </c>
      <c r="D7192" s="84">
        <v>1</v>
      </c>
      <c r="E7192" s="84" t="e">
        <v>#N/A</v>
      </c>
      <c r="F7192" s="84" t="s">
        <v>63</v>
      </c>
    </row>
    <row r="7193" spans="1:6" x14ac:dyDescent="0.25">
      <c r="A7193" s="84">
        <v>1548784945</v>
      </c>
      <c r="C7193" s="84">
        <v>0</v>
      </c>
      <c r="D7193" s="84">
        <v>1</v>
      </c>
      <c r="E7193" s="84" t="e">
        <v>#N/A</v>
      </c>
      <c r="F7193" s="84" t="s">
        <v>63</v>
      </c>
    </row>
    <row r="7194" spans="1:6" x14ac:dyDescent="0.25">
      <c r="A7194" s="84">
        <v>1073043279</v>
      </c>
      <c r="C7194" s="84">
        <v>0</v>
      </c>
      <c r="D7194" s="84">
        <v>1</v>
      </c>
      <c r="E7194" s="84" t="e">
        <v>#N/A</v>
      </c>
      <c r="F7194" s="84" t="s">
        <v>63</v>
      </c>
    </row>
    <row r="7195" spans="1:6" x14ac:dyDescent="0.25">
      <c r="A7195" s="84">
        <v>1376069435</v>
      </c>
      <c r="C7195" s="84">
        <v>0</v>
      </c>
      <c r="D7195" s="84">
        <v>1</v>
      </c>
      <c r="E7195" s="84" t="e">
        <v>#N/A</v>
      </c>
      <c r="F7195" s="84" t="s">
        <v>63</v>
      </c>
    </row>
    <row r="7196" spans="1:6" x14ac:dyDescent="0.25">
      <c r="A7196" s="84">
        <v>1891728853</v>
      </c>
      <c r="C7196" s="84">
        <v>0</v>
      </c>
      <c r="D7196" s="84">
        <v>1</v>
      </c>
      <c r="E7196" s="84" t="e">
        <v>#N/A</v>
      </c>
      <c r="F7196" s="84" t="s">
        <v>63</v>
      </c>
    </row>
    <row r="7197" spans="1:6" x14ac:dyDescent="0.25">
      <c r="A7197" s="84">
        <v>1144298613</v>
      </c>
      <c r="C7197" s="84">
        <v>0</v>
      </c>
      <c r="D7197" s="84">
        <v>1</v>
      </c>
      <c r="E7197" s="84" t="e">
        <v>#N/A</v>
      </c>
      <c r="F7197" s="84" t="s">
        <v>63</v>
      </c>
    </row>
    <row r="7198" spans="1:6" x14ac:dyDescent="0.25">
      <c r="A7198" s="84">
        <v>1649266776</v>
      </c>
      <c r="C7198" s="84">
        <v>0</v>
      </c>
      <c r="D7198" s="84">
        <v>1</v>
      </c>
      <c r="E7198" s="84" t="e">
        <v>#N/A</v>
      </c>
      <c r="F7198" s="84" t="s">
        <v>66</v>
      </c>
    </row>
    <row r="7199" spans="1:6" x14ac:dyDescent="0.25">
      <c r="A7199" s="84">
        <v>1316980006</v>
      </c>
      <c r="C7199" s="84">
        <v>0</v>
      </c>
      <c r="D7199" s="84">
        <v>1</v>
      </c>
      <c r="E7199" s="84" t="e">
        <v>#N/A</v>
      </c>
      <c r="F7199" s="84" t="s">
        <v>70</v>
      </c>
    </row>
    <row r="7200" spans="1:6" x14ac:dyDescent="0.25">
      <c r="A7200" s="84">
        <v>1194833392</v>
      </c>
      <c r="C7200" s="84">
        <v>0</v>
      </c>
      <c r="D7200" s="84">
        <v>1</v>
      </c>
      <c r="E7200" s="84" t="e">
        <v>#N/A</v>
      </c>
      <c r="F7200" s="84" t="s">
        <v>66</v>
      </c>
    </row>
    <row r="7201" spans="1:6" x14ac:dyDescent="0.25">
      <c r="A7201" s="84">
        <v>1437128527</v>
      </c>
      <c r="C7201" s="84">
        <v>0</v>
      </c>
      <c r="D7201" s="84">
        <v>1</v>
      </c>
      <c r="E7201" s="84" t="e">
        <v>#N/A</v>
      </c>
      <c r="F7201" s="84" t="s">
        <v>63</v>
      </c>
    </row>
    <row r="7202" spans="1:6" x14ac:dyDescent="0.25">
      <c r="A7202" s="84">
        <v>1629025697</v>
      </c>
      <c r="C7202" s="84">
        <v>0</v>
      </c>
      <c r="D7202" s="84">
        <v>1</v>
      </c>
      <c r="E7202" s="84" t="e">
        <v>#N/A</v>
      </c>
      <c r="F7202" s="84" t="s">
        <v>63</v>
      </c>
    </row>
    <row r="7203" spans="1:6" x14ac:dyDescent="0.25">
      <c r="A7203" s="84">
        <v>1194789149</v>
      </c>
      <c r="C7203" s="84">
        <v>0</v>
      </c>
      <c r="D7203" s="84">
        <v>1</v>
      </c>
      <c r="E7203" s="84" t="e">
        <v>#N/A</v>
      </c>
      <c r="F7203" s="84" t="s">
        <v>66</v>
      </c>
    </row>
    <row r="7204" spans="1:6" x14ac:dyDescent="0.25">
      <c r="A7204" s="84">
        <v>1346384492</v>
      </c>
      <c r="C7204" s="84">
        <v>0</v>
      </c>
      <c r="D7204" s="84">
        <v>1</v>
      </c>
      <c r="E7204" s="84" t="e">
        <v>#N/A</v>
      </c>
      <c r="F7204" s="84" t="s">
        <v>67</v>
      </c>
    </row>
    <row r="7205" spans="1:6" x14ac:dyDescent="0.25">
      <c r="A7205" s="84">
        <v>1972561843</v>
      </c>
      <c r="C7205" s="84">
        <v>0</v>
      </c>
      <c r="D7205" s="84">
        <v>1</v>
      </c>
      <c r="E7205" s="84" t="e">
        <v>#N/A</v>
      </c>
      <c r="F7205" s="84" t="s">
        <v>63</v>
      </c>
    </row>
    <row r="7206" spans="1:6" x14ac:dyDescent="0.25">
      <c r="A7206" s="84">
        <v>1417142969</v>
      </c>
      <c r="C7206" s="84">
        <v>0</v>
      </c>
      <c r="D7206" s="84">
        <v>1</v>
      </c>
      <c r="E7206" s="84" t="e">
        <v>#N/A</v>
      </c>
      <c r="F7206" s="84" t="s">
        <v>66</v>
      </c>
    </row>
    <row r="7207" spans="1:6" x14ac:dyDescent="0.25">
      <c r="A7207" s="84">
        <v>1942471164</v>
      </c>
      <c r="C7207" s="84">
        <v>0</v>
      </c>
      <c r="D7207" s="84">
        <v>1</v>
      </c>
      <c r="E7207" s="84" t="e">
        <v>#N/A</v>
      </c>
      <c r="F7207" s="84" t="s">
        <v>66</v>
      </c>
    </row>
    <row r="7208" spans="1:6" x14ac:dyDescent="0.25">
      <c r="A7208" s="84">
        <v>1033123161</v>
      </c>
      <c r="C7208" s="84">
        <v>0</v>
      </c>
      <c r="D7208" s="84">
        <v>1</v>
      </c>
      <c r="E7208" s="84" t="e">
        <v>#N/A</v>
      </c>
      <c r="F7208" s="84" t="s">
        <v>63</v>
      </c>
    </row>
    <row r="7209" spans="1:6" x14ac:dyDescent="0.25">
      <c r="A7209" s="84">
        <v>1578798591</v>
      </c>
      <c r="C7209" s="84">
        <v>0</v>
      </c>
      <c r="D7209" s="84">
        <v>1</v>
      </c>
      <c r="E7209" s="84" t="e">
        <v>#N/A</v>
      </c>
      <c r="F7209" s="84" t="s">
        <v>66</v>
      </c>
    </row>
    <row r="7210" spans="1:6" x14ac:dyDescent="0.25">
      <c r="A7210" s="84">
        <v>1417158536</v>
      </c>
      <c r="C7210" s="84">
        <v>0</v>
      </c>
      <c r="D7210" s="84">
        <v>1</v>
      </c>
      <c r="E7210" s="84" t="e">
        <v>#N/A</v>
      </c>
      <c r="F7210" s="84" t="s">
        <v>63</v>
      </c>
    </row>
    <row r="7211" spans="1:6" x14ac:dyDescent="0.25">
      <c r="A7211" s="84">
        <v>1982870127</v>
      </c>
      <c r="C7211" s="84">
        <v>0</v>
      </c>
      <c r="D7211" s="84">
        <v>1</v>
      </c>
      <c r="E7211" s="84" t="e">
        <v>#N/A</v>
      </c>
      <c r="F7211" s="84" t="s">
        <v>66</v>
      </c>
    </row>
    <row r="7212" spans="1:6" x14ac:dyDescent="0.25">
      <c r="A7212" s="84">
        <v>1982950440</v>
      </c>
      <c r="C7212" s="84">
        <v>0</v>
      </c>
      <c r="D7212" s="84">
        <v>1</v>
      </c>
      <c r="E7212" s="84" t="e">
        <v>#N/A</v>
      </c>
      <c r="F7212" s="84" t="s">
        <v>63</v>
      </c>
    </row>
    <row r="7213" spans="1:6" x14ac:dyDescent="0.25">
      <c r="A7213" s="84">
        <v>1841536208</v>
      </c>
      <c r="C7213" s="84">
        <v>0</v>
      </c>
      <c r="D7213" s="84">
        <v>1</v>
      </c>
      <c r="E7213" s="84" t="e">
        <v>#N/A</v>
      </c>
      <c r="F7213" s="84" t="s">
        <v>67</v>
      </c>
    </row>
    <row r="7214" spans="1:6" x14ac:dyDescent="0.25">
      <c r="A7214" s="84">
        <v>1447592969</v>
      </c>
      <c r="C7214" s="84">
        <v>0</v>
      </c>
      <c r="D7214" s="84">
        <v>1</v>
      </c>
      <c r="E7214" s="84" t="e">
        <v>#N/A</v>
      </c>
      <c r="F7214" s="84" t="s">
        <v>67</v>
      </c>
    </row>
    <row r="7215" spans="1:6" x14ac:dyDescent="0.25">
      <c r="A7215" s="84">
        <v>1891134714</v>
      </c>
      <c r="C7215" s="84">
        <v>0</v>
      </c>
      <c r="D7215" s="84">
        <v>1</v>
      </c>
      <c r="E7215" s="84" t="e">
        <v>#N/A</v>
      </c>
      <c r="F7215" s="84" t="s">
        <v>63</v>
      </c>
    </row>
    <row r="7216" spans="1:6" x14ac:dyDescent="0.25">
      <c r="A7216" s="84">
        <v>1003282542</v>
      </c>
      <c r="C7216" s="84">
        <v>0</v>
      </c>
      <c r="D7216" s="84">
        <v>1</v>
      </c>
      <c r="E7216" s="84" t="e">
        <v>#N/A</v>
      </c>
      <c r="F7216" s="84" t="s">
        <v>67</v>
      </c>
    </row>
    <row r="7217" spans="1:6" x14ac:dyDescent="0.25">
      <c r="A7217" s="84">
        <v>1235648858</v>
      </c>
      <c r="C7217" s="84">
        <v>0</v>
      </c>
      <c r="D7217" s="84">
        <v>1</v>
      </c>
      <c r="E7217" s="84" t="e">
        <v>#N/A</v>
      </c>
      <c r="F7217" s="84" t="s">
        <v>66</v>
      </c>
    </row>
    <row r="7218" spans="1:6" x14ac:dyDescent="0.25">
      <c r="A7218" s="84">
        <v>1902386378</v>
      </c>
      <c r="C7218" s="84">
        <v>0</v>
      </c>
      <c r="D7218" s="84">
        <v>1</v>
      </c>
      <c r="E7218" s="84" t="e">
        <v>#N/A</v>
      </c>
      <c r="F7218" s="84" t="s">
        <v>66</v>
      </c>
    </row>
    <row r="7219" spans="1:6" x14ac:dyDescent="0.25">
      <c r="A7219" s="84">
        <v>1427622182</v>
      </c>
      <c r="C7219" s="84">
        <v>0</v>
      </c>
      <c r="D7219" s="84">
        <v>1</v>
      </c>
      <c r="E7219" s="84" t="e">
        <v>#N/A</v>
      </c>
      <c r="F7219" s="84" t="s">
        <v>63</v>
      </c>
    </row>
    <row r="7220" spans="1:6" x14ac:dyDescent="0.25">
      <c r="A7220" s="84">
        <v>1497899173</v>
      </c>
      <c r="C7220" s="84">
        <v>0</v>
      </c>
      <c r="D7220" s="84">
        <v>1</v>
      </c>
      <c r="E7220" s="84" t="e">
        <v>#N/A</v>
      </c>
      <c r="F7220" s="84" t="s">
        <v>66</v>
      </c>
    </row>
    <row r="7221" spans="1:6" x14ac:dyDescent="0.25">
      <c r="A7221" s="84">
        <v>1356329049</v>
      </c>
      <c r="C7221" s="84">
        <v>0</v>
      </c>
      <c r="D7221" s="84">
        <v>1</v>
      </c>
      <c r="E7221" s="84" t="e">
        <v>#N/A</v>
      </c>
      <c r="F7221" s="84" t="s">
        <v>70</v>
      </c>
    </row>
    <row r="7222" spans="1:6" x14ac:dyDescent="0.25">
      <c r="A7222" s="84">
        <v>1477558377</v>
      </c>
      <c r="C7222" s="84">
        <v>0</v>
      </c>
      <c r="D7222" s="84">
        <v>1</v>
      </c>
      <c r="E7222" s="84" t="e">
        <v>#N/A</v>
      </c>
      <c r="F7222" s="84" t="s">
        <v>63</v>
      </c>
    </row>
    <row r="7223" spans="1:6" x14ac:dyDescent="0.25">
      <c r="A7223" s="84">
        <v>1407943194</v>
      </c>
      <c r="C7223" s="84">
        <v>0</v>
      </c>
      <c r="D7223" s="84">
        <v>1</v>
      </c>
      <c r="E7223" s="84" t="e">
        <v>#N/A</v>
      </c>
      <c r="F7223" s="84" t="s">
        <v>63</v>
      </c>
    </row>
    <row r="7224" spans="1:6" x14ac:dyDescent="0.25">
      <c r="A7224" s="84">
        <v>1437141835</v>
      </c>
      <c r="C7224" s="84">
        <v>0</v>
      </c>
      <c r="D7224" s="84">
        <v>1</v>
      </c>
      <c r="E7224" s="84" t="e">
        <v>#N/A</v>
      </c>
      <c r="F7224" s="84" t="s">
        <v>68</v>
      </c>
    </row>
    <row r="7225" spans="1:6" x14ac:dyDescent="0.25">
      <c r="A7225" s="84">
        <v>1376679761</v>
      </c>
      <c r="C7225" s="84">
        <v>0</v>
      </c>
      <c r="D7225" s="84">
        <v>1</v>
      </c>
      <c r="E7225" s="84" t="e">
        <v>#N/A</v>
      </c>
      <c r="F7225" s="84" t="s">
        <v>63</v>
      </c>
    </row>
    <row r="7226" spans="1:6" x14ac:dyDescent="0.25">
      <c r="A7226" s="84">
        <v>1447225537</v>
      </c>
      <c r="C7226" s="84">
        <v>0</v>
      </c>
      <c r="D7226" s="84">
        <v>1</v>
      </c>
      <c r="E7226" s="84" t="e">
        <v>#N/A</v>
      </c>
      <c r="F7226" s="84" t="s">
        <v>63</v>
      </c>
    </row>
    <row r="7227" spans="1:6" x14ac:dyDescent="0.25">
      <c r="A7227" s="84">
        <v>1134278799</v>
      </c>
      <c r="C7227" s="84">
        <v>0</v>
      </c>
      <c r="D7227" s="84">
        <v>1</v>
      </c>
      <c r="E7227" s="84" t="e">
        <v>#N/A</v>
      </c>
      <c r="F7227" s="84" t="s">
        <v>66</v>
      </c>
    </row>
    <row r="7228" spans="1:6" x14ac:dyDescent="0.25">
      <c r="A7228" s="84">
        <v>1124032032</v>
      </c>
      <c r="C7228" s="84">
        <v>0</v>
      </c>
      <c r="D7228" s="84">
        <v>1</v>
      </c>
      <c r="E7228" s="84" t="e">
        <v>#N/A</v>
      </c>
      <c r="F7228" s="84" t="s">
        <v>63</v>
      </c>
    </row>
    <row r="7229" spans="1:6" x14ac:dyDescent="0.25">
      <c r="A7229" s="84">
        <v>1689636433</v>
      </c>
      <c r="C7229" s="84">
        <v>0</v>
      </c>
      <c r="D7229" s="84">
        <v>1</v>
      </c>
      <c r="E7229" s="84" t="e">
        <v>#N/A</v>
      </c>
      <c r="F7229" s="84" t="s">
        <v>63</v>
      </c>
    </row>
    <row r="7230" spans="1:6" x14ac:dyDescent="0.25">
      <c r="A7230" s="84">
        <v>1386698074</v>
      </c>
      <c r="C7230" s="84">
        <v>0</v>
      </c>
      <c r="D7230" s="84">
        <v>1</v>
      </c>
      <c r="E7230" s="84" t="e">
        <v>#N/A</v>
      </c>
      <c r="F7230" s="84" t="s">
        <v>63</v>
      </c>
    </row>
    <row r="7231" spans="1:6" x14ac:dyDescent="0.25">
      <c r="A7231" s="84">
        <v>1861490740</v>
      </c>
      <c r="C7231" s="84">
        <v>0</v>
      </c>
      <c r="D7231" s="84">
        <v>1</v>
      </c>
      <c r="E7231" s="84" t="e">
        <v>#N/A</v>
      </c>
      <c r="F7231" s="84" t="s">
        <v>70</v>
      </c>
    </row>
    <row r="7232" spans="1:6" x14ac:dyDescent="0.25">
      <c r="A7232" s="84">
        <v>1801882501</v>
      </c>
      <c r="C7232" s="84">
        <v>0</v>
      </c>
      <c r="D7232" s="84">
        <v>1</v>
      </c>
      <c r="E7232" s="84" t="e">
        <v>#N/A</v>
      </c>
      <c r="F7232" s="84" t="s">
        <v>63</v>
      </c>
    </row>
    <row r="7233" spans="1:6" x14ac:dyDescent="0.25">
      <c r="A7233" s="84">
        <v>1912103755</v>
      </c>
      <c r="C7233" s="84">
        <v>0</v>
      </c>
      <c r="D7233" s="84">
        <v>1</v>
      </c>
      <c r="E7233" s="84" t="e">
        <v>#N/A</v>
      </c>
      <c r="F7233" s="84" t="s">
        <v>63</v>
      </c>
    </row>
    <row r="7234" spans="1:6" x14ac:dyDescent="0.25">
      <c r="A7234" s="84">
        <v>1558702514</v>
      </c>
      <c r="C7234" s="84">
        <v>0</v>
      </c>
      <c r="D7234" s="84">
        <v>1</v>
      </c>
      <c r="E7234" s="84" t="e">
        <v>#N/A</v>
      </c>
      <c r="F7234" s="84" t="s">
        <v>66</v>
      </c>
    </row>
    <row r="7235" spans="1:6" x14ac:dyDescent="0.25">
      <c r="A7235" s="84">
        <v>1699186585</v>
      </c>
      <c r="C7235" s="84">
        <v>0</v>
      </c>
      <c r="D7235" s="84">
        <v>1</v>
      </c>
      <c r="E7235" s="84" t="e">
        <v>#N/A</v>
      </c>
      <c r="F7235" s="84" t="s">
        <v>63</v>
      </c>
    </row>
    <row r="7236" spans="1:6" x14ac:dyDescent="0.25">
      <c r="A7236" s="84">
        <v>1972878239</v>
      </c>
      <c r="C7236" s="84">
        <v>0</v>
      </c>
      <c r="D7236" s="84">
        <v>1</v>
      </c>
      <c r="E7236" s="84" t="e">
        <v>#N/A</v>
      </c>
      <c r="F7236" s="84" t="s">
        <v>67</v>
      </c>
    </row>
    <row r="7237" spans="1:6" x14ac:dyDescent="0.25">
      <c r="A7237" s="84">
        <v>1154605376</v>
      </c>
      <c r="C7237" s="84">
        <v>0</v>
      </c>
      <c r="D7237" s="84">
        <v>1</v>
      </c>
      <c r="E7237" s="84" t="e">
        <v>#N/A</v>
      </c>
      <c r="F7237" s="84" t="s">
        <v>66</v>
      </c>
    </row>
    <row r="7238" spans="1:6" x14ac:dyDescent="0.25">
      <c r="A7238" s="84">
        <v>1457780801</v>
      </c>
      <c r="C7238" s="84">
        <v>0</v>
      </c>
      <c r="D7238" s="84">
        <v>1</v>
      </c>
      <c r="E7238" s="84" t="e">
        <v>#N/A</v>
      </c>
      <c r="F7238" s="84" t="s">
        <v>66</v>
      </c>
    </row>
    <row r="7239" spans="1:6" x14ac:dyDescent="0.25">
      <c r="A7239" s="84">
        <v>1770617011</v>
      </c>
      <c r="C7239" s="84">
        <v>0</v>
      </c>
      <c r="D7239" s="84">
        <v>1</v>
      </c>
      <c r="E7239" s="84" t="e">
        <v>#N/A</v>
      </c>
      <c r="F7239" s="84" t="s">
        <v>63</v>
      </c>
    </row>
    <row r="7240" spans="1:6" x14ac:dyDescent="0.25">
      <c r="A7240" s="84">
        <v>1972118701</v>
      </c>
      <c r="C7240" s="84">
        <v>0</v>
      </c>
      <c r="D7240" s="84">
        <v>1</v>
      </c>
      <c r="E7240" s="84" t="e">
        <v>#N/A</v>
      </c>
      <c r="F7240" s="84" t="s">
        <v>63</v>
      </c>
    </row>
    <row r="7241" spans="1:6" x14ac:dyDescent="0.25">
      <c r="A7241" s="84">
        <v>1932149911</v>
      </c>
      <c r="C7241" s="84">
        <v>0</v>
      </c>
      <c r="D7241" s="84">
        <v>1</v>
      </c>
      <c r="E7241" s="84" t="e">
        <v>#N/A</v>
      </c>
      <c r="F7241" s="84" t="s">
        <v>70</v>
      </c>
    </row>
    <row r="7242" spans="1:6" x14ac:dyDescent="0.25">
      <c r="A7242" s="84">
        <v>1093744310</v>
      </c>
      <c r="C7242" s="84">
        <v>0</v>
      </c>
      <c r="D7242" s="84">
        <v>1</v>
      </c>
      <c r="E7242" s="84" t="e">
        <v>#N/A</v>
      </c>
      <c r="F7242" s="84" t="s">
        <v>63</v>
      </c>
    </row>
    <row r="7243" spans="1:6" x14ac:dyDescent="0.25">
      <c r="A7243" s="84">
        <v>1205898715</v>
      </c>
      <c r="C7243" s="84">
        <v>0</v>
      </c>
      <c r="D7243" s="84">
        <v>1</v>
      </c>
      <c r="E7243" s="84" t="e">
        <v>#N/A</v>
      </c>
      <c r="F7243" s="84" t="s">
        <v>63</v>
      </c>
    </row>
    <row r="7244" spans="1:6" x14ac:dyDescent="0.25">
      <c r="A7244" s="84">
        <v>1689824948</v>
      </c>
      <c r="C7244" s="84">
        <v>0</v>
      </c>
      <c r="D7244" s="84">
        <v>1</v>
      </c>
      <c r="E7244" s="84" t="e">
        <v>#N/A</v>
      </c>
      <c r="F7244" s="84" t="s">
        <v>63</v>
      </c>
    </row>
    <row r="7245" spans="1:6" x14ac:dyDescent="0.25">
      <c r="A7245" s="84">
        <v>1285618454</v>
      </c>
      <c r="C7245" s="84">
        <v>0</v>
      </c>
      <c r="D7245" s="84">
        <v>1</v>
      </c>
      <c r="E7245" s="84" t="e">
        <v>#N/A</v>
      </c>
      <c r="F7245" s="84" t="s">
        <v>66</v>
      </c>
    </row>
    <row r="7246" spans="1:6" x14ac:dyDescent="0.25">
      <c r="A7246" s="84">
        <v>1992763122</v>
      </c>
      <c r="C7246" s="84">
        <v>0</v>
      </c>
      <c r="D7246" s="84">
        <v>1</v>
      </c>
      <c r="E7246" s="84" t="e">
        <v>#N/A</v>
      </c>
      <c r="F7246" s="84" t="s">
        <v>70</v>
      </c>
    </row>
    <row r="7247" spans="1:6" x14ac:dyDescent="0.25">
      <c r="A7247" s="84">
        <v>1508028770</v>
      </c>
      <c r="C7247" s="84">
        <v>0</v>
      </c>
      <c r="D7247" s="84">
        <v>1</v>
      </c>
      <c r="E7247" s="84" t="e">
        <v>#N/A</v>
      </c>
      <c r="F7247" s="84" t="s">
        <v>63</v>
      </c>
    </row>
    <row r="7248" spans="1:6" x14ac:dyDescent="0.25">
      <c r="A7248" s="84">
        <v>1295791671</v>
      </c>
      <c r="C7248" s="84">
        <v>0</v>
      </c>
      <c r="D7248" s="84">
        <v>1</v>
      </c>
      <c r="E7248" s="84" t="e">
        <v>#N/A</v>
      </c>
      <c r="F7248" s="84" t="s">
        <v>63</v>
      </c>
    </row>
    <row r="7249" spans="1:6" x14ac:dyDescent="0.25">
      <c r="A7249" s="84">
        <v>1336237924</v>
      </c>
      <c r="C7249" s="84">
        <v>0</v>
      </c>
      <c r="D7249" s="84">
        <v>1</v>
      </c>
      <c r="E7249" s="84" t="e">
        <v>#N/A</v>
      </c>
      <c r="F7249" s="84" t="s">
        <v>66</v>
      </c>
    </row>
    <row r="7250" spans="1:6" x14ac:dyDescent="0.25">
      <c r="A7250" s="84">
        <v>1487685079</v>
      </c>
      <c r="C7250" s="84">
        <v>0</v>
      </c>
      <c r="D7250" s="84">
        <v>1</v>
      </c>
      <c r="E7250" s="84" t="e">
        <v>#N/A</v>
      </c>
      <c r="F7250" s="84" t="s">
        <v>63</v>
      </c>
    </row>
    <row r="7251" spans="1:6" x14ac:dyDescent="0.25">
      <c r="A7251" s="84">
        <v>1437199049</v>
      </c>
      <c r="C7251" s="84">
        <v>0</v>
      </c>
      <c r="D7251" s="84">
        <v>1</v>
      </c>
      <c r="E7251" s="84" t="e">
        <v>#N/A</v>
      </c>
      <c r="F7251" s="84" t="s">
        <v>63</v>
      </c>
    </row>
    <row r="7252" spans="1:6" x14ac:dyDescent="0.25">
      <c r="A7252" s="84">
        <v>1689994329</v>
      </c>
      <c r="C7252" s="84">
        <v>0</v>
      </c>
      <c r="D7252" s="84">
        <v>1</v>
      </c>
      <c r="E7252" s="84" t="e">
        <v>#N/A</v>
      </c>
      <c r="F7252" s="84" t="s">
        <v>67</v>
      </c>
    </row>
    <row r="7253" spans="1:6" x14ac:dyDescent="0.25">
      <c r="A7253" s="84">
        <v>1073624789</v>
      </c>
      <c r="C7253" s="84">
        <v>0</v>
      </c>
      <c r="D7253" s="84">
        <v>1</v>
      </c>
      <c r="E7253" s="84" t="e">
        <v>#N/A</v>
      </c>
      <c r="F7253" s="84" t="s">
        <v>70</v>
      </c>
    </row>
    <row r="7254" spans="1:6" x14ac:dyDescent="0.25">
      <c r="A7254" s="84">
        <v>1366785115</v>
      </c>
      <c r="C7254" s="84">
        <v>0</v>
      </c>
      <c r="D7254" s="84">
        <v>1</v>
      </c>
      <c r="E7254" s="84" t="e">
        <v>#N/A</v>
      </c>
      <c r="F7254" s="84" t="s">
        <v>70</v>
      </c>
    </row>
    <row r="7255" spans="1:6" x14ac:dyDescent="0.25">
      <c r="A7255" s="84">
        <v>1073856720</v>
      </c>
      <c r="C7255" s="84">
        <v>0</v>
      </c>
      <c r="D7255" s="84">
        <v>1</v>
      </c>
      <c r="E7255" s="84" t="e">
        <v>#N/A</v>
      </c>
      <c r="F7255" s="84" t="s">
        <v>63</v>
      </c>
    </row>
    <row r="7256" spans="1:6" x14ac:dyDescent="0.25">
      <c r="A7256" s="84">
        <v>1841618204</v>
      </c>
      <c r="C7256" s="84">
        <v>0</v>
      </c>
      <c r="D7256" s="84">
        <v>1</v>
      </c>
      <c r="E7256" s="84" t="e">
        <v>#N/A</v>
      </c>
      <c r="F7256" s="84" t="s">
        <v>67</v>
      </c>
    </row>
    <row r="7257" spans="1:6" x14ac:dyDescent="0.25">
      <c r="A7257" s="84">
        <v>1962701326</v>
      </c>
      <c r="C7257" s="84">
        <v>0</v>
      </c>
      <c r="D7257" s="84">
        <v>1</v>
      </c>
      <c r="E7257" s="84" t="e">
        <v>#N/A</v>
      </c>
      <c r="F7257" s="84" t="s">
        <v>67</v>
      </c>
    </row>
    <row r="7258" spans="1:6" x14ac:dyDescent="0.25">
      <c r="A7258" s="84">
        <v>1639587439</v>
      </c>
      <c r="C7258" s="84">
        <v>0</v>
      </c>
      <c r="D7258" s="84">
        <v>1</v>
      </c>
      <c r="E7258" s="84" t="e">
        <v>#N/A</v>
      </c>
      <c r="F7258" s="84" t="s">
        <v>66</v>
      </c>
    </row>
    <row r="7259" spans="1:6" x14ac:dyDescent="0.25">
      <c r="A7259" s="84">
        <v>1023562212</v>
      </c>
      <c r="C7259" s="84">
        <v>0</v>
      </c>
      <c r="D7259" s="84">
        <v>1</v>
      </c>
      <c r="E7259" s="84" t="e">
        <v>#N/A</v>
      </c>
      <c r="F7259" s="84" t="s">
        <v>66</v>
      </c>
    </row>
    <row r="7260" spans="1:6" x14ac:dyDescent="0.25">
      <c r="A7260" s="84">
        <v>1811476773</v>
      </c>
      <c r="C7260" s="84">
        <v>0</v>
      </c>
      <c r="D7260" s="84">
        <v>1</v>
      </c>
      <c r="E7260" s="84" t="e">
        <v>#N/A</v>
      </c>
      <c r="F7260" s="84" t="s">
        <v>66</v>
      </c>
    </row>
    <row r="7261" spans="1:6" x14ac:dyDescent="0.25">
      <c r="A7261" s="84">
        <v>1740747542</v>
      </c>
      <c r="C7261" s="84">
        <v>0</v>
      </c>
      <c r="D7261" s="84">
        <v>1</v>
      </c>
      <c r="E7261" s="84" t="e">
        <v>#N/A</v>
      </c>
      <c r="F7261" s="84" t="s">
        <v>67</v>
      </c>
    </row>
    <row r="7262" spans="1:6" x14ac:dyDescent="0.25">
      <c r="A7262" s="84">
        <v>1427569714</v>
      </c>
      <c r="C7262" s="84">
        <v>0</v>
      </c>
      <c r="D7262" s="84">
        <v>1</v>
      </c>
      <c r="E7262" s="84" t="e">
        <v>#N/A</v>
      </c>
      <c r="F7262" s="84" t="s">
        <v>66</v>
      </c>
    </row>
    <row r="7263" spans="1:6" x14ac:dyDescent="0.25">
      <c r="A7263" s="84">
        <v>1043850431</v>
      </c>
      <c r="C7263" s="84">
        <v>0</v>
      </c>
      <c r="D7263" s="84">
        <v>1</v>
      </c>
      <c r="E7263" s="84" t="e">
        <v>#N/A</v>
      </c>
      <c r="F7263" s="84" t="s">
        <v>63</v>
      </c>
    </row>
    <row r="7264" spans="1:6" x14ac:dyDescent="0.25">
      <c r="A7264" s="84">
        <v>1992347561</v>
      </c>
      <c r="C7264" s="84">
        <v>0</v>
      </c>
      <c r="D7264" s="84">
        <v>1</v>
      </c>
      <c r="E7264" s="84" t="e">
        <v>#N/A</v>
      </c>
      <c r="F7264" s="84" t="s">
        <v>66</v>
      </c>
    </row>
    <row r="7265" spans="1:6" x14ac:dyDescent="0.25">
      <c r="A7265" s="84">
        <v>1821767559</v>
      </c>
      <c r="C7265" s="84">
        <v>0</v>
      </c>
      <c r="D7265" s="84">
        <v>1</v>
      </c>
      <c r="E7265" s="84" t="e">
        <v>#N/A</v>
      </c>
      <c r="F7265" s="84" t="s">
        <v>67</v>
      </c>
    </row>
    <row r="7266" spans="1:6" x14ac:dyDescent="0.25">
      <c r="A7266" s="84">
        <v>1003883661</v>
      </c>
      <c r="C7266" s="84">
        <v>0</v>
      </c>
      <c r="D7266" s="84">
        <v>1</v>
      </c>
      <c r="E7266" s="84" t="e">
        <v>#N/A</v>
      </c>
      <c r="F7266" s="84" t="s">
        <v>63</v>
      </c>
    </row>
    <row r="7267" spans="1:6" x14ac:dyDescent="0.25">
      <c r="A7267" s="84">
        <v>1043209398</v>
      </c>
      <c r="C7267" s="84">
        <v>0</v>
      </c>
      <c r="D7267" s="84">
        <v>1</v>
      </c>
      <c r="E7267" s="84" t="e">
        <v>#N/A</v>
      </c>
      <c r="F7267" s="84" t="s">
        <v>66</v>
      </c>
    </row>
    <row r="7268" spans="1:6" x14ac:dyDescent="0.25">
      <c r="A7268" s="84">
        <v>1619931383</v>
      </c>
      <c r="C7268" s="84">
        <v>0</v>
      </c>
      <c r="D7268" s="84">
        <v>1</v>
      </c>
      <c r="E7268" s="84" t="e">
        <v>#N/A</v>
      </c>
      <c r="F7268" s="84" t="s">
        <v>63</v>
      </c>
    </row>
    <row r="7269" spans="1:6" x14ac:dyDescent="0.25">
      <c r="A7269" s="84">
        <v>1487654349</v>
      </c>
      <c r="C7269" s="84">
        <v>0</v>
      </c>
      <c r="D7269" s="84">
        <v>1</v>
      </c>
      <c r="E7269" s="84" t="e">
        <v>#N/A</v>
      </c>
      <c r="F7269" s="84" t="s">
        <v>63</v>
      </c>
    </row>
    <row r="7270" spans="1:6" x14ac:dyDescent="0.25">
      <c r="A7270" s="84">
        <v>1801836507</v>
      </c>
      <c r="C7270" s="84">
        <v>0</v>
      </c>
      <c r="D7270" s="84">
        <v>1</v>
      </c>
      <c r="E7270" s="84" t="e">
        <v>#N/A</v>
      </c>
      <c r="F7270" s="84" t="s">
        <v>66</v>
      </c>
    </row>
    <row r="7271" spans="1:6" x14ac:dyDescent="0.25">
      <c r="A7271" s="84">
        <v>1720244478</v>
      </c>
      <c r="C7271" s="84">
        <v>0</v>
      </c>
      <c r="D7271" s="84">
        <v>1</v>
      </c>
      <c r="E7271" s="84" t="e">
        <v>#N/A</v>
      </c>
      <c r="F7271" s="84" t="s">
        <v>63</v>
      </c>
    </row>
    <row r="7272" spans="1:6" x14ac:dyDescent="0.25">
      <c r="A7272" s="84">
        <v>1124013636</v>
      </c>
      <c r="C7272" s="84">
        <v>0</v>
      </c>
      <c r="D7272" s="84">
        <v>1</v>
      </c>
      <c r="E7272" s="84" t="e">
        <v>#N/A</v>
      </c>
      <c r="F7272" s="84" t="s">
        <v>67</v>
      </c>
    </row>
    <row r="7273" spans="1:6" x14ac:dyDescent="0.25">
      <c r="A7273" s="84">
        <v>1104150234</v>
      </c>
      <c r="C7273" s="84">
        <v>0</v>
      </c>
      <c r="D7273" s="84">
        <v>1</v>
      </c>
      <c r="E7273" s="84" t="e">
        <v>#N/A</v>
      </c>
      <c r="F7273" s="84" t="s">
        <v>63</v>
      </c>
    </row>
    <row r="7274" spans="1:6" x14ac:dyDescent="0.25">
      <c r="A7274" s="84">
        <v>1871759100</v>
      </c>
      <c r="C7274" s="84">
        <v>0</v>
      </c>
      <c r="D7274" s="84">
        <v>1</v>
      </c>
      <c r="E7274" s="84" t="e">
        <v>#N/A</v>
      </c>
      <c r="F7274" s="84" t="s">
        <v>70</v>
      </c>
    </row>
    <row r="7275" spans="1:6" x14ac:dyDescent="0.25">
      <c r="A7275" s="84">
        <v>1487738811</v>
      </c>
      <c r="C7275" s="84">
        <v>0</v>
      </c>
      <c r="D7275" s="84">
        <v>1</v>
      </c>
      <c r="E7275" s="84" t="e">
        <v>#N/A</v>
      </c>
      <c r="F7275" s="84" t="s">
        <v>66</v>
      </c>
    </row>
    <row r="7276" spans="1:6" x14ac:dyDescent="0.25">
      <c r="A7276" s="84">
        <v>1780833343</v>
      </c>
      <c r="C7276" s="84">
        <v>0</v>
      </c>
      <c r="D7276" s="84">
        <v>1</v>
      </c>
      <c r="E7276" s="84" t="e">
        <v>#N/A</v>
      </c>
      <c r="F7276" s="84" t="s">
        <v>63</v>
      </c>
    </row>
    <row r="7277" spans="1:6" x14ac:dyDescent="0.25">
      <c r="A7277" s="84">
        <v>1447679584</v>
      </c>
      <c r="C7277" s="84">
        <v>0</v>
      </c>
      <c r="D7277" s="84">
        <v>1</v>
      </c>
      <c r="E7277" s="84" t="e">
        <v>#N/A</v>
      </c>
      <c r="F7277" s="84" t="s">
        <v>66</v>
      </c>
    </row>
    <row r="7278" spans="1:6" x14ac:dyDescent="0.25">
      <c r="A7278" s="84">
        <v>1679987994</v>
      </c>
      <c r="C7278" s="84">
        <v>0</v>
      </c>
      <c r="D7278" s="84">
        <v>1</v>
      </c>
      <c r="E7278" s="84" t="e">
        <v>#N/A</v>
      </c>
      <c r="F7278" s="84" t="s">
        <v>66</v>
      </c>
    </row>
    <row r="7279" spans="1:6" x14ac:dyDescent="0.25">
      <c r="A7279" s="84">
        <v>1912410358</v>
      </c>
      <c r="C7279" s="84">
        <v>0</v>
      </c>
      <c r="D7279" s="84">
        <v>1</v>
      </c>
      <c r="E7279" s="84" t="e">
        <v>#N/A</v>
      </c>
      <c r="F7279" s="84" t="s">
        <v>63</v>
      </c>
    </row>
    <row r="7280" spans="1:6" x14ac:dyDescent="0.25">
      <c r="A7280" s="84">
        <v>1871998518</v>
      </c>
      <c r="C7280" s="84">
        <v>0</v>
      </c>
      <c r="D7280" s="84">
        <v>1</v>
      </c>
      <c r="E7280" s="84" t="e">
        <v>#N/A</v>
      </c>
      <c r="F7280" s="84" t="s">
        <v>66</v>
      </c>
    </row>
    <row r="7281" spans="1:6" x14ac:dyDescent="0.25">
      <c r="A7281" s="84">
        <v>1841729670</v>
      </c>
      <c r="C7281" s="84">
        <v>0</v>
      </c>
      <c r="D7281" s="84">
        <v>1</v>
      </c>
      <c r="E7281" s="84" t="e">
        <v>#N/A</v>
      </c>
      <c r="F7281" s="84" t="s">
        <v>67</v>
      </c>
    </row>
    <row r="7282" spans="1:6" x14ac:dyDescent="0.25">
      <c r="A7282" s="84">
        <v>1407333115</v>
      </c>
      <c r="C7282" s="84">
        <v>0</v>
      </c>
      <c r="D7282" s="84">
        <v>1</v>
      </c>
      <c r="E7282" s="84" t="e">
        <v>#N/A</v>
      </c>
      <c r="F7282" s="84" t="s">
        <v>66</v>
      </c>
    </row>
    <row r="7283" spans="1:6" x14ac:dyDescent="0.25">
      <c r="A7283" s="84">
        <v>1285890582</v>
      </c>
      <c r="C7283" s="84">
        <v>0</v>
      </c>
      <c r="D7283" s="84">
        <v>1</v>
      </c>
      <c r="E7283" s="84" t="e">
        <v>#N/A</v>
      </c>
      <c r="F7283" s="84" t="s">
        <v>66</v>
      </c>
    </row>
    <row r="7284" spans="1:6" x14ac:dyDescent="0.25">
      <c r="A7284" s="84">
        <v>1386272060</v>
      </c>
      <c r="C7284" s="84">
        <v>0</v>
      </c>
      <c r="D7284" s="84">
        <v>1</v>
      </c>
      <c r="E7284" s="84" t="e">
        <v>#N/A</v>
      </c>
      <c r="F7284" s="84" t="s">
        <v>67</v>
      </c>
    </row>
    <row r="7285" spans="1:6" x14ac:dyDescent="0.25">
      <c r="A7285" s="84">
        <v>1588289532</v>
      </c>
      <c r="C7285" s="84">
        <v>0</v>
      </c>
      <c r="D7285" s="84">
        <v>1</v>
      </c>
      <c r="E7285" s="84" t="e">
        <v>#N/A</v>
      </c>
      <c r="F7285" s="84" t="s">
        <v>67</v>
      </c>
    </row>
    <row r="7286" spans="1:6" x14ac:dyDescent="0.25">
      <c r="A7286" s="84">
        <v>1235848672</v>
      </c>
      <c r="C7286" s="84">
        <v>0</v>
      </c>
      <c r="D7286" s="84">
        <v>1</v>
      </c>
      <c r="E7286" s="84" t="e">
        <v>#N/A</v>
      </c>
      <c r="F7286" s="84" t="s">
        <v>70</v>
      </c>
    </row>
    <row r="7287" spans="1:6" x14ac:dyDescent="0.25">
      <c r="A7287" s="84">
        <v>1306083936</v>
      </c>
      <c r="C7287" s="84">
        <v>0</v>
      </c>
      <c r="D7287" s="84">
        <v>1</v>
      </c>
      <c r="E7287" s="84" t="e">
        <v>#N/A</v>
      </c>
      <c r="F7287" s="84" t="s">
        <v>63</v>
      </c>
    </row>
    <row r="7288" spans="1:6" x14ac:dyDescent="0.25">
      <c r="A7288" s="84">
        <v>1982703914</v>
      </c>
      <c r="C7288" s="84">
        <v>0</v>
      </c>
      <c r="D7288" s="84">
        <v>1</v>
      </c>
      <c r="E7288" s="84" t="e">
        <v>#N/A</v>
      </c>
      <c r="F7288" s="84" t="s">
        <v>63</v>
      </c>
    </row>
    <row r="7289" spans="1:6" x14ac:dyDescent="0.25">
      <c r="A7289" s="84">
        <v>1548236391</v>
      </c>
      <c r="C7289" s="84">
        <v>0</v>
      </c>
      <c r="D7289" s="84">
        <v>1</v>
      </c>
      <c r="E7289" s="84" t="e">
        <v>#N/A</v>
      </c>
      <c r="F7289" s="84" t="s">
        <v>63</v>
      </c>
    </row>
    <row r="7290" spans="1:6" x14ac:dyDescent="0.25">
      <c r="A7290" s="84">
        <v>1508882325</v>
      </c>
      <c r="C7290" s="84">
        <v>0</v>
      </c>
      <c r="D7290" s="84">
        <v>1</v>
      </c>
      <c r="E7290" s="84" t="e">
        <v>#N/A</v>
      </c>
      <c r="F7290" s="84" t="s">
        <v>66</v>
      </c>
    </row>
    <row r="7291" spans="1:6" x14ac:dyDescent="0.25">
      <c r="A7291" s="84">
        <v>1679889166</v>
      </c>
      <c r="C7291" s="84">
        <v>0</v>
      </c>
      <c r="D7291" s="84">
        <v>1</v>
      </c>
      <c r="E7291" s="84" t="e">
        <v>#N/A</v>
      </c>
      <c r="F7291" s="84" t="s">
        <v>66</v>
      </c>
    </row>
    <row r="7292" spans="1:6" x14ac:dyDescent="0.25">
      <c r="A7292" s="84">
        <v>1689930257</v>
      </c>
      <c r="C7292" s="84">
        <v>0</v>
      </c>
      <c r="D7292" s="84">
        <v>1</v>
      </c>
      <c r="E7292" s="84" t="e">
        <v>#N/A</v>
      </c>
      <c r="F7292" s="84" t="s">
        <v>63</v>
      </c>
    </row>
    <row r="7293" spans="1:6" x14ac:dyDescent="0.25">
      <c r="A7293" s="84">
        <v>1578983771</v>
      </c>
      <c r="C7293" s="84">
        <v>0</v>
      </c>
      <c r="D7293" s="84">
        <v>1</v>
      </c>
      <c r="E7293" s="84" t="e">
        <v>#N/A</v>
      </c>
      <c r="F7293" s="84" t="s">
        <v>63</v>
      </c>
    </row>
    <row r="7294" spans="1:6" x14ac:dyDescent="0.25">
      <c r="A7294" s="84">
        <v>1881160638</v>
      </c>
      <c r="C7294" s="84">
        <v>0</v>
      </c>
      <c r="D7294" s="84">
        <v>1</v>
      </c>
      <c r="E7294" s="84" t="e">
        <v>#N/A</v>
      </c>
      <c r="F7294" s="84" t="s">
        <v>67</v>
      </c>
    </row>
    <row r="7295" spans="1:6" x14ac:dyDescent="0.25">
      <c r="A7295" s="84">
        <v>1841923695</v>
      </c>
      <c r="C7295" s="84">
        <v>0</v>
      </c>
      <c r="D7295" s="84">
        <v>1</v>
      </c>
      <c r="E7295" s="84" t="e">
        <v>#N/A</v>
      </c>
      <c r="F7295" s="84" t="s">
        <v>68</v>
      </c>
    </row>
    <row r="7296" spans="1:6" x14ac:dyDescent="0.25">
      <c r="A7296" s="84">
        <v>1790721165</v>
      </c>
      <c r="C7296" s="84">
        <v>0</v>
      </c>
      <c r="D7296" s="84">
        <v>1</v>
      </c>
      <c r="E7296" s="84" t="e">
        <v>#N/A</v>
      </c>
      <c r="F7296" s="84" t="s">
        <v>63</v>
      </c>
    </row>
    <row r="7297" spans="1:6" x14ac:dyDescent="0.25">
      <c r="A7297" s="84">
        <v>1346213386</v>
      </c>
      <c r="C7297" s="84">
        <v>0</v>
      </c>
      <c r="D7297" s="84">
        <v>1</v>
      </c>
      <c r="E7297" s="84" t="e">
        <v>#N/A</v>
      </c>
      <c r="F7297" s="84" t="s">
        <v>66</v>
      </c>
    </row>
    <row r="7298" spans="1:6" x14ac:dyDescent="0.25">
      <c r="A7298" s="84">
        <v>1841291697</v>
      </c>
      <c r="C7298" s="84">
        <v>0</v>
      </c>
      <c r="D7298" s="84">
        <v>1</v>
      </c>
      <c r="E7298" s="84" t="e">
        <v>#N/A</v>
      </c>
      <c r="F7298" s="84" t="s">
        <v>63</v>
      </c>
    </row>
    <row r="7299" spans="1:6" x14ac:dyDescent="0.25">
      <c r="A7299" s="84">
        <v>1477657070</v>
      </c>
      <c r="C7299" s="84">
        <v>0</v>
      </c>
      <c r="D7299" s="84">
        <v>1</v>
      </c>
      <c r="E7299" s="84" t="e">
        <v>#N/A</v>
      </c>
      <c r="F7299" s="84" t="s">
        <v>63</v>
      </c>
    </row>
    <row r="7300" spans="1:6" x14ac:dyDescent="0.25">
      <c r="A7300" s="84">
        <v>1760478838</v>
      </c>
      <c r="C7300" s="84">
        <v>0</v>
      </c>
      <c r="D7300" s="84">
        <v>1</v>
      </c>
      <c r="E7300" s="84" t="e">
        <v>#N/A</v>
      </c>
      <c r="F7300" s="84" t="s">
        <v>63</v>
      </c>
    </row>
    <row r="7301" spans="1:6" x14ac:dyDescent="0.25">
      <c r="A7301" s="84">
        <v>1447253539</v>
      </c>
      <c r="C7301" s="84">
        <v>0</v>
      </c>
      <c r="D7301" s="84">
        <v>1</v>
      </c>
      <c r="E7301" s="84" t="e">
        <v>#N/A</v>
      </c>
      <c r="F7301" s="84" t="s">
        <v>63</v>
      </c>
    </row>
    <row r="7302" spans="1:6" x14ac:dyDescent="0.25">
      <c r="A7302" s="84">
        <v>1184617938</v>
      </c>
      <c r="C7302" s="84">
        <v>0</v>
      </c>
      <c r="D7302" s="84">
        <v>1</v>
      </c>
      <c r="E7302" s="84" t="e">
        <v>#N/A</v>
      </c>
      <c r="F7302" s="84" t="s">
        <v>67</v>
      </c>
    </row>
    <row r="7303" spans="1:6" x14ac:dyDescent="0.25">
      <c r="A7303" s="84">
        <v>1750334538</v>
      </c>
      <c r="C7303" s="84">
        <v>0</v>
      </c>
      <c r="D7303" s="84">
        <v>1</v>
      </c>
      <c r="E7303" s="84" t="e">
        <v>#N/A</v>
      </c>
      <c r="F7303" s="84" t="s">
        <v>63</v>
      </c>
    </row>
    <row r="7304" spans="1:6" x14ac:dyDescent="0.25">
      <c r="A7304" s="84">
        <v>1841304458</v>
      </c>
      <c r="C7304" s="84">
        <v>0</v>
      </c>
      <c r="D7304" s="84">
        <v>1</v>
      </c>
      <c r="E7304" s="84" t="e">
        <v>#N/A</v>
      </c>
      <c r="F7304" s="84" t="s">
        <v>63</v>
      </c>
    </row>
    <row r="7305" spans="1:6" x14ac:dyDescent="0.25">
      <c r="A7305" s="84">
        <v>1487632238</v>
      </c>
      <c r="C7305" s="84">
        <v>0</v>
      </c>
      <c r="D7305" s="84">
        <v>1</v>
      </c>
      <c r="E7305" s="84" t="e">
        <v>#N/A</v>
      </c>
      <c r="F7305" s="84" t="s">
        <v>67</v>
      </c>
    </row>
    <row r="7306" spans="1:6" x14ac:dyDescent="0.25">
      <c r="A7306" s="84">
        <v>1588618359</v>
      </c>
      <c r="C7306" s="84">
        <v>0</v>
      </c>
      <c r="D7306" s="84">
        <v>1</v>
      </c>
      <c r="E7306" s="84" t="e">
        <v>#N/A</v>
      </c>
      <c r="F7306" s="84" t="s">
        <v>68</v>
      </c>
    </row>
    <row r="7307" spans="1:6" x14ac:dyDescent="0.25">
      <c r="A7307" s="84">
        <v>1922198282</v>
      </c>
      <c r="C7307" s="84">
        <v>0</v>
      </c>
      <c r="D7307" s="84">
        <v>1</v>
      </c>
      <c r="E7307" s="84" t="e">
        <v>#N/A</v>
      </c>
      <c r="F7307" s="84" t="s">
        <v>70</v>
      </c>
    </row>
    <row r="7308" spans="1:6" x14ac:dyDescent="0.25">
      <c r="A7308" s="84">
        <v>1114945953</v>
      </c>
      <c r="C7308" s="84">
        <v>0</v>
      </c>
      <c r="D7308" s="84">
        <v>1</v>
      </c>
      <c r="E7308" s="84" t="e">
        <v>#N/A</v>
      </c>
      <c r="F7308" s="84" t="s">
        <v>67</v>
      </c>
    </row>
    <row r="7309" spans="1:6" x14ac:dyDescent="0.25">
      <c r="A7309" s="84">
        <v>1982634598</v>
      </c>
      <c r="C7309" s="84">
        <v>0</v>
      </c>
      <c r="D7309" s="84">
        <v>1</v>
      </c>
      <c r="E7309" s="84" t="e">
        <v>#N/A</v>
      </c>
      <c r="F7309" s="84" t="s">
        <v>66</v>
      </c>
    </row>
    <row r="7310" spans="1:6" x14ac:dyDescent="0.25">
      <c r="A7310" s="84">
        <v>1568626653</v>
      </c>
      <c r="C7310" s="84">
        <v>0</v>
      </c>
      <c r="D7310" s="84">
        <v>1</v>
      </c>
      <c r="E7310" s="84" t="e">
        <v>#N/A</v>
      </c>
      <c r="F7310" s="84" t="s">
        <v>63</v>
      </c>
    </row>
    <row r="7311" spans="1:6" x14ac:dyDescent="0.25">
      <c r="A7311" s="84">
        <v>1487616132</v>
      </c>
      <c r="C7311" s="84">
        <v>0</v>
      </c>
      <c r="D7311" s="84">
        <v>1</v>
      </c>
      <c r="E7311" s="84" t="e">
        <v>#N/A</v>
      </c>
      <c r="F7311" s="84" t="s">
        <v>66</v>
      </c>
    </row>
    <row r="7312" spans="1:6" x14ac:dyDescent="0.25">
      <c r="A7312" s="84">
        <v>1598805574</v>
      </c>
      <c r="C7312" s="84">
        <v>0</v>
      </c>
      <c r="D7312" s="84">
        <v>1</v>
      </c>
      <c r="E7312" s="84" t="e">
        <v>#N/A</v>
      </c>
      <c r="F7312" s="84" t="s">
        <v>67</v>
      </c>
    </row>
    <row r="7313" spans="1:6" x14ac:dyDescent="0.25">
      <c r="A7313" s="84">
        <v>1639471667</v>
      </c>
      <c r="C7313" s="84">
        <v>0</v>
      </c>
      <c r="D7313" s="84">
        <v>1</v>
      </c>
      <c r="E7313" s="84" t="e">
        <v>#N/A</v>
      </c>
      <c r="F7313" s="84" t="s">
        <v>68</v>
      </c>
    </row>
    <row r="7314" spans="1:6" x14ac:dyDescent="0.25">
      <c r="A7314" s="84">
        <v>1902099484</v>
      </c>
      <c r="C7314" s="84">
        <v>0</v>
      </c>
      <c r="D7314" s="84">
        <v>1</v>
      </c>
      <c r="E7314" s="84" t="e">
        <v>#N/A</v>
      </c>
      <c r="F7314" s="84" t="s">
        <v>63</v>
      </c>
    </row>
    <row r="7315" spans="1:6" x14ac:dyDescent="0.25">
      <c r="A7315" s="84">
        <v>1235347485</v>
      </c>
      <c r="C7315" s="84">
        <v>0</v>
      </c>
      <c r="D7315" s="84">
        <v>1</v>
      </c>
      <c r="E7315" s="84" t="e">
        <v>#N/A</v>
      </c>
      <c r="F7315" s="84" t="s">
        <v>67</v>
      </c>
    </row>
    <row r="7316" spans="1:6" x14ac:dyDescent="0.25">
      <c r="A7316" s="84">
        <v>1891062089</v>
      </c>
      <c r="C7316" s="84">
        <v>0</v>
      </c>
      <c r="D7316" s="84">
        <v>1</v>
      </c>
      <c r="E7316" s="84" t="e">
        <v>#N/A</v>
      </c>
      <c r="F7316" s="84" t="s">
        <v>70</v>
      </c>
    </row>
    <row r="7317" spans="1:6" x14ac:dyDescent="0.25">
      <c r="A7317" s="84">
        <v>1548689060</v>
      </c>
      <c r="C7317" s="84">
        <v>0</v>
      </c>
      <c r="D7317" s="84">
        <v>1</v>
      </c>
      <c r="E7317" s="84" t="e">
        <v>#N/A</v>
      </c>
      <c r="F7317" s="84" t="s">
        <v>63</v>
      </c>
    </row>
    <row r="7318" spans="1:6" x14ac:dyDescent="0.25">
      <c r="A7318" s="84">
        <v>1902291594</v>
      </c>
      <c r="C7318" s="84">
        <v>0</v>
      </c>
      <c r="D7318" s="84">
        <v>1</v>
      </c>
      <c r="E7318" s="84" t="e">
        <v>#N/A</v>
      </c>
      <c r="F7318" s="84" t="s">
        <v>63</v>
      </c>
    </row>
    <row r="7319" spans="1:6" x14ac:dyDescent="0.25">
      <c r="A7319" s="84">
        <v>1871139394</v>
      </c>
      <c r="C7319" s="84">
        <v>0</v>
      </c>
      <c r="D7319" s="84">
        <v>1</v>
      </c>
      <c r="E7319" s="84" t="e">
        <v>#N/A</v>
      </c>
      <c r="F7319" s="84" t="s">
        <v>66</v>
      </c>
    </row>
    <row r="7320" spans="1:6" x14ac:dyDescent="0.25">
      <c r="A7320" s="84">
        <v>1811085616</v>
      </c>
      <c r="C7320" s="84">
        <v>0</v>
      </c>
      <c r="D7320" s="84">
        <v>1</v>
      </c>
      <c r="E7320" s="84" t="e">
        <v>#N/A</v>
      </c>
      <c r="F7320" s="84" t="s">
        <v>63</v>
      </c>
    </row>
    <row r="7321" spans="1:6" x14ac:dyDescent="0.25">
      <c r="A7321" s="84">
        <v>1063416634</v>
      </c>
      <c r="C7321" s="84">
        <v>0</v>
      </c>
      <c r="D7321" s="84">
        <v>1</v>
      </c>
      <c r="E7321" s="84" t="e">
        <v>#N/A</v>
      </c>
      <c r="F7321" s="84" t="s">
        <v>66</v>
      </c>
    </row>
    <row r="7322" spans="1:6" x14ac:dyDescent="0.25">
      <c r="A7322" s="84">
        <v>1801839501</v>
      </c>
      <c r="C7322" s="84">
        <v>0</v>
      </c>
      <c r="D7322" s="84">
        <v>1</v>
      </c>
      <c r="E7322" s="84" t="e">
        <v>#N/A</v>
      </c>
      <c r="F7322" s="84" t="s">
        <v>66</v>
      </c>
    </row>
    <row r="7323" spans="1:6" x14ac:dyDescent="0.25">
      <c r="A7323" s="84">
        <v>1689641391</v>
      </c>
      <c r="C7323" s="84">
        <v>0</v>
      </c>
      <c r="D7323" s="84">
        <v>1</v>
      </c>
      <c r="E7323" s="84" t="e">
        <v>#N/A</v>
      </c>
      <c r="F7323" s="84" t="s">
        <v>63</v>
      </c>
    </row>
    <row r="7324" spans="1:6" x14ac:dyDescent="0.25">
      <c r="A7324" s="84">
        <v>1063441863</v>
      </c>
      <c r="C7324" s="84">
        <v>0</v>
      </c>
      <c r="D7324" s="84">
        <v>1</v>
      </c>
      <c r="E7324" s="84" t="e">
        <v>#N/A</v>
      </c>
      <c r="F7324" s="84" t="s">
        <v>66</v>
      </c>
    </row>
    <row r="7325" spans="1:6" x14ac:dyDescent="0.25">
      <c r="A7325" s="84">
        <v>1821061383</v>
      </c>
      <c r="C7325" s="84">
        <v>0</v>
      </c>
      <c r="D7325" s="84">
        <v>1</v>
      </c>
      <c r="E7325" s="84" t="e">
        <v>#N/A</v>
      </c>
      <c r="F7325" s="84" t="s">
        <v>63</v>
      </c>
    </row>
    <row r="7326" spans="1:6" x14ac:dyDescent="0.25">
      <c r="A7326" s="84">
        <v>1386870095</v>
      </c>
      <c r="C7326" s="84">
        <v>0</v>
      </c>
      <c r="D7326" s="84">
        <v>1</v>
      </c>
      <c r="E7326" s="84" t="e">
        <v>#N/A</v>
      </c>
      <c r="F7326" s="84" t="s">
        <v>70</v>
      </c>
    </row>
    <row r="7327" spans="1:6" x14ac:dyDescent="0.25">
      <c r="A7327" s="84">
        <v>1508962325</v>
      </c>
      <c r="C7327" s="84">
        <v>0</v>
      </c>
      <c r="D7327" s="84">
        <v>1</v>
      </c>
      <c r="E7327" s="84" t="e">
        <v>#N/A</v>
      </c>
      <c r="F7327" s="84" t="s">
        <v>66</v>
      </c>
    </row>
    <row r="7328" spans="1:6" x14ac:dyDescent="0.25">
      <c r="A7328" s="84">
        <v>1538128616</v>
      </c>
      <c r="C7328" s="84">
        <v>0</v>
      </c>
      <c r="D7328" s="84">
        <v>1</v>
      </c>
      <c r="E7328" s="84" t="e">
        <v>#N/A</v>
      </c>
      <c r="F7328" s="84" t="s">
        <v>68</v>
      </c>
    </row>
    <row r="7329" spans="1:6" x14ac:dyDescent="0.25">
      <c r="A7329" s="84">
        <v>1609002229</v>
      </c>
      <c r="C7329" s="84">
        <v>0</v>
      </c>
      <c r="D7329" s="84">
        <v>1</v>
      </c>
      <c r="E7329" s="84" t="e">
        <v>#N/A</v>
      </c>
      <c r="F7329" s="84" t="s">
        <v>66</v>
      </c>
    </row>
    <row r="7330" spans="1:6" x14ac:dyDescent="0.25">
      <c r="A7330" s="84">
        <v>1831480573</v>
      </c>
      <c r="C7330" s="84">
        <v>0</v>
      </c>
      <c r="D7330" s="84">
        <v>1</v>
      </c>
      <c r="E7330" s="84" t="e">
        <v>#N/A</v>
      </c>
      <c r="F7330" s="84" t="s">
        <v>67</v>
      </c>
    </row>
    <row r="7331" spans="1:6" x14ac:dyDescent="0.25">
      <c r="A7331" s="84">
        <v>1598041766</v>
      </c>
      <c r="C7331" s="84">
        <v>0</v>
      </c>
      <c r="D7331" s="84">
        <v>1</v>
      </c>
      <c r="E7331" s="84" t="e">
        <v>#N/A</v>
      </c>
      <c r="F7331" s="84" t="s">
        <v>63</v>
      </c>
    </row>
    <row r="7332" spans="1:6" x14ac:dyDescent="0.25">
      <c r="A7332" s="84">
        <v>1588094569</v>
      </c>
      <c r="C7332" s="84">
        <v>0</v>
      </c>
      <c r="D7332" s="84">
        <v>1</v>
      </c>
      <c r="E7332" s="84" t="e">
        <v>#N/A</v>
      </c>
      <c r="F7332" s="84" t="s">
        <v>67</v>
      </c>
    </row>
    <row r="7333" spans="1:6" x14ac:dyDescent="0.25">
      <c r="A7333" s="84">
        <v>1962803643</v>
      </c>
      <c r="C7333" s="84">
        <v>0</v>
      </c>
      <c r="D7333" s="84">
        <v>1</v>
      </c>
      <c r="E7333" s="84" t="e">
        <v>#N/A</v>
      </c>
      <c r="F7333" s="84" t="s">
        <v>66</v>
      </c>
    </row>
    <row r="7334" spans="1:6" x14ac:dyDescent="0.25">
      <c r="A7334" s="84">
        <v>1669933818</v>
      </c>
      <c r="C7334" s="84">
        <v>0</v>
      </c>
      <c r="D7334" s="84">
        <v>1</v>
      </c>
      <c r="E7334" s="84" t="e">
        <v>#N/A</v>
      </c>
      <c r="F7334" s="84" t="s">
        <v>63</v>
      </c>
    </row>
    <row r="7335" spans="1:6" x14ac:dyDescent="0.25">
      <c r="A7335" s="84">
        <v>1184294878</v>
      </c>
      <c r="C7335" s="84">
        <v>0</v>
      </c>
      <c r="D7335" s="84">
        <v>1</v>
      </c>
      <c r="E7335" s="84" t="e">
        <v>#N/A</v>
      </c>
      <c r="F7335" s="84" t="s">
        <v>70</v>
      </c>
    </row>
    <row r="7336" spans="1:6" x14ac:dyDescent="0.25">
      <c r="A7336" s="84">
        <v>1194722009</v>
      </c>
      <c r="C7336" s="84">
        <v>0</v>
      </c>
      <c r="D7336" s="84">
        <v>1</v>
      </c>
      <c r="E7336" s="84" t="e">
        <v>#N/A</v>
      </c>
      <c r="F7336" s="84" t="s">
        <v>66</v>
      </c>
    </row>
    <row r="7337" spans="1:6" x14ac:dyDescent="0.25">
      <c r="A7337" s="84">
        <v>1386733558</v>
      </c>
      <c r="C7337" s="84">
        <v>0</v>
      </c>
      <c r="D7337" s="84">
        <v>1</v>
      </c>
      <c r="E7337" s="84" t="e">
        <v>#N/A</v>
      </c>
      <c r="F7337" s="84" t="s">
        <v>63</v>
      </c>
    </row>
    <row r="7338" spans="1:6" x14ac:dyDescent="0.25">
      <c r="A7338" s="84">
        <v>1972516748</v>
      </c>
      <c r="C7338" s="84">
        <v>0</v>
      </c>
      <c r="D7338" s="84">
        <v>1</v>
      </c>
      <c r="E7338" s="84" t="e">
        <v>#N/A</v>
      </c>
      <c r="F7338" s="84" t="s">
        <v>68</v>
      </c>
    </row>
    <row r="7339" spans="1:6" x14ac:dyDescent="0.25">
      <c r="A7339" s="84">
        <v>1598927667</v>
      </c>
      <c r="C7339" s="84">
        <v>0</v>
      </c>
      <c r="D7339" s="84">
        <v>1</v>
      </c>
      <c r="E7339" s="84" t="e">
        <v>#N/A</v>
      </c>
      <c r="F7339" s="84" t="s">
        <v>63</v>
      </c>
    </row>
    <row r="7340" spans="1:6" x14ac:dyDescent="0.25">
      <c r="A7340" s="84">
        <v>1306820618</v>
      </c>
      <c r="C7340" s="84">
        <v>0</v>
      </c>
      <c r="D7340" s="84">
        <v>1</v>
      </c>
      <c r="E7340" s="84" t="e">
        <v>#N/A</v>
      </c>
      <c r="F7340" s="84" t="s">
        <v>63</v>
      </c>
    </row>
    <row r="7341" spans="1:6" x14ac:dyDescent="0.25">
      <c r="A7341" s="84">
        <v>1811960347</v>
      </c>
      <c r="C7341" s="84">
        <v>0</v>
      </c>
      <c r="D7341" s="84">
        <v>1</v>
      </c>
      <c r="E7341" s="84" t="e">
        <v>#N/A</v>
      </c>
      <c r="F7341" s="84" t="s">
        <v>66</v>
      </c>
    </row>
    <row r="7342" spans="1:6" x14ac:dyDescent="0.25">
      <c r="A7342" s="84">
        <v>1104903566</v>
      </c>
      <c r="C7342" s="84">
        <v>0</v>
      </c>
      <c r="D7342" s="84">
        <v>1</v>
      </c>
      <c r="E7342" s="84" t="e">
        <v>#N/A</v>
      </c>
      <c r="F7342" s="84" t="s">
        <v>66</v>
      </c>
    </row>
    <row r="7343" spans="1:6" x14ac:dyDescent="0.25">
      <c r="A7343" s="84">
        <v>1538187240</v>
      </c>
      <c r="C7343" s="84">
        <v>0</v>
      </c>
      <c r="D7343" s="84">
        <v>1</v>
      </c>
      <c r="E7343" s="84" t="e">
        <v>#N/A</v>
      </c>
      <c r="F7343" s="84" t="s">
        <v>63</v>
      </c>
    </row>
    <row r="7344" spans="1:6" x14ac:dyDescent="0.25">
      <c r="A7344" s="84">
        <v>1295864395</v>
      </c>
      <c r="C7344" s="84">
        <v>0</v>
      </c>
      <c r="D7344" s="84">
        <v>1</v>
      </c>
      <c r="E7344" s="84" t="e">
        <v>#N/A</v>
      </c>
      <c r="F7344" s="84" t="s">
        <v>67</v>
      </c>
    </row>
    <row r="7345" spans="1:6" x14ac:dyDescent="0.25">
      <c r="A7345" s="84">
        <v>1952395766</v>
      </c>
      <c r="C7345" s="84">
        <v>0</v>
      </c>
      <c r="D7345" s="84">
        <v>1</v>
      </c>
      <c r="E7345" s="84" t="e">
        <v>#N/A</v>
      </c>
      <c r="F7345" s="84" t="s">
        <v>66</v>
      </c>
    </row>
    <row r="7346" spans="1:6" x14ac:dyDescent="0.25">
      <c r="A7346" s="84">
        <v>1588612691</v>
      </c>
      <c r="C7346" s="84">
        <v>0</v>
      </c>
      <c r="D7346" s="84">
        <v>1</v>
      </c>
      <c r="E7346" s="84" t="e">
        <v>#N/A</v>
      </c>
      <c r="F7346" s="84" t="s">
        <v>67</v>
      </c>
    </row>
    <row r="7347" spans="1:6" x14ac:dyDescent="0.25">
      <c r="A7347" s="84">
        <v>1356528566</v>
      </c>
      <c r="C7347" s="84">
        <v>0</v>
      </c>
      <c r="D7347" s="84">
        <v>1</v>
      </c>
      <c r="E7347" s="84" t="e">
        <v>#N/A</v>
      </c>
      <c r="F7347" s="84" t="s">
        <v>63</v>
      </c>
    </row>
    <row r="7348" spans="1:6" x14ac:dyDescent="0.25">
      <c r="A7348" s="84">
        <v>1063667608</v>
      </c>
      <c r="C7348" s="84">
        <v>0</v>
      </c>
      <c r="D7348" s="84">
        <v>1</v>
      </c>
      <c r="E7348" s="84" t="e">
        <v>#N/A</v>
      </c>
      <c r="F7348" s="84" t="s">
        <v>63</v>
      </c>
    </row>
    <row r="7349" spans="1:6" x14ac:dyDescent="0.25">
      <c r="A7349" s="84">
        <v>1992055248</v>
      </c>
      <c r="C7349" s="84">
        <v>0</v>
      </c>
      <c r="D7349" s="84">
        <v>1</v>
      </c>
      <c r="E7349" s="84" t="e">
        <v>#N/A</v>
      </c>
      <c r="F7349" s="84" t="s">
        <v>66</v>
      </c>
    </row>
    <row r="7350" spans="1:6" x14ac:dyDescent="0.25">
      <c r="A7350" s="84">
        <v>1437437613</v>
      </c>
      <c r="C7350" s="84">
        <v>0</v>
      </c>
      <c r="D7350" s="84">
        <v>1</v>
      </c>
      <c r="E7350" s="84" t="e">
        <v>#N/A</v>
      </c>
      <c r="F7350" s="84" t="s">
        <v>66</v>
      </c>
    </row>
    <row r="7351" spans="1:6" x14ac:dyDescent="0.25">
      <c r="A7351" s="84">
        <v>1629473251</v>
      </c>
      <c r="C7351" s="84">
        <v>0</v>
      </c>
      <c r="D7351" s="84">
        <v>1</v>
      </c>
      <c r="E7351" s="84" t="e">
        <v>#N/A</v>
      </c>
      <c r="F7351" s="84" t="s">
        <v>66</v>
      </c>
    </row>
    <row r="7352" spans="1:6" x14ac:dyDescent="0.25">
      <c r="A7352" s="84">
        <v>1639546039</v>
      </c>
      <c r="C7352" s="84">
        <v>0</v>
      </c>
      <c r="D7352" s="84">
        <v>1</v>
      </c>
      <c r="E7352" s="84" t="e">
        <v>#N/A</v>
      </c>
      <c r="F7352" s="84" t="s">
        <v>68</v>
      </c>
    </row>
    <row r="7353" spans="1:6" x14ac:dyDescent="0.25">
      <c r="A7353" s="84">
        <v>1528430931</v>
      </c>
      <c r="C7353" s="84">
        <v>0</v>
      </c>
      <c r="D7353" s="84">
        <v>1</v>
      </c>
      <c r="E7353" s="84" t="e">
        <v>#N/A</v>
      </c>
      <c r="F7353" s="84" t="s">
        <v>66</v>
      </c>
    </row>
    <row r="7354" spans="1:6" x14ac:dyDescent="0.25">
      <c r="A7354" s="84">
        <v>1588027239</v>
      </c>
      <c r="C7354" s="84">
        <v>0</v>
      </c>
      <c r="D7354" s="84">
        <v>1</v>
      </c>
      <c r="E7354" s="84" t="e">
        <v>#N/A</v>
      </c>
      <c r="F7354" s="84" t="s">
        <v>63</v>
      </c>
    </row>
    <row r="7355" spans="1:6" x14ac:dyDescent="0.25">
      <c r="A7355" s="84">
        <v>1902312994</v>
      </c>
      <c r="C7355" s="84">
        <v>0</v>
      </c>
      <c r="D7355" s="84">
        <v>1</v>
      </c>
      <c r="E7355" s="84" t="e">
        <v>#N/A</v>
      </c>
      <c r="F7355" s="84" t="s">
        <v>63</v>
      </c>
    </row>
    <row r="7356" spans="1:6" x14ac:dyDescent="0.25">
      <c r="A7356" s="84">
        <v>1104493220</v>
      </c>
      <c r="C7356" s="84">
        <v>0</v>
      </c>
      <c r="D7356" s="84">
        <v>1</v>
      </c>
      <c r="E7356" s="84" t="e">
        <v>#N/A</v>
      </c>
      <c r="F7356" s="84" t="s">
        <v>66</v>
      </c>
    </row>
    <row r="7357" spans="1:6" x14ac:dyDescent="0.25">
      <c r="A7357" s="84">
        <v>1548246788</v>
      </c>
      <c r="C7357" s="84">
        <v>0</v>
      </c>
      <c r="D7357" s="84">
        <v>1</v>
      </c>
      <c r="E7357" s="84" t="e">
        <v>#N/A</v>
      </c>
      <c r="F7357" s="84" t="s">
        <v>66</v>
      </c>
    </row>
    <row r="7358" spans="1:6" x14ac:dyDescent="0.25">
      <c r="A7358" s="84">
        <v>1871652727</v>
      </c>
      <c r="C7358" s="84">
        <v>0</v>
      </c>
      <c r="D7358" s="84">
        <v>1</v>
      </c>
      <c r="E7358" s="84" t="e">
        <v>#N/A</v>
      </c>
      <c r="F7358" s="84" t="s">
        <v>67</v>
      </c>
    </row>
    <row r="7359" spans="1:6" x14ac:dyDescent="0.25">
      <c r="A7359" s="84">
        <v>1619014214</v>
      </c>
      <c r="C7359" s="84">
        <v>0</v>
      </c>
      <c r="D7359" s="84">
        <v>1</v>
      </c>
      <c r="E7359" s="84" t="e">
        <v>#N/A</v>
      </c>
      <c r="F7359" s="84" t="s">
        <v>66</v>
      </c>
    </row>
    <row r="7360" spans="1:6" x14ac:dyDescent="0.25">
      <c r="A7360" s="84">
        <v>1962645929</v>
      </c>
      <c r="C7360" s="84">
        <v>0</v>
      </c>
      <c r="D7360" s="84">
        <v>1</v>
      </c>
      <c r="E7360" s="84" t="e">
        <v>#N/A</v>
      </c>
      <c r="F7360" s="84" t="s">
        <v>66</v>
      </c>
    </row>
    <row r="7361" spans="1:6" x14ac:dyDescent="0.25">
      <c r="A7361" s="84">
        <v>1922087477</v>
      </c>
      <c r="C7361" s="84">
        <v>0</v>
      </c>
      <c r="D7361" s="84">
        <v>1</v>
      </c>
      <c r="E7361" s="84" t="e">
        <v>#N/A</v>
      </c>
      <c r="F7361" s="84" t="s">
        <v>66</v>
      </c>
    </row>
    <row r="7362" spans="1:6" x14ac:dyDescent="0.25">
      <c r="A7362" s="84">
        <v>1699877670</v>
      </c>
      <c r="C7362" s="84">
        <v>0</v>
      </c>
      <c r="D7362" s="84">
        <v>1</v>
      </c>
      <c r="E7362" s="84" t="e">
        <v>#N/A</v>
      </c>
      <c r="F7362" s="84" t="s">
        <v>63</v>
      </c>
    </row>
    <row r="7363" spans="1:6" x14ac:dyDescent="0.25">
      <c r="A7363" s="84">
        <v>1174576052</v>
      </c>
      <c r="C7363" s="84">
        <v>0</v>
      </c>
      <c r="D7363" s="84">
        <v>1</v>
      </c>
      <c r="E7363" s="84" t="e">
        <v>#N/A</v>
      </c>
      <c r="F7363" s="84" t="s">
        <v>67</v>
      </c>
    </row>
    <row r="7364" spans="1:6" x14ac:dyDescent="0.25">
      <c r="A7364" s="84">
        <v>1528002706</v>
      </c>
      <c r="C7364" s="84">
        <v>0</v>
      </c>
      <c r="D7364" s="84">
        <v>1</v>
      </c>
      <c r="E7364" s="84" t="e">
        <v>#N/A</v>
      </c>
      <c r="F7364" s="84" t="s">
        <v>63</v>
      </c>
    </row>
    <row r="7365" spans="1:6" x14ac:dyDescent="0.25">
      <c r="A7365" s="84">
        <v>1144433673</v>
      </c>
      <c r="C7365" s="84">
        <v>0</v>
      </c>
      <c r="D7365" s="84">
        <v>1</v>
      </c>
      <c r="E7365" s="84" t="e">
        <v>#N/A</v>
      </c>
      <c r="F7365" s="84" t="s">
        <v>67</v>
      </c>
    </row>
    <row r="7366" spans="1:6" x14ac:dyDescent="0.25">
      <c r="A7366" s="84">
        <v>1285844142</v>
      </c>
      <c r="C7366" s="84">
        <v>0</v>
      </c>
      <c r="D7366" s="84">
        <v>1</v>
      </c>
      <c r="E7366" s="84" t="e">
        <v>#N/A</v>
      </c>
      <c r="F7366" s="84" t="s">
        <v>70</v>
      </c>
    </row>
    <row r="7367" spans="1:6" x14ac:dyDescent="0.25">
      <c r="A7367" s="84">
        <v>1093997819</v>
      </c>
      <c r="C7367" s="84">
        <v>0</v>
      </c>
      <c r="D7367" s="84">
        <v>1</v>
      </c>
      <c r="E7367" s="84" t="e">
        <v>#N/A</v>
      </c>
      <c r="F7367" s="84" t="s">
        <v>66</v>
      </c>
    </row>
    <row r="7368" spans="1:6" x14ac:dyDescent="0.25">
      <c r="A7368" s="84">
        <v>1376864157</v>
      </c>
      <c r="C7368" s="84">
        <v>0</v>
      </c>
      <c r="D7368" s="84">
        <v>1</v>
      </c>
      <c r="E7368" s="84" t="e">
        <v>#N/A</v>
      </c>
      <c r="F7368" s="84" t="s">
        <v>63</v>
      </c>
    </row>
    <row r="7369" spans="1:6" x14ac:dyDescent="0.25">
      <c r="A7369" s="84">
        <v>1982081428</v>
      </c>
      <c r="C7369" s="84">
        <v>0</v>
      </c>
      <c r="D7369" s="84">
        <v>1</v>
      </c>
      <c r="E7369" s="84" t="e">
        <v>#N/A</v>
      </c>
      <c r="F7369" s="84" t="s">
        <v>63</v>
      </c>
    </row>
    <row r="7370" spans="1:6" x14ac:dyDescent="0.25">
      <c r="A7370" s="84">
        <v>1316507981</v>
      </c>
      <c r="C7370" s="84">
        <v>0</v>
      </c>
      <c r="D7370" s="84">
        <v>1</v>
      </c>
      <c r="E7370" s="84" t="e">
        <v>#N/A</v>
      </c>
      <c r="F7370" s="84" t="s">
        <v>63</v>
      </c>
    </row>
    <row r="7371" spans="1:6" x14ac:dyDescent="0.25">
      <c r="A7371" s="84">
        <v>1861436701</v>
      </c>
      <c r="C7371" s="84">
        <v>0</v>
      </c>
      <c r="D7371" s="84">
        <v>1</v>
      </c>
      <c r="E7371" s="84" t="e">
        <v>#N/A</v>
      </c>
      <c r="F7371" s="84" t="s">
        <v>66</v>
      </c>
    </row>
    <row r="7372" spans="1:6" x14ac:dyDescent="0.25">
      <c r="A7372" s="84">
        <v>1457569386</v>
      </c>
      <c r="C7372" s="84">
        <v>0</v>
      </c>
      <c r="D7372" s="84">
        <v>1</v>
      </c>
      <c r="E7372" s="84" t="e">
        <v>#N/A</v>
      </c>
      <c r="F7372" s="84" t="s">
        <v>63</v>
      </c>
    </row>
    <row r="7373" spans="1:6" x14ac:dyDescent="0.25">
      <c r="A7373" s="84">
        <v>1043387566</v>
      </c>
      <c r="C7373" s="84">
        <v>0</v>
      </c>
      <c r="D7373" s="84">
        <v>1</v>
      </c>
      <c r="E7373" s="84" t="e">
        <v>#N/A</v>
      </c>
      <c r="F7373" s="84" t="s">
        <v>63</v>
      </c>
    </row>
    <row r="7374" spans="1:6" x14ac:dyDescent="0.25">
      <c r="A7374" s="84">
        <v>1942225453</v>
      </c>
      <c r="C7374" s="84">
        <v>0</v>
      </c>
      <c r="D7374" s="84">
        <v>1</v>
      </c>
      <c r="E7374" s="84" t="e">
        <v>#N/A</v>
      </c>
      <c r="F7374" s="84" t="s">
        <v>66</v>
      </c>
    </row>
    <row r="7375" spans="1:6" x14ac:dyDescent="0.25">
      <c r="A7375" s="84">
        <v>1548418197</v>
      </c>
      <c r="C7375" s="84">
        <v>0</v>
      </c>
      <c r="D7375" s="84">
        <v>1</v>
      </c>
      <c r="E7375" s="84" t="e">
        <v>#N/A</v>
      </c>
      <c r="F7375" s="84" t="s">
        <v>63</v>
      </c>
    </row>
    <row r="7376" spans="1:6" x14ac:dyDescent="0.25">
      <c r="A7376" s="84">
        <v>1639143480</v>
      </c>
      <c r="C7376" s="84">
        <v>0</v>
      </c>
      <c r="D7376" s="84">
        <v>1</v>
      </c>
      <c r="E7376" s="84" t="e">
        <v>#N/A</v>
      </c>
      <c r="F7376" s="84" t="s">
        <v>68</v>
      </c>
    </row>
    <row r="7377" spans="1:6" x14ac:dyDescent="0.25">
      <c r="A7377" s="84">
        <v>1174566558</v>
      </c>
      <c r="C7377" s="84">
        <v>0</v>
      </c>
      <c r="D7377" s="84">
        <v>1</v>
      </c>
      <c r="E7377" s="84" t="e">
        <v>#N/A</v>
      </c>
      <c r="F7377" s="84" t="s">
        <v>63</v>
      </c>
    </row>
    <row r="7378" spans="1:6" x14ac:dyDescent="0.25">
      <c r="A7378" s="84">
        <v>1962613125</v>
      </c>
      <c r="C7378" s="84">
        <v>0</v>
      </c>
      <c r="D7378" s="84">
        <v>1</v>
      </c>
      <c r="E7378" s="84" t="e">
        <v>#N/A</v>
      </c>
      <c r="F7378" s="84" t="s">
        <v>63</v>
      </c>
    </row>
    <row r="7379" spans="1:6" x14ac:dyDescent="0.25">
      <c r="A7379" s="84">
        <v>1669568622</v>
      </c>
      <c r="C7379" s="84">
        <v>0</v>
      </c>
      <c r="D7379" s="84">
        <v>1</v>
      </c>
      <c r="E7379" s="84" t="e">
        <v>#N/A</v>
      </c>
      <c r="F7379" s="84" t="s">
        <v>68</v>
      </c>
    </row>
    <row r="7380" spans="1:6" x14ac:dyDescent="0.25">
      <c r="A7380" s="84">
        <v>1518088111</v>
      </c>
      <c r="C7380" s="84">
        <v>0</v>
      </c>
      <c r="D7380" s="84">
        <v>1</v>
      </c>
      <c r="E7380" s="84" t="e">
        <v>#N/A</v>
      </c>
      <c r="F7380" s="84" t="s">
        <v>63</v>
      </c>
    </row>
    <row r="7381" spans="1:6" x14ac:dyDescent="0.25">
      <c r="A7381" s="84">
        <v>1164792198</v>
      </c>
      <c r="C7381" s="84">
        <v>0</v>
      </c>
      <c r="D7381" s="84">
        <v>1</v>
      </c>
      <c r="E7381" s="84" t="e">
        <v>#N/A</v>
      </c>
      <c r="F7381" s="84" t="s">
        <v>66</v>
      </c>
    </row>
    <row r="7382" spans="1:6" x14ac:dyDescent="0.25">
      <c r="A7382" s="84">
        <v>1124383039</v>
      </c>
      <c r="C7382" s="84">
        <v>0</v>
      </c>
      <c r="D7382" s="84">
        <v>1</v>
      </c>
      <c r="E7382" s="84" t="e">
        <v>#N/A</v>
      </c>
      <c r="F7382" s="84" t="s">
        <v>63</v>
      </c>
    </row>
    <row r="7383" spans="1:6" x14ac:dyDescent="0.25">
      <c r="A7383" s="84">
        <v>1487023057</v>
      </c>
      <c r="C7383" s="84">
        <v>0</v>
      </c>
      <c r="D7383" s="84">
        <v>1</v>
      </c>
      <c r="E7383" s="84" t="e">
        <v>#N/A</v>
      </c>
      <c r="F7383" s="84" t="s">
        <v>66</v>
      </c>
    </row>
    <row r="7384" spans="1:6" x14ac:dyDescent="0.25">
      <c r="A7384" s="84">
        <v>1396278982</v>
      </c>
      <c r="C7384" s="84">
        <v>0</v>
      </c>
      <c r="D7384" s="84">
        <v>1</v>
      </c>
      <c r="E7384" s="84" t="e">
        <v>#N/A</v>
      </c>
      <c r="F7384" s="84" t="s">
        <v>63</v>
      </c>
    </row>
    <row r="7385" spans="1:6" x14ac:dyDescent="0.25">
      <c r="A7385" s="84">
        <v>1932575883</v>
      </c>
      <c r="C7385" s="84">
        <v>0</v>
      </c>
      <c r="D7385" s="84">
        <v>1</v>
      </c>
      <c r="E7385" s="84" t="e">
        <v>#N/A</v>
      </c>
      <c r="F7385" s="84" t="s">
        <v>70</v>
      </c>
    </row>
    <row r="7386" spans="1:6" x14ac:dyDescent="0.25">
      <c r="A7386" s="84">
        <v>1013400548</v>
      </c>
      <c r="C7386" s="84">
        <v>0</v>
      </c>
      <c r="D7386" s="84">
        <v>1</v>
      </c>
      <c r="E7386" s="84" t="e">
        <v>#N/A</v>
      </c>
      <c r="F7386" s="84" t="s">
        <v>66</v>
      </c>
    </row>
    <row r="7387" spans="1:6" x14ac:dyDescent="0.25">
      <c r="A7387" s="84">
        <v>1982240636</v>
      </c>
      <c r="C7387" s="84">
        <v>0</v>
      </c>
      <c r="D7387" s="84">
        <v>1</v>
      </c>
      <c r="E7387" s="84" t="e">
        <v>#N/A</v>
      </c>
      <c r="F7387" s="84" t="s">
        <v>67</v>
      </c>
    </row>
    <row r="7388" spans="1:6" x14ac:dyDescent="0.25">
      <c r="A7388" s="84">
        <v>1679115240</v>
      </c>
      <c r="C7388" s="84">
        <v>0</v>
      </c>
      <c r="D7388" s="84">
        <v>1</v>
      </c>
      <c r="E7388" s="84" t="e">
        <v>#N/A</v>
      </c>
      <c r="F7388" s="84" t="s">
        <v>67</v>
      </c>
    </row>
    <row r="7389" spans="1:6" x14ac:dyDescent="0.25">
      <c r="A7389" s="84">
        <v>1982228847</v>
      </c>
      <c r="C7389" s="84">
        <v>0</v>
      </c>
      <c r="D7389" s="84">
        <v>1</v>
      </c>
      <c r="E7389" s="84" t="e">
        <v>#N/A</v>
      </c>
      <c r="F7389" s="84" t="s">
        <v>68</v>
      </c>
    </row>
    <row r="7390" spans="1:6" x14ac:dyDescent="0.25">
      <c r="A7390" s="84">
        <v>1285215541</v>
      </c>
      <c r="C7390" s="84">
        <v>0</v>
      </c>
      <c r="D7390" s="84">
        <v>1</v>
      </c>
      <c r="E7390" s="84" t="e">
        <v>#N/A</v>
      </c>
      <c r="F7390" s="84" t="s">
        <v>68</v>
      </c>
    </row>
    <row r="7391" spans="1:6" x14ac:dyDescent="0.25">
      <c r="A7391" s="84">
        <v>1114609161</v>
      </c>
      <c r="C7391" s="84">
        <v>0</v>
      </c>
      <c r="D7391" s="84">
        <v>1</v>
      </c>
      <c r="E7391" s="84" t="e">
        <v>#N/A</v>
      </c>
      <c r="F7391" s="84" t="s">
        <v>63</v>
      </c>
    </row>
    <row r="7392" spans="1:6" x14ac:dyDescent="0.25">
      <c r="A7392" s="84">
        <v>1053325118</v>
      </c>
      <c r="C7392" s="84">
        <v>0</v>
      </c>
      <c r="D7392" s="84">
        <v>1</v>
      </c>
      <c r="E7392" s="84" t="e">
        <v>#N/A</v>
      </c>
      <c r="F7392" s="84" t="s">
        <v>63</v>
      </c>
    </row>
    <row r="7393" spans="1:6" x14ac:dyDescent="0.25">
      <c r="A7393" s="84">
        <v>1811991508</v>
      </c>
      <c r="C7393" s="84">
        <v>0</v>
      </c>
      <c r="D7393" s="84">
        <v>1</v>
      </c>
      <c r="E7393" s="84" t="e">
        <v>#N/A</v>
      </c>
      <c r="F7393" s="84" t="s">
        <v>63</v>
      </c>
    </row>
    <row r="7394" spans="1:6" x14ac:dyDescent="0.25">
      <c r="A7394" s="84">
        <v>1982600961</v>
      </c>
      <c r="C7394" s="84">
        <v>0</v>
      </c>
      <c r="D7394" s="84">
        <v>1</v>
      </c>
      <c r="E7394" s="84" t="e">
        <v>#N/A</v>
      </c>
      <c r="F7394" s="84" t="s">
        <v>66</v>
      </c>
    </row>
    <row r="7395" spans="1:6" x14ac:dyDescent="0.25">
      <c r="A7395" s="84">
        <v>1659529485</v>
      </c>
      <c r="C7395" s="84">
        <v>0</v>
      </c>
      <c r="D7395" s="84">
        <v>1</v>
      </c>
      <c r="E7395" s="84" t="e">
        <v>#N/A</v>
      </c>
      <c r="F7395" s="84" t="s">
        <v>63</v>
      </c>
    </row>
    <row r="7396" spans="1:6" x14ac:dyDescent="0.25">
      <c r="A7396" s="84">
        <v>1841215795</v>
      </c>
      <c r="C7396" s="84">
        <v>0</v>
      </c>
      <c r="D7396" s="84">
        <v>1</v>
      </c>
      <c r="E7396" s="84" t="e">
        <v>#N/A</v>
      </c>
      <c r="F7396" s="84" t="s">
        <v>66</v>
      </c>
    </row>
    <row r="7397" spans="1:6" x14ac:dyDescent="0.25">
      <c r="A7397" s="84">
        <v>1235333956</v>
      </c>
      <c r="C7397" s="84">
        <v>0</v>
      </c>
      <c r="D7397" s="84">
        <v>1</v>
      </c>
      <c r="E7397" s="84" t="e">
        <v>#N/A</v>
      </c>
      <c r="F7397" s="84" t="s">
        <v>63</v>
      </c>
    </row>
    <row r="7398" spans="1:6" x14ac:dyDescent="0.25">
      <c r="A7398" s="84">
        <v>1669419495</v>
      </c>
      <c r="C7398" s="84">
        <v>0</v>
      </c>
      <c r="D7398" s="84">
        <v>1</v>
      </c>
      <c r="E7398" s="84" t="e">
        <v>#N/A</v>
      </c>
      <c r="F7398" s="84" t="s">
        <v>66</v>
      </c>
    </row>
    <row r="7399" spans="1:6" x14ac:dyDescent="0.25">
      <c r="A7399" s="84">
        <v>1861400749</v>
      </c>
      <c r="C7399" s="84">
        <v>0</v>
      </c>
      <c r="D7399" s="84">
        <v>1</v>
      </c>
      <c r="E7399" s="84" t="e">
        <v>#N/A</v>
      </c>
      <c r="F7399" s="84" t="s">
        <v>63</v>
      </c>
    </row>
    <row r="7400" spans="1:6" x14ac:dyDescent="0.25">
      <c r="A7400" s="84">
        <v>1174729438</v>
      </c>
      <c r="C7400" s="84">
        <v>0</v>
      </c>
      <c r="D7400" s="84">
        <v>1</v>
      </c>
      <c r="E7400" s="84" t="e">
        <v>#N/A</v>
      </c>
      <c r="F7400" s="84" t="s">
        <v>63</v>
      </c>
    </row>
    <row r="7401" spans="1:6" x14ac:dyDescent="0.25">
      <c r="A7401" s="84">
        <v>1033418843</v>
      </c>
      <c r="C7401" s="84">
        <v>0</v>
      </c>
      <c r="D7401" s="84">
        <v>1</v>
      </c>
      <c r="E7401" s="84" t="e">
        <v>#N/A</v>
      </c>
      <c r="F7401" s="84" t="s">
        <v>63</v>
      </c>
    </row>
    <row r="7402" spans="1:6" x14ac:dyDescent="0.25">
      <c r="A7402" s="84">
        <v>1487068094</v>
      </c>
      <c r="C7402" s="84">
        <v>0</v>
      </c>
      <c r="D7402" s="84">
        <v>1</v>
      </c>
      <c r="E7402" s="84" t="e">
        <v>#N/A</v>
      </c>
      <c r="F7402" s="84" t="s">
        <v>67</v>
      </c>
    </row>
    <row r="7403" spans="1:6" x14ac:dyDescent="0.25">
      <c r="A7403" s="84">
        <v>1356633630</v>
      </c>
      <c r="C7403" s="84">
        <v>0</v>
      </c>
      <c r="D7403" s="84">
        <v>1</v>
      </c>
      <c r="E7403" s="84" t="e">
        <v>#N/A</v>
      </c>
      <c r="F7403" s="84" t="s">
        <v>70</v>
      </c>
    </row>
    <row r="7404" spans="1:6" x14ac:dyDescent="0.25">
      <c r="A7404" s="84">
        <v>1821409434</v>
      </c>
      <c r="C7404" s="84">
        <v>0</v>
      </c>
      <c r="D7404" s="84">
        <v>1</v>
      </c>
      <c r="E7404" s="84" t="e">
        <v>#N/A</v>
      </c>
      <c r="F7404" s="84" t="s">
        <v>66</v>
      </c>
    </row>
    <row r="7405" spans="1:6" x14ac:dyDescent="0.25">
      <c r="A7405" s="84">
        <v>1316396690</v>
      </c>
      <c r="C7405" s="84">
        <v>0</v>
      </c>
      <c r="D7405" s="84">
        <v>1</v>
      </c>
      <c r="E7405" s="84" t="e">
        <v>#N/A</v>
      </c>
      <c r="F7405" s="84" t="s">
        <v>67</v>
      </c>
    </row>
    <row r="7406" spans="1:6" x14ac:dyDescent="0.25">
      <c r="A7406" s="84">
        <v>1275094385</v>
      </c>
      <c r="C7406" s="84">
        <v>0</v>
      </c>
      <c r="D7406" s="84">
        <v>1</v>
      </c>
      <c r="E7406" s="84" t="e">
        <v>#N/A</v>
      </c>
      <c r="F7406" s="84" t="s">
        <v>67</v>
      </c>
    </row>
    <row r="7407" spans="1:6" x14ac:dyDescent="0.25">
      <c r="A7407" s="84">
        <v>1083197644</v>
      </c>
      <c r="C7407" s="84">
        <v>0</v>
      </c>
      <c r="D7407" s="84">
        <v>1</v>
      </c>
      <c r="E7407" s="84" t="e">
        <v>#N/A</v>
      </c>
      <c r="F7407" s="84" t="s">
        <v>63</v>
      </c>
    </row>
    <row r="7408" spans="1:6" x14ac:dyDescent="0.25">
      <c r="A7408" s="84">
        <v>1477716041</v>
      </c>
      <c r="C7408" s="84">
        <v>0</v>
      </c>
      <c r="D7408" s="84">
        <v>1</v>
      </c>
      <c r="E7408" s="84" t="e">
        <v>#N/A</v>
      </c>
      <c r="F7408" s="84" t="s">
        <v>67</v>
      </c>
    </row>
    <row r="7409" spans="1:6" x14ac:dyDescent="0.25">
      <c r="A7409" s="84">
        <v>1447225784</v>
      </c>
      <c r="C7409" s="84">
        <v>0</v>
      </c>
      <c r="D7409" s="84">
        <v>1</v>
      </c>
      <c r="E7409" s="84" t="e">
        <v>#N/A</v>
      </c>
      <c r="F7409" s="84" t="s">
        <v>68</v>
      </c>
    </row>
    <row r="7410" spans="1:6" x14ac:dyDescent="0.25">
      <c r="A7410" s="84">
        <v>1225079312</v>
      </c>
      <c r="C7410" s="84">
        <v>0</v>
      </c>
      <c r="D7410" s="84">
        <v>1</v>
      </c>
      <c r="E7410" s="84" t="e">
        <v>#N/A</v>
      </c>
      <c r="F7410" s="84" t="s">
        <v>70</v>
      </c>
    </row>
    <row r="7411" spans="1:6" x14ac:dyDescent="0.25">
      <c r="A7411" s="84">
        <v>1427027614</v>
      </c>
      <c r="C7411" s="84">
        <v>0</v>
      </c>
      <c r="D7411" s="84">
        <v>1</v>
      </c>
      <c r="E7411" s="84" t="e">
        <v>#N/A</v>
      </c>
      <c r="F7411" s="84" t="s">
        <v>63</v>
      </c>
    </row>
    <row r="7412" spans="1:6" x14ac:dyDescent="0.25">
      <c r="A7412" s="84">
        <v>1861591604</v>
      </c>
      <c r="C7412" s="84">
        <v>0</v>
      </c>
      <c r="D7412" s="84">
        <v>1</v>
      </c>
      <c r="E7412" s="84" t="e">
        <v>#N/A</v>
      </c>
      <c r="F7412" s="84" t="s">
        <v>63</v>
      </c>
    </row>
    <row r="7413" spans="1:6" x14ac:dyDescent="0.25">
      <c r="A7413" s="84">
        <v>1083689996</v>
      </c>
      <c r="C7413" s="84">
        <v>0</v>
      </c>
      <c r="D7413" s="84">
        <v>1</v>
      </c>
      <c r="E7413" s="84" t="e">
        <v>#N/A</v>
      </c>
      <c r="F7413" s="84" t="s">
        <v>63</v>
      </c>
    </row>
    <row r="7414" spans="1:6" x14ac:dyDescent="0.25">
      <c r="A7414" s="84">
        <v>1699979187</v>
      </c>
      <c r="C7414" s="84">
        <v>0</v>
      </c>
      <c r="D7414" s="84">
        <v>1</v>
      </c>
      <c r="E7414" s="84" t="e">
        <v>#N/A</v>
      </c>
      <c r="F7414" s="84" t="s">
        <v>66</v>
      </c>
    </row>
    <row r="7415" spans="1:6" x14ac:dyDescent="0.25">
      <c r="A7415" s="84">
        <v>1285614404</v>
      </c>
      <c r="C7415" s="84">
        <v>0</v>
      </c>
      <c r="D7415" s="84">
        <v>1</v>
      </c>
      <c r="E7415" s="84" t="e">
        <v>#N/A</v>
      </c>
      <c r="F7415" s="84" t="s">
        <v>66</v>
      </c>
    </row>
    <row r="7416" spans="1:6" x14ac:dyDescent="0.25">
      <c r="A7416" s="84">
        <v>1053318030</v>
      </c>
      <c r="C7416" s="84">
        <v>0</v>
      </c>
      <c r="D7416" s="84">
        <v>1</v>
      </c>
      <c r="E7416" s="84" t="e">
        <v>#N/A</v>
      </c>
      <c r="F7416" s="84" t="s">
        <v>63</v>
      </c>
    </row>
    <row r="7417" spans="1:6" x14ac:dyDescent="0.25">
      <c r="A7417" s="84">
        <v>1538413877</v>
      </c>
      <c r="C7417" s="84">
        <v>0</v>
      </c>
      <c r="D7417" s="84">
        <v>1</v>
      </c>
      <c r="E7417" s="84" t="e">
        <v>#N/A</v>
      </c>
      <c r="F7417" s="84" t="s">
        <v>63</v>
      </c>
    </row>
    <row r="7418" spans="1:6" x14ac:dyDescent="0.25">
      <c r="A7418" s="84">
        <v>1013133594</v>
      </c>
      <c r="C7418" s="84">
        <v>0</v>
      </c>
      <c r="D7418" s="84">
        <v>1</v>
      </c>
      <c r="E7418" s="84" t="e">
        <v>#N/A</v>
      </c>
      <c r="F7418" s="84" t="s">
        <v>63</v>
      </c>
    </row>
    <row r="7419" spans="1:6" x14ac:dyDescent="0.25">
      <c r="A7419" s="84">
        <v>1629364435</v>
      </c>
      <c r="C7419" s="84">
        <v>0</v>
      </c>
      <c r="D7419" s="84">
        <v>1</v>
      </c>
      <c r="E7419" s="84" t="e">
        <v>#N/A</v>
      </c>
      <c r="F7419" s="84" t="s">
        <v>70</v>
      </c>
    </row>
    <row r="7420" spans="1:6" x14ac:dyDescent="0.25">
      <c r="A7420" s="84">
        <v>1295963379</v>
      </c>
      <c r="C7420" s="84">
        <v>0</v>
      </c>
      <c r="D7420" s="84">
        <v>1</v>
      </c>
      <c r="E7420" s="84" t="e">
        <v>#N/A</v>
      </c>
      <c r="F7420" s="84" t="s">
        <v>66</v>
      </c>
    </row>
    <row r="7421" spans="1:6" x14ac:dyDescent="0.25">
      <c r="A7421" s="84">
        <v>1558523563</v>
      </c>
      <c r="C7421" s="84">
        <v>0</v>
      </c>
      <c r="D7421" s="84">
        <v>1</v>
      </c>
      <c r="E7421" s="84" t="e">
        <v>#N/A</v>
      </c>
      <c r="F7421" s="84" t="s">
        <v>63</v>
      </c>
    </row>
    <row r="7422" spans="1:6" x14ac:dyDescent="0.25">
      <c r="A7422" s="84">
        <v>1669584777</v>
      </c>
      <c r="C7422" s="84">
        <v>0</v>
      </c>
      <c r="D7422" s="84">
        <v>1</v>
      </c>
      <c r="E7422" s="84" t="e">
        <v>#N/A</v>
      </c>
      <c r="F7422" s="84" t="s">
        <v>63</v>
      </c>
    </row>
    <row r="7423" spans="1:6" x14ac:dyDescent="0.25">
      <c r="A7423" s="84">
        <v>1619274172</v>
      </c>
      <c r="C7423" s="84">
        <v>0</v>
      </c>
      <c r="D7423" s="84">
        <v>1</v>
      </c>
      <c r="E7423" s="84" t="e">
        <v>#N/A</v>
      </c>
      <c r="F7423" s="84" t="s">
        <v>63</v>
      </c>
    </row>
    <row r="7424" spans="1:6" x14ac:dyDescent="0.25">
      <c r="A7424" s="84">
        <v>1164798369</v>
      </c>
      <c r="C7424" s="84">
        <v>0</v>
      </c>
      <c r="D7424" s="84">
        <v>1</v>
      </c>
      <c r="E7424" s="84" t="e">
        <v>#N/A</v>
      </c>
      <c r="F7424" s="84" t="s">
        <v>63</v>
      </c>
    </row>
    <row r="7425" spans="1:6" x14ac:dyDescent="0.25">
      <c r="A7425" s="84">
        <v>1730585514</v>
      </c>
      <c r="C7425" s="84">
        <v>0</v>
      </c>
      <c r="D7425" s="84">
        <v>1</v>
      </c>
      <c r="E7425" s="84" t="e">
        <v>#N/A</v>
      </c>
      <c r="F7425" s="84" t="s">
        <v>63</v>
      </c>
    </row>
    <row r="7426" spans="1:6" x14ac:dyDescent="0.25">
      <c r="A7426" s="84">
        <v>1245696848</v>
      </c>
      <c r="C7426" s="84">
        <v>0</v>
      </c>
      <c r="D7426" s="84">
        <v>1</v>
      </c>
      <c r="E7426" s="84" t="e">
        <v>#N/A</v>
      </c>
      <c r="F7426" s="84" t="s">
        <v>67</v>
      </c>
    </row>
    <row r="7427" spans="1:6" x14ac:dyDescent="0.25">
      <c r="A7427" s="84">
        <v>1609333947</v>
      </c>
      <c r="C7427" s="84">
        <v>0</v>
      </c>
      <c r="D7427" s="84">
        <v>1</v>
      </c>
      <c r="E7427" s="84" t="e">
        <v>#N/A</v>
      </c>
      <c r="F7427" s="84" t="s">
        <v>63</v>
      </c>
    </row>
    <row r="7428" spans="1:6" x14ac:dyDescent="0.25">
      <c r="A7428" s="84">
        <v>1649272816</v>
      </c>
      <c r="C7428" s="84">
        <v>0</v>
      </c>
      <c r="D7428" s="84">
        <v>1</v>
      </c>
      <c r="E7428" s="84" t="e">
        <v>#N/A</v>
      </c>
      <c r="F7428" s="84" t="s">
        <v>63</v>
      </c>
    </row>
    <row r="7429" spans="1:6" x14ac:dyDescent="0.25">
      <c r="A7429" s="84">
        <v>1417906678</v>
      </c>
      <c r="C7429" s="84">
        <v>0</v>
      </c>
      <c r="D7429" s="84">
        <v>1</v>
      </c>
      <c r="E7429" s="84" t="e">
        <v>#N/A</v>
      </c>
      <c r="F7429" s="84" t="s">
        <v>67</v>
      </c>
    </row>
    <row r="7430" spans="1:6" x14ac:dyDescent="0.25">
      <c r="A7430" s="84">
        <v>1427154145</v>
      </c>
      <c r="C7430" s="84">
        <v>0</v>
      </c>
      <c r="D7430" s="84">
        <v>1</v>
      </c>
      <c r="E7430" s="84" t="e">
        <v>#N/A</v>
      </c>
      <c r="F7430" s="84" t="s">
        <v>67</v>
      </c>
    </row>
    <row r="7431" spans="1:6" x14ac:dyDescent="0.25">
      <c r="A7431" s="84">
        <v>1386619393</v>
      </c>
      <c r="C7431" s="84">
        <v>0</v>
      </c>
      <c r="D7431" s="84">
        <v>1</v>
      </c>
      <c r="E7431" s="84" t="e">
        <v>#N/A</v>
      </c>
      <c r="F7431" s="84" t="s">
        <v>67</v>
      </c>
    </row>
    <row r="7432" spans="1:6" x14ac:dyDescent="0.25">
      <c r="A7432" s="84">
        <v>1316079619</v>
      </c>
      <c r="C7432" s="84">
        <v>0</v>
      </c>
      <c r="D7432" s="84">
        <v>1</v>
      </c>
      <c r="E7432" s="84" t="e">
        <v>#N/A</v>
      </c>
      <c r="F7432" s="84" t="s">
        <v>67</v>
      </c>
    </row>
    <row r="7433" spans="1:6" x14ac:dyDescent="0.25">
      <c r="A7433" s="84">
        <v>1821055518</v>
      </c>
      <c r="C7433" s="84">
        <v>0</v>
      </c>
      <c r="D7433" s="84">
        <v>1</v>
      </c>
      <c r="E7433" s="84" t="e">
        <v>#N/A</v>
      </c>
      <c r="F7433" s="84" t="s">
        <v>63</v>
      </c>
    </row>
    <row r="7434" spans="1:6" x14ac:dyDescent="0.25">
      <c r="A7434" s="84">
        <v>1831173293</v>
      </c>
      <c r="C7434" s="84">
        <v>0</v>
      </c>
      <c r="D7434" s="84">
        <v>1</v>
      </c>
      <c r="E7434" s="84" t="e">
        <v>#N/A</v>
      </c>
      <c r="F7434" s="84" t="s">
        <v>66</v>
      </c>
    </row>
    <row r="7435" spans="1:6" x14ac:dyDescent="0.25">
      <c r="A7435" s="84">
        <v>1902822281</v>
      </c>
      <c r="C7435" s="84">
        <v>0</v>
      </c>
      <c r="D7435" s="84">
        <v>1</v>
      </c>
      <c r="E7435" s="84" t="e">
        <v>#N/A</v>
      </c>
      <c r="F7435" s="84" t="s">
        <v>70</v>
      </c>
    </row>
    <row r="7436" spans="1:6" x14ac:dyDescent="0.25">
      <c r="A7436" s="84">
        <v>1205199387</v>
      </c>
      <c r="C7436" s="84">
        <v>0</v>
      </c>
      <c r="D7436" s="84">
        <v>1</v>
      </c>
      <c r="E7436" s="84" t="e">
        <v>#N/A</v>
      </c>
      <c r="F7436" s="84" t="s">
        <v>63</v>
      </c>
    </row>
    <row r="7437" spans="1:6" x14ac:dyDescent="0.25">
      <c r="A7437" s="84">
        <v>1528245784</v>
      </c>
      <c r="C7437" s="84">
        <v>0</v>
      </c>
      <c r="D7437" s="84">
        <v>1</v>
      </c>
      <c r="E7437" s="84" t="e">
        <v>#N/A</v>
      </c>
      <c r="F7437" s="84" t="s">
        <v>63</v>
      </c>
    </row>
    <row r="7438" spans="1:6" x14ac:dyDescent="0.25">
      <c r="A7438" s="84">
        <v>1427476233</v>
      </c>
      <c r="C7438" s="84">
        <v>0</v>
      </c>
      <c r="D7438" s="84">
        <v>1</v>
      </c>
      <c r="E7438" s="84" t="e">
        <v>#N/A</v>
      </c>
      <c r="F7438" s="84" t="s">
        <v>63</v>
      </c>
    </row>
    <row r="7439" spans="1:6" x14ac:dyDescent="0.25">
      <c r="A7439" s="84">
        <v>1487058749</v>
      </c>
      <c r="C7439" s="84">
        <v>0</v>
      </c>
      <c r="D7439" s="84">
        <v>1</v>
      </c>
      <c r="E7439" s="84" t="e">
        <v>#N/A</v>
      </c>
      <c r="F7439" s="84" t="s">
        <v>70</v>
      </c>
    </row>
    <row r="7440" spans="1:6" x14ac:dyDescent="0.25">
      <c r="A7440" s="84">
        <v>1215319322</v>
      </c>
      <c r="C7440" s="84">
        <v>0</v>
      </c>
      <c r="D7440" s="84">
        <v>1</v>
      </c>
      <c r="E7440" s="84" t="e">
        <v>#N/A</v>
      </c>
      <c r="F7440" s="84" t="s">
        <v>66</v>
      </c>
    </row>
    <row r="7441" spans="1:6" x14ac:dyDescent="0.25">
      <c r="A7441" s="84">
        <v>1083125140</v>
      </c>
      <c r="C7441" s="84">
        <v>0</v>
      </c>
      <c r="D7441" s="84">
        <v>1</v>
      </c>
      <c r="E7441" s="84" t="e">
        <v>#N/A</v>
      </c>
      <c r="F7441" s="84" t="s">
        <v>66</v>
      </c>
    </row>
    <row r="7442" spans="1:6" x14ac:dyDescent="0.25">
      <c r="A7442" s="84">
        <v>1134639347</v>
      </c>
      <c r="C7442" s="84">
        <v>0</v>
      </c>
      <c r="D7442" s="84">
        <v>1</v>
      </c>
      <c r="E7442" s="84" t="e">
        <v>#N/A</v>
      </c>
      <c r="F7442" s="84" t="s">
        <v>63</v>
      </c>
    </row>
    <row r="7443" spans="1:6" x14ac:dyDescent="0.25">
      <c r="A7443" s="84">
        <v>1457389983</v>
      </c>
      <c r="C7443" s="84">
        <v>0</v>
      </c>
      <c r="D7443" s="84">
        <v>1</v>
      </c>
      <c r="E7443" s="84" t="e">
        <v>#N/A</v>
      </c>
      <c r="F7443" s="84" t="s">
        <v>63</v>
      </c>
    </row>
    <row r="7444" spans="1:6" x14ac:dyDescent="0.25">
      <c r="A7444" s="84">
        <v>1194715813</v>
      </c>
      <c r="C7444" s="84">
        <v>0</v>
      </c>
      <c r="D7444" s="84">
        <v>1</v>
      </c>
      <c r="E7444" s="84" t="e">
        <v>#N/A</v>
      </c>
      <c r="F7444" s="84" t="s">
        <v>67</v>
      </c>
    </row>
    <row r="7445" spans="1:6" x14ac:dyDescent="0.25">
      <c r="A7445" s="84">
        <v>1821029026</v>
      </c>
      <c r="C7445" s="84">
        <v>0</v>
      </c>
      <c r="D7445" s="84">
        <v>1</v>
      </c>
      <c r="E7445" s="84" t="e">
        <v>#N/A</v>
      </c>
      <c r="F7445" s="84" t="s">
        <v>67</v>
      </c>
    </row>
    <row r="7446" spans="1:6" x14ac:dyDescent="0.25">
      <c r="A7446" s="84">
        <v>1518923838</v>
      </c>
      <c r="C7446" s="84">
        <v>0</v>
      </c>
      <c r="D7446" s="84">
        <v>1</v>
      </c>
      <c r="E7446" s="84" t="e">
        <v>#N/A</v>
      </c>
      <c r="F7446" s="84" t="s">
        <v>67</v>
      </c>
    </row>
    <row r="7447" spans="1:6" x14ac:dyDescent="0.25">
      <c r="A7447" s="84">
        <v>1144285164</v>
      </c>
      <c r="C7447" s="84">
        <v>0</v>
      </c>
      <c r="D7447" s="84">
        <v>1</v>
      </c>
      <c r="E7447" s="84" t="e">
        <v>#N/A</v>
      </c>
      <c r="F7447" s="84" t="s">
        <v>66</v>
      </c>
    </row>
    <row r="7448" spans="1:6" x14ac:dyDescent="0.25">
      <c r="A7448" s="84">
        <v>1801877733</v>
      </c>
      <c r="C7448" s="84">
        <v>0</v>
      </c>
      <c r="D7448" s="84">
        <v>1</v>
      </c>
      <c r="E7448" s="84" t="e">
        <v>#N/A</v>
      </c>
      <c r="F7448" s="84" t="s">
        <v>63</v>
      </c>
    </row>
    <row r="7449" spans="1:6" x14ac:dyDescent="0.25">
      <c r="A7449" s="84">
        <v>1073566402</v>
      </c>
      <c r="C7449" s="84">
        <v>0</v>
      </c>
      <c r="D7449" s="84">
        <v>1</v>
      </c>
      <c r="E7449" s="84" t="e">
        <v>#N/A</v>
      </c>
      <c r="F7449" s="84" t="s">
        <v>63</v>
      </c>
    </row>
    <row r="7450" spans="1:6" x14ac:dyDescent="0.25">
      <c r="A7450" s="84">
        <v>1124537329</v>
      </c>
      <c r="C7450" s="84">
        <v>0</v>
      </c>
      <c r="D7450" s="84">
        <v>1</v>
      </c>
      <c r="E7450" s="84" t="e">
        <v>#N/A</v>
      </c>
      <c r="F7450" s="84" t="s">
        <v>63</v>
      </c>
    </row>
    <row r="7451" spans="1:6" x14ac:dyDescent="0.25">
      <c r="A7451" s="84">
        <v>1326357815</v>
      </c>
      <c r="C7451" s="84">
        <v>0</v>
      </c>
      <c r="D7451" s="84">
        <v>1</v>
      </c>
      <c r="E7451" s="84" t="e">
        <v>#N/A</v>
      </c>
      <c r="F7451" s="84" t="s">
        <v>66</v>
      </c>
    </row>
    <row r="7452" spans="1:6" x14ac:dyDescent="0.25">
      <c r="A7452" s="84">
        <v>1285072587</v>
      </c>
      <c r="C7452" s="84">
        <v>0</v>
      </c>
      <c r="D7452" s="84">
        <v>1</v>
      </c>
      <c r="E7452" s="84" t="e">
        <v>#N/A</v>
      </c>
      <c r="F7452" s="84" t="s">
        <v>67</v>
      </c>
    </row>
    <row r="7453" spans="1:6" x14ac:dyDescent="0.25">
      <c r="A7453" s="84">
        <v>1376941302</v>
      </c>
      <c r="C7453" s="84">
        <v>0</v>
      </c>
      <c r="D7453" s="84">
        <v>1</v>
      </c>
      <c r="E7453" s="84" t="e">
        <v>#N/A</v>
      </c>
      <c r="F7453" s="84" t="s">
        <v>66</v>
      </c>
    </row>
    <row r="7454" spans="1:6" x14ac:dyDescent="0.25">
      <c r="A7454" s="84">
        <v>1568817336</v>
      </c>
      <c r="C7454" s="84">
        <v>0</v>
      </c>
      <c r="D7454" s="84">
        <v>1</v>
      </c>
      <c r="E7454" s="84" t="e">
        <v>#N/A</v>
      </c>
      <c r="F7454" s="84" t="s">
        <v>67</v>
      </c>
    </row>
    <row r="7455" spans="1:6" x14ac:dyDescent="0.25">
      <c r="A7455" s="84">
        <v>1619081577</v>
      </c>
      <c r="C7455" s="84">
        <v>0</v>
      </c>
      <c r="D7455" s="84">
        <v>1</v>
      </c>
      <c r="E7455" s="84" t="e">
        <v>#N/A</v>
      </c>
      <c r="F7455" s="84" t="s">
        <v>63</v>
      </c>
    </row>
    <row r="7456" spans="1:6" x14ac:dyDescent="0.25">
      <c r="A7456" s="84">
        <v>1700343209</v>
      </c>
      <c r="C7456" s="84">
        <v>0</v>
      </c>
      <c r="D7456" s="84">
        <v>1</v>
      </c>
      <c r="E7456" s="84" t="e">
        <v>#N/A</v>
      </c>
      <c r="F7456" s="84" t="s">
        <v>66</v>
      </c>
    </row>
    <row r="7457" spans="1:6" x14ac:dyDescent="0.25">
      <c r="A7457" s="84">
        <v>1699320770</v>
      </c>
      <c r="C7457" s="84">
        <v>0</v>
      </c>
      <c r="D7457" s="84">
        <v>1</v>
      </c>
      <c r="E7457" s="84" t="e">
        <v>#N/A</v>
      </c>
      <c r="F7457" s="84" t="s">
        <v>66</v>
      </c>
    </row>
    <row r="7458" spans="1:6" x14ac:dyDescent="0.25">
      <c r="A7458" s="84">
        <v>1396467478</v>
      </c>
      <c r="C7458" s="84">
        <v>0</v>
      </c>
      <c r="D7458" s="84">
        <v>1</v>
      </c>
      <c r="E7458" s="84" t="e">
        <v>#N/A</v>
      </c>
      <c r="F7458" s="84" t="s">
        <v>67</v>
      </c>
    </row>
    <row r="7459" spans="1:6" x14ac:dyDescent="0.25">
      <c r="A7459" s="84">
        <v>1164121919</v>
      </c>
      <c r="C7459" s="84">
        <v>0</v>
      </c>
      <c r="D7459" s="84">
        <v>1</v>
      </c>
      <c r="E7459" s="84" t="e">
        <v>#N/A</v>
      </c>
      <c r="F7459" s="84" t="s">
        <v>66</v>
      </c>
    </row>
    <row r="7460" spans="1:6" x14ac:dyDescent="0.25">
      <c r="A7460" s="84">
        <v>1831805654</v>
      </c>
      <c r="C7460" s="84">
        <v>0</v>
      </c>
      <c r="D7460" s="84">
        <v>1</v>
      </c>
      <c r="E7460" s="84" t="e">
        <v>#N/A</v>
      </c>
      <c r="F7460" s="84" t="s">
        <v>67</v>
      </c>
    </row>
    <row r="7461" spans="1:6" x14ac:dyDescent="0.25">
      <c r="A7461" s="84">
        <v>1366534307</v>
      </c>
      <c r="C7461" s="84">
        <v>0</v>
      </c>
      <c r="D7461" s="84">
        <v>1</v>
      </c>
      <c r="E7461" s="84" t="e">
        <v>#N/A</v>
      </c>
      <c r="F7461" s="84" t="s">
        <v>66</v>
      </c>
    </row>
    <row r="7462" spans="1:6" x14ac:dyDescent="0.25">
      <c r="A7462" s="84">
        <v>1932148285</v>
      </c>
      <c r="C7462" s="84">
        <v>0</v>
      </c>
      <c r="D7462" s="84">
        <v>1</v>
      </c>
      <c r="E7462" s="84" t="e">
        <v>#N/A</v>
      </c>
      <c r="F7462" s="84" t="s">
        <v>70</v>
      </c>
    </row>
    <row r="7463" spans="1:6" x14ac:dyDescent="0.25">
      <c r="A7463" s="84">
        <v>1538189998</v>
      </c>
      <c r="C7463" s="84">
        <v>0</v>
      </c>
      <c r="D7463" s="84">
        <v>1</v>
      </c>
      <c r="E7463" s="84" t="e">
        <v>#N/A</v>
      </c>
      <c r="F7463" s="84" t="s">
        <v>66</v>
      </c>
    </row>
    <row r="7464" spans="1:6" x14ac:dyDescent="0.25">
      <c r="A7464" s="84">
        <v>1811994239</v>
      </c>
      <c r="C7464" s="84">
        <v>0</v>
      </c>
      <c r="D7464" s="84">
        <v>1</v>
      </c>
      <c r="E7464" s="84" t="e">
        <v>#N/A</v>
      </c>
      <c r="F7464" s="84" t="s">
        <v>70</v>
      </c>
    </row>
    <row r="7465" spans="1:6" x14ac:dyDescent="0.25">
      <c r="A7465" s="84">
        <v>1154415347</v>
      </c>
      <c r="C7465" s="84">
        <v>0</v>
      </c>
      <c r="D7465" s="84">
        <v>1</v>
      </c>
      <c r="E7465" s="84" t="e">
        <v>#N/A</v>
      </c>
      <c r="F7465" s="84" t="s">
        <v>63</v>
      </c>
    </row>
    <row r="7466" spans="1:6" x14ac:dyDescent="0.25">
      <c r="A7466" s="84">
        <v>1265411920</v>
      </c>
      <c r="C7466" s="84">
        <v>0</v>
      </c>
      <c r="D7466" s="84">
        <v>1</v>
      </c>
      <c r="E7466" s="84" t="e">
        <v>#N/A</v>
      </c>
      <c r="F7466" s="84" t="s">
        <v>63</v>
      </c>
    </row>
    <row r="7467" spans="1:6" x14ac:dyDescent="0.25">
      <c r="A7467" s="84">
        <v>1225202351</v>
      </c>
      <c r="C7467" s="84">
        <v>0</v>
      </c>
      <c r="D7467" s="84">
        <v>1</v>
      </c>
      <c r="E7467" s="84" t="e">
        <v>#N/A</v>
      </c>
      <c r="F7467" s="84" t="s">
        <v>63</v>
      </c>
    </row>
    <row r="7468" spans="1:6" x14ac:dyDescent="0.25">
      <c r="A7468" s="84">
        <v>1306821715</v>
      </c>
      <c r="C7468" s="84">
        <v>0</v>
      </c>
      <c r="D7468" s="84">
        <v>1</v>
      </c>
      <c r="E7468" s="84" t="e">
        <v>#N/A</v>
      </c>
      <c r="F7468" s="84" t="s">
        <v>63</v>
      </c>
    </row>
    <row r="7469" spans="1:6" x14ac:dyDescent="0.25">
      <c r="A7469" s="84">
        <v>1740283126</v>
      </c>
      <c r="C7469" s="84">
        <v>0</v>
      </c>
      <c r="D7469" s="84">
        <v>1</v>
      </c>
      <c r="E7469" s="84" t="e">
        <v>#N/A</v>
      </c>
      <c r="F7469" s="84" t="s">
        <v>66</v>
      </c>
    </row>
    <row r="7470" spans="1:6" x14ac:dyDescent="0.25">
      <c r="A7470" s="84">
        <v>1780986372</v>
      </c>
      <c r="C7470" s="84">
        <v>0</v>
      </c>
      <c r="D7470" s="84">
        <v>1</v>
      </c>
      <c r="E7470" s="84" t="e">
        <v>#N/A</v>
      </c>
      <c r="F7470" s="84" t="s">
        <v>63</v>
      </c>
    </row>
    <row r="7471" spans="1:6" x14ac:dyDescent="0.25">
      <c r="A7471" s="84">
        <v>1629343736</v>
      </c>
      <c r="C7471" s="84">
        <v>0</v>
      </c>
      <c r="D7471" s="84">
        <v>1</v>
      </c>
      <c r="E7471" s="84" t="e">
        <v>#N/A</v>
      </c>
      <c r="F7471" s="84" t="s">
        <v>63</v>
      </c>
    </row>
    <row r="7472" spans="1:6" x14ac:dyDescent="0.25">
      <c r="A7472" s="84">
        <v>1477879765</v>
      </c>
      <c r="C7472" s="84">
        <v>0</v>
      </c>
      <c r="D7472" s="84">
        <v>1</v>
      </c>
      <c r="E7472" s="84" t="e">
        <v>#N/A</v>
      </c>
      <c r="F7472" s="84" t="s">
        <v>63</v>
      </c>
    </row>
    <row r="7473" spans="1:6" x14ac:dyDescent="0.25">
      <c r="A7473" s="84">
        <v>1700223013</v>
      </c>
      <c r="C7473" s="84">
        <v>0</v>
      </c>
      <c r="D7473" s="84">
        <v>1</v>
      </c>
      <c r="E7473" s="84" t="e">
        <v>#N/A</v>
      </c>
      <c r="F7473" s="84" t="s">
        <v>67</v>
      </c>
    </row>
    <row r="7474" spans="1:6" x14ac:dyDescent="0.25">
      <c r="A7474" s="84">
        <v>1801237441</v>
      </c>
      <c r="C7474" s="84">
        <v>0</v>
      </c>
      <c r="D7474" s="84">
        <v>1</v>
      </c>
      <c r="E7474" s="84" t="e">
        <v>#N/A</v>
      </c>
      <c r="F7474" s="84" t="s">
        <v>70</v>
      </c>
    </row>
    <row r="7475" spans="1:6" x14ac:dyDescent="0.25">
      <c r="A7475" s="84">
        <v>1144606146</v>
      </c>
      <c r="C7475" s="84">
        <v>0</v>
      </c>
      <c r="D7475" s="84">
        <v>1</v>
      </c>
      <c r="E7475" s="84" t="e">
        <v>#N/A</v>
      </c>
      <c r="F7475" s="84" t="s">
        <v>63</v>
      </c>
    </row>
    <row r="7476" spans="1:6" x14ac:dyDescent="0.25">
      <c r="A7476" s="84">
        <v>1467837484</v>
      </c>
      <c r="C7476" s="84">
        <v>0</v>
      </c>
      <c r="D7476" s="84">
        <v>1</v>
      </c>
      <c r="E7476" s="84" t="e">
        <v>#N/A</v>
      </c>
      <c r="F7476" s="84" t="s">
        <v>70</v>
      </c>
    </row>
    <row r="7477" spans="1:6" x14ac:dyDescent="0.25">
      <c r="A7477" s="84">
        <v>1811332364</v>
      </c>
      <c r="C7477" s="84">
        <v>0</v>
      </c>
      <c r="D7477" s="84">
        <v>1</v>
      </c>
      <c r="E7477" s="84" t="e">
        <v>#N/A</v>
      </c>
      <c r="F7477" s="84" t="s">
        <v>67</v>
      </c>
    </row>
    <row r="7478" spans="1:6" x14ac:dyDescent="0.25">
      <c r="A7478" s="84">
        <v>1033679774</v>
      </c>
      <c r="C7478" s="84">
        <v>0</v>
      </c>
      <c r="D7478" s="84">
        <v>1</v>
      </c>
      <c r="E7478" s="84" t="e">
        <v>#N/A</v>
      </c>
      <c r="F7478" s="84" t="s">
        <v>63</v>
      </c>
    </row>
    <row r="7479" spans="1:6" x14ac:dyDescent="0.25">
      <c r="A7479" s="84">
        <v>1306948187</v>
      </c>
      <c r="C7479" s="84">
        <v>0</v>
      </c>
      <c r="D7479" s="84">
        <v>1</v>
      </c>
      <c r="E7479" s="84" t="e">
        <v>#N/A</v>
      </c>
      <c r="F7479" s="84" t="s">
        <v>66</v>
      </c>
    </row>
    <row r="7480" spans="1:6" x14ac:dyDescent="0.25">
      <c r="A7480" s="84">
        <v>1306832811</v>
      </c>
      <c r="C7480" s="84">
        <v>0</v>
      </c>
      <c r="D7480" s="84">
        <v>1</v>
      </c>
      <c r="E7480" s="84" t="e">
        <v>#N/A</v>
      </c>
      <c r="F7480" s="84" t="s">
        <v>63</v>
      </c>
    </row>
    <row r="7481" spans="1:6" x14ac:dyDescent="0.25">
      <c r="A7481" s="84">
        <v>1598734055</v>
      </c>
      <c r="C7481" s="84">
        <v>0</v>
      </c>
      <c r="D7481" s="84">
        <v>1</v>
      </c>
      <c r="E7481" s="84" t="e">
        <v>#N/A</v>
      </c>
      <c r="F7481" s="84" t="s">
        <v>63</v>
      </c>
    </row>
    <row r="7482" spans="1:6" x14ac:dyDescent="0.25">
      <c r="A7482" s="84">
        <v>1811994171</v>
      </c>
      <c r="C7482" s="84">
        <v>0</v>
      </c>
      <c r="D7482" s="84">
        <v>1</v>
      </c>
      <c r="E7482" s="84" t="e">
        <v>#N/A</v>
      </c>
      <c r="F7482" s="84" t="s">
        <v>63</v>
      </c>
    </row>
    <row r="7483" spans="1:6" x14ac:dyDescent="0.25">
      <c r="A7483" s="84">
        <v>1134128143</v>
      </c>
      <c r="C7483" s="84">
        <v>0</v>
      </c>
      <c r="D7483" s="84">
        <v>1</v>
      </c>
      <c r="E7483" s="84" t="e">
        <v>#N/A</v>
      </c>
      <c r="F7483" s="84" t="s">
        <v>66</v>
      </c>
    </row>
    <row r="7484" spans="1:6" x14ac:dyDescent="0.25">
      <c r="A7484" s="84">
        <v>1144415613</v>
      </c>
      <c r="C7484" s="84">
        <v>0</v>
      </c>
      <c r="D7484" s="84">
        <v>1</v>
      </c>
      <c r="E7484" s="84" t="e">
        <v>#N/A</v>
      </c>
      <c r="F7484" s="84" t="s">
        <v>68</v>
      </c>
    </row>
    <row r="7485" spans="1:6" x14ac:dyDescent="0.25">
      <c r="A7485" s="84">
        <v>1205875192</v>
      </c>
      <c r="C7485" s="84">
        <v>0</v>
      </c>
      <c r="D7485" s="84">
        <v>1</v>
      </c>
      <c r="E7485" s="84" t="e">
        <v>#N/A</v>
      </c>
      <c r="F7485" s="84" t="s">
        <v>66</v>
      </c>
    </row>
    <row r="7486" spans="1:6" x14ac:dyDescent="0.25">
      <c r="A7486" s="84">
        <v>1376851360</v>
      </c>
      <c r="C7486" s="84">
        <v>0</v>
      </c>
      <c r="D7486" s="84">
        <v>1</v>
      </c>
      <c r="E7486" s="84" t="e">
        <v>#N/A</v>
      </c>
      <c r="F7486" s="84" t="s">
        <v>70</v>
      </c>
    </row>
    <row r="7487" spans="1:6" x14ac:dyDescent="0.25">
      <c r="A7487" s="84">
        <v>1700173754</v>
      </c>
      <c r="C7487" s="84">
        <v>0</v>
      </c>
      <c r="D7487" s="84">
        <v>1</v>
      </c>
      <c r="E7487" s="84" t="e">
        <v>#N/A</v>
      </c>
      <c r="F7487" s="84" t="s">
        <v>70</v>
      </c>
    </row>
    <row r="7488" spans="1:6" x14ac:dyDescent="0.25">
      <c r="A7488" s="84">
        <v>1306833611</v>
      </c>
      <c r="C7488" s="84">
        <v>0</v>
      </c>
      <c r="D7488" s="84">
        <v>1</v>
      </c>
      <c r="E7488" s="84" t="e">
        <v>#N/A</v>
      </c>
      <c r="F7488" s="84" t="s">
        <v>63</v>
      </c>
    </row>
    <row r="7489" spans="1:6" x14ac:dyDescent="0.25">
      <c r="A7489" s="84">
        <v>1508111345</v>
      </c>
      <c r="C7489" s="84">
        <v>0</v>
      </c>
      <c r="D7489" s="84">
        <v>1</v>
      </c>
      <c r="E7489" s="84" t="e">
        <v>#N/A</v>
      </c>
      <c r="F7489" s="84" t="s">
        <v>67</v>
      </c>
    </row>
    <row r="7490" spans="1:6" x14ac:dyDescent="0.25">
      <c r="A7490" s="84">
        <v>1841356441</v>
      </c>
      <c r="C7490" s="84">
        <v>0</v>
      </c>
      <c r="D7490" s="84">
        <v>1</v>
      </c>
      <c r="E7490" s="84" t="e">
        <v>#N/A</v>
      </c>
      <c r="F7490" s="84" t="s">
        <v>67</v>
      </c>
    </row>
    <row r="7491" spans="1:6" x14ac:dyDescent="0.25">
      <c r="A7491" s="84">
        <v>1881980241</v>
      </c>
      <c r="C7491" s="84">
        <v>0</v>
      </c>
      <c r="D7491" s="84">
        <v>1</v>
      </c>
      <c r="E7491" s="84" t="e">
        <v>#N/A</v>
      </c>
      <c r="F7491" s="84" t="s">
        <v>70</v>
      </c>
    </row>
    <row r="7492" spans="1:6" x14ac:dyDescent="0.25">
      <c r="A7492" s="84">
        <v>1619083680</v>
      </c>
      <c r="C7492" s="84">
        <v>0</v>
      </c>
      <c r="D7492" s="84">
        <v>1</v>
      </c>
      <c r="E7492" s="84" t="e">
        <v>#N/A</v>
      </c>
      <c r="F7492" s="84" t="s">
        <v>63</v>
      </c>
    </row>
    <row r="7493" spans="1:6" x14ac:dyDescent="0.25">
      <c r="A7493" s="84">
        <v>1902119845</v>
      </c>
      <c r="C7493" s="84">
        <v>0</v>
      </c>
      <c r="D7493" s="84">
        <v>1</v>
      </c>
      <c r="E7493" s="84" t="e">
        <v>#N/A</v>
      </c>
      <c r="F7493" s="84" t="s">
        <v>67</v>
      </c>
    </row>
    <row r="7494" spans="1:6" x14ac:dyDescent="0.25">
      <c r="A7494" s="84">
        <v>1245670348</v>
      </c>
      <c r="C7494" s="84">
        <v>0</v>
      </c>
      <c r="D7494" s="84">
        <v>1</v>
      </c>
      <c r="E7494" s="84" t="e">
        <v>#N/A</v>
      </c>
      <c r="F7494" s="84" t="s">
        <v>66</v>
      </c>
    </row>
    <row r="7495" spans="1:6" x14ac:dyDescent="0.25">
      <c r="A7495" s="84">
        <v>1497179998</v>
      </c>
      <c r="C7495" s="84">
        <v>0</v>
      </c>
      <c r="D7495" s="84">
        <v>1</v>
      </c>
      <c r="E7495" s="84" t="e">
        <v>#N/A</v>
      </c>
      <c r="F7495" s="84" t="s">
        <v>66</v>
      </c>
    </row>
    <row r="7496" spans="1:6" x14ac:dyDescent="0.25">
      <c r="A7496" s="84">
        <v>1073811352</v>
      </c>
      <c r="C7496" s="84">
        <v>0</v>
      </c>
      <c r="D7496" s="84">
        <v>1</v>
      </c>
      <c r="E7496" s="84" t="e">
        <v>#N/A</v>
      </c>
      <c r="F7496" s="84" t="s">
        <v>70</v>
      </c>
    </row>
    <row r="7497" spans="1:6" x14ac:dyDescent="0.25">
      <c r="A7497" s="84">
        <v>1336568054</v>
      </c>
      <c r="C7497" s="84">
        <v>0</v>
      </c>
      <c r="D7497" s="84">
        <v>1</v>
      </c>
      <c r="E7497" s="84" t="e">
        <v>#N/A</v>
      </c>
      <c r="F7497" s="84" t="s">
        <v>67</v>
      </c>
    </row>
    <row r="7498" spans="1:6" x14ac:dyDescent="0.25">
      <c r="A7498" s="84">
        <v>1588079438</v>
      </c>
      <c r="C7498" s="84">
        <v>0</v>
      </c>
      <c r="D7498" s="84">
        <v>1</v>
      </c>
      <c r="E7498" s="84" t="e">
        <v>#N/A</v>
      </c>
      <c r="F7498" s="84" t="s">
        <v>66</v>
      </c>
    </row>
    <row r="7499" spans="1:6" x14ac:dyDescent="0.25">
      <c r="A7499" s="84">
        <v>1093704959</v>
      </c>
      <c r="C7499" s="84">
        <v>0</v>
      </c>
      <c r="D7499" s="84">
        <v>1</v>
      </c>
      <c r="E7499" s="84" t="e">
        <v>#N/A</v>
      </c>
      <c r="F7499" s="84" t="s">
        <v>67</v>
      </c>
    </row>
    <row r="7500" spans="1:6" x14ac:dyDescent="0.25">
      <c r="A7500" s="84">
        <v>1376075275</v>
      </c>
      <c r="C7500" s="84">
        <v>0</v>
      </c>
      <c r="D7500" s="84">
        <v>1</v>
      </c>
      <c r="E7500" s="84" t="e">
        <v>#N/A</v>
      </c>
      <c r="F7500" s="84" t="s">
        <v>67</v>
      </c>
    </row>
    <row r="7501" spans="1:6" x14ac:dyDescent="0.25">
      <c r="A7501" s="84">
        <v>1962174375</v>
      </c>
      <c r="C7501" s="84">
        <v>0</v>
      </c>
      <c r="D7501" s="84">
        <v>1</v>
      </c>
      <c r="E7501" s="84" t="e">
        <v>#N/A</v>
      </c>
      <c r="F7501" s="84" t="s">
        <v>68</v>
      </c>
    </row>
    <row r="7502" spans="1:6" x14ac:dyDescent="0.25">
      <c r="A7502" s="84">
        <v>1063178648</v>
      </c>
      <c r="C7502" s="84">
        <v>0</v>
      </c>
      <c r="D7502" s="84">
        <v>1</v>
      </c>
      <c r="E7502" s="84" t="e">
        <v>#N/A</v>
      </c>
      <c r="F7502" s="84" t="s">
        <v>66</v>
      </c>
    </row>
    <row r="7503" spans="1:6" x14ac:dyDescent="0.25">
      <c r="A7503" s="84">
        <v>1548252265</v>
      </c>
      <c r="C7503" s="84">
        <v>0</v>
      </c>
      <c r="D7503" s="84">
        <v>1</v>
      </c>
      <c r="E7503" s="84" t="e">
        <v>#N/A</v>
      </c>
      <c r="F7503" s="84" t="s">
        <v>66</v>
      </c>
    </row>
    <row r="7504" spans="1:6" x14ac:dyDescent="0.25">
      <c r="A7504" s="84">
        <v>1548241169</v>
      </c>
      <c r="C7504" s="84">
        <v>0</v>
      </c>
      <c r="D7504" s="84">
        <v>1</v>
      </c>
      <c r="E7504" s="84" t="e">
        <v>#N/A</v>
      </c>
      <c r="F7504" s="84" t="s">
        <v>63</v>
      </c>
    </row>
    <row r="7505" spans="1:6" x14ac:dyDescent="0.25">
      <c r="A7505" s="84">
        <v>1952309049</v>
      </c>
      <c r="C7505" s="84">
        <v>0</v>
      </c>
      <c r="D7505" s="84">
        <v>1</v>
      </c>
      <c r="E7505" s="84" t="e">
        <v>#N/A</v>
      </c>
      <c r="F7505" s="84" t="s">
        <v>66</v>
      </c>
    </row>
    <row r="7506" spans="1:6" x14ac:dyDescent="0.25">
      <c r="A7506" s="84">
        <v>1457326522</v>
      </c>
      <c r="C7506" s="84">
        <v>0</v>
      </c>
      <c r="D7506" s="84">
        <v>1</v>
      </c>
      <c r="E7506" s="84" t="e">
        <v>#N/A</v>
      </c>
      <c r="F7506" s="84" t="s">
        <v>66</v>
      </c>
    </row>
    <row r="7507" spans="1:6" x14ac:dyDescent="0.25">
      <c r="A7507" s="84">
        <v>1386690162</v>
      </c>
      <c r="C7507" s="84">
        <v>0</v>
      </c>
      <c r="D7507" s="84">
        <v>1</v>
      </c>
      <c r="E7507" s="84" t="e">
        <v>#N/A</v>
      </c>
      <c r="F7507" s="84" t="s">
        <v>66</v>
      </c>
    </row>
    <row r="7508" spans="1:6" x14ac:dyDescent="0.25">
      <c r="A7508" s="84">
        <v>1891743191</v>
      </c>
      <c r="C7508" s="84">
        <v>0</v>
      </c>
      <c r="D7508" s="84">
        <v>1</v>
      </c>
      <c r="E7508" s="84" t="e">
        <v>#N/A</v>
      </c>
      <c r="F7508" s="84" t="s">
        <v>67</v>
      </c>
    </row>
    <row r="7509" spans="1:6" x14ac:dyDescent="0.25">
      <c r="A7509" s="84">
        <v>1174603401</v>
      </c>
      <c r="C7509" s="84">
        <v>0</v>
      </c>
      <c r="D7509" s="84">
        <v>1</v>
      </c>
      <c r="E7509" s="84" t="e">
        <v>#N/A</v>
      </c>
      <c r="F7509" s="84" t="s">
        <v>63</v>
      </c>
    </row>
    <row r="7510" spans="1:6" x14ac:dyDescent="0.25">
      <c r="A7510" s="84">
        <v>1356591713</v>
      </c>
      <c r="C7510" s="84">
        <v>0</v>
      </c>
      <c r="D7510" s="84">
        <v>1</v>
      </c>
      <c r="E7510" s="84" t="e">
        <v>#N/A</v>
      </c>
      <c r="F7510" s="84" t="s">
        <v>63</v>
      </c>
    </row>
    <row r="7511" spans="1:6" x14ac:dyDescent="0.25">
      <c r="A7511" s="84">
        <v>1306934997</v>
      </c>
      <c r="C7511" s="84">
        <v>0</v>
      </c>
      <c r="D7511" s="84">
        <v>1</v>
      </c>
      <c r="E7511" s="84" t="e">
        <v>#N/A</v>
      </c>
      <c r="F7511" s="84" t="s">
        <v>63</v>
      </c>
    </row>
    <row r="7512" spans="1:6" x14ac:dyDescent="0.25">
      <c r="A7512" s="84">
        <v>1689820631</v>
      </c>
      <c r="C7512" s="84">
        <v>0</v>
      </c>
      <c r="D7512" s="84">
        <v>1</v>
      </c>
      <c r="E7512" s="84" t="e">
        <v>#N/A</v>
      </c>
      <c r="F7512" s="84" t="s">
        <v>66</v>
      </c>
    </row>
    <row r="7513" spans="1:6" x14ac:dyDescent="0.25">
      <c r="A7513" s="84">
        <v>1386936110</v>
      </c>
      <c r="C7513" s="84">
        <v>0</v>
      </c>
      <c r="D7513" s="84">
        <v>1</v>
      </c>
      <c r="E7513" s="84" t="e">
        <v>#N/A</v>
      </c>
      <c r="F7513" s="84" t="s">
        <v>66</v>
      </c>
    </row>
    <row r="7514" spans="1:6" x14ac:dyDescent="0.25">
      <c r="A7514" s="84">
        <v>1730478520</v>
      </c>
      <c r="C7514" s="84">
        <v>0</v>
      </c>
      <c r="D7514" s="84">
        <v>1</v>
      </c>
      <c r="E7514" s="84" t="e">
        <v>#N/A</v>
      </c>
      <c r="F7514" s="84" t="s">
        <v>67</v>
      </c>
    </row>
    <row r="7515" spans="1:6" x14ac:dyDescent="0.25">
      <c r="A7515" s="84">
        <v>1619337268</v>
      </c>
      <c r="C7515" s="84">
        <v>0</v>
      </c>
      <c r="D7515" s="84">
        <v>1</v>
      </c>
      <c r="E7515" s="84" t="e">
        <v>#N/A</v>
      </c>
      <c r="F7515" s="84" t="s">
        <v>63</v>
      </c>
    </row>
    <row r="7516" spans="1:6" x14ac:dyDescent="0.25">
      <c r="A7516" s="84">
        <v>1912358508</v>
      </c>
      <c r="C7516" s="84">
        <v>0</v>
      </c>
      <c r="D7516" s="84">
        <v>1</v>
      </c>
      <c r="E7516" s="84" t="e">
        <v>#N/A</v>
      </c>
      <c r="F7516" s="84" t="s">
        <v>70</v>
      </c>
    </row>
    <row r="7517" spans="1:6" x14ac:dyDescent="0.25">
      <c r="A7517" s="84">
        <v>1558882514</v>
      </c>
      <c r="C7517" s="84">
        <v>0</v>
      </c>
      <c r="D7517" s="84">
        <v>1</v>
      </c>
      <c r="E7517" s="84" t="e">
        <v>#N/A</v>
      </c>
      <c r="F7517" s="84" t="s">
        <v>63</v>
      </c>
    </row>
    <row r="7518" spans="1:6" x14ac:dyDescent="0.25">
      <c r="A7518" s="84">
        <v>1639650120</v>
      </c>
      <c r="C7518" s="84">
        <v>0</v>
      </c>
      <c r="D7518" s="84">
        <v>1</v>
      </c>
      <c r="E7518" s="84" t="e">
        <v>#N/A</v>
      </c>
      <c r="F7518" s="84" t="s">
        <v>63</v>
      </c>
    </row>
    <row r="7519" spans="1:6" x14ac:dyDescent="0.25">
      <c r="A7519" s="84">
        <v>1619571643</v>
      </c>
      <c r="C7519" s="84">
        <v>0</v>
      </c>
      <c r="D7519" s="84">
        <v>1</v>
      </c>
      <c r="E7519" s="84" t="e">
        <v>#N/A</v>
      </c>
      <c r="F7519" s="84" t="s">
        <v>63</v>
      </c>
    </row>
    <row r="7520" spans="1:6" x14ac:dyDescent="0.25">
      <c r="A7520" s="84">
        <v>1922069707</v>
      </c>
      <c r="C7520" s="84">
        <v>0</v>
      </c>
      <c r="D7520" s="84">
        <v>1</v>
      </c>
      <c r="E7520" s="84" t="e">
        <v>#N/A</v>
      </c>
      <c r="F7520" s="84" t="s">
        <v>70</v>
      </c>
    </row>
    <row r="7521" spans="1:6" x14ac:dyDescent="0.25">
      <c r="A7521" s="84">
        <v>1942263017</v>
      </c>
      <c r="C7521" s="84">
        <v>0</v>
      </c>
      <c r="D7521" s="84">
        <v>1</v>
      </c>
      <c r="E7521" s="84" t="e">
        <v>#N/A</v>
      </c>
      <c r="F7521" s="84" t="s">
        <v>63</v>
      </c>
    </row>
    <row r="7522" spans="1:6" x14ac:dyDescent="0.25">
      <c r="A7522" s="84">
        <v>1487636254</v>
      </c>
      <c r="C7522" s="84">
        <v>0</v>
      </c>
      <c r="D7522" s="84">
        <v>1</v>
      </c>
      <c r="E7522" s="84" t="e">
        <v>#N/A</v>
      </c>
      <c r="F7522" s="84" t="s">
        <v>66</v>
      </c>
    </row>
    <row r="7523" spans="1:6" x14ac:dyDescent="0.25">
      <c r="A7523" s="84">
        <v>1124022082</v>
      </c>
      <c r="C7523" s="84">
        <v>0</v>
      </c>
      <c r="D7523" s="84">
        <v>1</v>
      </c>
      <c r="E7523" s="84" t="e">
        <v>#N/A</v>
      </c>
      <c r="F7523" s="84" t="s">
        <v>66</v>
      </c>
    </row>
    <row r="7524" spans="1:6" x14ac:dyDescent="0.25">
      <c r="A7524" s="84">
        <v>1407814999</v>
      </c>
      <c r="C7524" s="84">
        <v>0</v>
      </c>
      <c r="D7524" s="84">
        <v>1</v>
      </c>
      <c r="E7524" s="84" t="e">
        <v>#N/A</v>
      </c>
      <c r="F7524" s="84" t="s">
        <v>66</v>
      </c>
    </row>
    <row r="7525" spans="1:6" x14ac:dyDescent="0.25">
      <c r="A7525" s="84">
        <v>1447347802</v>
      </c>
      <c r="C7525" s="84">
        <v>0</v>
      </c>
      <c r="D7525" s="84">
        <v>1</v>
      </c>
      <c r="E7525" s="84" t="e">
        <v>#N/A</v>
      </c>
      <c r="F7525" s="84" t="s">
        <v>63</v>
      </c>
    </row>
    <row r="7526" spans="1:6" x14ac:dyDescent="0.25">
      <c r="A7526" s="84">
        <v>1417192774</v>
      </c>
      <c r="C7526" s="84">
        <v>0</v>
      </c>
      <c r="D7526" s="84">
        <v>1</v>
      </c>
      <c r="E7526" s="84" t="e">
        <v>#N/A</v>
      </c>
      <c r="F7526" s="84" t="s">
        <v>63</v>
      </c>
    </row>
    <row r="7527" spans="1:6" x14ac:dyDescent="0.25">
      <c r="A7527" s="84">
        <v>1952308108</v>
      </c>
      <c r="C7527" s="84">
        <v>0</v>
      </c>
      <c r="D7527" s="84">
        <v>1</v>
      </c>
      <c r="E7527" s="84" t="e">
        <v>#N/A</v>
      </c>
      <c r="F7527" s="84" t="s">
        <v>70</v>
      </c>
    </row>
    <row r="7528" spans="1:6" x14ac:dyDescent="0.25">
      <c r="A7528" s="84">
        <v>1295946168</v>
      </c>
      <c r="C7528" s="84">
        <v>0</v>
      </c>
      <c r="D7528" s="84">
        <v>1</v>
      </c>
      <c r="E7528" s="84" t="e">
        <v>#N/A</v>
      </c>
      <c r="F7528" s="84" t="s">
        <v>63</v>
      </c>
    </row>
    <row r="7529" spans="1:6" x14ac:dyDescent="0.25">
      <c r="A7529" s="84">
        <v>1982739199</v>
      </c>
      <c r="C7529" s="84">
        <v>0</v>
      </c>
      <c r="D7529" s="84">
        <v>1</v>
      </c>
      <c r="E7529" s="84" t="e">
        <v>#N/A</v>
      </c>
      <c r="F7529" s="84" t="s">
        <v>63</v>
      </c>
    </row>
    <row r="7530" spans="1:6" x14ac:dyDescent="0.25">
      <c r="A7530" s="84">
        <v>1619952777</v>
      </c>
      <c r="C7530" s="84">
        <v>0</v>
      </c>
      <c r="D7530" s="84">
        <v>1</v>
      </c>
      <c r="E7530" s="84" t="e">
        <v>#N/A</v>
      </c>
      <c r="F7530" s="84" t="s">
        <v>63</v>
      </c>
    </row>
    <row r="7531" spans="1:6" x14ac:dyDescent="0.25">
      <c r="A7531" s="84">
        <v>1134195977</v>
      </c>
      <c r="C7531" s="84">
        <v>0</v>
      </c>
      <c r="D7531" s="84">
        <v>1</v>
      </c>
      <c r="E7531" s="84" t="e">
        <v>#N/A</v>
      </c>
      <c r="F7531" s="84" t="s">
        <v>66</v>
      </c>
    </row>
    <row r="7532" spans="1:6" x14ac:dyDescent="0.25">
      <c r="A7532" s="84">
        <v>1265852941</v>
      </c>
      <c r="C7532" s="84">
        <v>0</v>
      </c>
      <c r="D7532" s="84">
        <v>1</v>
      </c>
      <c r="E7532" s="84" t="e">
        <v>#N/A</v>
      </c>
      <c r="F7532" s="84" t="s">
        <v>63</v>
      </c>
    </row>
    <row r="7533" spans="1:6" x14ac:dyDescent="0.25">
      <c r="A7533" s="84">
        <v>1053623504</v>
      </c>
      <c r="C7533" s="84">
        <v>0</v>
      </c>
      <c r="D7533" s="84">
        <v>1</v>
      </c>
      <c r="E7533" s="84" t="e">
        <v>#N/A</v>
      </c>
      <c r="F7533" s="84" t="s">
        <v>70</v>
      </c>
    </row>
    <row r="7534" spans="1:6" x14ac:dyDescent="0.25">
      <c r="A7534" s="84">
        <v>1114223690</v>
      </c>
      <c r="C7534" s="84">
        <v>0</v>
      </c>
      <c r="D7534" s="84">
        <v>1</v>
      </c>
      <c r="E7534" s="84" t="e">
        <v>#N/A</v>
      </c>
      <c r="F7534" s="84" t="s">
        <v>70</v>
      </c>
    </row>
    <row r="7535" spans="1:6" x14ac:dyDescent="0.25">
      <c r="A7535" s="84">
        <v>1295085702</v>
      </c>
      <c r="C7535" s="84">
        <v>0</v>
      </c>
      <c r="D7535" s="84">
        <v>1</v>
      </c>
      <c r="E7535" s="84" t="e">
        <v>#N/A</v>
      </c>
      <c r="F7535" s="84" t="s">
        <v>67</v>
      </c>
    </row>
    <row r="7536" spans="1:6" x14ac:dyDescent="0.25">
      <c r="A7536" s="84">
        <v>1326206772</v>
      </c>
      <c r="C7536" s="84">
        <v>0</v>
      </c>
      <c r="D7536" s="84">
        <v>1</v>
      </c>
      <c r="E7536" s="84" t="e">
        <v>#N/A</v>
      </c>
      <c r="F7536" s="84" t="s">
        <v>66</v>
      </c>
    </row>
    <row r="7537" spans="1:6" x14ac:dyDescent="0.25">
      <c r="A7537" s="84">
        <v>1326471640</v>
      </c>
      <c r="C7537" s="84">
        <v>0</v>
      </c>
      <c r="D7537" s="84">
        <v>1</v>
      </c>
      <c r="E7537" s="84" t="e">
        <v>#N/A</v>
      </c>
      <c r="F7537" s="84" t="s">
        <v>63</v>
      </c>
    </row>
    <row r="7538" spans="1:6" x14ac:dyDescent="0.25">
      <c r="A7538" s="84">
        <v>1609290246</v>
      </c>
      <c r="C7538" s="84">
        <v>0</v>
      </c>
      <c r="D7538" s="84">
        <v>1</v>
      </c>
      <c r="E7538" s="84" t="e">
        <v>#N/A</v>
      </c>
      <c r="F7538" s="84" t="s">
        <v>66</v>
      </c>
    </row>
    <row r="7539" spans="1:6" x14ac:dyDescent="0.25">
      <c r="A7539" s="84">
        <v>1164836516</v>
      </c>
      <c r="C7539" s="84">
        <v>0</v>
      </c>
      <c r="D7539" s="84">
        <v>1</v>
      </c>
      <c r="E7539" s="84" t="e">
        <v>#N/A</v>
      </c>
      <c r="F7539" s="84" t="s">
        <v>63</v>
      </c>
    </row>
    <row r="7540" spans="1:6" x14ac:dyDescent="0.25">
      <c r="A7540" s="84">
        <v>1568880508</v>
      </c>
      <c r="C7540" s="84">
        <v>0</v>
      </c>
      <c r="D7540" s="84">
        <v>1</v>
      </c>
      <c r="E7540" s="84" t="e">
        <v>#N/A</v>
      </c>
      <c r="F7540" s="84" t="s">
        <v>67</v>
      </c>
    </row>
    <row r="7541" spans="1:6" x14ac:dyDescent="0.25">
      <c r="A7541" s="84">
        <v>1891790101</v>
      </c>
      <c r="C7541" s="84">
        <v>0</v>
      </c>
      <c r="D7541" s="84">
        <v>1</v>
      </c>
      <c r="E7541" s="84" t="e">
        <v>#N/A</v>
      </c>
      <c r="F7541" s="84" t="s">
        <v>68</v>
      </c>
    </row>
    <row r="7542" spans="1:6" x14ac:dyDescent="0.25">
      <c r="A7542" s="84">
        <v>1558887174</v>
      </c>
      <c r="C7542" s="84">
        <v>0</v>
      </c>
      <c r="D7542" s="84">
        <v>1</v>
      </c>
      <c r="E7542" s="84" t="e">
        <v>#N/A</v>
      </c>
      <c r="F7542" s="84" t="s">
        <v>70</v>
      </c>
    </row>
    <row r="7543" spans="1:6" x14ac:dyDescent="0.25">
      <c r="A7543" s="84">
        <v>1184199101</v>
      </c>
      <c r="C7543" s="84">
        <v>0</v>
      </c>
      <c r="D7543" s="84">
        <v>1</v>
      </c>
      <c r="E7543" s="84" t="e">
        <v>#N/A</v>
      </c>
      <c r="F7543" s="84" t="s">
        <v>63</v>
      </c>
    </row>
    <row r="7544" spans="1:6" x14ac:dyDescent="0.25">
      <c r="A7544" s="84">
        <v>1548671092</v>
      </c>
      <c r="C7544" s="84">
        <v>0</v>
      </c>
      <c r="D7544" s="84">
        <v>1</v>
      </c>
      <c r="E7544" s="84" t="e">
        <v>#N/A</v>
      </c>
      <c r="F7544" s="84" t="s">
        <v>70</v>
      </c>
    </row>
    <row r="7545" spans="1:6" x14ac:dyDescent="0.25">
      <c r="A7545" s="84">
        <v>1629011549</v>
      </c>
      <c r="C7545" s="84">
        <v>0</v>
      </c>
      <c r="D7545" s="84">
        <v>1</v>
      </c>
      <c r="E7545" s="84" t="e">
        <v>#N/A</v>
      </c>
      <c r="F7545" s="84" t="s">
        <v>66</v>
      </c>
    </row>
    <row r="7546" spans="1:6" x14ac:dyDescent="0.25">
      <c r="A7546" s="84">
        <v>1942208608</v>
      </c>
      <c r="C7546" s="84">
        <v>0</v>
      </c>
      <c r="D7546" s="84">
        <v>1</v>
      </c>
      <c r="E7546" s="84" t="e">
        <v>#N/A</v>
      </c>
      <c r="F7546" s="84" t="s">
        <v>63</v>
      </c>
    </row>
    <row r="7547" spans="1:6" x14ac:dyDescent="0.25">
      <c r="A7547" s="84">
        <v>1245296243</v>
      </c>
      <c r="C7547" s="84">
        <v>0</v>
      </c>
      <c r="D7547" s="84">
        <v>1</v>
      </c>
      <c r="E7547" s="84" t="e">
        <v>#N/A</v>
      </c>
      <c r="F7547" s="84" t="s">
        <v>67</v>
      </c>
    </row>
    <row r="7548" spans="1:6" x14ac:dyDescent="0.25">
      <c r="A7548" s="84">
        <v>1932209962</v>
      </c>
      <c r="C7548" s="84">
        <v>0</v>
      </c>
      <c r="D7548" s="84">
        <v>1</v>
      </c>
      <c r="E7548" s="84" t="e">
        <v>#N/A</v>
      </c>
      <c r="F7548" s="84" t="s">
        <v>70</v>
      </c>
    </row>
    <row r="7549" spans="1:6" x14ac:dyDescent="0.25">
      <c r="A7549" s="84">
        <v>1841272549</v>
      </c>
      <c r="C7549" s="84">
        <v>0</v>
      </c>
      <c r="D7549" s="84">
        <v>1</v>
      </c>
      <c r="E7549" s="84" t="e">
        <v>#N/A</v>
      </c>
      <c r="F7549" s="84" t="s">
        <v>67</v>
      </c>
    </row>
    <row r="7550" spans="1:6" x14ac:dyDescent="0.25">
      <c r="A7550" s="84">
        <v>1376748640</v>
      </c>
      <c r="C7550" s="84">
        <v>0</v>
      </c>
      <c r="D7550" s="84">
        <v>1</v>
      </c>
      <c r="E7550" s="84" t="e">
        <v>#N/A</v>
      </c>
      <c r="F7550" s="84" t="s">
        <v>68</v>
      </c>
    </row>
    <row r="7551" spans="1:6" x14ac:dyDescent="0.25">
      <c r="A7551" s="84">
        <v>1275737389</v>
      </c>
      <c r="C7551" s="84">
        <v>0</v>
      </c>
      <c r="D7551" s="84">
        <v>1</v>
      </c>
      <c r="E7551" s="84" t="e">
        <v>#N/A</v>
      </c>
      <c r="F7551" s="84" t="s">
        <v>63</v>
      </c>
    </row>
    <row r="7552" spans="1:6" x14ac:dyDescent="0.25">
      <c r="A7552" s="84">
        <v>1962616409</v>
      </c>
      <c r="C7552" s="84">
        <v>0</v>
      </c>
      <c r="D7552" s="84">
        <v>1</v>
      </c>
      <c r="E7552" s="84" t="e">
        <v>#N/A</v>
      </c>
      <c r="F7552" s="84" t="s">
        <v>63</v>
      </c>
    </row>
    <row r="7553" spans="1:6" x14ac:dyDescent="0.25">
      <c r="A7553" s="84">
        <v>1407058563</v>
      </c>
      <c r="C7553" s="84">
        <v>0</v>
      </c>
      <c r="D7553" s="84">
        <v>1</v>
      </c>
      <c r="E7553" s="84" t="e">
        <v>#N/A</v>
      </c>
      <c r="F7553" s="84" t="s">
        <v>63</v>
      </c>
    </row>
    <row r="7554" spans="1:6" x14ac:dyDescent="0.25">
      <c r="A7554" s="84">
        <v>1619014776</v>
      </c>
      <c r="C7554" s="84">
        <v>0</v>
      </c>
      <c r="D7554" s="84">
        <v>1</v>
      </c>
      <c r="E7554" s="84" t="e">
        <v>#N/A</v>
      </c>
      <c r="F7554" s="84" t="s">
        <v>63</v>
      </c>
    </row>
    <row r="7555" spans="1:6" x14ac:dyDescent="0.25">
      <c r="A7555" s="84">
        <v>1710086608</v>
      </c>
      <c r="C7555" s="84">
        <v>0</v>
      </c>
      <c r="D7555" s="84">
        <v>1</v>
      </c>
      <c r="E7555" s="84" t="e">
        <v>#N/A</v>
      </c>
      <c r="F7555" s="84" t="s">
        <v>66</v>
      </c>
    </row>
    <row r="7556" spans="1:6" x14ac:dyDescent="0.25">
      <c r="A7556" s="84">
        <v>1487774410</v>
      </c>
      <c r="C7556" s="84">
        <v>0</v>
      </c>
      <c r="D7556" s="84">
        <v>1</v>
      </c>
      <c r="E7556" s="84" t="e">
        <v>#N/A</v>
      </c>
      <c r="F7556" s="84" t="s">
        <v>63</v>
      </c>
    </row>
    <row r="7557" spans="1:6" x14ac:dyDescent="0.25">
      <c r="A7557" s="84">
        <v>1881095453</v>
      </c>
      <c r="C7557" s="84">
        <v>0</v>
      </c>
      <c r="D7557" s="84">
        <v>1</v>
      </c>
      <c r="E7557" s="84" t="e">
        <v>#N/A</v>
      </c>
      <c r="F7557" s="84" t="s">
        <v>66</v>
      </c>
    </row>
    <row r="7558" spans="1:6" x14ac:dyDescent="0.25">
      <c r="A7558" s="84">
        <v>1518300607</v>
      </c>
      <c r="C7558" s="84">
        <v>0</v>
      </c>
      <c r="D7558" s="84">
        <v>1</v>
      </c>
      <c r="E7558" s="84" t="e">
        <v>#N/A</v>
      </c>
      <c r="F7558" s="84" t="s">
        <v>63</v>
      </c>
    </row>
    <row r="7559" spans="1:6" x14ac:dyDescent="0.25">
      <c r="A7559" s="84">
        <v>1427591510</v>
      </c>
      <c r="C7559" s="84">
        <v>0</v>
      </c>
      <c r="D7559" s="84">
        <v>1</v>
      </c>
      <c r="E7559" s="84" t="e">
        <v>#N/A</v>
      </c>
      <c r="F7559" s="84" t="s">
        <v>63</v>
      </c>
    </row>
    <row r="7560" spans="1:6" x14ac:dyDescent="0.25">
      <c r="A7560" s="84">
        <v>1457889743</v>
      </c>
      <c r="C7560" s="84">
        <v>0</v>
      </c>
      <c r="D7560" s="84">
        <v>1</v>
      </c>
      <c r="E7560" s="84" t="e">
        <v>#N/A</v>
      </c>
      <c r="F7560" s="84" t="s">
        <v>63</v>
      </c>
    </row>
    <row r="7561" spans="1:6" x14ac:dyDescent="0.25">
      <c r="A7561" s="84">
        <v>1134123813</v>
      </c>
      <c r="C7561" s="84">
        <v>0</v>
      </c>
      <c r="D7561" s="84">
        <v>1</v>
      </c>
      <c r="E7561" s="84" t="e">
        <v>#N/A</v>
      </c>
      <c r="F7561" s="84" t="s">
        <v>63</v>
      </c>
    </row>
    <row r="7562" spans="1:6" x14ac:dyDescent="0.25">
      <c r="A7562" s="84">
        <v>1043804966</v>
      </c>
      <c r="C7562" s="84">
        <v>0</v>
      </c>
      <c r="D7562" s="84">
        <v>1</v>
      </c>
      <c r="E7562" s="84" t="e">
        <v>#N/A</v>
      </c>
      <c r="F7562" s="84" t="s">
        <v>66</v>
      </c>
    </row>
    <row r="7563" spans="1:6" x14ac:dyDescent="0.25">
      <c r="A7563" s="84">
        <v>1962182386</v>
      </c>
      <c r="C7563" s="84">
        <v>0</v>
      </c>
      <c r="D7563" s="84">
        <v>1</v>
      </c>
      <c r="E7563" s="84" t="e">
        <v>#N/A</v>
      </c>
      <c r="F7563" s="84" t="s">
        <v>67</v>
      </c>
    </row>
    <row r="7564" spans="1:6" x14ac:dyDescent="0.25">
      <c r="A7564" s="84">
        <v>1154316826</v>
      </c>
      <c r="C7564" s="84">
        <v>0</v>
      </c>
      <c r="D7564" s="84">
        <v>1</v>
      </c>
      <c r="E7564" s="84" t="e">
        <v>#N/A</v>
      </c>
      <c r="F7564" s="84" t="s">
        <v>63</v>
      </c>
    </row>
    <row r="7565" spans="1:6" x14ac:dyDescent="0.25">
      <c r="A7565" s="84">
        <v>1306820139</v>
      </c>
      <c r="C7565" s="84">
        <v>0</v>
      </c>
      <c r="D7565" s="84">
        <v>1</v>
      </c>
      <c r="E7565" s="84" t="e">
        <v>#N/A</v>
      </c>
      <c r="F7565" s="84" t="s">
        <v>63</v>
      </c>
    </row>
    <row r="7566" spans="1:6" x14ac:dyDescent="0.25">
      <c r="A7566" s="84">
        <v>1306844980</v>
      </c>
      <c r="C7566" s="84">
        <v>0</v>
      </c>
      <c r="D7566" s="84">
        <v>1</v>
      </c>
      <c r="E7566" s="84" t="e">
        <v>#N/A</v>
      </c>
      <c r="F7566" s="84" t="s">
        <v>63</v>
      </c>
    </row>
    <row r="7567" spans="1:6" x14ac:dyDescent="0.25">
      <c r="A7567" s="84">
        <v>1609809110</v>
      </c>
      <c r="C7567" s="84">
        <v>0</v>
      </c>
      <c r="D7567" s="84">
        <v>1</v>
      </c>
      <c r="E7567" s="84" t="e">
        <v>#N/A</v>
      </c>
      <c r="F7567" s="84" t="s">
        <v>66</v>
      </c>
    </row>
    <row r="7568" spans="1:6" x14ac:dyDescent="0.25">
      <c r="A7568" s="84">
        <v>1104874999</v>
      </c>
      <c r="C7568" s="84">
        <v>0</v>
      </c>
      <c r="D7568" s="84">
        <v>1</v>
      </c>
      <c r="E7568" s="84" t="e">
        <v>#N/A</v>
      </c>
      <c r="F7568" s="84" t="s">
        <v>63</v>
      </c>
    </row>
    <row r="7569" spans="1:6" x14ac:dyDescent="0.25">
      <c r="A7569" s="84">
        <v>1578547170</v>
      </c>
      <c r="C7569" s="84">
        <v>0</v>
      </c>
      <c r="D7569" s="84">
        <v>1</v>
      </c>
      <c r="E7569" s="84" t="e">
        <v>#N/A</v>
      </c>
      <c r="F7569" s="84" t="s">
        <v>63</v>
      </c>
    </row>
    <row r="7570" spans="1:6" x14ac:dyDescent="0.25">
      <c r="A7570" s="84">
        <v>1982898490</v>
      </c>
      <c r="C7570" s="84">
        <v>0</v>
      </c>
      <c r="D7570" s="84">
        <v>1</v>
      </c>
      <c r="E7570" s="84" t="e">
        <v>#N/A</v>
      </c>
      <c r="F7570" s="84" t="s">
        <v>63</v>
      </c>
    </row>
    <row r="7571" spans="1:6" x14ac:dyDescent="0.25">
      <c r="A7571" s="84">
        <v>1760477657</v>
      </c>
      <c r="C7571" s="84">
        <v>0</v>
      </c>
      <c r="D7571" s="84">
        <v>1</v>
      </c>
      <c r="E7571" s="84" t="e">
        <v>#N/A</v>
      </c>
      <c r="F7571" s="84" t="s">
        <v>63</v>
      </c>
    </row>
    <row r="7572" spans="1:6" x14ac:dyDescent="0.25">
      <c r="A7572" s="84">
        <v>1447251939</v>
      </c>
      <c r="C7572" s="84">
        <v>0</v>
      </c>
      <c r="D7572" s="84">
        <v>1</v>
      </c>
      <c r="E7572" s="84" t="e">
        <v>#N/A</v>
      </c>
      <c r="F7572" s="84" t="s">
        <v>70</v>
      </c>
    </row>
    <row r="7573" spans="1:6" x14ac:dyDescent="0.25">
      <c r="A7573" s="84">
        <v>1326080490</v>
      </c>
      <c r="C7573" s="84">
        <v>0</v>
      </c>
      <c r="D7573" s="84">
        <v>1</v>
      </c>
      <c r="E7573" s="84" t="e">
        <v>#N/A</v>
      </c>
      <c r="F7573" s="84" t="s">
        <v>63</v>
      </c>
    </row>
    <row r="7574" spans="1:6" x14ac:dyDescent="0.25">
      <c r="A7574" s="84">
        <v>1093998320</v>
      </c>
      <c r="C7574" s="84">
        <v>0</v>
      </c>
      <c r="D7574" s="84">
        <v>1</v>
      </c>
      <c r="E7574" s="84" t="e">
        <v>#N/A</v>
      </c>
      <c r="F7574" s="84" t="s">
        <v>63</v>
      </c>
    </row>
    <row r="7575" spans="1:6" x14ac:dyDescent="0.25">
      <c r="A7575" s="84">
        <v>1386647170</v>
      </c>
      <c r="C7575" s="84">
        <v>0</v>
      </c>
      <c r="D7575" s="84">
        <v>1</v>
      </c>
      <c r="E7575" s="84" t="e">
        <v>#N/A</v>
      </c>
      <c r="F7575" s="84" t="s">
        <v>66</v>
      </c>
    </row>
    <row r="7576" spans="1:6" x14ac:dyDescent="0.25">
      <c r="A7576" s="84">
        <v>1487912465</v>
      </c>
      <c r="C7576" s="84">
        <v>0</v>
      </c>
      <c r="D7576" s="84">
        <v>1</v>
      </c>
      <c r="E7576" s="84" t="e">
        <v>#N/A</v>
      </c>
      <c r="F7576" s="84" t="s">
        <v>66</v>
      </c>
    </row>
    <row r="7577" spans="1:6" x14ac:dyDescent="0.25">
      <c r="A7577" s="84">
        <v>1609960558</v>
      </c>
      <c r="C7577" s="84">
        <v>0</v>
      </c>
      <c r="D7577" s="84">
        <v>1</v>
      </c>
      <c r="E7577" s="84" t="e">
        <v>#N/A</v>
      </c>
      <c r="F7577" s="84" t="s">
        <v>67</v>
      </c>
    </row>
    <row r="7578" spans="1:6" x14ac:dyDescent="0.25">
      <c r="A7578" s="84">
        <v>1346642394</v>
      </c>
      <c r="C7578" s="84">
        <v>0</v>
      </c>
      <c r="D7578" s="84">
        <v>1</v>
      </c>
      <c r="E7578" s="84" t="e">
        <v>#N/A</v>
      </c>
      <c r="F7578" s="84" t="s">
        <v>67</v>
      </c>
    </row>
    <row r="7579" spans="1:6" x14ac:dyDescent="0.25">
      <c r="A7579" s="84">
        <v>1952776023</v>
      </c>
      <c r="C7579" s="84">
        <v>0</v>
      </c>
      <c r="D7579" s="84">
        <v>1</v>
      </c>
      <c r="E7579" s="84" t="e">
        <v>#N/A</v>
      </c>
      <c r="F7579" s="84" t="s">
        <v>63</v>
      </c>
    </row>
    <row r="7580" spans="1:6" x14ac:dyDescent="0.25">
      <c r="A7580" s="84">
        <v>1275990327</v>
      </c>
      <c r="C7580" s="84">
        <v>0</v>
      </c>
      <c r="D7580" s="84">
        <v>1</v>
      </c>
      <c r="E7580" s="84" t="e">
        <v>#N/A</v>
      </c>
      <c r="F7580" s="84" t="s">
        <v>63</v>
      </c>
    </row>
    <row r="7581" spans="1:6" x14ac:dyDescent="0.25">
      <c r="A7581" s="84">
        <v>1558863597</v>
      </c>
      <c r="C7581" s="84">
        <v>0</v>
      </c>
      <c r="D7581" s="84">
        <v>1</v>
      </c>
      <c r="E7581" s="84" t="e">
        <v>#N/A</v>
      </c>
      <c r="F7581" s="84" t="s">
        <v>67</v>
      </c>
    </row>
    <row r="7582" spans="1:6" x14ac:dyDescent="0.25">
      <c r="A7582" s="84">
        <v>1407343395</v>
      </c>
      <c r="C7582" s="84">
        <v>0</v>
      </c>
      <c r="D7582" s="84">
        <v>1</v>
      </c>
      <c r="E7582" s="84" t="e">
        <v>#N/A</v>
      </c>
      <c r="F7582" s="84" t="s">
        <v>63</v>
      </c>
    </row>
    <row r="7583" spans="1:6" x14ac:dyDescent="0.25">
      <c r="A7583" s="84">
        <v>1942782388</v>
      </c>
      <c r="C7583" s="84">
        <v>0</v>
      </c>
      <c r="D7583" s="84">
        <v>1</v>
      </c>
      <c r="E7583" s="84" t="e">
        <v>#N/A</v>
      </c>
      <c r="F7583" s="84" t="s">
        <v>70</v>
      </c>
    </row>
    <row r="7584" spans="1:6" x14ac:dyDescent="0.25">
      <c r="A7584" s="84">
        <v>1497305262</v>
      </c>
      <c r="C7584" s="84">
        <v>0</v>
      </c>
      <c r="D7584" s="84">
        <v>1</v>
      </c>
      <c r="E7584" s="84" t="e">
        <v>#N/A</v>
      </c>
      <c r="F7584" s="84" t="s">
        <v>67</v>
      </c>
    </row>
    <row r="7585" spans="1:6" x14ac:dyDescent="0.25">
      <c r="A7585" s="84">
        <v>1740822329</v>
      </c>
      <c r="C7585" s="84">
        <v>0</v>
      </c>
      <c r="D7585" s="84">
        <v>1</v>
      </c>
      <c r="E7585" s="84" t="e">
        <v>#N/A</v>
      </c>
      <c r="F7585" s="84" t="s">
        <v>63</v>
      </c>
    </row>
    <row r="7586" spans="1:6" x14ac:dyDescent="0.25">
      <c r="A7586" s="84">
        <v>1952076291</v>
      </c>
      <c r="C7586" s="84">
        <v>0</v>
      </c>
      <c r="D7586" s="84">
        <v>1</v>
      </c>
      <c r="E7586" s="84" t="e">
        <v>#N/A</v>
      </c>
      <c r="F7586" s="84" t="s">
        <v>66</v>
      </c>
    </row>
    <row r="7587" spans="1:6" x14ac:dyDescent="0.25">
      <c r="A7587" s="84">
        <v>1316643000</v>
      </c>
      <c r="C7587" s="84">
        <v>0</v>
      </c>
      <c r="D7587" s="84">
        <v>1</v>
      </c>
      <c r="E7587" s="84" t="e">
        <v>#N/A</v>
      </c>
      <c r="F7587" s="84" t="s">
        <v>63</v>
      </c>
    </row>
    <row r="7588" spans="1:6" x14ac:dyDescent="0.25">
      <c r="A7588" s="84">
        <v>1992778948</v>
      </c>
      <c r="C7588" s="84">
        <v>0</v>
      </c>
      <c r="D7588" s="84">
        <v>1</v>
      </c>
      <c r="E7588" s="84" t="e">
        <v>#N/A</v>
      </c>
      <c r="F7588" s="84" t="s">
        <v>67</v>
      </c>
    </row>
    <row r="7589" spans="1:6" x14ac:dyDescent="0.25">
      <c r="A7589" s="84">
        <v>1003872292</v>
      </c>
      <c r="C7589" s="84">
        <v>0</v>
      </c>
      <c r="D7589" s="84">
        <v>1</v>
      </c>
      <c r="E7589" s="84" t="e">
        <v>#N/A</v>
      </c>
      <c r="F7589" s="84" t="s">
        <v>68</v>
      </c>
    </row>
    <row r="7590" spans="1:6" x14ac:dyDescent="0.25">
      <c r="A7590" s="84">
        <v>1336124163</v>
      </c>
      <c r="C7590" s="84">
        <v>0</v>
      </c>
      <c r="D7590" s="84">
        <v>1</v>
      </c>
      <c r="E7590" s="84" t="e">
        <v>#N/A</v>
      </c>
      <c r="F7590" s="84" t="s">
        <v>63</v>
      </c>
    </row>
    <row r="7591" spans="1:6" x14ac:dyDescent="0.25">
      <c r="A7591" s="84">
        <v>1356509574</v>
      </c>
      <c r="C7591" s="84">
        <v>0</v>
      </c>
      <c r="D7591" s="84">
        <v>1</v>
      </c>
      <c r="E7591" s="84" t="e">
        <v>#N/A</v>
      </c>
      <c r="F7591" s="84" t="s">
        <v>70</v>
      </c>
    </row>
    <row r="7592" spans="1:6" x14ac:dyDescent="0.25">
      <c r="A7592" s="84">
        <v>1659469005</v>
      </c>
      <c r="C7592" s="84">
        <v>0</v>
      </c>
      <c r="D7592" s="84">
        <v>1</v>
      </c>
      <c r="E7592" s="84" t="e">
        <v>#N/A</v>
      </c>
      <c r="F7592" s="84" t="s">
        <v>63</v>
      </c>
    </row>
    <row r="7593" spans="1:6" x14ac:dyDescent="0.25">
      <c r="A7593" s="84">
        <v>1174503148</v>
      </c>
      <c r="C7593" s="84">
        <v>0</v>
      </c>
      <c r="D7593" s="84">
        <v>1</v>
      </c>
      <c r="E7593" s="84" t="e">
        <v>#N/A</v>
      </c>
      <c r="F7593" s="84" t="s">
        <v>63</v>
      </c>
    </row>
    <row r="7594" spans="1:6" x14ac:dyDescent="0.25">
      <c r="A7594" s="84">
        <v>1972702470</v>
      </c>
      <c r="C7594" s="84">
        <v>0</v>
      </c>
      <c r="D7594" s="84">
        <v>1</v>
      </c>
      <c r="E7594" s="84" t="e">
        <v>#N/A</v>
      </c>
      <c r="F7594" s="84" t="s">
        <v>63</v>
      </c>
    </row>
    <row r="7595" spans="1:6" x14ac:dyDescent="0.25">
      <c r="A7595" s="84">
        <v>1497709695</v>
      </c>
      <c r="C7595" s="84">
        <v>0</v>
      </c>
      <c r="D7595" s="84">
        <v>1</v>
      </c>
      <c r="E7595" s="84" t="e">
        <v>#N/A</v>
      </c>
      <c r="F7595" s="84" t="s">
        <v>66</v>
      </c>
    </row>
    <row r="7596" spans="1:6" x14ac:dyDescent="0.25">
      <c r="A7596" s="84">
        <v>1083630115</v>
      </c>
      <c r="C7596" s="84">
        <v>0</v>
      </c>
      <c r="D7596" s="84">
        <v>1</v>
      </c>
      <c r="E7596" s="84" t="e">
        <v>#N/A</v>
      </c>
      <c r="F7596" s="84" t="s">
        <v>63</v>
      </c>
    </row>
    <row r="7597" spans="1:6" x14ac:dyDescent="0.25">
      <c r="A7597" s="84">
        <v>1336123058</v>
      </c>
      <c r="C7597" s="84">
        <v>0</v>
      </c>
      <c r="D7597" s="84">
        <v>1</v>
      </c>
      <c r="E7597" s="84" t="e">
        <v>#N/A</v>
      </c>
      <c r="F7597" s="84" t="s">
        <v>67</v>
      </c>
    </row>
    <row r="7598" spans="1:6" x14ac:dyDescent="0.25">
      <c r="A7598" s="84">
        <v>1144219148</v>
      </c>
      <c r="C7598" s="84">
        <v>0</v>
      </c>
      <c r="D7598" s="84">
        <v>1</v>
      </c>
      <c r="E7598" s="84" t="e">
        <v>#N/A</v>
      </c>
      <c r="F7598" s="84" t="s">
        <v>67</v>
      </c>
    </row>
    <row r="7599" spans="1:6" x14ac:dyDescent="0.25">
      <c r="A7599" s="84">
        <v>1629290556</v>
      </c>
      <c r="C7599" s="84">
        <v>0</v>
      </c>
      <c r="D7599" s="84">
        <v>1</v>
      </c>
      <c r="E7599" s="84" t="e">
        <v>#N/A</v>
      </c>
      <c r="F7599" s="84" t="s">
        <v>67</v>
      </c>
    </row>
    <row r="7600" spans="1:6" x14ac:dyDescent="0.25">
      <c r="A7600" s="84">
        <v>1437109741</v>
      </c>
      <c r="C7600" s="84">
        <v>0</v>
      </c>
      <c r="D7600" s="84">
        <v>1</v>
      </c>
      <c r="E7600" s="84" t="e">
        <v>#N/A</v>
      </c>
      <c r="F7600" s="84" t="s">
        <v>67</v>
      </c>
    </row>
    <row r="7601" spans="1:6" x14ac:dyDescent="0.25">
      <c r="A7601" s="84">
        <v>1942258231</v>
      </c>
      <c r="C7601" s="84">
        <v>0</v>
      </c>
      <c r="D7601" s="84">
        <v>1</v>
      </c>
      <c r="E7601" s="84" t="e">
        <v>#N/A</v>
      </c>
      <c r="F7601" s="84" t="s">
        <v>66</v>
      </c>
    </row>
    <row r="7602" spans="1:6" x14ac:dyDescent="0.25">
      <c r="A7602" s="84">
        <v>1215251038</v>
      </c>
      <c r="C7602" s="84">
        <v>0</v>
      </c>
      <c r="D7602" s="84">
        <v>1</v>
      </c>
      <c r="E7602" s="84" t="e">
        <v>#N/A</v>
      </c>
      <c r="F7602" s="84" t="s">
        <v>63</v>
      </c>
    </row>
    <row r="7603" spans="1:6" x14ac:dyDescent="0.25">
      <c r="A7603" s="84">
        <v>1780818286</v>
      </c>
      <c r="C7603" s="84">
        <v>0</v>
      </c>
      <c r="D7603" s="84">
        <v>1</v>
      </c>
      <c r="E7603" s="84" t="e">
        <v>#N/A</v>
      </c>
      <c r="F7603" s="84" t="s">
        <v>67</v>
      </c>
    </row>
    <row r="7604" spans="1:6" x14ac:dyDescent="0.25">
      <c r="A7604" s="84">
        <v>1477843761</v>
      </c>
      <c r="C7604" s="84">
        <v>0</v>
      </c>
      <c r="D7604" s="84">
        <v>1</v>
      </c>
      <c r="E7604" s="84" t="e">
        <v>#N/A</v>
      </c>
      <c r="F7604" s="84" t="s">
        <v>63</v>
      </c>
    </row>
    <row r="7605" spans="1:6" x14ac:dyDescent="0.25">
      <c r="A7605" s="84">
        <v>1659303303</v>
      </c>
      <c r="C7605" s="84">
        <v>0</v>
      </c>
      <c r="D7605" s="84">
        <v>1</v>
      </c>
      <c r="E7605" s="84" t="e">
        <v>#N/A</v>
      </c>
      <c r="F7605" s="84" t="s">
        <v>63</v>
      </c>
    </row>
    <row r="7606" spans="1:6" x14ac:dyDescent="0.25">
      <c r="A7606" s="84">
        <v>1225370828</v>
      </c>
      <c r="C7606" s="84">
        <v>0</v>
      </c>
      <c r="D7606" s="84">
        <v>1</v>
      </c>
      <c r="E7606" s="84" t="e">
        <v>#N/A</v>
      </c>
      <c r="F7606" s="84" t="s">
        <v>67</v>
      </c>
    </row>
    <row r="7607" spans="1:6" x14ac:dyDescent="0.25">
      <c r="A7607" s="84">
        <v>1982905329</v>
      </c>
      <c r="C7607" s="84">
        <v>0</v>
      </c>
      <c r="D7607" s="84">
        <v>1</v>
      </c>
      <c r="E7607" s="84" t="e">
        <v>#N/A</v>
      </c>
      <c r="F7607" s="84" t="s">
        <v>70</v>
      </c>
    </row>
    <row r="7608" spans="1:6" x14ac:dyDescent="0.25">
      <c r="A7608" s="84">
        <v>1295142768</v>
      </c>
      <c r="C7608" s="84">
        <v>0</v>
      </c>
      <c r="D7608" s="84">
        <v>1</v>
      </c>
      <c r="E7608" s="84" t="e">
        <v>#N/A</v>
      </c>
      <c r="F7608" s="84" t="s">
        <v>66</v>
      </c>
    </row>
    <row r="7609" spans="1:6" x14ac:dyDescent="0.25">
      <c r="A7609" s="84">
        <v>1912351404</v>
      </c>
      <c r="C7609" s="84">
        <v>0</v>
      </c>
      <c r="D7609" s="84">
        <v>1</v>
      </c>
      <c r="E7609" s="84" t="e">
        <v>#N/A</v>
      </c>
      <c r="F7609" s="84" t="s">
        <v>63</v>
      </c>
    </row>
    <row r="7610" spans="1:6" x14ac:dyDescent="0.25">
      <c r="A7610" s="84">
        <v>1922524644</v>
      </c>
      <c r="C7610" s="84">
        <v>0</v>
      </c>
      <c r="D7610" s="84">
        <v>1</v>
      </c>
      <c r="E7610" s="84" t="e">
        <v>#N/A</v>
      </c>
      <c r="F7610" s="84" t="s">
        <v>63</v>
      </c>
    </row>
    <row r="7611" spans="1:6" x14ac:dyDescent="0.25">
      <c r="A7611" s="84">
        <v>1043979669</v>
      </c>
      <c r="C7611" s="84">
        <v>0</v>
      </c>
      <c r="D7611" s="84">
        <v>1</v>
      </c>
      <c r="E7611" s="84" t="e">
        <v>#N/A</v>
      </c>
      <c r="F7611" s="84" t="s">
        <v>63</v>
      </c>
    </row>
    <row r="7612" spans="1:6" x14ac:dyDescent="0.25">
      <c r="A7612" s="84">
        <v>1013048057</v>
      </c>
      <c r="C7612" s="84">
        <v>0</v>
      </c>
      <c r="D7612" s="84">
        <v>1</v>
      </c>
      <c r="E7612" s="84" t="e">
        <v>#N/A</v>
      </c>
      <c r="F7612" s="84" t="s">
        <v>68</v>
      </c>
    </row>
    <row r="7613" spans="1:6" x14ac:dyDescent="0.25">
      <c r="A7613" s="84">
        <v>1235208935</v>
      </c>
      <c r="C7613" s="84">
        <v>0</v>
      </c>
      <c r="D7613" s="84">
        <v>1</v>
      </c>
      <c r="E7613" s="84" t="e">
        <v>#N/A</v>
      </c>
      <c r="F7613" s="84" t="s">
        <v>66</v>
      </c>
    </row>
    <row r="7614" spans="1:6" x14ac:dyDescent="0.25">
      <c r="A7614" s="84">
        <v>1679538052</v>
      </c>
      <c r="C7614" s="84">
        <v>0</v>
      </c>
      <c r="D7614" s="84">
        <v>1</v>
      </c>
      <c r="E7614" s="84" t="e">
        <v>#N/A</v>
      </c>
      <c r="F7614" s="84" t="s">
        <v>67</v>
      </c>
    </row>
    <row r="7615" spans="1:6" x14ac:dyDescent="0.25">
      <c r="A7615" s="84">
        <v>1336111731</v>
      </c>
      <c r="C7615" s="84">
        <v>0</v>
      </c>
      <c r="D7615" s="84">
        <v>1</v>
      </c>
      <c r="E7615" s="84" t="e">
        <v>#N/A</v>
      </c>
      <c r="F7615" s="84" t="s">
        <v>63</v>
      </c>
    </row>
    <row r="7616" spans="1:6" x14ac:dyDescent="0.25">
      <c r="A7616" s="84">
        <v>1033147368</v>
      </c>
      <c r="C7616" s="84">
        <v>0</v>
      </c>
      <c r="D7616" s="84">
        <v>1</v>
      </c>
      <c r="E7616" s="84" t="e">
        <v>#N/A</v>
      </c>
      <c r="F7616" s="84" t="s">
        <v>67</v>
      </c>
    </row>
    <row r="7617" spans="1:6" x14ac:dyDescent="0.25">
      <c r="A7617" s="84">
        <v>1639153554</v>
      </c>
      <c r="C7617" s="84">
        <v>0</v>
      </c>
      <c r="D7617" s="84">
        <v>1</v>
      </c>
      <c r="E7617" s="84" t="e">
        <v>#N/A</v>
      </c>
      <c r="F7617" s="84" t="s">
        <v>63</v>
      </c>
    </row>
    <row r="7618" spans="1:6" x14ac:dyDescent="0.25">
      <c r="A7618" s="84">
        <v>1568434702</v>
      </c>
      <c r="C7618" s="84">
        <v>0</v>
      </c>
      <c r="D7618" s="84">
        <v>1</v>
      </c>
      <c r="E7618" s="84" t="e">
        <v>#N/A</v>
      </c>
      <c r="F7618" s="84" t="s">
        <v>66</v>
      </c>
    </row>
    <row r="7619" spans="1:6" x14ac:dyDescent="0.25">
      <c r="A7619" s="84">
        <v>1225182751</v>
      </c>
      <c r="C7619" s="84">
        <v>0</v>
      </c>
      <c r="D7619" s="84">
        <v>1</v>
      </c>
      <c r="E7619" s="84" t="e">
        <v>#N/A</v>
      </c>
      <c r="F7619" s="84" t="s">
        <v>63</v>
      </c>
    </row>
    <row r="7620" spans="1:6" x14ac:dyDescent="0.25">
      <c r="A7620" s="84">
        <v>1497797880</v>
      </c>
      <c r="C7620" s="84">
        <v>0</v>
      </c>
      <c r="D7620" s="84">
        <v>1</v>
      </c>
      <c r="E7620" s="84" t="e">
        <v>#N/A</v>
      </c>
      <c r="F7620" s="84" t="s">
        <v>67</v>
      </c>
    </row>
    <row r="7621" spans="1:6" x14ac:dyDescent="0.25">
      <c r="A7621" s="84">
        <v>1043453962</v>
      </c>
      <c r="C7621" s="84">
        <v>0</v>
      </c>
      <c r="D7621" s="84">
        <v>1</v>
      </c>
      <c r="E7621" s="84" t="e">
        <v>#N/A</v>
      </c>
      <c r="F7621" s="84" t="s">
        <v>67</v>
      </c>
    </row>
    <row r="7622" spans="1:6" x14ac:dyDescent="0.25">
      <c r="A7622" s="84">
        <v>1538393939</v>
      </c>
      <c r="C7622" s="84">
        <v>0</v>
      </c>
      <c r="D7622" s="84">
        <v>1</v>
      </c>
      <c r="E7622" s="84" t="e">
        <v>#N/A</v>
      </c>
      <c r="F7622" s="84" t="s">
        <v>63</v>
      </c>
    </row>
    <row r="7623" spans="1:6" x14ac:dyDescent="0.25">
      <c r="A7623" s="84">
        <v>1427030691</v>
      </c>
      <c r="C7623" s="84">
        <v>0</v>
      </c>
      <c r="D7623" s="84">
        <v>1</v>
      </c>
      <c r="E7623" s="84" t="e">
        <v>#N/A</v>
      </c>
      <c r="F7623" s="84" t="s">
        <v>66</v>
      </c>
    </row>
    <row r="7624" spans="1:6" x14ac:dyDescent="0.25">
      <c r="A7624" s="84">
        <v>1447533534</v>
      </c>
      <c r="C7624" s="84">
        <v>0</v>
      </c>
      <c r="D7624" s="84">
        <v>1</v>
      </c>
      <c r="E7624" s="84" t="e">
        <v>#N/A</v>
      </c>
      <c r="F7624" s="84" t="s">
        <v>67</v>
      </c>
    </row>
    <row r="7625" spans="1:6" x14ac:dyDescent="0.25">
      <c r="A7625" s="84">
        <v>1477815124</v>
      </c>
      <c r="C7625" s="84">
        <v>0</v>
      </c>
      <c r="D7625" s="84">
        <v>1</v>
      </c>
      <c r="E7625" s="84" t="e">
        <v>#N/A</v>
      </c>
      <c r="F7625" s="84" t="s">
        <v>63</v>
      </c>
    </row>
    <row r="7626" spans="1:6" x14ac:dyDescent="0.25">
      <c r="A7626" s="84">
        <v>1437315959</v>
      </c>
      <c r="C7626" s="84">
        <v>0</v>
      </c>
      <c r="D7626" s="84">
        <v>1</v>
      </c>
      <c r="E7626" s="84" t="e">
        <v>#N/A</v>
      </c>
      <c r="F7626" s="84" t="s">
        <v>67</v>
      </c>
    </row>
    <row r="7627" spans="1:6" x14ac:dyDescent="0.25">
      <c r="A7627" s="84">
        <v>1821484692</v>
      </c>
      <c r="C7627" s="84">
        <v>0</v>
      </c>
      <c r="D7627" s="84">
        <v>1</v>
      </c>
      <c r="E7627" s="84" t="e">
        <v>#N/A</v>
      </c>
      <c r="F7627" s="84" t="s">
        <v>66</v>
      </c>
    </row>
    <row r="7628" spans="1:6" x14ac:dyDescent="0.25">
      <c r="A7628" s="84">
        <v>1053870717</v>
      </c>
      <c r="C7628" s="84">
        <v>0</v>
      </c>
      <c r="D7628" s="84">
        <v>1</v>
      </c>
      <c r="E7628" s="84" t="e">
        <v>#N/A</v>
      </c>
      <c r="F7628" s="84" t="s">
        <v>63</v>
      </c>
    </row>
    <row r="7629" spans="1:6" x14ac:dyDescent="0.25">
      <c r="A7629" s="84">
        <v>1265635957</v>
      </c>
      <c r="C7629" s="84">
        <v>0</v>
      </c>
      <c r="D7629" s="84">
        <v>1</v>
      </c>
      <c r="E7629" s="84" t="e">
        <v>#N/A</v>
      </c>
      <c r="F7629" s="84" t="s">
        <v>63</v>
      </c>
    </row>
    <row r="7630" spans="1:6" x14ac:dyDescent="0.25">
      <c r="A7630" s="84">
        <v>1528002151</v>
      </c>
      <c r="C7630" s="84">
        <v>0</v>
      </c>
      <c r="D7630" s="84">
        <v>1</v>
      </c>
      <c r="E7630" s="84" t="e">
        <v>#N/A</v>
      </c>
      <c r="F7630" s="84" t="s">
        <v>70</v>
      </c>
    </row>
    <row r="7631" spans="1:6" x14ac:dyDescent="0.25">
      <c r="A7631" s="84">
        <v>1831226950</v>
      </c>
      <c r="C7631" s="84">
        <v>0</v>
      </c>
      <c r="D7631" s="84">
        <v>1</v>
      </c>
      <c r="E7631" s="84" t="e">
        <v>#N/A</v>
      </c>
      <c r="F7631" s="84" t="s">
        <v>66</v>
      </c>
    </row>
    <row r="7632" spans="1:6" x14ac:dyDescent="0.25">
      <c r="A7632" s="84">
        <v>1649223272</v>
      </c>
      <c r="C7632" s="84">
        <v>0</v>
      </c>
      <c r="D7632" s="84">
        <v>1</v>
      </c>
      <c r="E7632" s="84" t="e">
        <v>#N/A</v>
      </c>
      <c r="F7632" s="84" t="s">
        <v>63</v>
      </c>
    </row>
    <row r="7633" spans="1:6" x14ac:dyDescent="0.25">
      <c r="A7633" s="84">
        <v>1588607691</v>
      </c>
      <c r="C7633" s="84">
        <v>0</v>
      </c>
      <c r="D7633" s="84">
        <v>1</v>
      </c>
      <c r="E7633" s="84" t="e">
        <v>#N/A</v>
      </c>
      <c r="F7633" s="84" t="s">
        <v>63</v>
      </c>
    </row>
    <row r="7634" spans="1:6" x14ac:dyDescent="0.25">
      <c r="A7634" s="84">
        <v>1649413774</v>
      </c>
      <c r="C7634" s="84">
        <v>0</v>
      </c>
      <c r="D7634" s="84">
        <v>1</v>
      </c>
      <c r="E7634" s="84" t="e">
        <v>#N/A</v>
      </c>
      <c r="F7634" s="84" t="s">
        <v>66</v>
      </c>
    </row>
    <row r="7635" spans="1:6" x14ac:dyDescent="0.25">
      <c r="A7635" s="84">
        <v>1265471619</v>
      </c>
      <c r="C7635" s="84">
        <v>0</v>
      </c>
      <c r="D7635" s="84">
        <v>1</v>
      </c>
      <c r="E7635" s="84" t="e">
        <v>#N/A</v>
      </c>
      <c r="F7635" s="84" t="s">
        <v>66</v>
      </c>
    </row>
    <row r="7636" spans="1:6" x14ac:dyDescent="0.25">
      <c r="A7636" s="84">
        <v>1003854076</v>
      </c>
      <c r="C7636" s="84">
        <v>0</v>
      </c>
      <c r="D7636" s="84">
        <v>1</v>
      </c>
      <c r="E7636" s="84" t="e">
        <v>#N/A</v>
      </c>
      <c r="F7636" s="84" t="s">
        <v>70</v>
      </c>
    </row>
    <row r="7637" spans="1:6" x14ac:dyDescent="0.25">
      <c r="A7637" s="84">
        <v>1114002680</v>
      </c>
      <c r="C7637" s="84">
        <v>0</v>
      </c>
      <c r="D7637" s="84">
        <v>1</v>
      </c>
      <c r="E7637" s="84" t="e">
        <v>#N/A</v>
      </c>
      <c r="F7637" s="84" t="s">
        <v>66</v>
      </c>
    </row>
    <row r="7638" spans="1:6" x14ac:dyDescent="0.25">
      <c r="A7638" s="84">
        <v>1053378448</v>
      </c>
      <c r="C7638" s="84">
        <v>0</v>
      </c>
      <c r="D7638" s="84">
        <v>1</v>
      </c>
      <c r="E7638" s="84" t="e">
        <v>#N/A</v>
      </c>
      <c r="F7638" s="84" t="s">
        <v>66</v>
      </c>
    </row>
    <row r="7639" spans="1:6" x14ac:dyDescent="0.25">
      <c r="A7639" s="84">
        <v>1043494081</v>
      </c>
      <c r="C7639" s="84">
        <v>0</v>
      </c>
      <c r="D7639" s="84">
        <v>1</v>
      </c>
      <c r="E7639" s="84" t="e">
        <v>#N/A</v>
      </c>
      <c r="F7639" s="84" t="s">
        <v>70</v>
      </c>
    </row>
    <row r="7640" spans="1:6" x14ac:dyDescent="0.25">
      <c r="A7640" s="84">
        <v>1932189941</v>
      </c>
      <c r="C7640" s="84">
        <v>0</v>
      </c>
      <c r="D7640" s="84">
        <v>1</v>
      </c>
      <c r="E7640" s="84" t="e">
        <v>#N/A</v>
      </c>
      <c r="F7640" s="84" t="s">
        <v>66</v>
      </c>
    </row>
    <row r="7641" spans="1:6" x14ac:dyDescent="0.25">
      <c r="A7641" s="84">
        <v>1245402460</v>
      </c>
      <c r="C7641" s="84">
        <v>0</v>
      </c>
      <c r="D7641" s="84">
        <v>1</v>
      </c>
      <c r="E7641" s="84" t="e">
        <v>#N/A</v>
      </c>
      <c r="F7641" s="84" t="s">
        <v>63</v>
      </c>
    </row>
    <row r="7642" spans="1:6" x14ac:dyDescent="0.25">
      <c r="A7642" s="84">
        <v>1154323319</v>
      </c>
      <c r="C7642" s="84">
        <v>0</v>
      </c>
      <c r="D7642" s="84">
        <v>1</v>
      </c>
      <c r="E7642" s="84" t="e">
        <v>#N/A</v>
      </c>
      <c r="F7642" s="84" t="s">
        <v>63</v>
      </c>
    </row>
    <row r="7643" spans="1:6" x14ac:dyDescent="0.25">
      <c r="A7643" s="84">
        <v>1700157450</v>
      </c>
      <c r="C7643" s="84">
        <v>0</v>
      </c>
      <c r="D7643" s="84">
        <v>1</v>
      </c>
      <c r="E7643" s="84" t="e">
        <v>#N/A</v>
      </c>
      <c r="F7643" s="84" t="s">
        <v>66</v>
      </c>
    </row>
    <row r="7644" spans="1:6" x14ac:dyDescent="0.25">
      <c r="A7644" s="84">
        <v>1093089716</v>
      </c>
      <c r="C7644" s="84">
        <v>0</v>
      </c>
      <c r="D7644" s="84">
        <v>1</v>
      </c>
      <c r="E7644" s="84" t="e">
        <v>#N/A</v>
      </c>
      <c r="F7644" s="84" t="s">
        <v>67</v>
      </c>
    </row>
    <row r="7645" spans="1:6" x14ac:dyDescent="0.25">
      <c r="A7645" s="84">
        <v>1568807402</v>
      </c>
      <c r="C7645" s="84">
        <v>0</v>
      </c>
      <c r="D7645" s="84">
        <v>1</v>
      </c>
      <c r="E7645" s="84" t="e">
        <v>#N/A</v>
      </c>
      <c r="F7645" s="84" t="s">
        <v>63</v>
      </c>
    </row>
    <row r="7646" spans="1:6" x14ac:dyDescent="0.25">
      <c r="A7646" s="84">
        <v>1154717684</v>
      </c>
      <c r="C7646" s="84">
        <v>0</v>
      </c>
      <c r="D7646" s="84">
        <v>1</v>
      </c>
      <c r="E7646" s="84" t="e">
        <v>#N/A</v>
      </c>
      <c r="F7646" s="84" t="s">
        <v>70</v>
      </c>
    </row>
    <row r="7647" spans="1:6" x14ac:dyDescent="0.25">
      <c r="A7647" s="84">
        <v>1386039477</v>
      </c>
      <c r="C7647" s="84">
        <v>0</v>
      </c>
      <c r="D7647" s="84">
        <v>1</v>
      </c>
      <c r="E7647" s="84" t="e">
        <v>#N/A</v>
      </c>
      <c r="F7647" s="84" t="s">
        <v>67</v>
      </c>
    </row>
    <row r="7648" spans="1:6" x14ac:dyDescent="0.25">
      <c r="A7648" s="84">
        <v>1295198166</v>
      </c>
      <c r="C7648" s="84">
        <v>0</v>
      </c>
      <c r="D7648" s="84">
        <v>1</v>
      </c>
      <c r="E7648" s="84" t="e">
        <v>#N/A</v>
      </c>
      <c r="F7648" s="84" t="s">
        <v>67</v>
      </c>
    </row>
    <row r="7649" spans="1:6" x14ac:dyDescent="0.25">
      <c r="A7649" s="84">
        <v>1902191059</v>
      </c>
      <c r="C7649" s="84">
        <v>0</v>
      </c>
      <c r="D7649" s="84">
        <v>1</v>
      </c>
      <c r="E7649" s="84" t="e">
        <v>#N/A</v>
      </c>
      <c r="F7649" s="84" t="s">
        <v>66</v>
      </c>
    </row>
    <row r="7650" spans="1:6" x14ac:dyDescent="0.25">
      <c r="A7650" s="84">
        <v>1821570482</v>
      </c>
      <c r="C7650" s="84">
        <v>0</v>
      </c>
      <c r="D7650" s="84">
        <v>1</v>
      </c>
      <c r="E7650" s="84" t="e">
        <v>#N/A</v>
      </c>
      <c r="F7650" s="84" t="s">
        <v>66</v>
      </c>
    </row>
    <row r="7651" spans="1:6" x14ac:dyDescent="0.25">
      <c r="A7651" s="84">
        <v>1487187761</v>
      </c>
      <c r="C7651" s="84">
        <v>0</v>
      </c>
      <c r="D7651" s="84">
        <v>1</v>
      </c>
      <c r="E7651" s="84" t="e">
        <v>#N/A</v>
      </c>
      <c r="F7651" s="84" t="s">
        <v>67</v>
      </c>
    </row>
    <row r="7652" spans="1:6" x14ac:dyDescent="0.25">
      <c r="A7652" s="84">
        <v>1215565346</v>
      </c>
      <c r="C7652" s="84">
        <v>0</v>
      </c>
      <c r="D7652" s="84">
        <v>1</v>
      </c>
      <c r="E7652" s="84" t="e">
        <v>#N/A</v>
      </c>
      <c r="F7652" s="84" t="s">
        <v>66</v>
      </c>
    </row>
    <row r="7653" spans="1:6" x14ac:dyDescent="0.25">
      <c r="A7653" s="84">
        <v>1487266326</v>
      </c>
      <c r="C7653" s="84">
        <v>0</v>
      </c>
      <c r="D7653" s="84">
        <v>1</v>
      </c>
      <c r="E7653" s="84" t="e">
        <v>#N/A</v>
      </c>
      <c r="F7653" s="84" t="s">
        <v>66</v>
      </c>
    </row>
    <row r="7654" spans="1:6" x14ac:dyDescent="0.25">
      <c r="A7654" s="84">
        <v>1154935104</v>
      </c>
      <c r="C7654" s="84">
        <v>0</v>
      </c>
      <c r="D7654" s="84">
        <v>1</v>
      </c>
      <c r="E7654" s="84" t="e">
        <v>#N/A</v>
      </c>
      <c r="F7654" s="84" t="s">
        <v>63</v>
      </c>
    </row>
    <row r="7655" spans="1:6" x14ac:dyDescent="0.25">
      <c r="A7655" s="84">
        <v>1396721254</v>
      </c>
      <c r="C7655" s="84">
        <v>0</v>
      </c>
      <c r="D7655" s="84">
        <v>1</v>
      </c>
      <c r="E7655" s="84" t="e">
        <v>#N/A</v>
      </c>
      <c r="F7655" s="84" t="s">
        <v>66</v>
      </c>
    </row>
    <row r="7656" spans="1:6" x14ac:dyDescent="0.25">
      <c r="A7656" s="84">
        <v>1386637254</v>
      </c>
      <c r="C7656" s="84">
        <v>0</v>
      </c>
      <c r="D7656" s="84">
        <v>1</v>
      </c>
      <c r="E7656" s="84" t="e">
        <v>#N/A</v>
      </c>
      <c r="F7656" s="84" t="s">
        <v>70</v>
      </c>
    </row>
    <row r="7657" spans="1:6" x14ac:dyDescent="0.25">
      <c r="A7657" s="84">
        <v>1174574610</v>
      </c>
      <c r="C7657" s="84">
        <v>0</v>
      </c>
      <c r="D7657" s="84">
        <v>1</v>
      </c>
      <c r="E7657" s="84" t="e">
        <v>#N/A</v>
      </c>
      <c r="F7657" s="84" t="s">
        <v>63</v>
      </c>
    </row>
    <row r="7658" spans="1:6" x14ac:dyDescent="0.25">
      <c r="A7658" s="84">
        <v>1427077270</v>
      </c>
      <c r="C7658" s="84">
        <v>0</v>
      </c>
      <c r="D7658" s="84">
        <v>1</v>
      </c>
      <c r="E7658" s="84" t="e">
        <v>#N/A</v>
      </c>
      <c r="F7658" s="84" t="s">
        <v>67</v>
      </c>
    </row>
    <row r="7659" spans="1:6" x14ac:dyDescent="0.25">
      <c r="A7659" s="84">
        <v>1780752907</v>
      </c>
      <c r="C7659" s="84">
        <v>0</v>
      </c>
      <c r="D7659" s="84">
        <v>1</v>
      </c>
      <c r="E7659" s="84" t="e">
        <v>#N/A</v>
      </c>
      <c r="F7659" s="84" t="s">
        <v>66</v>
      </c>
    </row>
    <row r="7660" spans="1:6" x14ac:dyDescent="0.25">
      <c r="A7660" s="84">
        <v>1427038967</v>
      </c>
      <c r="C7660" s="84">
        <v>0</v>
      </c>
      <c r="D7660" s="84">
        <v>1</v>
      </c>
      <c r="E7660" s="84" t="e">
        <v>#N/A</v>
      </c>
      <c r="F7660" s="84" t="s">
        <v>70</v>
      </c>
    </row>
    <row r="7661" spans="1:6" x14ac:dyDescent="0.25">
      <c r="A7661" s="84">
        <v>1215975339</v>
      </c>
      <c r="C7661" s="84">
        <v>0</v>
      </c>
      <c r="D7661" s="84">
        <v>1</v>
      </c>
      <c r="E7661" s="84" t="e">
        <v>#N/A</v>
      </c>
      <c r="F7661" s="84" t="s">
        <v>68</v>
      </c>
    </row>
    <row r="7662" spans="1:6" x14ac:dyDescent="0.25">
      <c r="A7662" s="84">
        <v>1265691380</v>
      </c>
      <c r="C7662" s="84">
        <v>0</v>
      </c>
      <c r="D7662" s="84">
        <v>1</v>
      </c>
      <c r="E7662" s="84" t="e">
        <v>#N/A</v>
      </c>
      <c r="F7662" s="84" t="s">
        <v>67</v>
      </c>
    </row>
    <row r="7663" spans="1:6" x14ac:dyDescent="0.25">
      <c r="A7663" s="84">
        <v>1982684130</v>
      </c>
      <c r="C7663" s="84">
        <v>0</v>
      </c>
      <c r="D7663" s="84">
        <v>1</v>
      </c>
      <c r="E7663" s="84" t="e">
        <v>#N/A</v>
      </c>
      <c r="F7663" s="84" t="s">
        <v>68</v>
      </c>
    </row>
    <row r="7664" spans="1:6" x14ac:dyDescent="0.25">
      <c r="A7664" s="84">
        <v>1881603538</v>
      </c>
      <c r="C7664" s="84">
        <v>0</v>
      </c>
      <c r="D7664" s="84">
        <v>1</v>
      </c>
      <c r="E7664" s="84" t="e">
        <v>#N/A</v>
      </c>
      <c r="F7664" s="84" t="s">
        <v>63</v>
      </c>
    </row>
    <row r="7665" spans="1:6" x14ac:dyDescent="0.25">
      <c r="A7665" s="84">
        <v>1821309964</v>
      </c>
      <c r="C7665" s="84">
        <v>0</v>
      </c>
      <c r="D7665" s="84">
        <v>1</v>
      </c>
      <c r="E7665" s="84" t="e">
        <v>#N/A</v>
      </c>
      <c r="F7665" s="84" t="s">
        <v>63</v>
      </c>
    </row>
    <row r="7666" spans="1:6" x14ac:dyDescent="0.25">
      <c r="A7666" s="84">
        <v>1801190988</v>
      </c>
      <c r="C7666" s="84">
        <v>0</v>
      </c>
      <c r="D7666" s="84">
        <v>1</v>
      </c>
      <c r="E7666" s="84" t="e">
        <v>#N/A</v>
      </c>
      <c r="F7666" s="84" t="s">
        <v>63</v>
      </c>
    </row>
    <row r="7667" spans="1:6" x14ac:dyDescent="0.25">
      <c r="A7667" s="84">
        <v>1124312376</v>
      </c>
      <c r="C7667" s="84">
        <v>0</v>
      </c>
      <c r="D7667" s="84">
        <v>1</v>
      </c>
      <c r="E7667" s="84" t="e">
        <v>#N/A</v>
      </c>
      <c r="F7667" s="84" t="s">
        <v>66</v>
      </c>
    </row>
    <row r="7668" spans="1:6" x14ac:dyDescent="0.25">
      <c r="A7668" s="84">
        <v>1932494739</v>
      </c>
      <c r="C7668" s="84">
        <v>0</v>
      </c>
      <c r="D7668" s="84">
        <v>1</v>
      </c>
      <c r="E7668" s="84" t="e">
        <v>#N/A</v>
      </c>
      <c r="F7668" s="84" t="s">
        <v>70</v>
      </c>
    </row>
    <row r="7669" spans="1:6" x14ac:dyDescent="0.25">
      <c r="A7669" s="84">
        <v>1407100308</v>
      </c>
      <c r="C7669" s="84">
        <v>0</v>
      </c>
      <c r="D7669" s="84">
        <v>1</v>
      </c>
      <c r="E7669" s="84" t="e">
        <v>#N/A</v>
      </c>
      <c r="F7669" s="84" t="s">
        <v>63</v>
      </c>
    </row>
    <row r="7670" spans="1:6" x14ac:dyDescent="0.25">
      <c r="A7670" s="84">
        <v>1083972814</v>
      </c>
      <c r="C7670" s="84">
        <v>0</v>
      </c>
      <c r="D7670" s="84">
        <v>1</v>
      </c>
      <c r="E7670" s="84" t="e">
        <v>#N/A</v>
      </c>
      <c r="F7670" s="84" t="s">
        <v>66</v>
      </c>
    </row>
    <row r="7671" spans="1:6" x14ac:dyDescent="0.25">
      <c r="A7671" s="84">
        <v>1255405627</v>
      </c>
      <c r="C7671" s="84">
        <v>0</v>
      </c>
      <c r="D7671" s="84">
        <v>1</v>
      </c>
      <c r="E7671" s="84" t="e">
        <v>#N/A</v>
      </c>
      <c r="F7671" s="84" t="s">
        <v>66</v>
      </c>
    </row>
    <row r="7672" spans="1:6" x14ac:dyDescent="0.25">
      <c r="A7672" s="84">
        <v>1861832438</v>
      </c>
      <c r="C7672" s="84">
        <v>0</v>
      </c>
      <c r="D7672" s="84">
        <v>1</v>
      </c>
      <c r="E7672" s="84" t="e">
        <v>#N/A</v>
      </c>
      <c r="F7672" s="84" t="s">
        <v>63</v>
      </c>
    </row>
    <row r="7673" spans="1:6" x14ac:dyDescent="0.25">
      <c r="A7673" s="84">
        <v>1255321089</v>
      </c>
      <c r="C7673" s="84">
        <v>0</v>
      </c>
      <c r="D7673" s="84">
        <v>1</v>
      </c>
      <c r="E7673" s="84" t="e">
        <v>#N/A</v>
      </c>
      <c r="F7673" s="84" t="s">
        <v>63</v>
      </c>
    </row>
    <row r="7674" spans="1:6" x14ac:dyDescent="0.25">
      <c r="A7674" s="84">
        <v>1417339037</v>
      </c>
      <c r="C7674" s="84">
        <v>0</v>
      </c>
      <c r="D7674" s="84">
        <v>1</v>
      </c>
      <c r="E7674" s="84" t="e">
        <v>#N/A</v>
      </c>
      <c r="F7674" s="84" t="s">
        <v>63</v>
      </c>
    </row>
    <row r="7675" spans="1:6" x14ac:dyDescent="0.25">
      <c r="A7675" s="84">
        <v>1396974234</v>
      </c>
      <c r="C7675" s="84">
        <v>0</v>
      </c>
      <c r="D7675" s="84">
        <v>1</v>
      </c>
      <c r="E7675" s="84" t="e">
        <v>#N/A</v>
      </c>
      <c r="F7675" s="84" t="s">
        <v>67</v>
      </c>
    </row>
    <row r="7676" spans="1:6" x14ac:dyDescent="0.25">
      <c r="A7676" s="84">
        <v>1285084806</v>
      </c>
      <c r="C7676" s="84">
        <v>0</v>
      </c>
      <c r="D7676" s="84">
        <v>1</v>
      </c>
      <c r="E7676" s="84" t="e">
        <v>#N/A</v>
      </c>
      <c r="F7676" s="84" t="s">
        <v>67</v>
      </c>
    </row>
    <row r="7677" spans="1:6" x14ac:dyDescent="0.25">
      <c r="A7677" s="84">
        <v>1821658212</v>
      </c>
      <c r="C7677" s="84">
        <v>0</v>
      </c>
      <c r="D7677" s="84">
        <v>1</v>
      </c>
      <c r="E7677" s="84" t="e">
        <v>#N/A</v>
      </c>
      <c r="F7677" s="84" t="s">
        <v>63</v>
      </c>
    </row>
    <row r="7678" spans="1:6" x14ac:dyDescent="0.25">
      <c r="A7678" s="84">
        <v>1558822791</v>
      </c>
      <c r="C7678" s="84">
        <v>0</v>
      </c>
      <c r="D7678" s="84">
        <v>1</v>
      </c>
      <c r="E7678" s="84" t="e">
        <v>#N/A</v>
      </c>
      <c r="F7678" s="84" t="s">
        <v>67</v>
      </c>
    </row>
    <row r="7679" spans="1:6" x14ac:dyDescent="0.25">
      <c r="A7679" s="84">
        <v>1225728272</v>
      </c>
      <c r="C7679" s="84">
        <v>0</v>
      </c>
      <c r="D7679" s="84">
        <v>1</v>
      </c>
      <c r="E7679" s="84" t="e">
        <v>#N/A</v>
      </c>
      <c r="F7679" s="84" t="s">
        <v>63</v>
      </c>
    </row>
    <row r="7680" spans="1:6" x14ac:dyDescent="0.25">
      <c r="A7680" s="84">
        <v>1861123143</v>
      </c>
      <c r="C7680" s="84">
        <v>0</v>
      </c>
      <c r="D7680" s="84">
        <v>1</v>
      </c>
      <c r="E7680" s="84" t="e">
        <v>#N/A</v>
      </c>
      <c r="F7680" s="84" t="s">
        <v>66</v>
      </c>
    </row>
    <row r="7681" spans="1:6" x14ac:dyDescent="0.25">
      <c r="A7681" s="84">
        <v>1225018989</v>
      </c>
      <c r="C7681" s="84">
        <v>0</v>
      </c>
      <c r="D7681" s="84">
        <v>1</v>
      </c>
      <c r="E7681" s="84" t="e">
        <v>#N/A</v>
      </c>
      <c r="F7681" s="84" t="s">
        <v>63</v>
      </c>
    </row>
    <row r="7682" spans="1:6" x14ac:dyDescent="0.25">
      <c r="A7682" s="84">
        <v>1861481749</v>
      </c>
      <c r="C7682" s="84">
        <v>0</v>
      </c>
      <c r="D7682" s="84">
        <v>1</v>
      </c>
      <c r="E7682" s="84" t="e">
        <v>#N/A</v>
      </c>
      <c r="F7682" s="84" t="s">
        <v>68</v>
      </c>
    </row>
    <row r="7683" spans="1:6" x14ac:dyDescent="0.25">
      <c r="A7683" s="84">
        <v>1134133283</v>
      </c>
      <c r="C7683" s="84">
        <v>0</v>
      </c>
      <c r="D7683" s="84">
        <v>1</v>
      </c>
      <c r="E7683" s="84" t="e">
        <v>#N/A</v>
      </c>
      <c r="F7683" s="84" t="s">
        <v>63</v>
      </c>
    </row>
    <row r="7684" spans="1:6" x14ac:dyDescent="0.25">
      <c r="A7684" s="84">
        <v>1730184284</v>
      </c>
      <c r="C7684" s="84">
        <v>0</v>
      </c>
      <c r="D7684" s="84">
        <v>1</v>
      </c>
      <c r="E7684" s="84" t="e">
        <v>#N/A</v>
      </c>
      <c r="F7684" s="84" t="s">
        <v>67</v>
      </c>
    </row>
    <row r="7685" spans="1:6" x14ac:dyDescent="0.25">
      <c r="A7685" s="84">
        <v>1700970142</v>
      </c>
      <c r="C7685" s="84">
        <v>0</v>
      </c>
      <c r="D7685" s="84">
        <v>1</v>
      </c>
      <c r="E7685" s="84" t="e">
        <v>#N/A</v>
      </c>
      <c r="F7685" s="84" t="s">
        <v>63</v>
      </c>
    </row>
    <row r="7686" spans="1:6" x14ac:dyDescent="0.25">
      <c r="A7686" s="84">
        <v>1093705055</v>
      </c>
      <c r="C7686" s="84">
        <v>0</v>
      </c>
      <c r="D7686" s="84">
        <v>1</v>
      </c>
      <c r="E7686" s="84" t="e">
        <v>#N/A</v>
      </c>
      <c r="F7686" s="84" t="s">
        <v>67</v>
      </c>
    </row>
    <row r="7687" spans="1:6" x14ac:dyDescent="0.25">
      <c r="A7687" s="84">
        <v>1891725891</v>
      </c>
      <c r="C7687" s="84">
        <v>0</v>
      </c>
      <c r="D7687" s="84">
        <v>1</v>
      </c>
      <c r="E7687" s="84" t="e">
        <v>#N/A</v>
      </c>
      <c r="F7687" s="84" t="s">
        <v>70</v>
      </c>
    </row>
    <row r="7688" spans="1:6" x14ac:dyDescent="0.25">
      <c r="A7688" s="84">
        <v>1225199409</v>
      </c>
      <c r="C7688" s="84">
        <v>0</v>
      </c>
      <c r="D7688" s="84">
        <v>1</v>
      </c>
      <c r="E7688" s="84" t="e">
        <v>#N/A</v>
      </c>
      <c r="F7688" s="84" t="s">
        <v>63</v>
      </c>
    </row>
    <row r="7689" spans="1:6" x14ac:dyDescent="0.25">
      <c r="A7689" s="84">
        <v>1356462154</v>
      </c>
      <c r="C7689" s="84">
        <v>0</v>
      </c>
      <c r="D7689" s="84">
        <v>1</v>
      </c>
      <c r="E7689" s="84" t="e">
        <v>#N/A</v>
      </c>
      <c r="F7689" s="84" t="s">
        <v>66</v>
      </c>
    </row>
    <row r="7690" spans="1:6" x14ac:dyDescent="0.25">
      <c r="A7690" s="84">
        <v>1598920415</v>
      </c>
      <c r="C7690" s="84">
        <v>0</v>
      </c>
      <c r="D7690" s="84">
        <v>1</v>
      </c>
      <c r="E7690" s="84" t="e">
        <v>#N/A</v>
      </c>
      <c r="F7690" s="84" t="s">
        <v>63</v>
      </c>
    </row>
    <row r="7691" spans="1:6" x14ac:dyDescent="0.25">
      <c r="A7691" s="84">
        <v>1114160926</v>
      </c>
      <c r="C7691" s="84">
        <v>0</v>
      </c>
      <c r="D7691" s="84">
        <v>1</v>
      </c>
      <c r="E7691" s="84" t="e">
        <v>#N/A</v>
      </c>
      <c r="F7691" s="84" t="s">
        <v>63</v>
      </c>
    </row>
    <row r="7692" spans="1:6" x14ac:dyDescent="0.25">
      <c r="A7692" s="84">
        <v>1336450543</v>
      </c>
      <c r="C7692" s="84">
        <v>0</v>
      </c>
      <c r="D7692" s="84">
        <v>1</v>
      </c>
      <c r="E7692" s="84" t="e">
        <v>#N/A</v>
      </c>
      <c r="F7692" s="84" t="s">
        <v>68</v>
      </c>
    </row>
    <row r="7693" spans="1:6" x14ac:dyDescent="0.25">
      <c r="A7693" s="84">
        <v>1669529129</v>
      </c>
      <c r="C7693" s="84">
        <v>0</v>
      </c>
      <c r="D7693" s="84">
        <v>1</v>
      </c>
      <c r="E7693" s="84" t="e">
        <v>#N/A</v>
      </c>
      <c r="F7693" s="84" t="s">
        <v>70</v>
      </c>
    </row>
    <row r="7694" spans="1:6" x14ac:dyDescent="0.25">
      <c r="A7694" s="84">
        <v>1467612671</v>
      </c>
      <c r="C7694" s="84">
        <v>0</v>
      </c>
      <c r="D7694" s="84">
        <v>1</v>
      </c>
      <c r="E7694" s="84" t="e">
        <v>#N/A</v>
      </c>
      <c r="F7694" s="84" t="s">
        <v>63</v>
      </c>
    </row>
    <row r="7695" spans="1:6" x14ac:dyDescent="0.25">
      <c r="A7695" s="84">
        <v>1518182153</v>
      </c>
      <c r="C7695" s="84">
        <v>0</v>
      </c>
      <c r="D7695" s="84">
        <v>1</v>
      </c>
      <c r="E7695" s="84" t="e">
        <v>#N/A</v>
      </c>
      <c r="F7695" s="84" t="s">
        <v>67</v>
      </c>
    </row>
    <row r="7696" spans="1:6" x14ac:dyDescent="0.25">
      <c r="A7696" s="84">
        <v>1649515917</v>
      </c>
      <c r="C7696" s="84">
        <v>0</v>
      </c>
      <c r="D7696" s="84">
        <v>1</v>
      </c>
      <c r="E7696" s="84" t="e">
        <v>#N/A</v>
      </c>
      <c r="F7696" s="84" t="s">
        <v>70</v>
      </c>
    </row>
    <row r="7697" spans="1:6" x14ac:dyDescent="0.25">
      <c r="A7697" s="84">
        <v>1992142343</v>
      </c>
      <c r="C7697" s="84">
        <v>0</v>
      </c>
      <c r="D7697" s="84">
        <v>1</v>
      </c>
      <c r="E7697" s="84" t="e">
        <v>#N/A</v>
      </c>
      <c r="F7697" s="84" t="s">
        <v>63</v>
      </c>
    </row>
    <row r="7698" spans="1:6" x14ac:dyDescent="0.25">
      <c r="A7698" s="84">
        <v>1720479223</v>
      </c>
      <c r="C7698" s="84">
        <v>0</v>
      </c>
      <c r="D7698" s="84">
        <v>1</v>
      </c>
      <c r="E7698" s="84" t="e">
        <v>#N/A</v>
      </c>
      <c r="F7698" s="84" t="s">
        <v>63</v>
      </c>
    </row>
    <row r="7699" spans="1:6" x14ac:dyDescent="0.25">
      <c r="A7699" s="84">
        <v>1639686009</v>
      </c>
      <c r="C7699" s="84">
        <v>0</v>
      </c>
      <c r="D7699" s="84">
        <v>1</v>
      </c>
      <c r="E7699" s="84" t="e">
        <v>#N/A</v>
      </c>
      <c r="F7699" s="84" t="s">
        <v>67</v>
      </c>
    </row>
    <row r="7700" spans="1:6" x14ac:dyDescent="0.25">
      <c r="A7700" s="84">
        <v>1124580733</v>
      </c>
      <c r="C7700" s="84">
        <v>0</v>
      </c>
      <c r="D7700" s="84">
        <v>1</v>
      </c>
      <c r="E7700" s="84" t="e">
        <v>#N/A</v>
      </c>
      <c r="F7700" s="84" t="s">
        <v>66</v>
      </c>
    </row>
    <row r="7701" spans="1:6" x14ac:dyDescent="0.25">
      <c r="A7701" s="84">
        <v>1871184911</v>
      </c>
      <c r="C7701" s="84">
        <v>0</v>
      </c>
      <c r="D7701" s="84">
        <v>1</v>
      </c>
      <c r="E7701" s="84" t="e">
        <v>#N/A</v>
      </c>
      <c r="F7701" s="84" t="s">
        <v>67</v>
      </c>
    </row>
    <row r="7702" spans="1:6" x14ac:dyDescent="0.25">
      <c r="A7702" s="84">
        <v>1124769617</v>
      </c>
      <c r="C7702" s="84">
        <v>0</v>
      </c>
      <c r="D7702" s="84">
        <v>1</v>
      </c>
      <c r="E7702" s="84" t="e">
        <v>#N/A</v>
      </c>
      <c r="F7702" s="84" t="s">
        <v>67</v>
      </c>
    </row>
    <row r="7703" spans="1:6" x14ac:dyDescent="0.25">
      <c r="A7703" s="84">
        <v>1992573992</v>
      </c>
      <c r="C7703" s="84">
        <v>0</v>
      </c>
      <c r="D7703" s="84">
        <v>1</v>
      </c>
      <c r="E7703" s="84" t="e">
        <v>#N/A</v>
      </c>
      <c r="F7703" s="84" t="s">
        <v>67</v>
      </c>
    </row>
    <row r="7704" spans="1:6" x14ac:dyDescent="0.25">
      <c r="A7704" s="84">
        <v>1528159480</v>
      </c>
      <c r="C7704" s="84">
        <v>0</v>
      </c>
      <c r="D7704" s="84">
        <v>1</v>
      </c>
      <c r="E7704" s="84" t="e">
        <v>#N/A</v>
      </c>
      <c r="F7704" s="84" t="s">
        <v>67</v>
      </c>
    </row>
    <row r="7705" spans="1:6" x14ac:dyDescent="0.25">
      <c r="A7705" s="84">
        <v>1467621730</v>
      </c>
      <c r="C7705" s="84">
        <v>0</v>
      </c>
      <c r="D7705" s="84">
        <v>1</v>
      </c>
      <c r="E7705" s="84" t="e">
        <v>#N/A</v>
      </c>
      <c r="F7705" s="84" t="s">
        <v>63</v>
      </c>
    </row>
    <row r="7706" spans="1:6" x14ac:dyDescent="0.25">
      <c r="A7706" s="84">
        <v>1437134723</v>
      </c>
      <c r="C7706" s="84">
        <v>0</v>
      </c>
      <c r="D7706" s="84">
        <v>1</v>
      </c>
      <c r="E7706" s="84" t="e">
        <v>#N/A</v>
      </c>
      <c r="F7706" s="84" t="s">
        <v>63</v>
      </c>
    </row>
    <row r="7707" spans="1:6" x14ac:dyDescent="0.25">
      <c r="A7707" s="84">
        <v>1043236961</v>
      </c>
      <c r="C7707" s="84">
        <v>0</v>
      </c>
      <c r="D7707" s="84">
        <v>1</v>
      </c>
      <c r="E7707" s="84" t="e">
        <v>#N/A</v>
      </c>
      <c r="F7707" s="84" t="s">
        <v>66</v>
      </c>
    </row>
    <row r="7708" spans="1:6" x14ac:dyDescent="0.25">
      <c r="A7708" s="84">
        <v>1871524348</v>
      </c>
      <c r="C7708" s="84">
        <v>0</v>
      </c>
      <c r="D7708" s="84">
        <v>1</v>
      </c>
      <c r="E7708" s="84" t="e">
        <v>#N/A</v>
      </c>
      <c r="F7708" s="84" t="s">
        <v>67</v>
      </c>
    </row>
    <row r="7709" spans="1:6" x14ac:dyDescent="0.25">
      <c r="A7709" s="84">
        <v>1891757621</v>
      </c>
      <c r="C7709" s="84">
        <v>0</v>
      </c>
      <c r="D7709" s="84">
        <v>1</v>
      </c>
      <c r="E7709" s="84" t="e">
        <v>#N/A</v>
      </c>
      <c r="F7709" s="84" t="s">
        <v>66</v>
      </c>
    </row>
    <row r="7710" spans="1:6" x14ac:dyDescent="0.25">
      <c r="A7710" s="84">
        <v>1609839588</v>
      </c>
      <c r="C7710" s="84">
        <v>0</v>
      </c>
      <c r="D7710" s="84">
        <v>1</v>
      </c>
      <c r="E7710" s="84" t="e">
        <v>#N/A</v>
      </c>
      <c r="F7710" s="84" t="s">
        <v>67</v>
      </c>
    </row>
    <row r="7711" spans="1:6" x14ac:dyDescent="0.25">
      <c r="A7711" s="84">
        <v>1760696991</v>
      </c>
      <c r="C7711" s="84">
        <v>0</v>
      </c>
      <c r="D7711" s="84">
        <v>1</v>
      </c>
      <c r="E7711" s="84" t="e">
        <v>#N/A</v>
      </c>
      <c r="F7711" s="84" t="s">
        <v>66</v>
      </c>
    </row>
    <row r="7712" spans="1:6" x14ac:dyDescent="0.25">
      <c r="A7712" s="84">
        <v>1124091392</v>
      </c>
      <c r="C7712" s="84">
        <v>0</v>
      </c>
      <c r="D7712" s="84">
        <v>1</v>
      </c>
      <c r="E7712" s="84" t="e">
        <v>#N/A</v>
      </c>
      <c r="F7712" s="84" t="s">
        <v>63</v>
      </c>
    </row>
    <row r="7713" spans="1:6" x14ac:dyDescent="0.25">
      <c r="A7713" s="84">
        <v>1346355450</v>
      </c>
      <c r="C7713" s="84">
        <v>0</v>
      </c>
      <c r="D7713" s="84">
        <v>1</v>
      </c>
      <c r="E7713" s="84" t="e">
        <v>#N/A</v>
      </c>
      <c r="F7713" s="84" t="s">
        <v>63</v>
      </c>
    </row>
    <row r="7714" spans="1:6" x14ac:dyDescent="0.25">
      <c r="A7714" s="84">
        <v>1922457225</v>
      </c>
      <c r="C7714" s="84">
        <v>0</v>
      </c>
      <c r="D7714" s="84">
        <v>1</v>
      </c>
      <c r="E7714" s="84" t="e">
        <v>#N/A</v>
      </c>
      <c r="F7714" s="84" t="s">
        <v>68</v>
      </c>
    </row>
    <row r="7715" spans="1:6" x14ac:dyDescent="0.25">
      <c r="A7715" s="84">
        <v>1376837344</v>
      </c>
      <c r="C7715" s="84">
        <v>0</v>
      </c>
      <c r="D7715" s="84">
        <v>1</v>
      </c>
      <c r="E7715" s="84" t="e">
        <v>#N/A</v>
      </c>
      <c r="F7715" s="84" t="s">
        <v>63</v>
      </c>
    </row>
    <row r="7716" spans="1:6" x14ac:dyDescent="0.25">
      <c r="A7716" s="84">
        <v>1699193532</v>
      </c>
      <c r="C7716" s="84">
        <v>0</v>
      </c>
      <c r="D7716" s="84">
        <v>1</v>
      </c>
      <c r="E7716" s="84" t="e">
        <v>#N/A</v>
      </c>
      <c r="F7716" s="84" t="s">
        <v>63</v>
      </c>
    </row>
    <row r="7717" spans="1:6" x14ac:dyDescent="0.25">
      <c r="A7717" s="84">
        <v>1588148738</v>
      </c>
      <c r="C7717" s="84">
        <v>0</v>
      </c>
      <c r="D7717" s="84">
        <v>1</v>
      </c>
      <c r="E7717" s="84" t="e">
        <v>#N/A</v>
      </c>
      <c r="F7717" s="84" t="s">
        <v>63</v>
      </c>
    </row>
    <row r="7718" spans="1:6" x14ac:dyDescent="0.25">
      <c r="A7718" s="84">
        <v>1417627472</v>
      </c>
      <c r="C7718" s="84">
        <v>0</v>
      </c>
      <c r="D7718" s="84">
        <v>1</v>
      </c>
      <c r="E7718" s="84" t="e">
        <v>#N/A</v>
      </c>
      <c r="F7718" s="84" t="s">
        <v>66</v>
      </c>
    </row>
    <row r="7719" spans="1:6" x14ac:dyDescent="0.25">
      <c r="A7719" s="84">
        <v>1770207391</v>
      </c>
      <c r="C7719" s="84">
        <v>0</v>
      </c>
      <c r="D7719" s="84">
        <v>1</v>
      </c>
      <c r="E7719" s="84" t="e">
        <v>#N/A</v>
      </c>
      <c r="F7719" s="84" t="s">
        <v>66</v>
      </c>
    </row>
    <row r="7720" spans="1:6" x14ac:dyDescent="0.25">
      <c r="A7720" s="84">
        <v>1770279358</v>
      </c>
      <c r="C7720" s="84">
        <v>0</v>
      </c>
      <c r="D7720" s="84">
        <v>1</v>
      </c>
      <c r="E7720" s="84" t="e">
        <v>#N/A</v>
      </c>
      <c r="F7720" s="84" t="s">
        <v>63</v>
      </c>
    </row>
    <row r="7721" spans="1:6" x14ac:dyDescent="0.25">
      <c r="A7721" s="84">
        <v>1073547402</v>
      </c>
      <c r="C7721" s="84">
        <v>0</v>
      </c>
      <c r="D7721" s="84">
        <v>1</v>
      </c>
      <c r="E7721" s="84" t="e">
        <v>#N/A</v>
      </c>
      <c r="F7721" s="84" t="s">
        <v>67</v>
      </c>
    </row>
    <row r="7722" spans="1:6" x14ac:dyDescent="0.25">
      <c r="A7722" s="84">
        <v>1528067444</v>
      </c>
      <c r="C7722" s="84">
        <v>0</v>
      </c>
      <c r="D7722" s="84">
        <v>1</v>
      </c>
      <c r="E7722" s="84" t="e">
        <v>#N/A</v>
      </c>
      <c r="F7722" s="84" t="s">
        <v>63</v>
      </c>
    </row>
    <row r="7723" spans="1:6" x14ac:dyDescent="0.25">
      <c r="A7723" s="84">
        <v>1265456347</v>
      </c>
      <c r="C7723" s="84">
        <v>0</v>
      </c>
      <c r="D7723" s="84">
        <v>1</v>
      </c>
      <c r="E7723" s="84" t="e">
        <v>#N/A</v>
      </c>
      <c r="F7723" s="84" t="s">
        <v>63</v>
      </c>
    </row>
    <row r="7724" spans="1:6" x14ac:dyDescent="0.25">
      <c r="A7724" s="84">
        <v>1013194414</v>
      </c>
      <c r="C7724" s="84">
        <v>0</v>
      </c>
      <c r="D7724" s="84">
        <v>1</v>
      </c>
      <c r="E7724" s="84" t="e">
        <v>#N/A</v>
      </c>
      <c r="F7724" s="84" t="s">
        <v>68</v>
      </c>
    </row>
    <row r="7725" spans="1:6" x14ac:dyDescent="0.25">
      <c r="A7725" s="84">
        <v>1992066799</v>
      </c>
      <c r="C7725" s="84">
        <v>0</v>
      </c>
      <c r="D7725" s="84">
        <v>1</v>
      </c>
      <c r="E7725" s="84" t="e">
        <v>#N/A</v>
      </c>
      <c r="F7725" s="84" t="s">
        <v>63</v>
      </c>
    </row>
    <row r="7726" spans="1:6" x14ac:dyDescent="0.25">
      <c r="A7726" s="84">
        <v>1255643078</v>
      </c>
      <c r="C7726" s="84">
        <v>0</v>
      </c>
      <c r="D7726" s="84">
        <v>1</v>
      </c>
      <c r="E7726" s="84" t="e">
        <v>#N/A</v>
      </c>
      <c r="F7726" s="84" t="s">
        <v>67</v>
      </c>
    </row>
    <row r="7727" spans="1:6" x14ac:dyDescent="0.25">
      <c r="A7727" s="84">
        <v>1376961128</v>
      </c>
      <c r="C7727" s="84">
        <v>0</v>
      </c>
      <c r="D7727" s="84">
        <v>1</v>
      </c>
      <c r="E7727" s="84" t="e">
        <v>#N/A</v>
      </c>
      <c r="F7727" s="84" t="s">
        <v>68</v>
      </c>
    </row>
    <row r="7728" spans="1:6" x14ac:dyDescent="0.25">
      <c r="A7728" s="84">
        <v>1346533320</v>
      </c>
      <c r="C7728" s="84">
        <v>0</v>
      </c>
      <c r="D7728" s="84">
        <v>1</v>
      </c>
      <c r="E7728" s="84" t="e">
        <v>#N/A</v>
      </c>
      <c r="F7728" s="84" t="s">
        <v>63</v>
      </c>
    </row>
    <row r="7729" spans="1:6" x14ac:dyDescent="0.25">
      <c r="A7729" s="84">
        <v>1053575399</v>
      </c>
      <c r="C7729" s="84">
        <v>0</v>
      </c>
      <c r="D7729" s="84">
        <v>1</v>
      </c>
      <c r="E7729" s="84" t="e">
        <v>#N/A</v>
      </c>
      <c r="F7729" s="84" t="s">
        <v>63</v>
      </c>
    </row>
    <row r="7730" spans="1:6" x14ac:dyDescent="0.25">
      <c r="A7730" s="84">
        <v>1184086795</v>
      </c>
      <c r="C7730" s="84">
        <v>0</v>
      </c>
      <c r="D7730" s="84">
        <v>1</v>
      </c>
      <c r="E7730" s="84" t="e">
        <v>#N/A</v>
      </c>
      <c r="F7730" s="84" t="s">
        <v>66</v>
      </c>
    </row>
    <row r="7731" spans="1:6" x14ac:dyDescent="0.25">
      <c r="A7731" s="84">
        <v>1497260038</v>
      </c>
      <c r="C7731" s="84">
        <v>0</v>
      </c>
      <c r="D7731" s="84">
        <v>1</v>
      </c>
      <c r="E7731" s="84" t="e">
        <v>#N/A</v>
      </c>
      <c r="F7731" s="84" t="s">
        <v>70</v>
      </c>
    </row>
    <row r="7732" spans="1:6" x14ac:dyDescent="0.25">
      <c r="A7732" s="84">
        <v>1992364970</v>
      </c>
      <c r="C7732" s="84">
        <v>0</v>
      </c>
      <c r="D7732" s="84">
        <v>1</v>
      </c>
      <c r="E7732" s="84" t="e">
        <v>#N/A</v>
      </c>
      <c r="F7732" s="84" t="s">
        <v>66</v>
      </c>
    </row>
    <row r="7733" spans="1:6" x14ac:dyDescent="0.25">
      <c r="A7733" s="84">
        <v>1396749891</v>
      </c>
      <c r="C7733" s="84">
        <v>0</v>
      </c>
      <c r="D7733" s="84">
        <v>1</v>
      </c>
      <c r="E7733" s="84" t="e">
        <v>#N/A</v>
      </c>
      <c r="F7733" s="84" t="s">
        <v>63</v>
      </c>
    </row>
    <row r="7734" spans="1:6" x14ac:dyDescent="0.25">
      <c r="A7734" s="84">
        <v>1851338636</v>
      </c>
      <c r="C7734" s="84">
        <v>0</v>
      </c>
      <c r="D7734" s="84">
        <v>1</v>
      </c>
      <c r="E7734" s="84" t="e">
        <v>#N/A</v>
      </c>
      <c r="F7734" s="84" t="s">
        <v>63</v>
      </c>
    </row>
    <row r="7735" spans="1:6" x14ac:dyDescent="0.25">
      <c r="A7735" s="84">
        <v>1568618080</v>
      </c>
      <c r="C7735" s="84">
        <v>0</v>
      </c>
      <c r="D7735" s="84">
        <v>1</v>
      </c>
      <c r="E7735" s="84" t="e">
        <v>#N/A</v>
      </c>
      <c r="F7735" s="84" t="s">
        <v>66</v>
      </c>
    </row>
    <row r="7736" spans="1:6" x14ac:dyDescent="0.25">
      <c r="A7736" s="84">
        <v>1982642203</v>
      </c>
      <c r="C7736" s="84">
        <v>0</v>
      </c>
      <c r="D7736" s="84">
        <v>1</v>
      </c>
      <c r="E7736" s="84" t="e">
        <v>#N/A</v>
      </c>
      <c r="F7736" s="84" t="s">
        <v>63</v>
      </c>
    </row>
    <row r="7737" spans="1:6" x14ac:dyDescent="0.25">
      <c r="A7737" s="84">
        <v>1780873315</v>
      </c>
      <c r="C7737" s="84">
        <v>0</v>
      </c>
      <c r="D7737" s="84">
        <v>1</v>
      </c>
      <c r="E7737" s="84" t="e">
        <v>#N/A</v>
      </c>
      <c r="F7737" s="84" t="s">
        <v>68</v>
      </c>
    </row>
    <row r="7738" spans="1:6" x14ac:dyDescent="0.25">
      <c r="A7738" s="84">
        <v>1952390288</v>
      </c>
      <c r="C7738" s="84">
        <v>0</v>
      </c>
      <c r="D7738" s="84">
        <v>1</v>
      </c>
      <c r="E7738" s="84" t="e">
        <v>#N/A</v>
      </c>
      <c r="F7738" s="84" t="s">
        <v>66</v>
      </c>
    </row>
    <row r="7739" spans="1:6" x14ac:dyDescent="0.25">
      <c r="A7739" s="84">
        <v>1164426961</v>
      </c>
      <c r="C7739" s="84">
        <v>0</v>
      </c>
      <c r="D7739" s="84">
        <v>1</v>
      </c>
      <c r="E7739" s="84" t="e">
        <v>#N/A</v>
      </c>
      <c r="F7739" s="84" t="s">
        <v>66</v>
      </c>
    </row>
    <row r="7740" spans="1:6" x14ac:dyDescent="0.25">
      <c r="A7740" s="84">
        <v>1477723344</v>
      </c>
      <c r="C7740" s="84">
        <v>0</v>
      </c>
      <c r="D7740" s="84">
        <v>1</v>
      </c>
      <c r="E7740" s="84" t="e">
        <v>#N/A</v>
      </c>
      <c r="F7740" s="84" t="s">
        <v>68</v>
      </c>
    </row>
    <row r="7741" spans="1:6" x14ac:dyDescent="0.25">
      <c r="A7741" s="84">
        <v>1174700371</v>
      </c>
      <c r="C7741" s="84">
        <v>0</v>
      </c>
      <c r="D7741" s="84">
        <v>1</v>
      </c>
      <c r="E7741" s="84" t="e">
        <v>#N/A</v>
      </c>
      <c r="F7741" s="84" t="s">
        <v>67</v>
      </c>
    </row>
    <row r="7742" spans="1:6" x14ac:dyDescent="0.25">
      <c r="A7742" s="84">
        <v>1598778805</v>
      </c>
      <c r="C7742" s="84">
        <v>0</v>
      </c>
      <c r="D7742" s="84">
        <v>1</v>
      </c>
      <c r="E7742" s="84" t="e">
        <v>#N/A</v>
      </c>
      <c r="F7742" s="84" t="s">
        <v>63</v>
      </c>
    </row>
    <row r="7743" spans="1:6" x14ac:dyDescent="0.25">
      <c r="A7743" s="84">
        <v>1306834064</v>
      </c>
      <c r="C7743" s="84">
        <v>0</v>
      </c>
      <c r="D7743" s="84">
        <v>1</v>
      </c>
      <c r="E7743" s="84" t="e">
        <v>#N/A</v>
      </c>
      <c r="F7743" s="84" t="s">
        <v>67</v>
      </c>
    </row>
    <row r="7744" spans="1:6" x14ac:dyDescent="0.25">
      <c r="A7744" s="84">
        <v>1033309034</v>
      </c>
      <c r="C7744" s="84">
        <v>0</v>
      </c>
      <c r="D7744" s="84">
        <v>1</v>
      </c>
      <c r="E7744" s="84" t="e">
        <v>#N/A</v>
      </c>
      <c r="F7744" s="84" t="s">
        <v>63</v>
      </c>
    </row>
    <row r="7745" spans="1:6" x14ac:dyDescent="0.25">
      <c r="A7745" s="84">
        <v>1235549940</v>
      </c>
      <c r="C7745" s="84">
        <v>0</v>
      </c>
      <c r="D7745" s="84">
        <v>1</v>
      </c>
      <c r="E7745" s="84" t="e">
        <v>#N/A</v>
      </c>
      <c r="F7745" s="84" t="s">
        <v>67</v>
      </c>
    </row>
    <row r="7746" spans="1:6" x14ac:dyDescent="0.25">
      <c r="A7746" s="84">
        <v>1922446632</v>
      </c>
      <c r="C7746" s="84">
        <v>0</v>
      </c>
      <c r="D7746" s="84">
        <v>1</v>
      </c>
      <c r="E7746" s="84" t="e">
        <v>#N/A</v>
      </c>
      <c r="F7746" s="84" t="s">
        <v>66</v>
      </c>
    </row>
    <row r="7747" spans="1:6" x14ac:dyDescent="0.25">
      <c r="A7747" s="84">
        <v>1336559004</v>
      </c>
      <c r="C7747" s="84">
        <v>0</v>
      </c>
      <c r="D7747" s="84">
        <v>1</v>
      </c>
      <c r="E7747" s="84" t="e">
        <v>#N/A</v>
      </c>
      <c r="F7747" s="84" t="s">
        <v>67</v>
      </c>
    </row>
    <row r="7748" spans="1:6" x14ac:dyDescent="0.25">
      <c r="A7748" s="84">
        <v>1790227783</v>
      </c>
      <c r="C7748" s="84">
        <v>0</v>
      </c>
      <c r="D7748" s="84">
        <v>1</v>
      </c>
      <c r="E7748" s="84" t="e">
        <v>#N/A</v>
      </c>
      <c r="F7748" s="84" t="s">
        <v>66</v>
      </c>
    </row>
    <row r="7749" spans="1:6" x14ac:dyDescent="0.25">
      <c r="A7749" s="84">
        <v>1417421405</v>
      </c>
      <c r="C7749" s="84">
        <v>0</v>
      </c>
      <c r="D7749" s="84">
        <v>1</v>
      </c>
      <c r="E7749" s="84" t="e">
        <v>#N/A</v>
      </c>
      <c r="F7749" s="84" t="s">
        <v>63</v>
      </c>
    </row>
    <row r="7750" spans="1:6" x14ac:dyDescent="0.25">
      <c r="A7750" s="84">
        <v>1407322209</v>
      </c>
      <c r="C7750" s="84">
        <v>0</v>
      </c>
      <c r="D7750" s="84">
        <v>1</v>
      </c>
      <c r="E7750" s="84" t="e">
        <v>#N/A</v>
      </c>
      <c r="F7750" s="84" t="s">
        <v>66</v>
      </c>
    </row>
    <row r="7751" spans="1:6" x14ac:dyDescent="0.25">
      <c r="A7751" s="84">
        <v>1720724701</v>
      </c>
      <c r="C7751" s="84">
        <v>0</v>
      </c>
      <c r="D7751" s="84">
        <v>1</v>
      </c>
      <c r="E7751" s="84" t="e">
        <v>#N/A</v>
      </c>
      <c r="F7751" s="84" t="s">
        <v>63</v>
      </c>
    </row>
    <row r="7752" spans="1:6" x14ac:dyDescent="0.25">
      <c r="A7752" s="84">
        <v>1104501402</v>
      </c>
      <c r="C7752" s="84">
        <v>0</v>
      </c>
      <c r="D7752" s="84">
        <v>1</v>
      </c>
      <c r="E7752" s="84" t="e">
        <v>#N/A</v>
      </c>
      <c r="F7752" s="84" t="s">
        <v>63</v>
      </c>
    </row>
    <row r="7753" spans="1:6" x14ac:dyDescent="0.25">
      <c r="A7753" s="84">
        <v>1821095456</v>
      </c>
      <c r="C7753" s="84">
        <v>0</v>
      </c>
      <c r="D7753" s="84">
        <v>1</v>
      </c>
      <c r="E7753" s="84" t="e">
        <v>#N/A</v>
      </c>
      <c r="F7753" s="84" t="s">
        <v>63</v>
      </c>
    </row>
    <row r="7754" spans="1:6" x14ac:dyDescent="0.25">
      <c r="A7754" s="84">
        <v>1134283104</v>
      </c>
      <c r="C7754" s="84">
        <v>0</v>
      </c>
      <c r="D7754" s="84">
        <v>1</v>
      </c>
      <c r="E7754" s="84" t="e">
        <v>#N/A</v>
      </c>
      <c r="F7754" s="84" t="s">
        <v>63</v>
      </c>
    </row>
    <row r="7755" spans="1:6" x14ac:dyDescent="0.25">
      <c r="A7755" s="84">
        <v>1235158031</v>
      </c>
      <c r="C7755" s="84">
        <v>0</v>
      </c>
      <c r="D7755" s="84">
        <v>1</v>
      </c>
      <c r="E7755" s="84" t="e">
        <v>#N/A</v>
      </c>
      <c r="F7755" s="84" t="s">
        <v>63</v>
      </c>
    </row>
    <row r="7756" spans="1:6" x14ac:dyDescent="0.25">
      <c r="A7756" s="84">
        <v>1497745145</v>
      </c>
      <c r="C7756" s="84">
        <v>0</v>
      </c>
      <c r="D7756" s="84">
        <v>1</v>
      </c>
      <c r="E7756" s="84" t="e">
        <v>#N/A</v>
      </c>
      <c r="F7756" s="84" t="s">
        <v>66</v>
      </c>
    </row>
    <row r="7757" spans="1:6" x14ac:dyDescent="0.25">
      <c r="A7757" s="84">
        <v>1649206095</v>
      </c>
      <c r="C7757" s="84">
        <v>0</v>
      </c>
      <c r="D7757" s="84">
        <v>1</v>
      </c>
      <c r="E7757" s="84" t="e">
        <v>#N/A</v>
      </c>
      <c r="F7757" s="84" t="s">
        <v>66</v>
      </c>
    </row>
    <row r="7758" spans="1:6" x14ac:dyDescent="0.25">
      <c r="A7758" s="84">
        <v>1952522161</v>
      </c>
      <c r="C7758" s="84">
        <v>0</v>
      </c>
      <c r="D7758" s="84">
        <v>1</v>
      </c>
      <c r="E7758" s="84" t="e">
        <v>#N/A</v>
      </c>
      <c r="F7758" s="84" t="s">
        <v>63</v>
      </c>
    </row>
    <row r="7759" spans="1:6" x14ac:dyDescent="0.25">
      <c r="A7759" s="84">
        <v>1689602740</v>
      </c>
      <c r="C7759" s="84">
        <v>0</v>
      </c>
      <c r="D7759" s="84">
        <v>1</v>
      </c>
      <c r="E7759" s="84" t="e">
        <v>#N/A</v>
      </c>
      <c r="F7759" s="84" t="s">
        <v>63</v>
      </c>
    </row>
    <row r="7760" spans="1:6" x14ac:dyDescent="0.25">
      <c r="A7760" s="84">
        <v>1184917999</v>
      </c>
      <c r="C7760" s="84">
        <v>0</v>
      </c>
      <c r="D7760" s="84">
        <v>1</v>
      </c>
      <c r="E7760" s="84" t="e">
        <v>#N/A</v>
      </c>
      <c r="F7760" s="84" t="s">
        <v>63</v>
      </c>
    </row>
    <row r="7761" spans="1:6" x14ac:dyDescent="0.25">
      <c r="A7761" s="84">
        <v>1639434368</v>
      </c>
      <c r="C7761" s="84">
        <v>0</v>
      </c>
      <c r="D7761" s="84">
        <v>1</v>
      </c>
      <c r="E7761" s="84" t="e">
        <v>#N/A</v>
      </c>
      <c r="F7761" s="84" t="s">
        <v>63</v>
      </c>
    </row>
    <row r="7762" spans="1:6" x14ac:dyDescent="0.25">
      <c r="A7762" s="84">
        <v>1790039196</v>
      </c>
      <c r="C7762" s="84">
        <v>0</v>
      </c>
      <c r="D7762" s="84">
        <v>1</v>
      </c>
      <c r="E7762" s="84" t="e">
        <v>#N/A</v>
      </c>
      <c r="F7762" s="84" t="s">
        <v>66</v>
      </c>
    </row>
    <row r="7763" spans="1:6" x14ac:dyDescent="0.25">
      <c r="A7763" s="84">
        <v>1932553906</v>
      </c>
      <c r="C7763" s="84">
        <v>0</v>
      </c>
      <c r="D7763" s="84">
        <v>1</v>
      </c>
      <c r="E7763" s="84" t="e">
        <v>#N/A</v>
      </c>
      <c r="F7763" s="84" t="s">
        <v>63</v>
      </c>
    </row>
    <row r="7764" spans="1:6" x14ac:dyDescent="0.25">
      <c r="A7764" s="84">
        <v>1548521461</v>
      </c>
      <c r="C7764" s="84">
        <v>0</v>
      </c>
      <c r="D7764" s="84">
        <v>1</v>
      </c>
      <c r="E7764" s="84" t="e">
        <v>#N/A</v>
      </c>
      <c r="F7764" s="84" t="s">
        <v>63</v>
      </c>
    </row>
    <row r="7765" spans="1:6" x14ac:dyDescent="0.25">
      <c r="A7765" s="84">
        <v>1134678477</v>
      </c>
      <c r="C7765" s="84">
        <v>0</v>
      </c>
      <c r="D7765" s="84">
        <v>1</v>
      </c>
      <c r="E7765" s="84" t="e">
        <v>#N/A</v>
      </c>
      <c r="F7765" s="84" t="s">
        <v>67</v>
      </c>
    </row>
    <row r="7766" spans="1:6" x14ac:dyDescent="0.25">
      <c r="A7766" s="84">
        <v>1235662206</v>
      </c>
      <c r="C7766" s="84">
        <v>0</v>
      </c>
      <c r="D7766" s="84">
        <v>1</v>
      </c>
      <c r="E7766" s="84" t="e">
        <v>#N/A</v>
      </c>
      <c r="F7766" s="84" t="s">
        <v>63</v>
      </c>
    </row>
    <row r="7767" spans="1:6" x14ac:dyDescent="0.25">
      <c r="A7767" s="84">
        <v>1417908989</v>
      </c>
      <c r="C7767" s="84">
        <v>0</v>
      </c>
      <c r="D7767" s="84">
        <v>1</v>
      </c>
      <c r="E7767" s="84" t="e">
        <v>#N/A</v>
      </c>
      <c r="F7767" s="84" t="s">
        <v>68</v>
      </c>
    </row>
    <row r="7768" spans="1:6" x14ac:dyDescent="0.25">
      <c r="A7768" s="84">
        <v>1225023567</v>
      </c>
      <c r="C7768" s="84">
        <v>0</v>
      </c>
      <c r="D7768" s="84">
        <v>1</v>
      </c>
      <c r="E7768" s="84" t="e">
        <v>#N/A</v>
      </c>
      <c r="F7768" s="84" t="s">
        <v>67</v>
      </c>
    </row>
    <row r="7769" spans="1:6" x14ac:dyDescent="0.25">
      <c r="A7769" s="84">
        <v>1326018425</v>
      </c>
      <c r="C7769" s="84">
        <v>0</v>
      </c>
      <c r="D7769" s="84">
        <v>1</v>
      </c>
      <c r="E7769" s="84" t="e">
        <v>#N/A</v>
      </c>
      <c r="F7769" s="84" t="s">
        <v>67</v>
      </c>
    </row>
    <row r="7770" spans="1:6" x14ac:dyDescent="0.25">
      <c r="A7770" s="84">
        <v>1780876466</v>
      </c>
      <c r="C7770" s="84">
        <v>0</v>
      </c>
      <c r="D7770" s="84">
        <v>1</v>
      </c>
      <c r="E7770" s="84" t="e">
        <v>#N/A</v>
      </c>
      <c r="F7770" s="84" t="s">
        <v>63</v>
      </c>
    </row>
    <row r="7771" spans="1:6" x14ac:dyDescent="0.25">
      <c r="A7771" s="84">
        <v>1992762033</v>
      </c>
      <c r="C7771" s="84">
        <v>0</v>
      </c>
      <c r="D7771" s="84">
        <v>1</v>
      </c>
      <c r="E7771" s="84" t="e">
        <v>#N/A</v>
      </c>
      <c r="F7771" s="84" t="s">
        <v>63</v>
      </c>
    </row>
    <row r="7772" spans="1:6" x14ac:dyDescent="0.25">
      <c r="A7772" s="84">
        <v>1518908854</v>
      </c>
      <c r="C7772" s="84">
        <v>0</v>
      </c>
      <c r="D7772" s="84">
        <v>1</v>
      </c>
      <c r="E7772" s="84" t="e">
        <v>#N/A</v>
      </c>
      <c r="F7772" s="84" t="s">
        <v>67</v>
      </c>
    </row>
    <row r="7773" spans="1:6" x14ac:dyDescent="0.25">
      <c r="A7773" s="84">
        <v>1265441729</v>
      </c>
      <c r="C7773" s="84">
        <v>0</v>
      </c>
      <c r="D7773" s="84">
        <v>1</v>
      </c>
      <c r="E7773" s="84" t="e">
        <v>#N/A</v>
      </c>
      <c r="F7773" s="84" t="s">
        <v>67</v>
      </c>
    </row>
    <row r="7774" spans="1:6" x14ac:dyDescent="0.25">
      <c r="A7774" s="84">
        <v>1700029410</v>
      </c>
      <c r="C7774" s="84">
        <v>0</v>
      </c>
      <c r="D7774" s="84">
        <v>1</v>
      </c>
      <c r="E7774" s="84" t="e">
        <v>#N/A</v>
      </c>
      <c r="F7774" s="84" t="s">
        <v>67</v>
      </c>
    </row>
    <row r="7775" spans="1:6" x14ac:dyDescent="0.25">
      <c r="A7775" s="84">
        <v>1528424868</v>
      </c>
      <c r="C7775" s="84">
        <v>0</v>
      </c>
      <c r="D7775" s="84">
        <v>1</v>
      </c>
      <c r="E7775" s="84" t="e">
        <v>#N/A</v>
      </c>
      <c r="F7775" s="84" t="s">
        <v>63</v>
      </c>
    </row>
    <row r="7776" spans="1:6" x14ac:dyDescent="0.25">
      <c r="A7776" s="84">
        <v>1902264856</v>
      </c>
      <c r="C7776" s="84">
        <v>0</v>
      </c>
      <c r="D7776" s="84">
        <v>1</v>
      </c>
      <c r="E7776" s="84" t="e">
        <v>#N/A</v>
      </c>
      <c r="F7776" s="84" t="s">
        <v>66</v>
      </c>
    </row>
    <row r="7777" spans="1:6" x14ac:dyDescent="0.25">
      <c r="A7777" s="84">
        <v>1982120531</v>
      </c>
      <c r="C7777" s="84">
        <v>0</v>
      </c>
      <c r="D7777" s="84">
        <v>1</v>
      </c>
      <c r="E7777" s="84" t="e">
        <v>#N/A</v>
      </c>
      <c r="F7777" s="84" t="s">
        <v>67</v>
      </c>
    </row>
    <row r="7778" spans="1:6" x14ac:dyDescent="0.25">
      <c r="A7778" s="84">
        <v>1558398511</v>
      </c>
      <c r="C7778" s="84">
        <v>0</v>
      </c>
      <c r="D7778" s="84">
        <v>1</v>
      </c>
      <c r="E7778" s="84" t="e">
        <v>#N/A</v>
      </c>
      <c r="F7778" s="84" t="s">
        <v>63</v>
      </c>
    </row>
    <row r="7779" spans="1:6" x14ac:dyDescent="0.25">
      <c r="A7779" s="84">
        <v>1942270947</v>
      </c>
      <c r="C7779" s="84">
        <v>0</v>
      </c>
      <c r="D7779" s="84">
        <v>1</v>
      </c>
      <c r="E7779" s="84" t="e">
        <v>#N/A</v>
      </c>
      <c r="F7779" s="84" t="s">
        <v>67</v>
      </c>
    </row>
    <row r="7780" spans="1:6" x14ac:dyDescent="0.25">
      <c r="A7780" s="84">
        <v>1992794408</v>
      </c>
      <c r="C7780" s="84">
        <v>0</v>
      </c>
      <c r="D7780" s="84">
        <v>1</v>
      </c>
      <c r="E7780" s="84" t="e">
        <v>#N/A</v>
      </c>
      <c r="F7780" s="84" t="s">
        <v>66</v>
      </c>
    </row>
    <row r="7781" spans="1:6" x14ac:dyDescent="0.25">
      <c r="A7781" s="84">
        <v>1295736205</v>
      </c>
      <c r="C7781" s="84">
        <v>0</v>
      </c>
      <c r="D7781" s="84">
        <v>1</v>
      </c>
      <c r="E7781" s="84" t="e">
        <v>#N/A</v>
      </c>
      <c r="F7781" s="84" t="s">
        <v>63</v>
      </c>
    </row>
    <row r="7782" spans="1:6" x14ac:dyDescent="0.25">
      <c r="A7782" s="84">
        <v>1245443860</v>
      </c>
      <c r="C7782" s="84">
        <v>0</v>
      </c>
      <c r="D7782" s="84">
        <v>1</v>
      </c>
      <c r="E7782" s="84" t="e">
        <v>#N/A</v>
      </c>
      <c r="F7782" s="84" t="s">
        <v>66</v>
      </c>
    </row>
    <row r="7783" spans="1:6" x14ac:dyDescent="0.25">
      <c r="A7783" s="84">
        <v>1184614620</v>
      </c>
      <c r="C7783" s="84">
        <v>0</v>
      </c>
      <c r="D7783" s="84">
        <v>1</v>
      </c>
      <c r="E7783" s="84" t="e">
        <v>#N/A</v>
      </c>
      <c r="F7783" s="84" t="s">
        <v>63</v>
      </c>
    </row>
    <row r="7784" spans="1:6" x14ac:dyDescent="0.25">
      <c r="A7784" s="84">
        <v>1184619348</v>
      </c>
      <c r="C7784" s="84">
        <v>0</v>
      </c>
      <c r="D7784" s="84">
        <v>1</v>
      </c>
      <c r="E7784" s="84" t="e">
        <v>#N/A</v>
      </c>
      <c r="F7784" s="84" t="s">
        <v>66</v>
      </c>
    </row>
    <row r="7785" spans="1:6" x14ac:dyDescent="0.25">
      <c r="A7785" s="84">
        <v>1821324278</v>
      </c>
      <c r="C7785" s="84">
        <v>0</v>
      </c>
      <c r="D7785" s="84">
        <v>1</v>
      </c>
      <c r="E7785" s="84" t="e">
        <v>#N/A</v>
      </c>
      <c r="F7785" s="84" t="s">
        <v>63</v>
      </c>
    </row>
    <row r="7786" spans="1:6" x14ac:dyDescent="0.25">
      <c r="A7786" s="84">
        <v>1689630592</v>
      </c>
      <c r="C7786" s="84">
        <v>0</v>
      </c>
      <c r="D7786" s="84">
        <v>1</v>
      </c>
      <c r="E7786" s="84" t="e">
        <v>#N/A</v>
      </c>
      <c r="F7786" s="84" t="s">
        <v>63</v>
      </c>
    </row>
    <row r="7787" spans="1:6" x14ac:dyDescent="0.25">
      <c r="A7787" s="84">
        <v>1487612255</v>
      </c>
      <c r="C7787" s="84">
        <v>0</v>
      </c>
      <c r="D7787" s="84">
        <v>1</v>
      </c>
      <c r="E7787" s="84" t="e">
        <v>#N/A</v>
      </c>
      <c r="F7787" s="84" t="s">
        <v>67</v>
      </c>
    </row>
    <row r="7788" spans="1:6" x14ac:dyDescent="0.25">
      <c r="A7788" s="84">
        <v>1790919173</v>
      </c>
      <c r="C7788" s="84">
        <v>0</v>
      </c>
      <c r="D7788" s="84">
        <v>1</v>
      </c>
      <c r="E7788" s="84" t="e">
        <v>#N/A</v>
      </c>
      <c r="F7788" s="84" t="s">
        <v>66</v>
      </c>
    </row>
    <row r="7789" spans="1:6" x14ac:dyDescent="0.25">
      <c r="A7789" s="84">
        <v>1558797845</v>
      </c>
      <c r="C7789" s="84">
        <v>0</v>
      </c>
      <c r="D7789" s="84">
        <v>1</v>
      </c>
      <c r="E7789" s="84" t="e">
        <v>#N/A</v>
      </c>
      <c r="F7789" s="84" t="s">
        <v>63</v>
      </c>
    </row>
    <row r="7790" spans="1:6" x14ac:dyDescent="0.25">
      <c r="A7790" s="84">
        <v>1124595509</v>
      </c>
      <c r="C7790" s="84">
        <v>0</v>
      </c>
      <c r="D7790" s="84">
        <v>1</v>
      </c>
      <c r="E7790" s="84" t="e">
        <v>#N/A</v>
      </c>
      <c r="F7790" s="84" t="s">
        <v>63</v>
      </c>
    </row>
    <row r="7791" spans="1:6" x14ac:dyDescent="0.25">
      <c r="A7791" s="84">
        <v>1124587928</v>
      </c>
      <c r="C7791" s="84">
        <v>0</v>
      </c>
      <c r="D7791" s="84">
        <v>1</v>
      </c>
      <c r="E7791" s="84" t="e">
        <v>#N/A</v>
      </c>
      <c r="F7791" s="84" t="s">
        <v>67</v>
      </c>
    </row>
    <row r="7792" spans="1:6" x14ac:dyDescent="0.25">
      <c r="A7792" s="84">
        <v>1508510439</v>
      </c>
      <c r="C7792" s="84">
        <v>0</v>
      </c>
      <c r="D7792" s="84">
        <v>1</v>
      </c>
      <c r="E7792" s="84" t="e">
        <v>#N/A</v>
      </c>
      <c r="F7792" s="84" t="s">
        <v>63</v>
      </c>
    </row>
    <row r="7793" spans="1:6" x14ac:dyDescent="0.25">
      <c r="A7793" s="84">
        <v>1952388142</v>
      </c>
      <c r="C7793" s="84">
        <v>0</v>
      </c>
      <c r="D7793" s="84">
        <v>1</v>
      </c>
      <c r="E7793" s="84" t="e">
        <v>#N/A</v>
      </c>
      <c r="F7793" s="84" t="s">
        <v>63</v>
      </c>
    </row>
    <row r="7794" spans="1:6" x14ac:dyDescent="0.25">
      <c r="A7794" s="84">
        <v>1255395083</v>
      </c>
      <c r="C7794" s="84">
        <v>0</v>
      </c>
      <c r="D7794" s="84">
        <v>1</v>
      </c>
      <c r="E7794" s="84" t="e">
        <v>#N/A</v>
      </c>
      <c r="F7794" s="84" t="s">
        <v>67</v>
      </c>
    </row>
    <row r="7795" spans="1:6" x14ac:dyDescent="0.25">
      <c r="A7795" s="84">
        <v>1710987334</v>
      </c>
      <c r="C7795" s="84">
        <v>0</v>
      </c>
      <c r="D7795" s="84">
        <v>1</v>
      </c>
      <c r="E7795" s="84" t="e">
        <v>#N/A</v>
      </c>
      <c r="F7795" s="84" t="s">
        <v>63</v>
      </c>
    </row>
    <row r="7796" spans="1:6" x14ac:dyDescent="0.25">
      <c r="A7796" s="84">
        <v>1235146150</v>
      </c>
      <c r="C7796" s="84">
        <v>0</v>
      </c>
      <c r="D7796" s="84">
        <v>1</v>
      </c>
      <c r="E7796" s="84" t="e">
        <v>#N/A</v>
      </c>
      <c r="F7796" s="84" t="s">
        <v>63</v>
      </c>
    </row>
    <row r="7797" spans="1:6" x14ac:dyDescent="0.25">
      <c r="A7797" s="84">
        <v>1629005566</v>
      </c>
      <c r="C7797" s="84">
        <v>0</v>
      </c>
      <c r="D7797" s="84">
        <v>1</v>
      </c>
      <c r="E7797" s="84" t="e">
        <v>#N/A</v>
      </c>
      <c r="F7797" s="84" t="s">
        <v>63</v>
      </c>
    </row>
    <row r="7798" spans="1:6" x14ac:dyDescent="0.25">
      <c r="A7798" s="84">
        <v>1053486126</v>
      </c>
      <c r="C7798" s="84">
        <v>0</v>
      </c>
      <c r="D7798" s="84">
        <v>1</v>
      </c>
      <c r="E7798" s="84" t="e">
        <v>#N/A</v>
      </c>
      <c r="F7798" s="84" t="s">
        <v>63</v>
      </c>
    </row>
    <row r="7799" spans="1:6" x14ac:dyDescent="0.25">
      <c r="A7799" s="84">
        <v>1447228838</v>
      </c>
      <c r="C7799" s="84">
        <v>0</v>
      </c>
      <c r="D7799" s="84">
        <v>1</v>
      </c>
      <c r="E7799" s="84" t="e">
        <v>#N/A</v>
      </c>
      <c r="F7799" s="84" t="s">
        <v>63</v>
      </c>
    </row>
    <row r="7800" spans="1:6" x14ac:dyDescent="0.25">
      <c r="A7800" s="84">
        <v>1598777682</v>
      </c>
      <c r="C7800" s="84">
        <v>0</v>
      </c>
      <c r="D7800" s="84">
        <v>1</v>
      </c>
      <c r="E7800" s="84" t="e">
        <v>#N/A</v>
      </c>
      <c r="F7800" s="84" t="s">
        <v>63</v>
      </c>
    </row>
    <row r="7801" spans="1:6" x14ac:dyDescent="0.25">
      <c r="A7801" s="84">
        <v>1659369957</v>
      </c>
      <c r="C7801" s="84">
        <v>0</v>
      </c>
      <c r="D7801" s="84">
        <v>1</v>
      </c>
      <c r="E7801" s="84" t="e">
        <v>#N/A</v>
      </c>
      <c r="F7801" s="84" t="s">
        <v>63</v>
      </c>
    </row>
    <row r="7802" spans="1:6" x14ac:dyDescent="0.25">
      <c r="A7802" s="84">
        <v>1215921937</v>
      </c>
      <c r="C7802" s="84">
        <v>0</v>
      </c>
      <c r="D7802" s="84">
        <v>1</v>
      </c>
      <c r="E7802" s="84" t="e">
        <v>#N/A</v>
      </c>
      <c r="F7802" s="84" t="s">
        <v>67</v>
      </c>
    </row>
    <row r="7803" spans="1:6" x14ac:dyDescent="0.25">
      <c r="A7803" s="84">
        <v>1144537200</v>
      </c>
      <c r="C7803" s="84">
        <v>0</v>
      </c>
      <c r="D7803" s="84">
        <v>1</v>
      </c>
      <c r="E7803" s="84" t="e">
        <v>#N/A</v>
      </c>
      <c r="F7803" s="84" t="s">
        <v>66</v>
      </c>
    </row>
    <row r="7804" spans="1:6" x14ac:dyDescent="0.25">
      <c r="A7804" s="84">
        <v>1962633966</v>
      </c>
      <c r="C7804" s="84">
        <v>0</v>
      </c>
      <c r="D7804" s="84">
        <v>1</v>
      </c>
      <c r="E7804" s="84" t="e">
        <v>#N/A</v>
      </c>
      <c r="F7804" s="84" t="s">
        <v>68</v>
      </c>
    </row>
    <row r="7805" spans="1:6" x14ac:dyDescent="0.25">
      <c r="A7805" s="84">
        <v>1154373223</v>
      </c>
      <c r="C7805" s="84">
        <v>0</v>
      </c>
      <c r="D7805" s="84">
        <v>1</v>
      </c>
      <c r="E7805" s="84" t="e">
        <v>#N/A</v>
      </c>
      <c r="F7805" s="84" t="s">
        <v>66</v>
      </c>
    </row>
    <row r="7806" spans="1:6" x14ac:dyDescent="0.25">
      <c r="A7806" s="84">
        <v>1568881977</v>
      </c>
      <c r="C7806" s="84">
        <v>0</v>
      </c>
      <c r="D7806" s="84">
        <v>1</v>
      </c>
      <c r="E7806" s="84" t="e">
        <v>#N/A</v>
      </c>
      <c r="F7806" s="84" t="s">
        <v>63</v>
      </c>
    </row>
    <row r="7807" spans="1:6" x14ac:dyDescent="0.25">
      <c r="A7807" s="84">
        <v>1043662463</v>
      </c>
      <c r="C7807" s="84">
        <v>0</v>
      </c>
      <c r="D7807" s="84">
        <v>1</v>
      </c>
      <c r="E7807" s="84" t="e">
        <v>#N/A</v>
      </c>
      <c r="F7807" s="84" t="s">
        <v>66</v>
      </c>
    </row>
    <row r="7808" spans="1:6" x14ac:dyDescent="0.25">
      <c r="A7808" s="84">
        <v>1225685035</v>
      </c>
      <c r="C7808" s="84">
        <v>0</v>
      </c>
      <c r="D7808" s="84">
        <v>1</v>
      </c>
      <c r="E7808" s="84" t="e">
        <v>#N/A</v>
      </c>
      <c r="F7808" s="84" t="s">
        <v>63</v>
      </c>
    </row>
    <row r="7809" spans="1:6" x14ac:dyDescent="0.25">
      <c r="A7809" s="84">
        <v>1558033746</v>
      </c>
      <c r="C7809" s="84">
        <v>0</v>
      </c>
      <c r="D7809" s="84">
        <v>1</v>
      </c>
      <c r="E7809" s="84" t="e">
        <v>#N/A</v>
      </c>
      <c r="F7809" s="84" t="s">
        <v>70</v>
      </c>
    </row>
    <row r="7810" spans="1:6" x14ac:dyDescent="0.25">
      <c r="A7810" s="84">
        <v>1215688213</v>
      </c>
      <c r="C7810" s="84">
        <v>0</v>
      </c>
      <c r="D7810" s="84">
        <v>1</v>
      </c>
      <c r="E7810" s="84" t="e">
        <v>#N/A</v>
      </c>
      <c r="F7810" s="84" t="s">
        <v>63</v>
      </c>
    </row>
    <row r="7811" spans="1:6" x14ac:dyDescent="0.25">
      <c r="A7811" s="84">
        <v>1174125512</v>
      </c>
      <c r="C7811" s="84">
        <v>0</v>
      </c>
      <c r="D7811" s="84">
        <v>1</v>
      </c>
      <c r="E7811" s="84" t="e">
        <v>#N/A</v>
      </c>
      <c r="F7811" s="84" t="s">
        <v>63</v>
      </c>
    </row>
    <row r="7812" spans="1:6" x14ac:dyDescent="0.25">
      <c r="A7812" s="84">
        <v>1023270261</v>
      </c>
      <c r="C7812" s="84">
        <v>0</v>
      </c>
      <c r="D7812" s="84">
        <v>1</v>
      </c>
      <c r="E7812" s="84" t="e">
        <v>#N/A</v>
      </c>
      <c r="F7812" s="84" t="s">
        <v>66</v>
      </c>
    </row>
    <row r="7813" spans="1:6" x14ac:dyDescent="0.25">
      <c r="A7813" s="84">
        <v>1003083627</v>
      </c>
      <c r="C7813" s="84">
        <v>0</v>
      </c>
      <c r="D7813" s="84">
        <v>1</v>
      </c>
      <c r="E7813" s="84" t="e">
        <v>#N/A</v>
      </c>
      <c r="F7813" s="84" t="s">
        <v>66</v>
      </c>
    </row>
    <row r="7814" spans="1:6" x14ac:dyDescent="0.25">
      <c r="A7814" s="84">
        <v>1649247057</v>
      </c>
      <c r="C7814" s="84">
        <v>0</v>
      </c>
      <c r="D7814" s="84">
        <v>1</v>
      </c>
      <c r="E7814" s="84" t="e">
        <v>#N/A</v>
      </c>
      <c r="F7814" s="84" t="s">
        <v>66</v>
      </c>
    </row>
    <row r="7815" spans="1:6" x14ac:dyDescent="0.25">
      <c r="A7815" s="84">
        <v>1780690040</v>
      </c>
      <c r="C7815" s="84">
        <v>0</v>
      </c>
      <c r="D7815" s="84">
        <v>1</v>
      </c>
      <c r="E7815" s="84" t="e">
        <v>#N/A</v>
      </c>
      <c r="F7815" s="84" t="s">
        <v>63</v>
      </c>
    </row>
    <row r="7816" spans="1:6" x14ac:dyDescent="0.25">
      <c r="A7816" s="84">
        <v>1932168796</v>
      </c>
      <c r="C7816" s="84">
        <v>0</v>
      </c>
      <c r="D7816" s="84">
        <v>1</v>
      </c>
      <c r="E7816" s="84" t="e">
        <v>#N/A</v>
      </c>
      <c r="F7816" s="84" t="s">
        <v>67</v>
      </c>
    </row>
    <row r="7817" spans="1:6" x14ac:dyDescent="0.25">
      <c r="A7817" s="84">
        <v>1487635066</v>
      </c>
      <c r="C7817" s="84">
        <v>0</v>
      </c>
      <c r="D7817" s="84">
        <v>1</v>
      </c>
      <c r="E7817" s="84" t="e">
        <v>#N/A</v>
      </c>
      <c r="F7817" s="84" t="s">
        <v>68</v>
      </c>
    </row>
    <row r="7818" spans="1:6" x14ac:dyDescent="0.25">
      <c r="A7818" s="84">
        <v>1386649846</v>
      </c>
      <c r="C7818" s="84">
        <v>0</v>
      </c>
      <c r="D7818" s="84">
        <v>1</v>
      </c>
      <c r="E7818" s="84" t="e">
        <v>#N/A</v>
      </c>
      <c r="F7818" s="84" t="s">
        <v>67</v>
      </c>
    </row>
    <row r="7819" spans="1:6" x14ac:dyDescent="0.25">
      <c r="A7819" s="84">
        <v>1558364729</v>
      </c>
      <c r="C7819" s="84">
        <v>0</v>
      </c>
      <c r="D7819" s="84">
        <v>1</v>
      </c>
      <c r="E7819" s="84" t="e">
        <v>#N/A</v>
      </c>
      <c r="F7819" s="84" t="s">
        <v>67</v>
      </c>
    </row>
    <row r="7820" spans="1:6" x14ac:dyDescent="0.25">
      <c r="A7820" s="84">
        <v>1942317243</v>
      </c>
      <c r="C7820" s="84">
        <v>0</v>
      </c>
      <c r="D7820" s="84">
        <v>1</v>
      </c>
      <c r="E7820" s="84" t="e">
        <v>#N/A</v>
      </c>
      <c r="F7820" s="84" t="s">
        <v>63</v>
      </c>
    </row>
    <row r="7821" spans="1:6" x14ac:dyDescent="0.25">
      <c r="A7821" s="84">
        <v>1851552111</v>
      </c>
      <c r="C7821" s="84">
        <v>0</v>
      </c>
      <c r="D7821" s="84">
        <v>1</v>
      </c>
      <c r="E7821" s="84" t="e">
        <v>#N/A</v>
      </c>
      <c r="F7821" s="84" t="s">
        <v>70</v>
      </c>
    </row>
    <row r="7822" spans="1:6" x14ac:dyDescent="0.25">
      <c r="A7822" s="84">
        <v>1295783181</v>
      </c>
      <c r="C7822" s="84">
        <v>0</v>
      </c>
      <c r="D7822" s="84">
        <v>1</v>
      </c>
      <c r="E7822" s="84" t="e">
        <v>#N/A</v>
      </c>
      <c r="F7822" s="84" t="s">
        <v>63</v>
      </c>
    </row>
    <row r="7823" spans="1:6" x14ac:dyDescent="0.25">
      <c r="A7823" s="84">
        <v>1720126600</v>
      </c>
      <c r="C7823" s="84">
        <v>0</v>
      </c>
      <c r="D7823" s="84">
        <v>1</v>
      </c>
      <c r="E7823" s="84" t="e">
        <v>#N/A</v>
      </c>
      <c r="F7823" s="84" t="s">
        <v>67</v>
      </c>
    </row>
    <row r="7824" spans="1:6" x14ac:dyDescent="0.25">
      <c r="A7824" s="84">
        <v>1881604460</v>
      </c>
      <c r="C7824" s="84">
        <v>0</v>
      </c>
      <c r="D7824" s="84">
        <v>1</v>
      </c>
      <c r="E7824" s="84" t="e">
        <v>#N/A</v>
      </c>
      <c r="F7824" s="84" t="s">
        <v>66</v>
      </c>
    </row>
    <row r="7825" spans="1:6" x14ac:dyDescent="0.25">
      <c r="A7825" s="84">
        <v>1023283751</v>
      </c>
      <c r="C7825" s="84">
        <v>0</v>
      </c>
      <c r="D7825" s="84">
        <v>1</v>
      </c>
      <c r="E7825" s="84" t="e">
        <v>#N/A</v>
      </c>
      <c r="F7825" s="84" t="s">
        <v>66</v>
      </c>
    </row>
    <row r="7826" spans="1:6" x14ac:dyDescent="0.25">
      <c r="A7826" s="84">
        <v>1578500856</v>
      </c>
      <c r="C7826" s="84">
        <v>0</v>
      </c>
      <c r="D7826" s="84">
        <v>1</v>
      </c>
      <c r="E7826" s="84" t="e">
        <v>#N/A</v>
      </c>
      <c r="F7826" s="84" t="s">
        <v>66</v>
      </c>
    </row>
    <row r="7827" spans="1:6" x14ac:dyDescent="0.25">
      <c r="A7827" s="84">
        <v>1659557668</v>
      </c>
      <c r="C7827" s="84">
        <v>0</v>
      </c>
      <c r="D7827" s="84">
        <v>1</v>
      </c>
      <c r="E7827" s="84" t="e">
        <v>#N/A</v>
      </c>
      <c r="F7827" s="84" t="s">
        <v>66</v>
      </c>
    </row>
    <row r="7828" spans="1:6" x14ac:dyDescent="0.25">
      <c r="A7828" s="84">
        <v>1770512774</v>
      </c>
      <c r="C7828" s="84">
        <v>0</v>
      </c>
      <c r="D7828" s="84">
        <v>1</v>
      </c>
      <c r="E7828" s="84" t="e">
        <v>#N/A</v>
      </c>
      <c r="F7828" s="84" t="s">
        <v>70</v>
      </c>
    </row>
    <row r="7829" spans="1:6" x14ac:dyDescent="0.25">
      <c r="A7829" s="84">
        <v>1699928770</v>
      </c>
      <c r="C7829" s="84">
        <v>0</v>
      </c>
      <c r="D7829" s="84">
        <v>1</v>
      </c>
      <c r="E7829" s="84" t="e">
        <v>#N/A</v>
      </c>
      <c r="F7829" s="84" t="s">
        <v>70</v>
      </c>
    </row>
    <row r="7830" spans="1:6" x14ac:dyDescent="0.25">
      <c r="A7830" s="84">
        <v>1952590408</v>
      </c>
      <c r="C7830" s="84">
        <v>0</v>
      </c>
      <c r="D7830" s="84">
        <v>1</v>
      </c>
      <c r="E7830" s="84" t="e">
        <v>#N/A</v>
      </c>
      <c r="F7830" s="84" t="s">
        <v>63</v>
      </c>
    </row>
    <row r="7831" spans="1:6" x14ac:dyDescent="0.25">
      <c r="A7831" s="84">
        <v>1831416189</v>
      </c>
      <c r="C7831" s="84">
        <v>0</v>
      </c>
      <c r="D7831" s="84">
        <v>1</v>
      </c>
      <c r="E7831" s="84" t="e">
        <v>#N/A</v>
      </c>
      <c r="F7831" s="84" t="s">
        <v>63</v>
      </c>
    </row>
    <row r="7832" spans="1:6" x14ac:dyDescent="0.25">
      <c r="A7832" s="84">
        <v>1538571419</v>
      </c>
      <c r="C7832" s="84">
        <v>0</v>
      </c>
      <c r="D7832" s="84">
        <v>1</v>
      </c>
      <c r="E7832" s="84" t="e">
        <v>#N/A</v>
      </c>
      <c r="F7832" s="84" t="s">
        <v>67</v>
      </c>
    </row>
    <row r="7833" spans="1:6" x14ac:dyDescent="0.25">
      <c r="A7833" s="84">
        <v>1326466467</v>
      </c>
      <c r="C7833" s="84">
        <v>0</v>
      </c>
      <c r="D7833" s="84">
        <v>1</v>
      </c>
      <c r="E7833" s="84" t="e">
        <v>#N/A</v>
      </c>
      <c r="F7833" s="84" t="s">
        <v>67</v>
      </c>
    </row>
    <row r="7834" spans="1:6" x14ac:dyDescent="0.25">
      <c r="A7834" s="84">
        <v>1770033979</v>
      </c>
      <c r="C7834" s="84">
        <v>0</v>
      </c>
      <c r="D7834" s="84">
        <v>1</v>
      </c>
      <c r="E7834" s="84" t="e">
        <v>#N/A</v>
      </c>
      <c r="F7834" s="84" t="s">
        <v>67</v>
      </c>
    </row>
    <row r="7835" spans="1:6" x14ac:dyDescent="0.25">
      <c r="A7835" s="84">
        <v>1134789217</v>
      </c>
      <c r="C7835" s="84">
        <v>0</v>
      </c>
      <c r="D7835" s="84">
        <v>1</v>
      </c>
      <c r="E7835" s="84" t="e">
        <v>#N/A</v>
      </c>
      <c r="F7835" s="84" t="s">
        <v>63</v>
      </c>
    </row>
    <row r="7836" spans="1:6" x14ac:dyDescent="0.25">
      <c r="A7836" s="84">
        <v>1083257448</v>
      </c>
      <c r="C7836" s="84">
        <v>0</v>
      </c>
      <c r="D7836" s="84">
        <v>1</v>
      </c>
      <c r="E7836" s="84" t="e">
        <v>#N/A</v>
      </c>
      <c r="F7836" s="84" t="s">
        <v>70</v>
      </c>
    </row>
    <row r="7837" spans="1:6" x14ac:dyDescent="0.25">
      <c r="A7837" s="84">
        <v>1427742709</v>
      </c>
      <c r="C7837" s="84">
        <v>0</v>
      </c>
      <c r="D7837" s="84">
        <v>1</v>
      </c>
      <c r="E7837" s="84" t="e">
        <v>#N/A</v>
      </c>
      <c r="F7837" s="84" t="s">
        <v>66</v>
      </c>
    </row>
    <row r="7838" spans="1:6" x14ac:dyDescent="0.25">
      <c r="A7838" s="84">
        <v>1346445574</v>
      </c>
      <c r="C7838" s="84">
        <v>0</v>
      </c>
      <c r="D7838" s="84">
        <v>1</v>
      </c>
      <c r="E7838" s="84" t="e">
        <v>#N/A</v>
      </c>
      <c r="F7838" s="84" t="s">
        <v>63</v>
      </c>
    </row>
    <row r="7839" spans="1:6" x14ac:dyDescent="0.25">
      <c r="A7839" s="84">
        <v>1104841931</v>
      </c>
      <c r="C7839" s="84">
        <v>0</v>
      </c>
      <c r="D7839" s="84">
        <v>1</v>
      </c>
      <c r="E7839" s="84" t="e">
        <v>#N/A</v>
      </c>
      <c r="F7839" s="84" t="s">
        <v>67</v>
      </c>
    </row>
    <row r="7840" spans="1:6" x14ac:dyDescent="0.25">
      <c r="A7840" s="84">
        <v>1598751794</v>
      </c>
      <c r="C7840" s="84">
        <v>0</v>
      </c>
      <c r="D7840" s="84">
        <v>1</v>
      </c>
      <c r="E7840" s="84" t="e">
        <v>#N/A</v>
      </c>
      <c r="F7840" s="84" t="s">
        <v>67</v>
      </c>
    </row>
    <row r="7841" spans="1:6" x14ac:dyDescent="0.25">
      <c r="A7841" s="84">
        <v>1245299288</v>
      </c>
      <c r="C7841" s="84">
        <v>0</v>
      </c>
      <c r="D7841" s="84">
        <v>1</v>
      </c>
      <c r="E7841" s="84" t="e">
        <v>#N/A</v>
      </c>
      <c r="F7841" s="84" t="s">
        <v>70</v>
      </c>
    </row>
    <row r="7842" spans="1:6" x14ac:dyDescent="0.25">
      <c r="A7842" s="84">
        <v>1831130038</v>
      </c>
      <c r="C7842" s="84">
        <v>0</v>
      </c>
      <c r="D7842" s="84">
        <v>1</v>
      </c>
      <c r="E7842" s="84" t="e">
        <v>#N/A</v>
      </c>
      <c r="F7842" s="84" t="s">
        <v>63</v>
      </c>
    </row>
    <row r="7843" spans="1:6" x14ac:dyDescent="0.25">
      <c r="A7843" s="84">
        <v>1891761037</v>
      </c>
      <c r="C7843" s="84">
        <v>0</v>
      </c>
      <c r="D7843" s="84">
        <v>1</v>
      </c>
      <c r="E7843" s="84" t="e">
        <v>#N/A</v>
      </c>
      <c r="F7843" s="84" t="s">
        <v>66</v>
      </c>
    </row>
    <row r="7844" spans="1:6" x14ac:dyDescent="0.25">
      <c r="A7844" s="84">
        <v>1366494874</v>
      </c>
      <c r="C7844" s="84">
        <v>0</v>
      </c>
      <c r="D7844" s="84">
        <v>1</v>
      </c>
      <c r="E7844" s="84" t="e">
        <v>#N/A</v>
      </c>
      <c r="F7844" s="84" t="s">
        <v>66</v>
      </c>
    </row>
    <row r="7845" spans="1:6" x14ac:dyDescent="0.25">
      <c r="A7845" s="84">
        <v>1619097730</v>
      </c>
      <c r="C7845" s="84">
        <v>0</v>
      </c>
      <c r="D7845" s="84">
        <v>1</v>
      </c>
      <c r="E7845" s="84" t="e">
        <v>#N/A</v>
      </c>
      <c r="F7845" s="84" t="s">
        <v>66</v>
      </c>
    </row>
    <row r="7846" spans="1:6" x14ac:dyDescent="0.25">
      <c r="A7846" s="84">
        <v>1639330012</v>
      </c>
      <c r="C7846" s="84">
        <v>0</v>
      </c>
      <c r="D7846" s="84">
        <v>1</v>
      </c>
      <c r="E7846" s="84" t="e">
        <v>#N/A</v>
      </c>
      <c r="F7846" s="84" t="s">
        <v>67</v>
      </c>
    </row>
    <row r="7847" spans="1:6" x14ac:dyDescent="0.25">
      <c r="A7847" s="84">
        <v>1396946596</v>
      </c>
      <c r="C7847" s="84">
        <v>0</v>
      </c>
      <c r="D7847" s="84">
        <v>1</v>
      </c>
      <c r="E7847" s="84" t="e">
        <v>#N/A</v>
      </c>
      <c r="F7847" s="84" t="s">
        <v>70</v>
      </c>
    </row>
    <row r="7848" spans="1:6" x14ac:dyDescent="0.25">
      <c r="A7848" s="84">
        <v>1972513471</v>
      </c>
      <c r="C7848" s="84">
        <v>0</v>
      </c>
      <c r="D7848" s="84">
        <v>1</v>
      </c>
      <c r="E7848" s="84" t="e">
        <v>#N/A</v>
      </c>
      <c r="F7848" s="84" t="s">
        <v>63</v>
      </c>
    </row>
    <row r="7849" spans="1:6" x14ac:dyDescent="0.25">
      <c r="A7849" s="84">
        <v>1801030523</v>
      </c>
      <c r="C7849" s="84">
        <v>0</v>
      </c>
      <c r="D7849" s="84">
        <v>1</v>
      </c>
      <c r="E7849" s="84" t="e">
        <v>#N/A</v>
      </c>
      <c r="F7849" s="84" t="s">
        <v>63</v>
      </c>
    </row>
    <row r="7850" spans="1:6" x14ac:dyDescent="0.25">
      <c r="A7850" s="84">
        <v>1841832839</v>
      </c>
      <c r="C7850" s="84">
        <v>0</v>
      </c>
      <c r="D7850" s="84">
        <v>1</v>
      </c>
      <c r="E7850" s="84" t="e">
        <v>#N/A</v>
      </c>
      <c r="F7850" s="84" t="s">
        <v>67</v>
      </c>
    </row>
    <row r="7851" spans="1:6" x14ac:dyDescent="0.25">
      <c r="A7851" s="84">
        <v>1497343420</v>
      </c>
      <c r="C7851" s="84">
        <v>0</v>
      </c>
      <c r="D7851" s="84">
        <v>1</v>
      </c>
      <c r="E7851" s="84" t="e">
        <v>#N/A</v>
      </c>
      <c r="F7851" s="84" t="s">
        <v>66</v>
      </c>
    </row>
    <row r="7852" spans="1:6" x14ac:dyDescent="0.25">
      <c r="A7852" s="84">
        <v>1720747769</v>
      </c>
      <c r="C7852" s="84">
        <v>0</v>
      </c>
      <c r="D7852" s="84">
        <v>1</v>
      </c>
      <c r="E7852" s="84" t="e">
        <v>#N/A</v>
      </c>
      <c r="F7852" s="84" t="s">
        <v>66</v>
      </c>
    </row>
    <row r="7853" spans="1:6" x14ac:dyDescent="0.25">
      <c r="A7853" s="84">
        <v>1578630281</v>
      </c>
      <c r="C7853" s="84">
        <v>0</v>
      </c>
      <c r="D7853" s="84">
        <v>1</v>
      </c>
      <c r="E7853" s="84" t="e">
        <v>#N/A</v>
      </c>
      <c r="F7853" s="84" t="s">
        <v>63</v>
      </c>
    </row>
    <row r="7854" spans="1:6" x14ac:dyDescent="0.25">
      <c r="A7854" s="84">
        <v>1508867193</v>
      </c>
      <c r="C7854" s="84">
        <v>0</v>
      </c>
      <c r="D7854" s="84">
        <v>1</v>
      </c>
      <c r="E7854" s="84" t="e">
        <v>#N/A</v>
      </c>
      <c r="F7854" s="84" t="s">
        <v>63</v>
      </c>
    </row>
    <row r="7855" spans="1:6" x14ac:dyDescent="0.25">
      <c r="A7855" s="84">
        <v>1295711539</v>
      </c>
      <c r="C7855" s="84">
        <v>0</v>
      </c>
      <c r="D7855" s="84">
        <v>1</v>
      </c>
      <c r="E7855" s="84" t="e">
        <v>#N/A</v>
      </c>
      <c r="F7855" s="84" t="s">
        <v>70</v>
      </c>
    </row>
    <row r="7856" spans="1:6" x14ac:dyDescent="0.25">
      <c r="A7856" s="84">
        <v>1235118597</v>
      </c>
      <c r="C7856" s="84">
        <v>0</v>
      </c>
      <c r="D7856" s="84">
        <v>1</v>
      </c>
      <c r="E7856" s="84" t="e">
        <v>#N/A</v>
      </c>
      <c r="F7856" s="84" t="s">
        <v>70</v>
      </c>
    </row>
    <row r="7857" spans="1:6" x14ac:dyDescent="0.25">
      <c r="A7857" s="84">
        <v>1710955182</v>
      </c>
      <c r="C7857" s="84">
        <v>0</v>
      </c>
      <c r="D7857" s="84">
        <v>1</v>
      </c>
      <c r="E7857" s="84" t="e">
        <v>#N/A</v>
      </c>
      <c r="F7857" s="84" t="s">
        <v>63</v>
      </c>
    </row>
    <row r="7858" spans="1:6" x14ac:dyDescent="0.25">
      <c r="A7858" s="84">
        <v>1932133493</v>
      </c>
      <c r="C7858" s="84">
        <v>0</v>
      </c>
      <c r="D7858" s="84">
        <v>1</v>
      </c>
      <c r="E7858" s="84" t="e">
        <v>#N/A</v>
      </c>
      <c r="F7858" s="84" t="s">
        <v>67</v>
      </c>
    </row>
    <row r="7859" spans="1:6" x14ac:dyDescent="0.25">
      <c r="A7859" s="84">
        <v>1205813763</v>
      </c>
      <c r="C7859" s="84">
        <v>0</v>
      </c>
      <c r="D7859" s="84">
        <v>1</v>
      </c>
      <c r="E7859" s="84" t="e">
        <v>#N/A</v>
      </c>
      <c r="F7859" s="84" t="s">
        <v>63</v>
      </c>
    </row>
    <row r="7860" spans="1:6" x14ac:dyDescent="0.25">
      <c r="A7860" s="84">
        <v>1497712350</v>
      </c>
      <c r="C7860" s="84">
        <v>0</v>
      </c>
      <c r="D7860" s="84">
        <v>1</v>
      </c>
      <c r="E7860" s="84" t="e">
        <v>#N/A</v>
      </c>
      <c r="F7860" s="84" t="s">
        <v>63</v>
      </c>
    </row>
    <row r="7861" spans="1:6" x14ac:dyDescent="0.25">
      <c r="A7861" s="84">
        <v>1629117643</v>
      </c>
      <c r="C7861" s="84">
        <v>0</v>
      </c>
      <c r="D7861" s="84">
        <v>1</v>
      </c>
      <c r="E7861" s="84" t="e">
        <v>#N/A</v>
      </c>
      <c r="F7861" s="84" t="s">
        <v>63</v>
      </c>
    </row>
    <row r="7862" spans="1:6" x14ac:dyDescent="0.25">
      <c r="A7862" s="84">
        <v>1265546592</v>
      </c>
      <c r="C7862" s="84">
        <v>0</v>
      </c>
      <c r="D7862" s="84">
        <v>1</v>
      </c>
      <c r="E7862" s="84" t="e">
        <v>#N/A</v>
      </c>
      <c r="F7862" s="84" t="s">
        <v>67</v>
      </c>
    </row>
    <row r="7863" spans="1:6" x14ac:dyDescent="0.25">
      <c r="A7863" s="84">
        <v>1154350270</v>
      </c>
      <c r="C7863" s="84">
        <v>0</v>
      </c>
      <c r="D7863" s="84">
        <v>1</v>
      </c>
      <c r="E7863" s="84" t="e">
        <v>#N/A</v>
      </c>
      <c r="F7863" s="84" t="s">
        <v>63</v>
      </c>
    </row>
    <row r="7864" spans="1:6" x14ac:dyDescent="0.25">
      <c r="A7864" s="84">
        <v>1528291762</v>
      </c>
      <c r="C7864" s="84">
        <v>0</v>
      </c>
      <c r="D7864" s="84">
        <v>1</v>
      </c>
      <c r="E7864" s="84" t="e">
        <v>#N/A</v>
      </c>
      <c r="F7864" s="84" t="s">
        <v>63</v>
      </c>
    </row>
    <row r="7865" spans="1:6" x14ac:dyDescent="0.25">
      <c r="A7865" s="84">
        <v>1184606410</v>
      </c>
      <c r="C7865" s="84">
        <v>0</v>
      </c>
      <c r="D7865" s="84">
        <v>1</v>
      </c>
      <c r="E7865" s="84" t="e">
        <v>#N/A</v>
      </c>
      <c r="F7865" s="84" t="s">
        <v>66</v>
      </c>
    </row>
    <row r="7866" spans="1:6" x14ac:dyDescent="0.25">
      <c r="A7866" s="84">
        <v>1285739730</v>
      </c>
      <c r="C7866" s="84">
        <v>0</v>
      </c>
      <c r="D7866" s="84">
        <v>1</v>
      </c>
      <c r="E7866" s="84" t="e">
        <v>#N/A</v>
      </c>
      <c r="F7866" s="84" t="s">
        <v>63</v>
      </c>
    </row>
    <row r="7867" spans="1:6" x14ac:dyDescent="0.25">
      <c r="A7867" s="84">
        <v>1104141209</v>
      </c>
      <c r="C7867" s="84">
        <v>0</v>
      </c>
      <c r="D7867" s="84">
        <v>1</v>
      </c>
      <c r="E7867" s="84" t="e">
        <v>#N/A</v>
      </c>
      <c r="F7867" s="84" t="s">
        <v>63</v>
      </c>
    </row>
    <row r="7868" spans="1:6" x14ac:dyDescent="0.25">
      <c r="A7868" s="84">
        <v>1831118421</v>
      </c>
      <c r="C7868" s="84">
        <v>0</v>
      </c>
      <c r="D7868" s="84">
        <v>1</v>
      </c>
      <c r="E7868" s="84" t="e">
        <v>#N/A</v>
      </c>
      <c r="F7868" s="84" t="s">
        <v>70</v>
      </c>
    </row>
    <row r="7869" spans="1:6" x14ac:dyDescent="0.25">
      <c r="A7869" s="84">
        <v>1740222702</v>
      </c>
      <c r="C7869" s="84">
        <v>0</v>
      </c>
      <c r="D7869" s="84">
        <v>1</v>
      </c>
      <c r="E7869" s="84" t="e">
        <v>#N/A</v>
      </c>
      <c r="F7869" s="84" t="s">
        <v>63</v>
      </c>
    </row>
    <row r="7870" spans="1:6" x14ac:dyDescent="0.25">
      <c r="A7870" s="84">
        <v>1518099654</v>
      </c>
      <c r="C7870" s="84">
        <v>0</v>
      </c>
      <c r="D7870" s="84">
        <v>1</v>
      </c>
      <c r="E7870" s="84" t="e">
        <v>#N/A</v>
      </c>
      <c r="F7870" s="84" t="s">
        <v>70</v>
      </c>
    </row>
    <row r="7871" spans="1:6" x14ac:dyDescent="0.25">
      <c r="A7871" s="84">
        <v>1932499092</v>
      </c>
      <c r="C7871" s="84">
        <v>0</v>
      </c>
      <c r="D7871" s="84">
        <v>1</v>
      </c>
      <c r="E7871" s="84" t="e">
        <v>#N/A</v>
      </c>
      <c r="F7871" s="84" t="s">
        <v>66</v>
      </c>
    </row>
    <row r="7872" spans="1:6" x14ac:dyDescent="0.25">
      <c r="A7872" s="84">
        <v>1801195235</v>
      </c>
      <c r="C7872" s="84">
        <v>0</v>
      </c>
      <c r="D7872" s="84">
        <v>1</v>
      </c>
      <c r="E7872" s="84" t="e">
        <v>#N/A</v>
      </c>
      <c r="F7872" s="84" t="s">
        <v>66</v>
      </c>
    </row>
    <row r="7873" spans="1:6" x14ac:dyDescent="0.25">
      <c r="A7873" s="84">
        <v>1598907990</v>
      </c>
      <c r="C7873" s="84">
        <v>0</v>
      </c>
      <c r="D7873" s="84">
        <v>1</v>
      </c>
      <c r="E7873" s="84" t="e">
        <v>#N/A</v>
      </c>
      <c r="F7873" s="84" t="s">
        <v>66</v>
      </c>
    </row>
    <row r="7874" spans="1:6" x14ac:dyDescent="0.25">
      <c r="A7874" s="84">
        <v>1053724179</v>
      </c>
      <c r="C7874" s="84">
        <v>0</v>
      </c>
      <c r="D7874" s="84">
        <v>1</v>
      </c>
      <c r="E7874" s="84" t="e">
        <v>#N/A</v>
      </c>
      <c r="F7874" s="84" t="s">
        <v>67</v>
      </c>
    </row>
    <row r="7875" spans="1:6" x14ac:dyDescent="0.25">
      <c r="A7875" s="84">
        <v>1316351430</v>
      </c>
      <c r="C7875" s="84">
        <v>0</v>
      </c>
      <c r="D7875" s="84">
        <v>1</v>
      </c>
      <c r="E7875" s="84" t="e">
        <v>#N/A</v>
      </c>
      <c r="F7875" s="84" t="s">
        <v>63</v>
      </c>
    </row>
    <row r="7876" spans="1:6" x14ac:dyDescent="0.25">
      <c r="A7876" s="84">
        <v>1093058307</v>
      </c>
      <c r="C7876" s="84">
        <v>0</v>
      </c>
      <c r="D7876" s="84">
        <v>1</v>
      </c>
      <c r="E7876" s="84" t="e">
        <v>#N/A</v>
      </c>
      <c r="F7876" s="84" t="s">
        <v>63</v>
      </c>
    </row>
    <row r="7877" spans="1:6" x14ac:dyDescent="0.25">
      <c r="A7877" s="84">
        <v>1699167130</v>
      </c>
      <c r="C7877" s="84">
        <v>0</v>
      </c>
      <c r="D7877" s="84">
        <v>1</v>
      </c>
      <c r="E7877" s="84" t="e">
        <v>#N/A</v>
      </c>
      <c r="F7877" s="84" t="s">
        <v>70</v>
      </c>
    </row>
    <row r="7878" spans="1:6" x14ac:dyDescent="0.25">
      <c r="A7878" s="84">
        <v>1801283981</v>
      </c>
      <c r="C7878" s="84">
        <v>0</v>
      </c>
      <c r="D7878" s="84">
        <v>1</v>
      </c>
      <c r="E7878" s="84" t="e">
        <v>#N/A</v>
      </c>
      <c r="F7878" s="84" t="s">
        <v>63</v>
      </c>
    </row>
    <row r="7879" spans="1:6" x14ac:dyDescent="0.25">
      <c r="A7879" s="84">
        <v>1841720653</v>
      </c>
      <c r="C7879" s="84">
        <v>0</v>
      </c>
      <c r="D7879" s="84">
        <v>1</v>
      </c>
      <c r="E7879" s="84" t="e">
        <v>#N/A</v>
      </c>
      <c r="F7879" s="84" t="s">
        <v>66</v>
      </c>
    </row>
    <row r="7880" spans="1:6" x14ac:dyDescent="0.25">
      <c r="A7880" s="84">
        <v>1447905823</v>
      </c>
      <c r="C7880" s="84">
        <v>0</v>
      </c>
      <c r="D7880" s="84">
        <v>1</v>
      </c>
      <c r="E7880" s="84" t="e">
        <v>#N/A</v>
      </c>
      <c r="F7880" s="84" t="s">
        <v>66</v>
      </c>
    </row>
    <row r="7881" spans="1:6" x14ac:dyDescent="0.25">
      <c r="A7881" s="84">
        <v>1841988086</v>
      </c>
      <c r="C7881" s="84">
        <v>0</v>
      </c>
      <c r="D7881" s="84">
        <v>1</v>
      </c>
      <c r="E7881" s="84" t="e">
        <v>#N/A</v>
      </c>
      <c r="F7881" s="84" t="s">
        <v>63</v>
      </c>
    </row>
    <row r="7882" spans="1:6" x14ac:dyDescent="0.25">
      <c r="A7882" s="84">
        <v>1932148327</v>
      </c>
      <c r="C7882" s="84">
        <v>0</v>
      </c>
      <c r="D7882" s="84">
        <v>1</v>
      </c>
      <c r="E7882" s="84" t="e">
        <v>#N/A</v>
      </c>
      <c r="F7882" s="84" t="s">
        <v>66</v>
      </c>
    </row>
    <row r="7883" spans="1:6" x14ac:dyDescent="0.25">
      <c r="A7883" s="84">
        <v>1891943098</v>
      </c>
      <c r="C7883" s="84">
        <v>0</v>
      </c>
      <c r="D7883" s="84">
        <v>1</v>
      </c>
      <c r="E7883" s="84" t="e">
        <v>#N/A</v>
      </c>
      <c r="F7883" s="84" t="s">
        <v>66</v>
      </c>
    </row>
    <row r="7884" spans="1:6" x14ac:dyDescent="0.25">
      <c r="A7884" s="84">
        <v>1972616316</v>
      </c>
      <c r="C7884" s="84">
        <v>0</v>
      </c>
      <c r="D7884" s="84">
        <v>1</v>
      </c>
      <c r="E7884" s="84" t="e">
        <v>#N/A</v>
      </c>
      <c r="F7884" s="84" t="s">
        <v>63</v>
      </c>
    </row>
    <row r="7885" spans="1:6" x14ac:dyDescent="0.25">
      <c r="A7885" s="84">
        <v>1275579799</v>
      </c>
      <c r="C7885" s="84">
        <v>0</v>
      </c>
      <c r="D7885" s="84">
        <v>1</v>
      </c>
      <c r="E7885" s="84" t="e">
        <v>#N/A</v>
      </c>
      <c r="F7885" s="84" t="s">
        <v>63</v>
      </c>
    </row>
    <row r="7886" spans="1:6" x14ac:dyDescent="0.25">
      <c r="A7886" s="84">
        <v>1073558862</v>
      </c>
      <c r="C7886" s="84">
        <v>0</v>
      </c>
      <c r="D7886" s="84">
        <v>1</v>
      </c>
      <c r="E7886" s="84" t="e">
        <v>#N/A</v>
      </c>
      <c r="F7886" s="84" t="s">
        <v>67</v>
      </c>
    </row>
    <row r="7887" spans="1:6" x14ac:dyDescent="0.25">
      <c r="A7887" s="84">
        <v>1972586253</v>
      </c>
      <c r="C7887" s="84">
        <v>0</v>
      </c>
      <c r="D7887" s="84">
        <v>1</v>
      </c>
      <c r="E7887" s="84" t="e">
        <v>#N/A</v>
      </c>
      <c r="F7887" s="84" t="s">
        <v>63</v>
      </c>
    </row>
    <row r="7888" spans="1:6" x14ac:dyDescent="0.25">
      <c r="A7888" s="84">
        <v>1356337059</v>
      </c>
      <c r="C7888" s="84">
        <v>0</v>
      </c>
      <c r="D7888" s="84">
        <v>1</v>
      </c>
      <c r="E7888" s="84" t="e">
        <v>#N/A</v>
      </c>
      <c r="F7888" s="84" t="s">
        <v>66</v>
      </c>
    </row>
    <row r="7889" spans="1:6" x14ac:dyDescent="0.25">
      <c r="A7889" s="84">
        <v>1508181256</v>
      </c>
      <c r="C7889" s="84">
        <v>0</v>
      </c>
      <c r="D7889" s="84">
        <v>1</v>
      </c>
      <c r="E7889" s="84" t="e">
        <v>#N/A</v>
      </c>
      <c r="F7889" s="84" t="s">
        <v>70</v>
      </c>
    </row>
    <row r="7890" spans="1:6" x14ac:dyDescent="0.25">
      <c r="A7890" s="84">
        <v>1083858617</v>
      </c>
      <c r="C7890" s="84">
        <v>0</v>
      </c>
      <c r="D7890" s="84">
        <v>1</v>
      </c>
      <c r="E7890" s="84" t="e">
        <v>#N/A</v>
      </c>
      <c r="F7890" s="84" t="s">
        <v>67</v>
      </c>
    </row>
    <row r="7891" spans="1:6" x14ac:dyDescent="0.25">
      <c r="A7891" s="84">
        <v>1932532272</v>
      </c>
      <c r="C7891" s="84">
        <v>0</v>
      </c>
      <c r="D7891" s="84">
        <v>1</v>
      </c>
      <c r="E7891" s="84" t="e">
        <v>#N/A</v>
      </c>
      <c r="F7891" s="84" t="s">
        <v>63</v>
      </c>
    </row>
    <row r="7892" spans="1:6" x14ac:dyDescent="0.25">
      <c r="A7892" s="84">
        <v>1982037073</v>
      </c>
      <c r="C7892" s="84">
        <v>0</v>
      </c>
      <c r="D7892" s="84">
        <v>1</v>
      </c>
      <c r="E7892" s="84" t="e">
        <v>#N/A</v>
      </c>
      <c r="F7892" s="84" t="s">
        <v>66</v>
      </c>
    </row>
    <row r="7893" spans="1:6" x14ac:dyDescent="0.25">
      <c r="A7893" s="84">
        <v>1588058242</v>
      </c>
      <c r="C7893" s="84">
        <v>0</v>
      </c>
      <c r="D7893" s="84">
        <v>1</v>
      </c>
      <c r="E7893" s="84" t="e">
        <v>#N/A</v>
      </c>
      <c r="F7893" s="84" t="s">
        <v>68</v>
      </c>
    </row>
    <row r="7894" spans="1:6" x14ac:dyDescent="0.25">
      <c r="A7894" s="84">
        <v>1518363340</v>
      </c>
      <c r="C7894" s="84">
        <v>0</v>
      </c>
      <c r="D7894" s="84">
        <v>1</v>
      </c>
      <c r="E7894" s="84" t="e">
        <v>#N/A</v>
      </c>
      <c r="F7894" s="84" t="s">
        <v>67</v>
      </c>
    </row>
    <row r="7895" spans="1:6" x14ac:dyDescent="0.25">
      <c r="A7895" s="84">
        <v>1578084091</v>
      </c>
      <c r="C7895" s="84">
        <v>0</v>
      </c>
      <c r="D7895" s="84">
        <v>1</v>
      </c>
      <c r="E7895" s="84" t="e">
        <v>#N/A</v>
      </c>
      <c r="F7895" s="84" t="s">
        <v>63</v>
      </c>
    </row>
    <row r="7896" spans="1:6" x14ac:dyDescent="0.25">
      <c r="A7896" s="84">
        <v>1598436305</v>
      </c>
      <c r="C7896" s="84">
        <v>0</v>
      </c>
      <c r="D7896" s="84">
        <v>1</v>
      </c>
      <c r="E7896" s="84" t="e">
        <v>#N/A</v>
      </c>
      <c r="F7896" s="84" t="s">
        <v>63</v>
      </c>
    </row>
    <row r="7897" spans="1:6" x14ac:dyDescent="0.25">
      <c r="A7897" s="84">
        <v>1740949882</v>
      </c>
      <c r="C7897" s="84">
        <v>0</v>
      </c>
      <c r="D7897" s="84">
        <v>1</v>
      </c>
      <c r="E7897" s="84" t="e">
        <v>#N/A</v>
      </c>
      <c r="F7897" s="84" t="s">
        <v>63</v>
      </c>
    </row>
    <row r="7898" spans="1:6" x14ac:dyDescent="0.25">
      <c r="A7898" s="84">
        <v>1306503362</v>
      </c>
      <c r="C7898" s="84">
        <v>0</v>
      </c>
      <c r="D7898" s="84">
        <v>1</v>
      </c>
      <c r="E7898" s="84" t="e">
        <v>#N/A</v>
      </c>
      <c r="F7898" s="84" t="s">
        <v>63</v>
      </c>
    </row>
    <row r="7899" spans="1:6" x14ac:dyDescent="0.25">
      <c r="A7899" s="84">
        <v>1285606541</v>
      </c>
      <c r="C7899" s="84">
        <v>0</v>
      </c>
      <c r="D7899" s="84">
        <v>1</v>
      </c>
      <c r="E7899" s="84" t="e">
        <v>#N/A</v>
      </c>
      <c r="F7899" s="84" t="s">
        <v>66</v>
      </c>
    </row>
    <row r="7900" spans="1:6" x14ac:dyDescent="0.25">
      <c r="A7900" s="84">
        <v>1861470551</v>
      </c>
      <c r="C7900" s="84">
        <v>0</v>
      </c>
      <c r="D7900" s="84">
        <v>1</v>
      </c>
      <c r="E7900" s="84" t="e">
        <v>#N/A</v>
      </c>
      <c r="F7900" s="84" t="s">
        <v>67</v>
      </c>
    </row>
    <row r="7901" spans="1:6" x14ac:dyDescent="0.25">
      <c r="A7901" s="84">
        <v>1487822854</v>
      </c>
      <c r="C7901" s="84">
        <v>0</v>
      </c>
      <c r="D7901" s="84">
        <v>1</v>
      </c>
      <c r="E7901" s="84" t="e">
        <v>#N/A</v>
      </c>
      <c r="F7901" s="84" t="s">
        <v>66</v>
      </c>
    </row>
    <row r="7902" spans="1:6" x14ac:dyDescent="0.25">
      <c r="A7902" s="84">
        <v>1407818180</v>
      </c>
      <c r="C7902" s="84">
        <v>0</v>
      </c>
      <c r="D7902" s="84">
        <v>1</v>
      </c>
      <c r="E7902" s="84" t="e">
        <v>#N/A</v>
      </c>
      <c r="F7902" s="84" t="s">
        <v>66</v>
      </c>
    </row>
    <row r="7903" spans="1:6" x14ac:dyDescent="0.25">
      <c r="A7903" s="84">
        <v>1043473168</v>
      </c>
      <c r="C7903" s="84">
        <v>0</v>
      </c>
      <c r="D7903" s="84">
        <v>1</v>
      </c>
      <c r="E7903" s="84" t="e">
        <v>#N/A</v>
      </c>
      <c r="F7903" s="84" t="s">
        <v>63</v>
      </c>
    </row>
    <row r="7904" spans="1:6" x14ac:dyDescent="0.25">
      <c r="A7904" s="84">
        <v>1588735617</v>
      </c>
      <c r="C7904" s="84">
        <v>0</v>
      </c>
      <c r="D7904" s="84">
        <v>1</v>
      </c>
      <c r="E7904" s="84" t="e">
        <v>#N/A</v>
      </c>
      <c r="F7904" s="84" t="s">
        <v>66</v>
      </c>
    </row>
    <row r="7905" spans="1:6" x14ac:dyDescent="0.25">
      <c r="A7905" s="84">
        <v>1770586273</v>
      </c>
      <c r="C7905" s="84">
        <v>0</v>
      </c>
      <c r="D7905" s="84">
        <v>1</v>
      </c>
      <c r="E7905" s="84" t="e">
        <v>#N/A</v>
      </c>
      <c r="F7905" s="84" t="s">
        <v>63</v>
      </c>
    </row>
    <row r="7906" spans="1:6" x14ac:dyDescent="0.25">
      <c r="A7906" s="84">
        <v>1851355218</v>
      </c>
      <c r="C7906" s="84">
        <v>0</v>
      </c>
      <c r="D7906" s="84">
        <v>1</v>
      </c>
      <c r="E7906" s="84" t="e">
        <v>#N/A</v>
      </c>
      <c r="F7906" s="84" t="s">
        <v>63</v>
      </c>
    </row>
    <row r="7907" spans="1:6" x14ac:dyDescent="0.25">
      <c r="A7907" s="84">
        <v>1023266541</v>
      </c>
      <c r="C7907" s="84">
        <v>0</v>
      </c>
      <c r="D7907" s="84">
        <v>1</v>
      </c>
      <c r="E7907" s="84" t="e">
        <v>#N/A</v>
      </c>
      <c r="F7907" s="84" t="s">
        <v>68</v>
      </c>
    </row>
    <row r="7908" spans="1:6" x14ac:dyDescent="0.25">
      <c r="A7908" s="84">
        <v>1851601900</v>
      </c>
      <c r="C7908" s="84">
        <v>0</v>
      </c>
      <c r="D7908" s="84">
        <v>1</v>
      </c>
      <c r="E7908" s="84" t="e">
        <v>#N/A</v>
      </c>
      <c r="F7908" s="84" t="s">
        <v>63</v>
      </c>
    </row>
    <row r="7909" spans="1:6" x14ac:dyDescent="0.25">
      <c r="A7909" s="84">
        <v>1417997875</v>
      </c>
      <c r="C7909" s="84">
        <v>0</v>
      </c>
      <c r="D7909" s="84">
        <v>1</v>
      </c>
      <c r="E7909" s="84" t="e">
        <v>#N/A</v>
      </c>
      <c r="F7909" s="84" t="s">
        <v>63</v>
      </c>
    </row>
    <row r="7910" spans="1:6" x14ac:dyDescent="0.25">
      <c r="A7910" s="84">
        <v>1386848752</v>
      </c>
      <c r="C7910" s="84">
        <v>0</v>
      </c>
      <c r="D7910" s="84">
        <v>1</v>
      </c>
      <c r="E7910" s="84" t="e">
        <v>#N/A</v>
      </c>
      <c r="F7910" s="84" t="s">
        <v>63</v>
      </c>
    </row>
    <row r="7911" spans="1:6" x14ac:dyDescent="0.25">
      <c r="A7911" s="84">
        <v>1639158777</v>
      </c>
      <c r="C7911" s="84">
        <v>0</v>
      </c>
      <c r="D7911" s="84">
        <v>1</v>
      </c>
      <c r="E7911" s="84" t="e">
        <v>#N/A</v>
      </c>
      <c r="F7911" s="84" t="s">
        <v>63</v>
      </c>
    </row>
    <row r="7912" spans="1:6" x14ac:dyDescent="0.25">
      <c r="A7912" s="84">
        <v>1811212392</v>
      </c>
      <c r="C7912" s="84">
        <v>0</v>
      </c>
      <c r="D7912" s="84">
        <v>1</v>
      </c>
      <c r="E7912" s="84" t="e">
        <v>#N/A</v>
      </c>
      <c r="F7912" s="84" t="s">
        <v>63</v>
      </c>
    </row>
    <row r="7913" spans="1:6" x14ac:dyDescent="0.25">
      <c r="A7913" s="84">
        <v>1851687958</v>
      </c>
      <c r="C7913" s="84">
        <v>0</v>
      </c>
      <c r="D7913" s="84">
        <v>1</v>
      </c>
      <c r="E7913" s="84" t="e">
        <v>#N/A</v>
      </c>
      <c r="F7913" s="84" t="s">
        <v>67</v>
      </c>
    </row>
    <row r="7914" spans="1:6" x14ac:dyDescent="0.25">
      <c r="A7914" s="84">
        <v>1821498239</v>
      </c>
      <c r="C7914" s="84">
        <v>0</v>
      </c>
      <c r="D7914" s="84">
        <v>1</v>
      </c>
      <c r="E7914" s="84" t="e">
        <v>#N/A</v>
      </c>
      <c r="F7914" s="84" t="s">
        <v>63</v>
      </c>
    </row>
    <row r="7915" spans="1:6" x14ac:dyDescent="0.25">
      <c r="A7915" s="84">
        <v>1568821429</v>
      </c>
      <c r="C7915" s="84">
        <v>0</v>
      </c>
      <c r="D7915" s="84">
        <v>1</v>
      </c>
      <c r="E7915" s="84" t="e">
        <v>#N/A</v>
      </c>
      <c r="F7915" s="84" t="s">
        <v>67</v>
      </c>
    </row>
    <row r="7916" spans="1:6" x14ac:dyDescent="0.25">
      <c r="A7916" s="84">
        <v>1669445938</v>
      </c>
      <c r="C7916" s="84">
        <v>0</v>
      </c>
      <c r="D7916" s="84">
        <v>1</v>
      </c>
      <c r="E7916" s="84" t="e">
        <v>#N/A</v>
      </c>
      <c r="F7916" s="84" t="s">
        <v>63</v>
      </c>
    </row>
    <row r="7917" spans="1:6" x14ac:dyDescent="0.25">
      <c r="A7917" s="84">
        <v>1023771771</v>
      </c>
      <c r="C7917" s="84">
        <v>0</v>
      </c>
      <c r="D7917" s="84">
        <v>1</v>
      </c>
      <c r="E7917" s="84" t="e">
        <v>#N/A</v>
      </c>
      <c r="F7917" s="84" t="s">
        <v>63</v>
      </c>
    </row>
    <row r="7918" spans="1:6" x14ac:dyDescent="0.25">
      <c r="A7918" s="84">
        <v>1497770416</v>
      </c>
      <c r="C7918" s="84">
        <v>0</v>
      </c>
      <c r="D7918" s="84">
        <v>1</v>
      </c>
      <c r="E7918" s="84" t="e">
        <v>#N/A</v>
      </c>
      <c r="F7918" s="84" t="s">
        <v>68</v>
      </c>
    </row>
    <row r="7919" spans="1:6" x14ac:dyDescent="0.25">
      <c r="A7919" s="84">
        <v>1194755728</v>
      </c>
      <c r="C7919" s="84">
        <v>0</v>
      </c>
      <c r="D7919" s="84">
        <v>1</v>
      </c>
      <c r="E7919" s="84" t="e">
        <v>#N/A</v>
      </c>
      <c r="F7919" s="84" t="s">
        <v>67</v>
      </c>
    </row>
    <row r="7920" spans="1:6" x14ac:dyDescent="0.25">
      <c r="A7920" s="84">
        <v>1083638217</v>
      </c>
      <c r="C7920" s="84">
        <v>0</v>
      </c>
      <c r="D7920" s="84">
        <v>1</v>
      </c>
      <c r="E7920" s="84" t="e">
        <v>#N/A</v>
      </c>
      <c r="F7920" s="84" t="s">
        <v>63</v>
      </c>
    </row>
    <row r="7921" spans="1:6" x14ac:dyDescent="0.25">
      <c r="A7921" s="84">
        <v>1720025463</v>
      </c>
      <c r="C7921" s="84">
        <v>0</v>
      </c>
      <c r="D7921" s="84">
        <v>1</v>
      </c>
      <c r="E7921" s="84" t="e">
        <v>#N/A</v>
      </c>
      <c r="F7921" s="84" t="s">
        <v>63</v>
      </c>
    </row>
    <row r="7922" spans="1:6" x14ac:dyDescent="0.25">
      <c r="A7922" s="84">
        <v>1144420837</v>
      </c>
      <c r="C7922" s="84">
        <v>0</v>
      </c>
      <c r="D7922" s="84">
        <v>1</v>
      </c>
      <c r="E7922" s="84" t="e">
        <v>#N/A</v>
      </c>
      <c r="F7922" s="84" t="s">
        <v>70</v>
      </c>
    </row>
    <row r="7923" spans="1:6" x14ac:dyDescent="0.25">
      <c r="A7923" s="84">
        <v>1669663811</v>
      </c>
      <c r="C7923" s="84">
        <v>0</v>
      </c>
      <c r="D7923" s="84">
        <v>1</v>
      </c>
      <c r="E7923" s="84" t="e">
        <v>#N/A</v>
      </c>
      <c r="F7923" s="84" t="s">
        <v>67</v>
      </c>
    </row>
    <row r="7924" spans="1:6" x14ac:dyDescent="0.25">
      <c r="A7924" s="84">
        <v>1932113149</v>
      </c>
      <c r="C7924" s="84">
        <v>0</v>
      </c>
      <c r="D7924" s="84">
        <v>1</v>
      </c>
      <c r="E7924" s="84" t="e">
        <v>#N/A</v>
      </c>
      <c r="F7924" s="84" t="s">
        <v>67</v>
      </c>
    </row>
    <row r="7925" spans="1:6" x14ac:dyDescent="0.25">
      <c r="A7925" s="84">
        <v>1871799973</v>
      </c>
      <c r="C7925" s="84">
        <v>0</v>
      </c>
      <c r="D7925" s="84">
        <v>1</v>
      </c>
      <c r="E7925" s="84" t="e">
        <v>#N/A</v>
      </c>
      <c r="F7925" s="84" t="s">
        <v>66</v>
      </c>
    </row>
    <row r="7926" spans="1:6" x14ac:dyDescent="0.25">
      <c r="A7926" s="84">
        <v>1215254602</v>
      </c>
      <c r="C7926" s="84">
        <v>0</v>
      </c>
      <c r="D7926" s="84">
        <v>1</v>
      </c>
      <c r="E7926" s="84" t="e">
        <v>#N/A</v>
      </c>
      <c r="F7926" s="84" t="s">
        <v>68</v>
      </c>
    </row>
    <row r="7927" spans="1:6" x14ac:dyDescent="0.25">
      <c r="A7927" s="84">
        <v>1649249947</v>
      </c>
      <c r="C7927" s="84">
        <v>0</v>
      </c>
      <c r="D7927" s="84">
        <v>1</v>
      </c>
      <c r="E7927" s="84" t="e">
        <v>#N/A</v>
      </c>
      <c r="F7927" s="84" t="s">
        <v>66</v>
      </c>
    </row>
    <row r="7928" spans="1:6" x14ac:dyDescent="0.25">
      <c r="A7928" s="84">
        <v>1366478653</v>
      </c>
      <c r="C7928" s="84">
        <v>0</v>
      </c>
      <c r="D7928" s="84">
        <v>1</v>
      </c>
      <c r="E7928" s="84" t="e">
        <v>#N/A</v>
      </c>
      <c r="F7928" s="84" t="s">
        <v>63</v>
      </c>
    </row>
    <row r="7929" spans="1:6" x14ac:dyDescent="0.25">
      <c r="A7929" s="84">
        <v>1891198735</v>
      </c>
      <c r="C7929" s="84">
        <v>0</v>
      </c>
      <c r="D7929" s="84">
        <v>1</v>
      </c>
      <c r="E7929" s="84" t="e">
        <v>#N/A</v>
      </c>
      <c r="F7929" s="84" t="s">
        <v>63</v>
      </c>
    </row>
    <row r="7930" spans="1:6" x14ac:dyDescent="0.25">
      <c r="A7930" s="84">
        <v>1295122497</v>
      </c>
      <c r="C7930" s="84">
        <v>0</v>
      </c>
      <c r="D7930" s="84">
        <v>1</v>
      </c>
      <c r="E7930" s="84" t="e">
        <v>#N/A</v>
      </c>
      <c r="F7930" s="84" t="s">
        <v>63</v>
      </c>
    </row>
    <row r="7931" spans="1:6" x14ac:dyDescent="0.25">
      <c r="A7931" s="84">
        <v>1720475403</v>
      </c>
      <c r="C7931" s="84">
        <v>0</v>
      </c>
      <c r="D7931" s="84">
        <v>1</v>
      </c>
      <c r="E7931" s="84" t="e">
        <v>#N/A</v>
      </c>
      <c r="F7931" s="84" t="s">
        <v>63</v>
      </c>
    </row>
    <row r="7932" spans="1:6" x14ac:dyDescent="0.25">
      <c r="A7932" s="84">
        <v>1275915506</v>
      </c>
      <c r="C7932" s="84">
        <v>0</v>
      </c>
      <c r="D7932" s="84">
        <v>1</v>
      </c>
      <c r="E7932" s="84" t="e">
        <v>#N/A</v>
      </c>
      <c r="F7932" s="84" t="s">
        <v>66</v>
      </c>
    </row>
    <row r="7933" spans="1:6" x14ac:dyDescent="0.25">
      <c r="A7933" s="84">
        <v>1689085201</v>
      </c>
      <c r="C7933" s="84">
        <v>0</v>
      </c>
      <c r="D7933" s="84">
        <v>1</v>
      </c>
      <c r="E7933" s="84" t="e">
        <v>#N/A</v>
      </c>
      <c r="F7933" s="84" t="s">
        <v>63</v>
      </c>
    </row>
    <row r="7934" spans="1:6" x14ac:dyDescent="0.25">
      <c r="A7934" s="84">
        <v>1639680366</v>
      </c>
      <c r="C7934" s="84">
        <v>0</v>
      </c>
      <c r="D7934" s="84">
        <v>1</v>
      </c>
      <c r="E7934" s="84" t="e">
        <v>#N/A</v>
      </c>
      <c r="F7934" s="84" t="s">
        <v>63</v>
      </c>
    </row>
    <row r="7935" spans="1:6" x14ac:dyDescent="0.25">
      <c r="A7935" s="84">
        <v>1033740287</v>
      </c>
      <c r="C7935" s="84">
        <v>0</v>
      </c>
      <c r="D7935" s="84">
        <v>1</v>
      </c>
      <c r="E7935" s="84" t="e">
        <v>#N/A</v>
      </c>
      <c r="F7935" s="84" t="s">
        <v>67</v>
      </c>
    </row>
    <row r="7936" spans="1:6" x14ac:dyDescent="0.25">
      <c r="A7936" s="84">
        <v>1174116529</v>
      </c>
      <c r="C7936" s="84">
        <v>0</v>
      </c>
      <c r="D7936" s="84">
        <v>1</v>
      </c>
      <c r="E7936" s="84" t="e">
        <v>#N/A</v>
      </c>
      <c r="F7936" s="84" t="s">
        <v>66</v>
      </c>
    </row>
    <row r="7937" spans="1:6" x14ac:dyDescent="0.25">
      <c r="A7937" s="84">
        <v>1477296960</v>
      </c>
      <c r="C7937" s="84">
        <v>0</v>
      </c>
      <c r="D7937" s="84">
        <v>1</v>
      </c>
      <c r="E7937" s="84" t="e">
        <v>#N/A</v>
      </c>
      <c r="F7937" s="84" t="s">
        <v>66</v>
      </c>
    </row>
    <row r="7938" spans="1:6" x14ac:dyDescent="0.25">
      <c r="A7938" s="84">
        <v>1043935844</v>
      </c>
      <c r="C7938" s="84">
        <v>0</v>
      </c>
      <c r="D7938" s="84">
        <v>1</v>
      </c>
      <c r="E7938" s="84" t="e">
        <v>#N/A</v>
      </c>
      <c r="F7938" s="84" t="s">
        <v>63</v>
      </c>
    </row>
    <row r="7939" spans="1:6" x14ac:dyDescent="0.25">
      <c r="A7939" s="84">
        <v>1487643854</v>
      </c>
      <c r="C7939" s="84">
        <v>0</v>
      </c>
      <c r="D7939" s="84">
        <v>1</v>
      </c>
      <c r="E7939" s="84" t="e">
        <v>#N/A</v>
      </c>
      <c r="F7939" s="84" t="s">
        <v>66</v>
      </c>
    </row>
    <row r="7940" spans="1:6" x14ac:dyDescent="0.25">
      <c r="A7940" s="84">
        <v>1629015037</v>
      </c>
      <c r="C7940" s="84">
        <v>0</v>
      </c>
      <c r="D7940" s="84">
        <v>1</v>
      </c>
      <c r="E7940" s="84" t="e">
        <v>#N/A</v>
      </c>
      <c r="F7940" s="84" t="s">
        <v>67</v>
      </c>
    </row>
    <row r="7941" spans="1:6" x14ac:dyDescent="0.25">
      <c r="A7941" s="84">
        <v>1386660876</v>
      </c>
      <c r="C7941" s="84">
        <v>0</v>
      </c>
      <c r="D7941" s="84">
        <v>1</v>
      </c>
      <c r="E7941" s="84" t="e">
        <v>#N/A</v>
      </c>
      <c r="F7941" s="84" t="s">
        <v>67</v>
      </c>
    </row>
    <row r="7942" spans="1:6" x14ac:dyDescent="0.25">
      <c r="A7942" s="84">
        <v>1215991880</v>
      </c>
      <c r="C7942" s="84">
        <v>0</v>
      </c>
      <c r="D7942" s="84">
        <v>1</v>
      </c>
      <c r="E7942" s="84" t="e">
        <v>#N/A</v>
      </c>
      <c r="F7942" s="84" t="s">
        <v>68</v>
      </c>
    </row>
    <row r="7943" spans="1:6" x14ac:dyDescent="0.25">
      <c r="A7943" s="84">
        <v>1952509911</v>
      </c>
      <c r="C7943" s="84">
        <v>0</v>
      </c>
      <c r="D7943" s="84">
        <v>1</v>
      </c>
      <c r="E7943" s="84" t="e">
        <v>#N/A</v>
      </c>
      <c r="F7943" s="84" t="s">
        <v>66</v>
      </c>
    </row>
    <row r="7944" spans="1:6" x14ac:dyDescent="0.25">
      <c r="A7944" s="84">
        <v>1679671093</v>
      </c>
      <c r="C7944" s="84">
        <v>0</v>
      </c>
      <c r="D7944" s="84">
        <v>1</v>
      </c>
      <c r="E7944" s="84" t="e">
        <v>#N/A</v>
      </c>
      <c r="F7944" s="84" t="s">
        <v>66</v>
      </c>
    </row>
    <row r="7945" spans="1:6" x14ac:dyDescent="0.25">
      <c r="A7945" s="84">
        <v>1790755031</v>
      </c>
      <c r="C7945" s="84">
        <v>0</v>
      </c>
      <c r="D7945" s="84">
        <v>1</v>
      </c>
      <c r="E7945" s="84" t="e">
        <v>#N/A</v>
      </c>
      <c r="F7945" s="84" t="s">
        <v>70</v>
      </c>
    </row>
    <row r="7946" spans="1:6" x14ac:dyDescent="0.25">
      <c r="A7946" s="84">
        <v>1871731836</v>
      </c>
      <c r="C7946" s="84">
        <v>0</v>
      </c>
      <c r="D7946" s="84">
        <v>1</v>
      </c>
      <c r="E7946" s="84" t="e">
        <v>#N/A</v>
      </c>
      <c r="F7946" s="84" t="s">
        <v>66</v>
      </c>
    </row>
    <row r="7947" spans="1:6" x14ac:dyDescent="0.25">
      <c r="A7947" s="84">
        <v>1528086212</v>
      </c>
      <c r="C7947" s="84">
        <v>0</v>
      </c>
      <c r="D7947" s="84">
        <v>1</v>
      </c>
      <c r="E7947" s="84" t="e">
        <v>#N/A</v>
      </c>
      <c r="F7947" s="84" t="s">
        <v>63</v>
      </c>
    </row>
    <row r="7948" spans="1:6" x14ac:dyDescent="0.25">
      <c r="A7948" s="84">
        <v>1407171614</v>
      </c>
      <c r="C7948" s="84">
        <v>0</v>
      </c>
      <c r="D7948" s="84">
        <v>1</v>
      </c>
      <c r="E7948" s="84" t="e">
        <v>#N/A</v>
      </c>
      <c r="F7948" s="84" t="s">
        <v>63</v>
      </c>
    </row>
    <row r="7949" spans="1:6" x14ac:dyDescent="0.25">
      <c r="A7949" s="84">
        <v>1265412654</v>
      </c>
      <c r="C7949" s="84">
        <v>0</v>
      </c>
      <c r="D7949" s="84">
        <v>1</v>
      </c>
      <c r="E7949" s="84" t="e">
        <v>#N/A</v>
      </c>
      <c r="F7949" s="84" t="s">
        <v>63</v>
      </c>
    </row>
    <row r="7950" spans="1:6" x14ac:dyDescent="0.25">
      <c r="A7950" s="84">
        <v>1598963746</v>
      </c>
      <c r="C7950" s="84">
        <v>0</v>
      </c>
      <c r="D7950" s="84">
        <v>1</v>
      </c>
      <c r="E7950" s="84" t="e">
        <v>#N/A</v>
      </c>
      <c r="F7950" s="84" t="s">
        <v>67</v>
      </c>
    </row>
    <row r="7951" spans="1:6" x14ac:dyDescent="0.25">
      <c r="A7951" s="84">
        <v>1215286760</v>
      </c>
      <c r="C7951" s="84">
        <v>0</v>
      </c>
      <c r="D7951" s="84">
        <v>1</v>
      </c>
      <c r="E7951" s="84" t="e">
        <v>#N/A</v>
      </c>
      <c r="F7951" s="84" t="s">
        <v>70</v>
      </c>
    </row>
    <row r="7952" spans="1:6" x14ac:dyDescent="0.25">
      <c r="A7952" s="84">
        <v>1124290416</v>
      </c>
      <c r="C7952" s="84">
        <v>0</v>
      </c>
      <c r="D7952" s="84">
        <v>1</v>
      </c>
      <c r="E7952" s="84" t="e">
        <v>#N/A</v>
      </c>
      <c r="F7952" s="84" t="s">
        <v>70</v>
      </c>
    </row>
    <row r="7953" spans="1:6" x14ac:dyDescent="0.25">
      <c r="A7953" s="84">
        <v>1114366515</v>
      </c>
      <c r="C7953" s="84">
        <v>0</v>
      </c>
      <c r="D7953" s="84">
        <v>1</v>
      </c>
      <c r="E7953" s="84" t="e">
        <v>#N/A</v>
      </c>
      <c r="F7953" s="84" t="s">
        <v>70</v>
      </c>
    </row>
    <row r="7954" spans="1:6" x14ac:dyDescent="0.25">
      <c r="A7954" s="84">
        <v>1093198475</v>
      </c>
      <c r="C7954" s="84">
        <v>0</v>
      </c>
      <c r="D7954" s="84">
        <v>1</v>
      </c>
      <c r="E7954" s="84" t="e">
        <v>#N/A</v>
      </c>
      <c r="F7954" s="84" t="s">
        <v>67</v>
      </c>
    </row>
    <row r="7955" spans="1:6" x14ac:dyDescent="0.25">
      <c r="A7955" s="84">
        <v>1356726160</v>
      </c>
      <c r="C7955" s="84">
        <v>0</v>
      </c>
      <c r="D7955" s="84">
        <v>1</v>
      </c>
      <c r="E7955" s="84" t="e">
        <v>#N/A</v>
      </c>
      <c r="F7955" s="84" t="s">
        <v>63</v>
      </c>
    </row>
    <row r="7956" spans="1:6" x14ac:dyDescent="0.25">
      <c r="A7956" s="84">
        <v>1467418087</v>
      </c>
      <c r="C7956" s="84">
        <v>0</v>
      </c>
      <c r="D7956" s="84">
        <v>1</v>
      </c>
      <c r="E7956" s="84" t="e">
        <v>#N/A</v>
      </c>
      <c r="F7956" s="84" t="s">
        <v>63</v>
      </c>
    </row>
    <row r="7957" spans="1:6" x14ac:dyDescent="0.25">
      <c r="A7957" s="84">
        <v>1972768539</v>
      </c>
      <c r="C7957" s="84">
        <v>0</v>
      </c>
      <c r="D7957" s="84">
        <v>1</v>
      </c>
      <c r="E7957" s="84" t="e">
        <v>#N/A</v>
      </c>
      <c r="F7957" s="84" t="s">
        <v>63</v>
      </c>
    </row>
    <row r="7958" spans="1:6" x14ac:dyDescent="0.25">
      <c r="A7958" s="84">
        <v>1821059668</v>
      </c>
      <c r="C7958" s="84">
        <v>0</v>
      </c>
      <c r="D7958" s="84">
        <v>1</v>
      </c>
      <c r="E7958" s="84" t="e">
        <v>#N/A</v>
      </c>
      <c r="F7958" s="84" t="s">
        <v>63</v>
      </c>
    </row>
    <row r="7959" spans="1:6" x14ac:dyDescent="0.25">
      <c r="A7959" s="84">
        <v>1366440950</v>
      </c>
      <c r="C7959" s="84">
        <v>0</v>
      </c>
      <c r="D7959" s="84">
        <v>1</v>
      </c>
      <c r="E7959" s="84" t="e">
        <v>#N/A</v>
      </c>
      <c r="F7959" s="84" t="s">
        <v>63</v>
      </c>
    </row>
    <row r="7960" spans="1:6" x14ac:dyDescent="0.25">
      <c r="A7960" s="84">
        <v>1114915741</v>
      </c>
      <c r="C7960" s="84">
        <v>0</v>
      </c>
      <c r="D7960" s="84">
        <v>1</v>
      </c>
      <c r="E7960" s="84" t="e">
        <v>#N/A</v>
      </c>
      <c r="F7960" s="84" t="s">
        <v>66</v>
      </c>
    </row>
    <row r="7961" spans="1:6" x14ac:dyDescent="0.25">
      <c r="A7961" s="84">
        <v>1164440293</v>
      </c>
      <c r="C7961" s="84">
        <v>0</v>
      </c>
      <c r="D7961" s="84">
        <v>1</v>
      </c>
      <c r="E7961" s="84" t="e">
        <v>#N/A</v>
      </c>
      <c r="F7961" s="84" t="s">
        <v>66</v>
      </c>
    </row>
    <row r="7962" spans="1:6" x14ac:dyDescent="0.25">
      <c r="A7962" s="84">
        <v>1801979828</v>
      </c>
      <c r="C7962" s="84">
        <v>0</v>
      </c>
      <c r="D7962" s="84">
        <v>1</v>
      </c>
      <c r="E7962" s="84" t="e">
        <v>#N/A</v>
      </c>
      <c r="F7962" s="84" t="s">
        <v>63</v>
      </c>
    </row>
    <row r="7963" spans="1:6" x14ac:dyDescent="0.25">
      <c r="A7963" s="84">
        <v>1790862886</v>
      </c>
      <c r="C7963" s="84">
        <v>0</v>
      </c>
      <c r="D7963" s="84">
        <v>1</v>
      </c>
      <c r="E7963" s="84" t="e">
        <v>#N/A</v>
      </c>
      <c r="F7963" s="84" t="s">
        <v>70</v>
      </c>
    </row>
    <row r="7964" spans="1:6" x14ac:dyDescent="0.25">
      <c r="A7964" s="84">
        <v>1518073782</v>
      </c>
      <c r="C7964" s="84">
        <v>0</v>
      </c>
      <c r="D7964" s="84">
        <v>1</v>
      </c>
      <c r="E7964" s="84" t="e">
        <v>#N/A</v>
      </c>
      <c r="F7964" s="84" t="s">
        <v>63</v>
      </c>
    </row>
    <row r="7965" spans="1:6" x14ac:dyDescent="0.25">
      <c r="A7965" s="84">
        <v>1487896486</v>
      </c>
      <c r="C7965" s="84">
        <v>0</v>
      </c>
      <c r="D7965" s="84">
        <v>1</v>
      </c>
      <c r="E7965" s="84" t="e">
        <v>#N/A</v>
      </c>
      <c r="F7965" s="84" t="s">
        <v>67</v>
      </c>
    </row>
    <row r="7966" spans="1:6" x14ac:dyDescent="0.25">
      <c r="A7966" s="84">
        <v>1285637116</v>
      </c>
      <c r="C7966" s="84">
        <v>0</v>
      </c>
      <c r="D7966" s="84">
        <v>1</v>
      </c>
      <c r="E7966" s="84" t="e">
        <v>#N/A</v>
      </c>
      <c r="F7966" s="84" t="s">
        <v>63</v>
      </c>
    </row>
    <row r="7967" spans="1:6" x14ac:dyDescent="0.25">
      <c r="A7967" s="84">
        <v>1033273750</v>
      </c>
      <c r="C7967" s="84">
        <v>0</v>
      </c>
      <c r="D7967" s="84">
        <v>1</v>
      </c>
      <c r="E7967" s="84" t="e">
        <v>#N/A</v>
      </c>
      <c r="F7967" s="84" t="s">
        <v>63</v>
      </c>
    </row>
    <row r="7968" spans="1:6" x14ac:dyDescent="0.25">
      <c r="A7968" s="84">
        <v>1902916778</v>
      </c>
      <c r="C7968" s="84">
        <v>0</v>
      </c>
      <c r="D7968" s="84">
        <v>1</v>
      </c>
      <c r="E7968" s="84" t="e">
        <v>#N/A</v>
      </c>
      <c r="F7968" s="84" t="s">
        <v>63</v>
      </c>
    </row>
    <row r="7969" spans="1:6" x14ac:dyDescent="0.25">
      <c r="A7969" s="84">
        <v>1447461116</v>
      </c>
      <c r="C7969" s="84">
        <v>0</v>
      </c>
      <c r="D7969" s="84">
        <v>1</v>
      </c>
      <c r="E7969" s="84" t="e">
        <v>#N/A</v>
      </c>
      <c r="F7969" s="84" t="s">
        <v>70</v>
      </c>
    </row>
    <row r="7970" spans="1:6" x14ac:dyDescent="0.25">
      <c r="A7970" s="84">
        <v>1598101503</v>
      </c>
      <c r="C7970" s="84">
        <v>0</v>
      </c>
      <c r="D7970" s="84">
        <v>1</v>
      </c>
      <c r="E7970" s="84" t="e">
        <v>#N/A</v>
      </c>
      <c r="F7970" s="84" t="s">
        <v>63</v>
      </c>
    </row>
    <row r="7971" spans="1:6" x14ac:dyDescent="0.25">
      <c r="A7971" s="84">
        <v>1356709026</v>
      </c>
      <c r="C7971" s="84">
        <v>0</v>
      </c>
      <c r="D7971" s="84">
        <v>1</v>
      </c>
      <c r="E7971" s="84" t="e">
        <v>#N/A</v>
      </c>
      <c r="F7971" s="84" t="s">
        <v>63</v>
      </c>
    </row>
    <row r="7972" spans="1:6" x14ac:dyDescent="0.25">
      <c r="A7972" s="84">
        <v>1104273648</v>
      </c>
      <c r="C7972" s="84">
        <v>0</v>
      </c>
      <c r="D7972" s="84">
        <v>1</v>
      </c>
      <c r="E7972" s="84" t="e">
        <v>#N/A</v>
      </c>
      <c r="F7972" s="84" t="s">
        <v>66</v>
      </c>
    </row>
    <row r="7973" spans="1:6" x14ac:dyDescent="0.25">
      <c r="A7973" s="84">
        <v>1245624626</v>
      </c>
      <c r="C7973" s="84">
        <v>0</v>
      </c>
      <c r="D7973" s="84">
        <v>1</v>
      </c>
      <c r="E7973" s="84" t="e">
        <v>#N/A</v>
      </c>
      <c r="F7973" s="84" t="s">
        <v>68</v>
      </c>
    </row>
    <row r="7974" spans="1:6" x14ac:dyDescent="0.25">
      <c r="A7974" s="84">
        <v>1568978377</v>
      </c>
      <c r="C7974" s="84">
        <v>0</v>
      </c>
      <c r="D7974" s="84">
        <v>1</v>
      </c>
      <c r="E7974" s="84" t="e">
        <v>#N/A</v>
      </c>
      <c r="F7974" s="84" t="s">
        <v>63</v>
      </c>
    </row>
    <row r="7975" spans="1:6" x14ac:dyDescent="0.25">
      <c r="A7975" s="84">
        <v>1265972004</v>
      </c>
      <c r="C7975" s="84">
        <v>0</v>
      </c>
      <c r="D7975" s="84">
        <v>1</v>
      </c>
      <c r="E7975" s="84" t="e">
        <v>#N/A</v>
      </c>
      <c r="F7975" s="84" t="s">
        <v>67</v>
      </c>
    </row>
    <row r="7976" spans="1:6" x14ac:dyDescent="0.25">
      <c r="A7976" s="84">
        <v>1588220966</v>
      </c>
      <c r="C7976" s="84">
        <v>0</v>
      </c>
      <c r="D7976" s="84">
        <v>1</v>
      </c>
      <c r="E7976" s="84" t="e">
        <v>#N/A</v>
      </c>
      <c r="F7976" s="84" t="s">
        <v>63</v>
      </c>
    </row>
    <row r="7977" spans="1:6" x14ac:dyDescent="0.25">
      <c r="A7977" s="84">
        <v>1437815032</v>
      </c>
      <c r="C7977" s="84">
        <v>0</v>
      </c>
      <c r="D7977" s="84">
        <v>1</v>
      </c>
      <c r="E7977" s="84" t="e">
        <v>#N/A</v>
      </c>
      <c r="F7977" s="84" t="s">
        <v>63</v>
      </c>
    </row>
    <row r="7978" spans="1:6" x14ac:dyDescent="0.25">
      <c r="A7978" s="84">
        <v>1003480245</v>
      </c>
      <c r="C7978" s="84">
        <v>0</v>
      </c>
      <c r="D7978" s="84">
        <v>1</v>
      </c>
      <c r="E7978" s="84" t="e">
        <v>#N/A</v>
      </c>
      <c r="F7978" s="84" t="s">
        <v>67</v>
      </c>
    </row>
    <row r="7979" spans="1:6" x14ac:dyDescent="0.25">
      <c r="A7979" s="84">
        <v>1952385692</v>
      </c>
      <c r="C7979" s="84">
        <v>0</v>
      </c>
      <c r="D7979" s="84">
        <v>1</v>
      </c>
      <c r="E7979" s="84" t="e">
        <v>#N/A</v>
      </c>
      <c r="F7979" s="84" t="s">
        <v>66</v>
      </c>
    </row>
    <row r="7980" spans="1:6" x14ac:dyDescent="0.25">
      <c r="A7980" s="84">
        <v>1275623449</v>
      </c>
      <c r="C7980" s="84">
        <v>0</v>
      </c>
      <c r="D7980" s="84">
        <v>1</v>
      </c>
      <c r="E7980" s="84" t="e">
        <v>#N/A</v>
      </c>
      <c r="F7980" s="84" t="s">
        <v>67</v>
      </c>
    </row>
    <row r="7981" spans="1:6" x14ac:dyDescent="0.25">
      <c r="A7981" s="84">
        <v>1770646127</v>
      </c>
      <c r="C7981" s="84">
        <v>0</v>
      </c>
      <c r="D7981" s="84">
        <v>1</v>
      </c>
      <c r="E7981" s="84" t="e">
        <v>#N/A</v>
      </c>
      <c r="F7981" s="84" t="s">
        <v>67</v>
      </c>
    </row>
    <row r="7982" spans="1:6" x14ac:dyDescent="0.25">
      <c r="A7982" s="84">
        <v>1194828517</v>
      </c>
      <c r="C7982" s="84">
        <v>0</v>
      </c>
      <c r="D7982" s="84">
        <v>1</v>
      </c>
      <c r="E7982" s="84" t="e">
        <v>#N/A</v>
      </c>
      <c r="F7982" s="84" t="s">
        <v>68</v>
      </c>
    </row>
    <row r="7983" spans="1:6" x14ac:dyDescent="0.25">
      <c r="A7983" s="84">
        <v>1063420370</v>
      </c>
      <c r="C7983" s="84">
        <v>0</v>
      </c>
      <c r="D7983" s="84">
        <v>1</v>
      </c>
      <c r="E7983" s="84" t="e">
        <v>#N/A</v>
      </c>
      <c r="F7983" s="84" t="s">
        <v>68</v>
      </c>
    </row>
    <row r="7984" spans="1:6" x14ac:dyDescent="0.25">
      <c r="A7984" s="84">
        <v>1790748077</v>
      </c>
      <c r="C7984" s="84">
        <v>0</v>
      </c>
      <c r="D7984" s="84">
        <v>1</v>
      </c>
      <c r="E7984" s="84" t="e">
        <v>#N/A</v>
      </c>
      <c r="F7984" s="84" t="s">
        <v>63</v>
      </c>
    </row>
    <row r="7985" spans="1:6" x14ac:dyDescent="0.25">
      <c r="A7985" s="84">
        <v>1700990264</v>
      </c>
      <c r="C7985" s="84">
        <v>0</v>
      </c>
      <c r="D7985" s="84">
        <v>1</v>
      </c>
      <c r="E7985" s="84" t="e">
        <v>#N/A</v>
      </c>
      <c r="F7985" s="84" t="s">
        <v>63</v>
      </c>
    </row>
    <row r="7986" spans="1:6" x14ac:dyDescent="0.25">
      <c r="A7986" s="84">
        <v>1639261506</v>
      </c>
      <c r="C7986" s="84">
        <v>0</v>
      </c>
      <c r="D7986" s="84">
        <v>1</v>
      </c>
      <c r="E7986" s="84" t="e">
        <v>#N/A</v>
      </c>
      <c r="F7986" s="84" t="s">
        <v>63</v>
      </c>
    </row>
    <row r="7987" spans="1:6" x14ac:dyDescent="0.25">
      <c r="A7987" s="84">
        <v>1255359550</v>
      </c>
      <c r="C7987" s="84">
        <v>0</v>
      </c>
      <c r="D7987" s="84">
        <v>1</v>
      </c>
      <c r="E7987" s="84" t="e">
        <v>#N/A</v>
      </c>
      <c r="F7987" s="84" t="s">
        <v>63</v>
      </c>
    </row>
    <row r="7988" spans="1:6" x14ac:dyDescent="0.25">
      <c r="A7988" s="84">
        <v>1902080278</v>
      </c>
      <c r="C7988" s="84">
        <v>0</v>
      </c>
      <c r="D7988" s="84">
        <v>1</v>
      </c>
      <c r="E7988" s="84" t="e">
        <v>#N/A</v>
      </c>
      <c r="F7988" s="84" t="s">
        <v>63</v>
      </c>
    </row>
    <row r="7989" spans="1:6" x14ac:dyDescent="0.25">
      <c r="A7989" s="84">
        <v>1538323399</v>
      </c>
      <c r="C7989" s="84">
        <v>0</v>
      </c>
      <c r="D7989" s="84">
        <v>1</v>
      </c>
      <c r="E7989" s="84" t="e">
        <v>#N/A</v>
      </c>
      <c r="F7989" s="84" t="s">
        <v>66</v>
      </c>
    </row>
    <row r="7990" spans="1:6" x14ac:dyDescent="0.25">
      <c r="A7990" s="84">
        <v>1669720256</v>
      </c>
      <c r="C7990" s="84">
        <v>0</v>
      </c>
      <c r="D7990" s="84">
        <v>1</v>
      </c>
      <c r="E7990" s="84" t="e">
        <v>#N/A</v>
      </c>
      <c r="F7990" s="84" t="s">
        <v>63</v>
      </c>
    </row>
    <row r="7991" spans="1:6" x14ac:dyDescent="0.25">
      <c r="A7991" s="84">
        <v>1871863852</v>
      </c>
      <c r="C7991" s="84">
        <v>0</v>
      </c>
      <c r="D7991" s="84">
        <v>1</v>
      </c>
      <c r="E7991" s="84" t="e">
        <v>#N/A</v>
      </c>
      <c r="F7991" s="84" t="s">
        <v>63</v>
      </c>
    </row>
    <row r="7992" spans="1:6" x14ac:dyDescent="0.25">
      <c r="A7992" s="84">
        <v>1467890657</v>
      </c>
      <c r="C7992" s="84">
        <v>0</v>
      </c>
      <c r="D7992" s="84">
        <v>1</v>
      </c>
      <c r="E7992" s="84" t="e">
        <v>#N/A</v>
      </c>
      <c r="F7992" s="84" t="s">
        <v>63</v>
      </c>
    </row>
    <row r="7993" spans="1:6" x14ac:dyDescent="0.25">
      <c r="A7993" s="84">
        <v>1578944849</v>
      </c>
      <c r="C7993" s="84">
        <v>0</v>
      </c>
      <c r="D7993" s="84">
        <v>1</v>
      </c>
      <c r="E7993" s="84" t="e">
        <v>#N/A</v>
      </c>
      <c r="F7993" s="84" t="s">
        <v>63</v>
      </c>
    </row>
    <row r="7994" spans="1:6" x14ac:dyDescent="0.25">
      <c r="A7994" s="84">
        <v>1215390877</v>
      </c>
      <c r="C7994" s="84">
        <v>0</v>
      </c>
      <c r="D7994" s="84">
        <v>1</v>
      </c>
      <c r="E7994" s="84" t="e">
        <v>#N/A</v>
      </c>
      <c r="F7994" s="84" t="s">
        <v>63</v>
      </c>
    </row>
    <row r="7995" spans="1:6" x14ac:dyDescent="0.25">
      <c r="A7995" s="84">
        <v>1487027058</v>
      </c>
      <c r="C7995" s="84">
        <v>0</v>
      </c>
      <c r="D7995" s="84">
        <v>1</v>
      </c>
      <c r="E7995" s="84" t="e">
        <v>#N/A</v>
      </c>
      <c r="F7995" s="84" t="s">
        <v>66</v>
      </c>
    </row>
    <row r="7996" spans="1:6" x14ac:dyDescent="0.25">
      <c r="A7996" s="84">
        <v>1063965697</v>
      </c>
      <c r="C7996" s="84">
        <v>0</v>
      </c>
      <c r="D7996" s="84">
        <v>1</v>
      </c>
      <c r="E7996" s="84" t="e">
        <v>#N/A</v>
      </c>
      <c r="F7996" s="84" t="s">
        <v>66</v>
      </c>
    </row>
    <row r="7997" spans="1:6" x14ac:dyDescent="0.25">
      <c r="A7997" s="84">
        <v>1831608504</v>
      </c>
      <c r="C7997" s="84">
        <v>0</v>
      </c>
      <c r="D7997" s="84">
        <v>1</v>
      </c>
      <c r="E7997" s="84" t="e">
        <v>#N/A</v>
      </c>
      <c r="F7997" s="84" t="s">
        <v>67</v>
      </c>
    </row>
    <row r="7998" spans="1:6" x14ac:dyDescent="0.25">
      <c r="A7998" s="84">
        <v>1437775244</v>
      </c>
      <c r="C7998" s="84">
        <v>0</v>
      </c>
      <c r="D7998" s="84">
        <v>1</v>
      </c>
      <c r="E7998" s="84" t="e">
        <v>#N/A</v>
      </c>
      <c r="F7998" s="84" t="s">
        <v>67</v>
      </c>
    </row>
    <row r="7999" spans="1:6" x14ac:dyDescent="0.25">
      <c r="A7999" s="84">
        <v>1548882814</v>
      </c>
      <c r="C7999" s="84">
        <v>0</v>
      </c>
      <c r="D7999" s="84">
        <v>1</v>
      </c>
      <c r="E7999" s="84" t="e">
        <v>#N/A</v>
      </c>
      <c r="F7999" s="84" t="s">
        <v>67</v>
      </c>
    </row>
    <row r="8000" spans="1:6" x14ac:dyDescent="0.25">
      <c r="A8000" s="84">
        <v>1265037717</v>
      </c>
      <c r="C8000" s="84">
        <v>0</v>
      </c>
      <c r="D8000" s="84">
        <v>1</v>
      </c>
      <c r="E8000" s="84" t="e">
        <v>#N/A</v>
      </c>
      <c r="F8000" s="84" t="s">
        <v>63</v>
      </c>
    </row>
    <row r="8001" spans="1:6" x14ac:dyDescent="0.25">
      <c r="A8001" s="84">
        <v>1104423417</v>
      </c>
      <c r="C8001" s="84">
        <v>0</v>
      </c>
      <c r="D8001" s="84">
        <v>1</v>
      </c>
      <c r="E8001" s="84" t="e">
        <v>#N/A</v>
      </c>
      <c r="F8001" s="84" t="s">
        <v>67</v>
      </c>
    </row>
    <row r="8002" spans="1:6" x14ac:dyDescent="0.25">
      <c r="A8002" s="84">
        <v>1316933054</v>
      </c>
      <c r="C8002" s="84">
        <v>0</v>
      </c>
      <c r="D8002" s="84">
        <v>1</v>
      </c>
      <c r="E8002" s="84" t="e">
        <v>#N/A</v>
      </c>
      <c r="F8002" s="84" t="s">
        <v>66</v>
      </c>
    </row>
    <row r="8003" spans="1:6" x14ac:dyDescent="0.25">
      <c r="A8003" s="84">
        <v>1821179714</v>
      </c>
      <c r="C8003" s="84">
        <v>0</v>
      </c>
      <c r="D8003" s="84">
        <v>1</v>
      </c>
      <c r="E8003" s="84" t="e">
        <v>#N/A</v>
      </c>
      <c r="F8003" s="84" t="s">
        <v>66</v>
      </c>
    </row>
    <row r="8004" spans="1:6" x14ac:dyDescent="0.25">
      <c r="A8004" s="84">
        <v>1316906159</v>
      </c>
      <c r="C8004" s="84">
        <v>0</v>
      </c>
      <c r="D8004" s="84">
        <v>1</v>
      </c>
      <c r="E8004" s="84" t="e">
        <v>#N/A</v>
      </c>
      <c r="F8004" s="84" t="s">
        <v>67</v>
      </c>
    </row>
    <row r="8005" spans="1:6" x14ac:dyDescent="0.25">
      <c r="A8005" s="84">
        <v>1093772030</v>
      </c>
      <c r="C8005" s="84">
        <v>0</v>
      </c>
      <c r="D8005" s="84">
        <v>1</v>
      </c>
      <c r="E8005" s="84" t="e">
        <v>#N/A</v>
      </c>
      <c r="F8005" s="84" t="s">
        <v>70</v>
      </c>
    </row>
    <row r="8006" spans="1:6" x14ac:dyDescent="0.25">
      <c r="A8006" s="84">
        <v>1184701377</v>
      </c>
      <c r="C8006" s="84">
        <v>0</v>
      </c>
      <c r="D8006" s="84">
        <v>1</v>
      </c>
      <c r="E8006" s="84" t="e">
        <v>#N/A</v>
      </c>
      <c r="F8006" s="84" t="s">
        <v>70</v>
      </c>
    </row>
    <row r="8007" spans="1:6" x14ac:dyDescent="0.25">
      <c r="A8007" s="84">
        <v>1053509257</v>
      </c>
      <c r="C8007" s="84">
        <v>0</v>
      </c>
      <c r="D8007" s="84">
        <v>1</v>
      </c>
      <c r="E8007" s="84" t="e">
        <v>#N/A</v>
      </c>
      <c r="F8007" s="84" t="s">
        <v>67</v>
      </c>
    </row>
    <row r="8008" spans="1:6" x14ac:dyDescent="0.25">
      <c r="A8008" s="84">
        <v>1487801403</v>
      </c>
      <c r="C8008" s="84">
        <v>0</v>
      </c>
      <c r="D8008" s="84">
        <v>1</v>
      </c>
      <c r="E8008" s="84" t="e">
        <v>#N/A</v>
      </c>
      <c r="F8008" s="84" t="s">
        <v>68</v>
      </c>
    </row>
    <row r="8009" spans="1:6" x14ac:dyDescent="0.25">
      <c r="A8009" s="84">
        <v>1316998883</v>
      </c>
      <c r="C8009" s="84">
        <v>0</v>
      </c>
      <c r="D8009" s="84">
        <v>1</v>
      </c>
      <c r="E8009" s="84" t="e">
        <v>#N/A</v>
      </c>
      <c r="F8009" s="84" t="s">
        <v>70</v>
      </c>
    </row>
    <row r="8010" spans="1:6" x14ac:dyDescent="0.25">
      <c r="A8010" s="84">
        <v>1992776389</v>
      </c>
      <c r="C8010" s="84">
        <v>0</v>
      </c>
      <c r="D8010" s="84">
        <v>1</v>
      </c>
      <c r="E8010" s="84" t="e">
        <v>#N/A</v>
      </c>
      <c r="F8010" s="84" t="s">
        <v>63</v>
      </c>
    </row>
    <row r="8011" spans="1:6" x14ac:dyDescent="0.25">
      <c r="A8011" s="84">
        <v>1316225360</v>
      </c>
      <c r="C8011" s="84">
        <v>0</v>
      </c>
      <c r="D8011" s="84">
        <v>1</v>
      </c>
      <c r="E8011" s="84" t="e">
        <v>#N/A</v>
      </c>
      <c r="F8011" s="84" t="s">
        <v>66</v>
      </c>
    </row>
    <row r="8012" spans="1:6" x14ac:dyDescent="0.25">
      <c r="A8012" s="84">
        <v>1831485770</v>
      </c>
      <c r="C8012" s="84">
        <v>0</v>
      </c>
      <c r="D8012" s="84">
        <v>1</v>
      </c>
      <c r="E8012" s="84" t="e">
        <v>#N/A</v>
      </c>
      <c r="F8012" s="84" t="s">
        <v>63</v>
      </c>
    </row>
    <row r="8013" spans="1:6" x14ac:dyDescent="0.25">
      <c r="A8013" s="84">
        <v>1255659868</v>
      </c>
      <c r="C8013" s="84">
        <v>0</v>
      </c>
      <c r="D8013" s="84">
        <v>1</v>
      </c>
      <c r="E8013" s="84" t="e">
        <v>#N/A</v>
      </c>
      <c r="F8013" s="84" t="s">
        <v>63</v>
      </c>
    </row>
    <row r="8014" spans="1:6" x14ac:dyDescent="0.25">
      <c r="A8014" s="84">
        <v>1992969281</v>
      </c>
      <c r="C8014" s="84">
        <v>0</v>
      </c>
      <c r="D8014" s="84">
        <v>1</v>
      </c>
      <c r="E8014" s="84" t="e">
        <v>#N/A</v>
      </c>
      <c r="F8014" s="84" t="s">
        <v>66</v>
      </c>
    </row>
    <row r="8015" spans="1:6" x14ac:dyDescent="0.25">
      <c r="A8015" s="84">
        <v>1568721900</v>
      </c>
      <c r="C8015" s="84">
        <v>0</v>
      </c>
      <c r="D8015" s="84">
        <v>1</v>
      </c>
      <c r="E8015" s="84" t="e">
        <v>#N/A</v>
      </c>
      <c r="F8015" s="84" t="s">
        <v>66</v>
      </c>
    </row>
    <row r="8016" spans="1:6" x14ac:dyDescent="0.25">
      <c r="A8016" s="84">
        <v>1942644323</v>
      </c>
      <c r="C8016" s="84">
        <v>0</v>
      </c>
      <c r="D8016" s="84">
        <v>1</v>
      </c>
      <c r="E8016" s="84" t="e">
        <v>#N/A</v>
      </c>
      <c r="F8016" s="84" t="s">
        <v>63</v>
      </c>
    </row>
    <row r="8017" spans="1:6" x14ac:dyDescent="0.25">
      <c r="A8017" s="84">
        <v>1891033213</v>
      </c>
      <c r="C8017" s="84">
        <v>0</v>
      </c>
      <c r="D8017" s="84">
        <v>1</v>
      </c>
      <c r="E8017" s="84" t="e">
        <v>#N/A</v>
      </c>
      <c r="F8017" s="84" t="s">
        <v>63</v>
      </c>
    </row>
    <row r="8018" spans="1:6" x14ac:dyDescent="0.25">
      <c r="A8018" s="84">
        <v>1912395088</v>
      </c>
      <c r="C8018" s="84">
        <v>0</v>
      </c>
      <c r="D8018" s="84">
        <v>1</v>
      </c>
      <c r="E8018" s="84" t="e">
        <v>#N/A</v>
      </c>
      <c r="F8018" s="84" t="s">
        <v>66</v>
      </c>
    </row>
    <row r="8019" spans="1:6" x14ac:dyDescent="0.25">
      <c r="A8019" s="84">
        <v>1326433749</v>
      </c>
      <c r="C8019" s="84">
        <v>0</v>
      </c>
      <c r="D8019" s="84">
        <v>1</v>
      </c>
      <c r="E8019" s="84" t="e">
        <v>#N/A</v>
      </c>
      <c r="F8019" s="84" t="s">
        <v>63</v>
      </c>
    </row>
    <row r="8020" spans="1:6" x14ac:dyDescent="0.25">
      <c r="A8020" s="84">
        <v>1801567367</v>
      </c>
      <c r="C8020" s="84">
        <v>0</v>
      </c>
      <c r="D8020" s="84">
        <v>1</v>
      </c>
      <c r="E8020" s="84" t="e">
        <v>#N/A</v>
      </c>
      <c r="F8020" s="84" t="s">
        <v>63</v>
      </c>
    </row>
    <row r="8021" spans="1:6" x14ac:dyDescent="0.25">
      <c r="A8021" s="84">
        <v>1992735757</v>
      </c>
      <c r="C8021" s="84">
        <v>0</v>
      </c>
      <c r="D8021" s="84">
        <v>1</v>
      </c>
      <c r="E8021" s="84" t="e">
        <v>#N/A</v>
      </c>
      <c r="F8021" s="84" t="s">
        <v>63</v>
      </c>
    </row>
    <row r="8022" spans="1:6" x14ac:dyDescent="0.25">
      <c r="A8022" s="84">
        <v>1629167713</v>
      </c>
      <c r="C8022" s="84">
        <v>0</v>
      </c>
      <c r="D8022" s="84">
        <v>1</v>
      </c>
      <c r="E8022" s="84" t="e">
        <v>#N/A</v>
      </c>
      <c r="F8022" s="84" t="s">
        <v>63</v>
      </c>
    </row>
    <row r="8023" spans="1:6" x14ac:dyDescent="0.25">
      <c r="A8023" s="84">
        <v>1558387597</v>
      </c>
      <c r="C8023" s="84">
        <v>0</v>
      </c>
      <c r="D8023" s="84">
        <v>1</v>
      </c>
      <c r="E8023" s="84" t="e">
        <v>#N/A</v>
      </c>
      <c r="F8023" s="84" t="s">
        <v>63</v>
      </c>
    </row>
    <row r="8024" spans="1:6" x14ac:dyDescent="0.25">
      <c r="A8024" s="84">
        <v>1255668968</v>
      </c>
      <c r="C8024" s="84">
        <v>0</v>
      </c>
      <c r="D8024" s="84">
        <v>1</v>
      </c>
      <c r="E8024" s="84" t="e">
        <v>#N/A</v>
      </c>
      <c r="F8024" s="84" t="s">
        <v>66</v>
      </c>
    </row>
    <row r="8025" spans="1:6" x14ac:dyDescent="0.25">
      <c r="A8025" s="84">
        <v>1750621579</v>
      </c>
      <c r="C8025" s="84">
        <v>0</v>
      </c>
      <c r="D8025" s="84">
        <v>1</v>
      </c>
      <c r="E8025" s="84" t="e">
        <v>#N/A</v>
      </c>
      <c r="F8025" s="84" t="s">
        <v>66</v>
      </c>
    </row>
    <row r="8026" spans="1:6" x14ac:dyDescent="0.25">
      <c r="A8026" s="84">
        <v>1366618209</v>
      </c>
      <c r="C8026" s="84">
        <v>0</v>
      </c>
      <c r="D8026" s="84">
        <v>1</v>
      </c>
      <c r="E8026" s="84" t="e">
        <v>#N/A</v>
      </c>
      <c r="F8026" s="84" t="s">
        <v>66</v>
      </c>
    </row>
    <row r="8027" spans="1:6" x14ac:dyDescent="0.25">
      <c r="A8027" s="84">
        <v>1629489505</v>
      </c>
      <c r="C8027" s="84">
        <v>0</v>
      </c>
      <c r="D8027" s="84">
        <v>1</v>
      </c>
      <c r="E8027" s="84" t="e">
        <v>#N/A</v>
      </c>
      <c r="F8027" s="84" t="s">
        <v>70</v>
      </c>
    </row>
    <row r="8028" spans="1:6" x14ac:dyDescent="0.25">
      <c r="A8028" s="84">
        <v>1649781030</v>
      </c>
      <c r="C8028" s="84">
        <v>0</v>
      </c>
      <c r="D8028" s="84">
        <v>1</v>
      </c>
      <c r="E8028" s="84" t="e">
        <v>#N/A</v>
      </c>
      <c r="F8028" s="84" t="s">
        <v>66</v>
      </c>
    </row>
    <row r="8029" spans="1:6" x14ac:dyDescent="0.25">
      <c r="A8029" s="84">
        <v>1982145181</v>
      </c>
      <c r="C8029" s="84">
        <v>0</v>
      </c>
      <c r="D8029" s="84">
        <v>1</v>
      </c>
      <c r="E8029" s="84" t="e">
        <v>#N/A</v>
      </c>
      <c r="F8029" s="84" t="s">
        <v>67</v>
      </c>
    </row>
    <row r="8030" spans="1:6" x14ac:dyDescent="0.25">
      <c r="A8030" s="84">
        <v>1487305173</v>
      </c>
      <c r="C8030" s="84">
        <v>0</v>
      </c>
      <c r="D8030" s="84">
        <v>1</v>
      </c>
      <c r="E8030" s="84" t="e">
        <v>#N/A</v>
      </c>
      <c r="F8030" s="84" t="s">
        <v>66</v>
      </c>
    </row>
    <row r="8031" spans="1:6" x14ac:dyDescent="0.25">
      <c r="A8031" s="84">
        <v>1104907914</v>
      </c>
      <c r="C8031" s="84">
        <v>0</v>
      </c>
      <c r="D8031" s="84">
        <v>1</v>
      </c>
      <c r="E8031" s="84" t="e">
        <v>#N/A</v>
      </c>
      <c r="F8031" s="84" t="s">
        <v>67</v>
      </c>
    </row>
    <row r="8032" spans="1:6" x14ac:dyDescent="0.25">
      <c r="A8032" s="84">
        <v>1346229150</v>
      </c>
      <c r="C8032" s="84">
        <v>0</v>
      </c>
      <c r="D8032" s="84">
        <v>1</v>
      </c>
      <c r="E8032" s="84" t="e">
        <v>#N/A</v>
      </c>
      <c r="F8032" s="84" t="s">
        <v>63</v>
      </c>
    </row>
    <row r="8033" spans="1:6" x14ac:dyDescent="0.25">
      <c r="A8033" s="84">
        <v>1568462240</v>
      </c>
      <c r="C8033" s="84">
        <v>0</v>
      </c>
      <c r="D8033" s="84">
        <v>1</v>
      </c>
      <c r="E8033" s="84" t="e">
        <v>#N/A</v>
      </c>
      <c r="F8033" s="84" t="s">
        <v>63</v>
      </c>
    </row>
    <row r="8034" spans="1:6" x14ac:dyDescent="0.25">
      <c r="A8034" s="84">
        <v>1811927981</v>
      </c>
      <c r="C8034" s="84">
        <v>0</v>
      </c>
      <c r="D8034" s="84">
        <v>1</v>
      </c>
      <c r="E8034" s="84" t="e">
        <v>#N/A</v>
      </c>
      <c r="F8034" s="84" t="s">
        <v>68</v>
      </c>
    </row>
    <row r="8035" spans="1:6" x14ac:dyDescent="0.25">
      <c r="A8035" s="84">
        <v>1467415604</v>
      </c>
      <c r="C8035" s="84">
        <v>0</v>
      </c>
      <c r="D8035" s="84">
        <v>1</v>
      </c>
      <c r="E8035" s="84" t="e">
        <v>#N/A</v>
      </c>
      <c r="F8035" s="84" t="s">
        <v>66</v>
      </c>
    </row>
    <row r="8036" spans="1:6" x14ac:dyDescent="0.25">
      <c r="A8036" s="84">
        <v>1063458719</v>
      </c>
      <c r="C8036" s="84">
        <v>0</v>
      </c>
      <c r="D8036" s="84">
        <v>1</v>
      </c>
      <c r="E8036" s="84" t="e">
        <v>#N/A</v>
      </c>
      <c r="F8036" s="84" t="s">
        <v>63</v>
      </c>
    </row>
    <row r="8037" spans="1:6" x14ac:dyDescent="0.25">
      <c r="A8037" s="84">
        <v>1780608406</v>
      </c>
      <c r="C8037" s="84">
        <v>0</v>
      </c>
      <c r="D8037" s="84">
        <v>1</v>
      </c>
      <c r="E8037" s="84" t="e">
        <v>#N/A</v>
      </c>
      <c r="F8037" s="84" t="s">
        <v>66</v>
      </c>
    </row>
    <row r="8038" spans="1:6" x14ac:dyDescent="0.25">
      <c r="A8038" s="84">
        <v>1316120157</v>
      </c>
      <c r="C8038" s="84">
        <v>0</v>
      </c>
      <c r="D8038" s="84">
        <v>1</v>
      </c>
      <c r="E8038" s="84" t="e">
        <v>#N/A</v>
      </c>
      <c r="F8038" s="84" t="s">
        <v>63</v>
      </c>
    </row>
    <row r="8039" spans="1:6" x14ac:dyDescent="0.25">
      <c r="A8039" s="84">
        <v>1073615712</v>
      </c>
      <c r="C8039" s="84">
        <v>0</v>
      </c>
      <c r="D8039" s="84">
        <v>1</v>
      </c>
      <c r="E8039" s="84" t="e">
        <v>#N/A</v>
      </c>
      <c r="F8039" s="84" t="s">
        <v>63</v>
      </c>
    </row>
    <row r="8040" spans="1:6" x14ac:dyDescent="0.25">
      <c r="A8040" s="84">
        <v>1053377093</v>
      </c>
      <c r="C8040" s="84">
        <v>0</v>
      </c>
      <c r="D8040" s="84">
        <v>1</v>
      </c>
      <c r="E8040" s="84" t="e">
        <v>#N/A</v>
      </c>
      <c r="F8040" s="84" t="s">
        <v>67</v>
      </c>
    </row>
    <row r="8041" spans="1:6" x14ac:dyDescent="0.25">
      <c r="A8041" s="84">
        <v>1134166291</v>
      </c>
      <c r="C8041" s="84">
        <v>0</v>
      </c>
      <c r="D8041" s="84">
        <v>1</v>
      </c>
      <c r="E8041" s="84" t="e">
        <v>#N/A</v>
      </c>
      <c r="F8041" s="84" t="s">
        <v>70</v>
      </c>
    </row>
    <row r="8042" spans="1:6" x14ac:dyDescent="0.25">
      <c r="A8042" s="84">
        <v>1467656058</v>
      </c>
      <c r="C8042" s="84">
        <v>0</v>
      </c>
      <c r="D8042" s="84">
        <v>1</v>
      </c>
      <c r="E8042" s="84" t="e">
        <v>#N/A</v>
      </c>
      <c r="F8042" s="84" t="s">
        <v>67</v>
      </c>
    </row>
    <row r="8043" spans="1:6" x14ac:dyDescent="0.25">
      <c r="A8043" s="84">
        <v>1346419355</v>
      </c>
      <c r="C8043" s="84">
        <v>0</v>
      </c>
      <c r="D8043" s="84">
        <v>1</v>
      </c>
      <c r="E8043" s="84" t="e">
        <v>#N/A</v>
      </c>
      <c r="F8043" s="84" t="s">
        <v>68</v>
      </c>
    </row>
    <row r="8044" spans="1:6" x14ac:dyDescent="0.25">
      <c r="A8044" s="84">
        <v>1962710715</v>
      </c>
      <c r="C8044" s="84">
        <v>0</v>
      </c>
      <c r="D8044" s="84">
        <v>1</v>
      </c>
      <c r="E8044" s="84" t="e">
        <v>#N/A</v>
      </c>
      <c r="F8044" s="84" t="s">
        <v>66</v>
      </c>
    </row>
    <row r="8045" spans="1:6" x14ac:dyDescent="0.25">
      <c r="A8045" s="84">
        <v>1235489758</v>
      </c>
      <c r="C8045" s="84">
        <v>0</v>
      </c>
      <c r="D8045" s="84">
        <v>1</v>
      </c>
      <c r="E8045" s="84" t="e">
        <v>#N/A</v>
      </c>
      <c r="F8045" s="84" t="s">
        <v>63</v>
      </c>
    </row>
    <row r="8046" spans="1:6" x14ac:dyDescent="0.25">
      <c r="A8046" s="84">
        <v>1730488099</v>
      </c>
      <c r="C8046" s="84">
        <v>0</v>
      </c>
      <c r="D8046" s="84">
        <v>1</v>
      </c>
      <c r="E8046" s="84" t="e">
        <v>#N/A</v>
      </c>
      <c r="F8046" s="84" t="s">
        <v>63</v>
      </c>
    </row>
    <row r="8047" spans="1:6" x14ac:dyDescent="0.25">
      <c r="A8047" s="84">
        <v>1871995399</v>
      </c>
      <c r="C8047" s="84">
        <v>0</v>
      </c>
      <c r="D8047" s="84">
        <v>1</v>
      </c>
      <c r="E8047" s="84" t="e">
        <v>#N/A</v>
      </c>
      <c r="F8047" s="84" t="s">
        <v>66</v>
      </c>
    </row>
    <row r="8048" spans="1:6" x14ac:dyDescent="0.25">
      <c r="A8048" s="84">
        <v>1457693533</v>
      </c>
      <c r="C8048" s="84">
        <v>0</v>
      </c>
      <c r="D8048" s="84">
        <v>1</v>
      </c>
      <c r="E8048" s="84" t="e">
        <v>#N/A</v>
      </c>
      <c r="F8048" s="84" t="s">
        <v>68</v>
      </c>
    </row>
    <row r="8049" spans="1:6" x14ac:dyDescent="0.25">
      <c r="A8049" s="84">
        <v>1952078198</v>
      </c>
      <c r="C8049" s="84">
        <v>0</v>
      </c>
      <c r="D8049" s="84">
        <v>1</v>
      </c>
      <c r="E8049" s="84" t="e">
        <v>#N/A</v>
      </c>
      <c r="F8049" s="84" t="s">
        <v>67</v>
      </c>
    </row>
    <row r="8050" spans="1:6" x14ac:dyDescent="0.25">
      <c r="A8050" s="84">
        <v>1518690908</v>
      </c>
      <c r="C8050" s="84">
        <v>0</v>
      </c>
      <c r="D8050" s="84">
        <v>1</v>
      </c>
      <c r="E8050" s="84" t="e">
        <v>#N/A</v>
      </c>
      <c r="F8050" s="84" t="s">
        <v>66</v>
      </c>
    </row>
    <row r="8051" spans="1:6" x14ac:dyDescent="0.25">
      <c r="A8051" s="84">
        <v>1225080906</v>
      </c>
      <c r="C8051" s="84">
        <v>0</v>
      </c>
      <c r="D8051" s="84">
        <v>1</v>
      </c>
      <c r="E8051" s="84" t="e">
        <v>#N/A</v>
      </c>
      <c r="F8051" s="84" t="s">
        <v>66</v>
      </c>
    </row>
    <row r="8052" spans="1:6" x14ac:dyDescent="0.25">
      <c r="A8052" s="84">
        <v>1225081177</v>
      </c>
      <c r="C8052" s="84">
        <v>0</v>
      </c>
      <c r="D8052" s="84">
        <v>1</v>
      </c>
      <c r="E8052" s="84" t="e">
        <v>#N/A</v>
      </c>
      <c r="F8052" s="84" t="s">
        <v>63</v>
      </c>
    </row>
    <row r="8053" spans="1:6" x14ac:dyDescent="0.25">
      <c r="A8053" s="84">
        <v>1457433088</v>
      </c>
      <c r="C8053" s="84">
        <v>0</v>
      </c>
      <c r="D8053" s="84">
        <v>1</v>
      </c>
      <c r="E8053" s="84" t="e">
        <v>#N/A</v>
      </c>
      <c r="F8053" s="84" t="s">
        <v>63</v>
      </c>
    </row>
    <row r="8054" spans="1:6" x14ac:dyDescent="0.25">
      <c r="A8054" s="84">
        <v>1154311751</v>
      </c>
      <c r="C8054" s="84">
        <v>0</v>
      </c>
      <c r="D8054" s="84">
        <v>1</v>
      </c>
      <c r="E8054" s="84" t="e">
        <v>#N/A</v>
      </c>
      <c r="F8054" s="84" t="s">
        <v>63</v>
      </c>
    </row>
    <row r="8055" spans="1:6" x14ac:dyDescent="0.25">
      <c r="A8055" s="84">
        <v>1407883036</v>
      </c>
      <c r="C8055" s="84">
        <v>0</v>
      </c>
      <c r="D8055" s="84">
        <v>1</v>
      </c>
      <c r="E8055" s="84" t="e">
        <v>#N/A</v>
      </c>
      <c r="F8055" s="84" t="s">
        <v>66</v>
      </c>
    </row>
    <row r="8056" spans="1:6" x14ac:dyDescent="0.25">
      <c r="A8056" s="84">
        <v>1295818680</v>
      </c>
      <c r="C8056" s="84">
        <v>0</v>
      </c>
      <c r="D8056" s="84">
        <v>1</v>
      </c>
      <c r="E8056" s="84" t="e">
        <v>#N/A</v>
      </c>
      <c r="F8056" s="84" t="s">
        <v>67</v>
      </c>
    </row>
    <row r="8057" spans="1:6" x14ac:dyDescent="0.25">
      <c r="A8057" s="84">
        <v>1902859184</v>
      </c>
      <c r="C8057" s="84">
        <v>0</v>
      </c>
      <c r="D8057" s="84">
        <v>1</v>
      </c>
      <c r="E8057" s="84" t="e">
        <v>#N/A</v>
      </c>
      <c r="F8057" s="84" t="s">
        <v>67</v>
      </c>
    </row>
    <row r="8058" spans="1:6" x14ac:dyDescent="0.25">
      <c r="A8058" s="84">
        <v>1518934736</v>
      </c>
      <c r="C8058" s="84">
        <v>0</v>
      </c>
      <c r="D8058" s="84">
        <v>1</v>
      </c>
      <c r="E8058" s="84" t="e">
        <v>#N/A</v>
      </c>
      <c r="F8058" s="84" t="s">
        <v>66</v>
      </c>
    </row>
    <row r="8059" spans="1:6" x14ac:dyDescent="0.25">
      <c r="A8059" s="84">
        <v>1760792576</v>
      </c>
      <c r="C8059" s="84">
        <v>0</v>
      </c>
      <c r="D8059" s="84">
        <v>1</v>
      </c>
      <c r="E8059" s="84" t="e">
        <v>#N/A</v>
      </c>
      <c r="F8059" s="84" t="s">
        <v>70</v>
      </c>
    </row>
    <row r="8060" spans="1:6" x14ac:dyDescent="0.25">
      <c r="A8060" s="84">
        <v>1033231907</v>
      </c>
      <c r="C8060" s="84">
        <v>0</v>
      </c>
      <c r="D8060" s="84">
        <v>1</v>
      </c>
      <c r="E8060" s="84" t="e">
        <v>#N/A</v>
      </c>
      <c r="F8060" s="84" t="s">
        <v>66</v>
      </c>
    </row>
    <row r="8061" spans="1:6" x14ac:dyDescent="0.25">
      <c r="A8061" s="84">
        <v>1194936625</v>
      </c>
      <c r="C8061" s="84">
        <v>0</v>
      </c>
      <c r="D8061" s="84">
        <v>1</v>
      </c>
      <c r="E8061" s="84" t="e">
        <v>#N/A</v>
      </c>
      <c r="F8061" s="84" t="s">
        <v>63</v>
      </c>
    </row>
    <row r="8062" spans="1:6" x14ac:dyDescent="0.25">
      <c r="A8062" s="84">
        <v>1730322389</v>
      </c>
      <c r="C8062" s="84">
        <v>0</v>
      </c>
      <c r="D8062" s="84">
        <v>1</v>
      </c>
      <c r="E8062" s="84" t="e">
        <v>#N/A</v>
      </c>
      <c r="F8062" s="84" t="s">
        <v>67</v>
      </c>
    </row>
    <row r="8063" spans="1:6" x14ac:dyDescent="0.25">
      <c r="A8063" s="84">
        <v>1548262918</v>
      </c>
      <c r="C8063" s="84">
        <v>0</v>
      </c>
      <c r="D8063" s="84">
        <v>1</v>
      </c>
      <c r="E8063" s="84" t="e">
        <v>#N/A</v>
      </c>
      <c r="F8063" s="84" t="s">
        <v>66</v>
      </c>
    </row>
    <row r="8064" spans="1:6" x14ac:dyDescent="0.25">
      <c r="A8064" s="84">
        <v>1770744575</v>
      </c>
      <c r="C8064" s="84">
        <v>0</v>
      </c>
      <c r="D8064" s="84">
        <v>1</v>
      </c>
      <c r="E8064" s="84" t="e">
        <v>#N/A</v>
      </c>
      <c r="F8064" s="84" t="s">
        <v>67</v>
      </c>
    </row>
    <row r="8065" spans="1:6" x14ac:dyDescent="0.25">
      <c r="A8065" s="84">
        <v>1699897249</v>
      </c>
      <c r="C8065" s="84">
        <v>0</v>
      </c>
      <c r="D8065" s="84">
        <v>1</v>
      </c>
      <c r="E8065" s="84" t="e">
        <v>#N/A</v>
      </c>
      <c r="F8065" s="84" t="s">
        <v>66</v>
      </c>
    </row>
    <row r="8066" spans="1:6" x14ac:dyDescent="0.25">
      <c r="A8066" s="84">
        <v>1407167430</v>
      </c>
      <c r="C8066" s="84">
        <v>0</v>
      </c>
      <c r="D8066" s="84">
        <v>1</v>
      </c>
      <c r="E8066" s="84" t="e">
        <v>#N/A</v>
      </c>
      <c r="F8066" s="84" t="s">
        <v>67</v>
      </c>
    </row>
    <row r="8067" spans="1:6" x14ac:dyDescent="0.25">
      <c r="A8067" s="84">
        <v>1912293465</v>
      </c>
      <c r="C8067" s="84">
        <v>0</v>
      </c>
      <c r="D8067" s="84">
        <v>1</v>
      </c>
      <c r="E8067" s="84" t="e">
        <v>#N/A</v>
      </c>
      <c r="F8067" s="84" t="s">
        <v>66</v>
      </c>
    </row>
    <row r="8068" spans="1:6" x14ac:dyDescent="0.25">
      <c r="A8068" s="84">
        <v>1114202579</v>
      </c>
      <c r="C8068" s="84">
        <v>0</v>
      </c>
      <c r="D8068" s="84">
        <v>1</v>
      </c>
      <c r="E8068" s="84" t="e">
        <v>#N/A</v>
      </c>
      <c r="F8068" s="84" t="s">
        <v>68</v>
      </c>
    </row>
    <row r="8069" spans="1:6" x14ac:dyDescent="0.25">
      <c r="A8069" s="84">
        <v>1770864704</v>
      </c>
      <c r="C8069" s="84">
        <v>0</v>
      </c>
      <c r="D8069" s="84">
        <v>1</v>
      </c>
      <c r="E8069" s="84" t="e">
        <v>#N/A</v>
      </c>
      <c r="F8069" s="84" t="s">
        <v>67</v>
      </c>
    </row>
    <row r="8070" spans="1:6" x14ac:dyDescent="0.25">
      <c r="A8070" s="84">
        <v>1649693326</v>
      </c>
      <c r="C8070" s="84">
        <v>0</v>
      </c>
      <c r="D8070" s="84">
        <v>1</v>
      </c>
      <c r="E8070" s="84" t="e">
        <v>#N/A</v>
      </c>
      <c r="F8070" s="84" t="s">
        <v>70</v>
      </c>
    </row>
    <row r="8071" spans="1:6" x14ac:dyDescent="0.25">
      <c r="A8071" s="84">
        <v>1083024715</v>
      </c>
      <c r="C8071" s="84">
        <v>0</v>
      </c>
      <c r="D8071" s="84">
        <v>1</v>
      </c>
      <c r="E8071" s="84" t="e">
        <v>#N/A</v>
      </c>
      <c r="F8071" s="84" t="s">
        <v>63</v>
      </c>
    </row>
    <row r="8072" spans="1:6" x14ac:dyDescent="0.25">
      <c r="A8072" s="84">
        <v>1760401749</v>
      </c>
      <c r="C8072" s="84">
        <v>0</v>
      </c>
      <c r="D8072" s="84">
        <v>1</v>
      </c>
      <c r="E8072" s="84" t="e">
        <v>#N/A</v>
      </c>
      <c r="F8072" s="84" t="s">
        <v>70</v>
      </c>
    </row>
    <row r="8073" spans="1:6" x14ac:dyDescent="0.25">
      <c r="A8073" s="84">
        <v>1881184091</v>
      </c>
      <c r="C8073" s="84">
        <v>0</v>
      </c>
      <c r="D8073" s="84">
        <v>1</v>
      </c>
      <c r="E8073" s="84" t="e">
        <v>#N/A</v>
      </c>
      <c r="F8073" s="84" t="s">
        <v>66</v>
      </c>
    </row>
    <row r="8074" spans="1:6" x14ac:dyDescent="0.25">
      <c r="A8074" s="84">
        <v>1558846568</v>
      </c>
      <c r="C8074" s="84">
        <v>0</v>
      </c>
      <c r="D8074" s="84">
        <v>1</v>
      </c>
      <c r="E8074" s="84" t="e">
        <v>#N/A</v>
      </c>
      <c r="F8074" s="84" t="s">
        <v>66</v>
      </c>
    </row>
    <row r="8075" spans="1:6" x14ac:dyDescent="0.25">
      <c r="A8075" s="84">
        <v>1003477894</v>
      </c>
      <c r="C8075" s="84">
        <v>0</v>
      </c>
      <c r="D8075" s="84">
        <v>1</v>
      </c>
      <c r="E8075" s="84" t="e">
        <v>#N/A</v>
      </c>
      <c r="F8075" s="84" t="s">
        <v>66</v>
      </c>
    </row>
    <row r="8076" spans="1:6" x14ac:dyDescent="0.25">
      <c r="A8076" s="84">
        <v>1649897406</v>
      </c>
      <c r="C8076" s="84">
        <v>0</v>
      </c>
      <c r="D8076" s="84">
        <v>1</v>
      </c>
      <c r="E8076" s="84" t="e">
        <v>#N/A</v>
      </c>
      <c r="F8076" s="84" t="s">
        <v>67</v>
      </c>
    </row>
    <row r="8077" spans="1:6" x14ac:dyDescent="0.25">
      <c r="A8077" s="84">
        <v>1558038901</v>
      </c>
      <c r="C8077" s="84">
        <v>0</v>
      </c>
      <c r="D8077" s="84">
        <v>1</v>
      </c>
      <c r="E8077" s="84" t="e">
        <v>#N/A</v>
      </c>
      <c r="F8077" s="84" t="s">
        <v>70</v>
      </c>
    </row>
    <row r="8078" spans="1:6" x14ac:dyDescent="0.25">
      <c r="A8078" s="84">
        <v>1205542727</v>
      </c>
      <c r="C8078" s="84">
        <v>0</v>
      </c>
      <c r="D8078" s="84">
        <v>1</v>
      </c>
      <c r="E8078" s="84" t="e">
        <v>#N/A</v>
      </c>
      <c r="F8078" s="84" t="s">
        <v>63</v>
      </c>
    </row>
    <row r="8079" spans="1:6" x14ac:dyDescent="0.25">
      <c r="A8079" s="84">
        <v>1467410308</v>
      </c>
      <c r="C8079" s="84">
        <v>0</v>
      </c>
      <c r="D8079" s="84">
        <v>1</v>
      </c>
      <c r="E8079" s="84" t="e">
        <v>#N/A</v>
      </c>
      <c r="F8079" s="84" t="s">
        <v>66</v>
      </c>
    </row>
    <row r="8080" spans="1:6" x14ac:dyDescent="0.25">
      <c r="A8080" s="84">
        <v>1558307678</v>
      </c>
      <c r="C8080" s="84">
        <v>0</v>
      </c>
      <c r="D8080" s="84">
        <v>1</v>
      </c>
      <c r="E8080" s="84" t="e">
        <v>#N/A</v>
      </c>
      <c r="F8080" s="84" t="s">
        <v>66</v>
      </c>
    </row>
    <row r="8081" spans="1:6" x14ac:dyDescent="0.25">
      <c r="A8081" s="84">
        <v>1053334490</v>
      </c>
      <c r="C8081" s="84">
        <v>0</v>
      </c>
      <c r="D8081" s="84">
        <v>1</v>
      </c>
      <c r="E8081" s="84" t="e">
        <v>#N/A</v>
      </c>
      <c r="F8081" s="84" t="s">
        <v>63</v>
      </c>
    </row>
    <row r="8082" spans="1:6" x14ac:dyDescent="0.25">
      <c r="A8082" s="84">
        <v>1265403661</v>
      </c>
      <c r="C8082" s="84">
        <v>0</v>
      </c>
      <c r="D8082" s="84">
        <v>1</v>
      </c>
      <c r="E8082" s="84" t="e">
        <v>#N/A</v>
      </c>
      <c r="F8082" s="84" t="s">
        <v>63</v>
      </c>
    </row>
    <row r="8083" spans="1:6" x14ac:dyDescent="0.25">
      <c r="A8083" s="84">
        <v>1003851510</v>
      </c>
      <c r="C8083" s="84">
        <v>0</v>
      </c>
      <c r="D8083" s="84">
        <v>1</v>
      </c>
      <c r="E8083" s="84" t="e">
        <v>#N/A</v>
      </c>
      <c r="F8083" s="84" t="s">
        <v>70</v>
      </c>
    </row>
    <row r="8084" spans="1:6" x14ac:dyDescent="0.25">
      <c r="A8084" s="84">
        <v>1881613305</v>
      </c>
      <c r="C8084" s="84">
        <v>0</v>
      </c>
      <c r="D8084" s="84">
        <v>1</v>
      </c>
      <c r="E8084" s="84" t="e">
        <v>#N/A</v>
      </c>
      <c r="F8084" s="84" t="s">
        <v>67</v>
      </c>
    </row>
    <row r="8085" spans="1:6" x14ac:dyDescent="0.25">
      <c r="A8085" s="84">
        <v>1891719316</v>
      </c>
      <c r="C8085" s="84">
        <v>0</v>
      </c>
      <c r="D8085" s="84">
        <v>1</v>
      </c>
      <c r="E8085" s="84" t="e">
        <v>#N/A</v>
      </c>
      <c r="F8085" s="84" t="s">
        <v>63</v>
      </c>
    </row>
    <row r="8086" spans="1:6" x14ac:dyDescent="0.25">
      <c r="A8086" s="84">
        <v>1275730657</v>
      </c>
      <c r="C8086" s="84">
        <v>0</v>
      </c>
      <c r="D8086" s="84">
        <v>1</v>
      </c>
      <c r="E8086" s="84" t="e">
        <v>#N/A</v>
      </c>
      <c r="F8086" s="84" t="s">
        <v>68</v>
      </c>
    </row>
    <row r="8087" spans="1:6" x14ac:dyDescent="0.25">
      <c r="A8087" s="84">
        <v>1043395650</v>
      </c>
      <c r="C8087" s="84">
        <v>0</v>
      </c>
      <c r="D8087" s="84">
        <v>1</v>
      </c>
      <c r="E8087" s="84" t="e">
        <v>#N/A</v>
      </c>
      <c r="F8087" s="84" t="s">
        <v>63</v>
      </c>
    </row>
    <row r="8088" spans="1:6" x14ac:dyDescent="0.25">
      <c r="A8088" s="84">
        <v>1053432104</v>
      </c>
      <c r="C8088" s="84">
        <v>0</v>
      </c>
      <c r="D8088" s="84">
        <v>1</v>
      </c>
      <c r="E8088" s="84" t="e">
        <v>#N/A</v>
      </c>
      <c r="F8088" s="84" t="s">
        <v>67</v>
      </c>
    </row>
    <row r="8089" spans="1:6" x14ac:dyDescent="0.25">
      <c r="A8089" s="84">
        <v>1710994231</v>
      </c>
      <c r="C8089" s="84">
        <v>0</v>
      </c>
      <c r="D8089" s="84">
        <v>1</v>
      </c>
      <c r="E8089" s="84" t="e">
        <v>#N/A</v>
      </c>
      <c r="F8089" s="84" t="s">
        <v>63</v>
      </c>
    </row>
    <row r="8090" spans="1:6" x14ac:dyDescent="0.25">
      <c r="A8090" s="84">
        <v>1013901339</v>
      </c>
      <c r="C8090" s="84">
        <v>0</v>
      </c>
      <c r="D8090" s="84">
        <v>1</v>
      </c>
      <c r="E8090" s="84" t="e">
        <v>#N/A</v>
      </c>
      <c r="F8090" s="84" t="s">
        <v>63</v>
      </c>
    </row>
    <row r="8091" spans="1:6" x14ac:dyDescent="0.25">
      <c r="A8091" s="84">
        <v>1851638829</v>
      </c>
      <c r="C8091" s="84">
        <v>0</v>
      </c>
      <c r="D8091" s="84">
        <v>1</v>
      </c>
      <c r="E8091" s="84" t="e">
        <v>#N/A</v>
      </c>
      <c r="F8091" s="84" t="s">
        <v>63</v>
      </c>
    </row>
    <row r="8092" spans="1:6" x14ac:dyDescent="0.25">
      <c r="A8092" s="84">
        <v>1073933651</v>
      </c>
      <c r="C8092" s="84">
        <v>0</v>
      </c>
      <c r="D8092" s="84">
        <v>1</v>
      </c>
      <c r="E8092" s="84" t="e">
        <v>#N/A</v>
      </c>
      <c r="F8092" s="84" t="s">
        <v>67</v>
      </c>
    </row>
    <row r="8093" spans="1:6" x14ac:dyDescent="0.25">
      <c r="A8093" s="84">
        <v>1447660998</v>
      </c>
      <c r="C8093" s="84">
        <v>0</v>
      </c>
      <c r="D8093" s="84">
        <v>1</v>
      </c>
      <c r="E8093" s="84" t="e">
        <v>#N/A</v>
      </c>
      <c r="F8093" s="84" t="s">
        <v>63</v>
      </c>
    </row>
    <row r="8094" spans="1:6" x14ac:dyDescent="0.25">
      <c r="A8094" s="84">
        <v>1972919447</v>
      </c>
      <c r="C8094" s="84">
        <v>0</v>
      </c>
      <c r="D8094" s="84">
        <v>1</v>
      </c>
      <c r="E8094" s="84" t="e">
        <v>#N/A</v>
      </c>
      <c r="F8094" s="84" t="s">
        <v>68</v>
      </c>
    </row>
    <row r="8095" spans="1:6" x14ac:dyDescent="0.25">
      <c r="A8095" s="84">
        <v>1518341023</v>
      </c>
      <c r="C8095" s="84">
        <v>0</v>
      </c>
      <c r="D8095" s="84">
        <v>1</v>
      </c>
      <c r="E8095" s="84" t="e">
        <v>#N/A</v>
      </c>
      <c r="F8095" s="84" t="s">
        <v>63</v>
      </c>
    </row>
    <row r="8096" spans="1:6" x14ac:dyDescent="0.25">
      <c r="A8096" s="84">
        <v>1194106393</v>
      </c>
      <c r="C8096" s="84">
        <v>0</v>
      </c>
      <c r="D8096" s="84">
        <v>1</v>
      </c>
      <c r="E8096" s="84" t="e">
        <v>#N/A</v>
      </c>
      <c r="F8096" s="84" t="s">
        <v>63</v>
      </c>
    </row>
    <row r="8097" spans="1:6" x14ac:dyDescent="0.25">
      <c r="A8097" s="84">
        <v>1265800718</v>
      </c>
      <c r="C8097" s="84">
        <v>0</v>
      </c>
      <c r="D8097" s="84">
        <v>1</v>
      </c>
      <c r="E8097" s="84" t="e">
        <v>#N/A</v>
      </c>
      <c r="F8097" s="84" t="s">
        <v>63</v>
      </c>
    </row>
    <row r="8098" spans="1:6" x14ac:dyDescent="0.25">
      <c r="A8098" s="84">
        <v>1841700226</v>
      </c>
      <c r="C8098" s="84">
        <v>0</v>
      </c>
      <c r="D8098" s="84">
        <v>1</v>
      </c>
      <c r="E8098" s="84" t="e">
        <v>#N/A</v>
      </c>
      <c r="F8098" s="84" t="s">
        <v>63</v>
      </c>
    </row>
    <row r="8099" spans="1:6" x14ac:dyDescent="0.25">
      <c r="A8099" s="84">
        <v>1649758871</v>
      </c>
      <c r="C8099" s="84">
        <v>0</v>
      </c>
      <c r="D8099" s="84">
        <v>1</v>
      </c>
      <c r="E8099" s="84" t="e">
        <v>#N/A</v>
      </c>
      <c r="F8099" s="84" t="s">
        <v>70</v>
      </c>
    </row>
    <row r="8100" spans="1:6" x14ac:dyDescent="0.25">
      <c r="A8100" s="84">
        <v>1457815797</v>
      </c>
      <c r="C8100" s="84">
        <v>0</v>
      </c>
      <c r="D8100" s="84">
        <v>1</v>
      </c>
      <c r="E8100" s="84" t="e">
        <v>#N/A</v>
      </c>
      <c r="F8100" s="84" t="s">
        <v>66</v>
      </c>
    </row>
    <row r="8101" spans="1:6" x14ac:dyDescent="0.25">
      <c r="A8101" s="84">
        <v>1396206983</v>
      </c>
      <c r="C8101" s="84">
        <v>0</v>
      </c>
      <c r="D8101" s="84">
        <v>1</v>
      </c>
      <c r="E8101" s="84" t="e">
        <v>#N/A</v>
      </c>
      <c r="F8101" s="84" t="s">
        <v>70</v>
      </c>
    </row>
    <row r="8102" spans="1:6" x14ac:dyDescent="0.25">
      <c r="A8102" s="84">
        <v>1063075976</v>
      </c>
      <c r="C8102" s="84">
        <v>0</v>
      </c>
      <c r="D8102" s="84">
        <v>1</v>
      </c>
      <c r="E8102" s="84" t="e">
        <v>#N/A</v>
      </c>
      <c r="F8102" s="84" t="s">
        <v>66</v>
      </c>
    </row>
    <row r="8103" spans="1:6" x14ac:dyDescent="0.25">
      <c r="A8103" s="84">
        <v>1194434167</v>
      </c>
      <c r="C8103" s="84">
        <v>0</v>
      </c>
      <c r="D8103" s="84">
        <v>1</v>
      </c>
      <c r="E8103" s="84" t="e">
        <v>#N/A</v>
      </c>
      <c r="F8103" s="84" t="s">
        <v>63</v>
      </c>
    </row>
    <row r="8104" spans="1:6" x14ac:dyDescent="0.25">
      <c r="A8104" s="84">
        <v>1437869526</v>
      </c>
      <c r="C8104" s="84">
        <v>0</v>
      </c>
      <c r="D8104" s="84">
        <v>1</v>
      </c>
      <c r="E8104" s="84" t="e">
        <v>#N/A</v>
      </c>
      <c r="F8104" s="84" t="s">
        <v>63</v>
      </c>
    </row>
    <row r="8105" spans="1:6" x14ac:dyDescent="0.25">
      <c r="A8105" s="84">
        <v>1740240803</v>
      </c>
      <c r="C8105" s="84">
        <v>0</v>
      </c>
      <c r="D8105" s="84">
        <v>1</v>
      </c>
      <c r="E8105" s="84" t="e">
        <v>#N/A</v>
      </c>
      <c r="F8105" s="84" t="s">
        <v>67</v>
      </c>
    </row>
    <row r="8106" spans="1:6" x14ac:dyDescent="0.25">
      <c r="A8106" s="84">
        <v>1801800263</v>
      </c>
      <c r="C8106" s="84">
        <v>0</v>
      </c>
      <c r="D8106" s="84">
        <v>1</v>
      </c>
      <c r="E8106" s="84" t="e">
        <v>#N/A</v>
      </c>
      <c r="F8106" s="84" t="s">
        <v>70</v>
      </c>
    </row>
    <row r="8107" spans="1:6" x14ac:dyDescent="0.25">
      <c r="A8107" s="84">
        <v>1407840408</v>
      </c>
      <c r="C8107" s="84">
        <v>0</v>
      </c>
      <c r="D8107" s="84">
        <v>1</v>
      </c>
      <c r="E8107" s="84" t="e">
        <v>#N/A</v>
      </c>
      <c r="F8107" s="84" t="s">
        <v>63</v>
      </c>
    </row>
    <row r="8108" spans="1:6" x14ac:dyDescent="0.25">
      <c r="A8108" s="84">
        <v>1942401807</v>
      </c>
      <c r="C8108" s="84">
        <v>0</v>
      </c>
      <c r="D8108" s="84">
        <v>1</v>
      </c>
      <c r="E8108" s="84" t="e">
        <v>#N/A</v>
      </c>
      <c r="F8108" s="84" t="s">
        <v>63</v>
      </c>
    </row>
    <row r="8109" spans="1:6" x14ac:dyDescent="0.25">
      <c r="A8109" s="84">
        <v>1619099629</v>
      </c>
      <c r="C8109" s="84">
        <v>0</v>
      </c>
      <c r="D8109" s="84">
        <v>1</v>
      </c>
      <c r="E8109" s="84" t="e">
        <v>#N/A</v>
      </c>
      <c r="F8109" s="84" t="s">
        <v>68</v>
      </c>
    </row>
    <row r="8110" spans="1:6" x14ac:dyDescent="0.25">
      <c r="A8110" s="84">
        <v>1679777825</v>
      </c>
      <c r="C8110" s="84">
        <v>0</v>
      </c>
      <c r="D8110" s="84">
        <v>1</v>
      </c>
      <c r="E8110" s="84" t="e">
        <v>#N/A</v>
      </c>
      <c r="F8110" s="84" t="s">
        <v>67</v>
      </c>
    </row>
    <row r="8111" spans="1:6" x14ac:dyDescent="0.25">
      <c r="A8111" s="84">
        <v>1902059314</v>
      </c>
      <c r="C8111" s="84">
        <v>0</v>
      </c>
      <c r="D8111" s="84">
        <v>1</v>
      </c>
      <c r="E8111" s="84" t="e">
        <v>#N/A</v>
      </c>
      <c r="F8111" s="84" t="s">
        <v>63</v>
      </c>
    </row>
    <row r="8112" spans="1:6" x14ac:dyDescent="0.25">
      <c r="A8112" s="84">
        <v>1952381287</v>
      </c>
      <c r="C8112" s="84">
        <v>0</v>
      </c>
      <c r="D8112" s="84">
        <v>1</v>
      </c>
      <c r="E8112" s="84" t="e">
        <v>#N/A</v>
      </c>
      <c r="F8112" s="84" t="s">
        <v>67</v>
      </c>
    </row>
    <row r="8113" spans="1:6" x14ac:dyDescent="0.25">
      <c r="A8113" s="84">
        <v>1346455599</v>
      </c>
      <c r="C8113" s="84">
        <v>0</v>
      </c>
      <c r="D8113" s="84">
        <v>1</v>
      </c>
      <c r="E8113" s="84" t="e">
        <v>#N/A</v>
      </c>
      <c r="F8113" s="84" t="s">
        <v>67</v>
      </c>
    </row>
    <row r="8114" spans="1:6" x14ac:dyDescent="0.25">
      <c r="A8114" s="84">
        <v>1437496197</v>
      </c>
      <c r="C8114" s="84">
        <v>0</v>
      </c>
      <c r="D8114" s="84">
        <v>1</v>
      </c>
      <c r="E8114" s="84" t="e">
        <v>#N/A</v>
      </c>
      <c r="F8114" s="84" t="s">
        <v>63</v>
      </c>
    </row>
    <row r="8115" spans="1:6" x14ac:dyDescent="0.25">
      <c r="A8115" s="84">
        <v>1861626251</v>
      </c>
      <c r="C8115" s="84">
        <v>0</v>
      </c>
      <c r="D8115" s="84">
        <v>1</v>
      </c>
      <c r="E8115" s="84" t="e">
        <v>#N/A</v>
      </c>
      <c r="F8115" s="84" t="s">
        <v>63</v>
      </c>
    </row>
    <row r="8116" spans="1:6" x14ac:dyDescent="0.25">
      <c r="A8116" s="84">
        <v>1821394370</v>
      </c>
      <c r="C8116" s="84">
        <v>0</v>
      </c>
      <c r="D8116" s="84">
        <v>1</v>
      </c>
      <c r="E8116" s="84" t="e">
        <v>#N/A</v>
      </c>
      <c r="F8116" s="84" t="s">
        <v>63</v>
      </c>
    </row>
    <row r="8117" spans="1:6" x14ac:dyDescent="0.25">
      <c r="A8117" s="84">
        <v>1265878185</v>
      </c>
      <c r="C8117" s="84">
        <v>0</v>
      </c>
      <c r="D8117" s="84">
        <v>1</v>
      </c>
      <c r="E8117" s="84" t="e">
        <v>#N/A</v>
      </c>
      <c r="F8117" s="84" t="s">
        <v>66</v>
      </c>
    </row>
    <row r="8118" spans="1:6" x14ac:dyDescent="0.25">
      <c r="A8118" s="84">
        <v>1306259627</v>
      </c>
      <c r="C8118" s="84">
        <v>0</v>
      </c>
      <c r="D8118" s="84">
        <v>1</v>
      </c>
      <c r="E8118" s="84" t="e">
        <v>#N/A</v>
      </c>
      <c r="F8118" s="84" t="s">
        <v>63</v>
      </c>
    </row>
    <row r="8119" spans="1:6" x14ac:dyDescent="0.25">
      <c r="A8119" s="84">
        <v>1760894638</v>
      </c>
      <c r="C8119" s="84">
        <v>0</v>
      </c>
      <c r="D8119" s="84">
        <v>1</v>
      </c>
      <c r="E8119" s="84" t="e">
        <v>#N/A</v>
      </c>
      <c r="F8119" s="84" t="s">
        <v>67</v>
      </c>
    </row>
    <row r="8120" spans="1:6" x14ac:dyDescent="0.25">
      <c r="A8120" s="84">
        <v>1043219819</v>
      </c>
      <c r="C8120" s="84">
        <v>0</v>
      </c>
      <c r="D8120" s="84">
        <v>1</v>
      </c>
      <c r="E8120" s="84" t="e">
        <v>#N/A</v>
      </c>
      <c r="F8120" s="84" t="s">
        <v>63</v>
      </c>
    </row>
    <row r="8121" spans="1:6" x14ac:dyDescent="0.25">
      <c r="A8121" s="84">
        <v>1477949675</v>
      </c>
      <c r="C8121" s="84">
        <v>0</v>
      </c>
      <c r="D8121" s="84">
        <v>1</v>
      </c>
      <c r="E8121" s="84" t="e">
        <v>#N/A</v>
      </c>
      <c r="F8121" s="84" t="s">
        <v>63</v>
      </c>
    </row>
    <row r="8122" spans="1:6" x14ac:dyDescent="0.25">
      <c r="A8122" s="84">
        <v>1902451446</v>
      </c>
      <c r="C8122" s="84">
        <v>0</v>
      </c>
      <c r="D8122" s="84">
        <v>1</v>
      </c>
      <c r="E8122" s="84" t="e">
        <v>#N/A</v>
      </c>
      <c r="F8122" s="84" t="s">
        <v>63</v>
      </c>
    </row>
    <row r="8123" spans="1:6" x14ac:dyDescent="0.25">
      <c r="A8123" s="84">
        <v>1437670544</v>
      </c>
      <c r="C8123" s="84">
        <v>0</v>
      </c>
      <c r="D8123" s="84">
        <v>1</v>
      </c>
      <c r="E8123" s="84" t="e">
        <v>#N/A</v>
      </c>
      <c r="F8123" s="84" t="s">
        <v>63</v>
      </c>
    </row>
    <row r="8124" spans="1:6" x14ac:dyDescent="0.25">
      <c r="A8124" s="84">
        <v>1376171298</v>
      </c>
      <c r="C8124" s="84">
        <v>0</v>
      </c>
      <c r="D8124" s="84">
        <v>1</v>
      </c>
      <c r="E8124" s="84" t="e">
        <v>#N/A</v>
      </c>
      <c r="F8124" s="84" t="s">
        <v>67</v>
      </c>
    </row>
    <row r="8125" spans="1:6" x14ac:dyDescent="0.25">
      <c r="A8125" s="84">
        <v>1699409524</v>
      </c>
      <c r="C8125" s="84">
        <v>0</v>
      </c>
      <c r="D8125" s="84">
        <v>1</v>
      </c>
      <c r="E8125" s="84" t="e">
        <v>#N/A</v>
      </c>
      <c r="F8125" s="84" t="s">
        <v>67</v>
      </c>
    </row>
    <row r="8126" spans="1:6" x14ac:dyDescent="0.25">
      <c r="A8126" s="84">
        <v>1891414207</v>
      </c>
      <c r="C8126" s="84">
        <v>0</v>
      </c>
      <c r="D8126" s="84">
        <v>1</v>
      </c>
      <c r="E8126" s="84" t="e">
        <v>#N/A</v>
      </c>
      <c r="F8126" s="84" t="s">
        <v>63</v>
      </c>
    </row>
    <row r="8127" spans="1:6" x14ac:dyDescent="0.25">
      <c r="A8127" s="84">
        <v>1033206594</v>
      </c>
      <c r="C8127" s="84">
        <v>0</v>
      </c>
      <c r="D8127" s="84">
        <v>1</v>
      </c>
      <c r="E8127" s="84" t="e">
        <v>#N/A</v>
      </c>
      <c r="F8127" s="84" t="s">
        <v>66</v>
      </c>
    </row>
    <row r="8128" spans="1:6" x14ac:dyDescent="0.25">
      <c r="A8128" s="84">
        <v>1568455905</v>
      </c>
      <c r="C8128" s="84">
        <v>0</v>
      </c>
      <c r="D8128" s="84">
        <v>1</v>
      </c>
      <c r="E8128" s="84" t="e">
        <v>#N/A</v>
      </c>
      <c r="F8128" s="84" t="s">
        <v>63</v>
      </c>
    </row>
    <row r="8129" spans="1:6" x14ac:dyDescent="0.25">
      <c r="A8129" s="84">
        <v>1770592685</v>
      </c>
      <c r="C8129" s="84">
        <v>0</v>
      </c>
      <c r="D8129" s="84">
        <v>1</v>
      </c>
      <c r="E8129" s="84" t="e">
        <v>#N/A</v>
      </c>
      <c r="F8129" s="84" t="s">
        <v>63</v>
      </c>
    </row>
    <row r="8130" spans="1:6" x14ac:dyDescent="0.25">
      <c r="A8130" s="84">
        <v>1386675775</v>
      </c>
      <c r="C8130" s="84">
        <v>0</v>
      </c>
      <c r="D8130" s="84">
        <v>1</v>
      </c>
      <c r="E8130" s="84" t="e">
        <v>#N/A</v>
      </c>
      <c r="F8130" s="84" t="s">
        <v>63</v>
      </c>
    </row>
    <row r="8131" spans="1:6" x14ac:dyDescent="0.25">
      <c r="A8131" s="84">
        <v>1396908455</v>
      </c>
      <c r="C8131" s="84">
        <v>0</v>
      </c>
      <c r="D8131" s="84">
        <v>1</v>
      </c>
      <c r="E8131" s="84" t="e">
        <v>#N/A</v>
      </c>
      <c r="F8131" s="84" t="s">
        <v>66</v>
      </c>
    </row>
    <row r="8132" spans="1:6" x14ac:dyDescent="0.25">
      <c r="A8132" s="84">
        <v>1871601757</v>
      </c>
      <c r="C8132" s="84">
        <v>0</v>
      </c>
      <c r="D8132" s="84">
        <v>1</v>
      </c>
      <c r="E8132" s="84" t="e">
        <v>#N/A</v>
      </c>
      <c r="F8132" s="84" t="s">
        <v>66</v>
      </c>
    </row>
    <row r="8133" spans="1:6" x14ac:dyDescent="0.25">
      <c r="A8133" s="84">
        <v>1760505341</v>
      </c>
      <c r="C8133" s="84">
        <v>0</v>
      </c>
      <c r="D8133" s="84">
        <v>1</v>
      </c>
      <c r="E8133" s="84" t="e">
        <v>#N/A</v>
      </c>
      <c r="F8133" s="84" t="s">
        <v>67</v>
      </c>
    </row>
    <row r="8134" spans="1:6" x14ac:dyDescent="0.25">
      <c r="A8134" s="84">
        <v>1003861030</v>
      </c>
      <c r="C8134" s="84">
        <v>0</v>
      </c>
      <c r="D8134" s="84">
        <v>1</v>
      </c>
      <c r="E8134" s="84" t="e">
        <v>#N/A</v>
      </c>
      <c r="F8134" s="84" t="s">
        <v>63</v>
      </c>
    </row>
    <row r="8135" spans="1:6" x14ac:dyDescent="0.25">
      <c r="A8135" s="84">
        <v>1285691287</v>
      </c>
      <c r="C8135" s="84">
        <v>0</v>
      </c>
      <c r="D8135" s="84">
        <v>1</v>
      </c>
      <c r="E8135" s="84" t="e">
        <v>#N/A</v>
      </c>
      <c r="F8135" s="84" t="s">
        <v>66</v>
      </c>
    </row>
    <row r="8136" spans="1:6" x14ac:dyDescent="0.25">
      <c r="A8136" s="84">
        <v>1164439949</v>
      </c>
      <c r="C8136" s="84">
        <v>0</v>
      </c>
      <c r="D8136" s="84">
        <v>1</v>
      </c>
      <c r="E8136" s="84" t="e">
        <v>#N/A</v>
      </c>
      <c r="F8136" s="84" t="s">
        <v>66</v>
      </c>
    </row>
    <row r="8137" spans="1:6" x14ac:dyDescent="0.25">
      <c r="A8137" s="84">
        <v>1497749725</v>
      </c>
      <c r="C8137" s="84">
        <v>0</v>
      </c>
      <c r="D8137" s="84">
        <v>1</v>
      </c>
      <c r="E8137" s="84" t="e">
        <v>#N/A</v>
      </c>
      <c r="F8137" s="84" t="s">
        <v>63</v>
      </c>
    </row>
    <row r="8138" spans="1:6" x14ac:dyDescent="0.25">
      <c r="A8138" s="84">
        <v>1407165020</v>
      </c>
      <c r="C8138" s="84">
        <v>0</v>
      </c>
      <c r="D8138" s="84">
        <v>1</v>
      </c>
      <c r="E8138" s="84" t="e">
        <v>#N/A</v>
      </c>
      <c r="F8138" s="84" t="s">
        <v>70</v>
      </c>
    </row>
    <row r="8139" spans="1:6" x14ac:dyDescent="0.25">
      <c r="A8139" s="84">
        <v>1588106272</v>
      </c>
      <c r="C8139" s="84">
        <v>0</v>
      </c>
      <c r="D8139" s="84">
        <v>1</v>
      </c>
      <c r="E8139" s="84" t="e">
        <v>#N/A</v>
      </c>
      <c r="F8139" s="84" t="s">
        <v>66</v>
      </c>
    </row>
    <row r="8140" spans="1:6" x14ac:dyDescent="0.25">
      <c r="A8140" s="84">
        <v>1073068300</v>
      </c>
      <c r="C8140" s="84">
        <v>0</v>
      </c>
      <c r="D8140" s="84">
        <v>1</v>
      </c>
      <c r="E8140" s="84" t="e">
        <v>#N/A</v>
      </c>
      <c r="F8140" s="84" t="s">
        <v>66</v>
      </c>
    </row>
    <row r="8141" spans="1:6" x14ac:dyDescent="0.25">
      <c r="A8141" s="84">
        <v>1972121127</v>
      </c>
      <c r="C8141" s="84">
        <v>0</v>
      </c>
      <c r="D8141" s="84">
        <v>1</v>
      </c>
      <c r="E8141" s="84" t="e">
        <v>#N/A</v>
      </c>
      <c r="F8141" s="84" t="s">
        <v>70</v>
      </c>
    </row>
    <row r="8142" spans="1:6" x14ac:dyDescent="0.25">
      <c r="A8142" s="84">
        <v>1588653786</v>
      </c>
      <c r="C8142" s="84">
        <v>0</v>
      </c>
      <c r="D8142" s="84">
        <v>1</v>
      </c>
      <c r="E8142" s="84" t="e">
        <v>#N/A</v>
      </c>
      <c r="F8142" s="84" t="s">
        <v>63</v>
      </c>
    </row>
    <row r="8143" spans="1:6" x14ac:dyDescent="0.25">
      <c r="A8143" s="84">
        <v>1659376119</v>
      </c>
      <c r="C8143" s="84">
        <v>0</v>
      </c>
      <c r="D8143" s="84">
        <v>1</v>
      </c>
      <c r="E8143" s="84" t="e">
        <v>#N/A</v>
      </c>
      <c r="F8143" s="84" t="s">
        <v>67</v>
      </c>
    </row>
    <row r="8144" spans="1:6" x14ac:dyDescent="0.25">
      <c r="A8144" s="84">
        <v>1427006006</v>
      </c>
      <c r="C8144" s="84">
        <v>0</v>
      </c>
      <c r="D8144" s="84">
        <v>1</v>
      </c>
      <c r="E8144" s="84" t="e">
        <v>#N/A</v>
      </c>
      <c r="F8144" s="84" t="s">
        <v>63</v>
      </c>
    </row>
    <row r="8145" spans="1:6" x14ac:dyDescent="0.25">
      <c r="A8145" s="84">
        <v>1073612545</v>
      </c>
      <c r="C8145" s="84">
        <v>0</v>
      </c>
      <c r="D8145" s="84">
        <v>1</v>
      </c>
      <c r="E8145" s="84" t="e">
        <v>#N/A</v>
      </c>
      <c r="F8145" s="84" t="s">
        <v>63</v>
      </c>
    </row>
    <row r="8146" spans="1:6" x14ac:dyDescent="0.25">
      <c r="A8146" s="84">
        <v>1164411484</v>
      </c>
      <c r="C8146" s="84">
        <v>0</v>
      </c>
      <c r="D8146" s="84">
        <v>1</v>
      </c>
      <c r="E8146" s="84" t="e">
        <v>#N/A</v>
      </c>
      <c r="F8146" s="84" t="s">
        <v>66</v>
      </c>
    </row>
    <row r="8147" spans="1:6" x14ac:dyDescent="0.25">
      <c r="A8147" s="84">
        <v>1609836998</v>
      </c>
      <c r="C8147" s="84">
        <v>0</v>
      </c>
      <c r="D8147" s="84">
        <v>1</v>
      </c>
      <c r="E8147" s="84" t="e">
        <v>#N/A</v>
      </c>
      <c r="F8147" s="84" t="s">
        <v>63</v>
      </c>
    </row>
    <row r="8148" spans="1:6" x14ac:dyDescent="0.25">
      <c r="A8148" s="84">
        <v>1396700274</v>
      </c>
      <c r="C8148" s="84">
        <v>0</v>
      </c>
      <c r="D8148" s="84">
        <v>1</v>
      </c>
      <c r="E8148" s="84" t="e">
        <v>#N/A</v>
      </c>
      <c r="F8148" s="84" t="s">
        <v>63</v>
      </c>
    </row>
    <row r="8149" spans="1:6" x14ac:dyDescent="0.25">
      <c r="A8149" s="84">
        <v>1104070887</v>
      </c>
      <c r="C8149" s="84">
        <v>0</v>
      </c>
      <c r="D8149" s="84">
        <v>1</v>
      </c>
      <c r="E8149" s="84" t="e">
        <v>#N/A</v>
      </c>
      <c r="F8149" s="84" t="s">
        <v>63</v>
      </c>
    </row>
    <row r="8150" spans="1:6" x14ac:dyDescent="0.25">
      <c r="A8150" s="84">
        <v>1760582654</v>
      </c>
      <c r="C8150" s="84">
        <v>0</v>
      </c>
      <c r="D8150" s="84">
        <v>1</v>
      </c>
      <c r="E8150" s="84" t="e">
        <v>#N/A</v>
      </c>
      <c r="F8150" s="84" t="s">
        <v>70</v>
      </c>
    </row>
    <row r="8151" spans="1:6" x14ac:dyDescent="0.25">
      <c r="A8151" s="84">
        <v>1326003641</v>
      </c>
      <c r="C8151" s="84">
        <v>0</v>
      </c>
      <c r="D8151" s="84">
        <v>1</v>
      </c>
      <c r="E8151" s="84" t="e">
        <v>#N/A</v>
      </c>
      <c r="F8151" s="84" t="s">
        <v>63</v>
      </c>
    </row>
    <row r="8152" spans="1:6" x14ac:dyDescent="0.25">
      <c r="A8152" s="84">
        <v>1447307392</v>
      </c>
      <c r="C8152" s="84">
        <v>0</v>
      </c>
      <c r="D8152" s="84">
        <v>1</v>
      </c>
      <c r="E8152" s="84" t="e">
        <v>#N/A</v>
      </c>
      <c r="F8152" s="84" t="s">
        <v>70</v>
      </c>
    </row>
    <row r="8153" spans="1:6" x14ac:dyDescent="0.25">
      <c r="A8153" s="84">
        <v>1487870846</v>
      </c>
      <c r="C8153" s="84">
        <v>0</v>
      </c>
      <c r="D8153" s="84">
        <v>1</v>
      </c>
      <c r="E8153" s="84" t="e">
        <v>#N/A</v>
      </c>
      <c r="F8153" s="84" t="s">
        <v>67</v>
      </c>
    </row>
    <row r="8154" spans="1:6" x14ac:dyDescent="0.25">
      <c r="A8154" s="84">
        <v>1902184567</v>
      </c>
      <c r="C8154" s="84">
        <v>0</v>
      </c>
      <c r="D8154" s="84">
        <v>1</v>
      </c>
      <c r="E8154" s="84" t="e">
        <v>#N/A</v>
      </c>
      <c r="F8154" s="84" t="s">
        <v>63</v>
      </c>
    </row>
    <row r="8155" spans="1:6" x14ac:dyDescent="0.25">
      <c r="A8155" s="84">
        <v>1043456049</v>
      </c>
      <c r="C8155" s="84">
        <v>0</v>
      </c>
      <c r="D8155" s="84">
        <v>1</v>
      </c>
      <c r="E8155" s="84" t="e">
        <v>#N/A</v>
      </c>
      <c r="F8155" s="84" t="s">
        <v>66</v>
      </c>
    </row>
    <row r="8156" spans="1:6" x14ac:dyDescent="0.25">
      <c r="A8156" s="84">
        <v>1841698867</v>
      </c>
      <c r="C8156" s="84">
        <v>0</v>
      </c>
      <c r="D8156" s="84">
        <v>1</v>
      </c>
      <c r="E8156" s="84" t="e">
        <v>#N/A</v>
      </c>
      <c r="F8156" s="84" t="s">
        <v>66</v>
      </c>
    </row>
    <row r="8157" spans="1:6" x14ac:dyDescent="0.25">
      <c r="A8157" s="84">
        <v>1457731408</v>
      </c>
      <c r="C8157" s="84">
        <v>0</v>
      </c>
      <c r="D8157" s="84">
        <v>1</v>
      </c>
      <c r="E8157" s="84" t="e">
        <v>#N/A</v>
      </c>
      <c r="F8157" s="84" t="s">
        <v>63</v>
      </c>
    </row>
    <row r="8158" spans="1:6" x14ac:dyDescent="0.25">
      <c r="A8158" s="84">
        <v>1851853436</v>
      </c>
      <c r="C8158" s="84">
        <v>0</v>
      </c>
      <c r="D8158" s="84">
        <v>1</v>
      </c>
      <c r="E8158" s="84" t="e">
        <v>#N/A</v>
      </c>
      <c r="F8158" s="84" t="s">
        <v>66</v>
      </c>
    </row>
    <row r="8159" spans="1:6" x14ac:dyDescent="0.25">
      <c r="A8159" s="84">
        <v>1205472735</v>
      </c>
      <c r="C8159" s="84">
        <v>0</v>
      </c>
      <c r="D8159" s="84">
        <v>1</v>
      </c>
      <c r="E8159" s="84" t="e">
        <v>#N/A</v>
      </c>
      <c r="F8159" s="84" t="s">
        <v>66</v>
      </c>
    </row>
    <row r="8160" spans="1:6" x14ac:dyDescent="0.25">
      <c r="A8160" s="84">
        <v>1902573959</v>
      </c>
      <c r="C8160" s="84">
        <v>0</v>
      </c>
      <c r="D8160" s="84">
        <v>1</v>
      </c>
      <c r="E8160" s="84" t="e">
        <v>#N/A</v>
      </c>
      <c r="F8160" s="84" t="s">
        <v>66</v>
      </c>
    </row>
    <row r="8161" spans="1:6" x14ac:dyDescent="0.25">
      <c r="A8161" s="84">
        <v>1811940091</v>
      </c>
      <c r="C8161" s="84">
        <v>0</v>
      </c>
      <c r="D8161" s="84">
        <v>1</v>
      </c>
      <c r="E8161" s="84" t="e">
        <v>#N/A</v>
      </c>
      <c r="F8161" s="84" t="s">
        <v>67</v>
      </c>
    </row>
    <row r="8162" spans="1:6" x14ac:dyDescent="0.25">
      <c r="A8162" s="84">
        <v>1457334369</v>
      </c>
      <c r="C8162" s="84">
        <v>0</v>
      </c>
      <c r="D8162" s="84">
        <v>1</v>
      </c>
      <c r="E8162" s="84" t="e">
        <v>#N/A</v>
      </c>
      <c r="F8162" s="84" t="s">
        <v>67</v>
      </c>
    </row>
    <row r="8163" spans="1:6" x14ac:dyDescent="0.25">
      <c r="A8163" s="84">
        <v>1154345593</v>
      </c>
      <c r="C8163" s="84">
        <v>0</v>
      </c>
      <c r="D8163" s="84">
        <v>1</v>
      </c>
      <c r="E8163" s="84" t="e">
        <v>#N/A</v>
      </c>
      <c r="F8163" s="84" t="s">
        <v>70</v>
      </c>
    </row>
    <row r="8164" spans="1:6" x14ac:dyDescent="0.25">
      <c r="A8164" s="84">
        <v>1982619763</v>
      </c>
      <c r="C8164" s="84">
        <v>0</v>
      </c>
      <c r="D8164" s="84">
        <v>1</v>
      </c>
      <c r="E8164" s="84" t="e">
        <v>#N/A</v>
      </c>
      <c r="F8164" s="84" t="s">
        <v>63</v>
      </c>
    </row>
    <row r="8165" spans="1:6" x14ac:dyDescent="0.25">
      <c r="A8165" s="84">
        <v>1437116076</v>
      </c>
      <c r="C8165" s="84">
        <v>0</v>
      </c>
      <c r="D8165" s="84">
        <v>1</v>
      </c>
      <c r="E8165" s="84" t="e">
        <v>#N/A</v>
      </c>
      <c r="F8165" s="84" t="s">
        <v>63</v>
      </c>
    </row>
    <row r="8166" spans="1:6" x14ac:dyDescent="0.25">
      <c r="A8166" s="84">
        <v>1720006117</v>
      </c>
      <c r="C8166" s="84">
        <v>0</v>
      </c>
      <c r="D8166" s="84">
        <v>1</v>
      </c>
      <c r="E8166" s="84" t="e">
        <v>#N/A</v>
      </c>
      <c r="F8166" s="84" t="s">
        <v>63</v>
      </c>
    </row>
    <row r="8167" spans="1:6" x14ac:dyDescent="0.25">
      <c r="A8167" s="84">
        <v>1093893091</v>
      </c>
      <c r="C8167" s="84">
        <v>0</v>
      </c>
      <c r="D8167" s="84">
        <v>1</v>
      </c>
      <c r="E8167" s="84" t="e">
        <v>#N/A</v>
      </c>
      <c r="F8167" s="84" t="s">
        <v>63</v>
      </c>
    </row>
    <row r="8168" spans="1:6" x14ac:dyDescent="0.25">
      <c r="A8168" s="84">
        <v>1730140583</v>
      </c>
      <c r="C8168" s="84">
        <v>0</v>
      </c>
      <c r="D8168" s="84">
        <v>1</v>
      </c>
      <c r="E8168" s="84" t="e">
        <v>#N/A</v>
      </c>
      <c r="F8168" s="84" t="s">
        <v>63</v>
      </c>
    </row>
    <row r="8169" spans="1:6" x14ac:dyDescent="0.25">
      <c r="A8169" s="84">
        <v>1790717478</v>
      </c>
      <c r="C8169" s="84">
        <v>0</v>
      </c>
      <c r="D8169" s="84">
        <v>1</v>
      </c>
      <c r="E8169" s="84" t="e">
        <v>#N/A</v>
      </c>
      <c r="F8169" s="84" t="s">
        <v>63</v>
      </c>
    </row>
    <row r="8170" spans="1:6" x14ac:dyDescent="0.25">
      <c r="A8170" s="84">
        <v>1043218480</v>
      </c>
      <c r="C8170" s="84">
        <v>0</v>
      </c>
      <c r="D8170" s="84">
        <v>1</v>
      </c>
      <c r="E8170" s="84" t="e">
        <v>#N/A</v>
      </c>
      <c r="F8170" s="84" t="s">
        <v>63</v>
      </c>
    </row>
    <row r="8171" spans="1:6" x14ac:dyDescent="0.25">
      <c r="A8171" s="84">
        <v>1982731055</v>
      </c>
      <c r="C8171" s="84">
        <v>0</v>
      </c>
      <c r="D8171" s="84">
        <v>1</v>
      </c>
      <c r="E8171" s="84" t="e">
        <v>#N/A</v>
      </c>
      <c r="F8171" s="84" t="s">
        <v>63</v>
      </c>
    </row>
    <row r="8172" spans="1:6" x14ac:dyDescent="0.25">
      <c r="A8172" s="84">
        <v>1992786222</v>
      </c>
      <c r="C8172" s="84">
        <v>0</v>
      </c>
      <c r="D8172" s="84">
        <v>1</v>
      </c>
      <c r="E8172" s="84" t="e">
        <v>#N/A</v>
      </c>
      <c r="F8172" s="84" t="s">
        <v>67</v>
      </c>
    </row>
    <row r="8173" spans="1:6" x14ac:dyDescent="0.25">
      <c r="A8173" s="84">
        <v>1316115595</v>
      </c>
      <c r="C8173" s="84">
        <v>0</v>
      </c>
      <c r="D8173" s="84">
        <v>1</v>
      </c>
      <c r="E8173" s="84" t="e">
        <v>#N/A</v>
      </c>
      <c r="F8173" s="84" t="s">
        <v>66</v>
      </c>
    </row>
    <row r="8174" spans="1:6" x14ac:dyDescent="0.25">
      <c r="A8174" s="84">
        <v>1043367105</v>
      </c>
      <c r="C8174" s="84">
        <v>0</v>
      </c>
      <c r="D8174" s="84">
        <v>1</v>
      </c>
      <c r="E8174" s="84" t="e">
        <v>#N/A</v>
      </c>
      <c r="F8174" s="84" t="s">
        <v>63</v>
      </c>
    </row>
    <row r="8175" spans="1:6" x14ac:dyDescent="0.25">
      <c r="A8175" s="84">
        <v>1518901123</v>
      </c>
      <c r="C8175" s="84">
        <v>0</v>
      </c>
      <c r="D8175" s="84">
        <v>1</v>
      </c>
      <c r="E8175" s="84" t="e">
        <v>#N/A</v>
      </c>
      <c r="F8175" s="84" t="s">
        <v>63</v>
      </c>
    </row>
    <row r="8176" spans="1:6" x14ac:dyDescent="0.25">
      <c r="A8176" s="84">
        <v>1922202597</v>
      </c>
      <c r="C8176" s="84">
        <v>0</v>
      </c>
      <c r="D8176" s="84">
        <v>1</v>
      </c>
      <c r="E8176" s="84" t="e">
        <v>#N/A</v>
      </c>
      <c r="F8176" s="84" t="s">
        <v>66</v>
      </c>
    </row>
    <row r="8177" spans="1:6" x14ac:dyDescent="0.25">
      <c r="A8177" s="84">
        <v>1811148430</v>
      </c>
      <c r="C8177" s="84">
        <v>0</v>
      </c>
      <c r="D8177" s="84">
        <v>1</v>
      </c>
      <c r="E8177" s="84" t="e">
        <v>#N/A</v>
      </c>
      <c r="F8177" s="84" t="s">
        <v>70</v>
      </c>
    </row>
    <row r="8178" spans="1:6" x14ac:dyDescent="0.25">
      <c r="A8178" s="84">
        <v>1932385796</v>
      </c>
      <c r="C8178" s="84">
        <v>0</v>
      </c>
      <c r="D8178" s="84">
        <v>1</v>
      </c>
      <c r="E8178" s="84" t="e">
        <v>#N/A</v>
      </c>
      <c r="F8178" s="84" t="s">
        <v>66</v>
      </c>
    </row>
    <row r="8179" spans="1:6" x14ac:dyDescent="0.25">
      <c r="A8179" s="84">
        <v>1801163464</v>
      </c>
      <c r="C8179" s="84">
        <v>0</v>
      </c>
      <c r="D8179" s="84">
        <v>1</v>
      </c>
      <c r="E8179" s="84" t="e">
        <v>#N/A</v>
      </c>
      <c r="F8179" s="84" t="s">
        <v>66</v>
      </c>
    </row>
    <row r="8180" spans="1:6" x14ac:dyDescent="0.25">
      <c r="A8180" s="84">
        <v>1568766251</v>
      </c>
      <c r="C8180" s="84">
        <v>0</v>
      </c>
      <c r="D8180" s="84">
        <v>1</v>
      </c>
      <c r="E8180" s="84" t="e">
        <v>#N/A</v>
      </c>
      <c r="F8180" s="84" t="s">
        <v>66</v>
      </c>
    </row>
    <row r="8181" spans="1:6" x14ac:dyDescent="0.25">
      <c r="A8181" s="84">
        <v>1083904007</v>
      </c>
      <c r="C8181" s="84">
        <v>0</v>
      </c>
      <c r="D8181" s="84">
        <v>1</v>
      </c>
      <c r="E8181" s="84" t="e">
        <v>#N/A</v>
      </c>
      <c r="F8181" s="84" t="s">
        <v>70</v>
      </c>
    </row>
    <row r="8182" spans="1:6" x14ac:dyDescent="0.25">
      <c r="A8182" s="84">
        <v>1053684696</v>
      </c>
      <c r="C8182" s="84">
        <v>0</v>
      </c>
      <c r="D8182" s="84">
        <v>1</v>
      </c>
      <c r="E8182" s="84" t="e">
        <v>#N/A</v>
      </c>
      <c r="F8182" s="84" t="s">
        <v>66</v>
      </c>
    </row>
    <row r="8183" spans="1:6" x14ac:dyDescent="0.25">
      <c r="A8183" s="84">
        <v>1558796235</v>
      </c>
      <c r="C8183" s="84">
        <v>0</v>
      </c>
      <c r="D8183" s="84">
        <v>1</v>
      </c>
      <c r="E8183" s="84" t="e">
        <v>#N/A</v>
      </c>
      <c r="F8183" s="84" t="s">
        <v>63</v>
      </c>
    </row>
    <row r="8184" spans="1:6" x14ac:dyDescent="0.25">
      <c r="A8184" s="84">
        <v>1205271947</v>
      </c>
      <c r="C8184" s="84">
        <v>0</v>
      </c>
      <c r="D8184" s="84">
        <v>1</v>
      </c>
      <c r="E8184" s="84" t="e">
        <v>#N/A</v>
      </c>
      <c r="F8184" s="84" t="s">
        <v>66</v>
      </c>
    </row>
    <row r="8185" spans="1:6" x14ac:dyDescent="0.25">
      <c r="A8185" s="84">
        <v>1588672075</v>
      </c>
      <c r="C8185" s="84">
        <v>0</v>
      </c>
      <c r="D8185" s="84">
        <v>1</v>
      </c>
      <c r="E8185" s="84" t="e">
        <v>#N/A</v>
      </c>
      <c r="F8185" s="84" t="s">
        <v>66</v>
      </c>
    </row>
    <row r="8186" spans="1:6" x14ac:dyDescent="0.25">
      <c r="A8186" s="84">
        <v>1285998609</v>
      </c>
      <c r="C8186" s="84">
        <v>0</v>
      </c>
      <c r="D8186" s="84">
        <v>1</v>
      </c>
      <c r="E8186" s="84" t="e">
        <v>#N/A</v>
      </c>
      <c r="F8186" s="84" t="s">
        <v>66</v>
      </c>
    </row>
    <row r="8187" spans="1:6" x14ac:dyDescent="0.25">
      <c r="A8187" s="84">
        <v>1689088197</v>
      </c>
      <c r="C8187" s="84">
        <v>0</v>
      </c>
      <c r="D8187" s="84">
        <v>1</v>
      </c>
      <c r="E8187" s="84" t="e">
        <v>#N/A</v>
      </c>
      <c r="F8187" s="84" t="s">
        <v>63</v>
      </c>
    </row>
    <row r="8188" spans="1:6" x14ac:dyDescent="0.25">
      <c r="A8188" s="84">
        <v>1033523493</v>
      </c>
      <c r="C8188" s="84">
        <v>0</v>
      </c>
      <c r="D8188" s="84">
        <v>1</v>
      </c>
      <c r="E8188" s="84" t="e">
        <v>#N/A</v>
      </c>
      <c r="F8188" s="84" t="s">
        <v>66</v>
      </c>
    </row>
    <row r="8189" spans="1:6" x14ac:dyDescent="0.25">
      <c r="A8189" s="84">
        <v>1205840899</v>
      </c>
      <c r="C8189" s="84">
        <v>0</v>
      </c>
      <c r="D8189" s="84">
        <v>1</v>
      </c>
      <c r="E8189" s="84" t="e">
        <v>#N/A</v>
      </c>
      <c r="F8189" s="84" t="s">
        <v>66</v>
      </c>
    </row>
    <row r="8190" spans="1:6" x14ac:dyDescent="0.25">
      <c r="A8190" s="84">
        <v>1316113558</v>
      </c>
      <c r="C8190" s="84">
        <v>0</v>
      </c>
      <c r="D8190" s="84">
        <v>1</v>
      </c>
      <c r="E8190" s="84" t="e">
        <v>#N/A</v>
      </c>
      <c r="F8190" s="84" t="s">
        <v>63</v>
      </c>
    </row>
    <row r="8191" spans="1:6" x14ac:dyDescent="0.25">
      <c r="A8191" s="84">
        <v>1730257239</v>
      </c>
      <c r="C8191" s="84">
        <v>0</v>
      </c>
      <c r="D8191" s="84">
        <v>1</v>
      </c>
      <c r="E8191" s="84" t="e">
        <v>#N/A</v>
      </c>
      <c r="F8191" s="84" t="s">
        <v>70</v>
      </c>
    </row>
    <row r="8192" spans="1:6" x14ac:dyDescent="0.25">
      <c r="A8192" s="84">
        <v>1437130085</v>
      </c>
      <c r="C8192" s="84">
        <v>0</v>
      </c>
      <c r="D8192" s="84">
        <v>1</v>
      </c>
      <c r="E8192" s="84" t="e">
        <v>#N/A</v>
      </c>
      <c r="F8192" s="84" t="s">
        <v>63</v>
      </c>
    </row>
    <row r="8193" spans="1:6" x14ac:dyDescent="0.25">
      <c r="A8193" s="84">
        <v>1518932615</v>
      </c>
      <c r="C8193" s="84">
        <v>0</v>
      </c>
      <c r="D8193" s="84">
        <v>1</v>
      </c>
      <c r="E8193" s="84" t="e">
        <v>#N/A</v>
      </c>
      <c r="F8193" s="84" t="s">
        <v>63</v>
      </c>
    </row>
    <row r="8194" spans="1:6" x14ac:dyDescent="0.25">
      <c r="A8194" s="84">
        <v>1588627822</v>
      </c>
      <c r="C8194" s="84">
        <v>0</v>
      </c>
      <c r="D8194" s="84">
        <v>1</v>
      </c>
      <c r="E8194" s="84" t="e">
        <v>#N/A</v>
      </c>
      <c r="F8194" s="84" t="s">
        <v>66</v>
      </c>
    </row>
    <row r="8195" spans="1:6" x14ac:dyDescent="0.25">
      <c r="A8195" s="84">
        <v>1205902095</v>
      </c>
      <c r="C8195" s="84">
        <v>0</v>
      </c>
      <c r="D8195" s="84">
        <v>1</v>
      </c>
      <c r="E8195" s="84" t="e">
        <v>#N/A</v>
      </c>
      <c r="F8195" s="84" t="s">
        <v>70</v>
      </c>
    </row>
    <row r="8196" spans="1:6" x14ac:dyDescent="0.25">
      <c r="A8196" s="84">
        <v>1013926427</v>
      </c>
      <c r="C8196" s="84">
        <v>0</v>
      </c>
      <c r="D8196" s="84">
        <v>1</v>
      </c>
      <c r="E8196" s="84" t="e">
        <v>#N/A</v>
      </c>
      <c r="F8196" s="84" t="s">
        <v>63</v>
      </c>
    </row>
    <row r="8197" spans="1:6" x14ac:dyDescent="0.25">
      <c r="A8197" s="84">
        <v>1043479033</v>
      </c>
      <c r="C8197" s="84">
        <v>0</v>
      </c>
      <c r="D8197" s="84">
        <v>1</v>
      </c>
      <c r="E8197" s="84" t="e">
        <v>#N/A</v>
      </c>
      <c r="F8197" s="84" t="s">
        <v>63</v>
      </c>
    </row>
    <row r="8198" spans="1:6" x14ac:dyDescent="0.25">
      <c r="A8198" s="84">
        <v>1700984192</v>
      </c>
      <c r="C8198" s="84">
        <v>0</v>
      </c>
      <c r="D8198" s="84">
        <v>1</v>
      </c>
      <c r="E8198" s="84" t="e">
        <v>#N/A</v>
      </c>
      <c r="F8198" s="84" t="s">
        <v>67</v>
      </c>
    </row>
    <row r="8199" spans="1:6" x14ac:dyDescent="0.25">
      <c r="A8199" s="84">
        <v>1952411670</v>
      </c>
      <c r="C8199" s="84">
        <v>0</v>
      </c>
      <c r="D8199" s="84">
        <v>1</v>
      </c>
      <c r="E8199" s="84" t="e">
        <v>#N/A</v>
      </c>
      <c r="F8199" s="84" t="s">
        <v>66</v>
      </c>
    </row>
    <row r="8200" spans="1:6" x14ac:dyDescent="0.25">
      <c r="A8200" s="84">
        <v>1437393964</v>
      </c>
      <c r="C8200" s="84">
        <v>0</v>
      </c>
      <c r="D8200" s="84">
        <v>1</v>
      </c>
      <c r="E8200" s="84" t="e">
        <v>#N/A</v>
      </c>
      <c r="F8200" s="84" t="s">
        <v>63</v>
      </c>
    </row>
    <row r="8201" spans="1:6" x14ac:dyDescent="0.25">
      <c r="A8201" s="84">
        <v>1962438713</v>
      </c>
      <c r="C8201" s="84">
        <v>0</v>
      </c>
      <c r="D8201" s="84">
        <v>1</v>
      </c>
      <c r="E8201" s="84" t="e">
        <v>#N/A</v>
      </c>
      <c r="F8201" s="84" t="s">
        <v>63</v>
      </c>
    </row>
    <row r="8202" spans="1:6" x14ac:dyDescent="0.25">
      <c r="A8202" s="84">
        <v>1730141193</v>
      </c>
      <c r="C8202" s="84">
        <v>0</v>
      </c>
      <c r="D8202" s="84">
        <v>1</v>
      </c>
      <c r="E8202" s="84" t="e">
        <v>#N/A</v>
      </c>
      <c r="F8202" s="84" t="s">
        <v>63</v>
      </c>
    </row>
    <row r="8203" spans="1:6" x14ac:dyDescent="0.25">
      <c r="A8203" s="84">
        <v>1841498094</v>
      </c>
      <c r="C8203" s="84">
        <v>0</v>
      </c>
      <c r="D8203" s="84">
        <v>1</v>
      </c>
      <c r="E8203" s="84" t="e">
        <v>#N/A</v>
      </c>
      <c r="F8203" s="84" t="s">
        <v>66</v>
      </c>
    </row>
    <row r="8204" spans="1:6" x14ac:dyDescent="0.25">
      <c r="A8204" s="84">
        <v>1447695564</v>
      </c>
      <c r="C8204" s="84">
        <v>0</v>
      </c>
      <c r="D8204" s="84">
        <v>1</v>
      </c>
      <c r="E8204" s="84" t="e">
        <v>#N/A</v>
      </c>
      <c r="F8204" s="84" t="s">
        <v>67</v>
      </c>
    </row>
    <row r="8205" spans="1:6" x14ac:dyDescent="0.25">
      <c r="A8205" s="84">
        <v>1285186072</v>
      </c>
      <c r="C8205" s="84">
        <v>0</v>
      </c>
      <c r="D8205" s="84">
        <v>1</v>
      </c>
      <c r="E8205" s="84" t="e">
        <v>#N/A</v>
      </c>
      <c r="F8205" s="84" t="s">
        <v>66</v>
      </c>
    </row>
    <row r="8206" spans="1:6" x14ac:dyDescent="0.25">
      <c r="A8206" s="84">
        <v>1396229241</v>
      </c>
      <c r="C8206" s="84">
        <v>0</v>
      </c>
      <c r="D8206" s="84">
        <v>1</v>
      </c>
      <c r="E8206" s="84" t="e">
        <v>#N/A</v>
      </c>
      <c r="F8206" s="84" t="s">
        <v>63</v>
      </c>
    </row>
    <row r="8207" spans="1:6" x14ac:dyDescent="0.25">
      <c r="A8207" s="84">
        <v>1831718147</v>
      </c>
      <c r="C8207" s="84">
        <v>0</v>
      </c>
      <c r="D8207" s="84">
        <v>1</v>
      </c>
      <c r="E8207" s="84" t="e">
        <v>#N/A</v>
      </c>
      <c r="F8207" s="84" t="s">
        <v>63</v>
      </c>
    </row>
    <row r="8208" spans="1:6" x14ac:dyDescent="0.25">
      <c r="A8208" s="84">
        <v>1700409711</v>
      </c>
      <c r="C8208" s="84">
        <v>0</v>
      </c>
      <c r="D8208" s="84">
        <v>1</v>
      </c>
      <c r="E8208" s="84" t="e">
        <v>#N/A</v>
      </c>
      <c r="F8208" s="84" t="s">
        <v>67</v>
      </c>
    </row>
    <row r="8209" spans="1:6" x14ac:dyDescent="0.25">
      <c r="A8209" s="84">
        <v>1366034969</v>
      </c>
      <c r="C8209" s="84">
        <v>0</v>
      </c>
      <c r="D8209" s="84">
        <v>1</v>
      </c>
      <c r="E8209" s="84" t="e">
        <v>#N/A</v>
      </c>
      <c r="F8209" s="84" t="s">
        <v>63</v>
      </c>
    </row>
    <row r="8210" spans="1:6" x14ac:dyDescent="0.25">
      <c r="A8210" s="84">
        <v>1548915648</v>
      </c>
      <c r="C8210" s="84">
        <v>0</v>
      </c>
      <c r="D8210" s="84">
        <v>1</v>
      </c>
      <c r="E8210" s="84" t="e">
        <v>#N/A</v>
      </c>
      <c r="F8210" s="84" t="s">
        <v>67</v>
      </c>
    </row>
    <row r="8211" spans="1:6" x14ac:dyDescent="0.25">
      <c r="A8211" s="84">
        <v>1578509527</v>
      </c>
      <c r="C8211" s="84">
        <v>0</v>
      </c>
      <c r="D8211" s="84">
        <v>1</v>
      </c>
      <c r="E8211" s="84" t="e">
        <v>#N/A</v>
      </c>
      <c r="F8211" s="84" t="s">
        <v>70</v>
      </c>
    </row>
    <row r="8212" spans="1:6" x14ac:dyDescent="0.25">
      <c r="A8212" s="84">
        <v>1972579068</v>
      </c>
      <c r="C8212" s="84">
        <v>0</v>
      </c>
      <c r="D8212" s="84">
        <v>1</v>
      </c>
      <c r="E8212" s="84" t="e">
        <v>#N/A</v>
      </c>
      <c r="F8212" s="84" t="s">
        <v>63</v>
      </c>
    </row>
    <row r="8213" spans="1:6" x14ac:dyDescent="0.25">
      <c r="A8213" s="84">
        <v>1982647483</v>
      </c>
      <c r="C8213" s="84">
        <v>0</v>
      </c>
      <c r="D8213" s="84">
        <v>1</v>
      </c>
      <c r="E8213" s="84" t="e">
        <v>#N/A</v>
      </c>
      <c r="F8213" s="84" t="s">
        <v>66</v>
      </c>
    </row>
    <row r="8214" spans="1:6" x14ac:dyDescent="0.25">
      <c r="A8214" s="84">
        <v>1366484230</v>
      </c>
      <c r="C8214" s="84">
        <v>0</v>
      </c>
      <c r="D8214" s="84">
        <v>1</v>
      </c>
      <c r="E8214" s="84" t="e">
        <v>#N/A</v>
      </c>
      <c r="F8214" s="84" t="s">
        <v>67</v>
      </c>
    </row>
    <row r="8215" spans="1:6" x14ac:dyDescent="0.25">
      <c r="A8215" s="84">
        <v>1083931646</v>
      </c>
      <c r="C8215" s="84">
        <v>0</v>
      </c>
      <c r="D8215" s="84">
        <v>1</v>
      </c>
      <c r="E8215" s="84" t="e">
        <v>#N/A</v>
      </c>
      <c r="F8215" s="84" t="s">
        <v>63</v>
      </c>
    </row>
    <row r="8216" spans="1:6" x14ac:dyDescent="0.25">
      <c r="A8216" s="84">
        <v>1134218720</v>
      </c>
      <c r="C8216" s="84">
        <v>0</v>
      </c>
      <c r="D8216" s="84">
        <v>1</v>
      </c>
      <c r="E8216" s="84" t="e">
        <v>#N/A</v>
      </c>
      <c r="F8216" s="84" t="s">
        <v>63</v>
      </c>
    </row>
    <row r="8217" spans="1:6" x14ac:dyDescent="0.25">
      <c r="A8217" s="84">
        <v>1043598477</v>
      </c>
      <c r="C8217" s="84">
        <v>0</v>
      </c>
      <c r="D8217" s="84">
        <v>1</v>
      </c>
      <c r="E8217" s="84" t="e">
        <v>#N/A</v>
      </c>
      <c r="F8217" s="84" t="s">
        <v>63</v>
      </c>
    </row>
    <row r="8218" spans="1:6" x14ac:dyDescent="0.25">
      <c r="A8218" s="84">
        <v>1609919471</v>
      </c>
      <c r="C8218" s="84">
        <v>0</v>
      </c>
      <c r="D8218" s="84">
        <v>1</v>
      </c>
      <c r="E8218" s="84" t="e">
        <v>#N/A</v>
      </c>
      <c r="F8218" s="84" t="s">
        <v>67</v>
      </c>
    </row>
    <row r="8219" spans="1:6" x14ac:dyDescent="0.25">
      <c r="A8219" s="84">
        <v>1295033215</v>
      </c>
      <c r="C8219" s="84">
        <v>0</v>
      </c>
      <c r="D8219" s="84">
        <v>1</v>
      </c>
      <c r="E8219" s="84" t="e">
        <v>#N/A</v>
      </c>
      <c r="F8219" s="84" t="s">
        <v>70</v>
      </c>
    </row>
    <row r="8220" spans="1:6" x14ac:dyDescent="0.25">
      <c r="A8220" s="84">
        <v>1184918161</v>
      </c>
      <c r="C8220" s="84">
        <v>0</v>
      </c>
      <c r="D8220" s="84">
        <v>1</v>
      </c>
      <c r="E8220" s="84" t="e">
        <v>#N/A</v>
      </c>
      <c r="F8220" s="84" t="s">
        <v>68</v>
      </c>
    </row>
    <row r="8221" spans="1:6" x14ac:dyDescent="0.25">
      <c r="A8221" s="84">
        <v>1235397308</v>
      </c>
      <c r="C8221" s="84">
        <v>0</v>
      </c>
      <c r="D8221" s="84">
        <v>1</v>
      </c>
      <c r="E8221" s="84" t="e">
        <v>#N/A</v>
      </c>
      <c r="F8221" s="84" t="s">
        <v>63</v>
      </c>
    </row>
    <row r="8222" spans="1:6" x14ac:dyDescent="0.25">
      <c r="A8222" s="84">
        <v>1821379132</v>
      </c>
      <c r="C8222" s="84">
        <v>0</v>
      </c>
      <c r="D8222" s="84">
        <v>1</v>
      </c>
      <c r="E8222" s="84" t="e">
        <v>#N/A</v>
      </c>
      <c r="F8222" s="84" t="s">
        <v>63</v>
      </c>
    </row>
    <row r="8223" spans="1:6" x14ac:dyDescent="0.25">
      <c r="A8223" s="84">
        <v>1386084044</v>
      </c>
      <c r="C8223" s="84">
        <v>0</v>
      </c>
      <c r="D8223" s="84">
        <v>1</v>
      </c>
      <c r="E8223" s="84" t="e">
        <v>#N/A</v>
      </c>
      <c r="F8223" s="84" t="s">
        <v>63</v>
      </c>
    </row>
    <row r="8224" spans="1:6" x14ac:dyDescent="0.25">
      <c r="A8224" s="84">
        <v>1144645441</v>
      </c>
      <c r="C8224" s="84">
        <v>0</v>
      </c>
      <c r="D8224" s="84">
        <v>1</v>
      </c>
      <c r="E8224" s="84" t="e">
        <v>#N/A</v>
      </c>
      <c r="F8224" s="84" t="s">
        <v>63</v>
      </c>
    </row>
    <row r="8225" spans="1:6" x14ac:dyDescent="0.25">
      <c r="A8225" s="84">
        <v>1376086553</v>
      </c>
      <c r="C8225" s="84">
        <v>0</v>
      </c>
      <c r="D8225" s="84">
        <v>1</v>
      </c>
      <c r="E8225" s="84" t="e">
        <v>#N/A</v>
      </c>
      <c r="F8225" s="84" t="s">
        <v>63</v>
      </c>
    </row>
    <row r="8226" spans="1:6" x14ac:dyDescent="0.25">
      <c r="A8226" s="84">
        <v>1275101875</v>
      </c>
      <c r="C8226" s="84">
        <v>0</v>
      </c>
      <c r="D8226" s="84">
        <v>1</v>
      </c>
      <c r="E8226" s="84" t="e">
        <v>#N/A</v>
      </c>
      <c r="F8226" s="84" t="s">
        <v>70</v>
      </c>
    </row>
    <row r="8227" spans="1:6" x14ac:dyDescent="0.25">
      <c r="A8227" s="84">
        <v>1497509806</v>
      </c>
      <c r="C8227" s="84">
        <v>0</v>
      </c>
      <c r="D8227" s="84">
        <v>1</v>
      </c>
      <c r="E8227" s="84" t="e">
        <v>#N/A</v>
      </c>
      <c r="F8227" s="84" t="s">
        <v>67</v>
      </c>
    </row>
    <row r="8228" spans="1:6" x14ac:dyDescent="0.25">
      <c r="A8228" s="84">
        <v>1356325088</v>
      </c>
      <c r="C8228" s="84">
        <v>0</v>
      </c>
      <c r="D8228" s="84">
        <v>1</v>
      </c>
      <c r="E8228" s="84" t="e">
        <v>#N/A</v>
      </c>
      <c r="F8228" s="84" t="s">
        <v>63</v>
      </c>
    </row>
    <row r="8229" spans="1:6" x14ac:dyDescent="0.25">
      <c r="A8229" s="84">
        <v>1659471118</v>
      </c>
      <c r="C8229" s="84">
        <v>0</v>
      </c>
      <c r="D8229" s="84">
        <v>1</v>
      </c>
      <c r="E8229" s="84" t="e">
        <v>#N/A</v>
      </c>
      <c r="F8229" s="84" t="s">
        <v>63</v>
      </c>
    </row>
    <row r="8230" spans="1:6" x14ac:dyDescent="0.25">
      <c r="A8230" s="84">
        <v>1063537561</v>
      </c>
      <c r="C8230" s="84">
        <v>0</v>
      </c>
      <c r="D8230" s="84">
        <v>1</v>
      </c>
      <c r="E8230" s="84" t="e">
        <v>#N/A</v>
      </c>
      <c r="F8230" s="84" t="s">
        <v>66</v>
      </c>
    </row>
    <row r="8231" spans="1:6" x14ac:dyDescent="0.25">
      <c r="A8231" s="84">
        <v>1912014887</v>
      </c>
      <c r="C8231" s="84">
        <v>0</v>
      </c>
      <c r="D8231" s="84">
        <v>1</v>
      </c>
      <c r="E8231" s="84" t="e">
        <v>#N/A</v>
      </c>
      <c r="F8231" s="84" t="s">
        <v>63</v>
      </c>
    </row>
    <row r="8232" spans="1:6" x14ac:dyDescent="0.25">
      <c r="A8232" s="84">
        <v>1639249675</v>
      </c>
      <c r="C8232" s="84">
        <v>0</v>
      </c>
      <c r="D8232" s="84">
        <v>1</v>
      </c>
      <c r="E8232" s="84" t="e">
        <v>#N/A</v>
      </c>
      <c r="F8232" s="84" t="s">
        <v>63</v>
      </c>
    </row>
    <row r="8233" spans="1:6" x14ac:dyDescent="0.25">
      <c r="A8233" s="84">
        <v>1912033085</v>
      </c>
      <c r="C8233" s="84">
        <v>0</v>
      </c>
      <c r="D8233" s="84">
        <v>1</v>
      </c>
      <c r="E8233" s="84" t="e">
        <v>#N/A</v>
      </c>
      <c r="F8233" s="84" t="s">
        <v>67</v>
      </c>
    </row>
    <row r="8234" spans="1:6" x14ac:dyDescent="0.25">
      <c r="A8234" s="84">
        <v>1023338456</v>
      </c>
      <c r="C8234" s="84">
        <v>0</v>
      </c>
      <c r="D8234" s="84">
        <v>1</v>
      </c>
      <c r="E8234" s="84" t="e">
        <v>#N/A</v>
      </c>
      <c r="F8234" s="84" t="s">
        <v>70</v>
      </c>
    </row>
    <row r="8235" spans="1:6" x14ac:dyDescent="0.25">
      <c r="A8235" s="84">
        <v>1467652560</v>
      </c>
      <c r="C8235" s="84">
        <v>0</v>
      </c>
      <c r="D8235" s="84">
        <v>1</v>
      </c>
      <c r="E8235" s="84" t="e">
        <v>#N/A</v>
      </c>
      <c r="F8235" s="84" t="s">
        <v>67</v>
      </c>
    </row>
    <row r="8236" spans="1:6" x14ac:dyDescent="0.25">
      <c r="A8236" s="84">
        <v>1598022733</v>
      </c>
      <c r="C8236" s="84">
        <v>0</v>
      </c>
      <c r="D8236" s="84">
        <v>1</v>
      </c>
      <c r="E8236" s="84" t="e">
        <v>#N/A</v>
      </c>
      <c r="F8236" s="84" t="s">
        <v>63</v>
      </c>
    </row>
    <row r="8237" spans="1:6" x14ac:dyDescent="0.25">
      <c r="A8237" s="84">
        <v>1225248602</v>
      </c>
      <c r="C8237" s="84">
        <v>0</v>
      </c>
      <c r="D8237" s="84">
        <v>1</v>
      </c>
      <c r="E8237" s="84" t="e">
        <v>#N/A</v>
      </c>
      <c r="F8237" s="84" t="s">
        <v>66</v>
      </c>
    </row>
    <row r="8238" spans="1:6" x14ac:dyDescent="0.25">
      <c r="A8238" s="84">
        <v>1295943660</v>
      </c>
      <c r="C8238" s="84">
        <v>0</v>
      </c>
      <c r="D8238" s="84">
        <v>1</v>
      </c>
      <c r="E8238" s="84" t="e">
        <v>#N/A</v>
      </c>
      <c r="F8238" s="84" t="s">
        <v>63</v>
      </c>
    </row>
    <row r="8239" spans="1:6" x14ac:dyDescent="0.25">
      <c r="A8239" s="84">
        <v>1619374592</v>
      </c>
      <c r="C8239" s="84">
        <v>0</v>
      </c>
      <c r="D8239" s="84">
        <v>1</v>
      </c>
      <c r="E8239" s="84" t="e">
        <v>#N/A</v>
      </c>
      <c r="F8239" s="84" t="s">
        <v>66</v>
      </c>
    </row>
    <row r="8240" spans="1:6" x14ac:dyDescent="0.25">
      <c r="A8240" s="84">
        <v>1255691895</v>
      </c>
      <c r="C8240" s="84">
        <v>0</v>
      </c>
      <c r="D8240" s="84">
        <v>1</v>
      </c>
      <c r="E8240" s="84" t="e">
        <v>#N/A</v>
      </c>
      <c r="F8240" s="84" t="s">
        <v>67</v>
      </c>
    </row>
    <row r="8241" spans="1:6" x14ac:dyDescent="0.25">
      <c r="A8241" s="84">
        <v>1740381672</v>
      </c>
      <c r="C8241" s="84">
        <v>0</v>
      </c>
      <c r="D8241" s="84">
        <v>1</v>
      </c>
      <c r="E8241" s="84" t="e">
        <v>#N/A</v>
      </c>
      <c r="F8241" s="84" t="s">
        <v>63</v>
      </c>
    </row>
    <row r="8242" spans="1:6" x14ac:dyDescent="0.25">
      <c r="A8242" s="84">
        <v>1750838983</v>
      </c>
      <c r="C8242" s="84">
        <v>0</v>
      </c>
      <c r="D8242" s="84">
        <v>1</v>
      </c>
      <c r="E8242" s="84" t="e">
        <v>#N/A</v>
      </c>
      <c r="F8242" s="84" t="s">
        <v>66</v>
      </c>
    </row>
    <row r="8243" spans="1:6" x14ac:dyDescent="0.25">
      <c r="A8243" s="84">
        <v>1417407826</v>
      </c>
      <c r="C8243" s="84">
        <v>0</v>
      </c>
      <c r="D8243" s="84">
        <v>1</v>
      </c>
      <c r="E8243" s="84" t="e">
        <v>#N/A</v>
      </c>
      <c r="F8243" s="84" t="s">
        <v>63</v>
      </c>
    </row>
    <row r="8244" spans="1:6" x14ac:dyDescent="0.25">
      <c r="A8244" s="84">
        <v>1457836405</v>
      </c>
      <c r="C8244" s="84">
        <v>0</v>
      </c>
      <c r="D8244" s="84">
        <v>1</v>
      </c>
      <c r="E8244" s="84" t="e">
        <v>#N/A</v>
      </c>
      <c r="F8244" s="84" t="s">
        <v>70</v>
      </c>
    </row>
    <row r="8245" spans="1:6" x14ac:dyDescent="0.25">
      <c r="A8245" s="84">
        <v>1952951667</v>
      </c>
      <c r="C8245" s="84">
        <v>0</v>
      </c>
      <c r="D8245" s="84">
        <v>1</v>
      </c>
      <c r="E8245" s="84" t="e">
        <v>#N/A</v>
      </c>
      <c r="F8245" s="84" t="s">
        <v>66</v>
      </c>
    </row>
    <row r="8246" spans="1:6" x14ac:dyDescent="0.25">
      <c r="A8246" s="84">
        <v>1770257743</v>
      </c>
      <c r="C8246" s="84">
        <v>0</v>
      </c>
      <c r="D8246" s="84">
        <v>1</v>
      </c>
      <c r="E8246" s="84" t="e">
        <v>#N/A</v>
      </c>
      <c r="F8246" s="84" t="s">
        <v>67</v>
      </c>
    </row>
    <row r="8247" spans="1:6" x14ac:dyDescent="0.25">
      <c r="A8247" s="84">
        <v>1902901424</v>
      </c>
      <c r="C8247" s="84">
        <v>0</v>
      </c>
      <c r="D8247" s="84">
        <v>1</v>
      </c>
      <c r="E8247" s="84" t="e">
        <v>#N/A</v>
      </c>
      <c r="F8247" s="84" t="s">
        <v>66</v>
      </c>
    </row>
    <row r="8248" spans="1:6" x14ac:dyDescent="0.25">
      <c r="A8248" s="84">
        <v>1033227582</v>
      </c>
      <c r="C8248" s="84">
        <v>0</v>
      </c>
      <c r="D8248" s="84">
        <v>1</v>
      </c>
      <c r="E8248" s="84" t="e">
        <v>#N/A</v>
      </c>
      <c r="F8248" s="84" t="s">
        <v>66</v>
      </c>
    </row>
    <row r="8249" spans="1:6" x14ac:dyDescent="0.25">
      <c r="A8249" s="84">
        <v>1033176870</v>
      </c>
      <c r="C8249" s="84">
        <v>0</v>
      </c>
      <c r="D8249" s="84">
        <v>1</v>
      </c>
      <c r="E8249" s="84" t="e">
        <v>#N/A</v>
      </c>
      <c r="F8249" s="84" t="s">
        <v>67</v>
      </c>
    </row>
    <row r="8250" spans="1:6" x14ac:dyDescent="0.25">
      <c r="A8250" s="84">
        <v>1356372536</v>
      </c>
      <c r="C8250" s="84">
        <v>0</v>
      </c>
      <c r="D8250" s="84">
        <v>1</v>
      </c>
      <c r="E8250" s="84" t="e">
        <v>#N/A</v>
      </c>
      <c r="F8250" s="84" t="s">
        <v>66</v>
      </c>
    </row>
    <row r="8251" spans="1:6" x14ac:dyDescent="0.25">
      <c r="A8251" s="84">
        <v>1770586265</v>
      </c>
      <c r="C8251" s="84">
        <v>0</v>
      </c>
      <c r="D8251" s="84">
        <v>1</v>
      </c>
      <c r="E8251" s="84" t="e">
        <v>#N/A</v>
      </c>
      <c r="F8251" s="84" t="s">
        <v>70</v>
      </c>
    </row>
    <row r="8252" spans="1:6" x14ac:dyDescent="0.25">
      <c r="A8252" s="84">
        <v>1134189384</v>
      </c>
      <c r="C8252" s="84">
        <v>0</v>
      </c>
      <c r="D8252" s="84">
        <v>1</v>
      </c>
      <c r="E8252" s="84" t="e">
        <v>#N/A</v>
      </c>
      <c r="F8252" s="84" t="s">
        <v>63</v>
      </c>
    </row>
    <row r="8253" spans="1:6" x14ac:dyDescent="0.25">
      <c r="A8253" s="84">
        <v>1093972655</v>
      </c>
      <c r="C8253" s="84">
        <v>0</v>
      </c>
      <c r="D8253" s="84">
        <v>1</v>
      </c>
      <c r="E8253" s="84" t="e">
        <v>#N/A</v>
      </c>
      <c r="F8253" s="84" t="s">
        <v>68</v>
      </c>
    </row>
    <row r="8254" spans="1:6" x14ac:dyDescent="0.25">
      <c r="A8254" s="84">
        <v>1497729248</v>
      </c>
      <c r="C8254" s="84">
        <v>0</v>
      </c>
      <c r="D8254" s="84">
        <v>1</v>
      </c>
      <c r="E8254" s="84" t="e">
        <v>#N/A</v>
      </c>
      <c r="F8254" s="84" t="s">
        <v>67</v>
      </c>
    </row>
    <row r="8255" spans="1:6" x14ac:dyDescent="0.25">
      <c r="A8255" s="84">
        <v>1750308284</v>
      </c>
      <c r="C8255" s="84">
        <v>0</v>
      </c>
      <c r="D8255" s="84">
        <v>1</v>
      </c>
      <c r="E8255" s="84" t="e">
        <v>#N/A</v>
      </c>
      <c r="F8255" s="84" t="s">
        <v>67</v>
      </c>
    </row>
    <row r="8256" spans="1:6" x14ac:dyDescent="0.25">
      <c r="A8256" s="84">
        <v>1316950603</v>
      </c>
      <c r="C8256" s="84">
        <v>0</v>
      </c>
      <c r="D8256" s="84">
        <v>1</v>
      </c>
      <c r="E8256" s="84" t="e">
        <v>#N/A</v>
      </c>
      <c r="F8256" s="84" t="s">
        <v>66</v>
      </c>
    </row>
    <row r="8257" spans="1:6" x14ac:dyDescent="0.25">
      <c r="A8257" s="84">
        <v>1003913682</v>
      </c>
      <c r="C8257" s="84">
        <v>0</v>
      </c>
      <c r="D8257" s="84">
        <v>1</v>
      </c>
      <c r="E8257" s="84" t="e">
        <v>#N/A</v>
      </c>
      <c r="F8257" s="84" t="s">
        <v>68</v>
      </c>
    </row>
    <row r="8258" spans="1:6" x14ac:dyDescent="0.25">
      <c r="A8258" s="84">
        <v>1023260874</v>
      </c>
      <c r="C8258" s="84">
        <v>0</v>
      </c>
      <c r="D8258" s="84">
        <v>1</v>
      </c>
      <c r="E8258" s="84" t="e">
        <v>#N/A</v>
      </c>
      <c r="F8258" s="84" t="s">
        <v>70</v>
      </c>
    </row>
    <row r="8259" spans="1:6" x14ac:dyDescent="0.25">
      <c r="A8259" s="84">
        <v>1326049511</v>
      </c>
      <c r="C8259" s="84">
        <v>0</v>
      </c>
      <c r="D8259" s="84">
        <v>1</v>
      </c>
      <c r="E8259" s="84" t="e">
        <v>#N/A</v>
      </c>
      <c r="F8259" s="84" t="s">
        <v>63</v>
      </c>
    </row>
    <row r="8260" spans="1:6" x14ac:dyDescent="0.25">
      <c r="A8260" s="84">
        <v>1447212238</v>
      </c>
      <c r="C8260" s="84">
        <v>0</v>
      </c>
      <c r="D8260" s="84">
        <v>1</v>
      </c>
      <c r="E8260" s="84" t="e">
        <v>#N/A</v>
      </c>
      <c r="F8260" s="84" t="s">
        <v>66</v>
      </c>
    </row>
    <row r="8261" spans="1:6" x14ac:dyDescent="0.25">
      <c r="A8261" s="84">
        <v>1437195427</v>
      </c>
      <c r="C8261" s="84">
        <v>0</v>
      </c>
      <c r="D8261" s="84">
        <v>1</v>
      </c>
      <c r="E8261" s="84" t="e">
        <v>#N/A</v>
      </c>
      <c r="F8261" s="84" t="s">
        <v>63</v>
      </c>
    </row>
    <row r="8262" spans="1:6" x14ac:dyDescent="0.25">
      <c r="A8262" s="84">
        <v>1639123516</v>
      </c>
      <c r="C8262" s="84">
        <v>0</v>
      </c>
      <c r="D8262" s="84">
        <v>1</v>
      </c>
      <c r="E8262" s="84" t="e">
        <v>#N/A</v>
      </c>
      <c r="F8262" s="84" t="s">
        <v>70</v>
      </c>
    </row>
    <row r="8263" spans="1:6" x14ac:dyDescent="0.25">
      <c r="A8263" s="84">
        <v>1912088782</v>
      </c>
      <c r="C8263" s="84">
        <v>0</v>
      </c>
      <c r="D8263" s="84">
        <v>1</v>
      </c>
      <c r="E8263" s="84" t="e">
        <v>#N/A</v>
      </c>
      <c r="F8263" s="84" t="s">
        <v>68</v>
      </c>
    </row>
    <row r="8264" spans="1:6" x14ac:dyDescent="0.25">
      <c r="A8264" s="84">
        <v>1477838084</v>
      </c>
      <c r="C8264" s="84">
        <v>0</v>
      </c>
      <c r="D8264" s="84">
        <v>1</v>
      </c>
      <c r="E8264" s="84" t="e">
        <v>#N/A</v>
      </c>
      <c r="F8264" s="84" t="s">
        <v>67</v>
      </c>
    </row>
    <row r="8265" spans="1:6" x14ac:dyDescent="0.25">
      <c r="A8265" s="84">
        <v>1376892521</v>
      </c>
      <c r="C8265" s="84">
        <v>0</v>
      </c>
      <c r="D8265" s="84">
        <v>1</v>
      </c>
      <c r="E8265" s="84" t="e">
        <v>#N/A</v>
      </c>
      <c r="F8265" s="84" t="s">
        <v>63</v>
      </c>
    </row>
    <row r="8266" spans="1:6" x14ac:dyDescent="0.25">
      <c r="A8266" s="84">
        <v>1184942138</v>
      </c>
      <c r="C8266" s="84">
        <v>0</v>
      </c>
      <c r="D8266" s="84">
        <v>1</v>
      </c>
      <c r="E8266" s="84" t="e">
        <v>#N/A</v>
      </c>
      <c r="F8266" s="84" t="s">
        <v>66</v>
      </c>
    </row>
    <row r="8267" spans="1:6" x14ac:dyDescent="0.25">
      <c r="A8267" s="84">
        <v>1033552179</v>
      </c>
      <c r="C8267" s="84">
        <v>0</v>
      </c>
      <c r="D8267" s="84">
        <v>1</v>
      </c>
      <c r="E8267" s="84" t="e">
        <v>#N/A</v>
      </c>
      <c r="F8267" s="84" t="s">
        <v>63</v>
      </c>
    </row>
    <row r="8268" spans="1:6" x14ac:dyDescent="0.25">
      <c r="A8268" s="84">
        <v>1861816621</v>
      </c>
      <c r="C8268" s="84">
        <v>0</v>
      </c>
      <c r="D8268" s="84">
        <v>1</v>
      </c>
      <c r="E8268" s="84" t="e">
        <v>#N/A</v>
      </c>
      <c r="F8268" s="84" t="s">
        <v>70</v>
      </c>
    </row>
    <row r="8269" spans="1:6" x14ac:dyDescent="0.25">
      <c r="A8269" s="84">
        <v>1639522816</v>
      </c>
      <c r="C8269" s="84">
        <v>0</v>
      </c>
      <c r="D8269" s="84">
        <v>1</v>
      </c>
      <c r="E8269" s="84" t="e">
        <v>#N/A</v>
      </c>
      <c r="F8269" s="84" t="s">
        <v>66</v>
      </c>
    </row>
    <row r="8270" spans="1:6" x14ac:dyDescent="0.25">
      <c r="A8270" s="84">
        <v>1881174324</v>
      </c>
      <c r="C8270" s="84">
        <v>0</v>
      </c>
      <c r="D8270" s="84">
        <v>1</v>
      </c>
      <c r="E8270" s="84" t="e">
        <v>#N/A</v>
      </c>
      <c r="F8270" s="84" t="s">
        <v>70</v>
      </c>
    </row>
    <row r="8271" spans="1:6" x14ac:dyDescent="0.25">
      <c r="A8271" s="84">
        <v>1124480132</v>
      </c>
      <c r="C8271" s="84">
        <v>0</v>
      </c>
      <c r="D8271" s="84">
        <v>1</v>
      </c>
      <c r="E8271" s="84" t="e">
        <v>#N/A</v>
      </c>
      <c r="F8271" s="84" t="s">
        <v>67</v>
      </c>
    </row>
    <row r="8272" spans="1:6" x14ac:dyDescent="0.25">
      <c r="A8272" s="84">
        <v>1942842752</v>
      </c>
      <c r="C8272" s="84">
        <v>0</v>
      </c>
      <c r="D8272" s="84">
        <v>1</v>
      </c>
      <c r="E8272" s="84" t="e">
        <v>#N/A</v>
      </c>
      <c r="F8272" s="84" t="s">
        <v>70</v>
      </c>
    </row>
    <row r="8273" spans="1:6" x14ac:dyDescent="0.25">
      <c r="A8273" s="84">
        <v>1700456738</v>
      </c>
      <c r="C8273" s="84">
        <v>0</v>
      </c>
      <c r="D8273" s="84">
        <v>1</v>
      </c>
      <c r="E8273" s="84" t="e">
        <v>#N/A</v>
      </c>
      <c r="F8273" s="84" t="s">
        <v>63</v>
      </c>
    </row>
    <row r="8274" spans="1:6" x14ac:dyDescent="0.25">
      <c r="A8274" s="84">
        <v>1669129250</v>
      </c>
      <c r="C8274" s="84">
        <v>0</v>
      </c>
      <c r="D8274" s="84">
        <v>1</v>
      </c>
      <c r="E8274" s="84" t="e">
        <v>#N/A</v>
      </c>
      <c r="F8274" s="84" t="s">
        <v>63</v>
      </c>
    </row>
    <row r="8275" spans="1:6" x14ac:dyDescent="0.25">
      <c r="A8275" s="84">
        <v>1669129193</v>
      </c>
      <c r="C8275" s="84">
        <v>0</v>
      </c>
      <c r="D8275" s="84">
        <v>1</v>
      </c>
      <c r="E8275" s="84" t="e">
        <v>#N/A</v>
      </c>
      <c r="F8275" s="84" t="s">
        <v>63</v>
      </c>
    </row>
    <row r="8276" spans="1:6" x14ac:dyDescent="0.25">
      <c r="A8276" s="84">
        <v>1871601302</v>
      </c>
      <c r="C8276" s="84">
        <v>0</v>
      </c>
      <c r="D8276" s="84">
        <v>1</v>
      </c>
      <c r="E8276" s="84" t="e">
        <v>#N/A</v>
      </c>
      <c r="F8276" s="84" t="s">
        <v>66</v>
      </c>
    </row>
    <row r="8277" spans="1:6" x14ac:dyDescent="0.25">
      <c r="A8277" s="84">
        <v>1073509774</v>
      </c>
      <c r="C8277" s="84">
        <v>0</v>
      </c>
      <c r="D8277" s="84">
        <v>1</v>
      </c>
      <c r="E8277" s="84" t="e">
        <v>#N/A</v>
      </c>
      <c r="F8277" s="84" t="s">
        <v>66</v>
      </c>
    </row>
    <row r="8278" spans="1:6" x14ac:dyDescent="0.25">
      <c r="A8278" s="84">
        <v>1588653976</v>
      </c>
      <c r="C8278" s="84">
        <v>0</v>
      </c>
      <c r="D8278" s="84">
        <v>1</v>
      </c>
      <c r="E8278" s="84" t="e">
        <v>#N/A</v>
      </c>
      <c r="F8278" s="84" t="s">
        <v>63</v>
      </c>
    </row>
    <row r="8279" spans="1:6" x14ac:dyDescent="0.25">
      <c r="A8279" s="84">
        <v>1740352293</v>
      </c>
      <c r="C8279" s="84">
        <v>0</v>
      </c>
      <c r="D8279" s="84">
        <v>1</v>
      </c>
      <c r="E8279" s="84" t="e">
        <v>#N/A</v>
      </c>
      <c r="F8279" s="84" t="s">
        <v>63</v>
      </c>
    </row>
    <row r="8280" spans="1:6" x14ac:dyDescent="0.25">
      <c r="A8280" s="84">
        <v>1992899165</v>
      </c>
      <c r="C8280" s="84">
        <v>0</v>
      </c>
      <c r="D8280" s="84">
        <v>1</v>
      </c>
      <c r="E8280" s="84" t="e">
        <v>#N/A</v>
      </c>
      <c r="F8280" s="84" t="s">
        <v>68</v>
      </c>
    </row>
    <row r="8281" spans="1:6" x14ac:dyDescent="0.25">
      <c r="A8281" s="84">
        <v>1811922339</v>
      </c>
      <c r="C8281" s="84">
        <v>0</v>
      </c>
      <c r="D8281" s="84">
        <v>1</v>
      </c>
      <c r="E8281" s="84" t="e">
        <v>#N/A</v>
      </c>
      <c r="F8281" s="84" t="s">
        <v>66</v>
      </c>
    </row>
    <row r="8282" spans="1:6" x14ac:dyDescent="0.25">
      <c r="A8282" s="84">
        <v>1376514380</v>
      </c>
      <c r="C8282" s="84">
        <v>0</v>
      </c>
      <c r="D8282" s="84">
        <v>1</v>
      </c>
      <c r="E8282" s="84" t="e">
        <v>#N/A</v>
      </c>
      <c r="F8282" s="84" t="s">
        <v>67</v>
      </c>
    </row>
    <row r="8283" spans="1:6" x14ac:dyDescent="0.25">
      <c r="A8283" s="84">
        <v>1801029608</v>
      </c>
      <c r="C8283" s="84">
        <v>0</v>
      </c>
      <c r="D8283" s="84">
        <v>1</v>
      </c>
      <c r="E8283" s="84" t="e">
        <v>#N/A</v>
      </c>
      <c r="F8283" s="84" t="s">
        <v>66</v>
      </c>
    </row>
    <row r="8284" spans="1:6" x14ac:dyDescent="0.25">
      <c r="A8284" s="84">
        <v>1346357092</v>
      </c>
      <c r="C8284" s="84">
        <v>0</v>
      </c>
      <c r="D8284" s="84">
        <v>1</v>
      </c>
      <c r="E8284" s="84" t="e">
        <v>#N/A</v>
      </c>
      <c r="F8284" s="84" t="s">
        <v>67</v>
      </c>
    </row>
    <row r="8285" spans="1:6" x14ac:dyDescent="0.25">
      <c r="A8285" s="84">
        <v>1891003620</v>
      </c>
      <c r="C8285" s="84">
        <v>0</v>
      </c>
      <c r="D8285" s="84">
        <v>1</v>
      </c>
      <c r="E8285" s="84" t="e">
        <v>#N/A</v>
      </c>
      <c r="F8285" s="84" t="s">
        <v>63</v>
      </c>
    </row>
    <row r="8286" spans="1:6" x14ac:dyDescent="0.25">
      <c r="A8286" s="84">
        <v>1972762540</v>
      </c>
      <c r="C8286" s="84">
        <v>0</v>
      </c>
      <c r="D8286" s="84">
        <v>1</v>
      </c>
      <c r="E8286" s="84" t="e">
        <v>#N/A</v>
      </c>
      <c r="F8286" s="84" t="s">
        <v>63</v>
      </c>
    </row>
    <row r="8287" spans="1:6" x14ac:dyDescent="0.25">
      <c r="A8287" s="84">
        <v>1700090636</v>
      </c>
      <c r="C8287" s="84">
        <v>0</v>
      </c>
      <c r="D8287" s="84">
        <v>1</v>
      </c>
      <c r="E8287" s="84" t="e">
        <v>#N/A</v>
      </c>
      <c r="F8287" s="84" t="s">
        <v>66</v>
      </c>
    </row>
    <row r="8288" spans="1:6" x14ac:dyDescent="0.25">
      <c r="A8288" s="84">
        <v>1396893699</v>
      </c>
      <c r="C8288" s="84">
        <v>0</v>
      </c>
      <c r="D8288" s="84">
        <v>1</v>
      </c>
      <c r="E8288" s="84" t="e">
        <v>#N/A</v>
      </c>
      <c r="F8288" s="84" t="s">
        <v>63</v>
      </c>
    </row>
    <row r="8289" spans="1:6" x14ac:dyDescent="0.25">
      <c r="A8289" s="84">
        <v>1447647805</v>
      </c>
      <c r="C8289" s="84">
        <v>0</v>
      </c>
      <c r="D8289" s="84">
        <v>1</v>
      </c>
      <c r="E8289" s="84" t="e">
        <v>#N/A</v>
      </c>
      <c r="F8289" s="84" t="s">
        <v>70</v>
      </c>
    </row>
    <row r="8290" spans="1:6" x14ac:dyDescent="0.25">
      <c r="A8290" s="84">
        <v>1295260453</v>
      </c>
      <c r="C8290" s="84">
        <v>0</v>
      </c>
      <c r="D8290" s="84">
        <v>1</v>
      </c>
      <c r="E8290" s="84" t="e">
        <v>#N/A</v>
      </c>
      <c r="F8290" s="84" t="s">
        <v>67</v>
      </c>
    </row>
    <row r="8291" spans="1:6" x14ac:dyDescent="0.25">
      <c r="A8291" s="84">
        <v>1952830093</v>
      </c>
      <c r="C8291" s="84">
        <v>0</v>
      </c>
      <c r="D8291" s="84">
        <v>1</v>
      </c>
      <c r="E8291" s="84" t="e">
        <v>#N/A</v>
      </c>
      <c r="F8291" s="84" t="s">
        <v>63</v>
      </c>
    </row>
    <row r="8292" spans="1:6" x14ac:dyDescent="0.25">
      <c r="A8292" s="84">
        <v>1043717549</v>
      </c>
      <c r="C8292" s="84">
        <v>0</v>
      </c>
      <c r="D8292" s="84">
        <v>1</v>
      </c>
      <c r="E8292" s="84" t="e">
        <v>#N/A</v>
      </c>
      <c r="F8292" s="84" t="s">
        <v>66</v>
      </c>
    </row>
    <row r="8293" spans="1:6" x14ac:dyDescent="0.25">
      <c r="A8293" s="84">
        <v>1881161255</v>
      </c>
      <c r="C8293" s="84">
        <v>0</v>
      </c>
      <c r="D8293" s="84">
        <v>1</v>
      </c>
      <c r="E8293" s="84" t="e">
        <v>#N/A</v>
      </c>
      <c r="F8293" s="84" t="s">
        <v>67</v>
      </c>
    </row>
    <row r="8294" spans="1:6" x14ac:dyDescent="0.25">
      <c r="A8294" s="84">
        <v>1033860903</v>
      </c>
      <c r="C8294" s="84">
        <v>0</v>
      </c>
      <c r="D8294" s="84">
        <v>1</v>
      </c>
      <c r="E8294" s="84" t="e">
        <v>#N/A</v>
      </c>
      <c r="F8294" s="84" t="s">
        <v>67</v>
      </c>
    </row>
    <row r="8295" spans="1:6" x14ac:dyDescent="0.25">
      <c r="A8295" s="84">
        <v>1851382287</v>
      </c>
      <c r="C8295" s="84">
        <v>0</v>
      </c>
      <c r="D8295" s="84">
        <v>1</v>
      </c>
      <c r="E8295" s="84" t="e">
        <v>#N/A</v>
      </c>
      <c r="F8295" s="84" t="s">
        <v>63</v>
      </c>
    </row>
    <row r="8296" spans="1:6" x14ac:dyDescent="0.25">
      <c r="A8296" s="84">
        <v>1104816370</v>
      </c>
      <c r="C8296" s="84">
        <v>0</v>
      </c>
      <c r="D8296" s="84">
        <v>1</v>
      </c>
      <c r="E8296" s="84" t="e">
        <v>#N/A</v>
      </c>
      <c r="F8296" s="84" t="s">
        <v>67</v>
      </c>
    </row>
    <row r="8297" spans="1:6" x14ac:dyDescent="0.25">
      <c r="A8297" s="84">
        <v>1588656219</v>
      </c>
      <c r="C8297" s="84">
        <v>0</v>
      </c>
      <c r="D8297" s="84">
        <v>1</v>
      </c>
      <c r="E8297" s="84" t="e">
        <v>#N/A</v>
      </c>
      <c r="F8297" s="84" t="s">
        <v>66</v>
      </c>
    </row>
    <row r="8298" spans="1:6" x14ac:dyDescent="0.25">
      <c r="A8298" s="84">
        <v>1083680854</v>
      </c>
      <c r="C8298" s="84">
        <v>0</v>
      </c>
      <c r="D8298" s="84">
        <v>1</v>
      </c>
      <c r="E8298" s="84" t="e">
        <v>#N/A</v>
      </c>
      <c r="F8298" s="84" t="s">
        <v>63</v>
      </c>
    </row>
    <row r="8299" spans="1:6" x14ac:dyDescent="0.25">
      <c r="A8299" s="84">
        <v>1295948982</v>
      </c>
      <c r="C8299" s="84">
        <v>0</v>
      </c>
      <c r="D8299" s="84">
        <v>1</v>
      </c>
      <c r="E8299" s="84" t="e">
        <v>#N/A</v>
      </c>
      <c r="F8299" s="84" t="s">
        <v>66</v>
      </c>
    </row>
    <row r="8300" spans="1:6" x14ac:dyDescent="0.25">
      <c r="A8300" s="84">
        <v>1053371005</v>
      </c>
      <c r="C8300" s="84">
        <v>0</v>
      </c>
      <c r="D8300" s="84">
        <v>1</v>
      </c>
      <c r="E8300" s="84" t="e">
        <v>#N/A</v>
      </c>
      <c r="F8300" s="84" t="s">
        <v>63</v>
      </c>
    </row>
    <row r="8301" spans="1:6" x14ac:dyDescent="0.25">
      <c r="A8301" s="84">
        <v>1740467281</v>
      </c>
      <c r="C8301" s="84">
        <v>0</v>
      </c>
      <c r="D8301" s="84">
        <v>1</v>
      </c>
      <c r="E8301" s="84" t="e">
        <v>#N/A</v>
      </c>
      <c r="F8301" s="84" t="s">
        <v>63</v>
      </c>
    </row>
    <row r="8302" spans="1:6" x14ac:dyDescent="0.25">
      <c r="A8302" s="84">
        <v>1073674271</v>
      </c>
      <c r="C8302" s="84">
        <v>0</v>
      </c>
      <c r="D8302" s="84">
        <v>1</v>
      </c>
      <c r="E8302" s="84" t="e">
        <v>#N/A</v>
      </c>
      <c r="F8302" s="84" t="s">
        <v>63</v>
      </c>
    </row>
    <row r="8303" spans="1:6" x14ac:dyDescent="0.25">
      <c r="A8303" s="84">
        <v>1427121037</v>
      </c>
      <c r="C8303" s="84">
        <v>0</v>
      </c>
      <c r="D8303" s="84">
        <v>1</v>
      </c>
      <c r="E8303" s="84" t="e">
        <v>#N/A</v>
      </c>
      <c r="F8303" s="84" t="s">
        <v>66</v>
      </c>
    </row>
    <row r="8304" spans="1:6" x14ac:dyDescent="0.25">
      <c r="A8304" s="84">
        <v>1982642526</v>
      </c>
      <c r="C8304" s="84">
        <v>0</v>
      </c>
      <c r="D8304" s="84">
        <v>1</v>
      </c>
      <c r="E8304" s="84" t="e">
        <v>#N/A</v>
      </c>
      <c r="F8304" s="84" t="s">
        <v>67</v>
      </c>
    </row>
    <row r="8305" spans="1:6" x14ac:dyDescent="0.25">
      <c r="A8305" s="84">
        <v>1154616001</v>
      </c>
      <c r="C8305" s="84">
        <v>0</v>
      </c>
      <c r="D8305" s="84">
        <v>1</v>
      </c>
      <c r="E8305" s="84" t="e">
        <v>#N/A</v>
      </c>
      <c r="F8305" s="84" t="s">
        <v>63</v>
      </c>
    </row>
    <row r="8306" spans="1:6" x14ac:dyDescent="0.25">
      <c r="A8306" s="84">
        <v>1790075950</v>
      </c>
      <c r="C8306" s="84">
        <v>0</v>
      </c>
      <c r="D8306" s="84">
        <v>1</v>
      </c>
      <c r="E8306" s="84" t="e">
        <v>#N/A</v>
      </c>
      <c r="F8306" s="84" t="s">
        <v>66</v>
      </c>
    </row>
    <row r="8307" spans="1:6" x14ac:dyDescent="0.25">
      <c r="A8307" s="84">
        <v>1669722013</v>
      </c>
      <c r="C8307" s="84">
        <v>0</v>
      </c>
      <c r="D8307" s="84">
        <v>1</v>
      </c>
      <c r="E8307" s="84" t="e">
        <v>#N/A</v>
      </c>
      <c r="F8307" s="84" t="s">
        <v>66</v>
      </c>
    </row>
    <row r="8308" spans="1:6" x14ac:dyDescent="0.25">
      <c r="A8308" s="84">
        <v>1023428877</v>
      </c>
      <c r="C8308" s="84">
        <v>0</v>
      </c>
      <c r="D8308" s="84">
        <v>1</v>
      </c>
      <c r="E8308" s="84" t="e">
        <v>#N/A</v>
      </c>
      <c r="F8308" s="84" t="s">
        <v>63</v>
      </c>
    </row>
    <row r="8309" spans="1:6" x14ac:dyDescent="0.25">
      <c r="A8309" s="84">
        <v>1639519887</v>
      </c>
      <c r="C8309" s="84">
        <v>0</v>
      </c>
      <c r="D8309" s="84">
        <v>1</v>
      </c>
      <c r="E8309" s="84" t="e">
        <v>#N/A</v>
      </c>
      <c r="F8309" s="84" t="s">
        <v>66</v>
      </c>
    </row>
    <row r="8310" spans="1:6" x14ac:dyDescent="0.25">
      <c r="A8310" s="84">
        <v>1922254432</v>
      </c>
      <c r="C8310" s="84">
        <v>0</v>
      </c>
      <c r="D8310" s="84">
        <v>1</v>
      </c>
      <c r="E8310" s="84" t="e">
        <v>#N/A</v>
      </c>
      <c r="F8310" s="84" t="s">
        <v>67</v>
      </c>
    </row>
    <row r="8311" spans="1:6" x14ac:dyDescent="0.25">
      <c r="A8311" s="84">
        <v>1083097869</v>
      </c>
      <c r="C8311" s="84">
        <v>0</v>
      </c>
      <c r="D8311" s="84">
        <v>1</v>
      </c>
      <c r="E8311" s="84" t="e">
        <v>#N/A</v>
      </c>
      <c r="F8311" s="84" t="s">
        <v>66</v>
      </c>
    </row>
    <row r="8312" spans="1:6" x14ac:dyDescent="0.25">
      <c r="A8312" s="84">
        <v>1205228301</v>
      </c>
      <c r="C8312" s="84">
        <v>0</v>
      </c>
      <c r="D8312" s="84">
        <v>1</v>
      </c>
      <c r="E8312" s="84" t="e">
        <v>#N/A</v>
      </c>
      <c r="F8312" s="84" t="s">
        <v>66</v>
      </c>
    </row>
    <row r="8313" spans="1:6" x14ac:dyDescent="0.25">
      <c r="A8313" s="84">
        <v>1043203011</v>
      </c>
      <c r="C8313" s="84">
        <v>0</v>
      </c>
      <c r="D8313" s="84">
        <v>1</v>
      </c>
      <c r="E8313" s="84" t="e">
        <v>#N/A</v>
      </c>
      <c r="F8313" s="84" t="s">
        <v>67</v>
      </c>
    </row>
    <row r="8314" spans="1:6" x14ac:dyDescent="0.25">
      <c r="A8314" s="84">
        <v>1114392800</v>
      </c>
      <c r="C8314" s="84">
        <v>0</v>
      </c>
      <c r="D8314" s="84">
        <v>1</v>
      </c>
      <c r="E8314" s="84" t="e">
        <v>#N/A</v>
      </c>
      <c r="F8314" s="84" t="s">
        <v>67</v>
      </c>
    </row>
    <row r="8315" spans="1:6" x14ac:dyDescent="0.25">
      <c r="A8315" s="84">
        <v>1396286662</v>
      </c>
      <c r="C8315" s="84">
        <v>0</v>
      </c>
      <c r="D8315" s="84">
        <v>1</v>
      </c>
      <c r="E8315" s="84" t="e">
        <v>#N/A</v>
      </c>
      <c r="F8315" s="84" t="s">
        <v>63</v>
      </c>
    </row>
    <row r="8316" spans="1:6" x14ac:dyDescent="0.25">
      <c r="A8316" s="84">
        <v>1861924961</v>
      </c>
      <c r="C8316" s="84">
        <v>0</v>
      </c>
      <c r="D8316" s="84">
        <v>1</v>
      </c>
      <c r="E8316" s="84" t="e">
        <v>#N/A</v>
      </c>
      <c r="F8316" s="84" t="s">
        <v>67</v>
      </c>
    </row>
    <row r="8317" spans="1:6" x14ac:dyDescent="0.25">
      <c r="A8317" s="84">
        <v>1427061654</v>
      </c>
      <c r="C8317" s="84">
        <v>0</v>
      </c>
      <c r="D8317" s="84">
        <v>1</v>
      </c>
      <c r="E8317" s="84" t="e">
        <v>#N/A</v>
      </c>
      <c r="F8317" s="84" t="s">
        <v>66</v>
      </c>
    </row>
    <row r="8318" spans="1:6" x14ac:dyDescent="0.25">
      <c r="A8318" s="84">
        <v>1285623157</v>
      </c>
      <c r="C8318" s="84">
        <v>0</v>
      </c>
      <c r="D8318" s="84">
        <v>1</v>
      </c>
      <c r="E8318" s="84" t="e">
        <v>#N/A</v>
      </c>
      <c r="F8318" s="84" t="s">
        <v>68</v>
      </c>
    </row>
    <row r="8319" spans="1:6" x14ac:dyDescent="0.25">
      <c r="A8319" s="84">
        <v>1215938360</v>
      </c>
      <c r="C8319" s="84">
        <v>0</v>
      </c>
      <c r="D8319" s="84">
        <v>1</v>
      </c>
      <c r="E8319" s="84" t="e">
        <v>#N/A</v>
      </c>
      <c r="F8319" s="84" t="s">
        <v>67</v>
      </c>
    </row>
    <row r="8320" spans="1:6" x14ac:dyDescent="0.25">
      <c r="A8320" s="84">
        <v>1306879036</v>
      </c>
      <c r="C8320" s="84">
        <v>0</v>
      </c>
      <c r="D8320" s="84">
        <v>1</v>
      </c>
      <c r="E8320" s="84" t="e">
        <v>#N/A</v>
      </c>
      <c r="F8320" s="84" t="s">
        <v>63</v>
      </c>
    </row>
    <row r="8321" spans="1:6" x14ac:dyDescent="0.25">
      <c r="A8321" s="84">
        <v>1194703728</v>
      </c>
      <c r="C8321" s="84">
        <v>0</v>
      </c>
      <c r="D8321" s="84">
        <v>1</v>
      </c>
      <c r="E8321" s="84" t="e">
        <v>#N/A</v>
      </c>
      <c r="F8321" s="84" t="s">
        <v>63</v>
      </c>
    </row>
    <row r="8322" spans="1:6" x14ac:dyDescent="0.25">
      <c r="A8322" s="84">
        <v>1356450381</v>
      </c>
      <c r="C8322" s="84">
        <v>0</v>
      </c>
      <c r="D8322" s="84">
        <v>1</v>
      </c>
      <c r="E8322" s="84" t="e">
        <v>#N/A</v>
      </c>
      <c r="F8322" s="84" t="s">
        <v>68</v>
      </c>
    </row>
    <row r="8323" spans="1:6" x14ac:dyDescent="0.25">
      <c r="A8323" s="84">
        <v>1407052244</v>
      </c>
      <c r="C8323" s="84">
        <v>0</v>
      </c>
      <c r="D8323" s="84">
        <v>1</v>
      </c>
      <c r="E8323" s="84" t="e">
        <v>#N/A</v>
      </c>
      <c r="F8323" s="84" t="s">
        <v>63</v>
      </c>
    </row>
    <row r="8324" spans="1:6" x14ac:dyDescent="0.25">
      <c r="A8324" s="84">
        <v>1194793513</v>
      </c>
      <c r="C8324" s="84">
        <v>0</v>
      </c>
      <c r="D8324" s="84">
        <v>1</v>
      </c>
      <c r="E8324" s="84" t="e">
        <v>#N/A</v>
      </c>
      <c r="F8324" s="84" t="s">
        <v>63</v>
      </c>
    </row>
    <row r="8325" spans="1:6" x14ac:dyDescent="0.25">
      <c r="A8325" s="84">
        <v>1306882881</v>
      </c>
      <c r="C8325" s="84">
        <v>0</v>
      </c>
      <c r="D8325" s="84">
        <v>1</v>
      </c>
      <c r="E8325" s="84" t="e">
        <v>#N/A</v>
      </c>
      <c r="F8325" s="84" t="s">
        <v>66</v>
      </c>
    </row>
    <row r="8326" spans="1:6" x14ac:dyDescent="0.25">
      <c r="A8326" s="84">
        <v>1386690865</v>
      </c>
      <c r="C8326" s="84">
        <v>0</v>
      </c>
      <c r="D8326" s="84">
        <v>1</v>
      </c>
      <c r="E8326" s="84" t="e">
        <v>#N/A</v>
      </c>
      <c r="F8326" s="84" t="s">
        <v>63</v>
      </c>
    </row>
    <row r="8327" spans="1:6" x14ac:dyDescent="0.25">
      <c r="A8327" s="84">
        <v>1457337602</v>
      </c>
      <c r="C8327" s="84">
        <v>0</v>
      </c>
      <c r="D8327" s="84">
        <v>1</v>
      </c>
      <c r="E8327" s="84" t="e">
        <v>#N/A</v>
      </c>
      <c r="F8327" s="84" t="s">
        <v>66</v>
      </c>
    </row>
    <row r="8328" spans="1:6" x14ac:dyDescent="0.25">
      <c r="A8328" s="84">
        <v>1891996195</v>
      </c>
      <c r="C8328" s="84">
        <v>0</v>
      </c>
      <c r="D8328" s="84">
        <v>1</v>
      </c>
      <c r="E8328" s="84" t="e">
        <v>#N/A</v>
      </c>
      <c r="F8328" s="84" t="s">
        <v>66</v>
      </c>
    </row>
    <row r="8329" spans="1:6" x14ac:dyDescent="0.25">
      <c r="A8329" s="84">
        <v>1669677811</v>
      </c>
      <c r="C8329" s="84">
        <v>0</v>
      </c>
      <c r="D8329" s="84">
        <v>1</v>
      </c>
      <c r="E8329" s="84" t="e">
        <v>#N/A</v>
      </c>
      <c r="F8329" s="84" t="s">
        <v>66</v>
      </c>
    </row>
    <row r="8330" spans="1:6" x14ac:dyDescent="0.25">
      <c r="A8330" s="84">
        <v>1033438544</v>
      </c>
      <c r="C8330" s="84">
        <v>0</v>
      </c>
      <c r="D8330" s="84">
        <v>1</v>
      </c>
      <c r="E8330" s="84" t="e">
        <v>#N/A</v>
      </c>
      <c r="F8330" s="84" t="s">
        <v>67</v>
      </c>
    </row>
    <row r="8331" spans="1:6" x14ac:dyDescent="0.25">
      <c r="A8331" s="84">
        <v>1619273232</v>
      </c>
      <c r="C8331" s="84">
        <v>0</v>
      </c>
      <c r="D8331" s="84">
        <v>1</v>
      </c>
      <c r="E8331" s="84" t="e">
        <v>#N/A</v>
      </c>
      <c r="F8331" s="84" t="s">
        <v>63</v>
      </c>
    </row>
    <row r="8332" spans="1:6" x14ac:dyDescent="0.25">
      <c r="A8332" s="84">
        <v>1366747222</v>
      </c>
      <c r="C8332" s="84">
        <v>0</v>
      </c>
      <c r="D8332" s="84">
        <v>1</v>
      </c>
      <c r="E8332" s="84" t="e">
        <v>#N/A</v>
      </c>
      <c r="F8332" s="84" t="s">
        <v>63</v>
      </c>
    </row>
    <row r="8333" spans="1:6" x14ac:dyDescent="0.25">
      <c r="A8333" s="84">
        <v>1437383833</v>
      </c>
      <c r="C8333" s="84">
        <v>0</v>
      </c>
      <c r="D8333" s="84">
        <v>1</v>
      </c>
      <c r="E8333" s="84" t="e">
        <v>#N/A</v>
      </c>
      <c r="F8333" s="84" t="s">
        <v>63</v>
      </c>
    </row>
    <row r="8334" spans="1:6" x14ac:dyDescent="0.25">
      <c r="A8334" s="84">
        <v>1285046490</v>
      </c>
      <c r="C8334" s="84">
        <v>0</v>
      </c>
      <c r="D8334" s="84">
        <v>1</v>
      </c>
      <c r="E8334" s="84" t="e">
        <v>#N/A</v>
      </c>
      <c r="F8334" s="84" t="s">
        <v>66</v>
      </c>
    </row>
    <row r="8335" spans="1:6" x14ac:dyDescent="0.25">
      <c r="A8335" s="84">
        <v>1205242591</v>
      </c>
      <c r="C8335" s="84">
        <v>0</v>
      </c>
      <c r="D8335" s="84">
        <v>1</v>
      </c>
      <c r="E8335" s="84" t="e">
        <v>#N/A</v>
      </c>
      <c r="F8335" s="84" t="s">
        <v>67</v>
      </c>
    </row>
    <row r="8336" spans="1:6" x14ac:dyDescent="0.25">
      <c r="A8336" s="84">
        <v>1497770671</v>
      </c>
      <c r="C8336" s="84">
        <v>0</v>
      </c>
      <c r="D8336" s="84">
        <v>1</v>
      </c>
      <c r="E8336" s="84" t="e">
        <v>#N/A</v>
      </c>
      <c r="F8336" s="84" t="s">
        <v>63</v>
      </c>
    </row>
    <row r="8337" spans="1:6" x14ac:dyDescent="0.25">
      <c r="A8337" s="84">
        <v>1356617351</v>
      </c>
      <c r="C8337" s="84">
        <v>0</v>
      </c>
      <c r="D8337" s="84">
        <v>1</v>
      </c>
      <c r="E8337" s="84" t="e">
        <v>#N/A</v>
      </c>
      <c r="F8337" s="84" t="s">
        <v>67</v>
      </c>
    </row>
    <row r="8338" spans="1:6" x14ac:dyDescent="0.25">
      <c r="A8338" s="84">
        <v>1306453543</v>
      </c>
      <c r="C8338" s="84">
        <v>0</v>
      </c>
      <c r="D8338" s="84">
        <v>1</v>
      </c>
      <c r="E8338" s="84" t="e">
        <v>#N/A</v>
      </c>
      <c r="F8338" s="84" t="s">
        <v>63</v>
      </c>
    </row>
    <row r="8339" spans="1:6" x14ac:dyDescent="0.25">
      <c r="A8339" s="84">
        <v>1518560655</v>
      </c>
      <c r="C8339" s="84">
        <v>0</v>
      </c>
      <c r="D8339" s="84">
        <v>1</v>
      </c>
      <c r="E8339" s="84" t="e">
        <v>#N/A</v>
      </c>
      <c r="F8339" s="84" t="s">
        <v>63</v>
      </c>
    </row>
    <row r="8340" spans="1:6" x14ac:dyDescent="0.25">
      <c r="A8340" s="84">
        <v>1649936535</v>
      </c>
      <c r="C8340" s="84">
        <v>0</v>
      </c>
      <c r="D8340" s="84">
        <v>1</v>
      </c>
      <c r="E8340" s="84" t="e">
        <v>#N/A</v>
      </c>
      <c r="F8340" s="84" t="s">
        <v>63</v>
      </c>
    </row>
    <row r="8341" spans="1:6" x14ac:dyDescent="0.25">
      <c r="A8341" s="84">
        <v>1629091988</v>
      </c>
      <c r="C8341" s="84">
        <v>0</v>
      </c>
      <c r="D8341" s="84">
        <v>1</v>
      </c>
      <c r="E8341" s="84" t="e">
        <v>#N/A</v>
      </c>
      <c r="F8341" s="84" t="s">
        <v>63</v>
      </c>
    </row>
    <row r="8342" spans="1:6" x14ac:dyDescent="0.25">
      <c r="A8342" s="84">
        <v>1023014909</v>
      </c>
      <c r="C8342" s="84">
        <v>0</v>
      </c>
      <c r="D8342" s="84">
        <v>1</v>
      </c>
      <c r="E8342" s="84" t="e">
        <v>#N/A</v>
      </c>
      <c r="F8342" s="84" t="s">
        <v>63</v>
      </c>
    </row>
    <row r="8343" spans="1:6" x14ac:dyDescent="0.25">
      <c r="A8343" s="84">
        <v>1073545257</v>
      </c>
      <c r="C8343" s="84">
        <v>0</v>
      </c>
      <c r="D8343" s="84">
        <v>1</v>
      </c>
      <c r="E8343" s="84" t="e">
        <v>#N/A</v>
      </c>
      <c r="F8343" s="84" t="s">
        <v>66</v>
      </c>
    </row>
    <row r="8344" spans="1:6" x14ac:dyDescent="0.25">
      <c r="A8344" s="84">
        <v>1487881538</v>
      </c>
      <c r="C8344" s="84">
        <v>0</v>
      </c>
      <c r="D8344" s="84">
        <v>1</v>
      </c>
      <c r="E8344" s="84" t="e">
        <v>#N/A</v>
      </c>
      <c r="F8344" s="84" t="s">
        <v>63</v>
      </c>
    </row>
    <row r="8345" spans="1:6" x14ac:dyDescent="0.25">
      <c r="A8345" s="84">
        <v>1659370930</v>
      </c>
      <c r="C8345" s="84">
        <v>0</v>
      </c>
      <c r="D8345" s="84">
        <v>1</v>
      </c>
      <c r="E8345" s="84" t="e">
        <v>#N/A</v>
      </c>
      <c r="F8345" s="84" t="s">
        <v>63</v>
      </c>
    </row>
    <row r="8346" spans="1:6" x14ac:dyDescent="0.25">
      <c r="A8346" s="84">
        <v>1609985597</v>
      </c>
      <c r="C8346" s="84">
        <v>0</v>
      </c>
      <c r="D8346" s="84">
        <v>1</v>
      </c>
      <c r="E8346" s="84" t="e">
        <v>#N/A</v>
      </c>
      <c r="F8346" s="84" t="s">
        <v>63</v>
      </c>
    </row>
    <row r="8347" spans="1:6" x14ac:dyDescent="0.25">
      <c r="A8347" s="84">
        <v>1265420699</v>
      </c>
      <c r="C8347" s="84">
        <v>0</v>
      </c>
      <c r="D8347" s="84">
        <v>1</v>
      </c>
      <c r="E8347" s="84" t="e">
        <v>#N/A</v>
      </c>
      <c r="F8347" s="84" t="s">
        <v>67</v>
      </c>
    </row>
    <row r="8348" spans="1:6" x14ac:dyDescent="0.25">
      <c r="A8348" s="84">
        <v>1821204686</v>
      </c>
      <c r="C8348" s="84">
        <v>0</v>
      </c>
      <c r="D8348" s="84">
        <v>1</v>
      </c>
      <c r="E8348" s="84" t="e">
        <v>#N/A</v>
      </c>
      <c r="F8348" s="84" t="s">
        <v>66</v>
      </c>
    </row>
    <row r="8349" spans="1:6" x14ac:dyDescent="0.25">
      <c r="A8349" s="84">
        <v>1154504538</v>
      </c>
      <c r="C8349" s="84">
        <v>0</v>
      </c>
      <c r="D8349" s="84">
        <v>1</v>
      </c>
      <c r="E8349" s="84" t="e">
        <v>#N/A</v>
      </c>
      <c r="F8349" s="84" t="s">
        <v>63</v>
      </c>
    </row>
    <row r="8350" spans="1:6" x14ac:dyDescent="0.25">
      <c r="A8350" s="84">
        <v>1225294499</v>
      </c>
      <c r="C8350" s="84">
        <v>0</v>
      </c>
      <c r="D8350" s="84">
        <v>1</v>
      </c>
      <c r="E8350" s="84" t="e">
        <v>#N/A</v>
      </c>
      <c r="F8350" s="84" t="s">
        <v>67</v>
      </c>
    </row>
    <row r="8351" spans="1:6" x14ac:dyDescent="0.25">
      <c r="A8351" s="84">
        <v>1548268527</v>
      </c>
      <c r="C8351" s="84">
        <v>0</v>
      </c>
      <c r="D8351" s="84">
        <v>1</v>
      </c>
      <c r="E8351" s="84" t="e">
        <v>#N/A</v>
      </c>
      <c r="F8351" s="84" t="s">
        <v>63</v>
      </c>
    </row>
    <row r="8352" spans="1:6" x14ac:dyDescent="0.25">
      <c r="A8352" s="84">
        <v>1851550388</v>
      </c>
      <c r="C8352" s="84">
        <v>0</v>
      </c>
      <c r="D8352" s="84">
        <v>1</v>
      </c>
      <c r="E8352" s="84" t="e">
        <v>#N/A</v>
      </c>
      <c r="F8352" s="84" t="s">
        <v>67</v>
      </c>
    </row>
    <row r="8353" spans="1:6" x14ac:dyDescent="0.25">
      <c r="A8353" s="84">
        <v>1114075785</v>
      </c>
      <c r="C8353" s="84">
        <v>0</v>
      </c>
      <c r="D8353" s="84">
        <v>1</v>
      </c>
      <c r="E8353" s="84" t="e">
        <v>#N/A</v>
      </c>
      <c r="F8353" s="84" t="s">
        <v>63</v>
      </c>
    </row>
    <row r="8354" spans="1:6" x14ac:dyDescent="0.25">
      <c r="A8354" s="84">
        <v>1518130624</v>
      </c>
      <c r="C8354" s="84">
        <v>0</v>
      </c>
      <c r="D8354" s="84">
        <v>1</v>
      </c>
      <c r="E8354" s="84" t="e">
        <v>#N/A</v>
      </c>
      <c r="F8354" s="84" t="s">
        <v>70</v>
      </c>
    </row>
    <row r="8355" spans="1:6" x14ac:dyDescent="0.25">
      <c r="A8355" s="84">
        <v>1801277702</v>
      </c>
      <c r="C8355" s="84">
        <v>0</v>
      </c>
      <c r="D8355" s="84">
        <v>1</v>
      </c>
      <c r="E8355" s="84" t="e">
        <v>#N/A</v>
      </c>
      <c r="F8355" s="84" t="s">
        <v>70</v>
      </c>
    </row>
    <row r="8356" spans="1:6" x14ac:dyDescent="0.25">
      <c r="A8356" s="84">
        <v>1003047523</v>
      </c>
      <c r="C8356" s="84">
        <v>0</v>
      </c>
      <c r="D8356" s="84">
        <v>1</v>
      </c>
      <c r="E8356" s="84" t="e">
        <v>#N/A</v>
      </c>
      <c r="F8356" s="84" t="s">
        <v>66</v>
      </c>
    </row>
    <row r="8357" spans="1:6" x14ac:dyDescent="0.25">
      <c r="A8357" s="84">
        <v>1851791446</v>
      </c>
      <c r="C8357" s="84">
        <v>0</v>
      </c>
      <c r="D8357" s="84">
        <v>1</v>
      </c>
      <c r="E8357" s="84" t="e">
        <v>#N/A</v>
      </c>
      <c r="F8357" s="84" t="s">
        <v>63</v>
      </c>
    </row>
    <row r="8358" spans="1:6" x14ac:dyDescent="0.25">
      <c r="A8358" s="84">
        <v>1851772917</v>
      </c>
      <c r="C8358" s="84">
        <v>0</v>
      </c>
      <c r="D8358" s="84">
        <v>1</v>
      </c>
      <c r="E8358" s="84" t="e">
        <v>#N/A</v>
      </c>
      <c r="F8358" s="84" t="s">
        <v>67</v>
      </c>
    </row>
    <row r="8359" spans="1:6" x14ac:dyDescent="0.25">
      <c r="A8359" s="84">
        <v>1982966222</v>
      </c>
      <c r="C8359" s="84">
        <v>0</v>
      </c>
      <c r="D8359" s="84">
        <v>1</v>
      </c>
      <c r="E8359" s="84" t="e">
        <v>#N/A</v>
      </c>
      <c r="F8359" s="84" t="s">
        <v>63</v>
      </c>
    </row>
    <row r="8360" spans="1:6" x14ac:dyDescent="0.25">
      <c r="A8360" s="84">
        <v>1861941619</v>
      </c>
      <c r="C8360" s="84">
        <v>0</v>
      </c>
      <c r="D8360" s="84">
        <v>1</v>
      </c>
      <c r="E8360" s="84" t="e">
        <v>#N/A</v>
      </c>
      <c r="F8360" s="84" t="s">
        <v>63</v>
      </c>
    </row>
    <row r="8361" spans="1:6" x14ac:dyDescent="0.25">
      <c r="A8361" s="84">
        <v>1124511738</v>
      </c>
      <c r="C8361" s="84">
        <v>0</v>
      </c>
      <c r="D8361" s="84">
        <v>1</v>
      </c>
      <c r="E8361" s="84" t="e">
        <v>#N/A</v>
      </c>
      <c r="F8361" s="84" t="s">
        <v>70</v>
      </c>
    </row>
    <row r="8362" spans="1:6" x14ac:dyDescent="0.25">
      <c r="A8362" s="84">
        <v>1821600693</v>
      </c>
      <c r="C8362" s="84">
        <v>0</v>
      </c>
      <c r="D8362" s="84">
        <v>1</v>
      </c>
      <c r="E8362" s="84" t="e">
        <v>#N/A</v>
      </c>
      <c r="F8362" s="84" t="s">
        <v>63</v>
      </c>
    </row>
    <row r="8363" spans="1:6" x14ac:dyDescent="0.25">
      <c r="A8363" s="84">
        <v>1982204640</v>
      </c>
      <c r="C8363" s="84">
        <v>0</v>
      </c>
      <c r="D8363" s="84">
        <v>1</v>
      </c>
      <c r="E8363" s="84" t="e">
        <v>#N/A</v>
      </c>
      <c r="F8363" s="84" t="s">
        <v>63</v>
      </c>
    </row>
    <row r="8364" spans="1:6" x14ac:dyDescent="0.25">
      <c r="A8364" s="84">
        <v>1578549325</v>
      </c>
      <c r="C8364" s="84">
        <v>0</v>
      </c>
      <c r="D8364" s="84">
        <v>1</v>
      </c>
      <c r="E8364" s="84" t="e">
        <v>#N/A</v>
      </c>
      <c r="F8364" s="84" t="s">
        <v>67</v>
      </c>
    </row>
    <row r="8365" spans="1:6" x14ac:dyDescent="0.25">
      <c r="A8365" s="84">
        <v>1265492060</v>
      </c>
      <c r="C8365" s="84">
        <v>0</v>
      </c>
      <c r="D8365" s="84">
        <v>1</v>
      </c>
      <c r="E8365" s="84" t="e">
        <v>#N/A</v>
      </c>
      <c r="F8365" s="84" t="s">
        <v>63</v>
      </c>
    </row>
    <row r="8366" spans="1:6" x14ac:dyDescent="0.25">
      <c r="A8366" s="84">
        <v>1487630901</v>
      </c>
      <c r="C8366" s="84">
        <v>0</v>
      </c>
      <c r="D8366" s="84">
        <v>1</v>
      </c>
      <c r="E8366" s="84" t="e">
        <v>#N/A</v>
      </c>
      <c r="F8366" s="84" t="s">
        <v>63</v>
      </c>
    </row>
    <row r="8367" spans="1:6" x14ac:dyDescent="0.25">
      <c r="A8367" s="84">
        <v>1073508818</v>
      </c>
      <c r="C8367" s="84">
        <v>0</v>
      </c>
      <c r="D8367" s="84">
        <v>1</v>
      </c>
      <c r="E8367" s="84" t="e">
        <v>#N/A</v>
      </c>
      <c r="F8367" s="84" t="s">
        <v>66</v>
      </c>
    </row>
    <row r="8368" spans="1:6" x14ac:dyDescent="0.25">
      <c r="A8368" s="84">
        <v>1851484323</v>
      </c>
      <c r="C8368" s="84">
        <v>0</v>
      </c>
      <c r="D8368" s="84">
        <v>1</v>
      </c>
      <c r="E8368" s="84" t="e">
        <v>#N/A</v>
      </c>
      <c r="F8368" s="84" t="s">
        <v>66</v>
      </c>
    </row>
    <row r="8369" spans="1:6" x14ac:dyDescent="0.25">
      <c r="A8369" s="84">
        <v>1487657219</v>
      </c>
      <c r="C8369" s="84">
        <v>0</v>
      </c>
      <c r="D8369" s="84">
        <v>1</v>
      </c>
      <c r="E8369" s="84" t="e">
        <v>#N/A</v>
      </c>
      <c r="F8369" s="84" t="s">
        <v>63</v>
      </c>
    </row>
    <row r="8370" spans="1:6" x14ac:dyDescent="0.25">
      <c r="A8370" s="84">
        <v>1730175712</v>
      </c>
      <c r="C8370" s="84">
        <v>0</v>
      </c>
      <c r="D8370" s="84">
        <v>1</v>
      </c>
      <c r="E8370" s="84" t="e">
        <v>#N/A</v>
      </c>
      <c r="F8370" s="84" t="s">
        <v>70</v>
      </c>
    </row>
    <row r="8371" spans="1:6" x14ac:dyDescent="0.25">
      <c r="A8371" s="84">
        <v>1962474452</v>
      </c>
      <c r="C8371" s="84">
        <v>0</v>
      </c>
      <c r="D8371" s="84">
        <v>1</v>
      </c>
      <c r="E8371" s="84" t="e">
        <v>#N/A</v>
      </c>
      <c r="F8371" s="84" t="s">
        <v>67</v>
      </c>
    </row>
    <row r="8372" spans="1:6" x14ac:dyDescent="0.25">
      <c r="A8372" s="84">
        <v>1790946663</v>
      </c>
      <c r="C8372" s="84">
        <v>0</v>
      </c>
      <c r="D8372" s="84">
        <v>1</v>
      </c>
      <c r="E8372" s="84" t="e">
        <v>#N/A</v>
      </c>
      <c r="F8372" s="84" t="s">
        <v>63</v>
      </c>
    </row>
    <row r="8373" spans="1:6" x14ac:dyDescent="0.25">
      <c r="A8373" s="84">
        <v>1396757233</v>
      </c>
      <c r="C8373" s="84">
        <v>0</v>
      </c>
      <c r="D8373" s="84">
        <v>1</v>
      </c>
      <c r="E8373" s="84" t="e">
        <v>#N/A</v>
      </c>
      <c r="F8373" s="84" t="s">
        <v>63</v>
      </c>
    </row>
    <row r="8374" spans="1:6" x14ac:dyDescent="0.25">
      <c r="A8374" s="84">
        <v>1225046543</v>
      </c>
      <c r="C8374" s="84">
        <v>0</v>
      </c>
      <c r="D8374" s="84">
        <v>1</v>
      </c>
      <c r="E8374" s="84" t="e">
        <v>#N/A</v>
      </c>
      <c r="F8374" s="84" t="s">
        <v>66</v>
      </c>
    </row>
    <row r="8375" spans="1:6" x14ac:dyDescent="0.25">
      <c r="A8375" s="84">
        <v>1073522819</v>
      </c>
      <c r="C8375" s="84">
        <v>0</v>
      </c>
      <c r="D8375" s="84">
        <v>1</v>
      </c>
      <c r="E8375" s="84" t="e">
        <v>#N/A</v>
      </c>
      <c r="F8375" s="84" t="s">
        <v>63</v>
      </c>
    </row>
    <row r="8376" spans="1:6" x14ac:dyDescent="0.25">
      <c r="A8376" s="84">
        <v>1932389681</v>
      </c>
      <c r="C8376" s="84">
        <v>0</v>
      </c>
      <c r="D8376" s="84">
        <v>1</v>
      </c>
      <c r="E8376" s="84" t="e">
        <v>#N/A</v>
      </c>
      <c r="F8376" s="84" t="s">
        <v>66</v>
      </c>
    </row>
    <row r="8377" spans="1:6" x14ac:dyDescent="0.25">
      <c r="A8377" s="84">
        <v>1821229915</v>
      </c>
      <c r="C8377" s="84">
        <v>0</v>
      </c>
      <c r="D8377" s="84">
        <v>1</v>
      </c>
      <c r="E8377" s="84" t="e">
        <v>#N/A</v>
      </c>
      <c r="F8377" s="84" t="s">
        <v>66</v>
      </c>
    </row>
    <row r="8378" spans="1:6" x14ac:dyDescent="0.25">
      <c r="A8378" s="84">
        <v>1912115460</v>
      </c>
      <c r="C8378" s="84">
        <v>0</v>
      </c>
      <c r="D8378" s="84">
        <v>1</v>
      </c>
      <c r="E8378" s="84" t="e">
        <v>#N/A</v>
      </c>
      <c r="F8378" s="84" t="s">
        <v>66</v>
      </c>
    </row>
    <row r="8379" spans="1:6" x14ac:dyDescent="0.25">
      <c r="A8379" s="84">
        <v>1427394345</v>
      </c>
      <c r="C8379" s="84">
        <v>0</v>
      </c>
      <c r="D8379" s="84">
        <v>1</v>
      </c>
      <c r="E8379" s="84" t="e">
        <v>#N/A</v>
      </c>
      <c r="F8379" s="84" t="s">
        <v>63</v>
      </c>
    </row>
    <row r="8380" spans="1:6" x14ac:dyDescent="0.25">
      <c r="A8380" s="84">
        <v>1164640553</v>
      </c>
      <c r="C8380" s="84">
        <v>0</v>
      </c>
      <c r="D8380" s="84">
        <v>1</v>
      </c>
      <c r="E8380" s="84" t="e">
        <v>#N/A</v>
      </c>
      <c r="F8380" s="84" t="s">
        <v>66</v>
      </c>
    </row>
    <row r="8381" spans="1:6" x14ac:dyDescent="0.25">
      <c r="A8381" s="84">
        <v>1871931832</v>
      </c>
      <c r="C8381" s="84">
        <v>0</v>
      </c>
      <c r="D8381" s="84">
        <v>1</v>
      </c>
      <c r="E8381" s="84" t="e">
        <v>#N/A</v>
      </c>
      <c r="F8381" s="84" t="s">
        <v>70</v>
      </c>
    </row>
    <row r="8382" spans="1:6" x14ac:dyDescent="0.25">
      <c r="A8382" s="84">
        <v>1235495474</v>
      </c>
      <c r="C8382" s="84">
        <v>0</v>
      </c>
      <c r="D8382" s="84">
        <v>1</v>
      </c>
      <c r="E8382" s="84" t="e">
        <v>#N/A</v>
      </c>
      <c r="F8382" s="84" t="s">
        <v>67</v>
      </c>
    </row>
    <row r="8383" spans="1:6" x14ac:dyDescent="0.25">
      <c r="A8383" s="84">
        <v>1669890448</v>
      </c>
      <c r="C8383" s="84">
        <v>0</v>
      </c>
      <c r="D8383" s="84">
        <v>1</v>
      </c>
      <c r="E8383" s="84" t="e">
        <v>#N/A</v>
      </c>
      <c r="F8383" s="84" t="s">
        <v>63</v>
      </c>
    </row>
    <row r="8384" spans="1:6" x14ac:dyDescent="0.25">
      <c r="A8384" s="84">
        <v>1447487251</v>
      </c>
      <c r="C8384" s="84">
        <v>0</v>
      </c>
      <c r="D8384" s="84">
        <v>1</v>
      </c>
      <c r="E8384" s="84" t="e">
        <v>#N/A</v>
      </c>
      <c r="F8384" s="84" t="s">
        <v>63</v>
      </c>
    </row>
    <row r="8385" spans="1:6" x14ac:dyDescent="0.25">
      <c r="A8385" s="84">
        <v>1285186759</v>
      </c>
      <c r="C8385" s="84">
        <v>0</v>
      </c>
      <c r="D8385" s="84">
        <v>1</v>
      </c>
      <c r="E8385" s="84" t="e">
        <v>#N/A</v>
      </c>
      <c r="F8385" s="84" t="s">
        <v>70</v>
      </c>
    </row>
    <row r="8386" spans="1:6" x14ac:dyDescent="0.25">
      <c r="A8386" s="84">
        <v>1821630203</v>
      </c>
      <c r="C8386" s="84">
        <v>0</v>
      </c>
      <c r="D8386" s="84">
        <v>1</v>
      </c>
      <c r="E8386" s="84" t="e">
        <v>#N/A</v>
      </c>
      <c r="F8386" s="84" t="s">
        <v>63</v>
      </c>
    </row>
    <row r="8387" spans="1:6" x14ac:dyDescent="0.25">
      <c r="A8387" s="84">
        <v>1801440672</v>
      </c>
      <c r="C8387" s="84">
        <v>0</v>
      </c>
      <c r="D8387" s="84">
        <v>1</v>
      </c>
      <c r="E8387" s="84" t="e">
        <v>#N/A</v>
      </c>
      <c r="F8387" s="84" t="s">
        <v>66</v>
      </c>
    </row>
    <row r="8388" spans="1:6" x14ac:dyDescent="0.25">
      <c r="A8388" s="84">
        <v>1124713102</v>
      </c>
      <c r="C8388" s="84">
        <v>0</v>
      </c>
      <c r="D8388" s="84">
        <v>1</v>
      </c>
      <c r="E8388" s="84" t="e">
        <v>#N/A</v>
      </c>
      <c r="F8388" s="84" t="s">
        <v>66</v>
      </c>
    </row>
    <row r="8389" spans="1:6" x14ac:dyDescent="0.25">
      <c r="A8389" s="84">
        <v>1134153711</v>
      </c>
      <c r="C8389" s="84">
        <v>0</v>
      </c>
      <c r="D8389" s="84">
        <v>1</v>
      </c>
      <c r="E8389" s="84" t="e">
        <v>#N/A</v>
      </c>
      <c r="F8389" s="84" t="s">
        <v>63</v>
      </c>
    </row>
    <row r="8390" spans="1:6" x14ac:dyDescent="0.25">
      <c r="A8390" s="84">
        <v>1932319316</v>
      </c>
      <c r="C8390" s="84">
        <v>0</v>
      </c>
      <c r="D8390" s="84">
        <v>1</v>
      </c>
      <c r="E8390" s="84" t="e">
        <v>#N/A</v>
      </c>
      <c r="F8390" s="84" t="s">
        <v>63</v>
      </c>
    </row>
    <row r="8391" spans="1:6" x14ac:dyDescent="0.25">
      <c r="A8391" s="84">
        <v>1558348573</v>
      </c>
      <c r="C8391" s="84">
        <v>0</v>
      </c>
      <c r="D8391" s="84">
        <v>1</v>
      </c>
      <c r="E8391" s="84" t="e">
        <v>#N/A</v>
      </c>
      <c r="F8391" s="84" t="s">
        <v>63</v>
      </c>
    </row>
    <row r="8392" spans="1:6" x14ac:dyDescent="0.25">
      <c r="A8392" s="84">
        <v>1730208562</v>
      </c>
      <c r="C8392" s="84">
        <v>0</v>
      </c>
      <c r="D8392" s="84">
        <v>1</v>
      </c>
      <c r="E8392" s="84" t="e">
        <v>#N/A</v>
      </c>
      <c r="F8392" s="84" t="s">
        <v>68</v>
      </c>
    </row>
    <row r="8393" spans="1:6" x14ac:dyDescent="0.25">
      <c r="A8393" s="84">
        <v>1376612671</v>
      </c>
      <c r="C8393" s="84">
        <v>0</v>
      </c>
      <c r="D8393" s="84">
        <v>1</v>
      </c>
      <c r="E8393" s="84" t="e">
        <v>#N/A</v>
      </c>
      <c r="F8393" s="84" t="s">
        <v>63</v>
      </c>
    </row>
    <row r="8394" spans="1:6" x14ac:dyDescent="0.25">
      <c r="A8394" s="84">
        <v>1437103678</v>
      </c>
      <c r="C8394" s="84">
        <v>0</v>
      </c>
      <c r="D8394" s="84">
        <v>1</v>
      </c>
      <c r="E8394" s="84" t="e">
        <v>#N/A</v>
      </c>
      <c r="F8394" s="84" t="s">
        <v>67</v>
      </c>
    </row>
    <row r="8395" spans="1:6" x14ac:dyDescent="0.25">
      <c r="A8395" s="84">
        <v>1306043021</v>
      </c>
      <c r="C8395" s="84">
        <v>0</v>
      </c>
      <c r="D8395" s="84">
        <v>1</v>
      </c>
      <c r="E8395" s="84" t="e">
        <v>#N/A</v>
      </c>
      <c r="F8395" s="84" t="s">
        <v>66</v>
      </c>
    </row>
    <row r="8396" spans="1:6" x14ac:dyDescent="0.25">
      <c r="A8396" s="84">
        <v>1356371231</v>
      </c>
      <c r="C8396" s="84">
        <v>0</v>
      </c>
      <c r="D8396" s="84">
        <v>1</v>
      </c>
      <c r="E8396" s="84" t="e">
        <v>#N/A</v>
      </c>
      <c r="F8396" s="84" t="s">
        <v>70</v>
      </c>
    </row>
    <row r="8397" spans="1:6" x14ac:dyDescent="0.25">
      <c r="A8397" s="84">
        <v>1992785430</v>
      </c>
      <c r="C8397" s="84">
        <v>0</v>
      </c>
      <c r="D8397" s="84">
        <v>1</v>
      </c>
      <c r="E8397" s="84" t="e">
        <v>#N/A</v>
      </c>
      <c r="F8397" s="84" t="s">
        <v>70</v>
      </c>
    </row>
    <row r="8398" spans="1:6" x14ac:dyDescent="0.25">
      <c r="A8398" s="84">
        <v>1942469960</v>
      </c>
      <c r="C8398" s="84">
        <v>0</v>
      </c>
      <c r="D8398" s="84">
        <v>1</v>
      </c>
      <c r="E8398" s="84" t="e">
        <v>#N/A</v>
      </c>
      <c r="F8398" s="84" t="s">
        <v>68</v>
      </c>
    </row>
    <row r="8399" spans="1:6" x14ac:dyDescent="0.25">
      <c r="A8399" s="84">
        <v>1003144882</v>
      </c>
      <c r="C8399" s="84">
        <v>0</v>
      </c>
      <c r="D8399" s="84">
        <v>1</v>
      </c>
      <c r="E8399" s="84" t="e">
        <v>#N/A</v>
      </c>
      <c r="F8399" s="84" t="s">
        <v>66</v>
      </c>
    </row>
    <row r="8400" spans="1:6" x14ac:dyDescent="0.25">
      <c r="A8400" s="84">
        <v>1578849519</v>
      </c>
      <c r="C8400" s="84">
        <v>0</v>
      </c>
      <c r="D8400" s="84">
        <v>1</v>
      </c>
      <c r="E8400" s="84" t="e">
        <v>#N/A</v>
      </c>
      <c r="F8400" s="84" t="s">
        <v>67</v>
      </c>
    </row>
    <row r="8401" spans="1:6" x14ac:dyDescent="0.25">
      <c r="A8401" s="84">
        <v>1760725345</v>
      </c>
      <c r="C8401" s="84">
        <v>0</v>
      </c>
      <c r="D8401" s="84">
        <v>1</v>
      </c>
      <c r="E8401" s="84" t="e">
        <v>#N/A</v>
      </c>
      <c r="F8401" s="84" t="s">
        <v>66</v>
      </c>
    </row>
    <row r="8402" spans="1:6" x14ac:dyDescent="0.25">
      <c r="A8402" s="84">
        <v>1376986513</v>
      </c>
      <c r="C8402" s="84">
        <v>0</v>
      </c>
      <c r="D8402" s="84">
        <v>1</v>
      </c>
      <c r="E8402" s="84" t="e">
        <v>#N/A</v>
      </c>
      <c r="F8402" s="84" t="s">
        <v>70</v>
      </c>
    </row>
    <row r="8403" spans="1:6" x14ac:dyDescent="0.25">
      <c r="A8403" s="84">
        <v>1194379412</v>
      </c>
      <c r="C8403" s="84">
        <v>0</v>
      </c>
      <c r="D8403" s="84">
        <v>1</v>
      </c>
      <c r="E8403" s="84" t="e">
        <v>#N/A</v>
      </c>
      <c r="F8403" s="84" t="s">
        <v>66</v>
      </c>
    </row>
    <row r="8404" spans="1:6" x14ac:dyDescent="0.25">
      <c r="A8404" s="84">
        <v>1124483482</v>
      </c>
      <c r="C8404" s="84">
        <v>0</v>
      </c>
      <c r="D8404" s="84">
        <v>1</v>
      </c>
      <c r="E8404" s="84" t="e">
        <v>#N/A</v>
      </c>
      <c r="F8404" s="84" t="s">
        <v>63</v>
      </c>
    </row>
    <row r="8405" spans="1:6" x14ac:dyDescent="0.25">
      <c r="A8405" s="84">
        <v>1215512751</v>
      </c>
      <c r="C8405" s="84">
        <v>0</v>
      </c>
      <c r="D8405" s="84">
        <v>1</v>
      </c>
      <c r="E8405" s="84" t="e">
        <v>#N/A</v>
      </c>
      <c r="F8405" s="84" t="s">
        <v>66</v>
      </c>
    </row>
    <row r="8406" spans="1:6" x14ac:dyDescent="0.25">
      <c r="A8406" s="84">
        <v>1487711891</v>
      </c>
      <c r="C8406" s="84">
        <v>0</v>
      </c>
      <c r="D8406" s="84">
        <v>1</v>
      </c>
      <c r="E8406" s="84" t="e">
        <v>#N/A</v>
      </c>
      <c r="F8406" s="84" t="s">
        <v>66</v>
      </c>
    </row>
    <row r="8407" spans="1:6" x14ac:dyDescent="0.25">
      <c r="A8407" s="84">
        <v>1265497002</v>
      </c>
      <c r="C8407" s="84">
        <v>0</v>
      </c>
      <c r="D8407" s="84">
        <v>1</v>
      </c>
      <c r="E8407" s="84" t="e">
        <v>#N/A</v>
      </c>
      <c r="F8407" s="84" t="s">
        <v>68</v>
      </c>
    </row>
    <row r="8408" spans="1:6" x14ac:dyDescent="0.25">
      <c r="A8408" s="84">
        <v>1396709838</v>
      </c>
      <c r="C8408" s="84">
        <v>0</v>
      </c>
      <c r="D8408" s="84">
        <v>1</v>
      </c>
      <c r="E8408" s="84" t="e">
        <v>#N/A</v>
      </c>
      <c r="F8408" s="84" t="s">
        <v>66</v>
      </c>
    </row>
    <row r="8409" spans="1:6" x14ac:dyDescent="0.25">
      <c r="A8409" s="84">
        <v>1225045743</v>
      </c>
      <c r="C8409" s="84">
        <v>0</v>
      </c>
      <c r="D8409" s="84">
        <v>1</v>
      </c>
      <c r="E8409" s="84" t="e">
        <v>#N/A</v>
      </c>
      <c r="F8409" s="84" t="s">
        <v>66</v>
      </c>
    </row>
    <row r="8410" spans="1:6" x14ac:dyDescent="0.25">
      <c r="A8410" s="84">
        <v>1144700758</v>
      </c>
      <c r="C8410" s="84">
        <v>0</v>
      </c>
      <c r="D8410" s="84">
        <v>1</v>
      </c>
      <c r="E8410" s="84" t="e">
        <v>#N/A</v>
      </c>
      <c r="F8410" s="84" t="s">
        <v>66</v>
      </c>
    </row>
    <row r="8411" spans="1:6" x14ac:dyDescent="0.25">
      <c r="A8411" s="84">
        <v>1073771887</v>
      </c>
      <c r="C8411" s="84">
        <v>0</v>
      </c>
      <c r="D8411" s="84">
        <v>1</v>
      </c>
      <c r="E8411" s="84" t="e">
        <v>#N/A</v>
      </c>
      <c r="F8411" s="84" t="s">
        <v>66</v>
      </c>
    </row>
    <row r="8412" spans="1:6" x14ac:dyDescent="0.25">
      <c r="A8412" s="84">
        <v>1275060725</v>
      </c>
      <c r="C8412" s="84">
        <v>0</v>
      </c>
      <c r="D8412" s="84">
        <v>1</v>
      </c>
      <c r="E8412" s="84" t="e">
        <v>#N/A</v>
      </c>
      <c r="F8412" s="84" t="s">
        <v>66</v>
      </c>
    </row>
    <row r="8413" spans="1:6" x14ac:dyDescent="0.25">
      <c r="A8413" s="84">
        <v>1497231062</v>
      </c>
      <c r="C8413" s="84">
        <v>0</v>
      </c>
      <c r="D8413" s="84">
        <v>1</v>
      </c>
      <c r="E8413" s="84" t="e">
        <v>#N/A</v>
      </c>
      <c r="F8413" s="84" t="s">
        <v>66</v>
      </c>
    </row>
    <row r="8414" spans="1:6" x14ac:dyDescent="0.25">
      <c r="A8414" s="84">
        <v>1992775407</v>
      </c>
      <c r="C8414" s="84">
        <v>0</v>
      </c>
      <c r="D8414" s="84">
        <v>1</v>
      </c>
      <c r="E8414" s="84" t="e">
        <v>#N/A</v>
      </c>
      <c r="F8414" s="84" t="s">
        <v>68</v>
      </c>
    </row>
    <row r="8415" spans="1:6" x14ac:dyDescent="0.25">
      <c r="A8415" s="84">
        <v>1407968514</v>
      </c>
      <c r="C8415" s="84">
        <v>0</v>
      </c>
      <c r="D8415" s="84">
        <v>1</v>
      </c>
      <c r="E8415" s="84" t="e">
        <v>#N/A</v>
      </c>
      <c r="F8415" s="84" t="s">
        <v>66</v>
      </c>
    </row>
    <row r="8416" spans="1:6" x14ac:dyDescent="0.25">
      <c r="A8416" s="84">
        <v>1821103870</v>
      </c>
      <c r="C8416" s="84">
        <v>0</v>
      </c>
      <c r="D8416" s="84">
        <v>1</v>
      </c>
      <c r="E8416" s="84" t="e">
        <v>#N/A</v>
      </c>
      <c r="F8416" s="84" t="s">
        <v>70</v>
      </c>
    </row>
    <row r="8417" spans="1:6" x14ac:dyDescent="0.25">
      <c r="A8417" s="84">
        <v>1952507915</v>
      </c>
      <c r="C8417" s="84">
        <v>0</v>
      </c>
      <c r="D8417" s="84">
        <v>1</v>
      </c>
      <c r="E8417" s="84" t="e">
        <v>#N/A</v>
      </c>
      <c r="F8417" s="84" t="s">
        <v>66</v>
      </c>
    </row>
    <row r="8418" spans="1:6" x14ac:dyDescent="0.25">
      <c r="A8418" s="84">
        <v>1588226062</v>
      </c>
      <c r="C8418" s="84">
        <v>0</v>
      </c>
      <c r="D8418" s="84">
        <v>1</v>
      </c>
      <c r="E8418" s="84" t="e">
        <v>#N/A</v>
      </c>
      <c r="F8418" s="84" t="s">
        <v>70</v>
      </c>
    </row>
    <row r="8419" spans="1:6" x14ac:dyDescent="0.25">
      <c r="A8419" s="84">
        <v>1407829047</v>
      </c>
      <c r="C8419" s="84">
        <v>0</v>
      </c>
      <c r="D8419" s="84">
        <v>1</v>
      </c>
      <c r="E8419" s="84" t="e">
        <v>#N/A</v>
      </c>
      <c r="F8419" s="84" t="s">
        <v>66</v>
      </c>
    </row>
    <row r="8420" spans="1:6" x14ac:dyDescent="0.25">
      <c r="A8420" s="84">
        <v>1306804323</v>
      </c>
      <c r="C8420" s="84">
        <v>0</v>
      </c>
      <c r="D8420" s="84">
        <v>1</v>
      </c>
      <c r="E8420" s="84" t="e">
        <v>#N/A</v>
      </c>
      <c r="F8420" s="84" t="s">
        <v>63</v>
      </c>
    </row>
    <row r="8421" spans="1:6" x14ac:dyDescent="0.25">
      <c r="A8421" s="84">
        <v>1891982450</v>
      </c>
      <c r="C8421" s="84">
        <v>0</v>
      </c>
      <c r="D8421" s="84">
        <v>1</v>
      </c>
      <c r="E8421" s="84" t="e">
        <v>#N/A</v>
      </c>
      <c r="F8421" s="84" t="s">
        <v>70</v>
      </c>
    </row>
    <row r="8422" spans="1:6" x14ac:dyDescent="0.25">
      <c r="A8422" s="84">
        <v>1023012424</v>
      </c>
      <c r="C8422" s="84">
        <v>0</v>
      </c>
      <c r="D8422" s="84">
        <v>1</v>
      </c>
      <c r="E8422" s="84" t="e">
        <v>#N/A</v>
      </c>
      <c r="F8422" s="84" t="s">
        <v>68</v>
      </c>
    </row>
    <row r="8423" spans="1:6" x14ac:dyDescent="0.25">
      <c r="A8423" s="84">
        <v>1740405323</v>
      </c>
      <c r="C8423" s="84">
        <v>0</v>
      </c>
      <c r="D8423" s="84">
        <v>1</v>
      </c>
      <c r="E8423" s="84" t="e">
        <v>#N/A</v>
      </c>
      <c r="F8423" s="84" t="s">
        <v>70</v>
      </c>
    </row>
    <row r="8424" spans="1:6" x14ac:dyDescent="0.25">
      <c r="A8424" s="84">
        <v>1063998912</v>
      </c>
      <c r="C8424" s="84">
        <v>0</v>
      </c>
      <c r="D8424" s="84">
        <v>1</v>
      </c>
      <c r="E8424" s="84" t="e">
        <v>#N/A</v>
      </c>
      <c r="F8424" s="84" t="s">
        <v>70</v>
      </c>
    </row>
    <row r="8425" spans="1:6" x14ac:dyDescent="0.25">
      <c r="A8425" s="84">
        <v>1699038653</v>
      </c>
      <c r="C8425" s="84">
        <v>0</v>
      </c>
      <c r="D8425" s="84">
        <v>1</v>
      </c>
      <c r="E8425" s="84" t="e">
        <v>#N/A</v>
      </c>
      <c r="F8425" s="84" t="s">
        <v>70</v>
      </c>
    </row>
    <row r="8426" spans="1:6" x14ac:dyDescent="0.25">
      <c r="A8426" s="84">
        <v>1992995971</v>
      </c>
      <c r="C8426" s="84">
        <v>0</v>
      </c>
      <c r="D8426" s="84">
        <v>1</v>
      </c>
      <c r="E8426" s="84" t="e">
        <v>#N/A</v>
      </c>
      <c r="F8426" s="84" t="s">
        <v>66</v>
      </c>
    </row>
    <row r="8427" spans="1:6" x14ac:dyDescent="0.25">
      <c r="A8427" s="84">
        <v>1336502822</v>
      </c>
      <c r="C8427" s="84">
        <v>0</v>
      </c>
      <c r="D8427" s="84">
        <v>1</v>
      </c>
      <c r="E8427" s="84" t="e">
        <v>#N/A</v>
      </c>
      <c r="F8427" s="84" t="s">
        <v>66</v>
      </c>
    </row>
    <row r="8428" spans="1:6" x14ac:dyDescent="0.25">
      <c r="A8428" s="84">
        <v>1932732096</v>
      </c>
      <c r="C8428" s="84">
        <v>0</v>
      </c>
      <c r="D8428" s="84">
        <v>1</v>
      </c>
      <c r="E8428" s="84" t="e">
        <v>#N/A</v>
      </c>
      <c r="F8428" s="84" t="s">
        <v>66</v>
      </c>
    </row>
    <row r="8429" spans="1:6" x14ac:dyDescent="0.25">
      <c r="A8429" s="84">
        <v>1144299926</v>
      </c>
      <c r="C8429" s="84">
        <v>0</v>
      </c>
      <c r="D8429" s="84">
        <v>1</v>
      </c>
      <c r="E8429" s="84" t="e">
        <v>#N/A</v>
      </c>
      <c r="F8429" s="84" t="s">
        <v>66</v>
      </c>
    </row>
    <row r="8430" spans="1:6" x14ac:dyDescent="0.25">
      <c r="A8430" s="84">
        <v>1326019316</v>
      </c>
      <c r="C8430" s="84">
        <v>0</v>
      </c>
      <c r="D8430" s="84">
        <v>1</v>
      </c>
      <c r="E8430" s="84" t="e">
        <v>#N/A</v>
      </c>
      <c r="F8430" s="84" t="s">
        <v>66</v>
      </c>
    </row>
    <row r="8431" spans="1:6" x14ac:dyDescent="0.25">
      <c r="A8431" s="84">
        <v>1306485073</v>
      </c>
      <c r="C8431" s="84">
        <v>0</v>
      </c>
      <c r="D8431" s="84">
        <v>1</v>
      </c>
      <c r="E8431" s="84" t="e">
        <v>#N/A</v>
      </c>
      <c r="F8431" s="84" t="s">
        <v>66</v>
      </c>
    </row>
    <row r="8432" spans="1:6" x14ac:dyDescent="0.25">
      <c r="A8432" s="84">
        <v>1245426980</v>
      </c>
      <c r="C8432" s="84">
        <v>0</v>
      </c>
      <c r="D8432" s="84">
        <v>1</v>
      </c>
      <c r="E8432" s="84" t="e">
        <v>#N/A</v>
      </c>
      <c r="F8432" s="84" t="s">
        <v>68</v>
      </c>
    </row>
    <row r="8433" spans="1:6" x14ac:dyDescent="0.25">
      <c r="A8433" s="84">
        <v>1497121305</v>
      </c>
      <c r="C8433" s="84">
        <v>0</v>
      </c>
      <c r="D8433" s="84">
        <v>1</v>
      </c>
      <c r="E8433" s="84" t="e">
        <v>#N/A</v>
      </c>
      <c r="F8433" s="84" t="s">
        <v>63</v>
      </c>
    </row>
    <row r="8434" spans="1:6" x14ac:dyDescent="0.25">
      <c r="A8434" s="84">
        <v>1235105875</v>
      </c>
      <c r="C8434" s="84">
        <v>0</v>
      </c>
      <c r="D8434" s="84">
        <v>1</v>
      </c>
      <c r="E8434" s="84" t="e">
        <v>#N/A</v>
      </c>
      <c r="F8434" s="84" t="s">
        <v>66</v>
      </c>
    </row>
    <row r="8435" spans="1:6" x14ac:dyDescent="0.25">
      <c r="A8435" s="84">
        <v>1043415342</v>
      </c>
      <c r="C8435" s="84">
        <v>0</v>
      </c>
      <c r="D8435" s="84">
        <v>1</v>
      </c>
      <c r="E8435" s="84" t="e">
        <v>#N/A</v>
      </c>
      <c r="F8435" s="84" t="s">
        <v>66</v>
      </c>
    </row>
    <row r="8436" spans="1:6" x14ac:dyDescent="0.25">
      <c r="A8436" s="84">
        <v>1699011098</v>
      </c>
      <c r="C8436" s="84">
        <v>0</v>
      </c>
      <c r="D8436" s="84">
        <v>1</v>
      </c>
      <c r="E8436" s="84" t="e">
        <v>#N/A</v>
      </c>
      <c r="F8436" s="84" t="s">
        <v>66</v>
      </c>
    </row>
    <row r="8437" spans="1:6" x14ac:dyDescent="0.25">
      <c r="A8437" s="84">
        <v>1285181578</v>
      </c>
      <c r="C8437" s="84">
        <v>0</v>
      </c>
      <c r="D8437" s="84">
        <v>1</v>
      </c>
      <c r="E8437" s="84" t="e">
        <v>#N/A</v>
      </c>
      <c r="F8437" s="84" t="s">
        <v>66</v>
      </c>
    </row>
    <row r="8438" spans="1:6" x14ac:dyDescent="0.25">
      <c r="A8438" s="84">
        <v>1972699197</v>
      </c>
      <c r="C8438" s="84">
        <v>0</v>
      </c>
      <c r="D8438" s="84">
        <v>1</v>
      </c>
      <c r="E8438" s="84" t="e">
        <v>#N/A</v>
      </c>
      <c r="F8438" s="84" t="s">
        <v>66</v>
      </c>
    </row>
    <row r="8439" spans="1:6" x14ac:dyDescent="0.25">
      <c r="A8439" s="84">
        <v>1174509491</v>
      </c>
      <c r="C8439" s="84">
        <v>0</v>
      </c>
      <c r="D8439" s="84">
        <v>1</v>
      </c>
      <c r="E8439" s="84" t="e">
        <v>#N/A</v>
      </c>
      <c r="F8439" s="84" t="s">
        <v>66</v>
      </c>
    </row>
    <row r="8440" spans="1:6" x14ac:dyDescent="0.25">
      <c r="A8440" s="84">
        <v>1104331735</v>
      </c>
      <c r="C8440" s="84">
        <v>0</v>
      </c>
      <c r="D8440" s="84">
        <v>1</v>
      </c>
      <c r="E8440" s="84" t="e">
        <v>#N/A</v>
      </c>
      <c r="F8440" s="84" t="s">
        <v>66</v>
      </c>
    </row>
    <row r="8441" spans="1:6" x14ac:dyDescent="0.25">
      <c r="A8441" s="84">
        <v>1538140082</v>
      </c>
      <c r="C8441" s="84">
        <v>0</v>
      </c>
      <c r="D8441" s="84">
        <v>1</v>
      </c>
      <c r="E8441" s="84" t="e">
        <v>#N/A</v>
      </c>
      <c r="F8441" s="84" t="s">
        <v>63</v>
      </c>
    </row>
    <row r="8442" spans="1:6" x14ac:dyDescent="0.25">
      <c r="A8442" s="84">
        <v>1093708539</v>
      </c>
      <c r="C8442" s="84">
        <v>0</v>
      </c>
      <c r="D8442" s="84">
        <v>1</v>
      </c>
      <c r="E8442" s="84" t="e">
        <v>#N/A</v>
      </c>
      <c r="F8442" s="84" t="s">
        <v>66</v>
      </c>
    </row>
    <row r="8443" spans="1:6" x14ac:dyDescent="0.25">
      <c r="A8443" s="84">
        <v>1194724484</v>
      </c>
      <c r="C8443" s="84">
        <v>0</v>
      </c>
      <c r="D8443" s="84">
        <v>1</v>
      </c>
      <c r="E8443" s="84" t="e">
        <v>#N/A</v>
      </c>
      <c r="F8443" s="84" t="s">
        <v>66</v>
      </c>
    </row>
    <row r="8444" spans="1:6" x14ac:dyDescent="0.25">
      <c r="A8444" s="84">
        <v>1295265445</v>
      </c>
      <c r="C8444" s="84">
        <v>0</v>
      </c>
      <c r="D8444" s="84">
        <v>1</v>
      </c>
      <c r="E8444" s="84" t="e">
        <v>#N/A</v>
      </c>
      <c r="F8444" s="84" t="s">
        <v>66</v>
      </c>
    </row>
    <row r="8445" spans="1:6" x14ac:dyDescent="0.25">
      <c r="A8445" s="84">
        <v>1619540358</v>
      </c>
      <c r="C8445" s="84">
        <v>0</v>
      </c>
      <c r="D8445" s="84">
        <v>1</v>
      </c>
      <c r="E8445" s="84" t="e">
        <v>#N/A</v>
      </c>
      <c r="F8445" s="84" t="s">
        <v>66</v>
      </c>
    </row>
    <row r="8446" spans="1:6" x14ac:dyDescent="0.25">
      <c r="A8446" s="84">
        <v>1942263108</v>
      </c>
      <c r="C8446" s="84">
        <v>0</v>
      </c>
      <c r="D8446" s="84">
        <v>1</v>
      </c>
      <c r="E8446" s="84" t="e">
        <v>#N/A</v>
      </c>
      <c r="F8446" s="84" t="s">
        <v>70</v>
      </c>
    </row>
    <row r="8447" spans="1:6" x14ac:dyDescent="0.25">
      <c r="A8447" s="84">
        <v>1184726986</v>
      </c>
      <c r="C8447" s="84">
        <v>0</v>
      </c>
      <c r="D8447" s="84">
        <v>1</v>
      </c>
      <c r="E8447" s="84" t="e">
        <v>#N/A</v>
      </c>
      <c r="F8447" s="84" t="s">
        <v>70</v>
      </c>
    </row>
    <row r="8448" spans="1:6" x14ac:dyDescent="0.25">
      <c r="A8448" s="84">
        <v>1992718514</v>
      </c>
      <c r="C8448" s="84">
        <v>0</v>
      </c>
      <c r="D8448" s="84">
        <v>1</v>
      </c>
      <c r="E8448" s="84" t="e">
        <v>#N/A</v>
      </c>
      <c r="F8448" s="84" t="s">
        <v>63</v>
      </c>
    </row>
    <row r="8449" spans="1:6" x14ac:dyDescent="0.25">
      <c r="A8449" s="84">
        <v>1427093152</v>
      </c>
      <c r="C8449" s="84">
        <v>0</v>
      </c>
      <c r="D8449" s="84">
        <v>1</v>
      </c>
      <c r="E8449" s="84" t="e">
        <v>#N/A</v>
      </c>
      <c r="F8449" s="84" t="s">
        <v>67</v>
      </c>
    </row>
    <row r="8450" spans="1:6" x14ac:dyDescent="0.25">
      <c r="A8450" s="84">
        <v>1982745873</v>
      </c>
      <c r="C8450" s="84">
        <v>0</v>
      </c>
      <c r="D8450" s="84">
        <v>1</v>
      </c>
      <c r="E8450" s="84" t="e">
        <v>#N/A</v>
      </c>
      <c r="F8450" s="84" t="s">
        <v>67</v>
      </c>
    </row>
    <row r="8451" spans="1:6" x14ac:dyDescent="0.25">
      <c r="A8451" s="84">
        <v>1447597687</v>
      </c>
      <c r="C8451" s="84">
        <v>0</v>
      </c>
      <c r="D8451" s="84">
        <v>1</v>
      </c>
      <c r="E8451" s="84" t="e">
        <v>#N/A</v>
      </c>
      <c r="F8451" s="84" t="s">
        <v>66</v>
      </c>
    </row>
    <row r="8452" spans="1:6" x14ac:dyDescent="0.25">
      <c r="A8452" s="84">
        <v>1265791412</v>
      </c>
      <c r="C8452" s="84">
        <v>0</v>
      </c>
      <c r="D8452" s="84">
        <v>1</v>
      </c>
      <c r="E8452" s="84" t="e">
        <v>#N/A</v>
      </c>
      <c r="F8452" s="84" t="s">
        <v>67</v>
      </c>
    </row>
    <row r="8453" spans="1:6" x14ac:dyDescent="0.25">
      <c r="A8453" s="84">
        <v>1982761417</v>
      </c>
      <c r="C8453" s="84">
        <v>0</v>
      </c>
      <c r="D8453" s="84">
        <v>1</v>
      </c>
      <c r="E8453" s="84" t="e">
        <v>#N/A</v>
      </c>
      <c r="F8453" s="84" t="s">
        <v>66</v>
      </c>
    </row>
    <row r="8454" spans="1:6" x14ac:dyDescent="0.25">
      <c r="A8454" s="84">
        <v>1538471701</v>
      </c>
      <c r="C8454" s="84">
        <v>0</v>
      </c>
      <c r="D8454" s="84">
        <v>1</v>
      </c>
      <c r="E8454" s="84" t="e">
        <v>#N/A</v>
      </c>
      <c r="F8454" s="84" t="s">
        <v>66</v>
      </c>
    </row>
    <row r="8455" spans="1:6" x14ac:dyDescent="0.25">
      <c r="A8455" s="84">
        <v>1225028434</v>
      </c>
      <c r="C8455" s="84">
        <v>0</v>
      </c>
      <c r="D8455" s="84">
        <v>1</v>
      </c>
      <c r="E8455" s="84" t="e">
        <v>#N/A</v>
      </c>
      <c r="F8455" s="84" t="s">
        <v>66</v>
      </c>
    </row>
    <row r="8456" spans="1:6" x14ac:dyDescent="0.25">
      <c r="A8456" s="84">
        <v>1972948164</v>
      </c>
      <c r="C8456" s="84">
        <v>0</v>
      </c>
      <c r="D8456" s="84">
        <v>1</v>
      </c>
      <c r="E8456" s="84" t="e">
        <v>#N/A</v>
      </c>
      <c r="F8456" s="84" t="s">
        <v>66</v>
      </c>
    </row>
    <row r="8457" spans="1:6" x14ac:dyDescent="0.25">
      <c r="A8457" s="84">
        <v>1780141648</v>
      </c>
      <c r="C8457" s="84">
        <v>0</v>
      </c>
      <c r="D8457" s="84">
        <v>1</v>
      </c>
      <c r="E8457" s="84" t="e">
        <v>#N/A</v>
      </c>
      <c r="F8457" s="84" t="s">
        <v>66</v>
      </c>
    </row>
    <row r="8458" spans="1:6" x14ac:dyDescent="0.25">
      <c r="A8458" s="84">
        <v>1588209563</v>
      </c>
      <c r="C8458" s="84">
        <v>0</v>
      </c>
      <c r="D8458" s="84">
        <v>1</v>
      </c>
      <c r="E8458" s="84" t="e">
        <v>#N/A</v>
      </c>
      <c r="F8458" s="84" t="s">
        <v>63</v>
      </c>
    </row>
    <row r="8459" spans="1:6" x14ac:dyDescent="0.25">
      <c r="A8459" s="84">
        <v>1295394401</v>
      </c>
      <c r="C8459" s="84">
        <v>0</v>
      </c>
      <c r="D8459" s="84">
        <v>1</v>
      </c>
      <c r="E8459" s="84" t="e">
        <v>#N/A</v>
      </c>
      <c r="F8459" s="84" t="s">
        <v>67</v>
      </c>
    </row>
    <row r="8460" spans="1:6" x14ac:dyDescent="0.25">
      <c r="A8460" s="84">
        <v>1598109753</v>
      </c>
      <c r="C8460" s="84">
        <v>0</v>
      </c>
      <c r="D8460" s="84">
        <v>1</v>
      </c>
      <c r="E8460" s="84" t="e">
        <v>#N/A</v>
      </c>
      <c r="F8460" s="84" t="s">
        <v>70</v>
      </c>
    </row>
    <row r="8461" spans="1:6" x14ac:dyDescent="0.25">
      <c r="A8461" s="84">
        <v>1982616538</v>
      </c>
      <c r="C8461" s="84">
        <v>0</v>
      </c>
      <c r="D8461" s="84">
        <v>1</v>
      </c>
      <c r="E8461" s="84" t="e">
        <v>#N/A</v>
      </c>
      <c r="F8461" s="84" t="s">
        <v>67</v>
      </c>
    </row>
    <row r="8462" spans="1:6" x14ac:dyDescent="0.25">
      <c r="A8462" s="84">
        <v>1104478494</v>
      </c>
      <c r="C8462" s="84">
        <v>0</v>
      </c>
      <c r="D8462" s="84">
        <v>1</v>
      </c>
      <c r="E8462" s="84" t="e">
        <v>#N/A</v>
      </c>
      <c r="F8462" s="84" t="s">
        <v>66</v>
      </c>
    </row>
    <row r="8463" spans="1:6" x14ac:dyDescent="0.25">
      <c r="A8463" s="84">
        <v>1740267756</v>
      </c>
      <c r="C8463" s="84">
        <v>0</v>
      </c>
      <c r="D8463" s="84">
        <v>1</v>
      </c>
      <c r="E8463" s="84" t="e">
        <v>#N/A</v>
      </c>
      <c r="F8463" s="84" t="s">
        <v>70</v>
      </c>
    </row>
    <row r="8464" spans="1:6" x14ac:dyDescent="0.25">
      <c r="A8464" s="84">
        <v>1033361225</v>
      </c>
      <c r="C8464" s="84">
        <v>0</v>
      </c>
      <c r="D8464" s="84">
        <v>1</v>
      </c>
      <c r="E8464" s="84" t="e">
        <v>#N/A</v>
      </c>
      <c r="F8464" s="84" t="s">
        <v>66</v>
      </c>
    </row>
    <row r="8465" spans="1:6" x14ac:dyDescent="0.25">
      <c r="A8465" s="84">
        <v>1396101135</v>
      </c>
      <c r="C8465" s="84">
        <v>0</v>
      </c>
      <c r="D8465" s="84">
        <v>1</v>
      </c>
      <c r="E8465" s="84" t="e">
        <v>#N/A</v>
      </c>
      <c r="F8465" s="84" t="s">
        <v>66</v>
      </c>
    </row>
    <row r="8466" spans="1:6" x14ac:dyDescent="0.25">
      <c r="A8466" s="84">
        <v>1518163039</v>
      </c>
      <c r="C8466" s="84">
        <v>0</v>
      </c>
      <c r="D8466" s="84">
        <v>1</v>
      </c>
      <c r="E8466" s="84" t="e">
        <v>#N/A</v>
      </c>
      <c r="F8466" s="84" t="s">
        <v>66</v>
      </c>
    </row>
    <row r="8467" spans="1:6" x14ac:dyDescent="0.25">
      <c r="A8467" s="84">
        <v>1982156618</v>
      </c>
      <c r="C8467" s="84">
        <v>0</v>
      </c>
      <c r="D8467" s="84">
        <v>1</v>
      </c>
      <c r="E8467" s="84" t="e">
        <v>#N/A</v>
      </c>
      <c r="F8467" s="84" t="s">
        <v>66</v>
      </c>
    </row>
    <row r="8468" spans="1:6" x14ac:dyDescent="0.25">
      <c r="A8468" s="84">
        <v>1295371482</v>
      </c>
      <c r="C8468" s="84">
        <v>0</v>
      </c>
      <c r="D8468" s="84">
        <v>1</v>
      </c>
      <c r="E8468" s="84" t="e">
        <v>#N/A</v>
      </c>
      <c r="F8468" s="84" t="s">
        <v>66</v>
      </c>
    </row>
    <row r="8469" spans="1:6" x14ac:dyDescent="0.25">
      <c r="A8469" s="84">
        <v>1538158241</v>
      </c>
      <c r="C8469" s="84">
        <v>0</v>
      </c>
      <c r="D8469" s="84">
        <v>1</v>
      </c>
      <c r="E8469" s="84" t="e">
        <v>#N/A</v>
      </c>
      <c r="F8469" s="84" t="s">
        <v>66</v>
      </c>
    </row>
    <row r="8470" spans="1:6" x14ac:dyDescent="0.25">
      <c r="A8470" s="84">
        <v>1043296353</v>
      </c>
      <c r="C8470" s="84">
        <v>0</v>
      </c>
      <c r="D8470" s="84">
        <v>1</v>
      </c>
      <c r="E8470" s="84" t="e">
        <v>#N/A</v>
      </c>
      <c r="F8470" s="84" t="s">
        <v>63</v>
      </c>
    </row>
    <row r="8471" spans="1:6" x14ac:dyDescent="0.25">
      <c r="A8471" s="84">
        <v>1538121926</v>
      </c>
      <c r="C8471" s="84">
        <v>0</v>
      </c>
      <c r="D8471" s="84">
        <v>1</v>
      </c>
      <c r="E8471" s="84" t="e">
        <v>#N/A</v>
      </c>
      <c r="F8471" s="84" t="s">
        <v>70</v>
      </c>
    </row>
    <row r="8472" spans="1:6" x14ac:dyDescent="0.25">
      <c r="A8472" s="84">
        <v>1659503118</v>
      </c>
      <c r="C8472" s="84">
        <v>0</v>
      </c>
      <c r="D8472" s="84">
        <v>1</v>
      </c>
      <c r="E8472" s="84" t="e">
        <v>#N/A</v>
      </c>
      <c r="F8472" s="84" t="s">
        <v>66</v>
      </c>
    </row>
    <row r="8473" spans="1:6" x14ac:dyDescent="0.25">
      <c r="A8473" s="84">
        <v>1184862641</v>
      </c>
      <c r="C8473" s="84">
        <v>0</v>
      </c>
      <c r="D8473" s="84">
        <v>1</v>
      </c>
      <c r="E8473" s="84" t="e">
        <v>#N/A</v>
      </c>
      <c r="F8473" s="84" t="s">
        <v>68</v>
      </c>
    </row>
    <row r="8474" spans="1:6" x14ac:dyDescent="0.25">
      <c r="A8474" s="84">
        <v>1194082628</v>
      </c>
      <c r="C8474" s="84">
        <v>0</v>
      </c>
      <c r="D8474" s="84">
        <v>1</v>
      </c>
      <c r="E8474" s="84" t="e">
        <v>#N/A</v>
      </c>
      <c r="F8474" s="84" t="s">
        <v>66</v>
      </c>
    </row>
    <row r="8475" spans="1:6" x14ac:dyDescent="0.25">
      <c r="A8475" s="84">
        <v>1437729860</v>
      </c>
      <c r="C8475" s="84">
        <v>0</v>
      </c>
      <c r="D8475" s="84">
        <v>1</v>
      </c>
      <c r="E8475" s="84" t="e">
        <v>#N/A</v>
      </c>
      <c r="F8475" s="84" t="s">
        <v>70</v>
      </c>
    </row>
    <row r="8476" spans="1:6" x14ac:dyDescent="0.25">
      <c r="A8476" s="84">
        <v>1013593029</v>
      </c>
      <c r="C8476" s="84">
        <v>0</v>
      </c>
      <c r="D8476" s="84">
        <v>1</v>
      </c>
      <c r="E8476" s="84" t="e">
        <v>#N/A</v>
      </c>
      <c r="F8476" s="84" t="s">
        <v>66</v>
      </c>
    </row>
    <row r="8477" spans="1:6" x14ac:dyDescent="0.25">
      <c r="A8477" s="84">
        <v>1447570494</v>
      </c>
      <c r="C8477" s="84">
        <v>0</v>
      </c>
      <c r="D8477" s="84">
        <v>1</v>
      </c>
      <c r="E8477" s="84" t="e">
        <v>#N/A</v>
      </c>
      <c r="F8477" s="84" t="s">
        <v>66</v>
      </c>
    </row>
    <row r="8478" spans="1:6" x14ac:dyDescent="0.25">
      <c r="A8478" s="84">
        <v>1831481365</v>
      </c>
      <c r="C8478" s="84">
        <v>0</v>
      </c>
      <c r="D8478" s="84">
        <v>1</v>
      </c>
      <c r="E8478" s="84" t="e">
        <v>#N/A</v>
      </c>
      <c r="F8478" s="84" t="s">
        <v>66</v>
      </c>
    </row>
    <row r="8479" spans="1:6" x14ac:dyDescent="0.25">
      <c r="A8479" s="84">
        <v>1659733954</v>
      </c>
      <c r="C8479" s="84">
        <v>0</v>
      </c>
      <c r="D8479" s="84">
        <v>1</v>
      </c>
      <c r="E8479" s="84" t="e">
        <v>#N/A</v>
      </c>
      <c r="F8479" s="84" t="s">
        <v>66</v>
      </c>
    </row>
    <row r="8480" spans="1:6" x14ac:dyDescent="0.25">
      <c r="A8480" s="84">
        <v>1124699178</v>
      </c>
      <c r="C8480" s="84">
        <v>0</v>
      </c>
      <c r="D8480" s="84">
        <v>1</v>
      </c>
      <c r="E8480" s="84" t="e">
        <v>#N/A</v>
      </c>
      <c r="F8480" s="84" t="s">
        <v>66</v>
      </c>
    </row>
    <row r="8481" spans="1:6" x14ac:dyDescent="0.25">
      <c r="A8481" s="84">
        <v>1174707897</v>
      </c>
      <c r="C8481" s="84">
        <v>0</v>
      </c>
      <c r="D8481" s="84">
        <v>1</v>
      </c>
      <c r="E8481" s="84" t="e">
        <v>#N/A</v>
      </c>
      <c r="F8481" s="84" t="s">
        <v>66</v>
      </c>
    </row>
    <row r="8482" spans="1:6" x14ac:dyDescent="0.25">
      <c r="A8482" s="84">
        <v>1659488930</v>
      </c>
      <c r="C8482" s="84">
        <v>0</v>
      </c>
      <c r="D8482" s="84">
        <v>1</v>
      </c>
      <c r="E8482" s="84" t="e">
        <v>#N/A</v>
      </c>
      <c r="F8482" s="84" t="s">
        <v>66</v>
      </c>
    </row>
    <row r="8483" spans="1:6" x14ac:dyDescent="0.25">
      <c r="A8483" s="84">
        <v>1346866902</v>
      </c>
      <c r="C8483" s="84">
        <v>0</v>
      </c>
      <c r="D8483" s="84">
        <v>1</v>
      </c>
      <c r="E8483" s="84" t="e">
        <v>#N/A</v>
      </c>
      <c r="F8483" s="84" t="s">
        <v>66</v>
      </c>
    </row>
    <row r="8484" spans="1:6" x14ac:dyDescent="0.25">
      <c r="A8484" s="84">
        <v>1902960560</v>
      </c>
      <c r="C8484" s="84">
        <v>0</v>
      </c>
      <c r="D8484" s="84">
        <v>1</v>
      </c>
      <c r="E8484" s="84" t="e">
        <v>#N/A</v>
      </c>
      <c r="F8484" s="84" t="s">
        <v>70</v>
      </c>
    </row>
    <row r="8485" spans="1:6" x14ac:dyDescent="0.25">
      <c r="A8485" s="84">
        <v>1285214361</v>
      </c>
      <c r="C8485" s="84">
        <v>0</v>
      </c>
      <c r="D8485" s="84">
        <v>1</v>
      </c>
      <c r="E8485" s="84" t="e">
        <v>#N/A</v>
      </c>
      <c r="F8485" s="84" t="s">
        <v>68</v>
      </c>
    </row>
    <row r="8486" spans="1:6" x14ac:dyDescent="0.25">
      <c r="A8486" s="84">
        <v>1225010184</v>
      </c>
      <c r="C8486" s="84">
        <v>0</v>
      </c>
      <c r="D8486" s="84">
        <v>1</v>
      </c>
      <c r="E8486" s="84" t="e">
        <v>#N/A</v>
      </c>
      <c r="F8486" s="84" t="s">
        <v>66</v>
      </c>
    </row>
    <row r="8487" spans="1:6" x14ac:dyDescent="0.25">
      <c r="A8487" s="84">
        <v>1689940140</v>
      </c>
      <c r="C8487" s="84">
        <v>0</v>
      </c>
      <c r="D8487" s="84">
        <v>1</v>
      </c>
      <c r="E8487" s="84" t="e">
        <v>#N/A</v>
      </c>
      <c r="F8487" s="84" t="s">
        <v>66</v>
      </c>
    </row>
    <row r="8488" spans="1:6" x14ac:dyDescent="0.25">
      <c r="A8488" s="84">
        <v>1922427244</v>
      </c>
      <c r="C8488" s="84">
        <v>0</v>
      </c>
      <c r="D8488" s="84">
        <v>1</v>
      </c>
      <c r="E8488" s="84" t="e">
        <v>#N/A</v>
      </c>
      <c r="F8488" s="84" t="s">
        <v>68</v>
      </c>
    </row>
    <row r="8489" spans="1:6" x14ac:dyDescent="0.25">
      <c r="A8489" s="84">
        <v>1366039935</v>
      </c>
      <c r="C8489" s="84">
        <v>0</v>
      </c>
      <c r="D8489" s="84">
        <v>1</v>
      </c>
      <c r="E8489" s="84" t="e">
        <v>#N/A</v>
      </c>
      <c r="F8489" s="84" t="s">
        <v>66</v>
      </c>
    </row>
    <row r="8490" spans="1:6" x14ac:dyDescent="0.25">
      <c r="A8490" s="84">
        <v>1972880946</v>
      </c>
      <c r="C8490" s="84">
        <v>0</v>
      </c>
      <c r="D8490" s="84">
        <v>1</v>
      </c>
      <c r="E8490" s="84" t="e">
        <v>#N/A</v>
      </c>
      <c r="F8490" s="84" t="s">
        <v>68</v>
      </c>
    </row>
    <row r="8491" spans="1:6" x14ac:dyDescent="0.25">
      <c r="A8491" s="84">
        <v>1407127202</v>
      </c>
      <c r="C8491" s="84">
        <v>0</v>
      </c>
      <c r="D8491" s="84">
        <v>1</v>
      </c>
      <c r="E8491" s="84" t="e">
        <v>#N/A</v>
      </c>
      <c r="F8491" s="84" t="s">
        <v>67</v>
      </c>
    </row>
    <row r="8492" spans="1:6" x14ac:dyDescent="0.25">
      <c r="A8492" s="84">
        <v>1962455063</v>
      </c>
      <c r="C8492" s="84">
        <v>0</v>
      </c>
      <c r="D8492" s="84">
        <v>1</v>
      </c>
      <c r="E8492" s="84" t="e">
        <v>#N/A</v>
      </c>
      <c r="F8492" s="84" t="s">
        <v>63</v>
      </c>
    </row>
    <row r="8493" spans="1:6" x14ac:dyDescent="0.25">
      <c r="A8493" s="84">
        <v>1043292923</v>
      </c>
      <c r="C8493" s="84">
        <v>0</v>
      </c>
      <c r="D8493" s="84">
        <v>1</v>
      </c>
      <c r="E8493" s="84" t="e">
        <v>#N/A</v>
      </c>
      <c r="F8493" s="84" t="s">
        <v>66</v>
      </c>
    </row>
    <row r="8494" spans="1:6" x14ac:dyDescent="0.25">
      <c r="A8494" s="84">
        <v>1003270471</v>
      </c>
      <c r="C8494" s="84">
        <v>0</v>
      </c>
      <c r="D8494" s="84">
        <v>1</v>
      </c>
      <c r="E8494" s="84" t="e">
        <v>#N/A</v>
      </c>
      <c r="F8494" s="84" t="s">
        <v>66</v>
      </c>
    </row>
    <row r="8495" spans="1:6" x14ac:dyDescent="0.25">
      <c r="A8495" s="84">
        <v>1841842440</v>
      </c>
      <c r="C8495" s="84">
        <v>0</v>
      </c>
      <c r="D8495" s="84">
        <v>1</v>
      </c>
      <c r="E8495" s="84" t="e">
        <v>#N/A</v>
      </c>
      <c r="F8495" s="84" t="s">
        <v>66</v>
      </c>
    </row>
    <row r="8496" spans="1:6" x14ac:dyDescent="0.25">
      <c r="A8496" s="84">
        <v>1205558194</v>
      </c>
      <c r="C8496" s="84">
        <v>0</v>
      </c>
      <c r="D8496" s="84">
        <v>1</v>
      </c>
      <c r="E8496" s="84" t="e">
        <v>#N/A</v>
      </c>
      <c r="F8496" s="84" t="s">
        <v>67</v>
      </c>
    </row>
    <row r="8497" spans="1:6" x14ac:dyDescent="0.25">
      <c r="A8497" s="84">
        <v>1205019023</v>
      </c>
      <c r="C8497" s="84">
        <v>0</v>
      </c>
      <c r="D8497" s="84">
        <v>1</v>
      </c>
      <c r="E8497" s="84" t="e">
        <v>#N/A</v>
      </c>
      <c r="F8497" s="84" t="s">
        <v>68</v>
      </c>
    </row>
    <row r="8498" spans="1:6" x14ac:dyDescent="0.25">
      <c r="A8498" s="84">
        <v>1033589577</v>
      </c>
      <c r="C8498" s="84">
        <v>0</v>
      </c>
      <c r="D8498" s="84">
        <v>1</v>
      </c>
      <c r="E8498" s="84" t="e">
        <v>#N/A</v>
      </c>
      <c r="F8498" s="84" t="s">
        <v>66</v>
      </c>
    </row>
    <row r="8499" spans="1:6" x14ac:dyDescent="0.25">
      <c r="A8499" s="84">
        <v>1164676441</v>
      </c>
      <c r="C8499" s="84">
        <v>0</v>
      </c>
      <c r="D8499" s="84">
        <v>1</v>
      </c>
      <c r="E8499" s="84" t="e">
        <v>#N/A</v>
      </c>
      <c r="F8499" s="84" t="s">
        <v>66</v>
      </c>
    </row>
    <row r="8500" spans="1:6" x14ac:dyDescent="0.25">
      <c r="A8500" s="84">
        <v>1033405683</v>
      </c>
      <c r="C8500" s="84">
        <v>0</v>
      </c>
      <c r="D8500" s="84">
        <v>1</v>
      </c>
      <c r="E8500" s="84" t="e">
        <v>#N/A</v>
      </c>
      <c r="F8500" s="84" t="s">
        <v>66</v>
      </c>
    </row>
    <row r="8501" spans="1:6" x14ac:dyDescent="0.25">
      <c r="A8501" s="84">
        <v>1912124256</v>
      </c>
      <c r="C8501" s="84">
        <v>0</v>
      </c>
      <c r="D8501" s="84">
        <v>1</v>
      </c>
      <c r="E8501" s="84" t="e">
        <v>#N/A</v>
      </c>
      <c r="F8501" s="84" t="s">
        <v>66</v>
      </c>
    </row>
    <row r="8502" spans="1:6" x14ac:dyDescent="0.25">
      <c r="A8502" s="84">
        <v>1124401831</v>
      </c>
      <c r="C8502" s="84">
        <v>0</v>
      </c>
      <c r="D8502" s="84">
        <v>1</v>
      </c>
      <c r="E8502" s="84" t="e">
        <v>#N/A</v>
      </c>
      <c r="F8502" s="84" t="s">
        <v>68</v>
      </c>
    </row>
    <row r="8503" spans="1:6" x14ac:dyDescent="0.25">
      <c r="A8503" s="84">
        <v>1700957727</v>
      </c>
      <c r="C8503" s="84">
        <v>0</v>
      </c>
      <c r="D8503" s="84">
        <v>1</v>
      </c>
      <c r="E8503" s="84" t="e">
        <v>#N/A</v>
      </c>
      <c r="F8503" s="84" t="s">
        <v>63</v>
      </c>
    </row>
    <row r="8504" spans="1:6" x14ac:dyDescent="0.25">
      <c r="A8504" s="84">
        <v>1710220363</v>
      </c>
      <c r="C8504" s="84">
        <v>0</v>
      </c>
      <c r="D8504" s="84">
        <v>1</v>
      </c>
      <c r="E8504" s="84" t="e">
        <v>#N/A</v>
      </c>
      <c r="F8504" s="84" t="s">
        <v>63</v>
      </c>
    </row>
    <row r="8505" spans="1:6" x14ac:dyDescent="0.25">
      <c r="A8505" s="84">
        <v>1295120863</v>
      </c>
      <c r="C8505" s="84">
        <v>0</v>
      </c>
      <c r="D8505" s="84">
        <v>1</v>
      </c>
      <c r="E8505" s="84" t="e">
        <v>#N/A</v>
      </c>
      <c r="F8505" s="84" t="s">
        <v>70</v>
      </c>
    </row>
    <row r="8506" spans="1:6" x14ac:dyDescent="0.25">
      <c r="A8506" s="84">
        <v>1649807348</v>
      </c>
      <c r="C8506" s="84">
        <v>0</v>
      </c>
      <c r="D8506" s="84">
        <v>1</v>
      </c>
      <c r="E8506" s="84" t="e">
        <v>#N/A</v>
      </c>
      <c r="F8506" s="84" t="s">
        <v>66</v>
      </c>
    </row>
    <row r="8507" spans="1:6" x14ac:dyDescent="0.25">
      <c r="A8507" s="84">
        <v>1598018582</v>
      </c>
      <c r="C8507" s="84">
        <v>0</v>
      </c>
      <c r="D8507" s="84">
        <v>1</v>
      </c>
      <c r="E8507" s="84" t="e">
        <v>#N/A</v>
      </c>
      <c r="F8507" s="84" t="s">
        <v>66</v>
      </c>
    </row>
    <row r="8508" spans="1:6" x14ac:dyDescent="0.25">
      <c r="A8508" s="84">
        <v>1346687738</v>
      </c>
      <c r="C8508" s="84">
        <v>0</v>
      </c>
      <c r="D8508" s="84">
        <v>1</v>
      </c>
      <c r="E8508" s="84" t="e">
        <v>#N/A</v>
      </c>
      <c r="F8508" s="84" t="s">
        <v>70</v>
      </c>
    </row>
    <row r="8509" spans="1:6" x14ac:dyDescent="0.25">
      <c r="A8509" s="84">
        <v>1114403292</v>
      </c>
      <c r="C8509" s="84">
        <v>0</v>
      </c>
      <c r="D8509" s="84">
        <v>1</v>
      </c>
      <c r="E8509" s="84" t="e">
        <v>#N/A</v>
      </c>
      <c r="F8509" s="84" t="s">
        <v>67</v>
      </c>
    </row>
    <row r="8510" spans="1:6" x14ac:dyDescent="0.25">
      <c r="A8510" s="84">
        <v>1891771846</v>
      </c>
      <c r="C8510" s="84">
        <v>0</v>
      </c>
      <c r="D8510" s="84">
        <v>1</v>
      </c>
      <c r="E8510" s="84" t="e">
        <v>#N/A</v>
      </c>
      <c r="F8510" s="84" t="s">
        <v>67</v>
      </c>
    </row>
    <row r="8511" spans="1:6" x14ac:dyDescent="0.25">
      <c r="A8511" s="84">
        <v>1841256260</v>
      </c>
      <c r="C8511" s="84">
        <v>0</v>
      </c>
      <c r="D8511" s="84">
        <v>1</v>
      </c>
      <c r="E8511" s="84" t="e">
        <v>#N/A</v>
      </c>
      <c r="F8511" s="84" t="s">
        <v>66</v>
      </c>
    </row>
    <row r="8512" spans="1:6" x14ac:dyDescent="0.25">
      <c r="A8512" s="84">
        <v>1164784716</v>
      </c>
      <c r="C8512" s="84">
        <v>0</v>
      </c>
      <c r="D8512" s="84">
        <v>1</v>
      </c>
      <c r="E8512" s="84" t="e">
        <v>#N/A</v>
      </c>
      <c r="F8512" s="84" t="s">
        <v>66</v>
      </c>
    </row>
    <row r="8513" spans="1:6" x14ac:dyDescent="0.25">
      <c r="A8513" s="84">
        <v>1407859887</v>
      </c>
      <c r="C8513" s="84">
        <v>0</v>
      </c>
      <c r="D8513" s="84">
        <v>1</v>
      </c>
      <c r="E8513" s="84" t="e">
        <v>#N/A</v>
      </c>
      <c r="F8513" s="84" t="s">
        <v>63</v>
      </c>
    </row>
    <row r="8514" spans="1:6" x14ac:dyDescent="0.25">
      <c r="A8514" s="84">
        <v>1982601381</v>
      </c>
      <c r="C8514" s="84">
        <v>0</v>
      </c>
      <c r="D8514" s="84">
        <v>1</v>
      </c>
      <c r="E8514" s="84" t="e">
        <v>#N/A</v>
      </c>
      <c r="F8514" s="84" t="s">
        <v>70</v>
      </c>
    </row>
    <row r="8515" spans="1:6" x14ac:dyDescent="0.25">
      <c r="A8515" s="84">
        <v>1548228596</v>
      </c>
      <c r="C8515" s="84">
        <v>0</v>
      </c>
      <c r="D8515" s="84">
        <v>1</v>
      </c>
      <c r="E8515" s="84" t="e">
        <v>#N/A</v>
      </c>
      <c r="F8515" s="84" t="s">
        <v>63</v>
      </c>
    </row>
    <row r="8516" spans="1:6" x14ac:dyDescent="0.25">
      <c r="A8516" s="84">
        <v>1336427004</v>
      </c>
      <c r="C8516" s="84">
        <v>0</v>
      </c>
      <c r="D8516" s="84">
        <v>1</v>
      </c>
      <c r="E8516" s="84" t="e">
        <v>#N/A</v>
      </c>
      <c r="F8516" s="84" t="s">
        <v>66</v>
      </c>
    </row>
    <row r="8517" spans="1:6" x14ac:dyDescent="0.25">
      <c r="A8517" s="84">
        <v>1306937115</v>
      </c>
      <c r="C8517" s="84">
        <v>0</v>
      </c>
      <c r="D8517" s="84">
        <v>1</v>
      </c>
      <c r="E8517" s="84" t="e">
        <v>#N/A</v>
      </c>
      <c r="F8517" s="84" t="s">
        <v>66</v>
      </c>
    </row>
    <row r="8518" spans="1:6" x14ac:dyDescent="0.25">
      <c r="A8518" s="84">
        <v>1568649358</v>
      </c>
      <c r="C8518" s="84">
        <v>0</v>
      </c>
      <c r="D8518" s="84">
        <v>1</v>
      </c>
      <c r="E8518" s="84" t="e">
        <v>#N/A</v>
      </c>
      <c r="F8518" s="84" t="s">
        <v>70</v>
      </c>
    </row>
    <row r="8519" spans="1:6" x14ac:dyDescent="0.25">
      <c r="A8519" s="84">
        <v>1508917550</v>
      </c>
      <c r="C8519" s="84">
        <v>0</v>
      </c>
      <c r="D8519" s="84">
        <v>1</v>
      </c>
      <c r="E8519" s="84" t="e">
        <v>#N/A</v>
      </c>
      <c r="F8519" s="84" t="s">
        <v>66</v>
      </c>
    </row>
    <row r="8520" spans="1:6" x14ac:dyDescent="0.25">
      <c r="A8520" s="84">
        <v>1386139178</v>
      </c>
      <c r="C8520" s="84">
        <v>0</v>
      </c>
      <c r="D8520" s="84">
        <v>1</v>
      </c>
      <c r="E8520" s="84" t="e">
        <v>#N/A</v>
      </c>
      <c r="F8520" s="84" t="s">
        <v>63</v>
      </c>
    </row>
    <row r="8521" spans="1:6" x14ac:dyDescent="0.25">
      <c r="A8521" s="84">
        <v>1750888020</v>
      </c>
      <c r="C8521" s="84">
        <v>0</v>
      </c>
      <c r="D8521" s="84">
        <v>1</v>
      </c>
      <c r="E8521" s="84" t="e">
        <v>#N/A</v>
      </c>
      <c r="F8521" s="84" t="s">
        <v>66</v>
      </c>
    </row>
    <row r="8522" spans="1:6" x14ac:dyDescent="0.25">
      <c r="A8522" s="84">
        <v>1588654222</v>
      </c>
      <c r="C8522" s="84">
        <v>0</v>
      </c>
      <c r="D8522" s="84">
        <v>1</v>
      </c>
      <c r="E8522" s="84" t="e">
        <v>#N/A</v>
      </c>
      <c r="F8522" s="84" t="s">
        <v>66</v>
      </c>
    </row>
    <row r="8523" spans="1:6" x14ac:dyDescent="0.25">
      <c r="A8523" s="84">
        <v>1346382082</v>
      </c>
      <c r="C8523" s="84">
        <v>0</v>
      </c>
      <c r="D8523" s="84">
        <v>1</v>
      </c>
      <c r="E8523" s="84" t="e">
        <v>#N/A</v>
      </c>
      <c r="F8523" s="84" t="s">
        <v>66</v>
      </c>
    </row>
    <row r="8524" spans="1:6" x14ac:dyDescent="0.25">
      <c r="A8524" s="84">
        <v>1427784693</v>
      </c>
      <c r="C8524" s="84">
        <v>0</v>
      </c>
      <c r="D8524" s="84">
        <v>1</v>
      </c>
      <c r="E8524" s="84" t="e">
        <v>#N/A</v>
      </c>
      <c r="F8524" s="84" t="s">
        <v>68</v>
      </c>
    </row>
    <row r="8525" spans="1:6" x14ac:dyDescent="0.25">
      <c r="A8525" s="84">
        <v>1497787238</v>
      </c>
      <c r="C8525" s="84">
        <v>0</v>
      </c>
      <c r="D8525" s="84">
        <v>1</v>
      </c>
      <c r="E8525" s="84" t="e">
        <v>#N/A</v>
      </c>
      <c r="F8525" s="84" t="s">
        <v>68</v>
      </c>
    </row>
    <row r="8526" spans="1:6" x14ac:dyDescent="0.25">
      <c r="A8526" s="84">
        <v>1396718987</v>
      </c>
      <c r="C8526" s="84">
        <v>0</v>
      </c>
      <c r="D8526" s="84">
        <v>1</v>
      </c>
      <c r="E8526" s="84" t="e">
        <v>#N/A</v>
      </c>
      <c r="F8526" s="84" t="s">
        <v>66</v>
      </c>
    </row>
    <row r="8527" spans="1:6" x14ac:dyDescent="0.25">
      <c r="A8527" s="84">
        <v>1346301249</v>
      </c>
      <c r="C8527" s="84">
        <v>0</v>
      </c>
      <c r="D8527" s="84">
        <v>1</v>
      </c>
      <c r="E8527" s="84" t="e">
        <v>#N/A</v>
      </c>
      <c r="F8527" s="84" t="s">
        <v>66</v>
      </c>
    </row>
    <row r="8528" spans="1:6" x14ac:dyDescent="0.25">
      <c r="A8528" s="84">
        <v>1821398678</v>
      </c>
      <c r="C8528" s="84">
        <v>0</v>
      </c>
      <c r="D8528" s="84">
        <v>1</v>
      </c>
      <c r="E8528" s="84" t="e">
        <v>#N/A</v>
      </c>
      <c r="F8528" s="84" t="s">
        <v>66</v>
      </c>
    </row>
    <row r="8529" spans="1:6" x14ac:dyDescent="0.25">
      <c r="A8529" s="84">
        <v>1275922536</v>
      </c>
      <c r="C8529" s="84">
        <v>0</v>
      </c>
      <c r="D8529" s="84">
        <v>1</v>
      </c>
      <c r="E8529" s="84" t="e">
        <v>#N/A</v>
      </c>
      <c r="F8529" s="84" t="s">
        <v>66</v>
      </c>
    </row>
    <row r="8530" spans="1:6" x14ac:dyDescent="0.25">
      <c r="A8530" s="84">
        <v>1598965071</v>
      </c>
      <c r="C8530" s="84">
        <v>0</v>
      </c>
      <c r="D8530" s="84">
        <v>1</v>
      </c>
      <c r="E8530" s="84" t="e">
        <v>#N/A</v>
      </c>
      <c r="F8530" s="84" t="s">
        <v>66</v>
      </c>
    </row>
    <row r="8531" spans="1:6" x14ac:dyDescent="0.25">
      <c r="A8531" s="84">
        <v>1124470984</v>
      </c>
      <c r="C8531" s="84">
        <v>0</v>
      </c>
      <c r="D8531" s="84">
        <v>1</v>
      </c>
      <c r="E8531" s="84" t="e">
        <v>#N/A</v>
      </c>
      <c r="F8531" s="84" t="s">
        <v>70</v>
      </c>
    </row>
    <row r="8532" spans="1:6" x14ac:dyDescent="0.25">
      <c r="A8532" s="84">
        <v>1073174009</v>
      </c>
      <c r="C8532" s="84">
        <v>0</v>
      </c>
      <c r="D8532" s="84">
        <v>1</v>
      </c>
      <c r="E8532" s="84" t="e">
        <v>#N/A</v>
      </c>
      <c r="F8532" s="84" t="s">
        <v>66</v>
      </c>
    </row>
    <row r="8533" spans="1:6" x14ac:dyDescent="0.25">
      <c r="A8533" s="84">
        <v>1114512480</v>
      </c>
      <c r="C8533" s="84">
        <v>0</v>
      </c>
      <c r="D8533" s="84">
        <v>1</v>
      </c>
      <c r="E8533" s="84" t="e">
        <v>#N/A</v>
      </c>
      <c r="F8533" s="84" t="s">
        <v>67</v>
      </c>
    </row>
    <row r="8534" spans="1:6" x14ac:dyDescent="0.25">
      <c r="A8534" s="84">
        <v>1033194675</v>
      </c>
      <c r="C8534" s="84">
        <v>0</v>
      </c>
      <c r="D8534" s="84">
        <v>1</v>
      </c>
      <c r="E8534" s="84" t="e">
        <v>#N/A</v>
      </c>
      <c r="F8534" s="84" t="s">
        <v>66</v>
      </c>
    </row>
    <row r="8535" spans="1:6" x14ac:dyDescent="0.25">
      <c r="A8535" s="84">
        <v>1174594089</v>
      </c>
      <c r="C8535" s="84">
        <v>0</v>
      </c>
      <c r="D8535" s="84">
        <v>1</v>
      </c>
      <c r="E8535" s="84" t="e">
        <v>#N/A</v>
      </c>
      <c r="F8535" s="84" t="s">
        <v>63</v>
      </c>
    </row>
    <row r="8536" spans="1:6" x14ac:dyDescent="0.25">
      <c r="A8536" s="84">
        <v>1215397641</v>
      </c>
      <c r="C8536" s="84">
        <v>0</v>
      </c>
      <c r="D8536" s="84">
        <v>1</v>
      </c>
      <c r="E8536" s="84" t="e">
        <v>#N/A</v>
      </c>
      <c r="F8536" s="84" t="s">
        <v>66</v>
      </c>
    </row>
    <row r="8537" spans="1:6" x14ac:dyDescent="0.25">
      <c r="A8537" s="84">
        <v>1578593521</v>
      </c>
      <c r="C8537" s="84">
        <v>0</v>
      </c>
      <c r="D8537" s="84">
        <v>1</v>
      </c>
      <c r="E8537" s="84" t="e">
        <v>#N/A</v>
      </c>
      <c r="F8537" s="84" t="s">
        <v>68</v>
      </c>
    </row>
    <row r="8538" spans="1:6" x14ac:dyDescent="0.25">
      <c r="A8538" s="84">
        <v>1396179560</v>
      </c>
      <c r="C8538" s="84">
        <v>0</v>
      </c>
      <c r="D8538" s="84">
        <v>1</v>
      </c>
      <c r="E8538" s="84" t="e">
        <v>#N/A</v>
      </c>
      <c r="F8538" s="84" t="s">
        <v>68</v>
      </c>
    </row>
    <row r="8539" spans="1:6" x14ac:dyDescent="0.25">
      <c r="A8539" s="84">
        <v>1356742019</v>
      </c>
      <c r="C8539" s="84">
        <v>0</v>
      </c>
      <c r="D8539" s="84">
        <v>1</v>
      </c>
      <c r="E8539" s="84" t="e">
        <v>#N/A</v>
      </c>
      <c r="F8539" s="84" t="s">
        <v>63</v>
      </c>
    </row>
    <row r="8540" spans="1:6" x14ac:dyDescent="0.25">
      <c r="A8540" s="84">
        <v>1942683008</v>
      </c>
      <c r="C8540" s="84">
        <v>0</v>
      </c>
      <c r="D8540" s="84">
        <v>1</v>
      </c>
      <c r="E8540" s="84" t="e">
        <v>#N/A</v>
      </c>
      <c r="F8540" s="84" t="s">
        <v>70</v>
      </c>
    </row>
    <row r="8541" spans="1:6" x14ac:dyDescent="0.25">
      <c r="A8541" s="84">
        <v>1013483221</v>
      </c>
      <c r="C8541" s="84">
        <v>0</v>
      </c>
      <c r="D8541" s="84">
        <v>1</v>
      </c>
      <c r="E8541" s="84" t="e">
        <v>#N/A</v>
      </c>
      <c r="F8541" s="84" t="s">
        <v>66</v>
      </c>
    </row>
    <row r="8542" spans="1:6" x14ac:dyDescent="0.25">
      <c r="A8542" s="84">
        <v>1407076888</v>
      </c>
      <c r="C8542" s="84">
        <v>0</v>
      </c>
      <c r="D8542" s="84">
        <v>1</v>
      </c>
      <c r="E8542" s="84" t="e">
        <v>#N/A</v>
      </c>
      <c r="F8542" s="84" t="s">
        <v>70</v>
      </c>
    </row>
    <row r="8543" spans="1:6" x14ac:dyDescent="0.25">
      <c r="A8543" s="84">
        <v>1467642215</v>
      </c>
      <c r="C8543" s="84">
        <v>0</v>
      </c>
      <c r="D8543" s="84">
        <v>1</v>
      </c>
      <c r="E8543" s="84" t="e">
        <v>#N/A</v>
      </c>
      <c r="F8543" s="84" t="s">
        <v>66</v>
      </c>
    </row>
    <row r="8544" spans="1:6" x14ac:dyDescent="0.25">
      <c r="A8544" s="84">
        <v>1295307221</v>
      </c>
      <c r="C8544" s="84">
        <v>0</v>
      </c>
      <c r="D8544" s="84">
        <v>1</v>
      </c>
      <c r="E8544" s="84" t="e">
        <v>#N/A</v>
      </c>
      <c r="F8544" s="84" t="s">
        <v>66</v>
      </c>
    </row>
    <row r="8545" spans="1:6" x14ac:dyDescent="0.25">
      <c r="A8545" s="84">
        <v>1043811672</v>
      </c>
      <c r="C8545" s="84">
        <v>0</v>
      </c>
      <c r="D8545" s="84">
        <v>1</v>
      </c>
      <c r="E8545" s="84" t="e">
        <v>#N/A</v>
      </c>
      <c r="F8545" s="84" t="s">
        <v>66</v>
      </c>
    </row>
    <row r="8546" spans="1:6" x14ac:dyDescent="0.25">
      <c r="A8546" s="84">
        <v>1205438041</v>
      </c>
      <c r="C8546" s="84">
        <v>0</v>
      </c>
      <c r="D8546" s="84">
        <v>1</v>
      </c>
      <c r="E8546" s="84" t="e">
        <v>#N/A</v>
      </c>
      <c r="F8546" s="84" t="s">
        <v>66</v>
      </c>
    </row>
    <row r="8547" spans="1:6" x14ac:dyDescent="0.25">
      <c r="A8547" s="84">
        <v>1861425902</v>
      </c>
      <c r="C8547" s="84">
        <v>0</v>
      </c>
      <c r="D8547" s="84">
        <v>1</v>
      </c>
      <c r="E8547" s="84" t="e">
        <v>#N/A</v>
      </c>
      <c r="F8547" s="84" t="s">
        <v>70</v>
      </c>
    </row>
    <row r="8548" spans="1:6" x14ac:dyDescent="0.25">
      <c r="A8548" s="84">
        <v>1821063884</v>
      </c>
      <c r="C8548" s="84">
        <v>0</v>
      </c>
      <c r="D8548" s="84">
        <v>1</v>
      </c>
      <c r="E8548" s="84" t="e">
        <v>#N/A</v>
      </c>
      <c r="F8548" s="84" t="s">
        <v>66</v>
      </c>
    </row>
    <row r="8549" spans="1:6" x14ac:dyDescent="0.25">
      <c r="A8549" s="84">
        <v>1528452109</v>
      </c>
      <c r="C8549" s="84">
        <v>0</v>
      </c>
      <c r="D8549" s="84">
        <v>1</v>
      </c>
      <c r="E8549" s="84" t="e">
        <v>#N/A</v>
      </c>
      <c r="F8549" s="84" t="s">
        <v>66</v>
      </c>
    </row>
    <row r="8550" spans="1:6" x14ac:dyDescent="0.25">
      <c r="A8550" s="84">
        <v>1801822846</v>
      </c>
      <c r="C8550" s="84">
        <v>0</v>
      </c>
      <c r="D8550" s="84">
        <v>1</v>
      </c>
      <c r="E8550" s="84" t="e">
        <v>#N/A</v>
      </c>
      <c r="F8550" s="84" t="s">
        <v>66</v>
      </c>
    </row>
    <row r="8551" spans="1:6" x14ac:dyDescent="0.25">
      <c r="A8551" s="84">
        <v>1821204751</v>
      </c>
      <c r="C8551" s="84">
        <v>0</v>
      </c>
      <c r="D8551" s="84">
        <v>1</v>
      </c>
      <c r="E8551" s="84" t="e">
        <v>#N/A</v>
      </c>
      <c r="F8551" s="84" t="s">
        <v>66</v>
      </c>
    </row>
    <row r="8552" spans="1:6" x14ac:dyDescent="0.25">
      <c r="A8552" s="84">
        <v>1619956356</v>
      </c>
      <c r="C8552" s="84">
        <v>0</v>
      </c>
      <c r="D8552" s="84">
        <v>1</v>
      </c>
      <c r="E8552" s="84" t="e">
        <v>#N/A</v>
      </c>
      <c r="F8552" s="84" t="s">
        <v>66</v>
      </c>
    </row>
    <row r="8553" spans="1:6" x14ac:dyDescent="0.25">
      <c r="A8553" s="84">
        <v>1770873812</v>
      </c>
      <c r="C8553" s="84">
        <v>0</v>
      </c>
      <c r="D8553" s="84">
        <v>1</v>
      </c>
      <c r="E8553" s="84" t="e">
        <v>#N/A</v>
      </c>
      <c r="F8553" s="84" t="s">
        <v>68</v>
      </c>
    </row>
    <row r="8554" spans="1:6" x14ac:dyDescent="0.25">
      <c r="A8554" s="84">
        <v>1154524353</v>
      </c>
      <c r="C8554" s="84">
        <v>0</v>
      </c>
      <c r="D8554" s="84">
        <v>1</v>
      </c>
      <c r="E8554" s="84" t="e">
        <v>#N/A</v>
      </c>
      <c r="F8554" s="84" t="s">
        <v>66</v>
      </c>
    </row>
    <row r="8555" spans="1:6" x14ac:dyDescent="0.25">
      <c r="A8555" s="84">
        <v>1205923109</v>
      </c>
      <c r="C8555" s="84">
        <v>0</v>
      </c>
      <c r="D8555" s="84">
        <v>1</v>
      </c>
      <c r="E8555" s="84" t="e">
        <v>#N/A</v>
      </c>
      <c r="F8555" s="84" t="s">
        <v>66</v>
      </c>
    </row>
    <row r="8556" spans="1:6" x14ac:dyDescent="0.25">
      <c r="A8556" s="84">
        <v>1639366826</v>
      </c>
      <c r="C8556" s="84">
        <v>0</v>
      </c>
      <c r="D8556" s="84">
        <v>1</v>
      </c>
      <c r="E8556" s="84" t="e">
        <v>#N/A</v>
      </c>
      <c r="F8556" s="84" t="s">
        <v>70</v>
      </c>
    </row>
    <row r="8557" spans="1:6" x14ac:dyDescent="0.25">
      <c r="A8557" s="84">
        <v>1376572370</v>
      </c>
      <c r="C8557" s="84">
        <v>0</v>
      </c>
      <c r="D8557" s="84">
        <v>1</v>
      </c>
      <c r="E8557" s="84" t="e">
        <v>#N/A</v>
      </c>
      <c r="F8557" s="84" t="s">
        <v>70</v>
      </c>
    </row>
    <row r="8558" spans="1:6" x14ac:dyDescent="0.25">
      <c r="A8558" s="84">
        <v>1851379010</v>
      </c>
      <c r="C8558" s="84">
        <v>0</v>
      </c>
      <c r="D8558" s="84">
        <v>1</v>
      </c>
      <c r="E8558" s="84" t="e">
        <v>#N/A</v>
      </c>
      <c r="F8558" s="84" t="s">
        <v>66</v>
      </c>
    </row>
    <row r="8559" spans="1:6" x14ac:dyDescent="0.25">
      <c r="A8559" s="84">
        <v>1548995186</v>
      </c>
      <c r="C8559" s="84">
        <v>0</v>
      </c>
      <c r="D8559" s="84">
        <v>1</v>
      </c>
      <c r="E8559" s="84" t="e">
        <v>#N/A</v>
      </c>
      <c r="F8559" s="84" t="s">
        <v>67</v>
      </c>
    </row>
    <row r="8560" spans="1:6" x14ac:dyDescent="0.25">
      <c r="A8560" s="84">
        <v>1912108820</v>
      </c>
      <c r="C8560" s="84">
        <v>0</v>
      </c>
      <c r="D8560" s="84">
        <v>1</v>
      </c>
      <c r="E8560" s="84" t="e">
        <v>#N/A</v>
      </c>
      <c r="F8560" s="84" t="s">
        <v>66</v>
      </c>
    </row>
    <row r="8561" spans="1:6" x14ac:dyDescent="0.25">
      <c r="A8561" s="84">
        <v>1285655274</v>
      </c>
      <c r="C8561" s="84">
        <v>0</v>
      </c>
      <c r="D8561" s="84">
        <v>1</v>
      </c>
      <c r="E8561" s="84" t="e">
        <v>#N/A</v>
      </c>
      <c r="F8561" s="84" t="s">
        <v>66</v>
      </c>
    </row>
    <row r="8562" spans="1:6" x14ac:dyDescent="0.25">
      <c r="A8562" s="84">
        <v>1740573286</v>
      </c>
      <c r="C8562" s="84">
        <v>0</v>
      </c>
      <c r="D8562" s="84">
        <v>1</v>
      </c>
      <c r="E8562" s="84" t="e">
        <v>#N/A</v>
      </c>
      <c r="F8562" s="84" t="s">
        <v>70</v>
      </c>
    </row>
    <row r="8563" spans="1:6" x14ac:dyDescent="0.25">
      <c r="A8563" s="84">
        <v>1801279955</v>
      </c>
      <c r="C8563" s="84">
        <v>0</v>
      </c>
      <c r="D8563" s="84">
        <v>1</v>
      </c>
      <c r="E8563" s="84" t="e">
        <v>#N/A</v>
      </c>
      <c r="F8563" s="84" t="s">
        <v>66</v>
      </c>
    </row>
    <row r="8564" spans="1:6" x14ac:dyDescent="0.25">
      <c r="A8564" s="84">
        <v>1710371059</v>
      </c>
      <c r="C8564" s="84">
        <v>0</v>
      </c>
      <c r="D8564" s="84">
        <v>1</v>
      </c>
      <c r="E8564" s="84" t="e">
        <v>#N/A</v>
      </c>
      <c r="F8564" s="84" t="s">
        <v>66</v>
      </c>
    </row>
    <row r="8565" spans="1:6" x14ac:dyDescent="0.25">
      <c r="A8565" s="84">
        <v>1700370087</v>
      </c>
      <c r="C8565" s="84">
        <v>0</v>
      </c>
      <c r="D8565" s="84">
        <v>1</v>
      </c>
      <c r="E8565" s="84" t="e">
        <v>#N/A</v>
      </c>
      <c r="F8565" s="84" t="s">
        <v>70</v>
      </c>
    </row>
    <row r="8566" spans="1:6" x14ac:dyDescent="0.25">
      <c r="A8566" s="84">
        <v>1548253867</v>
      </c>
      <c r="C8566" s="84">
        <v>0</v>
      </c>
      <c r="D8566" s="84">
        <v>1</v>
      </c>
      <c r="E8566" s="84" t="e">
        <v>#N/A</v>
      </c>
      <c r="F8566" s="84" t="s">
        <v>66</v>
      </c>
    </row>
    <row r="8567" spans="1:6" x14ac:dyDescent="0.25">
      <c r="A8567" s="84">
        <v>1154309540</v>
      </c>
      <c r="C8567" s="84">
        <v>0</v>
      </c>
      <c r="D8567" s="84">
        <v>1</v>
      </c>
      <c r="E8567" s="84" t="e">
        <v>#N/A</v>
      </c>
      <c r="F8567" s="84" t="s">
        <v>66</v>
      </c>
    </row>
    <row r="8568" spans="1:6" x14ac:dyDescent="0.25">
      <c r="A8568" s="84">
        <v>1275891053</v>
      </c>
      <c r="C8568" s="84">
        <v>0</v>
      </c>
      <c r="D8568" s="84">
        <v>1</v>
      </c>
      <c r="E8568" s="84" t="e">
        <v>#N/A</v>
      </c>
      <c r="F8568" s="84" t="s">
        <v>66</v>
      </c>
    </row>
    <row r="8569" spans="1:6" x14ac:dyDescent="0.25">
      <c r="A8569" s="84">
        <v>1780222539</v>
      </c>
      <c r="C8569" s="84">
        <v>0</v>
      </c>
      <c r="D8569" s="84">
        <v>1</v>
      </c>
      <c r="E8569" s="84" t="e">
        <v>#N/A</v>
      </c>
      <c r="F8569" s="84" t="s">
        <v>66</v>
      </c>
    </row>
    <row r="8570" spans="1:6" x14ac:dyDescent="0.25">
      <c r="A8570" s="84">
        <v>1215441886</v>
      </c>
      <c r="C8570" s="84">
        <v>0</v>
      </c>
      <c r="D8570" s="84">
        <v>1</v>
      </c>
      <c r="E8570" s="84" t="e">
        <v>#N/A</v>
      </c>
      <c r="F8570" s="84" t="s">
        <v>70</v>
      </c>
    </row>
    <row r="8571" spans="1:6" x14ac:dyDescent="0.25">
      <c r="A8571" s="84">
        <v>1144824715</v>
      </c>
      <c r="C8571" s="84">
        <v>0</v>
      </c>
      <c r="D8571" s="84">
        <v>1</v>
      </c>
      <c r="E8571" s="84" t="e">
        <v>#N/A</v>
      </c>
      <c r="F8571" s="84" t="s">
        <v>66</v>
      </c>
    </row>
    <row r="8572" spans="1:6" x14ac:dyDescent="0.25">
      <c r="A8572" s="84">
        <v>1730166554</v>
      </c>
      <c r="C8572" s="84">
        <v>0</v>
      </c>
      <c r="D8572" s="84">
        <v>1</v>
      </c>
      <c r="E8572" s="84" t="e">
        <v>#N/A</v>
      </c>
      <c r="F8572" s="84" t="s">
        <v>70</v>
      </c>
    </row>
    <row r="8573" spans="1:6" x14ac:dyDescent="0.25">
      <c r="A8573" s="84">
        <v>1992474977</v>
      </c>
      <c r="C8573" s="84">
        <v>0</v>
      </c>
      <c r="D8573" s="84">
        <v>1</v>
      </c>
      <c r="E8573" s="84" t="e">
        <v>#N/A</v>
      </c>
      <c r="F8573" s="84" t="s">
        <v>70</v>
      </c>
    </row>
    <row r="8574" spans="1:6" x14ac:dyDescent="0.25">
      <c r="A8574" s="84">
        <v>1447347000</v>
      </c>
      <c r="C8574" s="84">
        <v>0</v>
      </c>
      <c r="D8574" s="84">
        <v>1</v>
      </c>
      <c r="E8574" s="84" t="e">
        <v>#N/A</v>
      </c>
      <c r="F8574" s="84" t="s">
        <v>70</v>
      </c>
    </row>
    <row r="8575" spans="1:6" x14ac:dyDescent="0.25">
      <c r="A8575" s="84">
        <v>1629330394</v>
      </c>
      <c r="C8575" s="84">
        <v>0</v>
      </c>
      <c r="D8575" s="84">
        <v>1</v>
      </c>
      <c r="E8575" s="84" t="e">
        <v>#N/A</v>
      </c>
      <c r="F8575" s="84" t="s">
        <v>66</v>
      </c>
    </row>
    <row r="8576" spans="1:6" x14ac:dyDescent="0.25">
      <c r="A8576" s="84">
        <v>1114631355</v>
      </c>
      <c r="C8576" s="84">
        <v>0</v>
      </c>
      <c r="D8576" s="84">
        <v>1</v>
      </c>
      <c r="E8576" s="84" t="e">
        <v>#N/A</v>
      </c>
      <c r="F8576" s="84" t="s">
        <v>66</v>
      </c>
    </row>
    <row r="8577" spans="1:6" x14ac:dyDescent="0.25">
      <c r="A8577" s="84">
        <v>1942243035</v>
      </c>
      <c r="C8577" s="84">
        <v>0</v>
      </c>
      <c r="D8577" s="84">
        <v>1</v>
      </c>
      <c r="E8577" s="84" t="e">
        <v>#N/A</v>
      </c>
      <c r="F8577" s="84" t="s">
        <v>63</v>
      </c>
    </row>
    <row r="8578" spans="1:6" x14ac:dyDescent="0.25">
      <c r="A8578" s="84">
        <v>1942268206</v>
      </c>
      <c r="C8578" s="84">
        <v>0</v>
      </c>
      <c r="D8578" s="84">
        <v>1</v>
      </c>
      <c r="E8578" s="84" t="e">
        <v>#N/A</v>
      </c>
      <c r="F8578" s="84" t="s">
        <v>70</v>
      </c>
    </row>
    <row r="8579" spans="1:6" x14ac:dyDescent="0.25">
      <c r="A8579" s="84">
        <v>1215970561</v>
      </c>
      <c r="C8579" s="84">
        <v>0</v>
      </c>
      <c r="D8579" s="84">
        <v>1</v>
      </c>
      <c r="E8579" s="84" t="e">
        <v>#N/A</v>
      </c>
      <c r="F8579" s="84" t="s">
        <v>66</v>
      </c>
    </row>
    <row r="8580" spans="1:6" x14ac:dyDescent="0.25">
      <c r="A8580" s="84">
        <v>1740255819</v>
      </c>
      <c r="C8580" s="84">
        <v>0</v>
      </c>
      <c r="D8580" s="84">
        <v>1</v>
      </c>
      <c r="E8580" s="84" t="e">
        <v>#N/A</v>
      </c>
      <c r="F8580" s="84" t="s">
        <v>68</v>
      </c>
    </row>
    <row r="8581" spans="1:6" x14ac:dyDescent="0.25">
      <c r="A8581" s="84">
        <v>1386709707</v>
      </c>
      <c r="C8581" s="84">
        <v>0</v>
      </c>
      <c r="D8581" s="84">
        <v>1</v>
      </c>
      <c r="E8581" s="84" t="e">
        <v>#N/A</v>
      </c>
      <c r="F8581" s="84" t="s">
        <v>70</v>
      </c>
    </row>
    <row r="8582" spans="1:6" x14ac:dyDescent="0.25">
      <c r="A8582" s="84">
        <v>1538532940</v>
      </c>
      <c r="C8582" s="84">
        <v>0</v>
      </c>
      <c r="D8582" s="84">
        <v>1</v>
      </c>
      <c r="E8582" s="84" t="e">
        <v>#N/A</v>
      </c>
      <c r="F8582" s="84" t="s">
        <v>66</v>
      </c>
    </row>
    <row r="8583" spans="1:6" x14ac:dyDescent="0.25">
      <c r="A8583" s="84">
        <v>1700221603</v>
      </c>
      <c r="C8583" s="84">
        <v>0</v>
      </c>
      <c r="D8583" s="84">
        <v>1</v>
      </c>
      <c r="E8583" s="84" t="e">
        <v>#N/A</v>
      </c>
      <c r="F8583" s="84" t="s">
        <v>67</v>
      </c>
    </row>
    <row r="8584" spans="1:6" x14ac:dyDescent="0.25">
      <c r="A8584" s="84">
        <v>1891865135</v>
      </c>
      <c r="C8584" s="84">
        <v>0</v>
      </c>
      <c r="D8584" s="84">
        <v>1</v>
      </c>
      <c r="E8584" s="84" t="e">
        <v>#N/A</v>
      </c>
      <c r="F8584" s="84" t="s">
        <v>70</v>
      </c>
    </row>
    <row r="8585" spans="1:6" x14ac:dyDescent="0.25">
      <c r="A8585" s="84">
        <v>1861531857</v>
      </c>
      <c r="C8585" s="84">
        <v>0</v>
      </c>
      <c r="D8585" s="84">
        <v>1</v>
      </c>
      <c r="E8585" s="84" t="e">
        <v>#N/A</v>
      </c>
      <c r="F8585" s="84" t="s">
        <v>70</v>
      </c>
    </row>
    <row r="8586" spans="1:6" x14ac:dyDescent="0.25">
      <c r="A8586" s="84">
        <v>1710925532</v>
      </c>
      <c r="C8586" s="84">
        <v>0</v>
      </c>
      <c r="D8586" s="84">
        <v>1</v>
      </c>
      <c r="E8586" s="84" t="e">
        <v>#N/A</v>
      </c>
      <c r="F8586" s="84" t="s">
        <v>66</v>
      </c>
    </row>
    <row r="8587" spans="1:6" x14ac:dyDescent="0.25">
      <c r="A8587" s="84">
        <v>1184051856</v>
      </c>
      <c r="C8587" s="84">
        <v>0</v>
      </c>
      <c r="D8587" s="84">
        <v>1</v>
      </c>
      <c r="E8587" s="84" t="e">
        <v>#N/A</v>
      </c>
      <c r="F8587" s="84" t="s">
        <v>66</v>
      </c>
    </row>
    <row r="8588" spans="1:6" x14ac:dyDescent="0.25">
      <c r="A8588" s="84">
        <v>1952712721</v>
      </c>
      <c r="C8588" s="84">
        <v>0</v>
      </c>
      <c r="D8588" s="84">
        <v>1</v>
      </c>
      <c r="E8588" s="84" t="e">
        <v>#N/A</v>
      </c>
      <c r="F8588" s="84" t="s">
        <v>67</v>
      </c>
    </row>
    <row r="8589" spans="1:6" x14ac:dyDescent="0.25">
      <c r="A8589" s="84">
        <v>1326001538</v>
      </c>
      <c r="C8589" s="84">
        <v>0</v>
      </c>
      <c r="D8589" s="84">
        <v>1</v>
      </c>
      <c r="E8589" s="84" t="e">
        <v>#N/A</v>
      </c>
      <c r="F8589" s="84" t="s">
        <v>70</v>
      </c>
    </row>
    <row r="8590" spans="1:6" x14ac:dyDescent="0.25">
      <c r="A8590" s="84">
        <v>1669924965</v>
      </c>
      <c r="C8590" s="84">
        <v>0</v>
      </c>
      <c r="D8590" s="84">
        <v>1</v>
      </c>
      <c r="E8590" s="84" t="e">
        <v>#N/A</v>
      </c>
      <c r="F8590" s="84" t="s">
        <v>66</v>
      </c>
    </row>
    <row r="8591" spans="1:6" x14ac:dyDescent="0.25">
      <c r="A8591" s="84">
        <v>1689288706</v>
      </c>
      <c r="C8591" s="84">
        <v>0</v>
      </c>
      <c r="D8591" s="84">
        <v>1</v>
      </c>
      <c r="E8591" s="84" t="e">
        <v>#N/A</v>
      </c>
      <c r="F8591" s="84" t="s">
        <v>66</v>
      </c>
    </row>
    <row r="8592" spans="1:6" x14ac:dyDescent="0.25">
      <c r="A8592" s="84">
        <v>1609847730</v>
      </c>
      <c r="C8592" s="84">
        <v>0</v>
      </c>
      <c r="D8592" s="84">
        <v>1</v>
      </c>
      <c r="E8592" s="84" t="e">
        <v>#N/A</v>
      </c>
      <c r="F8592" s="84" t="s">
        <v>66</v>
      </c>
    </row>
    <row r="8593" spans="1:6" x14ac:dyDescent="0.25">
      <c r="A8593" s="84">
        <v>1316912405</v>
      </c>
      <c r="C8593" s="84">
        <v>0</v>
      </c>
      <c r="D8593" s="84">
        <v>1</v>
      </c>
      <c r="E8593" s="84" t="e">
        <v>#N/A</v>
      </c>
      <c r="F8593" s="84" t="s">
        <v>70</v>
      </c>
    </row>
    <row r="8594" spans="1:6" x14ac:dyDescent="0.25">
      <c r="A8594" s="84">
        <v>1902184930</v>
      </c>
      <c r="C8594" s="84">
        <v>0</v>
      </c>
      <c r="D8594" s="84">
        <v>1</v>
      </c>
      <c r="E8594" s="84" t="e">
        <v>#N/A</v>
      </c>
      <c r="F8594" s="84" t="s">
        <v>68</v>
      </c>
    </row>
    <row r="8595" spans="1:6" x14ac:dyDescent="0.25">
      <c r="A8595" s="84">
        <v>1407127111</v>
      </c>
      <c r="C8595" s="84">
        <v>0</v>
      </c>
      <c r="D8595" s="84">
        <v>1</v>
      </c>
      <c r="E8595" s="84" t="e">
        <v>#N/A</v>
      </c>
      <c r="F8595" s="84" t="s">
        <v>68</v>
      </c>
    </row>
    <row r="8596" spans="1:6" x14ac:dyDescent="0.25">
      <c r="A8596" s="84">
        <v>1205275260</v>
      </c>
      <c r="C8596" s="84">
        <v>0</v>
      </c>
      <c r="D8596" s="84">
        <v>1</v>
      </c>
      <c r="E8596" s="84" t="e">
        <v>#N/A</v>
      </c>
      <c r="F8596" s="84" t="s">
        <v>66</v>
      </c>
    </row>
    <row r="8597" spans="1:6" x14ac:dyDescent="0.25">
      <c r="A8597" s="84">
        <v>1457607160</v>
      </c>
      <c r="C8597" s="84">
        <v>0</v>
      </c>
      <c r="D8597" s="84">
        <v>1</v>
      </c>
      <c r="E8597" s="84" t="e">
        <v>#N/A</v>
      </c>
      <c r="F8597" s="84" t="s">
        <v>70</v>
      </c>
    </row>
    <row r="8598" spans="1:6" x14ac:dyDescent="0.25">
      <c r="A8598" s="84">
        <v>1528021847</v>
      </c>
      <c r="C8598" s="84">
        <v>0</v>
      </c>
      <c r="D8598" s="84">
        <v>1</v>
      </c>
      <c r="E8598" s="84" t="e">
        <v>#N/A</v>
      </c>
      <c r="F8598" s="84" t="s">
        <v>63</v>
      </c>
    </row>
    <row r="8599" spans="1:6" x14ac:dyDescent="0.25">
      <c r="A8599" s="84">
        <v>1508079302</v>
      </c>
      <c r="C8599" s="84">
        <v>0</v>
      </c>
      <c r="D8599" s="84">
        <v>1</v>
      </c>
      <c r="E8599" s="84" t="e">
        <v>#N/A</v>
      </c>
      <c r="F8599" s="84" t="s">
        <v>66</v>
      </c>
    </row>
    <row r="8600" spans="1:6" x14ac:dyDescent="0.25">
      <c r="A8600" s="84">
        <v>1619039781</v>
      </c>
      <c r="C8600" s="84">
        <v>0</v>
      </c>
      <c r="D8600" s="84">
        <v>1</v>
      </c>
      <c r="E8600" s="84" t="e">
        <v>#N/A</v>
      </c>
      <c r="F8600" s="84" t="s">
        <v>66</v>
      </c>
    </row>
    <row r="8601" spans="1:6" x14ac:dyDescent="0.25">
      <c r="A8601" s="84">
        <v>1083628770</v>
      </c>
      <c r="C8601" s="84">
        <v>0</v>
      </c>
      <c r="D8601" s="84">
        <v>1</v>
      </c>
      <c r="E8601" s="84" t="e">
        <v>#N/A</v>
      </c>
      <c r="F8601" s="84" t="s">
        <v>63</v>
      </c>
    </row>
    <row r="8602" spans="1:6" x14ac:dyDescent="0.25">
      <c r="A8602" s="84">
        <v>1528058658</v>
      </c>
      <c r="C8602" s="84">
        <v>0</v>
      </c>
      <c r="D8602" s="84">
        <v>1</v>
      </c>
      <c r="E8602" s="84" t="e">
        <v>#N/A</v>
      </c>
      <c r="F8602" s="84" t="s">
        <v>63</v>
      </c>
    </row>
    <row r="8603" spans="1:6" x14ac:dyDescent="0.25">
      <c r="A8603" s="84">
        <v>1205823473</v>
      </c>
      <c r="C8603" s="84">
        <v>0</v>
      </c>
      <c r="D8603" s="84">
        <v>1</v>
      </c>
      <c r="E8603" s="84" t="e">
        <v>#N/A</v>
      </c>
      <c r="F8603" s="84" t="s">
        <v>66</v>
      </c>
    </row>
    <row r="8604" spans="1:6" x14ac:dyDescent="0.25">
      <c r="A8604" s="84">
        <v>1154573830</v>
      </c>
      <c r="C8604" s="84">
        <v>0</v>
      </c>
      <c r="D8604" s="84">
        <v>1</v>
      </c>
      <c r="E8604" s="84" t="e">
        <v>#N/A</v>
      </c>
      <c r="F8604" s="84" t="s">
        <v>66</v>
      </c>
    </row>
    <row r="8605" spans="1:6" x14ac:dyDescent="0.25">
      <c r="A8605" s="84">
        <v>1063825131</v>
      </c>
      <c r="C8605" s="84">
        <v>0</v>
      </c>
      <c r="D8605" s="84">
        <v>1</v>
      </c>
      <c r="E8605" s="84" t="e">
        <v>#N/A</v>
      </c>
      <c r="F8605" s="84" t="s">
        <v>63</v>
      </c>
    </row>
    <row r="8606" spans="1:6" x14ac:dyDescent="0.25">
      <c r="A8606" s="84">
        <v>1184077273</v>
      </c>
      <c r="C8606" s="84">
        <v>0</v>
      </c>
      <c r="D8606" s="84">
        <v>1</v>
      </c>
      <c r="E8606" s="84" t="e">
        <v>#N/A</v>
      </c>
      <c r="F8606" s="84" t="s">
        <v>66</v>
      </c>
    </row>
    <row r="8607" spans="1:6" x14ac:dyDescent="0.25">
      <c r="A8607" s="84">
        <v>1720375090</v>
      </c>
      <c r="C8607" s="84">
        <v>0</v>
      </c>
      <c r="D8607" s="84">
        <v>1</v>
      </c>
      <c r="E8607" s="84" t="e">
        <v>#N/A</v>
      </c>
      <c r="F8607" s="84" t="s">
        <v>66</v>
      </c>
    </row>
    <row r="8608" spans="1:6" x14ac:dyDescent="0.25">
      <c r="A8608" s="84">
        <v>1790151405</v>
      </c>
      <c r="C8608" s="84">
        <v>0</v>
      </c>
      <c r="D8608" s="84">
        <v>1</v>
      </c>
      <c r="E8608" s="84" t="e">
        <v>#N/A</v>
      </c>
      <c r="F8608" s="84" t="s">
        <v>66</v>
      </c>
    </row>
    <row r="8609" spans="1:6" x14ac:dyDescent="0.25">
      <c r="A8609" s="84">
        <v>1255575262</v>
      </c>
      <c r="C8609" s="84">
        <v>0</v>
      </c>
      <c r="D8609" s="84">
        <v>1</v>
      </c>
      <c r="E8609" s="84" t="e">
        <v>#N/A</v>
      </c>
      <c r="F8609" s="84" t="s">
        <v>66</v>
      </c>
    </row>
    <row r="8610" spans="1:6" x14ac:dyDescent="0.25">
      <c r="A8610" s="84">
        <v>1396202354</v>
      </c>
      <c r="C8610" s="84">
        <v>0</v>
      </c>
      <c r="D8610" s="84">
        <v>1</v>
      </c>
      <c r="E8610" s="84" t="e">
        <v>#N/A</v>
      </c>
      <c r="F8610" s="84" t="s">
        <v>66</v>
      </c>
    </row>
    <row r="8611" spans="1:6" x14ac:dyDescent="0.25">
      <c r="A8611" s="84">
        <v>1700233293</v>
      </c>
      <c r="C8611" s="84">
        <v>0</v>
      </c>
      <c r="D8611" s="84">
        <v>1</v>
      </c>
      <c r="E8611" s="84" t="e">
        <v>#N/A</v>
      </c>
      <c r="F8611" s="84" t="s">
        <v>66</v>
      </c>
    </row>
    <row r="8612" spans="1:6" x14ac:dyDescent="0.25">
      <c r="A8612" s="84">
        <v>1245373703</v>
      </c>
      <c r="C8612" s="84">
        <v>0</v>
      </c>
      <c r="D8612" s="84">
        <v>1</v>
      </c>
      <c r="E8612" s="84" t="e">
        <v>#N/A</v>
      </c>
      <c r="F8612" s="84" t="s">
        <v>70</v>
      </c>
    </row>
    <row r="8613" spans="1:6" x14ac:dyDescent="0.25">
      <c r="A8613" s="84">
        <v>1912274341</v>
      </c>
      <c r="C8613" s="84">
        <v>0</v>
      </c>
      <c r="D8613" s="84">
        <v>1</v>
      </c>
      <c r="E8613" s="84" t="e">
        <v>#N/A</v>
      </c>
      <c r="F8613" s="84" t="s">
        <v>66</v>
      </c>
    </row>
    <row r="8614" spans="1:6" x14ac:dyDescent="0.25">
      <c r="A8614" s="84">
        <v>1538500244</v>
      </c>
      <c r="C8614" s="84">
        <v>0</v>
      </c>
      <c r="D8614" s="84">
        <v>1</v>
      </c>
      <c r="E8614" s="84" t="e">
        <v>#N/A</v>
      </c>
      <c r="F8614" s="84" t="s">
        <v>70</v>
      </c>
    </row>
    <row r="8615" spans="1:6" x14ac:dyDescent="0.25">
      <c r="A8615" s="84">
        <v>1154853604</v>
      </c>
      <c r="C8615" s="84">
        <v>0</v>
      </c>
      <c r="D8615" s="84">
        <v>1</v>
      </c>
      <c r="E8615" s="84" t="e">
        <v>#N/A</v>
      </c>
      <c r="F8615" s="84" t="s">
        <v>67</v>
      </c>
    </row>
    <row r="8616" spans="1:6" x14ac:dyDescent="0.25">
      <c r="A8616" s="84">
        <v>1619901717</v>
      </c>
      <c r="C8616" s="84">
        <v>0</v>
      </c>
      <c r="D8616" s="84">
        <v>1</v>
      </c>
      <c r="E8616" s="84" t="e">
        <v>#N/A</v>
      </c>
      <c r="F8616" s="84" t="s">
        <v>70</v>
      </c>
    </row>
    <row r="8617" spans="1:6" x14ac:dyDescent="0.25">
      <c r="A8617" s="84">
        <v>1174575294</v>
      </c>
      <c r="C8617" s="84">
        <v>0</v>
      </c>
      <c r="D8617" s="84">
        <v>1</v>
      </c>
      <c r="E8617" s="84" t="e">
        <v>#N/A</v>
      </c>
      <c r="F8617" s="84" t="s">
        <v>66</v>
      </c>
    </row>
    <row r="8618" spans="1:6" x14ac:dyDescent="0.25">
      <c r="A8618" s="84">
        <v>1164687224</v>
      </c>
      <c r="C8618" s="84">
        <v>0</v>
      </c>
      <c r="D8618" s="84">
        <v>1</v>
      </c>
      <c r="E8618" s="84" t="e">
        <v>#N/A</v>
      </c>
      <c r="F8618" s="84" t="s">
        <v>66</v>
      </c>
    </row>
    <row r="8619" spans="1:6" x14ac:dyDescent="0.25">
      <c r="A8619" s="84">
        <v>1225177769</v>
      </c>
      <c r="C8619" s="84">
        <v>0</v>
      </c>
      <c r="D8619" s="84">
        <v>1</v>
      </c>
      <c r="E8619" s="84" t="e">
        <v>#N/A</v>
      </c>
      <c r="F8619" s="84" t="s">
        <v>63</v>
      </c>
    </row>
    <row r="8620" spans="1:6" x14ac:dyDescent="0.25">
      <c r="A8620" s="84">
        <v>1689924300</v>
      </c>
      <c r="C8620" s="84">
        <v>0</v>
      </c>
      <c r="D8620" s="84">
        <v>1</v>
      </c>
      <c r="E8620" s="84" t="e">
        <v>#N/A</v>
      </c>
      <c r="F8620" s="84" t="s">
        <v>66</v>
      </c>
    </row>
    <row r="8621" spans="1:6" x14ac:dyDescent="0.25">
      <c r="A8621" s="84">
        <v>1710278726</v>
      </c>
      <c r="C8621" s="84">
        <v>0</v>
      </c>
      <c r="D8621" s="84">
        <v>1</v>
      </c>
      <c r="E8621" s="84" t="e">
        <v>#N/A</v>
      </c>
      <c r="F8621" s="84" t="s">
        <v>66</v>
      </c>
    </row>
    <row r="8622" spans="1:6" x14ac:dyDescent="0.25">
      <c r="A8622" s="84">
        <v>1861447302</v>
      </c>
      <c r="C8622" s="84">
        <v>0</v>
      </c>
      <c r="D8622" s="84">
        <v>1</v>
      </c>
      <c r="E8622" s="84" t="e">
        <v>#N/A</v>
      </c>
      <c r="F8622" s="84" t="s">
        <v>66</v>
      </c>
    </row>
    <row r="8623" spans="1:6" x14ac:dyDescent="0.25">
      <c r="A8623" s="84">
        <v>1609008143</v>
      </c>
      <c r="C8623" s="84">
        <v>0</v>
      </c>
      <c r="D8623" s="84">
        <v>1</v>
      </c>
      <c r="E8623" s="84" t="e">
        <v>#N/A</v>
      </c>
      <c r="F8623" s="84" t="s">
        <v>66</v>
      </c>
    </row>
    <row r="8624" spans="1:6" x14ac:dyDescent="0.25">
      <c r="A8624" s="84">
        <v>1538111422</v>
      </c>
      <c r="C8624" s="84">
        <v>0</v>
      </c>
      <c r="D8624" s="84">
        <v>1</v>
      </c>
      <c r="E8624" s="84" t="e">
        <v>#N/A</v>
      </c>
      <c r="F8624" s="84" t="s">
        <v>66</v>
      </c>
    </row>
    <row r="8625" spans="1:6" x14ac:dyDescent="0.25">
      <c r="A8625" s="84">
        <v>1881819530</v>
      </c>
      <c r="C8625" s="84">
        <v>0</v>
      </c>
      <c r="D8625" s="84">
        <v>1</v>
      </c>
      <c r="E8625" s="84" t="e">
        <v>#N/A</v>
      </c>
      <c r="F8625" s="84" t="s">
        <v>70</v>
      </c>
    </row>
    <row r="8626" spans="1:6" x14ac:dyDescent="0.25">
      <c r="A8626" s="84">
        <v>1083070817</v>
      </c>
      <c r="C8626" s="84">
        <v>0</v>
      </c>
      <c r="D8626" s="84">
        <v>1</v>
      </c>
      <c r="E8626" s="84" t="e">
        <v>#N/A</v>
      </c>
      <c r="F8626" s="84" t="s">
        <v>70</v>
      </c>
    </row>
    <row r="8627" spans="1:6" x14ac:dyDescent="0.25">
      <c r="A8627" s="84">
        <v>1861993701</v>
      </c>
      <c r="C8627" s="84">
        <v>0</v>
      </c>
      <c r="D8627" s="84">
        <v>1</v>
      </c>
      <c r="E8627" s="84" t="e">
        <v>#N/A</v>
      </c>
      <c r="F8627" s="84" t="s">
        <v>68</v>
      </c>
    </row>
    <row r="8628" spans="1:6" x14ac:dyDescent="0.25">
      <c r="A8628" s="84">
        <v>1407392764</v>
      </c>
      <c r="C8628" s="84">
        <v>0</v>
      </c>
      <c r="D8628" s="84">
        <v>1</v>
      </c>
      <c r="E8628" s="84" t="e">
        <v>#N/A</v>
      </c>
      <c r="F8628" s="84" t="s">
        <v>66</v>
      </c>
    </row>
    <row r="8629" spans="1:6" x14ac:dyDescent="0.25">
      <c r="A8629" s="84">
        <v>1861944209</v>
      </c>
      <c r="C8629" s="84">
        <v>0</v>
      </c>
      <c r="D8629" s="84">
        <v>1</v>
      </c>
      <c r="E8629" s="84" t="e">
        <v>#N/A</v>
      </c>
      <c r="F8629" s="84" t="s">
        <v>66</v>
      </c>
    </row>
    <row r="8630" spans="1:6" x14ac:dyDescent="0.25">
      <c r="A8630" s="84">
        <v>1336492669</v>
      </c>
      <c r="C8630" s="84">
        <v>0</v>
      </c>
      <c r="D8630" s="84">
        <v>1</v>
      </c>
      <c r="E8630" s="84" t="e">
        <v>#N/A</v>
      </c>
      <c r="F8630" s="84" t="s">
        <v>66</v>
      </c>
    </row>
    <row r="8631" spans="1:6" x14ac:dyDescent="0.25">
      <c r="A8631" s="84">
        <v>1710366612</v>
      </c>
      <c r="C8631" s="84">
        <v>0</v>
      </c>
      <c r="D8631" s="84">
        <v>1</v>
      </c>
      <c r="E8631" s="84" t="e">
        <v>#N/A</v>
      </c>
      <c r="F8631" s="84" t="s">
        <v>63</v>
      </c>
    </row>
    <row r="8632" spans="1:6" x14ac:dyDescent="0.25">
      <c r="A8632" s="84">
        <v>1538798061</v>
      </c>
      <c r="C8632" s="84">
        <v>0</v>
      </c>
      <c r="D8632" s="84">
        <v>1</v>
      </c>
      <c r="E8632" s="84" t="e">
        <v>#N/A</v>
      </c>
      <c r="F8632" s="84" t="s">
        <v>66</v>
      </c>
    </row>
    <row r="8633" spans="1:6" x14ac:dyDescent="0.25">
      <c r="A8633" s="84">
        <v>1649277666</v>
      </c>
      <c r="C8633" s="84">
        <v>0</v>
      </c>
      <c r="D8633" s="84">
        <v>1</v>
      </c>
      <c r="E8633" s="84" t="e">
        <v>#N/A</v>
      </c>
      <c r="F8633" s="84" t="s">
        <v>66</v>
      </c>
    </row>
    <row r="8634" spans="1:6" x14ac:dyDescent="0.25">
      <c r="A8634" s="84">
        <v>1730118845</v>
      </c>
      <c r="C8634" s="84">
        <v>0</v>
      </c>
      <c r="D8634" s="84">
        <v>1</v>
      </c>
      <c r="E8634" s="84" t="e">
        <v>#N/A</v>
      </c>
      <c r="F8634" s="84" t="s">
        <v>66</v>
      </c>
    </row>
    <row r="8635" spans="1:6" x14ac:dyDescent="0.25">
      <c r="A8635" s="84">
        <v>1124130760</v>
      </c>
      <c r="C8635" s="84">
        <v>0</v>
      </c>
      <c r="D8635" s="84">
        <v>1</v>
      </c>
      <c r="E8635" s="84" t="e">
        <v>#N/A</v>
      </c>
      <c r="F8635" s="84" t="s">
        <v>66</v>
      </c>
    </row>
    <row r="8636" spans="1:6" x14ac:dyDescent="0.25">
      <c r="A8636" s="84">
        <v>1144266909</v>
      </c>
      <c r="C8636" s="84">
        <v>0</v>
      </c>
      <c r="D8636" s="84">
        <v>1</v>
      </c>
      <c r="E8636" s="84" t="e">
        <v>#N/A</v>
      </c>
      <c r="F8636" s="84" t="s">
        <v>63</v>
      </c>
    </row>
    <row r="8637" spans="1:6" x14ac:dyDescent="0.25">
      <c r="A8637" s="84">
        <v>1558572651</v>
      </c>
      <c r="C8637" s="84">
        <v>0</v>
      </c>
      <c r="D8637" s="84">
        <v>1</v>
      </c>
      <c r="E8637" s="84" t="e">
        <v>#N/A</v>
      </c>
      <c r="F8637" s="84" t="s">
        <v>66</v>
      </c>
    </row>
    <row r="8638" spans="1:6" x14ac:dyDescent="0.25">
      <c r="A8638" s="84">
        <v>1164874186</v>
      </c>
      <c r="C8638" s="84">
        <v>0</v>
      </c>
      <c r="D8638" s="84">
        <v>1</v>
      </c>
      <c r="E8638" s="84" t="e">
        <v>#N/A</v>
      </c>
      <c r="F8638" s="84" t="s">
        <v>63</v>
      </c>
    </row>
    <row r="8639" spans="1:6" x14ac:dyDescent="0.25">
      <c r="A8639" s="84">
        <v>1831488477</v>
      </c>
      <c r="C8639" s="84">
        <v>0</v>
      </c>
      <c r="D8639" s="84">
        <v>1</v>
      </c>
      <c r="E8639" s="84" t="e">
        <v>#N/A</v>
      </c>
      <c r="F8639" s="84" t="s">
        <v>66</v>
      </c>
    </row>
    <row r="8640" spans="1:6" x14ac:dyDescent="0.25">
      <c r="A8640" s="84">
        <v>1386278687</v>
      </c>
      <c r="C8640" s="84">
        <v>0</v>
      </c>
      <c r="D8640" s="84">
        <v>1</v>
      </c>
      <c r="E8640" s="84" t="e">
        <v>#N/A</v>
      </c>
      <c r="F8640" s="84" t="s">
        <v>66</v>
      </c>
    </row>
    <row r="8641" spans="1:6" x14ac:dyDescent="0.25">
      <c r="A8641" s="84">
        <v>1811339468</v>
      </c>
      <c r="C8641" s="84">
        <v>0</v>
      </c>
      <c r="D8641" s="84">
        <v>1</v>
      </c>
      <c r="E8641" s="84" t="e">
        <v>#N/A</v>
      </c>
      <c r="F8641" s="84" t="s">
        <v>66</v>
      </c>
    </row>
    <row r="8642" spans="1:6" x14ac:dyDescent="0.25">
      <c r="A8642" s="84">
        <v>1306599485</v>
      </c>
      <c r="C8642" s="84">
        <v>0</v>
      </c>
      <c r="D8642" s="84">
        <v>1</v>
      </c>
      <c r="E8642" s="84" t="e">
        <v>#N/A</v>
      </c>
      <c r="F8642" s="84" t="s">
        <v>67</v>
      </c>
    </row>
    <row r="8643" spans="1:6" x14ac:dyDescent="0.25">
      <c r="A8643" s="84">
        <v>1225259567</v>
      </c>
      <c r="C8643" s="84">
        <v>0</v>
      </c>
      <c r="D8643" s="84">
        <v>1</v>
      </c>
      <c r="E8643" s="84" t="e">
        <v>#N/A</v>
      </c>
      <c r="F8643" s="84" t="s">
        <v>66</v>
      </c>
    </row>
    <row r="8644" spans="1:6" x14ac:dyDescent="0.25">
      <c r="A8644" s="84">
        <v>1366452484</v>
      </c>
      <c r="C8644" s="84">
        <v>0</v>
      </c>
      <c r="D8644" s="84">
        <v>1</v>
      </c>
      <c r="E8644" s="84" t="e">
        <v>#N/A</v>
      </c>
      <c r="F8644" s="84" t="s">
        <v>70</v>
      </c>
    </row>
    <row r="8645" spans="1:6" x14ac:dyDescent="0.25">
      <c r="A8645" s="84">
        <v>1780618660</v>
      </c>
      <c r="C8645" s="84">
        <v>0</v>
      </c>
      <c r="D8645" s="84">
        <v>1</v>
      </c>
      <c r="E8645" s="84" t="e">
        <v>#N/A</v>
      </c>
      <c r="F8645" s="84" t="s">
        <v>70</v>
      </c>
    </row>
    <row r="8646" spans="1:6" x14ac:dyDescent="0.25">
      <c r="A8646" s="84">
        <v>1417450206</v>
      </c>
      <c r="C8646" s="84">
        <v>0</v>
      </c>
      <c r="D8646" s="84">
        <v>1</v>
      </c>
      <c r="E8646" s="84" t="e">
        <v>#N/A</v>
      </c>
      <c r="F8646" s="84" t="s">
        <v>66</v>
      </c>
    </row>
    <row r="8647" spans="1:6" x14ac:dyDescent="0.25">
      <c r="A8647" s="84">
        <v>1154539757</v>
      </c>
      <c r="C8647" s="84">
        <v>0</v>
      </c>
      <c r="D8647" s="84">
        <v>1</v>
      </c>
      <c r="E8647" s="84" t="e">
        <v>#N/A</v>
      </c>
      <c r="F8647" s="84" t="s">
        <v>68</v>
      </c>
    </row>
    <row r="8648" spans="1:6" x14ac:dyDescent="0.25">
      <c r="A8648" s="84">
        <v>1073604260</v>
      </c>
      <c r="C8648" s="84">
        <v>0</v>
      </c>
      <c r="D8648" s="84">
        <v>1</v>
      </c>
      <c r="E8648" s="84" t="e">
        <v>#N/A</v>
      </c>
      <c r="F8648" s="84" t="s">
        <v>66</v>
      </c>
    </row>
    <row r="8649" spans="1:6" x14ac:dyDescent="0.25">
      <c r="A8649" s="84">
        <v>1992770598</v>
      </c>
      <c r="C8649" s="84">
        <v>0</v>
      </c>
      <c r="D8649" s="84">
        <v>1</v>
      </c>
      <c r="E8649" s="84" t="e">
        <v>#N/A</v>
      </c>
      <c r="F8649" s="84" t="s">
        <v>66</v>
      </c>
    </row>
    <row r="8650" spans="1:6" x14ac:dyDescent="0.25">
      <c r="A8650" s="84">
        <v>1215917034</v>
      </c>
      <c r="C8650" s="84">
        <v>0</v>
      </c>
      <c r="D8650" s="84">
        <v>1</v>
      </c>
      <c r="E8650" s="84" t="e">
        <v>#N/A</v>
      </c>
      <c r="F8650" s="84" t="s">
        <v>66</v>
      </c>
    </row>
    <row r="8651" spans="1:6" x14ac:dyDescent="0.25">
      <c r="A8651" s="84">
        <v>1548216757</v>
      </c>
      <c r="C8651" s="84">
        <v>0</v>
      </c>
      <c r="D8651" s="84">
        <v>1</v>
      </c>
      <c r="E8651" s="84" t="e">
        <v>#N/A</v>
      </c>
      <c r="F8651" s="84" t="s">
        <v>66</v>
      </c>
    </row>
    <row r="8652" spans="1:6" x14ac:dyDescent="0.25">
      <c r="A8652" s="84">
        <v>1831517663</v>
      </c>
      <c r="C8652" s="84">
        <v>0</v>
      </c>
      <c r="D8652" s="84">
        <v>1</v>
      </c>
      <c r="E8652" s="84" t="e">
        <v>#N/A</v>
      </c>
      <c r="F8652" s="84" t="s">
        <v>66</v>
      </c>
    </row>
    <row r="8653" spans="1:6" x14ac:dyDescent="0.25">
      <c r="A8653" s="84">
        <v>1225562259</v>
      </c>
      <c r="C8653" s="84">
        <v>0</v>
      </c>
      <c r="D8653" s="84">
        <v>1</v>
      </c>
      <c r="E8653" s="84" t="e">
        <v>#N/A</v>
      </c>
      <c r="F8653" s="84" t="s">
        <v>66</v>
      </c>
    </row>
    <row r="8654" spans="1:6" x14ac:dyDescent="0.25">
      <c r="A8654" s="84">
        <v>1346780244</v>
      </c>
      <c r="C8654" s="84">
        <v>0</v>
      </c>
      <c r="D8654" s="84">
        <v>1</v>
      </c>
      <c r="E8654" s="84" t="e">
        <v>#N/A</v>
      </c>
      <c r="F8654" s="84" t="s">
        <v>66</v>
      </c>
    </row>
    <row r="8655" spans="1:6" x14ac:dyDescent="0.25">
      <c r="A8655" s="84">
        <v>1972131282</v>
      </c>
      <c r="C8655" s="84">
        <v>0</v>
      </c>
      <c r="D8655" s="84">
        <v>1</v>
      </c>
      <c r="E8655" s="84" t="e">
        <v>#N/A</v>
      </c>
      <c r="F8655" s="84" t="s">
        <v>63</v>
      </c>
    </row>
    <row r="8656" spans="1:6" x14ac:dyDescent="0.25">
      <c r="A8656" s="84">
        <v>1003182114</v>
      </c>
      <c r="C8656" s="84">
        <v>0</v>
      </c>
      <c r="D8656" s="84">
        <v>1</v>
      </c>
      <c r="E8656" s="84" t="e">
        <v>#N/A</v>
      </c>
      <c r="F8656" s="84" t="s">
        <v>67</v>
      </c>
    </row>
    <row r="8657" spans="1:6" x14ac:dyDescent="0.25">
      <c r="A8657" s="84">
        <v>1366070724</v>
      </c>
      <c r="C8657" s="84">
        <v>0</v>
      </c>
      <c r="D8657" s="84">
        <v>1</v>
      </c>
      <c r="E8657" s="84" t="e">
        <v>#N/A</v>
      </c>
      <c r="F8657" s="84" t="s">
        <v>66</v>
      </c>
    </row>
    <row r="8658" spans="1:6" x14ac:dyDescent="0.25">
      <c r="A8658" s="84">
        <v>1396710893</v>
      </c>
      <c r="C8658" s="84">
        <v>0</v>
      </c>
      <c r="D8658" s="84">
        <v>1</v>
      </c>
      <c r="E8658" s="84" t="e">
        <v>#N/A</v>
      </c>
      <c r="F8658" s="84" t="s">
        <v>67</v>
      </c>
    </row>
    <row r="8659" spans="1:6" x14ac:dyDescent="0.25">
      <c r="A8659" s="84">
        <v>1306112933</v>
      </c>
      <c r="C8659" s="84">
        <v>0</v>
      </c>
      <c r="D8659" s="84">
        <v>1</v>
      </c>
      <c r="E8659" s="84" t="e">
        <v>#N/A</v>
      </c>
      <c r="F8659" s="84" t="s">
        <v>66</v>
      </c>
    </row>
    <row r="8660" spans="1:6" x14ac:dyDescent="0.25">
      <c r="A8660" s="84">
        <v>1073959078</v>
      </c>
      <c r="C8660" s="84">
        <v>0</v>
      </c>
      <c r="D8660" s="84">
        <v>1</v>
      </c>
      <c r="E8660" s="84" t="e">
        <v>#N/A</v>
      </c>
      <c r="F8660" s="84" t="s">
        <v>66</v>
      </c>
    </row>
    <row r="8661" spans="1:6" x14ac:dyDescent="0.25">
      <c r="A8661" s="84">
        <v>1164442968</v>
      </c>
      <c r="C8661" s="84">
        <v>0</v>
      </c>
      <c r="D8661" s="84">
        <v>1</v>
      </c>
      <c r="E8661" s="84" t="e">
        <v>#N/A</v>
      </c>
      <c r="F8661" s="84" t="s">
        <v>70</v>
      </c>
    </row>
    <row r="8662" spans="1:6" x14ac:dyDescent="0.25">
      <c r="A8662" s="84">
        <v>1306937776</v>
      </c>
      <c r="C8662" s="84">
        <v>0</v>
      </c>
      <c r="D8662" s="84">
        <v>1</v>
      </c>
      <c r="E8662" s="84" t="e">
        <v>#N/A</v>
      </c>
      <c r="F8662" s="84" t="s">
        <v>66</v>
      </c>
    </row>
    <row r="8663" spans="1:6" x14ac:dyDescent="0.25">
      <c r="A8663" s="84">
        <v>1891951406</v>
      </c>
      <c r="C8663" s="84">
        <v>0</v>
      </c>
      <c r="D8663" s="84">
        <v>1</v>
      </c>
      <c r="E8663" s="84" t="e">
        <v>#N/A</v>
      </c>
      <c r="F8663" s="84" t="s">
        <v>70</v>
      </c>
    </row>
    <row r="8664" spans="1:6" x14ac:dyDescent="0.25">
      <c r="A8664" s="84">
        <v>1366900904</v>
      </c>
      <c r="C8664" s="84">
        <v>0</v>
      </c>
      <c r="D8664" s="84">
        <v>1</v>
      </c>
      <c r="E8664" s="84" t="e">
        <v>#N/A</v>
      </c>
      <c r="F8664" s="84" t="s">
        <v>66</v>
      </c>
    </row>
    <row r="8665" spans="1:6" x14ac:dyDescent="0.25">
      <c r="A8665" s="84">
        <v>1427162320</v>
      </c>
      <c r="C8665" s="84">
        <v>0</v>
      </c>
      <c r="D8665" s="84">
        <v>1</v>
      </c>
      <c r="E8665" s="84" t="e">
        <v>#N/A</v>
      </c>
      <c r="F8665" s="84" t="s">
        <v>66</v>
      </c>
    </row>
    <row r="8666" spans="1:6" x14ac:dyDescent="0.25">
      <c r="A8666" s="84">
        <v>1588674428</v>
      </c>
      <c r="C8666" s="84">
        <v>0</v>
      </c>
      <c r="D8666" s="84">
        <v>1</v>
      </c>
      <c r="E8666" s="84" t="e">
        <v>#N/A</v>
      </c>
      <c r="F8666" s="84" t="s">
        <v>66</v>
      </c>
    </row>
    <row r="8667" spans="1:6" x14ac:dyDescent="0.25">
      <c r="A8667" s="84">
        <v>1649897372</v>
      </c>
      <c r="C8667" s="84">
        <v>0</v>
      </c>
      <c r="D8667" s="84">
        <v>1</v>
      </c>
      <c r="E8667" s="84" t="e">
        <v>#N/A</v>
      </c>
      <c r="F8667" s="84" t="s">
        <v>63</v>
      </c>
    </row>
    <row r="8668" spans="1:6" x14ac:dyDescent="0.25">
      <c r="A8668" s="84">
        <v>1396023834</v>
      </c>
      <c r="C8668" s="84">
        <v>0</v>
      </c>
      <c r="D8668" s="84">
        <v>1</v>
      </c>
      <c r="E8668" s="84" t="e">
        <v>#N/A</v>
      </c>
      <c r="F8668" s="84" t="s">
        <v>70</v>
      </c>
    </row>
    <row r="8669" spans="1:6" x14ac:dyDescent="0.25">
      <c r="A8669" s="84">
        <v>1669858775</v>
      </c>
      <c r="C8669" s="84">
        <v>0</v>
      </c>
      <c r="D8669" s="84">
        <v>1</v>
      </c>
      <c r="E8669" s="84" t="e">
        <v>#N/A</v>
      </c>
      <c r="F8669" s="84" t="s">
        <v>70</v>
      </c>
    </row>
    <row r="8670" spans="1:6" x14ac:dyDescent="0.25">
      <c r="A8670" s="84">
        <v>1609331834</v>
      </c>
      <c r="C8670" s="84">
        <v>0</v>
      </c>
      <c r="D8670" s="84">
        <v>1</v>
      </c>
      <c r="E8670" s="84" t="e">
        <v>#N/A</v>
      </c>
      <c r="F8670" s="84" t="s">
        <v>66</v>
      </c>
    </row>
    <row r="8671" spans="1:6" x14ac:dyDescent="0.25">
      <c r="A8671" s="84">
        <v>1023610904</v>
      </c>
      <c r="C8671" s="84">
        <v>0</v>
      </c>
      <c r="D8671" s="84">
        <v>1</v>
      </c>
      <c r="E8671" s="84" t="e">
        <v>#N/A</v>
      </c>
      <c r="F8671" s="84" t="s">
        <v>66</v>
      </c>
    </row>
    <row r="8672" spans="1:6" x14ac:dyDescent="0.25">
      <c r="A8672" s="84">
        <v>1427408921</v>
      </c>
      <c r="C8672" s="84">
        <v>0</v>
      </c>
      <c r="D8672" s="84">
        <v>1</v>
      </c>
      <c r="E8672" s="84" t="e">
        <v>#N/A</v>
      </c>
      <c r="F8672" s="84" t="s">
        <v>66</v>
      </c>
    </row>
    <row r="8673" spans="1:6" x14ac:dyDescent="0.25">
      <c r="A8673" s="84">
        <v>1093298077</v>
      </c>
      <c r="C8673" s="84">
        <v>0</v>
      </c>
      <c r="D8673" s="84">
        <v>1</v>
      </c>
      <c r="E8673" s="84" t="e">
        <v>#N/A</v>
      </c>
      <c r="F8673" s="84" t="s">
        <v>66</v>
      </c>
    </row>
    <row r="8674" spans="1:6" x14ac:dyDescent="0.25">
      <c r="A8674" s="84">
        <v>1588813588</v>
      </c>
      <c r="C8674" s="84">
        <v>0</v>
      </c>
      <c r="D8674" s="84">
        <v>1</v>
      </c>
      <c r="E8674" s="84" t="e">
        <v>#N/A</v>
      </c>
      <c r="F8674" s="84" t="s">
        <v>68</v>
      </c>
    </row>
    <row r="8675" spans="1:6" x14ac:dyDescent="0.25">
      <c r="A8675" s="84">
        <v>1861496572</v>
      </c>
      <c r="C8675" s="84">
        <v>0</v>
      </c>
      <c r="D8675" s="84">
        <v>1</v>
      </c>
      <c r="E8675" s="84" t="e">
        <v>#N/A</v>
      </c>
      <c r="F8675" s="84" t="s">
        <v>63</v>
      </c>
    </row>
    <row r="8676" spans="1:6" x14ac:dyDescent="0.25">
      <c r="A8676" s="84">
        <v>1013243872</v>
      </c>
      <c r="C8676" s="84">
        <v>0</v>
      </c>
      <c r="D8676" s="84">
        <v>1</v>
      </c>
      <c r="E8676" s="84" t="e">
        <v>#N/A</v>
      </c>
      <c r="F8676" s="84" t="s">
        <v>66</v>
      </c>
    </row>
    <row r="8677" spans="1:6" x14ac:dyDescent="0.25">
      <c r="A8677" s="84">
        <v>1558701540</v>
      </c>
      <c r="C8677" s="84">
        <v>0</v>
      </c>
      <c r="D8677" s="84">
        <v>1</v>
      </c>
      <c r="E8677" s="84" t="e">
        <v>#N/A</v>
      </c>
      <c r="F8677" s="84" t="s">
        <v>67</v>
      </c>
    </row>
    <row r="8678" spans="1:6" x14ac:dyDescent="0.25">
      <c r="A8678" s="84">
        <v>1750045316</v>
      </c>
      <c r="C8678" s="84">
        <v>0</v>
      </c>
      <c r="D8678" s="84">
        <v>1</v>
      </c>
      <c r="E8678" s="84" t="e">
        <v>#N/A</v>
      </c>
      <c r="F8678" s="84" t="s">
        <v>66</v>
      </c>
    </row>
    <row r="8679" spans="1:6" x14ac:dyDescent="0.25">
      <c r="A8679" s="84">
        <v>1578857512</v>
      </c>
      <c r="C8679" s="84">
        <v>0</v>
      </c>
      <c r="D8679" s="84">
        <v>1</v>
      </c>
      <c r="E8679" s="84" t="e">
        <v>#N/A</v>
      </c>
      <c r="F8679" s="84" t="s">
        <v>66</v>
      </c>
    </row>
    <row r="8680" spans="1:6" x14ac:dyDescent="0.25">
      <c r="A8680" s="84">
        <v>1447560446</v>
      </c>
      <c r="C8680" s="84">
        <v>0</v>
      </c>
      <c r="D8680" s="84">
        <v>1</v>
      </c>
      <c r="E8680" s="84" t="e">
        <v>#N/A</v>
      </c>
      <c r="F8680" s="84" t="s">
        <v>66</v>
      </c>
    </row>
    <row r="8681" spans="1:6" x14ac:dyDescent="0.25">
      <c r="A8681" s="84">
        <v>1760729735</v>
      </c>
      <c r="C8681" s="84">
        <v>0</v>
      </c>
      <c r="D8681" s="84">
        <v>1</v>
      </c>
      <c r="E8681" s="84" t="e">
        <v>#N/A</v>
      </c>
      <c r="F8681" s="84" t="s">
        <v>66</v>
      </c>
    </row>
    <row r="8682" spans="1:6" x14ac:dyDescent="0.25">
      <c r="A8682" s="84">
        <v>1295239382</v>
      </c>
      <c r="C8682" s="84">
        <v>0</v>
      </c>
      <c r="D8682" s="84">
        <v>1</v>
      </c>
      <c r="E8682" s="84" t="e">
        <v>#N/A</v>
      </c>
      <c r="F8682" s="84" t="s">
        <v>66</v>
      </c>
    </row>
    <row r="8683" spans="1:6" x14ac:dyDescent="0.25">
      <c r="A8683" s="84">
        <v>1992719777</v>
      </c>
      <c r="C8683" s="84">
        <v>0</v>
      </c>
      <c r="D8683" s="84">
        <v>1</v>
      </c>
      <c r="E8683" s="84" t="e">
        <v>#N/A</v>
      </c>
      <c r="F8683" s="84" t="s">
        <v>63</v>
      </c>
    </row>
    <row r="8684" spans="1:6" x14ac:dyDescent="0.25">
      <c r="A8684" s="84">
        <v>1326109588</v>
      </c>
      <c r="C8684" s="84">
        <v>0</v>
      </c>
      <c r="D8684" s="84">
        <v>1</v>
      </c>
      <c r="E8684" s="84" t="e">
        <v>#N/A</v>
      </c>
      <c r="F8684" s="84" t="s">
        <v>70</v>
      </c>
    </row>
    <row r="8685" spans="1:6" x14ac:dyDescent="0.25">
      <c r="A8685" s="84">
        <v>1467451468</v>
      </c>
      <c r="C8685" s="84">
        <v>0</v>
      </c>
      <c r="D8685" s="84">
        <v>1</v>
      </c>
      <c r="E8685" s="84" t="e">
        <v>#N/A</v>
      </c>
      <c r="F8685" s="84" t="s">
        <v>66</v>
      </c>
    </row>
    <row r="8686" spans="1:6" x14ac:dyDescent="0.25">
      <c r="A8686" s="84">
        <v>1477549376</v>
      </c>
      <c r="C8686" s="84">
        <v>0</v>
      </c>
      <c r="D8686" s="84">
        <v>1</v>
      </c>
      <c r="E8686" s="84" t="e">
        <v>#N/A</v>
      </c>
      <c r="F8686" s="84" t="s">
        <v>66</v>
      </c>
    </row>
    <row r="8687" spans="1:6" x14ac:dyDescent="0.25">
      <c r="A8687" s="84">
        <v>1952783557</v>
      </c>
      <c r="C8687" s="84">
        <v>0</v>
      </c>
      <c r="D8687" s="84">
        <v>1</v>
      </c>
      <c r="E8687" s="84" t="e">
        <v>#N/A</v>
      </c>
      <c r="F8687" s="84" t="s">
        <v>66</v>
      </c>
    </row>
    <row r="8688" spans="1:6" x14ac:dyDescent="0.25">
      <c r="A8688" s="84">
        <v>1942872056</v>
      </c>
      <c r="C8688" s="84">
        <v>0</v>
      </c>
      <c r="D8688" s="84">
        <v>1</v>
      </c>
      <c r="E8688" s="84" t="e">
        <v>#N/A</v>
      </c>
      <c r="F8688" s="84" t="s">
        <v>66</v>
      </c>
    </row>
    <row r="8689" spans="1:6" x14ac:dyDescent="0.25">
      <c r="A8689" s="84">
        <v>1396827069</v>
      </c>
      <c r="C8689" s="84">
        <v>0</v>
      </c>
      <c r="D8689" s="84">
        <v>1</v>
      </c>
      <c r="E8689" s="84" t="e">
        <v>#N/A</v>
      </c>
      <c r="F8689" s="84" t="s">
        <v>67</v>
      </c>
    </row>
    <row r="8690" spans="1:6" x14ac:dyDescent="0.25">
      <c r="A8690" s="84">
        <v>1861402562</v>
      </c>
      <c r="C8690" s="84">
        <v>0</v>
      </c>
      <c r="D8690" s="84">
        <v>1</v>
      </c>
      <c r="E8690" s="84" t="e">
        <v>#N/A</v>
      </c>
      <c r="F8690" s="84" t="s">
        <v>63</v>
      </c>
    </row>
    <row r="8691" spans="1:6" x14ac:dyDescent="0.25">
      <c r="A8691" s="84">
        <v>1215968193</v>
      </c>
      <c r="C8691" s="84">
        <v>0</v>
      </c>
      <c r="D8691" s="84">
        <v>1</v>
      </c>
      <c r="E8691" s="84" t="e">
        <v>#N/A</v>
      </c>
      <c r="F8691" s="84" t="s">
        <v>66</v>
      </c>
    </row>
    <row r="8692" spans="1:6" x14ac:dyDescent="0.25">
      <c r="A8692" s="84">
        <v>1447355359</v>
      </c>
      <c r="C8692" s="84">
        <v>0</v>
      </c>
      <c r="D8692" s="84">
        <v>1</v>
      </c>
      <c r="E8692" s="84" t="e">
        <v>#N/A</v>
      </c>
      <c r="F8692" s="84" t="s">
        <v>66</v>
      </c>
    </row>
    <row r="8693" spans="1:6" x14ac:dyDescent="0.25">
      <c r="A8693" s="84">
        <v>1851725022</v>
      </c>
      <c r="C8693" s="84">
        <v>0</v>
      </c>
      <c r="D8693" s="84">
        <v>1</v>
      </c>
      <c r="E8693" s="84" t="e">
        <v>#N/A</v>
      </c>
      <c r="F8693" s="84" t="s">
        <v>66</v>
      </c>
    </row>
    <row r="8694" spans="1:6" x14ac:dyDescent="0.25">
      <c r="A8694" s="84">
        <v>1750399028</v>
      </c>
      <c r="C8694" s="84">
        <v>0</v>
      </c>
      <c r="D8694" s="84">
        <v>1</v>
      </c>
      <c r="E8694" s="84" t="e">
        <v>#N/A</v>
      </c>
      <c r="F8694" s="84" t="s">
        <v>66</v>
      </c>
    </row>
    <row r="8695" spans="1:6" x14ac:dyDescent="0.25">
      <c r="A8695" s="84">
        <v>1760542054</v>
      </c>
      <c r="C8695" s="84">
        <v>0</v>
      </c>
      <c r="D8695" s="84">
        <v>1</v>
      </c>
      <c r="E8695" s="84" t="e">
        <v>#N/A</v>
      </c>
      <c r="F8695" s="84" t="s">
        <v>66</v>
      </c>
    </row>
    <row r="8696" spans="1:6" x14ac:dyDescent="0.25">
      <c r="A8696" s="84">
        <v>1972145787</v>
      </c>
      <c r="C8696" s="84">
        <v>0</v>
      </c>
      <c r="D8696" s="84">
        <v>1</v>
      </c>
      <c r="E8696" s="84" t="e">
        <v>#N/A</v>
      </c>
      <c r="F8696" s="84" t="s">
        <v>66</v>
      </c>
    </row>
    <row r="8697" spans="1:6" x14ac:dyDescent="0.25">
      <c r="A8697" s="84">
        <v>1912668120</v>
      </c>
      <c r="C8697" s="84">
        <v>0</v>
      </c>
      <c r="D8697" s="84">
        <v>1</v>
      </c>
      <c r="E8697" s="84" t="e">
        <v>#N/A</v>
      </c>
      <c r="F8697" s="84" t="s">
        <v>67</v>
      </c>
    </row>
    <row r="8698" spans="1:6" x14ac:dyDescent="0.25">
      <c r="A8698" s="84">
        <v>1144320045</v>
      </c>
      <c r="C8698" s="84">
        <v>0</v>
      </c>
      <c r="D8698" s="84">
        <v>1</v>
      </c>
      <c r="E8698" s="84" t="e">
        <v>#N/A</v>
      </c>
      <c r="F8698" s="84" t="s">
        <v>63</v>
      </c>
    </row>
    <row r="8699" spans="1:6" x14ac:dyDescent="0.25">
      <c r="A8699" s="84">
        <v>1154784072</v>
      </c>
      <c r="C8699" s="84">
        <v>0</v>
      </c>
      <c r="D8699" s="84">
        <v>1</v>
      </c>
      <c r="E8699" s="84" t="e">
        <v>#N/A</v>
      </c>
      <c r="F8699" s="84" t="s">
        <v>66</v>
      </c>
    </row>
    <row r="8700" spans="1:6" x14ac:dyDescent="0.25">
      <c r="A8700" s="84">
        <v>1174003941</v>
      </c>
      <c r="C8700" s="84">
        <v>0</v>
      </c>
      <c r="D8700" s="84">
        <v>1</v>
      </c>
      <c r="E8700" s="84" t="e">
        <v>#N/A</v>
      </c>
      <c r="F8700" s="84" t="s">
        <v>66</v>
      </c>
    </row>
    <row r="8701" spans="1:6" x14ac:dyDescent="0.25">
      <c r="A8701" s="84">
        <v>1083664007</v>
      </c>
      <c r="C8701" s="84">
        <v>0</v>
      </c>
      <c r="D8701" s="84">
        <v>1</v>
      </c>
      <c r="E8701" s="84" t="e">
        <v>#N/A</v>
      </c>
      <c r="F8701" s="84" t="s">
        <v>70</v>
      </c>
    </row>
    <row r="8702" spans="1:6" x14ac:dyDescent="0.25">
      <c r="A8702" s="84">
        <v>1083042766</v>
      </c>
      <c r="C8702" s="84">
        <v>0</v>
      </c>
      <c r="D8702" s="84">
        <v>1</v>
      </c>
      <c r="E8702" s="84" t="e">
        <v>#N/A</v>
      </c>
      <c r="F8702" s="84" t="s">
        <v>66</v>
      </c>
    </row>
    <row r="8703" spans="1:6" x14ac:dyDescent="0.25">
      <c r="A8703" s="84">
        <v>1659723195</v>
      </c>
      <c r="C8703" s="84">
        <v>0</v>
      </c>
      <c r="D8703" s="84">
        <v>1</v>
      </c>
      <c r="E8703" s="84" t="e">
        <v>#N/A</v>
      </c>
      <c r="F8703" s="84" t="s">
        <v>66</v>
      </c>
    </row>
    <row r="8704" spans="1:6" x14ac:dyDescent="0.25">
      <c r="A8704" s="84">
        <v>1396820114</v>
      </c>
      <c r="C8704" s="84">
        <v>0</v>
      </c>
      <c r="D8704" s="84">
        <v>1</v>
      </c>
      <c r="E8704" s="84" t="e">
        <v>#N/A</v>
      </c>
      <c r="F8704" s="84" t="s">
        <v>68</v>
      </c>
    </row>
    <row r="8705" spans="1:6" x14ac:dyDescent="0.25">
      <c r="A8705" s="84">
        <v>1568558211</v>
      </c>
      <c r="C8705" s="84">
        <v>0</v>
      </c>
      <c r="D8705" s="84">
        <v>1</v>
      </c>
      <c r="E8705" s="84" t="e">
        <v>#N/A</v>
      </c>
      <c r="F8705" s="84" t="s">
        <v>66</v>
      </c>
    </row>
    <row r="8706" spans="1:6" x14ac:dyDescent="0.25">
      <c r="A8706" s="84">
        <v>1578604583</v>
      </c>
      <c r="C8706" s="84">
        <v>0</v>
      </c>
      <c r="D8706" s="84">
        <v>1</v>
      </c>
      <c r="E8706" s="84" t="e">
        <v>#N/A</v>
      </c>
      <c r="F8706" s="84" t="s">
        <v>68</v>
      </c>
    </row>
    <row r="8707" spans="1:6" x14ac:dyDescent="0.25">
      <c r="A8707" s="84">
        <v>1164402244</v>
      </c>
      <c r="C8707" s="84">
        <v>0</v>
      </c>
      <c r="D8707" s="84">
        <v>1</v>
      </c>
      <c r="E8707" s="84" t="e">
        <v>#N/A</v>
      </c>
      <c r="F8707" s="84" t="s">
        <v>63</v>
      </c>
    </row>
    <row r="8708" spans="1:6" x14ac:dyDescent="0.25">
      <c r="A8708" s="84">
        <v>1154327955</v>
      </c>
      <c r="C8708" s="84">
        <v>0</v>
      </c>
      <c r="D8708" s="84">
        <v>1</v>
      </c>
      <c r="E8708" s="84" t="e">
        <v>#N/A</v>
      </c>
      <c r="F8708" s="84" t="s">
        <v>66</v>
      </c>
    </row>
    <row r="8709" spans="1:6" x14ac:dyDescent="0.25">
      <c r="A8709" s="84">
        <v>1487012373</v>
      </c>
      <c r="C8709" s="84">
        <v>0</v>
      </c>
      <c r="D8709" s="84">
        <v>1</v>
      </c>
      <c r="E8709" s="84" t="e">
        <v>#N/A</v>
      </c>
      <c r="F8709" s="84" t="s">
        <v>63</v>
      </c>
    </row>
    <row r="8710" spans="1:6" x14ac:dyDescent="0.25">
      <c r="A8710" s="84">
        <v>1962468397</v>
      </c>
      <c r="C8710" s="84">
        <v>0</v>
      </c>
      <c r="D8710" s="84">
        <v>1</v>
      </c>
      <c r="E8710" s="84" t="e">
        <v>#N/A</v>
      </c>
      <c r="F8710" s="84" t="s">
        <v>66</v>
      </c>
    </row>
    <row r="8711" spans="1:6" x14ac:dyDescent="0.25">
      <c r="A8711" s="84">
        <v>1528035219</v>
      </c>
      <c r="C8711" s="84">
        <v>0</v>
      </c>
      <c r="D8711" s="84">
        <v>1</v>
      </c>
      <c r="E8711" s="84" t="e">
        <v>#N/A</v>
      </c>
      <c r="F8711" s="84" t="s">
        <v>70</v>
      </c>
    </row>
    <row r="8712" spans="1:6" x14ac:dyDescent="0.25">
      <c r="A8712" s="84">
        <v>1306225370</v>
      </c>
      <c r="C8712" s="84">
        <v>0</v>
      </c>
      <c r="D8712" s="84">
        <v>1</v>
      </c>
      <c r="E8712" s="84" t="e">
        <v>#N/A</v>
      </c>
      <c r="F8712" s="84" t="s">
        <v>66</v>
      </c>
    </row>
    <row r="8713" spans="1:6" x14ac:dyDescent="0.25">
      <c r="A8713" s="84">
        <v>1417611484</v>
      </c>
      <c r="C8713" s="84">
        <v>0</v>
      </c>
      <c r="D8713" s="84">
        <v>1</v>
      </c>
      <c r="E8713" s="84" t="e">
        <v>#N/A</v>
      </c>
      <c r="F8713" s="84" t="s">
        <v>67</v>
      </c>
    </row>
    <row r="8714" spans="1:6" x14ac:dyDescent="0.25">
      <c r="A8714" s="84">
        <v>1972503597</v>
      </c>
      <c r="C8714" s="84">
        <v>0</v>
      </c>
      <c r="D8714" s="84">
        <v>1</v>
      </c>
      <c r="E8714" s="84" t="e">
        <v>#N/A</v>
      </c>
      <c r="F8714" s="84" t="s">
        <v>66</v>
      </c>
    </row>
    <row r="8715" spans="1:6" x14ac:dyDescent="0.25">
      <c r="A8715" s="84">
        <v>1558321133</v>
      </c>
      <c r="C8715" s="84">
        <v>0</v>
      </c>
      <c r="D8715" s="84">
        <v>1</v>
      </c>
      <c r="E8715" s="84" t="e">
        <v>#N/A</v>
      </c>
      <c r="F8715" s="84" t="s">
        <v>70</v>
      </c>
    </row>
    <row r="8716" spans="1:6" x14ac:dyDescent="0.25">
      <c r="A8716" s="84">
        <v>1841276763</v>
      </c>
      <c r="C8716" s="84">
        <v>0</v>
      </c>
      <c r="D8716" s="84">
        <v>1</v>
      </c>
      <c r="E8716" s="84" t="e">
        <v>#N/A</v>
      </c>
      <c r="F8716" s="84" t="s">
        <v>66</v>
      </c>
    </row>
    <row r="8717" spans="1:6" x14ac:dyDescent="0.25">
      <c r="A8717" s="84">
        <v>1124206750</v>
      </c>
      <c r="C8717" s="84">
        <v>0</v>
      </c>
      <c r="D8717" s="84">
        <v>1</v>
      </c>
      <c r="E8717" s="84" t="e">
        <v>#N/A</v>
      </c>
      <c r="F8717" s="84" t="s">
        <v>66</v>
      </c>
    </row>
    <row r="8718" spans="1:6" x14ac:dyDescent="0.25">
      <c r="A8718" s="84">
        <v>1962606566</v>
      </c>
      <c r="C8718" s="84">
        <v>0</v>
      </c>
      <c r="D8718" s="84">
        <v>1</v>
      </c>
      <c r="E8718" s="84" t="e">
        <v>#N/A</v>
      </c>
      <c r="F8718" s="84" t="s">
        <v>66</v>
      </c>
    </row>
    <row r="8719" spans="1:6" x14ac:dyDescent="0.25">
      <c r="A8719" s="84">
        <v>1760651194</v>
      </c>
      <c r="C8719" s="84">
        <v>0</v>
      </c>
      <c r="D8719" s="84">
        <v>1</v>
      </c>
      <c r="E8719" s="84" t="e">
        <v>#N/A</v>
      </c>
      <c r="F8719" s="84" t="s">
        <v>66</v>
      </c>
    </row>
    <row r="8720" spans="1:6" x14ac:dyDescent="0.25">
      <c r="A8720" s="84">
        <v>1063460624</v>
      </c>
      <c r="C8720" s="84">
        <v>0</v>
      </c>
      <c r="D8720" s="84">
        <v>1</v>
      </c>
      <c r="E8720" s="84" t="e">
        <v>#N/A</v>
      </c>
      <c r="F8720" s="84" t="s">
        <v>63</v>
      </c>
    </row>
    <row r="8721" spans="1:6" x14ac:dyDescent="0.25">
      <c r="A8721" s="84">
        <v>1033784095</v>
      </c>
      <c r="C8721" s="84">
        <v>0</v>
      </c>
      <c r="D8721" s="84">
        <v>1</v>
      </c>
      <c r="E8721" s="84" t="e">
        <v>#N/A</v>
      </c>
      <c r="F8721" s="84" t="s">
        <v>68</v>
      </c>
    </row>
    <row r="8722" spans="1:6" x14ac:dyDescent="0.25">
      <c r="A8722" s="84">
        <v>1467129833</v>
      </c>
      <c r="C8722" s="84">
        <v>0</v>
      </c>
      <c r="D8722" s="84">
        <v>1</v>
      </c>
      <c r="E8722" s="84" t="e">
        <v>#N/A</v>
      </c>
      <c r="F8722" s="84" t="s">
        <v>68</v>
      </c>
    </row>
    <row r="8723" spans="1:6" x14ac:dyDescent="0.25">
      <c r="A8723" s="84">
        <v>1134894132</v>
      </c>
      <c r="C8723" s="84">
        <v>0</v>
      </c>
      <c r="D8723" s="84">
        <v>1</v>
      </c>
      <c r="E8723" s="84" t="e">
        <v>#N/A</v>
      </c>
      <c r="F8723" s="84" t="s">
        <v>66</v>
      </c>
    </row>
    <row r="8724" spans="1:6" x14ac:dyDescent="0.25">
      <c r="A8724" s="84">
        <v>1811995046</v>
      </c>
      <c r="C8724" s="84">
        <v>0</v>
      </c>
      <c r="D8724" s="84">
        <v>1</v>
      </c>
      <c r="E8724" s="84" t="e">
        <v>#N/A</v>
      </c>
      <c r="F8724" s="84" t="s">
        <v>63</v>
      </c>
    </row>
    <row r="8725" spans="1:6" x14ac:dyDescent="0.25">
      <c r="A8725" s="84">
        <v>1396811402</v>
      </c>
      <c r="C8725" s="84">
        <v>0</v>
      </c>
      <c r="D8725" s="84">
        <v>1</v>
      </c>
      <c r="E8725" s="84" t="e">
        <v>#N/A</v>
      </c>
      <c r="F8725" s="84" t="s">
        <v>66</v>
      </c>
    </row>
    <row r="8726" spans="1:6" x14ac:dyDescent="0.25">
      <c r="A8726" s="84">
        <v>1730446634</v>
      </c>
      <c r="C8726" s="84">
        <v>0</v>
      </c>
      <c r="D8726" s="84">
        <v>1</v>
      </c>
      <c r="E8726" s="84" t="e">
        <v>#N/A</v>
      </c>
      <c r="F8726" s="84" t="s">
        <v>66</v>
      </c>
    </row>
    <row r="8727" spans="1:6" x14ac:dyDescent="0.25">
      <c r="A8727" s="84">
        <v>1831661248</v>
      </c>
      <c r="C8727" s="84">
        <v>0</v>
      </c>
      <c r="D8727" s="84">
        <v>1</v>
      </c>
      <c r="E8727" s="84" t="e">
        <v>#N/A</v>
      </c>
      <c r="F8727" s="84" t="s">
        <v>66</v>
      </c>
    </row>
    <row r="8728" spans="1:6" x14ac:dyDescent="0.25">
      <c r="A8728" s="84">
        <v>1841569167</v>
      </c>
      <c r="C8728" s="84">
        <v>0</v>
      </c>
      <c r="D8728" s="84">
        <v>1</v>
      </c>
      <c r="E8728" s="84" t="e">
        <v>#N/A</v>
      </c>
      <c r="F8728" s="84" t="s">
        <v>70</v>
      </c>
    </row>
    <row r="8729" spans="1:6" x14ac:dyDescent="0.25">
      <c r="A8729" s="84">
        <v>1871091058</v>
      </c>
      <c r="C8729" s="84">
        <v>0</v>
      </c>
      <c r="D8729" s="84">
        <v>1</v>
      </c>
      <c r="E8729" s="84" t="e">
        <v>#N/A</v>
      </c>
      <c r="F8729" s="84" t="s">
        <v>66</v>
      </c>
    </row>
    <row r="8730" spans="1:6" x14ac:dyDescent="0.25">
      <c r="A8730" s="84">
        <v>1073145728</v>
      </c>
      <c r="C8730" s="84">
        <v>0</v>
      </c>
      <c r="D8730" s="84">
        <v>1</v>
      </c>
      <c r="E8730" s="84" t="e">
        <v>#N/A</v>
      </c>
      <c r="F8730" s="84" t="s">
        <v>66</v>
      </c>
    </row>
    <row r="8731" spans="1:6" x14ac:dyDescent="0.25">
      <c r="A8731" s="84">
        <v>1225059116</v>
      </c>
      <c r="C8731" s="84">
        <v>0</v>
      </c>
      <c r="D8731" s="84">
        <v>1</v>
      </c>
      <c r="E8731" s="84" t="e">
        <v>#N/A</v>
      </c>
      <c r="F8731" s="84" t="s">
        <v>70</v>
      </c>
    </row>
    <row r="8732" spans="1:6" x14ac:dyDescent="0.25">
      <c r="A8732" s="84">
        <v>1417204223</v>
      </c>
      <c r="C8732" s="84">
        <v>0</v>
      </c>
      <c r="D8732" s="84">
        <v>1</v>
      </c>
      <c r="E8732" s="84" t="e">
        <v>#N/A</v>
      </c>
      <c r="F8732" s="84" t="s">
        <v>70</v>
      </c>
    </row>
    <row r="8733" spans="1:6" x14ac:dyDescent="0.25">
      <c r="A8733" s="84">
        <v>1316912587</v>
      </c>
      <c r="C8733" s="84">
        <v>0</v>
      </c>
      <c r="D8733" s="84">
        <v>1</v>
      </c>
      <c r="E8733" s="84" t="e">
        <v>#N/A</v>
      </c>
      <c r="F8733" s="84" t="s">
        <v>63</v>
      </c>
    </row>
    <row r="8734" spans="1:6" x14ac:dyDescent="0.25">
      <c r="A8734" s="84">
        <v>1720563596</v>
      </c>
      <c r="C8734" s="84">
        <v>0</v>
      </c>
      <c r="D8734" s="84">
        <v>1</v>
      </c>
      <c r="E8734" s="84" t="e">
        <v>#N/A</v>
      </c>
      <c r="F8734" s="84" t="s">
        <v>70</v>
      </c>
    </row>
    <row r="8735" spans="1:6" x14ac:dyDescent="0.25">
      <c r="A8735" s="84">
        <v>1497424071</v>
      </c>
      <c r="C8735" s="84">
        <v>0</v>
      </c>
      <c r="D8735" s="84">
        <v>1</v>
      </c>
      <c r="E8735" s="84" t="e">
        <v>#N/A</v>
      </c>
      <c r="F8735" s="84" t="s">
        <v>66</v>
      </c>
    </row>
    <row r="8736" spans="1:6" x14ac:dyDescent="0.25">
      <c r="A8736" s="84">
        <v>1679567606</v>
      </c>
      <c r="C8736" s="84">
        <v>0</v>
      </c>
      <c r="D8736" s="84">
        <v>1</v>
      </c>
      <c r="E8736" s="84" t="e">
        <v>#N/A</v>
      </c>
      <c r="F8736" s="84" t="s">
        <v>66</v>
      </c>
    </row>
    <row r="8737" spans="1:6" x14ac:dyDescent="0.25">
      <c r="A8737" s="84">
        <v>1447784343</v>
      </c>
      <c r="C8737" s="84">
        <v>0</v>
      </c>
      <c r="D8737" s="84">
        <v>1</v>
      </c>
      <c r="E8737" s="84" t="e">
        <v>#N/A</v>
      </c>
      <c r="F8737" s="84" t="s">
        <v>63</v>
      </c>
    </row>
    <row r="8738" spans="1:6" x14ac:dyDescent="0.25">
      <c r="A8738" s="84">
        <v>1588295836</v>
      </c>
      <c r="C8738" s="84">
        <v>0</v>
      </c>
      <c r="D8738" s="84">
        <v>1</v>
      </c>
      <c r="E8738" s="84" t="e">
        <v>#N/A</v>
      </c>
      <c r="F8738" s="84" t="s">
        <v>63</v>
      </c>
    </row>
    <row r="8739" spans="1:6" x14ac:dyDescent="0.25">
      <c r="A8739" s="84">
        <v>1396242657</v>
      </c>
      <c r="C8739" s="84">
        <v>0</v>
      </c>
      <c r="D8739" s="84">
        <v>1</v>
      </c>
      <c r="E8739" s="84" t="e">
        <v>#N/A</v>
      </c>
      <c r="F8739" s="84" t="s">
        <v>67</v>
      </c>
    </row>
    <row r="8740" spans="1:6" x14ac:dyDescent="0.25">
      <c r="A8740" s="84">
        <v>1508804345</v>
      </c>
      <c r="C8740" s="84">
        <v>0</v>
      </c>
      <c r="D8740" s="84">
        <v>1</v>
      </c>
      <c r="E8740" s="84" t="e">
        <v>#N/A</v>
      </c>
      <c r="F8740" s="84" t="s">
        <v>67</v>
      </c>
    </row>
    <row r="8741" spans="1:6" x14ac:dyDescent="0.25">
      <c r="A8741" s="84">
        <v>1568670198</v>
      </c>
      <c r="C8741" s="84">
        <v>0</v>
      </c>
      <c r="D8741" s="84">
        <v>1</v>
      </c>
      <c r="E8741" s="84" t="e">
        <v>#N/A</v>
      </c>
      <c r="F8741" s="84" t="s">
        <v>63</v>
      </c>
    </row>
    <row r="8742" spans="1:6" x14ac:dyDescent="0.25">
      <c r="A8742" s="84">
        <v>1023014735</v>
      </c>
      <c r="C8742" s="84">
        <v>0</v>
      </c>
      <c r="D8742" s="84">
        <v>1</v>
      </c>
      <c r="E8742" s="84" t="e">
        <v>#N/A</v>
      </c>
      <c r="F8742" s="84" t="s">
        <v>70</v>
      </c>
    </row>
    <row r="8743" spans="1:6" x14ac:dyDescent="0.25">
      <c r="A8743" s="84">
        <v>1558886671</v>
      </c>
      <c r="C8743" s="84">
        <v>0</v>
      </c>
      <c r="D8743" s="84">
        <v>1</v>
      </c>
      <c r="E8743" s="84" t="e">
        <v>#N/A</v>
      </c>
      <c r="F8743" s="84" t="s">
        <v>63</v>
      </c>
    </row>
    <row r="8744" spans="1:6" x14ac:dyDescent="0.25">
      <c r="A8744" s="84">
        <v>1811604218</v>
      </c>
      <c r="C8744" s="84">
        <v>0</v>
      </c>
      <c r="D8744" s="84">
        <v>1</v>
      </c>
      <c r="E8744" s="84" t="e">
        <v>#N/A</v>
      </c>
      <c r="F8744" s="84" t="s">
        <v>68</v>
      </c>
    </row>
    <row r="8745" spans="1:6" x14ac:dyDescent="0.25">
      <c r="A8745" s="84">
        <v>1033292123</v>
      </c>
      <c r="C8745" s="84">
        <v>0</v>
      </c>
      <c r="D8745" s="84">
        <v>1</v>
      </c>
      <c r="E8745" s="84" t="e">
        <v>#N/A</v>
      </c>
      <c r="F8745" s="84" t="s">
        <v>66</v>
      </c>
    </row>
    <row r="8746" spans="1:6" x14ac:dyDescent="0.25">
      <c r="A8746" s="84">
        <v>1093133688</v>
      </c>
      <c r="C8746" s="84">
        <v>0</v>
      </c>
      <c r="D8746" s="84">
        <v>1</v>
      </c>
      <c r="E8746" s="84" t="e">
        <v>#N/A</v>
      </c>
      <c r="F8746" s="84" t="s">
        <v>66</v>
      </c>
    </row>
    <row r="8747" spans="1:6" x14ac:dyDescent="0.25">
      <c r="A8747" s="84">
        <v>1568469583</v>
      </c>
      <c r="C8747" s="84">
        <v>0</v>
      </c>
      <c r="D8747" s="84">
        <v>1</v>
      </c>
      <c r="E8747" s="84" t="e">
        <v>#N/A</v>
      </c>
      <c r="F8747" s="84" t="s">
        <v>66</v>
      </c>
    </row>
    <row r="8748" spans="1:6" x14ac:dyDescent="0.25">
      <c r="A8748" s="84">
        <v>1770042806</v>
      </c>
      <c r="C8748" s="84">
        <v>0</v>
      </c>
      <c r="D8748" s="84">
        <v>1</v>
      </c>
      <c r="E8748" s="84" t="e">
        <v>#N/A</v>
      </c>
      <c r="F8748" s="84" t="s">
        <v>66</v>
      </c>
    </row>
    <row r="8749" spans="1:6" x14ac:dyDescent="0.25">
      <c r="A8749" s="84">
        <v>1437451903</v>
      </c>
      <c r="C8749" s="84">
        <v>0</v>
      </c>
      <c r="D8749" s="84">
        <v>1</v>
      </c>
      <c r="E8749" s="84" t="e">
        <v>#N/A</v>
      </c>
      <c r="F8749" s="84" t="s">
        <v>66</v>
      </c>
    </row>
    <row r="8750" spans="1:6" x14ac:dyDescent="0.25">
      <c r="A8750" s="84">
        <v>1730557844</v>
      </c>
      <c r="C8750" s="84">
        <v>0</v>
      </c>
      <c r="D8750" s="84">
        <v>1</v>
      </c>
      <c r="E8750" s="84" t="e">
        <v>#N/A</v>
      </c>
      <c r="F8750" s="84" t="s">
        <v>70</v>
      </c>
    </row>
    <row r="8751" spans="1:6" x14ac:dyDescent="0.25">
      <c r="A8751" s="84">
        <v>1154040897</v>
      </c>
      <c r="C8751" s="84">
        <v>0</v>
      </c>
      <c r="D8751" s="84">
        <v>1</v>
      </c>
      <c r="E8751" s="84" t="e">
        <v>#N/A</v>
      </c>
      <c r="F8751" s="84" t="s">
        <v>66</v>
      </c>
    </row>
    <row r="8752" spans="1:6" x14ac:dyDescent="0.25">
      <c r="A8752" s="84">
        <v>1750463758</v>
      </c>
      <c r="C8752" s="84">
        <v>0</v>
      </c>
      <c r="D8752" s="84">
        <v>1</v>
      </c>
      <c r="E8752" s="84" t="e">
        <v>#N/A</v>
      </c>
      <c r="F8752" s="84" t="s">
        <v>66</v>
      </c>
    </row>
    <row r="8753" spans="1:6" x14ac:dyDescent="0.25">
      <c r="A8753" s="84">
        <v>1598772246</v>
      </c>
      <c r="C8753" s="84">
        <v>0</v>
      </c>
      <c r="D8753" s="84">
        <v>1</v>
      </c>
      <c r="E8753" s="84" t="e">
        <v>#N/A</v>
      </c>
      <c r="F8753" s="84" t="s">
        <v>63</v>
      </c>
    </row>
    <row r="8754" spans="1:6" x14ac:dyDescent="0.25">
      <c r="A8754" s="84">
        <v>1720430788</v>
      </c>
      <c r="C8754" s="84">
        <v>0</v>
      </c>
      <c r="D8754" s="84">
        <v>1</v>
      </c>
      <c r="E8754" s="84" t="e">
        <v>#N/A</v>
      </c>
      <c r="F8754" s="84" t="s">
        <v>63</v>
      </c>
    </row>
    <row r="8755" spans="1:6" x14ac:dyDescent="0.25">
      <c r="A8755" s="84">
        <v>1528557816</v>
      </c>
      <c r="C8755" s="84">
        <v>0</v>
      </c>
      <c r="D8755" s="84">
        <v>1</v>
      </c>
      <c r="E8755" s="84" t="e">
        <v>#N/A</v>
      </c>
      <c r="F8755" s="84" t="s">
        <v>66</v>
      </c>
    </row>
    <row r="8756" spans="1:6" x14ac:dyDescent="0.25">
      <c r="A8756" s="84">
        <v>1396724357</v>
      </c>
      <c r="C8756" s="84">
        <v>0</v>
      </c>
      <c r="D8756" s="84">
        <v>1</v>
      </c>
      <c r="E8756" s="84" t="e">
        <v>#N/A</v>
      </c>
      <c r="F8756" s="84" t="s">
        <v>70</v>
      </c>
    </row>
    <row r="8757" spans="1:6" x14ac:dyDescent="0.25">
      <c r="A8757" s="84">
        <v>1164488094</v>
      </c>
      <c r="C8757" s="84">
        <v>0</v>
      </c>
      <c r="D8757" s="84">
        <v>1</v>
      </c>
      <c r="E8757" s="84" t="e">
        <v>#N/A</v>
      </c>
      <c r="F8757" s="84" t="s">
        <v>63</v>
      </c>
    </row>
    <row r="8758" spans="1:6" x14ac:dyDescent="0.25">
      <c r="A8758" s="84">
        <v>1770552945</v>
      </c>
      <c r="C8758" s="84">
        <v>0</v>
      </c>
      <c r="D8758" s="84">
        <v>1</v>
      </c>
      <c r="E8758" s="84" t="e">
        <v>#N/A</v>
      </c>
      <c r="F8758" s="84" t="s">
        <v>67</v>
      </c>
    </row>
    <row r="8759" spans="1:6" x14ac:dyDescent="0.25">
      <c r="A8759" s="84">
        <v>1821330226</v>
      </c>
      <c r="C8759" s="84">
        <v>0</v>
      </c>
      <c r="D8759" s="84">
        <v>1</v>
      </c>
      <c r="E8759" s="84" t="e">
        <v>#N/A</v>
      </c>
      <c r="F8759" s="84" t="s">
        <v>66</v>
      </c>
    </row>
    <row r="8760" spans="1:6" x14ac:dyDescent="0.25">
      <c r="A8760" s="84">
        <v>1346971041</v>
      </c>
      <c r="C8760" s="84">
        <v>0</v>
      </c>
      <c r="D8760" s="84">
        <v>1</v>
      </c>
      <c r="E8760" s="84" t="e">
        <v>#N/A</v>
      </c>
      <c r="F8760" s="84" t="s">
        <v>66</v>
      </c>
    </row>
    <row r="8761" spans="1:6" x14ac:dyDescent="0.25">
      <c r="A8761" s="84">
        <v>1568418374</v>
      </c>
      <c r="C8761" s="84">
        <v>0</v>
      </c>
      <c r="D8761" s="84">
        <v>1</v>
      </c>
      <c r="E8761" s="84" t="e">
        <v>#N/A</v>
      </c>
      <c r="F8761" s="84" t="s">
        <v>70</v>
      </c>
    </row>
    <row r="8762" spans="1:6" x14ac:dyDescent="0.25">
      <c r="A8762" s="84">
        <v>1851387229</v>
      </c>
      <c r="C8762" s="84">
        <v>0</v>
      </c>
      <c r="D8762" s="84">
        <v>1</v>
      </c>
      <c r="E8762" s="84" t="e">
        <v>#N/A</v>
      </c>
      <c r="F8762" s="84" t="s">
        <v>66</v>
      </c>
    </row>
    <row r="8763" spans="1:6" x14ac:dyDescent="0.25">
      <c r="A8763" s="84">
        <v>1730396219</v>
      </c>
      <c r="C8763" s="84">
        <v>0</v>
      </c>
      <c r="D8763" s="84">
        <v>1</v>
      </c>
      <c r="E8763" s="84" t="e">
        <v>#N/A</v>
      </c>
      <c r="F8763" s="84" t="s">
        <v>66</v>
      </c>
    </row>
    <row r="8764" spans="1:6" x14ac:dyDescent="0.25">
      <c r="A8764" s="84">
        <v>1124439740</v>
      </c>
      <c r="C8764" s="84">
        <v>0</v>
      </c>
      <c r="D8764" s="84">
        <v>1</v>
      </c>
      <c r="E8764" s="84" t="e">
        <v>#N/A</v>
      </c>
      <c r="F8764" s="84" t="s">
        <v>66</v>
      </c>
    </row>
    <row r="8765" spans="1:6" x14ac:dyDescent="0.25">
      <c r="A8765" s="84">
        <v>1851862197</v>
      </c>
      <c r="C8765" s="84">
        <v>0</v>
      </c>
      <c r="D8765" s="84">
        <v>1</v>
      </c>
      <c r="E8765" s="84" t="e">
        <v>#N/A</v>
      </c>
      <c r="F8765" s="84" t="s">
        <v>66</v>
      </c>
    </row>
    <row r="8766" spans="1:6" x14ac:dyDescent="0.25">
      <c r="A8766" s="84">
        <v>1104012277</v>
      </c>
      <c r="C8766" s="84">
        <v>0</v>
      </c>
      <c r="D8766" s="84">
        <v>1</v>
      </c>
      <c r="E8766" s="84" t="e">
        <v>#N/A</v>
      </c>
      <c r="F8766" s="84" t="s">
        <v>66</v>
      </c>
    </row>
    <row r="8767" spans="1:6" x14ac:dyDescent="0.25">
      <c r="A8767" s="84">
        <v>1235383647</v>
      </c>
      <c r="C8767" s="84">
        <v>0</v>
      </c>
      <c r="D8767" s="84">
        <v>1</v>
      </c>
      <c r="E8767" s="84" t="e">
        <v>#N/A</v>
      </c>
      <c r="F8767" s="84" t="s">
        <v>66</v>
      </c>
    </row>
    <row r="8768" spans="1:6" x14ac:dyDescent="0.25">
      <c r="A8768" s="84">
        <v>1184824450</v>
      </c>
      <c r="C8768" s="84">
        <v>0</v>
      </c>
      <c r="D8768" s="84">
        <v>1</v>
      </c>
      <c r="E8768" s="84" t="e">
        <v>#N/A</v>
      </c>
      <c r="F8768" s="84" t="s">
        <v>63</v>
      </c>
    </row>
    <row r="8769" spans="1:6" x14ac:dyDescent="0.25">
      <c r="A8769" s="84">
        <v>1871828319</v>
      </c>
      <c r="C8769" s="84">
        <v>0</v>
      </c>
      <c r="D8769" s="84">
        <v>1</v>
      </c>
      <c r="E8769" s="84" t="e">
        <v>#N/A</v>
      </c>
      <c r="F8769" s="84" t="s">
        <v>66</v>
      </c>
    </row>
    <row r="8770" spans="1:6" x14ac:dyDescent="0.25">
      <c r="A8770" s="84">
        <v>1043610462</v>
      </c>
      <c r="C8770" s="84">
        <v>0</v>
      </c>
      <c r="D8770" s="84">
        <v>1</v>
      </c>
      <c r="E8770" s="84" t="e">
        <v>#N/A</v>
      </c>
      <c r="F8770" s="84" t="s">
        <v>66</v>
      </c>
    </row>
    <row r="8771" spans="1:6" x14ac:dyDescent="0.25">
      <c r="A8771" s="84">
        <v>1508357823</v>
      </c>
      <c r="C8771" s="84">
        <v>0</v>
      </c>
      <c r="D8771" s="84">
        <v>1</v>
      </c>
      <c r="E8771" s="84" t="e">
        <v>#N/A</v>
      </c>
      <c r="F8771" s="84" t="s">
        <v>66</v>
      </c>
    </row>
    <row r="8772" spans="1:6" x14ac:dyDescent="0.25">
      <c r="A8772" s="84">
        <v>1891754891</v>
      </c>
      <c r="C8772" s="84">
        <v>0</v>
      </c>
      <c r="D8772" s="84">
        <v>1</v>
      </c>
      <c r="E8772" s="84" t="e">
        <v>#N/A</v>
      </c>
      <c r="F8772" s="84" t="s">
        <v>66</v>
      </c>
    </row>
    <row r="8773" spans="1:6" x14ac:dyDescent="0.25">
      <c r="A8773" s="84">
        <v>1518184365</v>
      </c>
      <c r="C8773" s="84">
        <v>0</v>
      </c>
      <c r="D8773" s="84">
        <v>1</v>
      </c>
      <c r="E8773" s="84" t="e">
        <v>#N/A</v>
      </c>
      <c r="F8773" s="84" t="s">
        <v>63</v>
      </c>
    </row>
    <row r="8774" spans="1:6" x14ac:dyDescent="0.25">
      <c r="A8774" s="84">
        <v>1922365386</v>
      </c>
      <c r="C8774" s="84">
        <v>0</v>
      </c>
      <c r="D8774" s="84">
        <v>1</v>
      </c>
      <c r="E8774" s="84" t="e">
        <v>#N/A</v>
      </c>
      <c r="F8774" s="84" t="s">
        <v>70</v>
      </c>
    </row>
    <row r="8775" spans="1:6" x14ac:dyDescent="0.25">
      <c r="A8775" s="84">
        <v>1457061970</v>
      </c>
      <c r="C8775" s="84">
        <v>0</v>
      </c>
      <c r="D8775" s="84">
        <v>1</v>
      </c>
      <c r="E8775" s="84" t="e">
        <v>#N/A</v>
      </c>
      <c r="F8775" s="84" t="s">
        <v>67</v>
      </c>
    </row>
    <row r="8776" spans="1:6" x14ac:dyDescent="0.25">
      <c r="A8776" s="84">
        <v>1366445736</v>
      </c>
      <c r="C8776" s="84">
        <v>0</v>
      </c>
      <c r="D8776" s="84">
        <v>1</v>
      </c>
      <c r="E8776" s="84" t="e">
        <v>#N/A</v>
      </c>
      <c r="F8776" s="84" t="s">
        <v>66</v>
      </c>
    </row>
    <row r="8777" spans="1:6" x14ac:dyDescent="0.25">
      <c r="A8777" s="84">
        <v>1225236094</v>
      </c>
      <c r="C8777" s="84">
        <v>0</v>
      </c>
      <c r="D8777" s="84">
        <v>1</v>
      </c>
      <c r="E8777" s="84" t="e">
        <v>#N/A</v>
      </c>
      <c r="F8777" s="84" t="s">
        <v>63</v>
      </c>
    </row>
    <row r="8778" spans="1:6" x14ac:dyDescent="0.25">
      <c r="A8778" s="84">
        <v>1679763890</v>
      </c>
      <c r="C8778" s="84">
        <v>0</v>
      </c>
      <c r="D8778" s="84">
        <v>1</v>
      </c>
      <c r="E8778" s="84" t="e">
        <v>#N/A</v>
      </c>
      <c r="F8778" s="84" t="s">
        <v>66</v>
      </c>
    </row>
    <row r="8779" spans="1:6" x14ac:dyDescent="0.25">
      <c r="A8779" s="84">
        <v>1588735625</v>
      </c>
      <c r="C8779" s="84">
        <v>0</v>
      </c>
      <c r="D8779" s="84">
        <v>1</v>
      </c>
      <c r="E8779" s="84" t="e">
        <v>#N/A</v>
      </c>
      <c r="F8779" s="84" t="s">
        <v>70</v>
      </c>
    </row>
    <row r="8780" spans="1:6" x14ac:dyDescent="0.25">
      <c r="A8780" s="84">
        <v>1639152572</v>
      </c>
      <c r="C8780" s="84">
        <v>0</v>
      </c>
      <c r="D8780" s="84">
        <v>1</v>
      </c>
      <c r="E8780" s="84" t="e">
        <v>#N/A</v>
      </c>
      <c r="F8780" s="84" t="s">
        <v>68</v>
      </c>
    </row>
    <row r="8781" spans="1:6" x14ac:dyDescent="0.25">
      <c r="A8781" s="84">
        <v>1619958816</v>
      </c>
      <c r="C8781" s="84">
        <v>0</v>
      </c>
      <c r="D8781" s="84">
        <v>1</v>
      </c>
      <c r="E8781" s="84" t="e">
        <v>#N/A</v>
      </c>
      <c r="F8781" s="84" t="s">
        <v>66</v>
      </c>
    </row>
    <row r="8782" spans="1:6" x14ac:dyDescent="0.25">
      <c r="A8782" s="84">
        <v>1972730513</v>
      </c>
      <c r="C8782" s="84">
        <v>0</v>
      </c>
      <c r="D8782" s="84">
        <v>1</v>
      </c>
      <c r="E8782" s="84" t="e">
        <v>#N/A</v>
      </c>
      <c r="F8782" s="84" t="s">
        <v>63</v>
      </c>
    </row>
    <row r="8783" spans="1:6" x14ac:dyDescent="0.25">
      <c r="A8783" s="84">
        <v>1043676109</v>
      </c>
      <c r="C8783" s="84">
        <v>0</v>
      </c>
      <c r="D8783" s="84">
        <v>1</v>
      </c>
      <c r="E8783" s="84" t="e">
        <v>#N/A</v>
      </c>
      <c r="F8783" s="84" t="s">
        <v>66</v>
      </c>
    </row>
    <row r="8784" spans="1:6" x14ac:dyDescent="0.25">
      <c r="A8784" s="84">
        <v>1689102063</v>
      </c>
      <c r="C8784" s="84">
        <v>0</v>
      </c>
      <c r="D8784" s="84">
        <v>1</v>
      </c>
      <c r="E8784" s="84" t="e">
        <v>#N/A</v>
      </c>
      <c r="F8784" s="84" t="s">
        <v>66</v>
      </c>
    </row>
    <row r="8785" spans="1:6" x14ac:dyDescent="0.25">
      <c r="A8785" s="84">
        <v>1033605233</v>
      </c>
      <c r="C8785" s="84">
        <v>0</v>
      </c>
      <c r="D8785" s="84">
        <v>1</v>
      </c>
      <c r="E8785" s="84" t="e">
        <v>#N/A</v>
      </c>
      <c r="F8785" s="84" t="s">
        <v>70</v>
      </c>
    </row>
    <row r="8786" spans="1:6" x14ac:dyDescent="0.25">
      <c r="A8786" s="84">
        <v>1871262667</v>
      </c>
      <c r="C8786" s="84">
        <v>0</v>
      </c>
      <c r="D8786" s="84">
        <v>1</v>
      </c>
      <c r="E8786" s="84" t="e">
        <v>#N/A</v>
      </c>
      <c r="F8786" s="84" t="s">
        <v>66</v>
      </c>
    </row>
    <row r="8787" spans="1:6" x14ac:dyDescent="0.25">
      <c r="A8787" s="84">
        <v>1780613893</v>
      </c>
      <c r="C8787" s="84">
        <v>0</v>
      </c>
      <c r="D8787" s="84">
        <v>1</v>
      </c>
      <c r="E8787" s="84" t="e">
        <v>#N/A</v>
      </c>
      <c r="F8787" s="84" t="s">
        <v>68</v>
      </c>
    </row>
    <row r="8788" spans="1:6" x14ac:dyDescent="0.25">
      <c r="A8788" s="84">
        <v>1457712416</v>
      </c>
      <c r="C8788" s="84">
        <v>0</v>
      </c>
      <c r="D8788" s="84">
        <v>1</v>
      </c>
      <c r="E8788" s="84" t="e">
        <v>#N/A</v>
      </c>
      <c r="F8788" s="84" t="s">
        <v>66</v>
      </c>
    </row>
    <row r="8789" spans="1:6" x14ac:dyDescent="0.25">
      <c r="A8789" s="84">
        <v>1669472700</v>
      </c>
      <c r="C8789" s="84">
        <v>0</v>
      </c>
      <c r="D8789" s="84">
        <v>1</v>
      </c>
      <c r="E8789" s="84" t="e">
        <v>#N/A</v>
      </c>
      <c r="F8789" s="84" t="s">
        <v>66</v>
      </c>
    </row>
    <row r="8790" spans="1:6" x14ac:dyDescent="0.25">
      <c r="A8790" s="84">
        <v>1710157300</v>
      </c>
      <c r="C8790" s="84">
        <v>0</v>
      </c>
      <c r="D8790" s="84">
        <v>1</v>
      </c>
      <c r="E8790" s="84" t="e">
        <v>#N/A</v>
      </c>
      <c r="F8790" s="84" t="s">
        <v>63</v>
      </c>
    </row>
    <row r="8791" spans="1:6" x14ac:dyDescent="0.25">
      <c r="A8791" s="84">
        <v>1548225675</v>
      </c>
      <c r="C8791" s="84">
        <v>0</v>
      </c>
      <c r="D8791" s="84">
        <v>1</v>
      </c>
      <c r="E8791" s="84" t="e">
        <v>#N/A</v>
      </c>
      <c r="F8791" s="84" t="s">
        <v>68</v>
      </c>
    </row>
    <row r="8792" spans="1:6" x14ac:dyDescent="0.25">
      <c r="A8792" s="84">
        <v>1205009958</v>
      </c>
      <c r="C8792" s="84">
        <v>0</v>
      </c>
      <c r="D8792" s="84">
        <v>1</v>
      </c>
      <c r="E8792" s="84" t="e">
        <v>#N/A</v>
      </c>
      <c r="F8792" s="84" t="s">
        <v>66</v>
      </c>
    </row>
    <row r="8793" spans="1:6" x14ac:dyDescent="0.25">
      <c r="A8793" s="84">
        <v>1598199804</v>
      </c>
      <c r="C8793" s="84">
        <v>0</v>
      </c>
      <c r="D8793" s="84">
        <v>1</v>
      </c>
      <c r="E8793" s="84" t="e">
        <v>#N/A</v>
      </c>
      <c r="F8793" s="84" t="s">
        <v>66</v>
      </c>
    </row>
    <row r="8794" spans="1:6" x14ac:dyDescent="0.25">
      <c r="A8794" s="84">
        <v>1003263823</v>
      </c>
      <c r="C8794" s="84">
        <v>0</v>
      </c>
      <c r="D8794" s="84">
        <v>1</v>
      </c>
      <c r="E8794" s="84" t="e">
        <v>#N/A</v>
      </c>
      <c r="F8794" s="84" t="s">
        <v>66</v>
      </c>
    </row>
    <row r="8795" spans="1:6" x14ac:dyDescent="0.25">
      <c r="A8795" s="84">
        <v>1861967028</v>
      </c>
      <c r="C8795" s="84">
        <v>0</v>
      </c>
      <c r="D8795" s="84">
        <v>1</v>
      </c>
      <c r="E8795" s="84" t="e">
        <v>#N/A</v>
      </c>
      <c r="F8795" s="84" t="s">
        <v>66</v>
      </c>
    </row>
    <row r="8796" spans="1:6" x14ac:dyDescent="0.25">
      <c r="A8796" s="84">
        <v>1023637899</v>
      </c>
      <c r="C8796" s="84">
        <v>0</v>
      </c>
      <c r="D8796" s="84">
        <v>1</v>
      </c>
      <c r="E8796" s="84" t="e">
        <v>#N/A</v>
      </c>
      <c r="F8796" s="84" t="s">
        <v>66</v>
      </c>
    </row>
    <row r="8797" spans="1:6" x14ac:dyDescent="0.25">
      <c r="A8797" s="84">
        <v>1366432148</v>
      </c>
      <c r="C8797" s="84">
        <v>0</v>
      </c>
      <c r="D8797" s="84">
        <v>1</v>
      </c>
      <c r="E8797" s="84" t="e">
        <v>#N/A</v>
      </c>
      <c r="F8797" s="84" t="s">
        <v>66</v>
      </c>
    </row>
    <row r="8798" spans="1:6" x14ac:dyDescent="0.25">
      <c r="A8798" s="84">
        <v>1265725105</v>
      </c>
      <c r="C8798" s="84">
        <v>0</v>
      </c>
      <c r="D8798" s="84">
        <v>1</v>
      </c>
      <c r="E8798" s="84" t="e">
        <v>#N/A</v>
      </c>
      <c r="F8798" s="84" t="s">
        <v>66</v>
      </c>
    </row>
    <row r="8799" spans="1:6" x14ac:dyDescent="0.25">
      <c r="A8799" s="84">
        <v>1447626627</v>
      </c>
      <c r="C8799" s="84">
        <v>0</v>
      </c>
      <c r="D8799" s="84">
        <v>1</v>
      </c>
      <c r="E8799" s="84" t="e">
        <v>#N/A</v>
      </c>
      <c r="F8799" s="84" t="s">
        <v>66</v>
      </c>
    </row>
    <row r="8800" spans="1:6" x14ac:dyDescent="0.25">
      <c r="A8800" s="84">
        <v>1740754076</v>
      </c>
      <c r="C8800" s="84">
        <v>0</v>
      </c>
      <c r="D8800" s="84">
        <v>1</v>
      </c>
      <c r="E8800" s="84" t="e">
        <v>#N/A</v>
      </c>
      <c r="F8800" s="84" t="s">
        <v>66</v>
      </c>
    </row>
    <row r="8801" spans="1:6" x14ac:dyDescent="0.25">
      <c r="A8801" s="84">
        <v>1316407224</v>
      </c>
      <c r="C8801" s="84">
        <v>0</v>
      </c>
      <c r="D8801" s="84">
        <v>1</v>
      </c>
      <c r="E8801" s="84" t="e">
        <v>#N/A</v>
      </c>
      <c r="F8801" s="84" t="s">
        <v>66</v>
      </c>
    </row>
    <row r="8802" spans="1:6" x14ac:dyDescent="0.25">
      <c r="A8802" s="84">
        <v>1043595317</v>
      </c>
      <c r="C8802" s="84">
        <v>0</v>
      </c>
      <c r="D8802" s="84">
        <v>1</v>
      </c>
      <c r="E8802" s="84" t="e">
        <v>#N/A</v>
      </c>
      <c r="F8802" s="84" t="s">
        <v>66</v>
      </c>
    </row>
    <row r="8803" spans="1:6" x14ac:dyDescent="0.25">
      <c r="A8803" s="84">
        <v>1356344402</v>
      </c>
      <c r="C8803" s="84">
        <v>0</v>
      </c>
      <c r="D8803" s="84">
        <v>1</v>
      </c>
      <c r="E8803" s="84" t="e">
        <v>#N/A</v>
      </c>
      <c r="F8803" s="84" t="s">
        <v>66</v>
      </c>
    </row>
    <row r="8804" spans="1:6" x14ac:dyDescent="0.25">
      <c r="A8804" s="84">
        <v>1306224779</v>
      </c>
      <c r="C8804" s="84">
        <v>0</v>
      </c>
      <c r="D8804" s="84">
        <v>1</v>
      </c>
      <c r="E8804" s="84" t="e">
        <v>#N/A</v>
      </c>
      <c r="F8804" s="84" t="s">
        <v>66</v>
      </c>
    </row>
    <row r="8805" spans="1:6" x14ac:dyDescent="0.25">
      <c r="A8805" s="84">
        <v>1619138104</v>
      </c>
      <c r="C8805" s="84">
        <v>0</v>
      </c>
      <c r="D8805" s="84">
        <v>1</v>
      </c>
      <c r="E8805" s="84" t="e">
        <v>#N/A</v>
      </c>
      <c r="F8805" s="84" t="s">
        <v>66</v>
      </c>
    </row>
    <row r="8806" spans="1:6" x14ac:dyDescent="0.25">
      <c r="A8806" s="84">
        <v>1952401697</v>
      </c>
      <c r="C8806" s="84">
        <v>0</v>
      </c>
      <c r="D8806" s="84">
        <v>1</v>
      </c>
      <c r="E8806" s="84" t="e">
        <v>#N/A</v>
      </c>
      <c r="F8806" s="84" t="s">
        <v>66</v>
      </c>
    </row>
    <row r="8807" spans="1:6" x14ac:dyDescent="0.25">
      <c r="A8807" s="84">
        <v>1336235191</v>
      </c>
      <c r="C8807" s="84">
        <v>0</v>
      </c>
      <c r="D8807" s="84">
        <v>1</v>
      </c>
      <c r="E8807" s="84" t="e">
        <v>#N/A</v>
      </c>
      <c r="F8807" s="84" t="s">
        <v>70</v>
      </c>
    </row>
    <row r="8808" spans="1:6" x14ac:dyDescent="0.25">
      <c r="A8808" s="84">
        <v>1235391194</v>
      </c>
      <c r="C8808" s="84">
        <v>0</v>
      </c>
      <c r="D8808" s="84">
        <v>1</v>
      </c>
      <c r="E8808" s="84" t="e">
        <v>#N/A</v>
      </c>
      <c r="F8808" s="84" t="s">
        <v>68</v>
      </c>
    </row>
    <row r="8809" spans="1:6" x14ac:dyDescent="0.25">
      <c r="A8809" s="84">
        <v>1568429405</v>
      </c>
      <c r="C8809" s="84">
        <v>0</v>
      </c>
      <c r="D8809" s="84">
        <v>1</v>
      </c>
      <c r="E8809" s="84" t="e">
        <v>#N/A</v>
      </c>
      <c r="F8809" s="84" t="s">
        <v>70</v>
      </c>
    </row>
    <row r="8810" spans="1:6" x14ac:dyDescent="0.25">
      <c r="A8810" s="84">
        <v>1720247612</v>
      </c>
      <c r="C8810" s="84">
        <v>0</v>
      </c>
      <c r="D8810" s="84">
        <v>1</v>
      </c>
      <c r="E8810" s="84" t="e">
        <v>#N/A</v>
      </c>
      <c r="F8810" s="84" t="s">
        <v>66</v>
      </c>
    </row>
    <row r="8811" spans="1:6" x14ac:dyDescent="0.25">
      <c r="A8811" s="84">
        <v>1972867661</v>
      </c>
      <c r="C8811" s="84">
        <v>0</v>
      </c>
      <c r="D8811" s="84">
        <v>1</v>
      </c>
      <c r="E8811" s="84" t="e">
        <v>#N/A</v>
      </c>
      <c r="F8811" s="84" t="s">
        <v>66</v>
      </c>
    </row>
    <row r="8812" spans="1:6" x14ac:dyDescent="0.25">
      <c r="A8812" s="84">
        <v>1255748075</v>
      </c>
      <c r="C8812" s="84">
        <v>0</v>
      </c>
      <c r="D8812" s="84">
        <v>1</v>
      </c>
      <c r="E8812" s="84" t="e">
        <v>#N/A</v>
      </c>
      <c r="F8812" s="84" t="s">
        <v>66</v>
      </c>
    </row>
    <row r="8813" spans="1:6" x14ac:dyDescent="0.25">
      <c r="A8813" s="84">
        <v>1801904784</v>
      </c>
      <c r="C8813" s="84">
        <v>0</v>
      </c>
      <c r="D8813" s="84">
        <v>1</v>
      </c>
      <c r="E8813" s="84" t="e">
        <v>#N/A</v>
      </c>
      <c r="F8813" s="84" t="s">
        <v>66</v>
      </c>
    </row>
    <row r="8814" spans="1:6" x14ac:dyDescent="0.25">
      <c r="A8814" s="84">
        <v>1346220746</v>
      </c>
      <c r="C8814" s="84">
        <v>0</v>
      </c>
      <c r="D8814" s="84">
        <v>1</v>
      </c>
      <c r="E8814" s="84" t="e">
        <v>#N/A</v>
      </c>
      <c r="F8814" s="84" t="s">
        <v>70</v>
      </c>
    </row>
    <row r="8815" spans="1:6" x14ac:dyDescent="0.25">
      <c r="A8815" s="84">
        <v>1205291531</v>
      </c>
      <c r="C8815" s="84">
        <v>0</v>
      </c>
      <c r="D8815" s="84">
        <v>1</v>
      </c>
      <c r="E8815" s="84" t="e">
        <v>#N/A</v>
      </c>
      <c r="F8815" s="84" t="s">
        <v>66</v>
      </c>
    </row>
    <row r="8816" spans="1:6" x14ac:dyDescent="0.25">
      <c r="A8816" s="84">
        <v>1750743886</v>
      </c>
      <c r="C8816" s="84">
        <v>0</v>
      </c>
      <c r="D8816" s="84">
        <v>1</v>
      </c>
      <c r="E8816" s="84" t="e">
        <v>#N/A</v>
      </c>
      <c r="F8816" s="84" t="s">
        <v>66</v>
      </c>
    </row>
    <row r="8817" spans="1:6" x14ac:dyDescent="0.25">
      <c r="A8817" s="84">
        <v>1104409093</v>
      </c>
      <c r="C8817" s="84">
        <v>0</v>
      </c>
      <c r="D8817" s="84">
        <v>1</v>
      </c>
      <c r="E8817" s="84" t="e">
        <v>#N/A</v>
      </c>
      <c r="F8817" s="84" t="s">
        <v>67</v>
      </c>
    </row>
    <row r="8818" spans="1:6" x14ac:dyDescent="0.25">
      <c r="A8818" s="84">
        <v>1962461004</v>
      </c>
      <c r="C8818" s="84">
        <v>0</v>
      </c>
      <c r="D8818" s="84">
        <v>1</v>
      </c>
      <c r="E8818" s="84" t="e">
        <v>#N/A</v>
      </c>
      <c r="F8818" s="84" t="s">
        <v>68</v>
      </c>
    </row>
    <row r="8819" spans="1:6" x14ac:dyDescent="0.25">
      <c r="A8819" s="84">
        <v>1437104007</v>
      </c>
      <c r="C8819" s="84">
        <v>0</v>
      </c>
      <c r="D8819" s="84">
        <v>1</v>
      </c>
      <c r="E8819" s="84" t="e">
        <v>#N/A</v>
      </c>
      <c r="F8819" s="84" t="s">
        <v>70</v>
      </c>
    </row>
    <row r="8820" spans="1:6" x14ac:dyDescent="0.25">
      <c r="A8820" s="84">
        <v>1114287976</v>
      </c>
      <c r="C8820" s="84">
        <v>0</v>
      </c>
      <c r="D8820" s="84">
        <v>1</v>
      </c>
      <c r="E8820" s="84" t="e">
        <v>#N/A</v>
      </c>
      <c r="F8820" s="84" t="s">
        <v>66</v>
      </c>
    </row>
    <row r="8821" spans="1:6" x14ac:dyDescent="0.25">
      <c r="A8821" s="84">
        <v>1689631319</v>
      </c>
      <c r="C8821" s="84">
        <v>0</v>
      </c>
      <c r="D8821" s="84">
        <v>1</v>
      </c>
      <c r="E8821" s="84" t="e">
        <v>#N/A</v>
      </c>
      <c r="F8821" s="84" t="s">
        <v>66</v>
      </c>
    </row>
    <row r="8822" spans="1:6" x14ac:dyDescent="0.25">
      <c r="A8822" s="84">
        <v>1578528675</v>
      </c>
      <c r="C8822" s="84">
        <v>0</v>
      </c>
      <c r="D8822" s="84">
        <v>1</v>
      </c>
      <c r="E8822" s="84" t="e">
        <v>#N/A</v>
      </c>
      <c r="F8822" s="84" t="s">
        <v>66</v>
      </c>
    </row>
    <row r="8823" spans="1:6" x14ac:dyDescent="0.25">
      <c r="A8823" s="84">
        <v>1639478662</v>
      </c>
      <c r="C8823" s="84">
        <v>0</v>
      </c>
      <c r="D8823" s="84">
        <v>1</v>
      </c>
      <c r="E8823" s="84" t="e">
        <v>#N/A</v>
      </c>
      <c r="F8823" s="84" t="s">
        <v>70</v>
      </c>
    </row>
    <row r="8824" spans="1:6" x14ac:dyDescent="0.25">
      <c r="A8824" s="84">
        <v>1144545492</v>
      </c>
      <c r="C8824" s="84">
        <v>0</v>
      </c>
      <c r="D8824" s="84">
        <v>1</v>
      </c>
      <c r="E8824" s="84" t="e">
        <v>#N/A</v>
      </c>
      <c r="F8824" s="84" t="s">
        <v>66</v>
      </c>
    </row>
    <row r="8825" spans="1:6" x14ac:dyDescent="0.25">
      <c r="A8825" s="84">
        <v>1841250842</v>
      </c>
      <c r="C8825" s="84">
        <v>0</v>
      </c>
      <c r="D8825" s="84">
        <v>1</v>
      </c>
      <c r="E8825" s="84" t="e">
        <v>#N/A</v>
      </c>
      <c r="F8825" s="84" t="s">
        <v>66</v>
      </c>
    </row>
    <row r="8826" spans="1:6" x14ac:dyDescent="0.25">
      <c r="A8826" s="84">
        <v>1578806147</v>
      </c>
      <c r="C8826" s="84">
        <v>0</v>
      </c>
      <c r="D8826" s="84">
        <v>1</v>
      </c>
      <c r="E8826" s="84" t="e">
        <v>#N/A</v>
      </c>
      <c r="F8826" s="84" t="s">
        <v>66</v>
      </c>
    </row>
    <row r="8827" spans="1:6" x14ac:dyDescent="0.25">
      <c r="A8827" s="84">
        <v>1275812497</v>
      </c>
      <c r="C8827" s="84">
        <v>0</v>
      </c>
      <c r="D8827" s="84">
        <v>1</v>
      </c>
      <c r="E8827" s="84" t="e">
        <v>#N/A</v>
      </c>
      <c r="F8827" s="84" t="s">
        <v>70</v>
      </c>
    </row>
    <row r="8828" spans="1:6" x14ac:dyDescent="0.25">
      <c r="A8828" s="84">
        <v>1508201542</v>
      </c>
      <c r="C8828" s="84">
        <v>0</v>
      </c>
      <c r="D8828" s="84">
        <v>1</v>
      </c>
      <c r="E8828" s="84" t="e">
        <v>#N/A</v>
      </c>
      <c r="F8828" s="84" t="s">
        <v>66</v>
      </c>
    </row>
    <row r="8829" spans="1:6" x14ac:dyDescent="0.25">
      <c r="A8829" s="84">
        <v>1275862732</v>
      </c>
      <c r="C8829" s="84">
        <v>0</v>
      </c>
      <c r="D8829" s="84">
        <v>1</v>
      </c>
      <c r="E8829" s="84" t="e">
        <v>#N/A</v>
      </c>
      <c r="F8829" s="84" t="s">
        <v>66</v>
      </c>
    </row>
    <row r="8830" spans="1:6" x14ac:dyDescent="0.25">
      <c r="A8830" s="84">
        <v>1962472357</v>
      </c>
      <c r="C8830" s="84">
        <v>0</v>
      </c>
      <c r="D8830" s="84">
        <v>1</v>
      </c>
      <c r="E8830" s="84" t="e">
        <v>#N/A</v>
      </c>
      <c r="F8830" s="84" t="s">
        <v>66</v>
      </c>
    </row>
    <row r="8831" spans="1:6" x14ac:dyDescent="0.25">
      <c r="A8831" s="84">
        <v>1215427588</v>
      </c>
      <c r="C8831" s="84">
        <v>0</v>
      </c>
      <c r="D8831" s="84">
        <v>1</v>
      </c>
      <c r="E8831" s="84" t="e">
        <v>#N/A</v>
      </c>
      <c r="F8831" s="84" t="s">
        <v>67</v>
      </c>
    </row>
    <row r="8832" spans="1:6" x14ac:dyDescent="0.25">
      <c r="A8832" s="84">
        <v>1457459422</v>
      </c>
      <c r="C8832" s="84">
        <v>0</v>
      </c>
      <c r="D8832" s="84">
        <v>1</v>
      </c>
      <c r="E8832" s="84" t="e">
        <v>#N/A</v>
      </c>
      <c r="F8832" s="84" t="s">
        <v>68</v>
      </c>
    </row>
    <row r="8833" spans="1:6" x14ac:dyDescent="0.25">
      <c r="A8833" s="84">
        <v>1437120086</v>
      </c>
      <c r="C8833" s="84">
        <v>0</v>
      </c>
      <c r="D8833" s="84">
        <v>1</v>
      </c>
      <c r="E8833" s="84" t="e">
        <v>#N/A</v>
      </c>
      <c r="F8833" s="84" t="s">
        <v>66</v>
      </c>
    </row>
    <row r="8834" spans="1:6" x14ac:dyDescent="0.25">
      <c r="A8834" s="84">
        <v>1497857981</v>
      </c>
      <c r="C8834" s="84">
        <v>0</v>
      </c>
      <c r="D8834" s="84">
        <v>1</v>
      </c>
      <c r="E8834" s="84" t="e">
        <v>#N/A</v>
      </c>
      <c r="F8834" s="84" t="s">
        <v>66</v>
      </c>
    </row>
    <row r="8835" spans="1:6" x14ac:dyDescent="0.25">
      <c r="A8835" s="84">
        <v>1235366972</v>
      </c>
      <c r="C8835" s="84">
        <v>0</v>
      </c>
      <c r="D8835" s="84">
        <v>1</v>
      </c>
      <c r="E8835" s="84" t="e">
        <v>#N/A</v>
      </c>
      <c r="F8835" s="84" t="s">
        <v>66</v>
      </c>
    </row>
    <row r="8836" spans="1:6" x14ac:dyDescent="0.25">
      <c r="A8836" s="84">
        <v>1225582141</v>
      </c>
      <c r="C8836" s="84">
        <v>0</v>
      </c>
      <c r="D8836" s="84">
        <v>1</v>
      </c>
      <c r="E8836" s="84" t="e">
        <v>#N/A</v>
      </c>
      <c r="F8836" s="84" t="s">
        <v>66</v>
      </c>
    </row>
    <row r="8837" spans="1:6" x14ac:dyDescent="0.25">
      <c r="A8837" s="84">
        <v>1467086116</v>
      </c>
      <c r="C8837" s="84">
        <v>0</v>
      </c>
      <c r="D8837" s="84">
        <v>1</v>
      </c>
      <c r="E8837" s="84" t="e">
        <v>#N/A</v>
      </c>
      <c r="F8837" s="84" t="s">
        <v>66</v>
      </c>
    </row>
    <row r="8838" spans="1:6" x14ac:dyDescent="0.25">
      <c r="A8838" s="84">
        <v>1669142527</v>
      </c>
      <c r="C8838" s="84">
        <v>0</v>
      </c>
      <c r="D8838" s="84">
        <v>1</v>
      </c>
      <c r="E8838" s="84" t="e">
        <v>#N/A</v>
      </c>
      <c r="F8838" s="84" t="s">
        <v>67</v>
      </c>
    </row>
    <row r="8839" spans="1:6" x14ac:dyDescent="0.25">
      <c r="A8839" s="84">
        <v>1912678301</v>
      </c>
      <c r="C8839" s="84">
        <v>0</v>
      </c>
      <c r="D8839" s="84">
        <v>1</v>
      </c>
      <c r="E8839" s="84" t="e">
        <v>#N/A</v>
      </c>
      <c r="F8839" s="84" t="s">
        <v>66</v>
      </c>
    </row>
    <row r="8840" spans="1:6" x14ac:dyDescent="0.25">
      <c r="A8840" s="84">
        <v>1376244988</v>
      </c>
      <c r="C8840" s="84">
        <v>0</v>
      </c>
      <c r="D8840" s="84">
        <v>1</v>
      </c>
      <c r="E8840" s="84" t="e">
        <v>#N/A</v>
      </c>
      <c r="F8840" s="84" t="s">
        <v>68</v>
      </c>
    </row>
    <row r="8841" spans="1:6" x14ac:dyDescent="0.25">
      <c r="A8841" s="84">
        <v>1194193375</v>
      </c>
      <c r="C8841" s="84">
        <v>0</v>
      </c>
      <c r="D8841" s="84">
        <v>1</v>
      </c>
      <c r="E8841" s="84" t="e">
        <v>#N/A</v>
      </c>
      <c r="F8841" s="84" t="s">
        <v>66</v>
      </c>
    </row>
    <row r="8842" spans="1:6" x14ac:dyDescent="0.25">
      <c r="A8842" s="84">
        <v>1063848158</v>
      </c>
      <c r="C8842" s="84">
        <v>0</v>
      </c>
      <c r="D8842" s="84">
        <v>1</v>
      </c>
      <c r="E8842" s="84" t="e">
        <v>#N/A</v>
      </c>
      <c r="F8842" s="84" t="s">
        <v>66</v>
      </c>
    </row>
    <row r="8843" spans="1:6" x14ac:dyDescent="0.25">
      <c r="A8843" s="84">
        <v>1144207853</v>
      </c>
      <c r="C8843" s="84">
        <v>0</v>
      </c>
      <c r="D8843" s="84">
        <v>1</v>
      </c>
      <c r="E8843" s="84" t="e">
        <v>#N/A</v>
      </c>
      <c r="F8843" s="84" t="s">
        <v>70</v>
      </c>
    </row>
    <row r="8844" spans="1:6" x14ac:dyDescent="0.25">
      <c r="A8844" s="84">
        <v>1548265127</v>
      </c>
      <c r="C8844" s="84">
        <v>0</v>
      </c>
      <c r="D8844" s="84">
        <v>1</v>
      </c>
      <c r="E8844" s="84" t="e">
        <v>#N/A</v>
      </c>
      <c r="F8844" s="84" t="s">
        <v>70</v>
      </c>
    </row>
    <row r="8845" spans="1:6" x14ac:dyDescent="0.25">
      <c r="A8845" s="84">
        <v>1508096025</v>
      </c>
      <c r="C8845" s="84">
        <v>0</v>
      </c>
      <c r="D8845" s="84">
        <v>1</v>
      </c>
      <c r="E8845" s="84" t="e">
        <v>#N/A</v>
      </c>
      <c r="F8845" s="84" t="s">
        <v>68</v>
      </c>
    </row>
    <row r="8846" spans="1:6" x14ac:dyDescent="0.25">
      <c r="A8846" s="84">
        <v>1770044919</v>
      </c>
      <c r="C8846" s="84">
        <v>0</v>
      </c>
      <c r="D8846" s="84">
        <v>1</v>
      </c>
      <c r="E8846" s="84" t="e">
        <v>#N/A</v>
      </c>
      <c r="F8846" s="84" t="s">
        <v>66</v>
      </c>
    </row>
    <row r="8847" spans="1:6" x14ac:dyDescent="0.25">
      <c r="A8847" s="84">
        <v>1194202929</v>
      </c>
      <c r="C8847" s="84">
        <v>0</v>
      </c>
      <c r="D8847" s="84">
        <v>1</v>
      </c>
      <c r="E8847" s="84" t="e">
        <v>#N/A</v>
      </c>
      <c r="F8847" s="84" t="s">
        <v>67</v>
      </c>
    </row>
    <row r="8848" spans="1:6" x14ac:dyDescent="0.25">
      <c r="A8848" s="84">
        <v>1679033997</v>
      </c>
      <c r="C8848" s="84">
        <v>0</v>
      </c>
      <c r="D8848" s="84">
        <v>1</v>
      </c>
      <c r="E8848" s="84" t="e">
        <v>#N/A</v>
      </c>
      <c r="F8848" s="84" t="s">
        <v>68</v>
      </c>
    </row>
    <row r="8849" spans="1:6" x14ac:dyDescent="0.25">
      <c r="A8849" s="84">
        <v>1770217804</v>
      </c>
      <c r="C8849" s="84">
        <v>0</v>
      </c>
      <c r="D8849" s="84">
        <v>1</v>
      </c>
      <c r="E8849" s="84" t="e">
        <v>#N/A</v>
      </c>
      <c r="F8849" s="84" t="s">
        <v>63</v>
      </c>
    </row>
    <row r="8850" spans="1:6" x14ac:dyDescent="0.25">
      <c r="A8850" s="84">
        <v>1306487855</v>
      </c>
      <c r="C8850" s="84">
        <v>0</v>
      </c>
      <c r="D8850" s="84">
        <v>1</v>
      </c>
      <c r="E8850" s="84" t="e">
        <v>#N/A</v>
      </c>
      <c r="F8850" s="84" t="s">
        <v>67</v>
      </c>
    </row>
    <row r="8851" spans="1:6" x14ac:dyDescent="0.25">
      <c r="A8851" s="84">
        <v>1912439308</v>
      </c>
      <c r="C8851" s="84">
        <v>0</v>
      </c>
      <c r="D8851" s="84">
        <v>1</v>
      </c>
      <c r="E8851" s="84" t="e">
        <v>#N/A</v>
      </c>
      <c r="F8851" s="84" t="s">
        <v>63</v>
      </c>
    </row>
    <row r="8852" spans="1:6" x14ac:dyDescent="0.25">
      <c r="A8852" s="84">
        <v>1699386797</v>
      </c>
      <c r="C8852" s="84">
        <v>0</v>
      </c>
      <c r="D8852" s="84">
        <v>1</v>
      </c>
      <c r="E8852" s="84" t="e">
        <v>#N/A</v>
      </c>
      <c r="F8852" s="84" t="s">
        <v>70</v>
      </c>
    </row>
    <row r="8853" spans="1:6" x14ac:dyDescent="0.25">
      <c r="A8853" s="84">
        <v>1760447841</v>
      </c>
      <c r="C8853" s="84">
        <v>0</v>
      </c>
      <c r="D8853" s="84">
        <v>1</v>
      </c>
      <c r="E8853" s="84" t="e">
        <v>#N/A</v>
      </c>
      <c r="F8853" s="84" t="s">
        <v>63</v>
      </c>
    </row>
    <row r="8854" spans="1:6" x14ac:dyDescent="0.25">
      <c r="A8854" s="84">
        <v>1710316211</v>
      </c>
      <c r="C8854" s="84">
        <v>0</v>
      </c>
      <c r="D8854" s="84">
        <v>1</v>
      </c>
      <c r="E8854" s="84" t="e">
        <v>#N/A</v>
      </c>
      <c r="F8854" s="84" t="s">
        <v>66</v>
      </c>
    </row>
    <row r="8855" spans="1:6" x14ac:dyDescent="0.25">
      <c r="A8855" s="84">
        <v>1811421613</v>
      </c>
      <c r="C8855" s="84">
        <v>0</v>
      </c>
      <c r="D8855" s="84">
        <v>1</v>
      </c>
      <c r="E8855" s="84" t="e">
        <v>#N/A</v>
      </c>
      <c r="F8855" s="84" t="s">
        <v>66</v>
      </c>
    </row>
    <row r="8856" spans="1:6" x14ac:dyDescent="0.25">
      <c r="A8856" s="84">
        <v>1508481953</v>
      </c>
      <c r="C8856" s="84">
        <v>0</v>
      </c>
      <c r="D8856" s="84">
        <v>1</v>
      </c>
      <c r="E8856" s="84" t="e">
        <v>#N/A</v>
      </c>
      <c r="F8856" s="84" t="s">
        <v>66</v>
      </c>
    </row>
    <row r="8857" spans="1:6" x14ac:dyDescent="0.25">
      <c r="A8857" s="84">
        <v>1801067624</v>
      </c>
      <c r="C8857" s="84">
        <v>0</v>
      </c>
      <c r="D8857" s="84">
        <v>1</v>
      </c>
      <c r="E8857" s="84" t="e">
        <v>#N/A</v>
      </c>
      <c r="F8857" s="84" t="s">
        <v>70</v>
      </c>
    </row>
    <row r="8858" spans="1:6" x14ac:dyDescent="0.25">
      <c r="A8858" s="84">
        <v>1154652923</v>
      </c>
      <c r="C8858" s="84">
        <v>0</v>
      </c>
      <c r="D8858" s="84">
        <v>1</v>
      </c>
      <c r="E8858" s="84" t="e">
        <v>#N/A</v>
      </c>
      <c r="F8858" s="84" t="s">
        <v>66</v>
      </c>
    </row>
    <row r="8859" spans="1:6" x14ac:dyDescent="0.25">
      <c r="A8859" s="84">
        <v>1861722290</v>
      </c>
      <c r="C8859" s="84">
        <v>0</v>
      </c>
      <c r="D8859" s="84">
        <v>1</v>
      </c>
      <c r="E8859" s="84" t="e">
        <v>#N/A</v>
      </c>
      <c r="F8859" s="84" t="s">
        <v>66</v>
      </c>
    </row>
    <row r="8860" spans="1:6" x14ac:dyDescent="0.25">
      <c r="A8860" s="84">
        <v>1164738399</v>
      </c>
      <c r="C8860" s="84">
        <v>0</v>
      </c>
      <c r="D8860" s="84">
        <v>1</v>
      </c>
      <c r="E8860" s="84" t="e">
        <v>#N/A</v>
      </c>
      <c r="F8860" s="84" t="s">
        <v>66</v>
      </c>
    </row>
    <row r="8861" spans="1:6" x14ac:dyDescent="0.25">
      <c r="A8861" s="84">
        <v>1871911867</v>
      </c>
      <c r="C8861" s="84">
        <v>0</v>
      </c>
      <c r="D8861" s="84">
        <v>1</v>
      </c>
      <c r="E8861" s="84" t="e">
        <v>#N/A</v>
      </c>
      <c r="F8861" s="84" t="s">
        <v>66</v>
      </c>
    </row>
    <row r="8862" spans="1:6" x14ac:dyDescent="0.25">
      <c r="A8862" s="84">
        <v>1134784762</v>
      </c>
      <c r="C8862" s="84">
        <v>0</v>
      </c>
      <c r="D8862" s="84">
        <v>1</v>
      </c>
      <c r="E8862" s="84" t="e">
        <v>#N/A</v>
      </c>
      <c r="F8862" s="84" t="s">
        <v>67</v>
      </c>
    </row>
    <row r="8863" spans="1:6" x14ac:dyDescent="0.25">
      <c r="A8863" s="84">
        <v>1023452034</v>
      </c>
      <c r="C8863" s="84">
        <v>0</v>
      </c>
      <c r="D8863" s="84">
        <v>1</v>
      </c>
      <c r="E8863" s="84" t="e">
        <v>#N/A</v>
      </c>
      <c r="F8863" s="84" t="s">
        <v>63</v>
      </c>
    </row>
    <row r="8864" spans="1:6" x14ac:dyDescent="0.25">
      <c r="A8864" s="84">
        <v>1457337388</v>
      </c>
      <c r="C8864" s="84">
        <v>0</v>
      </c>
      <c r="D8864" s="84">
        <v>1</v>
      </c>
      <c r="E8864" s="84" t="e">
        <v>#N/A</v>
      </c>
      <c r="F8864" s="84" t="s">
        <v>66</v>
      </c>
    </row>
    <row r="8865" spans="1:6" x14ac:dyDescent="0.25">
      <c r="A8865" s="84">
        <v>1619359262</v>
      </c>
      <c r="C8865" s="84">
        <v>0</v>
      </c>
      <c r="D8865" s="84">
        <v>1</v>
      </c>
      <c r="E8865" s="84" t="e">
        <v>#N/A</v>
      </c>
      <c r="F8865" s="84" t="s">
        <v>66</v>
      </c>
    </row>
    <row r="8866" spans="1:6" x14ac:dyDescent="0.25">
      <c r="A8866" s="84">
        <v>1629528823</v>
      </c>
      <c r="C8866" s="84">
        <v>0</v>
      </c>
      <c r="D8866" s="84">
        <v>1</v>
      </c>
      <c r="E8866" s="84" t="e">
        <v>#N/A</v>
      </c>
      <c r="F8866" s="84" t="s">
        <v>70</v>
      </c>
    </row>
    <row r="8867" spans="1:6" x14ac:dyDescent="0.25">
      <c r="A8867" s="84">
        <v>1255992293</v>
      </c>
      <c r="C8867" s="84">
        <v>0</v>
      </c>
      <c r="D8867" s="84">
        <v>1</v>
      </c>
      <c r="E8867" s="84" t="e">
        <v>#N/A</v>
      </c>
      <c r="F8867" s="84" t="s">
        <v>66</v>
      </c>
    </row>
    <row r="8868" spans="1:6" x14ac:dyDescent="0.25">
      <c r="A8868" s="84">
        <v>1427129436</v>
      </c>
      <c r="C8868" s="84">
        <v>0</v>
      </c>
      <c r="D8868" s="84">
        <v>1</v>
      </c>
      <c r="E8868" s="84" t="e">
        <v>#N/A</v>
      </c>
      <c r="F8868" s="84" t="s">
        <v>66</v>
      </c>
    </row>
    <row r="8869" spans="1:6" x14ac:dyDescent="0.25">
      <c r="A8869" s="84">
        <v>1114993664</v>
      </c>
      <c r="C8869" s="84">
        <v>0</v>
      </c>
      <c r="D8869" s="84">
        <v>1</v>
      </c>
      <c r="E8869" s="84" t="e">
        <v>#N/A</v>
      </c>
      <c r="F8869" s="84" t="s">
        <v>66</v>
      </c>
    </row>
    <row r="8870" spans="1:6" x14ac:dyDescent="0.25">
      <c r="A8870" s="84">
        <v>1255452751</v>
      </c>
      <c r="C8870" s="84">
        <v>0</v>
      </c>
      <c r="D8870" s="84">
        <v>1</v>
      </c>
      <c r="E8870" s="84" t="e">
        <v>#N/A</v>
      </c>
      <c r="F8870" s="84" t="s">
        <v>66</v>
      </c>
    </row>
    <row r="8871" spans="1:6" x14ac:dyDescent="0.25">
      <c r="A8871" s="84">
        <v>1962612788</v>
      </c>
      <c r="C8871" s="84">
        <v>0</v>
      </c>
      <c r="D8871" s="84">
        <v>1</v>
      </c>
      <c r="E8871" s="84" t="e">
        <v>#N/A</v>
      </c>
      <c r="F8871" s="84" t="s">
        <v>68</v>
      </c>
    </row>
    <row r="8872" spans="1:6" x14ac:dyDescent="0.25">
      <c r="A8872" s="84">
        <v>1508186875</v>
      </c>
      <c r="C8872" s="84">
        <v>0</v>
      </c>
      <c r="D8872" s="84">
        <v>1</v>
      </c>
      <c r="E8872" s="84" t="e">
        <v>#N/A</v>
      </c>
      <c r="F8872" s="84" t="s">
        <v>66</v>
      </c>
    </row>
    <row r="8873" spans="1:6" x14ac:dyDescent="0.25">
      <c r="A8873" s="84">
        <v>1255674966</v>
      </c>
      <c r="C8873" s="84">
        <v>0</v>
      </c>
      <c r="D8873" s="84">
        <v>1</v>
      </c>
      <c r="E8873" s="84" t="e">
        <v>#N/A</v>
      </c>
      <c r="F8873" s="84" t="s">
        <v>70</v>
      </c>
    </row>
    <row r="8874" spans="1:6" x14ac:dyDescent="0.25">
      <c r="A8874" s="84">
        <v>1083188635</v>
      </c>
      <c r="C8874" s="84">
        <v>0</v>
      </c>
      <c r="D8874" s="84">
        <v>1</v>
      </c>
      <c r="E8874" s="84" t="e">
        <v>#N/A</v>
      </c>
      <c r="F8874" s="84" t="s">
        <v>68</v>
      </c>
    </row>
    <row r="8875" spans="1:6" x14ac:dyDescent="0.25">
      <c r="A8875" s="84">
        <v>1508278813</v>
      </c>
      <c r="C8875" s="84">
        <v>0</v>
      </c>
      <c r="D8875" s="84">
        <v>1</v>
      </c>
      <c r="E8875" s="84" t="e">
        <v>#N/A</v>
      </c>
      <c r="F8875" s="84" t="s">
        <v>66</v>
      </c>
    </row>
    <row r="8876" spans="1:6" x14ac:dyDescent="0.25">
      <c r="A8876" s="84">
        <v>1275184509</v>
      </c>
      <c r="C8876" s="84">
        <v>0</v>
      </c>
      <c r="D8876" s="84">
        <v>1</v>
      </c>
      <c r="E8876" s="84" t="e">
        <v>#N/A</v>
      </c>
      <c r="F8876" s="84" t="s">
        <v>66</v>
      </c>
    </row>
    <row r="8877" spans="1:6" x14ac:dyDescent="0.25">
      <c r="A8877" s="84">
        <v>1629219308</v>
      </c>
      <c r="C8877" s="84">
        <v>0</v>
      </c>
      <c r="D8877" s="84">
        <v>1</v>
      </c>
      <c r="E8877" s="84" t="e">
        <v>#N/A</v>
      </c>
      <c r="F8877" s="84" t="s">
        <v>66</v>
      </c>
    </row>
    <row r="8878" spans="1:6" x14ac:dyDescent="0.25">
      <c r="A8878" s="84">
        <v>1497070320</v>
      </c>
      <c r="C8878" s="84">
        <v>0</v>
      </c>
      <c r="D8878" s="84">
        <v>1</v>
      </c>
      <c r="E8878" s="84" t="e">
        <v>#N/A</v>
      </c>
      <c r="F8878" s="84" t="s">
        <v>70</v>
      </c>
    </row>
    <row r="8879" spans="1:6" x14ac:dyDescent="0.25">
      <c r="A8879" s="84">
        <v>1649407289</v>
      </c>
      <c r="C8879" s="84">
        <v>0</v>
      </c>
      <c r="D8879" s="84">
        <v>1</v>
      </c>
      <c r="E8879" s="84" t="e">
        <v>#N/A</v>
      </c>
      <c r="F8879" s="84" t="s">
        <v>66</v>
      </c>
    </row>
    <row r="8880" spans="1:6" x14ac:dyDescent="0.25">
      <c r="A8880" s="84">
        <v>1336547975</v>
      </c>
      <c r="C8880" s="84">
        <v>0</v>
      </c>
      <c r="D8880" s="84">
        <v>1</v>
      </c>
      <c r="E8880" s="84" t="e">
        <v>#N/A</v>
      </c>
      <c r="F8880" s="84" t="s">
        <v>70</v>
      </c>
    </row>
    <row r="8881" spans="1:6" x14ac:dyDescent="0.25">
      <c r="A8881" s="84">
        <v>1316558372</v>
      </c>
      <c r="C8881" s="84">
        <v>0</v>
      </c>
      <c r="D8881" s="84">
        <v>1</v>
      </c>
      <c r="E8881" s="84" t="e">
        <v>#N/A</v>
      </c>
      <c r="F8881" s="84" t="s">
        <v>66</v>
      </c>
    </row>
    <row r="8882" spans="1:6" x14ac:dyDescent="0.25">
      <c r="A8882" s="84">
        <v>1598170581</v>
      </c>
      <c r="C8882" s="84">
        <v>0</v>
      </c>
      <c r="D8882" s="84">
        <v>1</v>
      </c>
      <c r="E8882" s="84" t="e">
        <v>#N/A</v>
      </c>
      <c r="F8882" s="84" t="s">
        <v>66</v>
      </c>
    </row>
    <row r="8883" spans="1:6" x14ac:dyDescent="0.25">
      <c r="A8883" s="84">
        <v>1528554508</v>
      </c>
      <c r="C8883" s="84">
        <v>0</v>
      </c>
      <c r="D8883" s="84">
        <v>1</v>
      </c>
      <c r="E8883" s="84" t="e">
        <v>#N/A</v>
      </c>
      <c r="F8883" s="84" t="s">
        <v>66</v>
      </c>
    </row>
    <row r="8884" spans="1:6" x14ac:dyDescent="0.25">
      <c r="A8884" s="84">
        <v>1780241976</v>
      </c>
      <c r="C8884" s="84">
        <v>0</v>
      </c>
      <c r="D8884" s="84">
        <v>1</v>
      </c>
      <c r="E8884" s="84" t="e">
        <v>#N/A</v>
      </c>
      <c r="F8884" s="84" t="s">
        <v>66</v>
      </c>
    </row>
    <row r="8885" spans="1:6" x14ac:dyDescent="0.25">
      <c r="A8885" s="84">
        <v>1376217315</v>
      </c>
      <c r="C8885" s="84">
        <v>0</v>
      </c>
      <c r="D8885" s="84">
        <v>1</v>
      </c>
      <c r="E8885" s="84" t="e">
        <v>#N/A</v>
      </c>
      <c r="F8885" s="84" t="s">
        <v>66</v>
      </c>
    </row>
    <row r="8886" spans="1:6" x14ac:dyDescent="0.25">
      <c r="A8886" s="84">
        <v>1639171481</v>
      </c>
      <c r="C8886" s="84">
        <v>0</v>
      </c>
      <c r="D8886" s="84">
        <v>1</v>
      </c>
      <c r="E8886" s="84" t="e">
        <v>#N/A</v>
      </c>
      <c r="F8886" s="84" t="s">
        <v>70</v>
      </c>
    </row>
    <row r="8887" spans="1:6" x14ac:dyDescent="0.25">
      <c r="A8887" s="84">
        <v>1164665998</v>
      </c>
      <c r="C8887" s="84">
        <v>0</v>
      </c>
      <c r="D8887" s="84">
        <v>1</v>
      </c>
      <c r="E8887" s="84" t="e">
        <v>#N/A</v>
      </c>
      <c r="F8887" s="84" t="s">
        <v>66</v>
      </c>
    </row>
    <row r="8888" spans="1:6" x14ac:dyDescent="0.25">
      <c r="A8888" s="84">
        <v>1699735522</v>
      </c>
      <c r="C8888" s="84">
        <v>0</v>
      </c>
      <c r="D8888" s="84">
        <v>1</v>
      </c>
      <c r="E8888" s="84" t="e">
        <v>#N/A</v>
      </c>
      <c r="F8888" s="84" t="s">
        <v>66</v>
      </c>
    </row>
    <row r="8889" spans="1:6" x14ac:dyDescent="0.25">
      <c r="A8889" s="84">
        <v>1831290717</v>
      </c>
      <c r="C8889" s="84">
        <v>0</v>
      </c>
      <c r="D8889" s="84">
        <v>1</v>
      </c>
      <c r="E8889" s="84" t="e">
        <v>#N/A</v>
      </c>
      <c r="F8889" s="84" t="s">
        <v>66</v>
      </c>
    </row>
    <row r="8890" spans="1:6" x14ac:dyDescent="0.25">
      <c r="A8890" s="84">
        <v>1497117477</v>
      </c>
      <c r="C8890" s="84">
        <v>0</v>
      </c>
      <c r="D8890" s="84">
        <v>1</v>
      </c>
      <c r="E8890" s="84" t="e">
        <v>#N/A</v>
      </c>
      <c r="F8890" s="84" t="s">
        <v>66</v>
      </c>
    </row>
    <row r="8891" spans="1:6" x14ac:dyDescent="0.25">
      <c r="A8891" s="84">
        <v>1558326207</v>
      </c>
      <c r="C8891" s="84">
        <v>0</v>
      </c>
      <c r="D8891" s="84">
        <v>1</v>
      </c>
      <c r="E8891" s="84" t="e">
        <v>#N/A</v>
      </c>
      <c r="F8891" s="84" t="s">
        <v>68</v>
      </c>
    </row>
    <row r="8892" spans="1:6" x14ac:dyDescent="0.25">
      <c r="A8892" s="84">
        <v>1962475707</v>
      </c>
      <c r="C8892" s="84">
        <v>0</v>
      </c>
      <c r="D8892" s="84">
        <v>1</v>
      </c>
      <c r="E8892" s="84" t="e">
        <v>#N/A</v>
      </c>
      <c r="F8892" s="84" t="s">
        <v>63</v>
      </c>
    </row>
    <row r="8893" spans="1:6" x14ac:dyDescent="0.25">
      <c r="A8893" s="84">
        <v>1538180575</v>
      </c>
      <c r="C8893" s="84">
        <v>0</v>
      </c>
      <c r="D8893" s="84">
        <v>1</v>
      </c>
      <c r="E8893" s="84" t="e">
        <v>#N/A</v>
      </c>
      <c r="F8893" s="84" t="s">
        <v>66</v>
      </c>
    </row>
    <row r="8894" spans="1:6" x14ac:dyDescent="0.25">
      <c r="A8894" s="84">
        <v>1306830187</v>
      </c>
      <c r="C8894" s="84">
        <v>0</v>
      </c>
      <c r="D8894" s="84">
        <v>1</v>
      </c>
      <c r="E8894" s="84" t="e">
        <v>#N/A</v>
      </c>
      <c r="F8894" s="84" t="s">
        <v>67</v>
      </c>
    </row>
    <row r="8895" spans="1:6" x14ac:dyDescent="0.25">
      <c r="A8895" s="84">
        <v>1558705814</v>
      </c>
      <c r="C8895" s="84">
        <v>0</v>
      </c>
      <c r="D8895" s="84">
        <v>1</v>
      </c>
      <c r="E8895" s="84" t="e">
        <v>#N/A</v>
      </c>
      <c r="F8895" s="84" t="s">
        <v>66</v>
      </c>
    </row>
    <row r="8896" spans="1:6" x14ac:dyDescent="0.25">
      <c r="A8896" s="84">
        <v>1164716577</v>
      </c>
      <c r="C8896" s="84">
        <v>0</v>
      </c>
      <c r="D8896" s="84">
        <v>1</v>
      </c>
      <c r="E8896" s="84" t="e">
        <v>#N/A</v>
      </c>
      <c r="F8896" s="84" t="s">
        <v>66</v>
      </c>
    </row>
    <row r="8897" spans="1:6" x14ac:dyDescent="0.25">
      <c r="A8897" s="84">
        <v>1942542444</v>
      </c>
      <c r="C8897" s="84">
        <v>0</v>
      </c>
      <c r="D8897" s="84">
        <v>1</v>
      </c>
      <c r="E8897" s="84" t="e">
        <v>#N/A</v>
      </c>
      <c r="F8897" s="84" t="s">
        <v>63</v>
      </c>
    </row>
    <row r="8898" spans="1:6" x14ac:dyDescent="0.25">
      <c r="A8898" s="84">
        <v>1134548472</v>
      </c>
      <c r="C8898" s="84">
        <v>0</v>
      </c>
      <c r="D8898" s="84">
        <v>1</v>
      </c>
      <c r="E8898" s="84" t="e">
        <v>#N/A</v>
      </c>
      <c r="F8898" s="84" t="s">
        <v>63</v>
      </c>
    </row>
    <row r="8899" spans="1:6" x14ac:dyDescent="0.25">
      <c r="A8899" s="84">
        <v>1861855686</v>
      </c>
      <c r="C8899" s="84">
        <v>0</v>
      </c>
      <c r="D8899" s="84">
        <v>1</v>
      </c>
      <c r="E8899" s="84" t="e">
        <v>#N/A</v>
      </c>
      <c r="F8899" s="84" t="s">
        <v>66</v>
      </c>
    </row>
    <row r="8900" spans="1:6" x14ac:dyDescent="0.25">
      <c r="A8900" s="84">
        <v>1972002491</v>
      </c>
      <c r="C8900" s="84">
        <v>0</v>
      </c>
      <c r="D8900" s="84">
        <v>1</v>
      </c>
      <c r="E8900" s="84" t="e">
        <v>#N/A</v>
      </c>
      <c r="F8900" s="84" t="s">
        <v>66</v>
      </c>
    </row>
    <row r="8901" spans="1:6" x14ac:dyDescent="0.25">
      <c r="A8901" s="84">
        <v>1417614462</v>
      </c>
      <c r="C8901" s="84">
        <v>0</v>
      </c>
      <c r="D8901" s="84">
        <v>1</v>
      </c>
      <c r="E8901" s="84" t="e">
        <v>#N/A</v>
      </c>
      <c r="F8901" s="84" t="s">
        <v>66</v>
      </c>
    </row>
    <row r="8902" spans="1:6" x14ac:dyDescent="0.25">
      <c r="A8902" s="84">
        <v>1215921473</v>
      </c>
      <c r="C8902" s="84">
        <v>0</v>
      </c>
      <c r="D8902" s="84">
        <v>1</v>
      </c>
      <c r="E8902" s="84" t="e">
        <v>#N/A</v>
      </c>
      <c r="F8902" s="84" t="s">
        <v>66</v>
      </c>
    </row>
    <row r="8903" spans="1:6" x14ac:dyDescent="0.25">
      <c r="A8903" s="84">
        <v>1962416776</v>
      </c>
      <c r="C8903" s="84">
        <v>0</v>
      </c>
      <c r="D8903" s="84">
        <v>1</v>
      </c>
      <c r="E8903" s="84" t="e">
        <v>#N/A</v>
      </c>
      <c r="F8903" s="84" t="s">
        <v>66</v>
      </c>
    </row>
    <row r="8904" spans="1:6" x14ac:dyDescent="0.25">
      <c r="A8904" s="84">
        <v>1356692230</v>
      </c>
      <c r="C8904" s="84">
        <v>0</v>
      </c>
      <c r="D8904" s="84">
        <v>1</v>
      </c>
      <c r="E8904" s="84" t="e">
        <v>#N/A</v>
      </c>
      <c r="F8904" s="84" t="s">
        <v>68</v>
      </c>
    </row>
    <row r="8905" spans="1:6" x14ac:dyDescent="0.25">
      <c r="A8905" s="84">
        <v>1184821274</v>
      </c>
      <c r="C8905" s="84">
        <v>0</v>
      </c>
      <c r="D8905" s="84">
        <v>1</v>
      </c>
      <c r="E8905" s="84" t="e">
        <v>#N/A</v>
      </c>
      <c r="F8905" s="84" t="s">
        <v>70</v>
      </c>
    </row>
    <row r="8906" spans="1:6" x14ac:dyDescent="0.25">
      <c r="A8906" s="84">
        <v>1073047114</v>
      </c>
      <c r="C8906" s="84">
        <v>0</v>
      </c>
      <c r="D8906" s="84">
        <v>1</v>
      </c>
      <c r="E8906" s="84" t="e">
        <v>#N/A</v>
      </c>
      <c r="F8906" s="84" t="s">
        <v>63</v>
      </c>
    </row>
    <row r="8907" spans="1:6" x14ac:dyDescent="0.25">
      <c r="A8907" s="84">
        <v>1396860169</v>
      </c>
      <c r="C8907" s="84">
        <v>0</v>
      </c>
      <c r="D8907" s="84">
        <v>1</v>
      </c>
      <c r="E8907" s="84" t="e">
        <v>#N/A</v>
      </c>
      <c r="F8907" s="84" t="s">
        <v>63</v>
      </c>
    </row>
    <row r="8908" spans="1:6" x14ac:dyDescent="0.25">
      <c r="A8908" s="84">
        <v>1033506910</v>
      </c>
      <c r="C8908" s="84">
        <v>0</v>
      </c>
      <c r="D8908" s="84">
        <v>1</v>
      </c>
      <c r="E8908" s="84" t="e">
        <v>#N/A</v>
      </c>
      <c r="F8908" s="84" t="s">
        <v>66</v>
      </c>
    </row>
    <row r="8909" spans="1:6" x14ac:dyDescent="0.25">
      <c r="A8909" s="84">
        <v>1619437001</v>
      </c>
      <c r="C8909" s="84">
        <v>0</v>
      </c>
      <c r="D8909" s="84">
        <v>1</v>
      </c>
      <c r="E8909" s="84" t="e">
        <v>#N/A</v>
      </c>
      <c r="F8909" s="84" t="s">
        <v>66</v>
      </c>
    </row>
    <row r="8910" spans="1:6" x14ac:dyDescent="0.25">
      <c r="A8910" s="84">
        <v>1811974298</v>
      </c>
      <c r="C8910" s="84">
        <v>0</v>
      </c>
      <c r="D8910" s="84">
        <v>1</v>
      </c>
      <c r="E8910" s="84" t="e">
        <v>#N/A</v>
      </c>
      <c r="F8910" s="84" t="s">
        <v>68</v>
      </c>
    </row>
    <row r="8911" spans="1:6" x14ac:dyDescent="0.25">
      <c r="A8911" s="84">
        <v>1265431563</v>
      </c>
      <c r="C8911" s="84">
        <v>0</v>
      </c>
      <c r="D8911" s="84">
        <v>1</v>
      </c>
      <c r="E8911" s="84" t="e">
        <v>#N/A</v>
      </c>
      <c r="F8911" s="84" t="s">
        <v>66</v>
      </c>
    </row>
    <row r="8912" spans="1:6" x14ac:dyDescent="0.25">
      <c r="A8912" s="84">
        <v>1922054733</v>
      </c>
      <c r="C8912" s="84">
        <v>0</v>
      </c>
      <c r="D8912" s="84">
        <v>1</v>
      </c>
      <c r="E8912" s="84" t="e">
        <v>#N/A</v>
      </c>
      <c r="F8912" s="84" t="s">
        <v>63</v>
      </c>
    </row>
    <row r="8913" spans="1:6" x14ac:dyDescent="0.25">
      <c r="A8913" s="84">
        <v>1972923431</v>
      </c>
      <c r="C8913" s="84">
        <v>0</v>
      </c>
      <c r="D8913" s="84">
        <v>1</v>
      </c>
      <c r="E8913" s="84" t="e">
        <v>#N/A</v>
      </c>
      <c r="F8913" s="84" t="s">
        <v>66</v>
      </c>
    </row>
    <row r="8914" spans="1:6" x14ac:dyDescent="0.25">
      <c r="A8914" s="84">
        <v>1134232051</v>
      </c>
      <c r="C8914" s="84">
        <v>0</v>
      </c>
      <c r="D8914" s="84">
        <v>1</v>
      </c>
      <c r="E8914" s="84" t="e">
        <v>#N/A</v>
      </c>
      <c r="F8914" s="84" t="s">
        <v>66</v>
      </c>
    </row>
    <row r="8915" spans="1:6" x14ac:dyDescent="0.25">
      <c r="A8915" s="84">
        <v>1659791663</v>
      </c>
      <c r="C8915" s="84">
        <v>0</v>
      </c>
      <c r="D8915" s="84">
        <v>1</v>
      </c>
      <c r="E8915" s="84" t="e">
        <v>#N/A</v>
      </c>
      <c r="F8915" s="84" t="s">
        <v>66</v>
      </c>
    </row>
    <row r="8916" spans="1:6" x14ac:dyDescent="0.25">
      <c r="A8916" s="84">
        <v>1831761287</v>
      </c>
      <c r="C8916" s="84">
        <v>0</v>
      </c>
      <c r="D8916" s="84">
        <v>1</v>
      </c>
      <c r="E8916" s="84" t="e">
        <v>#N/A</v>
      </c>
      <c r="F8916" s="84" t="s">
        <v>66</v>
      </c>
    </row>
    <row r="8917" spans="1:6" x14ac:dyDescent="0.25">
      <c r="A8917" s="84">
        <v>1386728475</v>
      </c>
      <c r="C8917" s="84">
        <v>0</v>
      </c>
      <c r="D8917" s="84">
        <v>1</v>
      </c>
      <c r="E8917" s="84" t="e">
        <v>#N/A</v>
      </c>
      <c r="F8917" s="84" t="s">
        <v>70</v>
      </c>
    </row>
    <row r="8918" spans="1:6" x14ac:dyDescent="0.25">
      <c r="A8918" s="84">
        <v>1548487432</v>
      </c>
      <c r="C8918" s="84">
        <v>0</v>
      </c>
      <c r="D8918" s="84">
        <v>1</v>
      </c>
      <c r="E8918" s="84" t="e">
        <v>#N/A</v>
      </c>
      <c r="F8918" s="84" t="s">
        <v>66</v>
      </c>
    </row>
    <row r="8919" spans="1:6" x14ac:dyDescent="0.25">
      <c r="A8919" s="84">
        <v>1639500945</v>
      </c>
      <c r="C8919" s="84">
        <v>0</v>
      </c>
      <c r="D8919" s="84">
        <v>1</v>
      </c>
      <c r="E8919" s="84" t="e">
        <v>#N/A</v>
      </c>
      <c r="F8919" s="84" t="s">
        <v>66</v>
      </c>
    </row>
    <row r="8920" spans="1:6" x14ac:dyDescent="0.25">
      <c r="A8920" s="84">
        <v>1306073382</v>
      </c>
      <c r="C8920" s="84">
        <v>0</v>
      </c>
      <c r="D8920" s="84">
        <v>1</v>
      </c>
      <c r="E8920" s="84" t="e">
        <v>#N/A</v>
      </c>
      <c r="F8920" s="84" t="s">
        <v>70</v>
      </c>
    </row>
    <row r="8921" spans="1:6" x14ac:dyDescent="0.25">
      <c r="A8921" s="84">
        <v>1306009907</v>
      </c>
      <c r="C8921" s="84">
        <v>0</v>
      </c>
      <c r="D8921" s="84">
        <v>1</v>
      </c>
      <c r="E8921" s="84" t="e">
        <v>#N/A</v>
      </c>
      <c r="F8921" s="84" t="s">
        <v>66</v>
      </c>
    </row>
    <row r="8922" spans="1:6" x14ac:dyDescent="0.25">
      <c r="A8922" s="84">
        <v>1023541109</v>
      </c>
      <c r="C8922" s="84">
        <v>0</v>
      </c>
      <c r="D8922" s="84">
        <v>1</v>
      </c>
      <c r="E8922" s="84" t="e">
        <v>#N/A</v>
      </c>
      <c r="F8922" s="84" t="s">
        <v>66</v>
      </c>
    </row>
    <row r="8923" spans="1:6" x14ac:dyDescent="0.25">
      <c r="A8923" s="84">
        <v>1053175935</v>
      </c>
      <c r="C8923" s="84">
        <v>0</v>
      </c>
      <c r="D8923" s="84">
        <v>1</v>
      </c>
      <c r="E8923" s="84" t="e">
        <v>#N/A</v>
      </c>
      <c r="F8923" s="84" t="s">
        <v>67</v>
      </c>
    </row>
    <row r="8924" spans="1:6" x14ac:dyDescent="0.25">
      <c r="A8924" s="84">
        <v>1720023328</v>
      </c>
      <c r="C8924" s="84">
        <v>0</v>
      </c>
      <c r="D8924" s="84">
        <v>1</v>
      </c>
      <c r="E8924" s="84" t="e">
        <v>#N/A</v>
      </c>
      <c r="F8924" s="84" t="s">
        <v>66</v>
      </c>
    </row>
    <row r="8925" spans="1:6" x14ac:dyDescent="0.25">
      <c r="A8925" s="84">
        <v>1538240007</v>
      </c>
      <c r="C8925" s="84">
        <v>0</v>
      </c>
      <c r="D8925" s="84">
        <v>1</v>
      </c>
      <c r="E8925" s="84" t="e">
        <v>#N/A</v>
      </c>
      <c r="F8925" s="84" t="s">
        <v>70</v>
      </c>
    </row>
    <row r="8926" spans="1:6" x14ac:dyDescent="0.25">
      <c r="A8926" s="84">
        <v>1861598518</v>
      </c>
      <c r="C8926" s="84">
        <v>0</v>
      </c>
      <c r="D8926" s="84">
        <v>1</v>
      </c>
      <c r="E8926" s="84" t="e">
        <v>#N/A</v>
      </c>
      <c r="F8926" s="84" t="s">
        <v>63</v>
      </c>
    </row>
    <row r="8927" spans="1:6" x14ac:dyDescent="0.25">
      <c r="A8927" s="84">
        <v>1235450792</v>
      </c>
      <c r="C8927" s="84">
        <v>0</v>
      </c>
      <c r="D8927" s="84">
        <v>1</v>
      </c>
      <c r="E8927" s="84" t="e">
        <v>#N/A</v>
      </c>
      <c r="F8927" s="84" t="s">
        <v>67</v>
      </c>
    </row>
    <row r="8928" spans="1:6" x14ac:dyDescent="0.25">
      <c r="A8928" s="84">
        <v>1770762668</v>
      </c>
      <c r="C8928" s="84">
        <v>0</v>
      </c>
      <c r="D8928" s="84">
        <v>1</v>
      </c>
      <c r="E8928" s="84" t="e">
        <v>#N/A</v>
      </c>
      <c r="F8928" s="84" t="s">
        <v>66</v>
      </c>
    </row>
    <row r="8929" spans="1:6" x14ac:dyDescent="0.25">
      <c r="A8929" s="84">
        <v>1811359599</v>
      </c>
      <c r="C8929" s="84">
        <v>0</v>
      </c>
      <c r="D8929" s="84">
        <v>1</v>
      </c>
      <c r="E8929" s="84" t="e">
        <v>#N/A</v>
      </c>
      <c r="F8929" s="84" t="s">
        <v>67</v>
      </c>
    </row>
    <row r="8930" spans="1:6" x14ac:dyDescent="0.25">
      <c r="A8930" s="84">
        <v>1619975299</v>
      </c>
      <c r="C8930" s="84">
        <v>0</v>
      </c>
      <c r="D8930" s="84">
        <v>1</v>
      </c>
      <c r="E8930" s="84" t="e">
        <v>#N/A</v>
      </c>
      <c r="F8930" s="84" t="s">
        <v>66</v>
      </c>
    </row>
    <row r="8931" spans="1:6" x14ac:dyDescent="0.25">
      <c r="A8931" s="84">
        <v>1235191800</v>
      </c>
      <c r="C8931" s="84">
        <v>0</v>
      </c>
      <c r="D8931" s="84">
        <v>1</v>
      </c>
      <c r="E8931" s="84" t="e">
        <v>#N/A</v>
      </c>
      <c r="F8931" s="84" t="s">
        <v>66</v>
      </c>
    </row>
    <row r="8932" spans="1:6" x14ac:dyDescent="0.25">
      <c r="A8932" s="84">
        <v>1851611321</v>
      </c>
      <c r="C8932" s="84">
        <v>0</v>
      </c>
      <c r="D8932" s="84">
        <v>1</v>
      </c>
      <c r="E8932" s="84" t="e">
        <v>#N/A</v>
      </c>
      <c r="F8932" s="84" t="s">
        <v>68</v>
      </c>
    </row>
    <row r="8933" spans="1:6" x14ac:dyDescent="0.25">
      <c r="A8933" s="84">
        <v>1679512941</v>
      </c>
      <c r="C8933" s="84">
        <v>0</v>
      </c>
      <c r="D8933" s="84">
        <v>1</v>
      </c>
      <c r="E8933" s="84" t="e">
        <v>#N/A</v>
      </c>
      <c r="F8933" s="84" t="s">
        <v>63</v>
      </c>
    </row>
    <row r="8934" spans="1:6" x14ac:dyDescent="0.25">
      <c r="A8934" s="84">
        <v>1649690637</v>
      </c>
      <c r="C8934" s="84">
        <v>0</v>
      </c>
      <c r="D8934" s="84">
        <v>1</v>
      </c>
      <c r="E8934" s="84" t="e">
        <v>#N/A</v>
      </c>
      <c r="F8934" s="84" t="s">
        <v>66</v>
      </c>
    </row>
    <row r="8935" spans="1:6" x14ac:dyDescent="0.25">
      <c r="A8935" s="84">
        <v>1093260093</v>
      </c>
      <c r="C8935" s="84">
        <v>0</v>
      </c>
      <c r="D8935" s="84">
        <v>1</v>
      </c>
      <c r="E8935" s="84" t="e">
        <v>#N/A</v>
      </c>
      <c r="F8935" s="84" t="s">
        <v>66</v>
      </c>
    </row>
    <row r="8936" spans="1:6" x14ac:dyDescent="0.25">
      <c r="A8936" s="84">
        <v>1194255612</v>
      </c>
      <c r="C8936" s="84">
        <v>0</v>
      </c>
      <c r="D8936" s="84">
        <v>1</v>
      </c>
      <c r="E8936" s="84" t="e">
        <v>#N/A</v>
      </c>
      <c r="F8936" s="84" t="s">
        <v>70</v>
      </c>
    </row>
    <row r="8937" spans="1:6" x14ac:dyDescent="0.25">
      <c r="A8937" s="84">
        <v>1710539879</v>
      </c>
      <c r="C8937" s="84">
        <v>0</v>
      </c>
      <c r="D8937" s="84">
        <v>1</v>
      </c>
      <c r="E8937" s="84" t="e">
        <v>#N/A</v>
      </c>
      <c r="F8937" s="84" t="s">
        <v>66</v>
      </c>
    </row>
    <row r="8938" spans="1:6" x14ac:dyDescent="0.25">
      <c r="A8938" s="84">
        <v>1043465214</v>
      </c>
      <c r="C8938" s="84">
        <v>0</v>
      </c>
      <c r="D8938" s="84">
        <v>1</v>
      </c>
      <c r="E8938" s="84" t="e">
        <v>#N/A</v>
      </c>
      <c r="F8938" s="84" t="s">
        <v>67</v>
      </c>
    </row>
    <row r="8939" spans="1:6" x14ac:dyDescent="0.25">
      <c r="A8939" s="84">
        <v>1841732617</v>
      </c>
      <c r="C8939" s="84">
        <v>0</v>
      </c>
      <c r="D8939" s="84">
        <v>1</v>
      </c>
      <c r="E8939" s="84" t="e">
        <v>#N/A</v>
      </c>
      <c r="F8939" s="84" t="s">
        <v>68</v>
      </c>
    </row>
    <row r="8940" spans="1:6" x14ac:dyDescent="0.25">
      <c r="A8940" s="84">
        <v>1275551244</v>
      </c>
      <c r="C8940" s="84">
        <v>0</v>
      </c>
      <c r="D8940" s="84">
        <v>1</v>
      </c>
      <c r="E8940" s="84" t="e">
        <v>#N/A</v>
      </c>
      <c r="F8940" s="84" t="s">
        <v>66</v>
      </c>
    </row>
    <row r="8941" spans="1:6" x14ac:dyDescent="0.25">
      <c r="A8941" s="84">
        <v>1598848194</v>
      </c>
      <c r="C8941" s="84">
        <v>0</v>
      </c>
      <c r="D8941" s="84">
        <v>1</v>
      </c>
      <c r="E8941" s="84" t="e">
        <v>#N/A</v>
      </c>
      <c r="F8941" s="84" t="s">
        <v>63</v>
      </c>
    </row>
    <row r="8942" spans="1:6" x14ac:dyDescent="0.25">
      <c r="A8942" s="84">
        <v>1770565434</v>
      </c>
      <c r="C8942" s="84">
        <v>0</v>
      </c>
      <c r="D8942" s="84">
        <v>1</v>
      </c>
      <c r="E8942" s="84" t="e">
        <v>#N/A</v>
      </c>
      <c r="F8942" s="84" t="s">
        <v>66</v>
      </c>
    </row>
    <row r="8943" spans="1:6" x14ac:dyDescent="0.25">
      <c r="A8943" s="84">
        <v>1659471720</v>
      </c>
      <c r="C8943" s="84">
        <v>0</v>
      </c>
      <c r="D8943" s="84">
        <v>1</v>
      </c>
      <c r="E8943" s="84" t="e">
        <v>#N/A</v>
      </c>
      <c r="F8943" s="84" t="s">
        <v>70</v>
      </c>
    </row>
    <row r="8944" spans="1:6" x14ac:dyDescent="0.25">
      <c r="A8944" s="84">
        <v>1164859518</v>
      </c>
      <c r="C8944" s="84">
        <v>0</v>
      </c>
      <c r="D8944" s="84">
        <v>1</v>
      </c>
      <c r="E8944" s="84" t="e">
        <v>#N/A</v>
      </c>
      <c r="F8944" s="84" t="s">
        <v>67</v>
      </c>
    </row>
    <row r="8945" spans="1:6" x14ac:dyDescent="0.25">
      <c r="A8945" s="84">
        <v>1659915171</v>
      </c>
      <c r="C8945" s="84">
        <v>0</v>
      </c>
      <c r="D8945" s="84">
        <v>1</v>
      </c>
      <c r="E8945" s="84" t="e">
        <v>#N/A</v>
      </c>
      <c r="F8945" s="84" t="s">
        <v>66</v>
      </c>
    </row>
    <row r="8946" spans="1:6" x14ac:dyDescent="0.25">
      <c r="A8946" s="84">
        <v>1801846043</v>
      </c>
      <c r="C8946" s="84">
        <v>0</v>
      </c>
      <c r="D8946" s="84">
        <v>1</v>
      </c>
      <c r="E8946" s="84" t="e">
        <v>#N/A</v>
      </c>
      <c r="F8946" s="84" t="s">
        <v>63</v>
      </c>
    </row>
    <row r="8947" spans="1:6" x14ac:dyDescent="0.25">
      <c r="A8947" s="84">
        <v>1659356541</v>
      </c>
      <c r="C8947" s="84">
        <v>0</v>
      </c>
      <c r="D8947" s="84">
        <v>1</v>
      </c>
      <c r="E8947" s="84" t="e">
        <v>#N/A</v>
      </c>
      <c r="F8947" s="84" t="s">
        <v>66</v>
      </c>
    </row>
    <row r="8948" spans="1:6" x14ac:dyDescent="0.25">
      <c r="A8948" s="84">
        <v>1457645533</v>
      </c>
      <c r="C8948" s="84">
        <v>0</v>
      </c>
      <c r="D8948" s="84">
        <v>1</v>
      </c>
      <c r="E8948" s="84" t="e">
        <v>#N/A</v>
      </c>
      <c r="F8948" s="84" t="s">
        <v>63</v>
      </c>
    </row>
    <row r="8949" spans="1:6" x14ac:dyDescent="0.25">
      <c r="A8949" s="84">
        <v>1194791194</v>
      </c>
      <c r="C8949" s="84">
        <v>0</v>
      </c>
      <c r="D8949" s="84">
        <v>1</v>
      </c>
      <c r="E8949" s="84" t="e">
        <v>#N/A</v>
      </c>
      <c r="F8949" s="84" t="s">
        <v>66</v>
      </c>
    </row>
    <row r="8950" spans="1:6" x14ac:dyDescent="0.25">
      <c r="A8950" s="84">
        <v>1972181303</v>
      </c>
      <c r="C8950" s="84">
        <v>0</v>
      </c>
      <c r="D8950" s="84">
        <v>1</v>
      </c>
      <c r="E8950" s="84" t="e">
        <v>#N/A</v>
      </c>
      <c r="F8950" s="84" t="s">
        <v>66</v>
      </c>
    </row>
    <row r="8951" spans="1:6" x14ac:dyDescent="0.25">
      <c r="A8951" s="84">
        <v>1033614839</v>
      </c>
      <c r="C8951" s="84">
        <v>0</v>
      </c>
      <c r="D8951" s="84">
        <v>1</v>
      </c>
      <c r="E8951" s="84" t="e">
        <v>#N/A</v>
      </c>
      <c r="F8951" s="84" t="s">
        <v>66</v>
      </c>
    </row>
    <row r="8952" spans="1:6" x14ac:dyDescent="0.25">
      <c r="A8952" s="84">
        <v>1588942775</v>
      </c>
      <c r="C8952" s="84">
        <v>0</v>
      </c>
      <c r="D8952" s="84">
        <v>1</v>
      </c>
      <c r="E8952" s="84" t="e">
        <v>#N/A</v>
      </c>
      <c r="F8952" s="84" t="s">
        <v>66</v>
      </c>
    </row>
    <row r="8953" spans="1:6" x14ac:dyDescent="0.25">
      <c r="A8953" s="84">
        <v>1528766417</v>
      </c>
      <c r="C8953" s="84">
        <v>0</v>
      </c>
      <c r="D8953" s="84">
        <v>1</v>
      </c>
      <c r="E8953" s="84" t="e">
        <v>#N/A</v>
      </c>
      <c r="F8953" s="84" t="s">
        <v>66</v>
      </c>
    </row>
    <row r="8954" spans="1:6" x14ac:dyDescent="0.25">
      <c r="A8954" s="84">
        <v>1568414720</v>
      </c>
      <c r="C8954" s="84">
        <v>0</v>
      </c>
      <c r="D8954" s="84">
        <v>1</v>
      </c>
      <c r="E8954" s="84" t="e">
        <v>#N/A</v>
      </c>
      <c r="F8954" s="84" t="s">
        <v>63</v>
      </c>
    </row>
    <row r="8955" spans="1:6" x14ac:dyDescent="0.25">
      <c r="A8955" s="84">
        <v>1851585012</v>
      </c>
      <c r="C8955" s="84">
        <v>0</v>
      </c>
      <c r="D8955" s="84">
        <v>1</v>
      </c>
      <c r="E8955" s="84" t="e">
        <v>#N/A</v>
      </c>
      <c r="F8955" s="84" t="s">
        <v>66</v>
      </c>
    </row>
    <row r="8956" spans="1:6" x14ac:dyDescent="0.25">
      <c r="A8956" s="84">
        <v>1114154283</v>
      </c>
      <c r="C8956" s="84">
        <v>0</v>
      </c>
      <c r="D8956" s="84">
        <v>1</v>
      </c>
      <c r="E8956" s="84" t="e">
        <v>#N/A</v>
      </c>
      <c r="F8956" s="84" t="s">
        <v>66</v>
      </c>
    </row>
    <row r="8957" spans="1:6" x14ac:dyDescent="0.25">
      <c r="A8957" s="84">
        <v>1770926909</v>
      </c>
      <c r="C8957" s="84">
        <v>0</v>
      </c>
      <c r="D8957" s="84">
        <v>1</v>
      </c>
      <c r="E8957" s="84" t="e">
        <v>#N/A</v>
      </c>
      <c r="F8957" s="84" t="s">
        <v>66</v>
      </c>
    </row>
    <row r="8958" spans="1:6" x14ac:dyDescent="0.25">
      <c r="A8958" s="84">
        <v>1134546070</v>
      </c>
      <c r="C8958" s="84">
        <v>0</v>
      </c>
      <c r="D8958" s="84">
        <v>1</v>
      </c>
      <c r="E8958" s="84" t="e">
        <v>#N/A</v>
      </c>
      <c r="F8958" s="84" t="s">
        <v>66</v>
      </c>
    </row>
    <row r="8959" spans="1:6" x14ac:dyDescent="0.25">
      <c r="A8959" s="84">
        <v>1972032258</v>
      </c>
      <c r="C8959" s="84">
        <v>0</v>
      </c>
      <c r="D8959" s="84">
        <v>1</v>
      </c>
      <c r="E8959" s="84" t="e">
        <v>#N/A</v>
      </c>
      <c r="F8959" s="84" t="s">
        <v>66</v>
      </c>
    </row>
    <row r="8960" spans="1:6" x14ac:dyDescent="0.25">
      <c r="A8960" s="84">
        <v>1568033132</v>
      </c>
      <c r="C8960" s="84">
        <v>0</v>
      </c>
      <c r="D8960" s="84">
        <v>1</v>
      </c>
      <c r="E8960" s="84" t="e">
        <v>#N/A</v>
      </c>
      <c r="F8960" s="84" t="s">
        <v>68</v>
      </c>
    </row>
    <row r="8961" spans="1:6" x14ac:dyDescent="0.25">
      <c r="A8961" s="84">
        <v>1649497900</v>
      </c>
      <c r="C8961" s="84">
        <v>0</v>
      </c>
      <c r="D8961" s="84">
        <v>1</v>
      </c>
      <c r="E8961" s="84" t="e">
        <v>#N/A</v>
      </c>
      <c r="F8961" s="84" t="s">
        <v>66</v>
      </c>
    </row>
    <row r="8962" spans="1:6" x14ac:dyDescent="0.25">
      <c r="A8962" s="84">
        <v>1033503453</v>
      </c>
      <c r="C8962" s="84">
        <v>0</v>
      </c>
      <c r="D8962" s="84">
        <v>1</v>
      </c>
      <c r="E8962" s="84" t="e">
        <v>#N/A</v>
      </c>
      <c r="F8962" s="84" t="s">
        <v>66</v>
      </c>
    </row>
    <row r="8963" spans="1:6" x14ac:dyDescent="0.25">
      <c r="A8963" s="84">
        <v>1881306769</v>
      </c>
      <c r="C8963" s="84">
        <v>0</v>
      </c>
      <c r="D8963" s="84">
        <v>1</v>
      </c>
      <c r="E8963" s="84" t="e">
        <v>#N/A</v>
      </c>
      <c r="F8963" s="84" t="s">
        <v>66</v>
      </c>
    </row>
    <row r="8964" spans="1:6" x14ac:dyDescent="0.25">
      <c r="A8964" s="84">
        <v>1295720191</v>
      </c>
      <c r="C8964" s="84">
        <v>0</v>
      </c>
      <c r="D8964" s="84">
        <v>1</v>
      </c>
      <c r="E8964" s="84" t="e">
        <v>#N/A</v>
      </c>
      <c r="F8964" s="84" t="s">
        <v>70</v>
      </c>
    </row>
    <row r="8965" spans="1:6" x14ac:dyDescent="0.25">
      <c r="A8965" s="84">
        <v>1366547705</v>
      </c>
      <c r="C8965" s="84">
        <v>0</v>
      </c>
      <c r="D8965" s="84">
        <v>1</v>
      </c>
      <c r="E8965" s="84" t="e">
        <v>#N/A</v>
      </c>
      <c r="F8965" s="84" t="s">
        <v>70</v>
      </c>
    </row>
    <row r="8966" spans="1:6" x14ac:dyDescent="0.25">
      <c r="A8966" s="84">
        <v>1831457779</v>
      </c>
      <c r="C8966" s="84">
        <v>0</v>
      </c>
      <c r="D8966" s="84">
        <v>1</v>
      </c>
      <c r="E8966" s="84" t="e">
        <v>#N/A</v>
      </c>
      <c r="F8966" s="84" t="s">
        <v>63</v>
      </c>
    </row>
    <row r="8967" spans="1:6" x14ac:dyDescent="0.25">
      <c r="A8967" s="84">
        <v>1528781879</v>
      </c>
      <c r="C8967" s="84">
        <v>0</v>
      </c>
      <c r="D8967" s="84">
        <v>1</v>
      </c>
      <c r="E8967" s="84" t="e">
        <v>#N/A</v>
      </c>
      <c r="F8967" s="84" t="s">
        <v>68</v>
      </c>
    </row>
    <row r="8968" spans="1:6" x14ac:dyDescent="0.25">
      <c r="A8968" s="84">
        <v>1922070218</v>
      </c>
      <c r="C8968" s="84">
        <v>0</v>
      </c>
      <c r="D8968" s="84">
        <v>1</v>
      </c>
      <c r="E8968" s="84" t="e">
        <v>#N/A</v>
      </c>
      <c r="F8968" s="84" t="s">
        <v>70</v>
      </c>
    </row>
    <row r="8969" spans="1:6" x14ac:dyDescent="0.25">
      <c r="A8969" s="84">
        <v>1497715726</v>
      </c>
      <c r="C8969" s="84">
        <v>0</v>
      </c>
      <c r="D8969" s="84">
        <v>1</v>
      </c>
      <c r="E8969" s="84" t="e">
        <v>#N/A</v>
      </c>
      <c r="F8969" s="84" t="s">
        <v>70</v>
      </c>
    </row>
    <row r="8970" spans="1:6" x14ac:dyDescent="0.25">
      <c r="A8970" s="84">
        <v>1528351954</v>
      </c>
      <c r="C8970" s="84">
        <v>0</v>
      </c>
      <c r="D8970" s="84">
        <v>1</v>
      </c>
      <c r="E8970" s="84" t="e">
        <v>#N/A</v>
      </c>
      <c r="F8970" s="84" t="s">
        <v>66</v>
      </c>
    </row>
    <row r="8971" spans="1:6" x14ac:dyDescent="0.25">
      <c r="A8971" s="84">
        <v>1518902048</v>
      </c>
      <c r="C8971" s="84">
        <v>0</v>
      </c>
      <c r="D8971" s="84">
        <v>1</v>
      </c>
      <c r="E8971" s="84" t="e">
        <v>#N/A</v>
      </c>
      <c r="F8971" s="84" t="s">
        <v>66</v>
      </c>
    </row>
    <row r="8972" spans="1:6" x14ac:dyDescent="0.25">
      <c r="A8972" s="84">
        <v>1447354410</v>
      </c>
      <c r="C8972" s="84">
        <v>0</v>
      </c>
      <c r="D8972" s="84">
        <v>1</v>
      </c>
      <c r="E8972" s="84" t="e">
        <v>#N/A</v>
      </c>
      <c r="F8972" s="84" t="s">
        <v>63</v>
      </c>
    </row>
    <row r="8973" spans="1:6" x14ac:dyDescent="0.25">
      <c r="A8973" s="84">
        <v>1679681456</v>
      </c>
      <c r="C8973" s="84">
        <v>0</v>
      </c>
      <c r="D8973" s="84">
        <v>1</v>
      </c>
      <c r="E8973" s="84" t="e">
        <v>#N/A</v>
      </c>
      <c r="F8973" s="84" t="s">
        <v>70</v>
      </c>
    </row>
    <row r="8974" spans="1:6" x14ac:dyDescent="0.25">
      <c r="A8974" s="84">
        <v>1760419741</v>
      </c>
      <c r="C8974" s="84">
        <v>0</v>
      </c>
      <c r="D8974" s="84">
        <v>1</v>
      </c>
      <c r="E8974" s="84" t="e">
        <v>#N/A</v>
      </c>
      <c r="F8974" s="84" t="s">
        <v>66</v>
      </c>
    </row>
    <row r="8975" spans="1:6" x14ac:dyDescent="0.25">
      <c r="A8975" s="84">
        <v>1225322258</v>
      </c>
      <c r="C8975" s="84">
        <v>0</v>
      </c>
      <c r="D8975" s="84">
        <v>1</v>
      </c>
      <c r="E8975" s="84" t="e">
        <v>#N/A</v>
      </c>
      <c r="F8975" s="84" t="s">
        <v>66</v>
      </c>
    </row>
    <row r="8976" spans="1:6" x14ac:dyDescent="0.25">
      <c r="A8976" s="84">
        <v>1639509425</v>
      </c>
      <c r="C8976" s="84">
        <v>0</v>
      </c>
      <c r="D8976" s="84">
        <v>1</v>
      </c>
      <c r="E8976" s="84" t="e">
        <v>#N/A</v>
      </c>
      <c r="F8976" s="84" t="s">
        <v>70</v>
      </c>
    </row>
    <row r="8977" spans="1:6" x14ac:dyDescent="0.25">
      <c r="A8977" s="84">
        <v>1245605906</v>
      </c>
      <c r="C8977" s="84">
        <v>0</v>
      </c>
      <c r="D8977" s="84">
        <v>1</v>
      </c>
      <c r="E8977" s="84" t="e">
        <v>#N/A</v>
      </c>
      <c r="F8977" s="84" t="s">
        <v>66</v>
      </c>
    </row>
    <row r="8978" spans="1:6" x14ac:dyDescent="0.25">
      <c r="A8978" s="84">
        <v>1326601956</v>
      </c>
      <c r="C8978" s="84">
        <v>0</v>
      </c>
      <c r="D8978" s="84">
        <v>1</v>
      </c>
      <c r="E8978" s="84" t="e">
        <v>#N/A</v>
      </c>
      <c r="F8978" s="84" t="s">
        <v>66</v>
      </c>
    </row>
    <row r="8979" spans="1:6" x14ac:dyDescent="0.25">
      <c r="A8979" s="84">
        <v>1023225281</v>
      </c>
      <c r="C8979" s="84">
        <v>0</v>
      </c>
      <c r="D8979" s="84">
        <v>1</v>
      </c>
      <c r="E8979" s="84" t="e">
        <v>#N/A</v>
      </c>
      <c r="F8979" s="84" t="s">
        <v>66</v>
      </c>
    </row>
    <row r="8980" spans="1:6" x14ac:dyDescent="0.25">
      <c r="A8980" s="84">
        <v>1659407427</v>
      </c>
      <c r="C8980" s="84">
        <v>0</v>
      </c>
      <c r="D8980" s="84">
        <v>1</v>
      </c>
      <c r="E8980" s="84" t="e">
        <v>#N/A</v>
      </c>
      <c r="F8980" s="84" t="s">
        <v>66</v>
      </c>
    </row>
    <row r="8981" spans="1:6" x14ac:dyDescent="0.25">
      <c r="A8981" s="84">
        <v>1518989482</v>
      </c>
      <c r="C8981" s="84">
        <v>0</v>
      </c>
      <c r="D8981" s="84">
        <v>1</v>
      </c>
      <c r="E8981" s="84" t="e">
        <v>#N/A</v>
      </c>
      <c r="F8981" s="84" t="s">
        <v>68</v>
      </c>
    </row>
    <row r="8982" spans="1:6" x14ac:dyDescent="0.25">
      <c r="A8982" s="84">
        <v>1184158867</v>
      </c>
      <c r="C8982" s="84">
        <v>0</v>
      </c>
      <c r="D8982" s="84">
        <v>1</v>
      </c>
      <c r="E8982" s="84" t="e">
        <v>#N/A</v>
      </c>
      <c r="F8982" s="84" t="s">
        <v>67</v>
      </c>
    </row>
    <row r="8983" spans="1:6" x14ac:dyDescent="0.25">
      <c r="A8983" s="84">
        <v>1073182374</v>
      </c>
      <c r="C8983" s="84">
        <v>0</v>
      </c>
      <c r="D8983" s="84">
        <v>1</v>
      </c>
      <c r="E8983" s="84" t="e">
        <v>#N/A</v>
      </c>
      <c r="F8983" s="84" t="s">
        <v>66</v>
      </c>
    </row>
    <row r="8984" spans="1:6" x14ac:dyDescent="0.25">
      <c r="A8984" s="84">
        <v>1104836337</v>
      </c>
      <c r="C8984" s="84">
        <v>0</v>
      </c>
      <c r="D8984" s="84">
        <v>1</v>
      </c>
      <c r="E8984" s="84" t="e">
        <v>#N/A</v>
      </c>
      <c r="F8984" s="84" t="s">
        <v>66</v>
      </c>
    </row>
    <row r="8985" spans="1:6" x14ac:dyDescent="0.25">
      <c r="A8985" s="84">
        <v>1548237845</v>
      </c>
      <c r="C8985" s="84">
        <v>0</v>
      </c>
      <c r="D8985" s="84">
        <v>1</v>
      </c>
      <c r="E8985" s="84" t="e">
        <v>#N/A</v>
      </c>
      <c r="F8985" s="84" t="s">
        <v>66</v>
      </c>
    </row>
    <row r="8986" spans="1:6" x14ac:dyDescent="0.25">
      <c r="A8986" s="84">
        <v>1053322685</v>
      </c>
      <c r="C8986" s="84">
        <v>0</v>
      </c>
      <c r="D8986" s="84">
        <v>1</v>
      </c>
      <c r="E8986" s="84" t="e">
        <v>#N/A</v>
      </c>
      <c r="F8986" s="84" t="s">
        <v>63</v>
      </c>
    </row>
    <row r="8987" spans="1:6" x14ac:dyDescent="0.25">
      <c r="A8987" s="84">
        <v>1679849574</v>
      </c>
      <c r="C8987" s="84">
        <v>0</v>
      </c>
      <c r="D8987" s="84">
        <v>1</v>
      </c>
      <c r="E8987" s="84" t="e">
        <v>#N/A</v>
      </c>
      <c r="F8987" s="84" t="s">
        <v>66</v>
      </c>
    </row>
    <row r="8988" spans="1:6" x14ac:dyDescent="0.25">
      <c r="A8988" s="84">
        <v>1417291410</v>
      </c>
      <c r="C8988" s="84">
        <v>0</v>
      </c>
      <c r="D8988" s="84">
        <v>1</v>
      </c>
      <c r="E8988" s="84" t="e">
        <v>#N/A</v>
      </c>
      <c r="F8988" s="84" t="s">
        <v>70</v>
      </c>
    </row>
    <row r="8989" spans="1:6" x14ac:dyDescent="0.25">
      <c r="A8989" s="84">
        <v>1033423744</v>
      </c>
      <c r="C8989" s="84">
        <v>0</v>
      </c>
      <c r="D8989" s="84">
        <v>1</v>
      </c>
      <c r="E8989" s="84" t="e">
        <v>#N/A</v>
      </c>
      <c r="F8989" s="84" t="s">
        <v>66</v>
      </c>
    </row>
    <row r="8990" spans="1:6" x14ac:dyDescent="0.25">
      <c r="A8990" s="84">
        <v>1255878328</v>
      </c>
      <c r="C8990" s="84">
        <v>0</v>
      </c>
      <c r="D8990" s="84">
        <v>1</v>
      </c>
      <c r="E8990" s="84" t="e">
        <v>#N/A</v>
      </c>
      <c r="F8990" s="84" t="s">
        <v>66</v>
      </c>
    </row>
    <row r="8991" spans="1:6" x14ac:dyDescent="0.25">
      <c r="A8991" s="84">
        <v>1417967282</v>
      </c>
      <c r="C8991" s="84">
        <v>0</v>
      </c>
      <c r="D8991" s="84">
        <v>1</v>
      </c>
      <c r="E8991" s="84" t="e">
        <v>#N/A</v>
      </c>
      <c r="F8991" s="84" t="s">
        <v>70</v>
      </c>
    </row>
    <row r="8992" spans="1:6" x14ac:dyDescent="0.25">
      <c r="A8992" s="84">
        <v>1023662640</v>
      </c>
      <c r="C8992" s="84">
        <v>0</v>
      </c>
      <c r="D8992" s="84">
        <v>1</v>
      </c>
      <c r="E8992" s="84" t="e">
        <v>#N/A</v>
      </c>
      <c r="F8992" s="84" t="s">
        <v>66</v>
      </c>
    </row>
    <row r="8993" spans="1:6" x14ac:dyDescent="0.25">
      <c r="A8993" s="84">
        <v>1023093481</v>
      </c>
      <c r="C8993" s="84">
        <v>0</v>
      </c>
      <c r="D8993" s="84">
        <v>1</v>
      </c>
      <c r="E8993" s="84" t="e">
        <v>#N/A</v>
      </c>
      <c r="F8993" s="84" t="s">
        <v>70</v>
      </c>
    </row>
    <row r="8994" spans="1:6" x14ac:dyDescent="0.25">
      <c r="A8994" s="84">
        <v>1609849124</v>
      </c>
      <c r="C8994" s="84">
        <v>0</v>
      </c>
      <c r="D8994" s="84">
        <v>1</v>
      </c>
      <c r="E8994" s="84" t="e">
        <v>#N/A</v>
      </c>
      <c r="F8994" s="84" t="s">
        <v>67</v>
      </c>
    </row>
    <row r="8995" spans="1:6" x14ac:dyDescent="0.25">
      <c r="A8995" s="84">
        <v>1902800766</v>
      </c>
      <c r="C8995" s="84">
        <v>0</v>
      </c>
      <c r="D8995" s="84">
        <v>1</v>
      </c>
      <c r="E8995" s="84" t="e">
        <v>#N/A</v>
      </c>
      <c r="F8995" s="84" t="s">
        <v>66</v>
      </c>
    </row>
    <row r="8996" spans="1:6" x14ac:dyDescent="0.25">
      <c r="A8996" s="84">
        <v>1497741318</v>
      </c>
      <c r="C8996" s="84">
        <v>0</v>
      </c>
      <c r="D8996" s="84">
        <v>1</v>
      </c>
      <c r="E8996" s="84" t="e">
        <v>#N/A</v>
      </c>
      <c r="F8996" s="84" t="s">
        <v>66</v>
      </c>
    </row>
    <row r="8997" spans="1:6" x14ac:dyDescent="0.25">
      <c r="A8997" s="84">
        <v>1932282688</v>
      </c>
      <c r="C8997" s="84">
        <v>0</v>
      </c>
      <c r="D8997" s="84">
        <v>1</v>
      </c>
      <c r="E8997" s="84" t="e">
        <v>#N/A</v>
      </c>
      <c r="F8997" s="84" t="s">
        <v>66</v>
      </c>
    </row>
    <row r="8998" spans="1:6" x14ac:dyDescent="0.25">
      <c r="A8998" s="84">
        <v>1023023595</v>
      </c>
      <c r="C8998" s="84">
        <v>0</v>
      </c>
      <c r="D8998" s="84">
        <v>1</v>
      </c>
      <c r="E8998" s="84" t="e">
        <v>#N/A</v>
      </c>
      <c r="F8998" s="84" t="s">
        <v>66</v>
      </c>
    </row>
    <row r="8999" spans="1:6" x14ac:dyDescent="0.25">
      <c r="A8999" s="84">
        <v>1750930079</v>
      </c>
      <c r="C8999" s="84">
        <v>0</v>
      </c>
      <c r="D8999" s="84">
        <v>1</v>
      </c>
      <c r="E8999" s="84" t="e">
        <v>#N/A</v>
      </c>
      <c r="F8999" s="84" t="s">
        <v>66</v>
      </c>
    </row>
    <row r="9000" spans="1:6" x14ac:dyDescent="0.25">
      <c r="A9000" s="84">
        <v>1588291587</v>
      </c>
      <c r="C9000" s="84">
        <v>0</v>
      </c>
      <c r="D9000" s="84">
        <v>1</v>
      </c>
      <c r="E9000" s="84" t="e">
        <v>#N/A</v>
      </c>
      <c r="F9000" s="84" t="s">
        <v>66</v>
      </c>
    </row>
    <row r="9001" spans="1:6" x14ac:dyDescent="0.25">
      <c r="A9001" s="84">
        <v>1164422788</v>
      </c>
      <c r="C9001" s="84">
        <v>0</v>
      </c>
      <c r="D9001" s="84">
        <v>1</v>
      </c>
      <c r="E9001" s="84" t="e">
        <v>#N/A</v>
      </c>
      <c r="F9001" s="84" t="s">
        <v>63</v>
      </c>
    </row>
    <row r="9002" spans="1:6" x14ac:dyDescent="0.25">
      <c r="A9002" s="84">
        <v>1710397740</v>
      </c>
      <c r="C9002" s="84">
        <v>0</v>
      </c>
      <c r="D9002" s="84">
        <v>1</v>
      </c>
      <c r="E9002" s="84" t="e">
        <v>#N/A</v>
      </c>
      <c r="F9002" s="84" t="s">
        <v>66</v>
      </c>
    </row>
    <row r="9003" spans="1:6" x14ac:dyDescent="0.25">
      <c r="A9003" s="84">
        <v>1629062344</v>
      </c>
      <c r="C9003" s="84">
        <v>0</v>
      </c>
      <c r="D9003" s="84">
        <v>1</v>
      </c>
      <c r="E9003" s="84" t="e">
        <v>#N/A</v>
      </c>
      <c r="F9003" s="84" t="s">
        <v>66</v>
      </c>
    </row>
    <row r="9004" spans="1:6" x14ac:dyDescent="0.25">
      <c r="A9004" s="84">
        <v>1750589610</v>
      </c>
      <c r="C9004" s="84">
        <v>0</v>
      </c>
      <c r="D9004" s="84">
        <v>1</v>
      </c>
      <c r="E9004" s="84" t="e">
        <v>#N/A</v>
      </c>
      <c r="F9004" s="84" t="s">
        <v>70</v>
      </c>
    </row>
    <row r="9005" spans="1:6" x14ac:dyDescent="0.25">
      <c r="A9005" s="84">
        <v>1982868972</v>
      </c>
      <c r="C9005" s="84">
        <v>0</v>
      </c>
      <c r="D9005" s="84">
        <v>1</v>
      </c>
      <c r="E9005" s="84" t="e">
        <v>#N/A</v>
      </c>
      <c r="F9005" s="84" t="s">
        <v>70</v>
      </c>
    </row>
    <row r="9006" spans="1:6" x14ac:dyDescent="0.25">
      <c r="A9006" s="84">
        <v>1801594296</v>
      </c>
      <c r="C9006" s="84">
        <v>0</v>
      </c>
      <c r="D9006" s="84">
        <v>1</v>
      </c>
      <c r="E9006" s="84" t="e">
        <v>#N/A</v>
      </c>
      <c r="F9006" s="84" t="s">
        <v>68</v>
      </c>
    </row>
    <row r="9007" spans="1:6" x14ac:dyDescent="0.25">
      <c r="A9007" s="84">
        <v>1861422396</v>
      </c>
      <c r="C9007" s="84">
        <v>0</v>
      </c>
      <c r="D9007" s="84">
        <v>1</v>
      </c>
      <c r="E9007" s="84" t="e">
        <v>#N/A</v>
      </c>
      <c r="F9007" s="84" t="s">
        <v>68</v>
      </c>
    </row>
    <row r="9008" spans="1:6" x14ac:dyDescent="0.25">
      <c r="A9008" s="84">
        <v>1831315852</v>
      </c>
      <c r="C9008" s="84">
        <v>0</v>
      </c>
      <c r="D9008" s="84">
        <v>1</v>
      </c>
      <c r="E9008" s="84" t="e">
        <v>#N/A</v>
      </c>
      <c r="F9008" s="84" t="s">
        <v>70</v>
      </c>
    </row>
    <row r="9009" spans="1:6" x14ac:dyDescent="0.25">
      <c r="A9009" s="84">
        <v>1487083655</v>
      </c>
      <c r="C9009" s="84">
        <v>0</v>
      </c>
      <c r="D9009" s="84">
        <v>1</v>
      </c>
      <c r="E9009" s="84" t="e">
        <v>#N/A</v>
      </c>
      <c r="F9009" s="84" t="s">
        <v>66</v>
      </c>
    </row>
    <row r="9010" spans="1:6" x14ac:dyDescent="0.25">
      <c r="A9010" s="84">
        <v>1003891029</v>
      </c>
      <c r="C9010" s="84">
        <v>0</v>
      </c>
      <c r="D9010" s="84">
        <v>1</v>
      </c>
      <c r="E9010" s="84" t="e">
        <v>#N/A</v>
      </c>
      <c r="F9010" s="84" t="s">
        <v>66</v>
      </c>
    </row>
    <row r="9011" spans="1:6" x14ac:dyDescent="0.25">
      <c r="A9011" s="84">
        <v>1518125194</v>
      </c>
      <c r="C9011" s="84">
        <v>0</v>
      </c>
      <c r="D9011" s="84">
        <v>1</v>
      </c>
      <c r="E9011" s="84" t="e">
        <v>#N/A</v>
      </c>
      <c r="F9011" s="84" t="s">
        <v>68</v>
      </c>
    </row>
    <row r="9012" spans="1:6" x14ac:dyDescent="0.25">
      <c r="A9012" s="84">
        <v>1881435816</v>
      </c>
      <c r="C9012" s="84">
        <v>0</v>
      </c>
      <c r="D9012" s="84">
        <v>1</v>
      </c>
      <c r="E9012" s="84" t="e">
        <v>#N/A</v>
      </c>
      <c r="F9012" s="84" t="s">
        <v>67</v>
      </c>
    </row>
    <row r="9013" spans="1:6" x14ac:dyDescent="0.25">
      <c r="A9013" s="84">
        <v>1225357809</v>
      </c>
      <c r="C9013" s="84">
        <v>0</v>
      </c>
      <c r="D9013" s="84">
        <v>1</v>
      </c>
      <c r="E9013" s="84" t="e">
        <v>#N/A</v>
      </c>
      <c r="F9013" s="84" t="s">
        <v>63</v>
      </c>
    </row>
    <row r="9014" spans="1:6" x14ac:dyDescent="0.25">
      <c r="A9014" s="84">
        <v>1043578453</v>
      </c>
      <c r="C9014" s="84">
        <v>0</v>
      </c>
      <c r="D9014" s="84">
        <v>1</v>
      </c>
      <c r="E9014" s="84" t="e">
        <v>#N/A</v>
      </c>
      <c r="F9014" s="84" t="s">
        <v>66</v>
      </c>
    </row>
    <row r="9015" spans="1:6" x14ac:dyDescent="0.25">
      <c r="A9015" s="84">
        <v>1912370792</v>
      </c>
      <c r="C9015" s="84">
        <v>0</v>
      </c>
      <c r="D9015" s="84">
        <v>1</v>
      </c>
      <c r="E9015" s="84" t="e">
        <v>#N/A</v>
      </c>
      <c r="F9015" s="84" t="s">
        <v>63</v>
      </c>
    </row>
    <row r="9016" spans="1:6" x14ac:dyDescent="0.25">
      <c r="A9016" s="84">
        <v>1154058154</v>
      </c>
      <c r="C9016" s="84">
        <v>0</v>
      </c>
      <c r="D9016" s="84">
        <v>1</v>
      </c>
      <c r="E9016" s="84" t="e">
        <v>#N/A</v>
      </c>
      <c r="F9016" s="84" t="s">
        <v>66</v>
      </c>
    </row>
    <row r="9017" spans="1:6" x14ac:dyDescent="0.25">
      <c r="A9017" s="84">
        <v>1720021702</v>
      </c>
      <c r="C9017" s="84">
        <v>0</v>
      </c>
      <c r="D9017" s="84">
        <v>1</v>
      </c>
      <c r="E9017" s="84" t="e">
        <v>#N/A</v>
      </c>
      <c r="F9017" s="84" t="s">
        <v>66</v>
      </c>
    </row>
    <row r="9018" spans="1:6" x14ac:dyDescent="0.25">
      <c r="A9018" s="84">
        <v>1689310492</v>
      </c>
      <c r="C9018" s="84">
        <v>0</v>
      </c>
      <c r="D9018" s="84">
        <v>1</v>
      </c>
      <c r="E9018" s="84" t="e">
        <v>#N/A</v>
      </c>
      <c r="F9018" s="84" t="s">
        <v>66</v>
      </c>
    </row>
    <row r="9019" spans="1:6" x14ac:dyDescent="0.25">
      <c r="A9019" s="84">
        <v>1548212319</v>
      </c>
      <c r="C9019" s="84">
        <v>0</v>
      </c>
      <c r="D9019" s="84">
        <v>1</v>
      </c>
      <c r="E9019" s="84" t="e">
        <v>#N/A</v>
      </c>
      <c r="F9019" s="84" t="s">
        <v>66</v>
      </c>
    </row>
    <row r="9020" spans="1:6" x14ac:dyDescent="0.25">
      <c r="A9020" s="84">
        <v>1407416175</v>
      </c>
      <c r="C9020" s="84">
        <v>0</v>
      </c>
      <c r="D9020" s="84">
        <v>1</v>
      </c>
      <c r="E9020" s="84" t="e">
        <v>#N/A</v>
      </c>
      <c r="F9020" s="84" t="s">
        <v>66</v>
      </c>
    </row>
    <row r="9021" spans="1:6" x14ac:dyDescent="0.25">
      <c r="A9021" s="84">
        <v>1437321791</v>
      </c>
      <c r="C9021" s="84">
        <v>0</v>
      </c>
      <c r="D9021" s="84">
        <v>1</v>
      </c>
      <c r="E9021" s="84" t="e">
        <v>#N/A</v>
      </c>
      <c r="F9021" s="84" t="s">
        <v>70</v>
      </c>
    </row>
    <row r="9022" spans="1:6" x14ac:dyDescent="0.25">
      <c r="A9022" s="84">
        <v>1649415035</v>
      </c>
      <c r="C9022" s="84">
        <v>0</v>
      </c>
      <c r="D9022" s="84">
        <v>1</v>
      </c>
      <c r="E9022" s="84" t="e">
        <v>#N/A</v>
      </c>
      <c r="F9022" s="84" t="s">
        <v>66</v>
      </c>
    </row>
    <row r="9023" spans="1:6" x14ac:dyDescent="0.25">
      <c r="A9023" s="84">
        <v>1942315460</v>
      </c>
      <c r="C9023" s="84">
        <v>0</v>
      </c>
      <c r="D9023" s="84">
        <v>1</v>
      </c>
      <c r="E9023" s="84" t="e">
        <v>#N/A</v>
      </c>
      <c r="F9023" s="84" t="s">
        <v>63</v>
      </c>
    </row>
    <row r="9024" spans="1:6" x14ac:dyDescent="0.25">
      <c r="A9024" s="84">
        <v>1164824744</v>
      </c>
      <c r="C9024" s="84">
        <v>0</v>
      </c>
      <c r="D9024" s="84">
        <v>1</v>
      </c>
      <c r="E9024" s="84" t="e">
        <v>#N/A</v>
      </c>
      <c r="F9024" s="84" t="s">
        <v>63</v>
      </c>
    </row>
    <row r="9025" spans="1:6" x14ac:dyDescent="0.25">
      <c r="A9025" s="84">
        <v>1609238435</v>
      </c>
      <c r="C9025" s="84">
        <v>0</v>
      </c>
      <c r="D9025" s="84">
        <v>1</v>
      </c>
      <c r="E9025" s="84" t="e">
        <v>#N/A</v>
      </c>
      <c r="F9025" s="84" t="s">
        <v>66</v>
      </c>
    </row>
    <row r="9026" spans="1:6" x14ac:dyDescent="0.25">
      <c r="A9026" s="84">
        <v>1770500795</v>
      </c>
      <c r="C9026" s="84">
        <v>0</v>
      </c>
      <c r="D9026" s="84">
        <v>1</v>
      </c>
      <c r="E9026" s="84" t="e">
        <v>#N/A</v>
      </c>
      <c r="F9026" s="84" t="s">
        <v>66</v>
      </c>
    </row>
    <row r="9027" spans="1:6" x14ac:dyDescent="0.25">
      <c r="A9027" s="84">
        <v>1528217890</v>
      </c>
      <c r="C9027" s="84">
        <v>0</v>
      </c>
      <c r="D9027" s="84">
        <v>1</v>
      </c>
      <c r="E9027" s="84" t="e">
        <v>#N/A</v>
      </c>
      <c r="F9027" s="84" t="s">
        <v>66</v>
      </c>
    </row>
    <row r="9028" spans="1:6" x14ac:dyDescent="0.25">
      <c r="A9028" s="84">
        <v>1205813672</v>
      </c>
      <c r="C9028" s="84">
        <v>0</v>
      </c>
      <c r="D9028" s="84">
        <v>1</v>
      </c>
      <c r="E9028" s="84" t="e">
        <v>#N/A</v>
      </c>
      <c r="F9028" s="84" t="s">
        <v>63</v>
      </c>
    </row>
    <row r="9029" spans="1:6" x14ac:dyDescent="0.25">
      <c r="A9029" s="84">
        <v>1366948085</v>
      </c>
      <c r="C9029" s="84">
        <v>0</v>
      </c>
      <c r="D9029" s="84">
        <v>1</v>
      </c>
      <c r="E9029" s="84" t="e">
        <v>#N/A</v>
      </c>
      <c r="F9029" s="84" t="s">
        <v>66</v>
      </c>
    </row>
    <row r="9030" spans="1:6" x14ac:dyDescent="0.25">
      <c r="A9030" s="84">
        <v>1396099347</v>
      </c>
      <c r="C9030" s="84">
        <v>0</v>
      </c>
      <c r="D9030" s="84">
        <v>1</v>
      </c>
      <c r="E9030" s="84" t="e">
        <v>#N/A</v>
      </c>
      <c r="F9030" s="84" t="s">
        <v>66</v>
      </c>
    </row>
    <row r="9031" spans="1:6" x14ac:dyDescent="0.25">
      <c r="A9031" s="84">
        <v>1821765116</v>
      </c>
      <c r="C9031" s="84">
        <v>0</v>
      </c>
      <c r="D9031" s="84">
        <v>1</v>
      </c>
      <c r="E9031" s="84" t="e">
        <v>#N/A</v>
      </c>
      <c r="F9031" s="84" t="s">
        <v>66</v>
      </c>
    </row>
    <row r="9032" spans="1:6" x14ac:dyDescent="0.25">
      <c r="A9032" s="84">
        <v>1194453902</v>
      </c>
      <c r="C9032" s="84">
        <v>0</v>
      </c>
      <c r="D9032" s="84">
        <v>1</v>
      </c>
      <c r="E9032" s="84" t="e">
        <v>#N/A</v>
      </c>
      <c r="F9032" s="84" t="s">
        <v>66</v>
      </c>
    </row>
    <row r="9033" spans="1:6" x14ac:dyDescent="0.25">
      <c r="A9033" s="84">
        <v>1083776371</v>
      </c>
      <c r="C9033" s="84">
        <v>0</v>
      </c>
      <c r="D9033" s="84">
        <v>1</v>
      </c>
      <c r="E9033" s="84" t="e">
        <v>#N/A</v>
      </c>
      <c r="F9033" s="84" t="s">
        <v>66</v>
      </c>
    </row>
    <row r="9034" spans="1:6" x14ac:dyDescent="0.25">
      <c r="A9034" s="84">
        <v>1740301134</v>
      </c>
      <c r="C9034" s="84">
        <v>0</v>
      </c>
      <c r="D9034" s="84">
        <v>1</v>
      </c>
      <c r="E9034" s="84" t="e">
        <v>#N/A</v>
      </c>
      <c r="F9034" s="84" t="s">
        <v>66</v>
      </c>
    </row>
    <row r="9035" spans="1:6" x14ac:dyDescent="0.25">
      <c r="A9035" s="84">
        <v>1588059067</v>
      </c>
      <c r="C9035" s="84">
        <v>0</v>
      </c>
      <c r="D9035" s="84">
        <v>1</v>
      </c>
      <c r="E9035" s="84" t="e">
        <v>#N/A</v>
      </c>
      <c r="F9035" s="84" t="s">
        <v>67</v>
      </c>
    </row>
    <row r="9036" spans="1:6" x14ac:dyDescent="0.25">
      <c r="A9036" s="84">
        <v>1528301397</v>
      </c>
      <c r="C9036" s="84">
        <v>0</v>
      </c>
      <c r="D9036" s="84">
        <v>1</v>
      </c>
      <c r="E9036" s="84" t="e">
        <v>#N/A</v>
      </c>
      <c r="F9036" s="84" t="s">
        <v>66</v>
      </c>
    </row>
    <row r="9037" spans="1:6" x14ac:dyDescent="0.25">
      <c r="A9037" s="84">
        <v>1619108743</v>
      </c>
      <c r="C9037" s="84">
        <v>0</v>
      </c>
      <c r="D9037" s="84">
        <v>1</v>
      </c>
      <c r="E9037" s="84" t="e">
        <v>#N/A</v>
      </c>
      <c r="F9037" s="84" t="s">
        <v>66</v>
      </c>
    </row>
    <row r="9038" spans="1:6" x14ac:dyDescent="0.25">
      <c r="A9038" s="84">
        <v>1912357369</v>
      </c>
      <c r="C9038" s="84">
        <v>0</v>
      </c>
      <c r="D9038" s="84">
        <v>1</v>
      </c>
      <c r="E9038" s="84" t="e">
        <v>#N/A</v>
      </c>
      <c r="F9038" s="84" t="s">
        <v>66</v>
      </c>
    </row>
    <row r="9039" spans="1:6" x14ac:dyDescent="0.25">
      <c r="A9039" s="84">
        <v>1548765084</v>
      </c>
      <c r="C9039" s="84">
        <v>0</v>
      </c>
      <c r="D9039" s="84">
        <v>1</v>
      </c>
      <c r="E9039" s="84" t="e">
        <v>#N/A</v>
      </c>
      <c r="F9039" s="84" t="s">
        <v>66</v>
      </c>
    </row>
    <row r="9040" spans="1:6" x14ac:dyDescent="0.25">
      <c r="A9040" s="84">
        <v>1235114075</v>
      </c>
      <c r="C9040" s="84">
        <v>0</v>
      </c>
      <c r="D9040" s="84">
        <v>1</v>
      </c>
      <c r="E9040" s="84" t="e">
        <v>#N/A</v>
      </c>
      <c r="F9040" s="84" t="s">
        <v>66</v>
      </c>
    </row>
    <row r="9041" spans="1:6" x14ac:dyDescent="0.25">
      <c r="A9041" s="84">
        <v>1538304597</v>
      </c>
      <c r="C9041" s="84">
        <v>0</v>
      </c>
      <c r="D9041" s="84">
        <v>1</v>
      </c>
      <c r="E9041" s="84" t="e">
        <v>#N/A</v>
      </c>
      <c r="F9041" s="84" t="s">
        <v>70</v>
      </c>
    </row>
    <row r="9042" spans="1:6" x14ac:dyDescent="0.25">
      <c r="A9042" s="84">
        <v>1396901518</v>
      </c>
      <c r="C9042" s="84">
        <v>0</v>
      </c>
      <c r="D9042" s="84">
        <v>1</v>
      </c>
      <c r="E9042" s="84" t="e">
        <v>#N/A</v>
      </c>
      <c r="F9042" s="84" t="s">
        <v>70</v>
      </c>
    </row>
    <row r="9043" spans="1:6" x14ac:dyDescent="0.25">
      <c r="A9043" s="84">
        <v>1033479795</v>
      </c>
      <c r="C9043" s="84">
        <v>0</v>
      </c>
      <c r="D9043" s="84">
        <v>1</v>
      </c>
      <c r="E9043" s="84" t="e">
        <v>#N/A</v>
      </c>
      <c r="F9043" s="84" t="s">
        <v>66</v>
      </c>
    </row>
    <row r="9044" spans="1:6" x14ac:dyDescent="0.25">
      <c r="A9044" s="84">
        <v>1629515572</v>
      </c>
      <c r="C9044" s="84">
        <v>0</v>
      </c>
      <c r="D9044" s="84">
        <v>1</v>
      </c>
      <c r="E9044" s="84" t="e">
        <v>#N/A</v>
      </c>
      <c r="F9044" s="84" t="s">
        <v>66</v>
      </c>
    </row>
    <row r="9045" spans="1:6" x14ac:dyDescent="0.25">
      <c r="A9045" s="84">
        <v>1023017696</v>
      </c>
      <c r="C9045" s="84">
        <v>0</v>
      </c>
      <c r="D9045" s="84">
        <v>1</v>
      </c>
      <c r="E9045" s="84" t="e">
        <v>#N/A</v>
      </c>
      <c r="F9045" s="84" t="s">
        <v>70</v>
      </c>
    </row>
    <row r="9046" spans="1:6" x14ac:dyDescent="0.25">
      <c r="A9046" s="84">
        <v>1598797417</v>
      </c>
      <c r="C9046" s="84">
        <v>0</v>
      </c>
      <c r="D9046" s="84">
        <v>1</v>
      </c>
      <c r="E9046" s="84" t="e">
        <v>#N/A</v>
      </c>
      <c r="F9046" s="84" t="s">
        <v>70</v>
      </c>
    </row>
    <row r="9047" spans="1:6" x14ac:dyDescent="0.25">
      <c r="A9047" s="84">
        <v>1639179252</v>
      </c>
      <c r="C9047" s="84">
        <v>0</v>
      </c>
      <c r="D9047" s="84">
        <v>1</v>
      </c>
      <c r="E9047" s="84" t="e">
        <v>#N/A</v>
      </c>
      <c r="F9047" s="84" t="s">
        <v>63</v>
      </c>
    </row>
    <row r="9048" spans="1:6" x14ac:dyDescent="0.25">
      <c r="A9048" s="84">
        <v>1932497674</v>
      </c>
      <c r="C9048" s="84">
        <v>0</v>
      </c>
      <c r="D9048" s="84">
        <v>1</v>
      </c>
      <c r="E9048" s="84" t="e">
        <v>#N/A</v>
      </c>
      <c r="F9048" s="84" t="s">
        <v>66</v>
      </c>
    </row>
    <row r="9049" spans="1:6" x14ac:dyDescent="0.25">
      <c r="A9049" s="84">
        <v>1275832636</v>
      </c>
      <c r="C9049" s="84">
        <v>0</v>
      </c>
      <c r="D9049" s="84">
        <v>1</v>
      </c>
      <c r="E9049" s="84" t="e">
        <v>#N/A</v>
      </c>
      <c r="F9049" s="84" t="s">
        <v>66</v>
      </c>
    </row>
    <row r="9050" spans="1:6" x14ac:dyDescent="0.25">
      <c r="A9050" s="84">
        <v>1083966188</v>
      </c>
      <c r="C9050" s="84">
        <v>0</v>
      </c>
      <c r="D9050" s="84">
        <v>1</v>
      </c>
      <c r="E9050" s="84" t="e">
        <v>#N/A</v>
      </c>
      <c r="F9050" s="84" t="s">
        <v>66</v>
      </c>
    </row>
    <row r="9051" spans="1:6" x14ac:dyDescent="0.25">
      <c r="A9051" s="84">
        <v>1952690695</v>
      </c>
      <c r="C9051" s="84">
        <v>0</v>
      </c>
      <c r="D9051" s="84">
        <v>1</v>
      </c>
      <c r="E9051" s="84" t="e">
        <v>#N/A</v>
      </c>
      <c r="F9051" s="84" t="s">
        <v>66</v>
      </c>
    </row>
    <row r="9052" spans="1:6" x14ac:dyDescent="0.25">
      <c r="A9052" s="84">
        <v>1598546509</v>
      </c>
      <c r="C9052" s="84">
        <v>0</v>
      </c>
      <c r="D9052" s="84">
        <v>1</v>
      </c>
      <c r="E9052" s="84" t="e">
        <v>#N/A</v>
      </c>
      <c r="F9052" s="84" t="s">
        <v>63</v>
      </c>
    </row>
    <row r="9053" spans="1:6" x14ac:dyDescent="0.25">
      <c r="A9053" s="84">
        <v>1154460269</v>
      </c>
      <c r="C9053" s="84">
        <v>0</v>
      </c>
      <c r="D9053" s="84">
        <v>1</v>
      </c>
      <c r="E9053" s="84" t="e">
        <v>#N/A</v>
      </c>
      <c r="F9053" s="84" t="s">
        <v>63</v>
      </c>
    </row>
    <row r="9054" spans="1:6" x14ac:dyDescent="0.25">
      <c r="A9054" s="84">
        <v>1568695039</v>
      </c>
      <c r="C9054" s="84">
        <v>0</v>
      </c>
      <c r="D9054" s="84">
        <v>1</v>
      </c>
      <c r="E9054" s="84" t="e">
        <v>#N/A</v>
      </c>
      <c r="F9054" s="84" t="s">
        <v>66</v>
      </c>
    </row>
    <row r="9055" spans="1:6" x14ac:dyDescent="0.25">
      <c r="A9055" s="84">
        <v>1164443750</v>
      </c>
      <c r="C9055" s="84">
        <v>0</v>
      </c>
      <c r="D9055" s="84">
        <v>1</v>
      </c>
      <c r="E9055" s="84" t="e">
        <v>#N/A</v>
      </c>
      <c r="F9055" s="84" t="s">
        <v>69</v>
      </c>
    </row>
    <row r="9056" spans="1:6" x14ac:dyDescent="0.25">
      <c r="A9056" s="84">
        <v>1235136367</v>
      </c>
      <c r="C9056" s="84">
        <v>0</v>
      </c>
      <c r="D9056" s="84">
        <v>1</v>
      </c>
      <c r="E9056" s="84" t="e">
        <v>#N/A</v>
      </c>
      <c r="F9056" s="84" t="s">
        <v>69</v>
      </c>
    </row>
    <row r="9057" spans="1:6" x14ac:dyDescent="0.25">
      <c r="A9057" s="84">
        <v>1578702197</v>
      </c>
      <c r="C9057" s="84">
        <v>0</v>
      </c>
      <c r="D9057" s="84">
        <v>1</v>
      </c>
      <c r="E9057" s="84" t="e">
        <v>#N/A</v>
      </c>
      <c r="F9057" s="84" t="s">
        <v>69</v>
      </c>
    </row>
    <row r="9058" spans="1:6" x14ac:dyDescent="0.25">
      <c r="A9058" s="84">
        <v>1538594650</v>
      </c>
      <c r="C9058" s="84">
        <v>0</v>
      </c>
      <c r="D9058" s="84">
        <v>1</v>
      </c>
      <c r="E9058" s="84" t="e">
        <v>#N/A</v>
      </c>
      <c r="F9058" s="84" t="s">
        <v>69</v>
      </c>
    </row>
    <row r="9059" spans="1:6" x14ac:dyDescent="0.25">
      <c r="A9059" s="84">
        <v>1225494198</v>
      </c>
      <c r="C9059" s="84">
        <v>0</v>
      </c>
      <c r="D9059" s="84">
        <v>1</v>
      </c>
      <c r="E9059" s="84" t="e">
        <v>#N/A</v>
      </c>
      <c r="F9059" s="84" t="s">
        <v>69</v>
      </c>
    </row>
    <row r="9060" spans="1:6" x14ac:dyDescent="0.25">
      <c r="A9060" s="84">
        <v>1326491325</v>
      </c>
      <c r="C9060" s="84">
        <v>0</v>
      </c>
      <c r="D9060" s="84">
        <v>1</v>
      </c>
      <c r="E9060" s="84" t="e">
        <v>#N/A</v>
      </c>
      <c r="F9060" s="84" t="s">
        <v>69</v>
      </c>
    </row>
    <row r="9061" spans="1:6" x14ac:dyDescent="0.25">
      <c r="A9061" s="84">
        <v>1992168389</v>
      </c>
      <c r="C9061" s="84">
        <v>0</v>
      </c>
      <c r="D9061" s="84">
        <v>1</v>
      </c>
      <c r="E9061" s="84" t="e">
        <v>#N/A</v>
      </c>
      <c r="F9061" s="84" t="s">
        <v>69</v>
      </c>
    </row>
    <row r="9062" spans="1:6" x14ac:dyDescent="0.25">
      <c r="A9062" s="84">
        <v>1285144816</v>
      </c>
      <c r="C9062" s="84">
        <v>0</v>
      </c>
      <c r="D9062" s="84">
        <v>1</v>
      </c>
      <c r="E9062" s="84" t="e">
        <v>#N/A</v>
      </c>
      <c r="F9062" s="84" t="s">
        <v>69</v>
      </c>
    </row>
    <row r="9063" spans="1:6" x14ac:dyDescent="0.25">
      <c r="A9063" s="84">
        <v>1184852790</v>
      </c>
      <c r="C9063" s="84">
        <v>0</v>
      </c>
      <c r="D9063" s="84">
        <v>1</v>
      </c>
      <c r="E9063" s="84" t="e">
        <v>#N/A</v>
      </c>
      <c r="F9063" s="84" t="s">
        <v>69</v>
      </c>
    </row>
    <row r="9064" spans="1:6" x14ac:dyDescent="0.25">
      <c r="A9064" s="84">
        <v>1003159559</v>
      </c>
      <c r="C9064" s="84">
        <v>0</v>
      </c>
      <c r="D9064" s="84">
        <v>1</v>
      </c>
      <c r="E9064" s="84" t="e">
        <v>#N/A</v>
      </c>
      <c r="F9064" s="84" t="s">
        <v>69</v>
      </c>
    </row>
    <row r="9065" spans="1:6" x14ac:dyDescent="0.25">
      <c r="A9065" s="84">
        <v>1871198069</v>
      </c>
      <c r="C9065" s="84">
        <v>0</v>
      </c>
      <c r="D9065" s="84">
        <v>1</v>
      </c>
      <c r="E9065" s="84" t="e">
        <v>#N/A</v>
      </c>
      <c r="F9065" s="84" t="s">
        <v>69</v>
      </c>
    </row>
    <row r="9066" spans="1:6" x14ac:dyDescent="0.25">
      <c r="A9066" s="84">
        <v>1821470345</v>
      </c>
      <c r="C9066" s="84">
        <v>0</v>
      </c>
      <c r="D9066" s="84">
        <v>1</v>
      </c>
      <c r="E9066" s="84" t="e">
        <v>#N/A</v>
      </c>
      <c r="F9066" s="84" t="s">
        <v>69</v>
      </c>
    </row>
    <row r="9067" spans="1:6" x14ac:dyDescent="0.25">
      <c r="A9067" s="84">
        <v>1326558156</v>
      </c>
      <c r="C9067" s="84">
        <v>0</v>
      </c>
      <c r="D9067" s="84">
        <v>1</v>
      </c>
      <c r="E9067" s="84" t="e">
        <v>#N/A</v>
      </c>
      <c r="F9067" s="84" t="s">
        <v>69</v>
      </c>
    </row>
    <row r="9068" spans="1:6" x14ac:dyDescent="0.25">
      <c r="A9068" s="84">
        <v>1093004970</v>
      </c>
      <c r="C9068" s="84">
        <v>0</v>
      </c>
      <c r="D9068" s="84">
        <v>1</v>
      </c>
      <c r="E9068" s="84" t="e">
        <v>#N/A</v>
      </c>
      <c r="F9068" s="84" t="s">
        <v>69</v>
      </c>
    </row>
    <row r="9069" spans="1:6" x14ac:dyDescent="0.25">
      <c r="A9069" s="84">
        <v>1760093116</v>
      </c>
      <c r="C9069" s="84">
        <v>0</v>
      </c>
      <c r="D9069" s="84">
        <v>1</v>
      </c>
      <c r="E9069" s="84" t="e">
        <v>#N/A</v>
      </c>
      <c r="F9069" s="84" t="s">
        <v>69</v>
      </c>
    </row>
    <row r="9070" spans="1:6" x14ac:dyDescent="0.25">
      <c r="A9070" s="84">
        <v>1831606748</v>
      </c>
      <c r="C9070" s="84">
        <v>0</v>
      </c>
      <c r="D9070" s="84">
        <v>1</v>
      </c>
      <c r="E9070" s="84" t="e">
        <v>#N/A</v>
      </c>
      <c r="F9070" s="84" t="s">
        <v>69</v>
      </c>
    </row>
    <row r="9071" spans="1:6" x14ac:dyDescent="0.25">
      <c r="A9071" s="84">
        <v>1942772405</v>
      </c>
      <c r="C9071" s="84">
        <v>0</v>
      </c>
      <c r="D9071" s="84">
        <v>1</v>
      </c>
      <c r="E9071" s="84" t="e">
        <v>#N/A</v>
      </c>
      <c r="F9071" s="84" t="s">
        <v>69</v>
      </c>
    </row>
    <row r="9072" spans="1:6" x14ac:dyDescent="0.25">
      <c r="A9072" s="84">
        <v>1437544467</v>
      </c>
      <c r="C9072" s="84">
        <v>0</v>
      </c>
      <c r="D9072" s="84">
        <v>1</v>
      </c>
      <c r="E9072" s="84" t="e">
        <v>#N/A</v>
      </c>
      <c r="F9072" s="84" t="s">
        <v>69</v>
      </c>
    </row>
    <row r="9073" spans="1:6" x14ac:dyDescent="0.25">
      <c r="A9073" s="84">
        <v>1841683844</v>
      </c>
      <c r="C9073" s="84">
        <v>0</v>
      </c>
      <c r="D9073" s="84">
        <v>1</v>
      </c>
      <c r="E9073" s="84" t="e">
        <v>#N/A</v>
      </c>
      <c r="F9073" s="84" t="s">
        <v>69</v>
      </c>
    </row>
    <row r="9074" spans="1:6" x14ac:dyDescent="0.25">
      <c r="A9074" s="84">
        <v>1285681098</v>
      </c>
      <c r="C9074" s="84">
        <v>0</v>
      </c>
      <c r="D9074" s="84">
        <v>1</v>
      </c>
      <c r="E9074" s="84" t="e">
        <v>#N/A</v>
      </c>
      <c r="F9074" s="84" t="s">
        <v>69</v>
      </c>
    </row>
    <row r="9075" spans="1:6" x14ac:dyDescent="0.25">
      <c r="A9075" s="84">
        <v>1700874179</v>
      </c>
      <c r="C9075" s="84">
        <v>0</v>
      </c>
      <c r="D9075" s="84">
        <v>1</v>
      </c>
      <c r="E9075" s="84" t="e">
        <v>#N/A</v>
      </c>
      <c r="F9075" s="84" t="s">
        <v>69</v>
      </c>
    </row>
    <row r="9076" spans="1:6" x14ac:dyDescent="0.25">
      <c r="A9076" s="84">
        <v>1326459512</v>
      </c>
      <c r="C9076" s="84">
        <v>0</v>
      </c>
      <c r="D9076" s="84">
        <v>1</v>
      </c>
      <c r="E9076" s="84" t="e">
        <v>#N/A</v>
      </c>
      <c r="F9076" s="84" t="s">
        <v>69</v>
      </c>
    </row>
    <row r="9077" spans="1:6" x14ac:dyDescent="0.25">
      <c r="A9077" s="84">
        <v>1104368281</v>
      </c>
      <c r="C9077" s="84">
        <v>0</v>
      </c>
      <c r="D9077" s="84">
        <v>1</v>
      </c>
      <c r="E9077" s="84" t="e">
        <v>#N/A</v>
      </c>
      <c r="F9077" s="84" t="s">
        <v>69</v>
      </c>
    </row>
    <row r="9078" spans="1:6" x14ac:dyDescent="0.25">
      <c r="A9078" s="84">
        <v>1013597715</v>
      </c>
      <c r="C9078" s="84">
        <v>0</v>
      </c>
      <c r="D9078" s="84">
        <v>1</v>
      </c>
      <c r="E9078" s="84" t="e">
        <v>#N/A</v>
      </c>
      <c r="F9078" s="84" t="s">
        <v>69</v>
      </c>
    </row>
    <row r="9079" spans="1:6" x14ac:dyDescent="0.25">
      <c r="A9079" s="84">
        <v>1801563572</v>
      </c>
      <c r="C9079" s="84">
        <v>0</v>
      </c>
      <c r="D9079" s="84">
        <v>1</v>
      </c>
      <c r="E9079" s="84" t="e">
        <v>#N/A</v>
      </c>
      <c r="F9079" s="84" t="s">
        <v>69</v>
      </c>
    </row>
    <row r="9080" spans="1:6" x14ac:dyDescent="0.25">
      <c r="A9080" s="84">
        <v>1720717663</v>
      </c>
      <c r="C9080" s="84">
        <v>0</v>
      </c>
      <c r="D9080" s="84">
        <v>1</v>
      </c>
      <c r="E9080" s="84" t="e">
        <v>#N/A</v>
      </c>
      <c r="F9080" s="84" t="s">
        <v>69</v>
      </c>
    </row>
    <row r="9081" spans="1:6" x14ac:dyDescent="0.25">
      <c r="A9081" s="84">
        <v>1881685428</v>
      </c>
      <c r="C9081" s="84">
        <v>0</v>
      </c>
      <c r="D9081" s="84">
        <v>1</v>
      </c>
      <c r="E9081" s="84" t="e">
        <v>#N/A</v>
      </c>
      <c r="F9081" s="84" t="s">
        <v>69</v>
      </c>
    </row>
    <row r="9082" spans="1:6" x14ac:dyDescent="0.25">
      <c r="A9082" s="84">
        <v>1063906584</v>
      </c>
      <c r="C9082" s="84">
        <v>0</v>
      </c>
      <c r="D9082" s="84">
        <v>1</v>
      </c>
      <c r="E9082" s="84" t="e">
        <v>#N/A</v>
      </c>
      <c r="F9082" s="84" t="s">
        <v>69</v>
      </c>
    </row>
    <row r="9083" spans="1:6" x14ac:dyDescent="0.25">
      <c r="A9083" s="84">
        <v>1245753524</v>
      </c>
      <c r="C9083" s="84">
        <v>0</v>
      </c>
      <c r="D9083" s="84">
        <v>1</v>
      </c>
      <c r="E9083" s="84" t="e">
        <v>#N/A</v>
      </c>
      <c r="F9083" s="84" t="s">
        <v>69</v>
      </c>
    </row>
    <row r="9084" spans="1:6" x14ac:dyDescent="0.25">
      <c r="A9084" s="84">
        <v>1477980449</v>
      </c>
      <c r="C9084" s="84">
        <v>0</v>
      </c>
      <c r="D9084" s="84">
        <v>1</v>
      </c>
      <c r="E9084" s="84" t="e">
        <v>#N/A</v>
      </c>
      <c r="F9084" s="84" t="s">
        <v>69</v>
      </c>
    </row>
    <row r="9085" spans="1:6" x14ac:dyDescent="0.25">
      <c r="A9085" s="84">
        <v>1033206461</v>
      </c>
      <c r="C9085" s="84">
        <v>0</v>
      </c>
      <c r="D9085" s="84">
        <v>1</v>
      </c>
      <c r="E9085" s="84" t="e">
        <v>#N/A</v>
      </c>
      <c r="F9085" s="84" t="s">
        <v>69</v>
      </c>
    </row>
    <row r="9086" spans="1:6" x14ac:dyDescent="0.25">
      <c r="A9086" s="84">
        <v>1922638394</v>
      </c>
      <c r="C9086" s="84">
        <v>0</v>
      </c>
      <c r="D9086" s="84">
        <v>1</v>
      </c>
      <c r="E9086" s="84" t="e">
        <v>#N/A</v>
      </c>
      <c r="F9086" s="84" t="s">
        <v>69</v>
      </c>
    </row>
    <row r="9087" spans="1:6" x14ac:dyDescent="0.25">
      <c r="A9087" s="84">
        <v>1194360511</v>
      </c>
      <c r="C9087" s="84">
        <v>0</v>
      </c>
      <c r="D9087" s="84">
        <v>1</v>
      </c>
      <c r="E9087" s="84" t="e">
        <v>#N/A</v>
      </c>
      <c r="F9087" s="84" t="s">
        <v>69</v>
      </c>
    </row>
    <row r="9088" spans="1:6" x14ac:dyDescent="0.25">
      <c r="A9088" s="84">
        <v>1740058221</v>
      </c>
      <c r="C9088" s="84">
        <v>0</v>
      </c>
      <c r="D9088" s="84">
        <v>1</v>
      </c>
      <c r="E9088" s="84" t="e">
        <v>#N/A</v>
      </c>
      <c r="F9088" s="84" t="s">
        <v>69</v>
      </c>
    </row>
    <row r="9089" spans="1:6" x14ac:dyDescent="0.25">
      <c r="A9089" s="84">
        <v>1720595424</v>
      </c>
      <c r="C9089" s="84">
        <v>0</v>
      </c>
      <c r="D9089" s="84">
        <v>1</v>
      </c>
      <c r="E9089" s="84" t="e">
        <v>#N/A</v>
      </c>
      <c r="F9089" s="84" t="s">
        <v>69</v>
      </c>
    </row>
    <row r="9090" spans="1:6" x14ac:dyDescent="0.25">
      <c r="A9090" s="84">
        <v>1386964468</v>
      </c>
      <c r="C9090" s="84">
        <v>0</v>
      </c>
      <c r="D9090" s="84">
        <v>1</v>
      </c>
      <c r="E9090" s="84" t="e">
        <v>#N/A</v>
      </c>
      <c r="F9090" s="84" t="s">
        <v>69</v>
      </c>
    </row>
    <row r="9091" spans="1:6" x14ac:dyDescent="0.25">
      <c r="A9091" s="84">
        <v>1467000604</v>
      </c>
      <c r="C9091" s="84">
        <v>0</v>
      </c>
      <c r="D9091" s="84">
        <v>1</v>
      </c>
      <c r="E9091" s="84" t="e">
        <v>#N/A</v>
      </c>
      <c r="F9091" s="84" t="s">
        <v>69</v>
      </c>
    </row>
    <row r="9092" spans="1:6" x14ac:dyDescent="0.25">
      <c r="A9092" s="84">
        <v>1871577460</v>
      </c>
      <c r="C9092" s="84">
        <v>0</v>
      </c>
      <c r="D9092" s="84">
        <v>1</v>
      </c>
      <c r="E9092" s="84" t="e">
        <v>#N/A</v>
      </c>
      <c r="F9092" s="84" t="s">
        <v>69</v>
      </c>
    </row>
    <row r="9093" spans="1:6" x14ac:dyDescent="0.25">
      <c r="A9093" s="84">
        <v>1538400247</v>
      </c>
      <c r="C9093" s="84">
        <v>0</v>
      </c>
      <c r="D9093" s="84">
        <v>1</v>
      </c>
      <c r="E9093" s="84" t="e">
        <v>#N/A</v>
      </c>
      <c r="F9093" s="84" t="s">
        <v>69</v>
      </c>
    </row>
    <row r="9094" spans="1:6" x14ac:dyDescent="0.25">
      <c r="A9094" s="84">
        <v>1477949774</v>
      </c>
      <c r="C9094" s="84">
        <v>0</v>
      </c>
      <c r="D9094" s="84">
        <v>1</v>
      </c>
      <c r="E9094" s="84" t="e">
        <v>#N/A</v>
      </c>
      <c r="F9094" s="84" t="s">
        <v>69</v>
      </c>
    </row>
    <row r="9095" spans="1:6" x14ac:dyDescent="0.25">
      <c r="A9095" s="84">
        <v>1609872720</v>
      </c>
      <c r="C9095" s="84">
        <v>0</v>
      </c>
      <c r="D9095" s="84">
        <v>1</v>
      </c>
      <c r="E9095" s="84" t="e">
        <v>#N/A</v>
      </c>
      <c r="F9095" s="84" t="s">
        <v>69</v>
      </c>
    </row>
    <row r="9096" spans="1:6" x14ac:dyDescent="0.25">
      <c r="A9096" s="84">
        <v>1285492140</v>
      </c>
      <c r="C9096" s="84">
        <v>0</v>
      </c>
      <c r="D9096" s="84">
        <v>1</v>
      </c>
      <c r="E9096" s="84" t="e">
        <v>#N/A</v>
      </c>
      <c r="F9096" s="84" t="s">
        <v>69</v>
      </c>
    </row>
    <row r="9097" spans="1:6" x14ac:dyDescent="0.25">
      <c r="A9097" s="84">
        <v>1720338320</v>
      </c>
      <c r="C9097" s="84">
        <v>0</v>
      </c>
      <c r="D9097" s="84">
        <v>1</v>
      </c>
      <c r="E9097" s="84" t="e">
        <v>#N/A</v>
      </c>
      <c r="F9097" s="84" t="s">
        <v>69</v>
      </c>
    </row>
    <row r="9098" spans="1:6" x14ac:dyDescent="0.25">
      <c r="A9098" s="84">
        <v>1861928103</v>
      </c>
      <c r="C9098" s="84">
        <v>0</v>
      </c>
      <c r="D9098" s="84">
        <v>1</v>
      </c>
      <c r="E9098" s="84" t="e">
        <v>#N/A</v>
      </c>
      <c r="F9098" s="84" t="s">
        <v>69</v>
      </c>
    </row>
    <row r="9099" spans="1:6" x14ac:dyDescent="0.25">
      <c r="A9099" s="84">
        <v>1891229126</v>
      </c>
      <c r="C9099" s="84">
        <v>0</v>
      </c>
      <c r="D9099" s="84">
        <v>1</v>
      </c>
      <c r="E9099" s="84" t="e">
        <v>#N/A</v>
      </c>
      <c r="F9099" s="84" t="s">
        <v>69</v>
      </c>
    </row>
    <row r="9100" spans="1:6" x14ac:dyDescent="0.25">
      <c r="A9100" s="84">
        <v>1053325076</v>
      </c>
      <c r="C9100" s="84">
        <v>0</v>
      </c>
      <c r="D9100" s="84">
        <v>1</v>
      </c>
      <c r="E9100" s="84" t="e">
        <v>#N/A</v>
      </c>
      <c r="F9100" s="84" t="s">
        <v>69</v>
      </c>
    </row>
    <row r="9101" spans="1:6" x14ac:dyDescent="0.25">
      <c r="A9101" s="84">
        <v>1275516338</v>
      </c>
      <c r="C9101" s="84">
        <v>0</v>
      </c>
      <c r="D9101" s="84">
        <v>1</v>
      </c>
      <c r="E9101" s="84" t="e">
        <v>#N/A</v>
      </c>
      <c r="F9101" s="84" t="s">
        <v>69</v>
      </c>
    </row>
    <row r="9102" spans="1:6" x14ac:dyDescent="0.25">
      <c r="A9102" s="84">
        <v>1154633675</v>
      </c>
      <c r="C9102" s="84">
        <v>0</v>
      </c>
      <c r="D9102" s="84">
        <v>1</v>
      </c>
      <c r="E9102" s="84" t="e">
        <v>#N/A</v>
      </c>
      <c r="F9102" s="84" t="s">
        <v>69</v>
      </c>
    </row>
    <row r="9103" spans="1:6" x14ac:dyDescent="0.25">
      <c r="A9103" s="84">
        <v>1225347313</v>
      </c>
      <c r="C9103" s="84">
        <v>0</v>
      </c>
      <c r="D9103" s="84">
        <v>1</v>
      </c>
      <c r="E9103" s="84" t="e">
        <v>#N/A</v>
      </c>
      <c r="F9103" s="84" t="s">
        <v>69</v>
      </c>
    </row>
    <row r="9104" spans="1:6" x14ac:dyDescent="0.25">
      <c r="A9104" s="84">
        <v>1003360645</v>
      </c>
      <c r="C9104" s="84">
        <v>0</v>
      </c>
      <c r="D9104" s="84">
        <v>1</v>
      </c>
      <c r="E9104" s="84" t="e">
        <v>#N/A</v>
      </c>
      <c r="F9104" s="84" t="s">
        <v>69</v>
      </c>
    </row>
    <row r="9105" spans="1:6" x14ac:dyDescent="0.25">
      <c r="A9105" s="84">
        <v>1447723416</v>
      </c>
      <c r="C9105" s="84">
        <v>0</v>
      </c>
      <c r="D9105" s="84">
        <v>1</v>
      </c>
      <c r="E9105" s="84" t="e">
        <v>#N/A</v>
      </c>
      <c r="F9105" s="84" t="s">
        <v>69</v>
      </c>
    </row>
    <row r="9106" spans="1:6" x14ac:dyDescent="0.25">
      <c r="A9106" s="84">
        <v>1164715462</v>
      </c>
      <c r="C9106" s="84">
        <v>0</v>
      </c>
      <c r="D9106" s="84">
        <v>1</v>
      </c>
      <c r="E9106" s="84" t="e">
        <v>#N/A</v>
      </c>
      <c r="F9106" s="84" t="s">
        <v>69</v>
      </c>
    </row>
    <row r="9107" spans="1:6" x14ac:dyDescent="0.25">
      <c r="A9107" s="84">
        <v>1164403846</v>
      </c>
      <c r="C9107" s="84">
        <v>0</v>
      </c>
      <c r="D9107" s="84">
        <v>1</v>
      </c>
      <c r="E9107" s="84" t="e">
        <v>#N/A</v>
      </c>
      <c r="F9107" s="84" t="s">
        <v>69</v>
      </c>
    </row>
    <row r="9108" spans="1:6" x14ac:dyDescent="0.25">
      <c r="A9108" s="84">
        <v>1346754561</v>
      </c>
      <c r="C9108" s="84">
        <v>0</v>
      </c>
      <c r="D9108" s="84">
        <v>1</v>
      </c>
      <c r="E9108" s="84" t="e">
        <v>#N/A</v>
      </c>
      <c r="F9108" s="84" t="s">
        <v>69</v>
      </c>
    </row>
    <row r="9109" spans="1:6" x14ac:dyDescent="0.25">
      <c r="A9109" s="84">
        <v>1679519797</v>
      </c>
      <c r="C9109" s="84">
        <v>0</v>
      </c>
      <c r="D9109" s="84">
        <v>1</v>
      </c>
      <c r="E9109" s="84" t="e">
        <v>#N/A</v>
      </c>
      <c r="F9109" s="84" t="s">
        <v>69</v>
      </c>
    </row>
    <row r="9110" spans="1:6" x14ac:dyDescent="0.25">
      <c r="A9110" s="84">
        <v>1407968167</v>
      </c>
      <c r="C9110" s="84">
        <v>0</v>
      </c>
      <c r="D9110" s="84">
        <v>1</v>
      </c>
      <c r="E9110" s="84" t="e">
        <v>#N/A</v>
      </c>
      <c r="F9110" s="84" t="s">
        <v>69</v>
      </c>
    </row>
    <row r="9111" spans="1:6" x14ac:dyDescent="0.25">
      <c r="A9111" s="84">
        <v>1417023813</v>
      </c>
      <c r="C9111" s="84">
        <v>0</v>
      </c>
      <c r="D9111" s="84">
        <v>1</v>
      </c>
      <c r="E9111" s="84" t="e">
        <v>#N/A</v>
      </c>
      <c r="F9111" s="84" t="s">
        <v>69</v>
      </c>
    </row>
    <row r="9112" spans="1:6" x14ac:dyDescent="0.25">
      <c r="A9112" s="84">
        <v>1306456637</v>
      </c>
      <c r="C9112" s="84">
        <v>0</v>
      </c>
      <c r="D9112" s="84">
        <v>1</v>
      </c>
      <c r="E9112" s="84" t="e">
        <v>#N/A</v>
      </c>
      <c r="F9112" s="84" t="s">
        <v>69</v>
      </c>
    </row>
    <row r="9113" spans="1:6" x14ac:dyDescent="0.25">
      <c r="A9113" s="84">
        <v>1366893562</v>
      </c>
      <c r="C9113" s="84">
        <v>0</v>
      </c>
      <c r="D9113" s="84">
        <v>1</v>
      </c>
      <c r="E9113" s="84" t="e">
        <v>#N/A</v>
      </c>
      <c r="F9113" s="84" t="s">
        <v>69</v>
      </c>
    </row>
    <row r="9114" spans="1:6" x14ac:dyDescent="0.25">
      <c r="A9114" s="84">
        <v>1013751759</v>
      </c>
      <c r="C9114" s="84">
        <v>0</v>
      </c>
      <c r="D9114" s="84">
        <v>1</v>
      </c>
      <c r="E9114" s="84" t="e">
        <v>#N/A</v>
      </c>
      <c r="F9114" s="84" t="s">
        <v>69</v>
      </c>
    </row>
    <row r="9115" spans="1:6" x14ac:dyDescent="0.25">
      <c r="A9115" s="84">
        <v>1104870971</v>
      </c>
      <c r="C9115" s="84">
        <v>0</v>
      </c>
      <c r="D9115" s="84">
        <v>1</v>
      </c>
      <c r="E9115" s="84" t="e">
        <v>#N/A</v>
      </c>
      <c r="F9115" s="84" t="s">
        <v>69</v>
      </c>
    </row>
    <row r="9116" spans="1:6" x14ac:dyDescent="0.25">
      <c r="A9116" s="84">
        <v>1134643836</v>
      </c>
      <c r="C9116" s="84">
        <v>0</v>
      </c>
      <c r="D9116" s="84">
        <v>1</v>
      </c>
      <c r="E9116" s="84" t="e">
        <v>#N/A</v>
      </c>
      <c r="F9116" s="84" t="s">
        <v>69</v>
      </c>
    </row>
    <row r="9117" spans="1:6" x14ac:dyDescent="0.25">
      <c r="A9117" s="84">
        <v>1609982081</v>
      </c>
      <c r="C9117" s="84">
        <v>0</v>
      </c>
      <c r="D9117" s="84">
        <v>1</v>
      </c>
      <c r="E9117" s="84" t="e">
        <v>#N/A</v>
      </c>
      <c r="F9117" s="84" t="s">
        <v>69</v>
      </c>
    </row>
    <row r="9118" spans="1:6" x14ac:dyDescent="0.25">
      <c r="A9118" s="84">
        <v>1205500386</v>
      </c>
      <c r="C9118" s="84">
        <v>0</v>
      </c>
      <c r="D9118" s="84">
        <v>1</v>
      </c>
      <c r="E9118" s="84" t="e">
        <v>#N/A</v>
      </c>
      <c r="F9118" s="84" t="s">
        <v>69</v>
      </c>
    </row>
    <row r="9119" spans="1:6" x14ac:dyDescent="0.25">
      <c r="A9119" s="84">
        <v>1396044426</v>
      </c>
      <c r="C9119" s="84">
        <v>0</v>
      </c>
      <c r="D9119" s="84">
        <v>1</v>
      </c>
      <c r="E9119" s="84" t="e">
        <v>#N/A</v>
      </c>
      <c r="F9119" s="84" t="s">
        <v>69</v>
      </c>
    </row>
    <row r="9120" spans="1:6" x14ac:dyDescent="0.25">
      <c r="A9120" s="84">
        <v>1376617050</v>
      </c>
      <c r="C9120" s="84">
        <v>0</v>
      </c>
      <c r="D9120" s="84">
        <v>1</v>
      </c>
      <c r="E9120" s="84" t="e">
        <v>#N/A</v>
      </c>
      <c r="F9120" s="84" t="s">
        <v>69</v>
      </c>
    </row>
    <row r="9121" spans="1:6" x14ac:dyDescent="0.25">
      <c r="A9121" s="84">
        <v>1447698147</v>
      </c>
      <c r="C9121" s="84">
        <v>0</v>
      </c>
      <c r="D9121" s="84">
        <v>1</v>
      </c>
      <c r="E9121" s="84" t="e">
        <v>#N/A</v>
      </c>
      <c r="F9121" s="84" t="s">
        <v>69</v>
      </c>
    </row>
    <row r="9122" spans="1:6" x14ac:dyDescent="0.25">
      <c r="A9122" s="84">
        <v>1407073943</v>
      </c>
      <c r="C9122" s="84">
        <v>0</v>
      </c>
      <c r="D9122" s="84">
        <v>1</v>
      </c>
      <c r="E9122" s="84" t="e">
        <v>#N/A</v>
      </c>
      <c r="F9122" s="84" t="s">
        <v>69</v>
      </c>
    </row>
    <row r="9123" spans="1:6" x14ac:dyDescent="0.25">
      <c r="A9123" s="84">
        <v>1295364057</v>
      </c>
      <c r="C9123" s="84">
        <v>0</v>
      </c>
      <c r="D9123" s="84">
        <v>1</v>
      </c>
      <c r="E9123" s="84" t="e">
        <v>#N/A</v>
      </c>
      <c r="F9123" s="84" t="s">
        <v>69</v>
      </c>
    </row>
    <row r="9124" spans="1:6" x14ac:dyDescent="0.25">
      <c r="A9124" s="84">
        <v>1376622183</v>
      </c>
      <c r="C9124" s="84">
        <v>0</v>
      </c>
      <c r="D9124" s="84">
        <v>1</v>
      </c>
      <c r="E9124" s="84" t="e">
        <v>#N/A</v>
      </c>
      <c r="F9124" s="84" t="s">
        <v>69</v>
      </c>
    </row>
    <row r="9125" spans="1:6" x14ac:dyDescent="0.25">
      <c r="A9125" s="84">
        <v>1053775023</v>
      </c>
      <c r="C9125" s="84">
        <v>0</v>
      </c>
      <c r="D9125" s="84">
        <v>1</v>
      </c>
      <c r="E9125" s="84" t="e">
        <v>#N/A</v>
      </c>
      <c r="F9125" s="84" t="s">
        <v>69</v>
      </c>
    </row>
    <row r="9126" spans="1:6" x14ac:dyDescent="0.25">
      <c r="A9126" s="84">
        <v>1124274451</v>
      </c>
      <c r="C9126" s="84">
        <v>0</v>
      </c>
      <c r="D9126" s="84">
        <v>1</v>
      </c>
      <c r="E9126" s="84" t="e">
        <v>#N/A</v>
      </c>
      <c r="F9126" s="84" t="s">
        <v>69</v>
      </c>
    </row>
    <row r="9127" spans="1:6" x14ac:dyDescent="0.25">
      <c r="A9127" s="84">
        <v>1134625304</v>
      </c>
      <c r="C9127" s="84">
        <v>0</v>
      </c>
      <c r="D9127" s="84">
        <v>1</v>
      </c>
      <c r="E9127" s="84" t="e">
        <v>#N/A</v>
      </c>
      <c r="F9127" s="84" t="s">
        <v>69</v>
      </c>
    </row>
    <row r="9128" spans="1:6" x14ac:dyDescent="0.25">
      <c r="A9128" s="84">
        <v>1760462436</v>
      </c>
      <c r="C9128" s="84">
        <v>0</v>
      </c>
      <c r="D9128" s="84">
        <v>1</v>
      </c>
      <c r="E9128" s="84" t="e">
        <v>#N/A</v>
      </c>
      <c r="F9128" s="84" t="s">
        <v>69</v>
      </c>
    </row>
    <row r="9129" spans="1:6" x14ac:dyDescent="0.25">
      <c r="A9129" s="84">
        <v>1134170640</v>
      </c>
      <c r="C9129" s="84">
        <v>0</v>
      </c>
      <c r="D9129" s="84">
        <v>1</v>
      </c>
      <c r="E9129" s="84" t="e">
        <v>#N/A</v>
      </c>
      <c r="F9129" s="84" t="s">
        <v>69</v>
      </c>
    </row>
    <row r="9130" spans="1:6" x14ac:dyDescent="0.25">
      <c r="A9130" s="84">
        <v>1588605588</v>
      </c>
      <c r="C9130" s="84">
        <v>0</v>
      </c>
      <c r="D9130" s="84">
        <v>1</v>
      </c>
      <c r="E9130" s="84" t="e">
        <v>#N/A</v>
      </c>
      <c r="F9130" s="84" t="s">
        <v>69</v>
      </c>
    </row>
    <row r="9131" spans="1:6" x14ac:dyDescent="0.25">
      <c r="A9131" s="84">
        <v>1144751595</v>
      </c>
      <c r="C9131" s="84">
        <v>0</v>
      </c>
      <c r="D9131" s="84">
        <v>1</v>
      </c>
      <c r="E9131" s="84" t="e">
        <v>#N/A</v>
      </c>
      <c r="F9131" s="84" t="s">
        <v>69</v>
      </c>
    </row>
    <row r="9132" spans="1:6" x14ac:dyDescent="0.25">
      <c r="A9132" s="84">
        <v>1366469918</v>
      </c>
      <c r="C9132" s="84">
        <v>0</v>
      </c>
      <c r="D9132" s="84">
        <v>1</v>
      </c>
      <c r="E9132" s="84" t="e">
        <v>#N/A</v>
      </c>
      <c r="F9132" s="84" t="s">
        <v>69</v>
      </c>
    </row>
    <row r="9133" spans="1:6" x14ac:dyDescent="0.25">
      <c r="A9133" s="84">
        <v>1588319289</v>
      </c>
      <c r="C9133" s="84">
        <v>0</v>
      </c>
      <c r="D9133" s="84">
        <v>1</v>
      </c>
      <c r="E9133" s="84" t="e">
        <v>#N/A</v>
      </c>
      <c r="F9133" s="84" t="s">
        <v>69</v>
      </c>
    </row>
    <row r="9134" spans="1:6" x14ac:dyDescent="0.25">
      <c r="A9134" s="84">
        <v>1780020404</v>
      </c>
      <c r="C9134" s="84">
        <v>0</v>
      </c>
      <c r="D9134" s="84">
        <v>1</v>
      </c>
      <c r="E9134" s="84" t="e">
        <v>#N/A</v>
      </c>
      <c r="F9134" s="84" t="s">
        <v>69</v>
      </c>
    </row>
    <row r="9135" spans="1:6" x14ac:dyDescent="0.25">
      <c r="A9135" s="84">
        <v>1124389382</v>
      </c>
      <c r="C9135" s="84">
        <v>0</v>
      </c>
      <c r="D9135" s="84">
        <v>1</v>
      </c>
      <c r="E9135" s="84" t="e">
        <v>#N/A</v>
      </c>
      <c r="F9135" s="84" t="s">
        <v>69</v>
      </c>
    </row>
    <row r="9136" spans="1:6" x14ac:dyDescent="0.25">
      <c r="A9136" s="84">
        <v>1235535436</v>
      </c>
      <c r="C9136" s="84">
        <v>0</v>
      </c>
      <c r="D9136" s="84">
        <v>1</v>
      </c>
      <c r="E9136" s="84" t="e">
        <v>#N/A</v>
      </c>
      <c r="F9136" s="84" t="s">
        <v>69</v>
      </c>
    </row>
    <row r="9137" spans="1:6" x14ac:dyDescent="0.25">
      <c r="A9137" s="84">
        <v>1467434126</v>
      </c>
      <c r="C9137" s="84">
        <v>0</v>
      </c>
      <c r="D9137" s="84">
        <v>1</v>
      </c>
      <c r="E9137" s="84" t="e">
        <v>#N/A</v>
      </c>
      <c r="F9137" s="84" t="s">
        <v>69</v>
      </c>
    </row>
    <row r="9138" spans="1:6" x14ac:dyDescent="0.25">
      <c r="A9138" s="84">
        <v>1356404529</v>
      </c>
      <c r="C9138" s="84">
        <v>0</v>
      </c>
      <c r="D9138" s="84">
        <v>1</v>
      </c>
      <c r="E9138" s="84" t="e">
        <v>#N/A</v>
      </c>
      <c r="F9138" s="84" t="s">
        <v>69</v>
      </c>
    </row>
    <row r="9139" spans="1:6" x14ac:dyDescent="0.25">
      <c r="A9139" s="84">
        <v>1417929167</v>
      </c>
      <c r="C9139" s="84">
        <v>0</v>
      </c>
      <c r="D9139" s="84">
        <v>1</v>
      </c>
      <c r="E9139" s="84" t="e">
        <v>#N/A</v>
      </c>
      <c r="F9139" s="84" t="s">
        <v>69</v>
      </c>
    </row>
    <row r="9140" spans="1:6" x14ac:dyDescent="0.25">
      <c r="A9140" s="84">
        <v>1437778636</v>
      </c>
      <c r="C9140" s="84">
        <v>0</v>
      </c>
      <c r="D9140" s="84">
        <v>1</v>
      </c>
      <c r="E9140" s="84" t="e">
        <v>#N/A</v>
      </c>
      <c r="F9140" s="84" t="s">
        <v>69</v>
      </c>
    </row>
    <row r="9141" spans="1:6" x14ac:dyDescent="0.25">
      <c r="A9141" s="84">
        <v>1548821416</v>
      </c>
      <c r="C9141" s="84">
        <v>0</v>
      </c>
      <c r="D9141" s="84">
        <v>1</v>
      </c>
      <c r="E9141" s="84" t="e">
        <v>#N/A</v>
      </c>
      <c r="F9141" s="84" t="s">
        <v>69</v>
      </c>
    </row>
    <row r="9142" spans="1:6" x14ac:dyDescent="0.25">
      <c r="A9142" s="84">
        <v>1962508515</v>
      </c>
      <c r="C9142" s="84">
        <v>0</v>
      </c>
      <c r="D9142" s="84">
        <v>1</v>
      </c>
      <c r="E9142" s="84" t="e">
        <v>#N/A</v>
      </c>
      <c r="F9142" s="84" t="s">
        <v>69</v>
      </c>
    </row>
    <row r="9143" spans="1:6" x14ac:dyDescent="0.25">
      <c r="A9143" s="84">
        <v>1386103505</v>
      </c>
      <c r="C9143" s="84">
        <v>0</v>
      </c>
      <c r="D9143" s="84">
        <v>1</v>
      </c>
      <c r="E9143" s="84" t="e">
        <v>#N/A</v>
      </c>
      <c r="F9143" s="84" t="s">
        <v>69</v>
      </c>
    </row>
    <row r="9144" spans="1:6" x14ac:dyDescent="0.25">
      <c r="A9144" s="84">
        <v>1174122147</v>
      </c>
      <c r="C9144" s="84">
        <v>0</v>
      </c>
      <c r="D9144" s="84">
        <v>1</v>
      </c>
      <c r="E9144" s="84" t="e">
        <v>#N/A</v>
      </c>
      <c r="F9144" s="84" t="s">
        <v>69</v>
      </c>
    </row>
    <row r="9145" spans="1:6" x14ac:dyDescent="0.25">
      <c r="A9145" s="84">
        <v>1578176475</v>
      </c>
      <c r="C9145" s="84">
        <v>0</v>
      </c>
      <c r="D9145" s="84">
        <v>1</v>
      </c>
      <c r="E9145" s="84" t="e">
        <v>#N/A</v>
      </c>
      <c r="F9145" s="84" t="s">
        <v>69</v>
      </c>
    </row>
    <row r="9146" spans="1:6" x14ac:dyDescent="0.25">
      <c r="A9146" s="84">
        <v>1861036964</v>
      </c>
      <c r="C9146" s="84">
        <v>0</v>
      </c>
      <c r="D9146" s="84">
        <v>1</v>
      </c>
      <c r="E9146" s="84" t="e">
        <v>#N/A</v>
      </c>
      <c r="F9146" s="84" t="s">
        <v>69</v>
      </c>
    </row>
    <row r="9147" spans="1:6" x14ac:dyDescent="0.25">
      <c r="A9147" s="84">
        <v>1053624528</v>
      </c>
      <c r="C9147" s="84">
        <v>0</v>
      </c>
      <c r="D9147" s="84">
        <v>1</v>
      </c>
      <c r="E9147" s="84" t="e">
        <v>#N/A</v>
      </c>
      <c r="F9147" s="84" t="s">
        <v>69</v>
      </c>
    </row>
    <row r="9148" spans="1:6" x14ac:dyDescent="0.25">
      <c r="A9148" s="84">
        <v>1962502773</v>
      </c>
      <c r="C9148" s="84">
        <v>0</v>
      </c>
      <c r="D9148" s="84">
        <v>1</v>
      </c>
      <c r="E9148" s="84" t="e">
        <v>#N/A</v>
      </c>
      <c r="F9148" s="84" t="s">
        <v>69</v>
      </c>
    </row>
    <row r="9149" spans="1:6" x14ac:dyDescent="0.25">
      <c r="A9149" s="84">
        <v>1811099534</v>
      </c>
      <c r="C9149" s="84">
        <v>0</v>
      </c>
      <c r="D9149" s="84">
        <v>1</v>
      </c>
      <c r="E9149" s="84" t="e">
        <v>#N/A</v>
      </c>
      <c r="F9149" s="84" t="s">
        <v>69</v>
      </c>
    </row>
    <row r="9150" spans="1:6" x14ac:dyDescent="0.25">
      <c r="A9150" s="84">
        <v>1801252564</v>
      </c>
      <c r="C9150" s="84">
        <v>0</v>
      </c>
      <c r="D9150" s="84">
        <v>1</v>
      </c>
      <c r="E9150" s="84" t="e">
        <v>#N/A</v>
      </c>
      <c r="F9150" s="84" t="s">
        <v>69</v>
      </c>
    </row>
    <row r="9151" spans="1:6" x14ac:dyDescent="0.25">
      <c r="A9151" s="84">
        <v>1235124108</v>
      </c>
      <c r="C9151" s="84">
        <v>0</v>
      </c>
      <c r="D9151" s="84">
        <v>1</v>
      </c>
      <c r="E9151" s="84" t="e">
        <v>#N/A</v>
      </c>
      <c r="F9151" s="84" t="s">
        <v>69</v>
      </c>
    </row>
    <row r="9152" spans="1:6" x14ac:dyDescent="0.25">
      <c r="A9152" s="84">
        <v>1033793104</v>
      </c>
      <c r="C9152" s="84">
        <v>0</v>
      </c>
      <c r="D9152" s="84">
        <v>1</v>
      </c>
      <c r="E9152" s="84" t="e">
        <v>#N/A</v>
      </c>
      <c r="F9152" s="84" t="s">
        <v>69</v>
      </c>
    </row>
    <row r="9153" spans="1:6" x14ac:dyDescent="0.25">
      <c r="A9153" s="84">
        <v>1831293109</v>
      </c>
      <c r="C9153" s="84">
        <v>0</v>
      </c>
      <c r="D9153" s="84">
        <v>1</v>
      </c>
      <c r="E9153" s="84" t="e">
        <v>#N/A</v>
      </c>
      <c r="F9153" s="84" t="s">
        <v>69</v>
      </c>
    </row>
    <row r="9154" spans="1:6" x14ac:dyDescent="0.25">
      <c r="A9154" s="84">
        <v>1588223549</v>
      </c>
      <c r="C9154" s="84">
        <v>0</v>
      </c>
      <c r="D9154" s="84">
        <v>1</v>
      </c>
      <c r="E9154" s="84" t="e">
        <v>#N/A</v>
      </c>
      <c r="F9154" s="84" t="s">
        <v>69</v>
      </c>
    </row>
    <row r="9155" spans="1:6" x14ac:dyDescent="0.25">
      <c r="A9155" s="84">
        <v>1942990536</v>
      </c>
      <c r="C9155" s="84">
        <v>0</v>
      </c>
      <c r="D9155" s="84">
        <v>1</v>
      </c>
      <c r="E9155" s="84" t="e">
        <v>#N/A</v>
      </c>
      <c r="F9155" s="84" t="s">
        <v>69</v>
      </c>
    </row>
    <row r="9156" spans="1:6" x14ac:dyDescent="0.25">
      <c r="A9156" s="84">
        <v>1457565392</v>
      </c>
      <c r="C9156" s="84">
        <v>0</v>
      </c>
      <c r="D9156" s="84">
        <v>1</v>
      </c>
      <c r="E9156" s="84" t="e">
        <v>#N/A</v>
      </c>
      <c r="F9156" s="84" t="s">
        <v>69</v>
      </c>
    </row>
    <row r="9157" spans="1:6" x14ac:dyDescent="0.25">
      <c r="A9157" s="84">
        <v>1700154846</v>
      </c>
      <c r="C9157" s="84">
        <v>0</v>
      </c>
      <c r="D9157" s="84">
        <v>1</v>
      </c>
      <c r="E9157" s="84" t="e">
        <v>#N/A</v>
      </c>
      <c r="F9157" s="84" t="s">
        <v>69</v>
      </c>
    </row>
    <row r="9158" spans="1:6" x14ac:dyDescent="0.25">
      <c r="A9158" s="84">
        <v>1740279561</v>
      </c>
      <c r="C9158" s="84">
        <v>0</v>
      </c>
      <c r="D9158" s="84">
        <v>1</v>
      </c>
      <c r="E9158" s="84" t="e">
        <v>#N/A</v>
      </c>
      <c r="F9158" s="84" t="s">
        <v>69</v>
      </c>
    </row>
    <row r="9159" spans="1:6" x14ac:dyDescent="0.25">
      <c r="A9159" s="84">
        <v>1528057437</v>
      </c>
      <c r="C9159" s="84">
        <v>0</v>
      </c>
      <c r="D9159" s="84">
        <v>1</v>
      </c>
      <c r="E9159" s="84" t="e">
        <v>#N/A</v>
      </c>
      <c r="F9159" s="84" t="s">
        <v>69</v>
      </c>
    </row>
    <row r="9160" spans="1:6" x14ac:dyDescent="0.25">
      <c r="A9160" s="84">
        <v>1376706846</v>
      </c>
      <c r="C9160" s="84">
        <v>0</v>
      </c>
      <c r="D9160" s="84">
        <v>1</v>
      </c>
      <c r="E9160" s="84" t="e">
        <v>#N/A</v>
      </c>
      <c r="F9160" s="84" t="s">
        <v>69</v>
      </c>
    </row>
    <row r="9161" spans="1:6" x14ac:dyDescent="0.25">
      <c r="A9161" s="84">
        <v>1497754469</v>
      </c>
      <c r="C9161" s="84">
        <v>0</v>
      </c>
      <c r="D9161" s="84">
        <v>1</v>
      </c>
      <c r="E9161" s="84" t="e">
        <v>#N/A</v>
      </c>
      <c r="F9161" s="84" t="s">
        <v>69</v>
      </c>
    </row>
    <row r="9162" spans="1:6" x14ac:dyDescent="0.25">
      <c r="A9162" s="84">
        <v>1306929435</v>
      </c>
      <c r="C9162" s="84">
        <v>0</v>
      </c>
      <c r="D9162" s="84">
        <v>1</v>
      </c>
      <c r="E9162" s="84" t="e">
        <v>#N/A</v>
      </c>
      <c r="F9162" s="84" t="s">
        <v>69</v>
      </c>
    </row>
    <row r="9163" spans="1:6" x14ac:dyDescent="0.25">
      <c r="A9163" s="84">
        <v>1538379144</v>
      </c>
      <c r="C9163" s="84">
        <v>0</v>
      </c>
      <c r="D9163" s="84">
        <v>1</v>
      </c>
      <c r="E9163" s="84" t="e">
        <v>#N/A</v>
      </c>
      <c r="F9163" s="84" t="s">
        <v>69</v>
      </c>
    </row>
    <row r="9164" spans="1:6" x14ac:dyDescent="0.25">
      <c r="A9164" s="84">
        <v>1578048377</v>
      </c>
      <c r="C9164" s="84">
        <v>0</v>
      </c>
      <c r="D9164" s="84">
        <v>1</v>
      </c>
      <c r="E9164" s="84" t="e">
        <v>#N/A</v>
      </c>
      <c r="F9164" s="84" t="s">
        <v>69</v>
      </c>
    </row>
    <row r="9165" spans="1:6" x14ac:dyDescent="0.25">
      <c r="A9165" s="84">
        <v>1295733475</v>
      </c>
      <c r="C9165" s="84">
        <v>0</v>
      </c>
      <c r="D9165" s="84">
        <v>1</v>
      </c>
      <c r="E9165" s="84" t="e">
        <v>#N/A</v>
      </c>
      <c r="F9165" s="84" t="s">
        <v>69</v>
      </c>
    </row>
    <row r="9166" spans="1:6" x14ac:dyDescent="0.25">
      <c r="A9166" s="84">
        <v>1154347748</v>
      </c>
      <c r="C9166" s="84">
        <v>0</v>
      </c>
      <c r="D9166" s="84">
        <v>1</v>
      </c>
      <c r="E9166" s="84" t="e">
        <v>#N/A</v>
      </c>
      <c r="F9166" s="84" t="s">
        <v>69</v>
      </c>
    </row>
    <row r="9167" spans="1:6" x14ac:dyDescent="0.25">
      <c r="A9167" s="84">
        <v>1851556724</v>
      </c>
      <c r="C9167" s="84">
        <v>0</v>
      </c>
      <c r="D9167" s="84">
        <v>1</v>
      </c>
      <c r="E9167" s="84" t="e">
        <v>#N/A</v>
      </c>
      <c r="F9167" s="84" t="s">
        <v>69</v>
      </c>
    </row>
    <row r="9168" spans="1:6" x14ac:dyDescent="0.25">
      <c r="A9168" s="84">
        <v>1700828050</v>
      </c>
      <c r="C9168" s="84">
        <v>0</v>
      </c>
      <c r="D9168" s="84">
        <v>1</v>
      </c>
      <c r="E9168" s="84" t="e">
        <v>#N/A</v>
      </c>
      <c r="F9168" s="84" t="s">
        <v>69</v>
      </c>
    </row>
    <row r="9169" spans="1:6" x14ac:dyDescent="0.25">
      <c r="A9169" s="84">
        <v>1174760839</v>
      </c>
      <c r="C9169" s="84">
        <v>0</v>
      </c>
      <c r="D9169" s="84">
        <v>1</v>
      </c>
      <c r="E9169" s="84" t="e">
        <v>#N/A</v>
      </c>
      <c r="F9169" s="84" t="s">
        <v>69</v>
      </c>
    </row>
    <row r="9170" spans="1:6" x14ac:dyDescent="0.25">
      <c r="A9170" s="84">
        <v>1851023345</v>
      </c>
      <c r="C9170" s="84">
        <v>0</v>
      </c>
      <c r="D9170" s="84">
        <v>1</v>
      </c>
      <c r="E9170" s="84" t="e">
        <v>#N/A</v>
      </c>
      <c r="F9170" s="84" t="s">
        <v>69</v>
      </c>
    </row>
    <row r="9171" spans="1:6" x14ac:dyDescent="0.25">
      <c r="A9171" s="84">
        <v>1619569936</v>
      </c>
      <c r="C9171" s="84">
        <v>0</v>
      </c>
      <c r="D9171" s="84">
        <v>1</v>
      </c>
      <c r="E9171" s="84" t="e">
        <v>#N/A</v>
      </c>
      <c r="F9171" s="84" t="s">
        <v>69</v>
      </c>
    </row>
    <row r="9172" spans="1:6" x14ac:dyDescent="0.25">
      <c r="A9172" s="84">
        <v>1932118312</v>
      </c>
      <c r="C9172" s="84">
        <v>0</v>
      </c>
      <c r="D9172" s="84">
        <v>1</v>
      </c>
      <c r="E9172" s="84" t="e">
        <v>#N/A</v>
      </c>
      <c r="F9172" s="84" t="s">
        <v>69</v>
      </c>
    </row>
    <row r="9173" spans="1:6" x14ac:dyDescent="0.25">
      <c r="A9173" s="84">
        <v>1962453910</v>
      </c>
      <c r="C9173" s="84">
        <v>0</v>
      </c>
      <c r="D9173" s="84">
        <v>1</v>
      </c>
      <c r="E9173" s="84" t="e">
        <v>#N/A</v>
      </c>
      <c r="F9173" s="84" t="s">
        <v>69</v>
      </c>
    </row>
    <row r="9174" spans="1:6" x14ac:dyDescent="0.25">
      <c r="A9174" s="84">
        <v>1639430242</v>
      </c>
      <c r="C9174" s="84">
        <v>0</v>
      </c>
      <c r="D9174" s="84">
        <v>1</v>
      </c>
      <c r="E9174" s="84" t="e">
        <v>#N/A</v>
      </c>
      <c r="F9174" s="84" t="s">
        <v>69</v>
      </c>
    </row>
    <row r="9175" spans="1:6" x14ac:dyDescent="0.25">
      <c r="A9175" s="84">
        <v>1013305481</v>
      </c>
      <c r="C9175" s="84">
        <v>0</v>
      </c>
      <c r="D9175" s="84">
        <v>1</v>
      </c>
      <c r="E9175" s="84" t="e">
        <v>#N/A</v>
      </c>
      <c r="F9175" s="84" t="s">
        <v>69</v>
      </c>
    </row>
    <row r="9176" spans="1:6" x14ac:dyDescent="0.25">
      <c r="A9176" s="84">
        <v>1295105914</v>
      </c>
      <c r="C9176" s="84">
        <v>0</v>
      </c>
      <c r="D9176" s="84">
        <v>1</v>
      </c>
      <c r="E9176" s="84" t="e">
        <v>#N/A</v>
      </c>
      <c r="F9176" s="84" t="s">
        <v>69</v>
      </c>
    </row>
    <row r="9177" spans="1:6" x14ac:dyDescent="0.25">
      <c r="A9177" s="84">
        <v>1003105636</v>
      </c>
      <c r="C9177" s="84">
        <v>0</v>
      </c>
      <c r="D9177" s="84">
        <v>1</v>
      </c>
      <c r="E9177" s="84" t="e">
        <v>#N/A</v>
      </c>
      <c r="F9177" s="84" t="s">
        <v>69</v>
      </c>
    </row>
    <row r="9178" spans="1:6" x14ac:dyDescent="0.25">
      <c r="A9178" s="84">
        <v>1427772516</v>
      </c>
      <c r="C9178" s="84">
        <v>0</v>
      </c>
      <c r="D9178" s="84">
        <v>1</v>
      </c>
      <c r="E9178" s="84" t="e">
        <v>#N/A</v>
      </c>
      <c r="F9178" s="84" t="s">
        <v>69</v>
      </c>
    </row>
    <row r="9179" spans="1:6" x14ac:dyDescent="0.25">
      <c r="A9179" s="84">
        <v>1497443089</v>
      </c>
      <c r="C9179" s="84">
        <v>0</v>
      </c>
      <c r="D9179" s="84">
        <v>1</v>
      </c>
      <c r="E9179" s="84" t="e">
        <v>#N/A</v>
      </c>
      <c r="F9179" s="84" t="s">
        <v>69</v>
      </c>
    </row>
    <row r="9180" spans="1:6" x14ac:dyDescent="0.25">
      <c r="A9180" s="84">
        <v>1669822201</v>
      </c>
      <c r="C9180" s="84">
        <v>0</v>
      </c>
      <c r="D9180" s="84">
        <v>1</v>
      </c>
      <c r="E9180" s="84" t="e">
        <v>#N/A</v>
      </c>
      <c r="F9180" s="84" t="s">
        <v>69</v>
      </c>
    </row>
    <row r="9181" spans="1:6" x14ac:dyDescent="0.25">
      <c r="A9181" s="84">
        <v>1104868017</v>
      </c>
      <c r="C9181" s="84">
        <v>0</v>
      </c>
      <c r="D9181" s="84">
        <v>1</v>
      </c>
      <c r="E9181" s="84" t="e">
        <v>#N/A</v>
      </c>
      <c r="F9181" s="84" t="s">
        <v>69</v>
      </c>
    </row>
    <row r="9182" spans="1:6" x14ac:dyDescent="0.25">
      <c r="A9182" s="84">
        <v>1588057160</v>
      </c>
      <c r="C9182" s="84">
        <v>0</v>
      </c>
      <c r="D9182" s="84">
        <v>1</v>
      </c>
      <c r="E9182" s="84" t="e">
        <v>#N/A</v>
      </c>
      <c r="F9182" s="84" t="s">
        <v>69</v>
      </c>
    </row>
    <row r="9183" spans="1:6" x14ac:dyDescent="0.25">
      <c r="A9183" s="84">
        <v>1316337124</v>
      </c>
      <c r="C9183" s="84">
        <v>0</v>
      </c>
      <c r="D9183" s="84">
        <v>1</v>
      </c>
      <c r="E9183" s="84" t="e">
        <v>#N/A</v>
      </c>
      <c r="F9183" s="84" t="s">
        <v>69</v>
      </c>
    </row>
    <row r="9184" spans="1:6" x14ac:dyDescent="0.25">
      <c r="A9184" s="84">
        <v>1770204448</v>
      </c>
      <c r="C9184" s="84">
        <v>0</v>
      </c>
      <c r="D9184" s="84">
        <v>1</v>
      </c>
      <c r="E9184" s="84" t="e">
        <v>#N/A</v>
      </c>
      <c r="F9184" s="84" t="s">
        <v>69</v>
      </c>
    </row>
    <row r="9185" spans="1:6" x14ac:dyDescent="0.25">
      <c r="A9185" s="84">
        <v>1063184869</v>
      </c>
      <c r="C9185" s="84">
        <v>0</v>
      </c>
      <c r="D9185" s="84">
        <v>1</v>
      </c>
      <c r="E9185" s="84" t="e">
        <v>#N/A</v>
      </c>
      <c r="F9185" s="84" t="s">
        <v>69</v>
      </c>
    </row>
    <row r="9186" spans="1:6" x14ac:dyDescent="0.25">
      <c r="A9186" s="84">
        <v>1568411718</v>
      </c>
      <c r="C9186" s="84">
        <v>0</v>
      </c>
      <c r="D9186" s="84">
        <v>1</v>
      </c>
      <c r="E9186" s="84" t="e">
        <v>#N/A</v>
      </c>
      <c r="F9186" s="84" t="s">
        <v>69</v>
      </c>
    </row>
    <row r="9187" spans="1:6" x14ac:dyDescent="0.25">
      <c r="A9187" s="84">
        <v>1962167585</v>
      </c>
      <c r="C9187" s="84">
        <v>0</v>
      </c>
      <c r="D9187" s="84">
        <v>1</v>
      </c>
      <c r="E9187" s="84" t="e">
        <v>#N/A</v>
      </c>
      <c r="F9187" s="84" t="s">
        <v>69</v>
      </c>
    </row>
    <row r="9188" spans="1:6" x14ac:dyDescent="0.25">
      <c r="A9188" s="84">
        <v>1205408242</v>
      </c>
      <c r="C9188" s="84">
        <v>0</v>
      </c>
      <c r="D9188" s="84">
        <v>1</v>
      </c>
      <c r="E9188" s="84" t="e">
        <v>#N/A</v>
      </c>
      <c r="F9188" s="84" t="s">
        <v>69</v>
      </c>
    </row>
    <row r="9189" spans="1:6" x14ac:dyDescent="0.25">
      <c r="A9189" s="84">
        <v>1689430381</v>
      </c>
      <c r="C9189" s="84">
        <v>0</v>
      </c>
      <c r="D9189" s="84">
        <v>1</v>
      </c>
      <c r="E9189" s="84" t="e">
        <v>#N/A</v>
      </c>
      <c r="F9189" s="84" t="s">
        <v>69</v>
      </c>
    </row>
    <row r="9190" spans="1:6" x14ac:dyDescent="0.25">
      <c r="A9190" s="84">
        <v>1972122844</v>
      </c>
      <c r="C9190" s="84">
        <v>0</v>
      </c>
      <c r="D9190" s="84">
        <v>1</v>
      </c>
      <c r="E9190" s="84" t="e">
        <v>#N/A</v>
      </c>
      <c r="F9190" s="84" t="s">
        <v>69</v>
      </c>
    </row>
    <row r="9191" spans="1:6" x14ac:dyDescent="0.25">
      <c r="A9191" s="84">
        <v>1114119187</v>
      </c>
      <c r="C9191" s="84">
        <v>0</v>
      </c>
      <c r="D9191" s="84">
        <v>1</v>
      </c>
      <c r="E9191" s="84" t="e">
        <v>#N/A</v>
      </c>
      <c r="F9191" s="84" t="s">
        <v>69</v>
      </c>
    </row>
    <row r="9192" spans="1:6" x14ac:dyDescent="0.25">
      <c r="A9192" s="84">
        <v>1881011773</v>
      </c>
      <c r="C9192" s="84">
        <v>0</v>
      </c>
      <c r="D9192" s="84">
        <v>1</v>
      </c>
      <c r="E9192" s="84" t="e">
        <v>#N/A</v>
      </c>
      <c r="F9192" s="84" t="s">
        <v>69</v>
      </c>
    </row>
    <row r="9193" spans="1:6" x14ac:dyDescent="0.25">
      <c r="A9193" s="84">
        <v>1821292277</v>
      </c>
      <c r="C9193" s="84">
        <v>0</v>
      </c>
      <c r="D9193" s="84">
        <v>1</v>
      </c>
      <c r="E9193" s="84" t="e">
        <v>#N/A</v>
      </c>
      <c r="F9193" s="84" t="s">
        <v>69</v>
      </c>
    </row>
    <row r="9194" spans="1:6" x14ac:dyDescent="0.25">
      <c r="A9194" s="84">
        <v>1023461746</v>
      </c>
      <c r="C9194" s="84">
        <v>0</v>
      </c>
      <c r="D9194" s="84">
        <v>1</v>
      </c>
      <c r="E9194" s="84" t="e">
        <v>#N/A</v>
      </c>
      <c r="F9194" s="84" t="s">
        <v>69</v>
      </c>
    </row>
    <row r="9195" spans="1:6" x14ac:dyDescent="0.25">
      <c r="A9195" s="84">
        <v>1174598643</v>
      </c>
      <c r="C9195" s="84">
        <v>0</v>
      </c>
      <c r="D9195" s="84">
        <v>1</v>
      </c>
      <c r="E9195" s="84" t="e">
        <v>#N/A</v>
      </c>
      <c r="F9195" s="84" t="s">
        <v>69</v>
      </c>
    </row>
    <row r="9196" spans="1:6" x14ac:dyDescent="0.25">
      <c r="A9196" s="84">
        <v>1982714960</v>
      </c>
      <c r="C9196" s="84">
        <v>0</v>
      </c>
      <c r="D9196" s="84">
        <v>1</v>
      </c>
      <c r="E9196" s="84" t="e">
        <v>#N/A</v>
      </c>
      <c r="F9196" s="84" t="s">
        <v>69</v>
      </c>
    </row>
    <row r="9197" spans="1:6" x14ac:dyDescent="0.25">
      <c r="A9197" s="84">
        <v>1316709009</v>
      </c>
      <c r="C9197" s="84">
        <v>0</v>
      </c>
      <c r="D9197" s="84">
        <v>1</v>
      </c>
      <c r="E9197" s="84" t="e">
        <v>#N/A</v>
      </c>
      <c r="F9197" s="84" t="s">
        <v>69</v>
      </c>
    </row>
    <row r="9198" spans="1:6" x14ac:dyDescent="0.25">
      <c r="A9198" s="84">
        <v>1164123725</v>
      </c>
      <c r="C9198" s="84">
        <v>0</v>
      </c>
      <c r="D9198" s="84">
        <v>1</v>
      </c>
      <c r="E9198" s="84" t="e">
        <v>#N/A</v>
      </c>
      <c r="F9198" s="84" t="s">
        <v>69</v>
      </c>
    </row>
    <row r="9199" spans="1:6" x14ac:dyDescent="0.25">
      <c r="A9199" s="84">
        <v>1679236095</v>
      </c>
      <c r="C9199" s="84">
        <v>0</v>
      </c>
      <c r="D9199" s="84">
        <v>1</v>
      </c>
      <c r="E9199" s="84" t="e">
        <v>#N/A</v>
      </c>
      <c r="F9199" s="84" t="s">
        <v>69</v>
      </c>
    </row>
    <row r="9200" spans="1:6" x14ac:dyDescent="0.25">
      <c r="A9200" s="84">
        <v>1164017679</v>
      </c>
      <c r="C9200" s="84">
        <v>0</v>
      </c>
      <c r="D9200" s="84">
        <v>1</v>
      </c>
      <c r="E9200" s="84" t="e">
        <v>#N/A</v>
      </c>
      <c r="F9200" s="84" t="s">
        <v>69</v>
      </c>
    </row>
    <row r="9201" spans="1:6" x14ac:dyDescent="0.25">
      <c r="A9201" s="84">
        <v>1134101892</v>
      </c>
      <c r="C9201" s="84">
        <v>0</v>
      </c>
      <c r="D9201" s="84">
        <v>1</v>
      </c>
      <c r="E9201" s="84" t="e">
        <v>#N/A</v>
      </c>
      <c r="F9201" s="84" t="s">
        <v>69</v>
      </c>
    </row>
    <row r="9202" spans="1:6" x14ac:dyDescent="0.25">
      <c r="A9202" s="84">
        <v>1952694861</v>
      </c>
      <c r="C9202" s="84">
        <v>0</v>
      </c>
      <c r="D9202" s="84">
        <v>1</v>
      </c>
      <c r="E9202" s="84" t="e">
        <v>#N/A</v>
      </c>
      <c r="F9202" s="84" t="s">
        <v>69</v>
      </c>
    </row>
    <row r="9203" spans="1:6" x14ac:dyDescent="0.25">
      <c r="A9203" s="84">
        <v>1417204363</v>
      </c>
      <c r="C9203" s="84">
        <v>0</v>
      </c>
      <c r="D9203" s="84">
        <v>1</v>
      </c>
      <c r="E9203" s="84" t="e">
        <v>#N/A</v>
      </c>
      <c r="F9203" s="84" t="s">
        <v>69</v>
      </c>
    </row>
    <row r="9204" spans="1:6" x14ac:dyDescent="0.25">
      <c r="A9204" s="84">
        <v>1972815967</v>
      </c>
      <c r="C9204" s="84">
        <v>0</v>
      </c>
      <c r="D9204" s="84">
        <v>1</v>
      </c>
      <c r="E9204" s="84" t="e">
        <v>#N/A</v>
      </c>
      <c r="F9204" s="84" t="s">
        <v>69</v>
      </c>
    </row>
    <row r="9205" spans="1:6" x14ac:dyDescent="0.25">
      <c r="A9205" s="84">
        <v>1689219446</v>
      </c>
      <c r="C9205" s="84">
        <v>0</v>
      </c>
      <c r="D9205" s="84">
        <v>1</v>
      </c>
      <c r="E9205" s="84" t="e">
        <v>#N/A</v>
      </c>
      <c r="F9205" s="84" t="s">
        <v>69</v>
      </c>
    </row>
    <row r="9206" spans="1:6" x14ac:dyDescent="0.25">
      <c r="A9206" s="84">
        <v>1437265972</v>
      </c>
      <c r="C9206" s="84">
        <v>0</v>
      </c>
      <c r="D9206" s="84">
        <v>1</v>
      </c>
      <c r="E9206" s="84" t="e">
        <v>#N/A</v>
      </c>
      <c r="F9206" s="84" t="s">
        <v>69</v>
      </c>
    </row>
    <row r="9207" spans="1:6" x14ac:dyDescent="0.25">
      <c r="A9207" s="84">
        <v>1184732976</v>
      </c>
      <c r="C9207" s="84">
        <v>0</v>
      </c>
      <c r="D9207" s="84">
        <v>1</v>
      </c>
      <c r="E9207" s="84" t="e">
        <v>#N/A</v>
      </c>
      <c r="F9207" s="84" t="s">
        <v>69</v>
      </c>
    </row>
    <row r="9208" spans="1:6" x14ac:dyDescent="0.25">
      <c r="A9208" s="84">
        <v>1942761382</v>
      </c>
      <c r="C9208" s="84">
        <v>0</v>
      </c>
      <c r="D9208" s="84">
        <v>1</v>
      </c>
      <c r="E9208" s="84" t="e">
        <v>#N/A</v>
      </c>
      <c r="F9208" s="84" t="s">
        <v>69</v>
      </c>
    </row>
    <row r="9209" spans="1:6" x14ac:dyDescent="0.25">
      <c r="A9209" s="84">
        <v>1740537687</v>
      </c>
      <c r="C9209" s="84">
        <v>0</v>
      </c>
      <c r="D9209" s="84">
        <v>1</v>
      </c>
      <c r="E9209" s="84" t="e">
        <v>#N/A</v>
      </c>
      <c r="F9209" s="84" t="s">
        <v>69</v>
      </c>
    </row>
    <row r="9210" spans="1:6" x14ac:dyDescent="0.25">
      <c r="A9210" s="84">
        <v>1164761672</v>
      </c>
      <c r="C9210" s="84">
        <v>0</v>
      </c>
      <c r="D9210" s="84">
        <v>1</v>
      </c>
      <c r="E9210" s="84" t="e">
        <v>#N/A</v>
      </c>
      <c r="F9210" s="84" t="s">
        <v>69</v>
      </c>
    </row>
    <row r="9211" spans="1:6" x14ac:dyDescent="0.25">
      <c r="A9211" s="84">
        <v>1770172967</v>
      </c>
      <c r="C9211" s="84">
        <v>0</v>
      </c>
      <c r="D9211" s="84">
        <v>1</v>
      </c>
      <c r="E9211" s="84" t="e">
        <v>#N/A</v>
      </c>
      <c r="F9211" s="84" t="s">
        <v>69</v>
      </c>
    </row>
    <row r="9212" spans="1:6" x14ac:dyDescent="0.25">
      <c r="A9212" s="84">
        <v>1558603985</v>
      </c>
      <c r="C9212" s="84">
        <v>0</v>
      </c>
      <c r="D9212" s="84">
        <v>1</v>
      </c>
      <c r="E9212" s="84" t="e">
        <v>#N/A</v>
      </c>
      <c r="F9212" s="84" t="s">
        <v>69</v>
      </c>
    </row>
    <row r="9213" spans="1:6" x14ac:dyDescent="0.25">
      <c r="A9213" s="84">
        <v>1205302544</v>
      </c>
      <c r="C9213" s="84">
        <v>0</v>
      </c>
      <c r="D9213" s="84">
        <v>1</v>
      </c>
      <c r="E9213" s="84" t="e">
        <v>#N/A</v>
      </c>
      <c r="F9213" s="84" t="s">
        <v>69</v>
      </c>
    </row>
    <row r="9214" spans="1:6" x14ac:dyDescent="0.25">
      <c r="A9214" s="84">
        <v>1033237235</v>
      </c>
      <c r="C9214" s="84">
        <v>0</v>
      </c>
      <c r="D9214" s="84">
        <v>1</v>
      </c>
      <c r="E9214" s="84" t="e">
        <v>#N/A</v>
      </c>
      <c r="F9214" s="84" t="s">
        <v>69</v>
      </c>
    </row>
    <row r="9215" spans="1:6" x14ac:dyDescent="0.25">
      <c r="A9215" s="84">
        <v>1871136192</v>
      </c>
      <c r="C9215" s="84">
        <v>0</v>
      </c>
      <c r="D9215" s="84">
        <v>1</v>
      </c>
      <c r="E9215" s="84" t="e">
        <v>#N/A</v>
      </c>
      <c r="F9215" s="84" t="s">
        <v>69</v>
      </c>
    </row>
    <row r="9216" spans="1:6" x14ac:dyDescent="0.25">
      <c r="A9216" s="84">
        <v>1174936009</v>
      </c>
      <c r="C9216" s="84">
        <v>0</v>
      </c>
      <c r="D9216" s="84">
        <v>1</v>
      </c>
      <c r="E9216" s="84" t="e">
        <v>#N/A</v>
      </c>
      <c r="F9216" s="84" t="s">
        <v>69</v>
      </c>
    </row>
    <row r="9217" spans="1:6" x14ac:dyDescent="0.25">
      <c r="A9217" s="84">
        <v>1528434214</v>
      </c>
      <c r="C9217" s="84">
        <v>0</v>
      </c>
      <c r="D9217" s="84">
        <v>1</v>
      </c>
      <c r="E9217" s="84" t="e">
        <v>#N/A</v>
      </c>
      <c r="F9217" s="84" t="s">
        <v>69</v>
      </c>
    </row>
    <row r="9218" spans="1:6" x14ac:dyDescent="0.25">
      <c r="A9218" s="84">
        <v>1609499904</v>
      </c>
      <c r="C9218" s="84">
        <v>0</v>
      </c>
      <c r="D9218" s="84">
        <v>1</v>
      </c>
      <c r="E9218" s="84" t="e">
        <v>#N/A</v>
      </c>
      <c r="F9218" s="84" t="s">
        <v>69</v>
      </c>
    </row>
    <row r="9219" spans="1:6" x14ac:dyDescent="0.25">
      <c r="A9219" s="84">
        <v>1871518985</v>
      </c>
      <c r="C9219" s="84">
        <v>0</v>
      </c>
      <c r="D9219" s="84">
        <v>1</v>
      </c>
      <c r="E9219" s="84" t="e">
        <v>#N/A</v>
      </c>
      <c r="F9219" s="84" t="s">
        <v>69</v>
      </c>
    </row>
    <row r="9220" spans="1:6" x14ac:dyDescent="0.25">
      <c r="A9220" s="84">
        <v>1346830742</v>
      </c>
      <c r="C9220" s="84">
        <v>0</v>
      </c>
      <c r="D9220" s="84">
        <v>1</v>
      </c>
      <c r="E9220" s="84" t="e">
        <v>#N/A</v>
      </c>
      <c r="F9220" s="84" t="s">
        <v>69</v>
      </c>
    </row>
    <row r="9221" spans="1:6" x14ac:dyDescent="0.25">
      <c r="A9221" s="84">
        <v>1295358695</v>
      </c>
      <c r="C9221" s="84">
        <v>0</v>
      </c>
      <c r="D9221" s="84">
        <v>1</v>
      </c>
      <c r="E9221" s="84" t="e">
        <v>#N/A</v>
      </c>
      <c r="F9221" s="84" t="s">
        <v>69</v>
      </c>
    </row>
    <row r="9222" spans="1:6" x14ac:dyDescent="0.25">
      <c r="A9222" s="84">
        <v>1588071617</v>
      </c>
      <c r="C9222" s="84">
        <v>0</v>
      </c>
      <c r="D9222" s="84">
        <v>1</v>
      </c>
      <c r="E9222" s="84" t="e">
        <v>#N/A</v>
      </c>
      <c r="F9222" s="84" t="s">
        <v>69</v>
      </c>
    </row>
    <row r="9223" spans="1:6" x14ac:dyDescent="0.25">
      <c r="A9223" s="84">
        <v>1326544800</v>
      </c>
      <c r="C9223" s="84">
        <v>0</v>
      </c>
      <c r="D9223" s="84">
        <v>1</v>
      </c>
      <c r="E9223" s="84" t="e">
        <v>#N/A</v>
      </c>
      <c r="F9223" s="84" t="s">
        <v>69</v>
      </c>
    </row>
    <row r="9224" spans="1:6" x14ac:dyDescent="0.25">
      <c r="A9224" s="84">
        <v>1568185155</v>
      </c>
      <c r="C9224" s="84">
        <v>0</v>
      </c>
      <c r="D9224" s="84">
        <v>1</v>
      </c>
      <c r="E9224" s="84" t="e">
        <v>#N/A</v>
      </c>
      <c r="F9224" s="84" t="s">
        <v>69</v>
      </c>
    </row>
    <row r="9225" spans="1:6" x14ac:dyDescent="0.25">
      <c r="A9225" s="84">
        <v>1427757368</v>
      </c>
      <c r="C9225" s="84">
        <v>0</v>
      </c>
      <c r="D9225" s="84">
        <v>1</v>
      </c>
      <c r="E9225" s="84" t="e">
        <v>#N/A</v>
      </c>
      <c r="F9225" s="84" t="s">
        <v>69</v>
      </c>
    </row>
    <row r="9226" spans="1:6" x14ac:dyDescent="0.25">
      <c r="A9226" s="84">
        <v>1376309708</v>
      </c>
      <c r="C9226" s="84">
        <v>0</v>
      </c>
      <c r="D9226" s="84">
        <v>1</v>
      </c>
      <c r="E9226" s="84" t="e">
        <v>#N/A</v>
      </c>
      <c r="F9226" s="84" t="s">
        <v>69</v>
      </c>
    </row>
    <row r="9227" spans="1:6" x14ac:dyDescent="0.25">
      <c r="A9227" s="84">
        <v>1326817453</v>
      </c>
      <c r="C9227" s="84">
        <v>0</v>
      </c>
      <c r="D9227" s="84">
        <v>1</v>
      </c>
      <c r="E9227" s="84" t="e">
        <v>#N/A</v>
      </c>
      <c r="F9227" s="84" t="s">
        <v>69</v>
      </c>
    </row>
    <row r="9228" spans="1:6" x14ac:dyDescent="0.25">
      <c r="A9228" s="84">
        <v>1801381496</v>
      </c>
      <c r="C9228" s="84">
        <v>0</v>
      </c>
      <c r="D9228" s="84">
        <v>1</v>
      </c>
      <c r="E9228" s="84" t="e">
        <v>#N/A</v>
      </c>
      <c r="F9228" s="84" t="s">
        <v>69</v>
      </c>
    </row>
    <row r="9229" spans="1:6" x14ac:dyDescent="0.25">
      <c r="A9229" s="84">
        <v>1396224754</v>
      </c>
      <c r="C9229" s="84">
        <v>0</v>
      </c>
      <c r="D9229" s="84">
        <v>1</v>
      </c>
      <c r="E9229" s="84" t="e">
        <v>#N/A</v>
      </c>
      <c r="F9229" s="84" t="s">
        <v>69</v>
      </c>
    </row>
    <row r="9230" spans="1:6" x14ac:dyDescent="0.25">
      <c r="A9230" s="84">
        <v>1740529155</v>
      </c>
      <c r="C9230" s="84">
        <v>0</v>
      </c>
      <c r="D9230" s="84">
        <v>1</v>
      </c>
      <c r="E9230" s="84" t="e">
        <v>#N/A</v>
      </c>
      <c r="F9230" s="84" t="s">
        <v>69</v>
      </c>
    </row>
    <row r="9231" spans="1:6" x14ac:dyDescent="0.25">
      <c r="A9231" s="84">
        <v>1174887673</v>
      </c>
      <c r="C9231" s="84">
        <v>0</v>
      </c>
      <c r="D9231" s="84">
        <v>1</v>
      </c>
      <c r="E9231" s="84" t="e">
        <v>#N/A</v>
      </c>
      <c r="F9231" s="84" t="s">
        <v>69</v>
      </c>
    </row>
    <row r="9232" spans="1:6" x14ac:dyDescent="0.25">
      <c r="A9232" s="84">
        <v>1316361009</v>
      </c>
      <c r="C9232" s="84">
        <v>0</v>
      </c>
      <c r="D9232" s="84">
        <v>1</v>
      </c>
      <c r="E9232" s="84" t="e">
        <v>#N/A</v>
      </c>
      <c r="F9232" s="84" t="s">
        <v>69</v>
      </c>
    </row>
    <row r="9233" spans="1:6" x14ac:dyDescent="0.25">
      <c r="A9233" s="84">
        <v>1558350900</v>
      </c>
      <c r="C9233" s="84">
        <v>0</v>
      </c>
      <c r="D9233" s="84">
        <v>1</v>
      </c>
      <c r="E9233" s="84" t="e">
        <v>#N/A</v>
      </c>
      <c r="F9233" s="84" t="s">
        <v>69</v>
      </c>
    </row>
    <row r="9234" spans="1:6" x14ac:dyDescent="0.25">
      <c r="A9234" s="84">
        <v>1205822616</v>
      </c>
      <c r="C9234" s="84">
        <v>0</v>
      </c>
      <c r="D9234" s="84">
        <v>1</v>
      </c>
      <c r="E9234" s="84" t="e">
        <v>#N/A</v>
      </c>
      <c r="F9234" s="84" t="s">
        <v>69</v>
      </c>
    </row>
    <row r="9235" spans="1:6" x14ac:dyDescent="0.25">
      <c r="A9235" s="84">
        <v>1437537024</v>
      </c>
      <c r="C9235" s="84">
        <v>0</v>
      </c>
      <c r="D9235" s="84">
        <v>1</v>
      </c>
      <c r="E9235" s="84" t="e">
        <v>#N/A</v>
      </c>
      <c r="F9235" s="84" t="s">
        <v>69</v>
      </c>
    </row>
    <row r="9236" spans="1:6" x14ac:dyDescent="0.25">
      <c r="A9236" s="84">
        <v>1699326918</v>
      </c>
      <c r="C9236" s="84">
        <v>0</v>
      </c>
      <c r="D9236" s="84">
        <v>1</v>
      </c>
      <c r="E9236" s="84" t="e">
        <v>#N/A</v>
      </c>
      <c r="F9236" s="84" t="s">
        <v>69</v>
      </c>
    </row>
    <row r="9237" spans="1:6" x14ac:dyDescent="0.25">
      <c r="A9237" s="84">
        <v>1558698910</v>
      </c>
      <c r="C9237" s="84">
        <v>0</v>
      </c>
      <c r="D9237" s="84">
        <v>1</v>
      </c>
      <c r="E9237" s="84" t="e">
        <v>#N/A</v>
      </c>
      <c r="F9237" s="84" t="s">
        <v>69</v>
      </c>
    </row>
    <row r="9238" spans="1:6" x14ac:dyDescent="0.25">
      <c r="A9238" s="84">
        <v>1578899845</v>
      </c>
      <c r="C9238" s="84">
        <v>0</v>
      </c>
      <c r="D9238" s="84">
        <v>1</v>
      </c>
      <c r="E9238" s="84" t="e">
        <v>#N/A</v>
      </c>
      <c r="F9238" s="84" t="s">
        <v>69</v>
      </c>
    </row>
    <row r="9239" spans="1:6" x14ac:dyDescent="0.25">
      <c r="A9239" s="84">
        <v>1578724803</v>
      </c>
      <c r="C9239" s="84">
        <v>0</v>
      </c>
      <c r="D9239" s="84">
        <v>1</v>
      </c>
      <c r="E9239" s="84" t="e">
        <v>#N/A</v>
      </c>
      <c r="F9239" s="84" t="s">
        <v>69</v>
      </c>
    </row>
    <row r="9240" spans="1:6" x14ac:dyDescent="0.25">
      <c r="A9240" s="84">
        <v>1861074775</v>
      </c>
      <c r="C9240" s="84">
        <v>0</v>
      </c>
      <c r="D9240" s="84">
        <v>1</v>
      </c>
      <c r="E9240" s="84" t="e">
        <v>#N/A</v>
      </c>
      <c r="F9240" s="84" t="s">
        <v>69</v>
      </c>
    </row>
    <row r="9241" spans="1:6" x14ac:dyDescent="0.25">
      <c r="A9241" s="84">
        <v>1871579169</v>
      </c>
      <c r="C9241" s="84">
        <v>0</v>
      </c>
      <c r="D9241" s="84">
        <v>1</v>
      </c>
      <c r="E9241" s="84" t="e">
        <v>#N/A</v>
      </c>
      <c r="F9241" s="84" t="s">
        <v>69</v>
      </c>
    </row>
    <row r="9242" spans="1:6" x14ac:dyDescent="0.25">
      <c r="A9242" s="84">
        <v>1942787528</v>
      </c>
      <c r="C9242" s="84">
        <v>0</v>
      </c>
      <c r="D9242" s="84">
        <v>1</v>
      </c>
      <c r="E9242" s="84" t="e">
        <v>#N/A</v>
      </c>
      <c r="F9242" s="84" t="s">
        <v>69</v>
      </c>
    </row>
    <row r="9243" spans="1:6" x14ac:dyDescent="0.25">
      <c r="A9243" s="84">
        <v>1669758389</v>
      </c>
      <c r="C9243" s="84">
        <v>0</v>
      </c>
      <c r="D9243" s="84">
        <v>1</v>
      </c>
      <c r="E9243" s="84" t="e">
        <v>#N/A</v>
      </c>
      <c r="F9243" s="84" t="s">
        <v>69</v>
      </c>
    </row>
    <row r="9244" spans="1:6" x14ac:dyDescent="0.25">
      <c r="A9244" s="84">
        <v>1740795194</v>
      </c>
      <c r="C9244" s="84">
        <v>0</v>
      </c>
      <c r="D9244" s="84">
        <v>1</v>
      </c>
      <c r="E9244" s="84" t="e">
        <v>#N/A</v>
      </c>
      <c r="F9244" s="84" t="s">
        <v>69</v>
      </c>
    </row>
    <row r="9245" spans="1:6" x14ac:dyDescent="0.25">
      <c r="A9245" s="84">
        <v>1538988829</v>
      </c>
      <c r="C9245" s="84">
        <v>0</v>
      </c>
      <c r="D9245" s="84">
        <v>1</v>
      </c>
      <c r="E9245" s="84" t="e">
        <v>#N/A</v>
      </c>
      <c r="F9245" s="84" t="s">
        <v>69</v>
      </c>
    </row>
  </sheetData>
  <autoFilter ref="A1:N26182" xr:uid="{398BF4D2-7064-46AD-A607-EE4F0D77F94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DF467-238A-4612-A0F1-563993CBAF36}">
  <dimension ref="A1:Z24427"/>
  <sheetViews>
    <sheetView workbookViewId="0">
      <selection activeCell="F2" sqref="F2"/>
    </sheetView>
  </sheetViews>
  <sheetFormatPr defaultRowHeight="15" x14ac:dyDescent="0.25"/>
  <cols>
    <col min="1" max="1" width="10.85546875" bestFit="1" customWidth="1"/>
    <col min="2" max="2" width="13.42578125" customWidth="1"/>
    <col min="3" max="3" width="11.85546875" customWidth="1"/>
    <col min="4" max="4" width="9.85546875" bestFit="1" customWidth="1"/>
    <col min="5" max="5" width="9.140625" style="63"/>
    <col min="10" max="10" width="18.140625" customWidth="1"/>
    <col min="11" max="11" width="16.140625" customWidth="1"/>
    <col min="12" max="12" width="13.42578125" customWidth="1"/>
    <col min="16" max="16" width="11.28515625" customWidth="1"/>
  </cols>
  <sheetData>
    <row r="1" spans="1:26" x14ac:dyDescent="0.25">
      <c r="A1" t="s">
        <v>72</v>
      </c>
      <c r="B1" t="s">
        <v>73</v>
      </c>
      <c r="C1" t="s">
        <v>74</v>
      </c>
      <c r="D1" t="s">
        <v>75</v>
      </c>
      <c r="E1" s="63" t="s">
        <v>76</v>
      </c>
      <c r="F1" t="s">
        <v>45</v>
      </c>
      <c r="G1" t="s">
        <v>77</v>
      </c>
      <c r="H1" t="s">
        <v>78</v>
      </c>
      <c r="I1" t="s">
        <v>79</v>
      </c>
      <c r="J1" t="s">
        <v>80</v>
      </c>
      <c r="K1" t="s">
        <v>81</v>
      </c>
      <c r="L1" t="s">
        <v>53</v>
      </c>
      <c r="R1">
        <v>75</v>
      </c>
      <c r="S1">
        <v>31</v>
      </c>
      <c r="T1">
        <v>3</v>
      </c>
      <c r="U1">
        <v>8</v>
      </c>
      <c r="V1">
        <v>13</v>
      </c>
      <c r="W1">
        <v>7</v>
      </c>
      <c r="Y1">
        <v>11</v>
      </c>
      <c r="Z1">
        <v>20</v>
      </c>
    </row>
    <row r="2" spans="1:26" x14ac:dyDescent="0.25">
      <c r="A2" s="85">
        <v>1780692517</v>
      </c>
      <c r="F2" s="85" t="s">
        <v>67</v>
      </c>
    </row>
    <row r="3" spans="1:26" x14ac:dyDescent="0.25">
      <c r="A3" s="85">
        <v>1538292321</v>
      </c>
      <c r="F3" s="85" t="s">
        <v>67</v>
      </c>
    </row>
    <row r="4" spans="1:26" x14ac:dyDescent="0.25">
      <c r="A4" s="85">
        <v>1174505531</v>
      </c>
      <c r="E4"/>
      <c r="F4" s="85" t="s">
        <v>63</v>
      </c>
    </row>
    <row r="5" spans="1:26" x14ac:dyDescent="0.25">
      <c r="A5" s="85">
        <v>1164424644</v>
      </c>
      <c r="E5" s="64"/>
      <c r="F5" s="85" t="s">
        <v>70</v>
      </c>
    </row>
    <row r="6" spans="1:26" x14ac:dyDescent="0.25">
      <c r="A6" s="85">
        <v>1720052038</v>
      </c>
      <c r="E6"/>
      <c r="F6" s="85" t="s">
        <v>63</v>
      </c>
    </row>
    <row r="7" spans="1:26" x14ac:dyDescent="0.25">
      <c r="A7" s="85">
        <v>1457339707</v>
      </c>
      <c r="E7" s="64"/>
      <c r="F7" s="85" t="s">
        <v>68</v>
      </c>
    </row>
    <row r="8" spans="1:26" x14ac:dyDescent="0.25">
      <c r="A8" s="85">
        <v>1164492617</v>
      </c>
      <c r="E8"/>
      <c r="F8" s="85" t="s">
        <v>70</v>
      </c>
    </row>
    <row r="9" spans="1:26" x14ac:dyDescent="0.25">
      <c r="A9" s="85">
        <v>1457315764</v>
      </c>
      <c r="E9"/>
      <c r="F9" s="85" t="s">
        <v>63</v>
      </c>
    </row>
    <row r="10" spans="1:26" x14ac:dyDescent="0.25">
      <c r="A10" s="85">
        <v>1912985995</v>
      </c>
      <c r="E10"/>
      <c r="F10" s="85" t="s">
        <v>70</v>
      </c>
    </row>
    <row r="11" spans="1:26" x14ac:dyDescent="0.25">
      <c r="A11" s="85">
        <v>1760471304</v>
      </c>
      <c r="E11"/>
      <c r="F11" s="85" t="s">
        <v>66</v>
      </c>
    </row>
    <row r="12" spans="1:26" x14ac:dyDescent="0.25">
      <c r="A12" s="85">
        <v>1245294941</v>
      </c>
      <c r="E12"/>
      <c r="F12" s="85" t="s">
        <v>66</v>
      </c>
    </row>
    <row r="13" spans="1:26" x14ac:dyDescent="0.25">
      <c r="A13" s="85">
        <v>1922083880</v>
      </c>
      <c r="E13"/>
      <c r="F13" s="85" t="s">
        <v>63</v>
      </c>
    </row>
    <row r="14" spans="1:26" x14ac:dyDescent="0.25">
      <c r="A14" s="85">
        <v>1720156136</v>
      </c>
      <c r="E14"/>
      <c r="F14" s="85" t="s">
        <v>63</v>
      </c>
    </row>
    <row r="15" spans="1:26" x14ac:dyDescent="0.25">
      <c r="A15" s="85">
        <v>1164638177</v>
      </c>
      <c r="E15"/>
      <c r="F15" s="85" t="s">
        <v>63</v>
      </c>
    </row>
    <row r="16" spans="1:26" x14ac:dyDescent="0.25">
      <c r="A16" s="85">
        <v>1528175619</v>
      </c>
      <c r="E16"/>
      <c r="F16" s="85" t="s">
        <v>67</v>
      </c>
    </row>
    <row r="17" spans="1:6" x14ac:dyDescent="0.25">
      <c r="A17" s="85">
        <v>1225045396</v>
      </c>
      <c r="E17"/>
      <c r="F17" s="85" t="s">
        <v>63</v>
      </c>
    </row>
    <row r="18" spans="1:6" x14ac:dyDescent="0.25">
      <c r="A18" s="85">
        <v>1891022273</v>
      </c>
      <c r="E18"/>
      <c r="F18" s="85" t="s">
        <v>63</v>
      </c>
    </row>
    <row r="19" spans="1:6" x14ac:dyDescent="0.25">
      <c r="A19" s="85">
        <v>1346357696</v>
      </c>
      <c r="E19"/>
      <c r="F19" s="85" t="s">
        <v>66</v>
      </c>
    </row>
    <row r="20" spans="1:6" x14ac:dyDescent="0.25">
      <c r="A20" s="85">
        <v>1598725459</v>
      </c>
      <c r="E20"/>
      <c r="F20" s="85" t="s">
        <v>63</v>
      </c>
    </row>
    <row r="21" spans="1:6" x14ac:dyDescent="0.25">
      <c r="A21" s="85">
        <v>1548421183</v>
      </c>
      <c r="E21" s="64"/>
      <c r="F21" s="85" t="s">
        <v>66</v>
      </c>
    </row>
    <row r="22" spans="1:6" x14ac:dyDescent="0.25">
      <c r="A22" s="85">
        <v>1528254232</v>
      </c>
      <c r="E22"/>
      <c r="F22" s="85" t="s">
        <v>67</v>
      </c>
    </row>
    <row r="23" spans="1:6" x14ac:dyDescent="0.25">
      <c r="A23" s="85">
        <v>1275520892</v>
      </c>
      <c r="E23"/>
      <c r="F23" s="85" t="s">
        <v>63</v>
      </c>
    </row>
    <row r="24" spans="1:6" x14ac:dyDescent="0.25">
      <c r="A24" s="85">
        <v>1891767547</v>
      </c>
      <c r="E24" s="64"/>
      <c r="F24" s="85" t="s">
        <v>63</v>
      </c>
    </row>
    <row r="25" spans="1:6" x14ac:dyDescent="0.25">
      <c r="A25" s="85">
        <v>1144541442</v>
      </c>
      <c r="E25"/>
      <c r="F25" s="85" t="s">
        <v>66</v>
      </c>
    </row>
    <row r="26" spans="1:6" x14ac:dyDescent="0.25">
      <c r="A26" s="85">
        <v>1114903994</v>
      </c>
      <c r="E26" s="64"/>
      <c r="F26" s="85" t="s">
        <v>68</v>
      </c>
    </row>
    <row r="27" spans="1:6" x14ac:dyDescent="0.25">
      <c r="A27" s="85">
        <v>1851601744</v>
      </c>
      <c r="E27"/>
      <c r="F27" s="85" t="s">
        <v>66</v>
      </c>
    </row>
    <row r="28" spans="1:6" x14ac:dyDescent="0.25">
      <c r="A28" s="85">
        <v>1407194855</v>
      </c>
      <c r="E28"/>
      <c r="F28" s="85" t="s">
        <v>66</v>
      </c>
    </row>
    <row r="29" spans="1:6" x14ac:dyDescent="0.25">
      <c r="A29" s="85">
        <v>1114262458</v>
      </c>
      <c r="E29" s="64"/>
      <c r="F29" s="85" t="s">
        <v>63</v>
      </c>
    </row>
    <row r="30" spans="1:6" x14ac:dyDescent="0.25">
      <c r="A30" s="85">
        <v>1801854450</v>
      </c>
      <c r="E30"/>
      <c r="F30" s="85" t="s">
        <v>68</v>
      </c>
    </row>
    <row r="31" spans="1:6" x14ac:dyDescent="0.25">
      <c r="A31" s="85">
        <v>1942597018</v>
      </c>
      <c r="E31"/>
      <c r="F31" s="85" t="s">
        <v>67</v>
      </c>
    </row>
    <row r="32" spans="1:6" x14ac:dyDescent="0.25">
      <c r="A32" s="85">
        <v>1427474600</v>
      </c>
      <c r="E32"/>
      <c r="F32" s="85" t="s">
        <v>66</v>
      </c>
    </row>
    <row r="33" spans="1:6" x14ac:dyDescent="0.25">
      <c r="A33" s="85">
        <v>1780176073</v>
      </c>
      <c r="E33"/>
      <c r="F33" s="85" t="s">
        <v>66</v>
      </c>
    </row>
    <row r="34" spans="1:6" x14ac:dyDescent="0.25">
      <c r="A34" s="85">
        <v>1366824807</v>
      </c>
      <c r="E34"/>
      <c r="F34" s="85" t="s">
        <v>66</v>
      </c>
    </row>
    <row r="35" spans="1:6" x14ac:dyDescent="0.25">
      <c r="A35" s="85">
        <v>1093248916</v>
      </c>
      <c r="E35"/>
      <c r="F35" s="85" t="s">
        <v>67</v>
      </c>
    </row>
    <row r="36" spans="1:6" x14ac:dyDescent="0.25">
      <c r="A36" s="85">
        <v>1093202889</v>
      </c>
      <c r="E36" s="64"/>
      <c r="F36" s="85" t="s">
        <v>63</v>
      </c>
    </row>
    <row r="37" spans="1:6" x14ac:dyDescent="0.25">
      <c r="A37" s="85">
        <v>1144675414</v>
      </c>
      <c r="E37" s="64"/>
      <c r="F37" s="85" t="s">
        <v>63</v>
      </c>
    </row>
    <row r="38" spans="1:6" x14ac:dyDescent="0.25">
      <c r="A38" s="85">
        <v>1447714704</v>
      </c>
      <c r="E38"/>
      <c r="F38" s="85" t="s">
        <v>63</v>
      </c>
    </row>
    <row r="39" spans="1:6" x14ac:dyDescent="0.25">
      <c r="A39" s="85">
        <v>1073127379</v>
      </c>
      <c r="E39"/>
      <c r="F39" s="85" t="s">
        <v>68</v>
      </c>
    </row>
    <row r="40" spans="1:6" x14ac:dyDescent="0.25">
      <c r="A40" s="85">
        <v>1942908892</v>
      </c>
      <c r="E40"/>
      <c r="F40" s="85" t="s">
        <v>63</v>
      </c>
    </row>
    <row r="41" spans="1:6" x14ac:dyDescent="0.25">
      <c r="A41" s="85">
        <v>1306826086</v>
      </c>
      <c r="E41"/>
      <c r="F41" s="85" t="s">
        <v>66</v>
      </c>
    </row>
    <row r="42" spans="1:6" x14ac:dyDescent="0.25">
      <c r="A42" s="85">
        <v>1649357732</v>
      </c>
      <c r="E42"/>
      <c r="F42" s="85" t="s">
        <v>63</v>
      </c>
    </row>
    <row r="43" spans="1:6" x14ac:dyDescent="0.25">
      <c r="A43" s="85">
        <v>1548266174</v>
      </c>
      <c r="E43"/>
      <c r="F43" s="85" t="s">
        <v>66</v>
      </c>
    </row>
    <row r="44" spans="1:6" x14ac:dyDescent="0.25">
      <c r="A44" s="85">
        <v>1194764753</v>
      </c>
      <c r="E44"/>
      <c r="F44" s="85" t="s">
        <v>63</v>
      </c>
    </row>
    <row r="45" spans="1:6" x14ac:dyDescent="0.25">
      <c r="A45" s="85">
        <v>1992819130</v>
      </c>
      <c r="E45"/>
      <c r="F45" s="85" t="s">
        <v>70</v>
      </c>
    </row>
    <row r="46" spans="1:6" x14ac:dyDescent="0.25">
      <c r="A46" s="85">
        <v>1659352482</v>
      </c>
      <c r="E46"/>
      <c r="F46" s="85" t="s">
        <v>63</v>
      </c>
    </row>
    <row r="47" spans="1:6" x14ac:dyDescent="0.25">
      <c r="A47" s="85">
        <v>1073569760</v>
      </c>
      <c r="E47" s="64"/>
      <c r="F47" s="85" t="s">
        <v>68</v>
      </c>
    </row>
    <row r="48" spans="1:6" x14ac:dyDescent="0.25">
      <c r="A48" s="85">
        <v>1356345011</v>
      </c>
      <c r="E48"/>
      <c r="F48" s="85" t="s">
        <v>68</v>
      </c>
    </row>
    <row r="49" spans="1:6" x14ac:dyDescent="0.25">
      <c r="A49" s="85">
        <v>1386662351</v>
      </c>
      <c r="E49"/>
      <c r="F49" s="85" t="s">
        <v>67</v>
      </c>
    </row>
    <row r="50" spans="1:6" x14ac:dyDescent="0.25">
      <c r="A50" s="85">
        <v>1962462085</v>
      </c>
      <c r="E50"/>
      <c r="F50" s="85" t="s">
        <v>68</v>
      </c>
    </row>
    <row r="51" spans="1:6" x14ac:dyDescent="0.25">
      <c r="A51" s="85">
        <v>1912978768</v>
      </c>
      <c r="E51"/>
      <c r="F51" s="85" t="s">
        <v>70</v>
      </c>
    </row>
    <row r="52" spans="1:6" x14ac:dyDescent="0.25">
      <c r="A52" s="85">
        <v>1922179373</v>
      </c>
      <c r="E52"/>
      <c r="F52" s="85" t="s">
        <v>66</v>
      </c>
    </row>
    <row r="53" spans="1:6" x14ac:dyDescent="0.25">
      <c r="A53" s="85">
        <v>1902908122</v>
      </c>
      <c r="E53"/>
      <c r="F53" s="85" t="s">
        <v>66</v>
      </c>
    </row>
    <row r="54" spans="1:6" x14ac:dyDescent="0.25">
      <c r="A54" s="85">
        <v>1457459695</v>
      </c>
      <c r="E54"/>
      <c r="F54" s="85" t="s">
        <v>66</v>
      </c>
    </row>
    <row r="55" spans="1:6" x14ac:dyDescent="0.25">
      <c r="A55" s="85">
        <v>1083691794</v>
      </c>
      <c r="E55"/>
      <c r="F55" s="85" t="s">
        <v>63</v>
      </c>
    </row>
    <row r="56" spans="1:6" x14ac:dyDescent="0.25">
      <c r="A56" s="85">
        <v>1386678225</v>
      </c>
      <c r="E56"/>
      <c r="F56" s="85" t="s">
        <v>63</v>
      </c>
    </row>
    <row r="57" spans="1:6" x14ac:dyDescent="0.25">
      <c r="A57" s="85">
        <v>1083665962</v>
      </c>
      <c r="E57"/>
      <c r="F57" s="85" t="s">
        <v>63</v>
      </c>
    </row>
    <row r="58" spans="1:6" x14ac:dyDescent="0.25">
      <c r="A58" s="85">
        <v>1275856106</v>
      </c>
      <c r="E58"/>
      <c r="F58" s="85" t="s">
        <v>66</v>
      </c>
    </row>
    <row r="59" spans="1:6" x14ac:dyDescent="0.25">
      <c r="A59" s="85">
        <v>1649438441</v>
      </c>
      <c r="E59" s="64"/>
      <c r="F59" s="85" t="s">
        <v>68</v>
      </c>
    </row>
    <row r="60" spans="1:6" x14ac:dyDescent="0.25">
      <c r="A60" s="85">
        <v>1578598280</v>
      </c>
      <c r="E60"/>
      <c r="F60" s="85" t="s">
        <v>66</v>
      </c>
    </row>
    <row r="61" spans="1:6" x14ac:dyDescent="0.25">
      <c r="A61" s="85">
        <v>1942404785</v>
      </c>
      <c r="E61" s="64"/>
      <c r="F61" s="85" t="s">
        <v>68</v>
      </c>
    </row>
    <row r="62" spans="1:6" x14ac:dyDescent="0.25">
      <c r="A62" s="85">
        <v>1386600906</v>
      </c>
      <c r="E62"/>
      <c r="F62" s="85" t="s">
        <v>66</v>
      </c>
    </row>
    <row r="63" spans="1:6" x14ac:dyDescent="0.25">
      <c r="A63" s="85">
        <v>1508977240</v>
      </c>
      <c r="E63"/>
      <c r="F63" s="85" t="s">
        <v>63</v>
      </c>
    </row>
    <row r="64" spans="1:6" x14ac:dyDescent="0.25">
      <c r="A64" s="85">
        <v>1841454758</v>
      </c>
      <c r="E64"/>
      <c r="F64" s="85" t="s">
        <v>66</v>
      </c>
    </row>
    <row r="65" spans="1:6" x14ac:dyDescent="0.25">
      <c r="A65" s="85">
        <v>1457676207</v>
      </c>
      <c r="E65"/>
      <c r="F65" s="85" t="s">
        <v>63</v>
      </c>
    </row>
    <row r="66" spans="1:6" x14ac:dyDescent="0.25">
      <c r="A66" s="85">
        <v>1811285307</v>
      </c>
      <c r="E66"/>
      <c r="F66" s="85" t="s">
        <v>63</v>
      </c>
    </row>
    <row r="67" spans="1:6" x14ac:dyDescent="0.25">
      <c r="A67" s="85">
        <v>1548339930</v>
      </c>
      <c r="E67"/>
      <c r="F67" s="85" t="s">
        <v>68</v>
      </c>
    </row>
    <row r="68" spans="1:6" x14ac:dyDescent="0.25">
      <c r="A68" s="85">
        <v>1104198266</v>
      </c>
      <c r="E68" s="64"/>
      <c r="F68" s="85" t="s">
        <v>66</v>
      </c>
    </row>
    <row r="69" spans="1:6" x14ac:dyDescent="0.25">
      <c r="A69" s="85">
        <v>1225383797</v>
      </c>
      <c r="E69"/>
      <c r="F69" s="85" t="s">
        <v>66</v>
      </c>
    </row>
    <row r="70" spans="1:6" x14ac:dyDescent="0.25">
      <c r="A70" s="85">
        <v>1154597979</v>
      </c>
      <c r="E70"/>
      <c r="F70" s="85" t="s">
        <v>63</v>
      </c>
    </row>
    <row r="71" spans="1:6" x14ac:dyDescent="0.25">
      <c r="A71" s="85">
        <v>1518300177</v>
      </c>
      <c r="E71"/>
      <c r="F71" s="85" t="s">
        <v>70</v>
      </c>
    </row>
    <row r="72" spans="1:6" x14ac:dyDescent="0.25">
      <c r="A72" s="85">
        <v>1720008899</v>
      </c>
      <c r="E72"/>
      <c r="F72" s="85" t="s">
        <v>68</v>
      </c>
    </row>
    <row r="73" spans="1:6" x14ac:dyDescent="0.25">
      <c r="A73" s="85">
        <v>1902315716</v>
      </c>
      <c r="E73"/>
      <c r="F73" s="85" t="s">
        <v>66</v>
      </c>
    </row>
    <row r="74" spans="1:6" x14ac:dyDescent="0.25">
      <c r="A74" s="85">
        <v>1669937918</v>
      </c>
      <c r="E74" s="64"/>
      <c r="F74" s="85" t="s">
        <v>67</v>
      </c>
    </row>
    <row r="75" spans="1:6" x14ac:dyDescent="0.25">
      <c r="A75" s="85">
        <v>1093761801</v>
      </c>
      <c r="E75"/>
      <c r="F75" s="85" t="s">
        <v>63</v>
      </c>
    </row>
    <row r="76" spans="1:6" x14ac:dyDescent="0.25">
      <c r="A76" s="85">
        <v>1033154463</v>
      </c>
      <c r="E76"/>
      <c r="F76" s="85" t="s">
        <v>66</v>
      </c>
    </row>
    <row r="77" spans="1:6" x14ac:dyDescent="0.25">
      <c r="A77" s="85">
        <v>1104884709</v>
      </c>
      <c r="E77" s="64"/>
      <c r="F77" s="85" t="s">
        <v>68</v>
      </c>
    </row>
    <row r="78" spans="1:6" x14ac:dyDescent="0.25">
      <c r="A78" s="85">
        <v>1033199989</v>
      </c>
      <c r="E78" s="64"/>
      <c r="F78" s="85" t="s">
        <v>63</v>
      </c>
    </row>
    <row r="79" spans="1:6" x14ac:dyDescent="0.25">
      <c r="A79" s="85">
        <v>1558374850</v>
      </c>
      <c r="E79"/>
      <c r="F79" s="85" t="s">
        <v>63</v>
      </c>
    </row>
    <row r="80" spans="1:6" x14ac:dyDescent="0.25">
      <c r="A80" s="85">
        <v>1073580940</v>
      </c>
      <c r="E80"/>
      <c r="F80" s="85" t="s">
        <v>67</v>
      </c>
    </row>
    <row r="81" spans="1:6" x14ac:dyDescent="0.25">
      <c r="A81" s="85">
        <v>1467499277</v>
      </c>
      <c r="E81"/>
      <c r="F81" s="85" t="s">
        <v>66</v>
      </c>
    </row>
    <row r="82" spans="1:6" x14ac:dyDescent="0.25">
      <c r="A82" s="85">
        <v>1093813990</v>
      </c>
      <c r="E82"/>
      <c r="F82" s="85" t="s">
        <v>66</v>
      </c>
    </row>
    <row r="83" spans="1:6" x14ac:dyDescent="0.25">
      <c r="A83" s="85">
        <v>1043237712</v>
      </c>
      <c r="E83"/>
      <c r="F83" s="85" t="s">
        <v>68</v>
      </c>
    </row>
    <row r="84" spans="1:6" x14ac:dyDescent="0.25">
      <c r="A84" s="85">
        <v>1720090079</v>
      </c>
      <c r="E84"/>
      <c r="F84" s="85" t="s">
        <v>63</v>
      </c>
    </row>
    <row r="85" spans="1:6" x14ac:dyDescent="0.25">
      <c r="A85" s="85">
        <v>1447278346</v>
      </c>
      <c r="E85"/>
      <c r="F85" s="85" t="s">
        <v>66</v>
      </c>
    </row>
    <row r="86" spans="1:6" x14ac:dyDescent="0.25">
      <c r="A86" s="85">
        <v>1902952690</v>
      </c>
      <c r="E86"/>
      <c r="F86" s="85" t="s">
        <v>63</v>
      </c>
    </row>
    <row r="87" spans="1:6" x14ac:dyDescent="0.25">
      <c r="A87" s="85">
        <v>1326100686</v>
      </c>
      <c r="E87"/>
      <c r="F87" s="85" t="s">
        <v>70</v>
      </c>
    </row>
    <row r="88" spans="1:6" x14ac:dyDescent="0.25">
      <c r="A88" s="85">
        <v>1639336423</v>
      </c>
      <c r="E88"/>
      <c r="F88" s="85" t="s">
        <v>63</v>
      </c>
    </row>
    <row r="89" spans="1:6" x14ac:dyDescent="0.25">
      <c r="A89" s="85">
        <v>1255314993</v>
      </c>
      <c r="E89"/>
      <c r="F89" s="85" t="s">
        <v>63</v>
      </c>
    </row>
    <row r="90" spans="1:6" x14ac:dyDescent="0.25">
      <c r="A90" s="85">
        <v>1578769303</v>
      </c>
      <c r="E90"/>
      <c r="F90" s="85" t="s">
        <v>63</v>
      </c>
    </row>
    <row r="91" spans="1:6" x14ac:dyDescent="0.25">
      <c r="A91" s="85">
        <v>1861773533</v>
      </c>
      <c r="E91"/>
      <c r="F91" s="85" t="s">
        <v>63</v>
      </c>
    </row>
    <row r="92" spans="1:6" x14ac:dyDescent="0.25">
      <c r="A92" s="85">
        <v>1164709770</v>
      </c>
      <c r="E92"/>
      <c r="F92" s="85" t="s">
        <v>63</v>
      </c>
    </row>
    <row r="93" spans="1:6" x14ac:dyDescent="0.25">
      <c r="A93" s="85">
        <v>1275743221</v>
      </c>
      <c r="E93"/>
      <c r="F93" s="85" t="s">
        <v>63</v>
      </c>
    </row>
    <row r="94" spans="1:6" x14ac:dyDescent="0.25">
      <c r="A94" s="85">
        <v>1861538431</v>
      </c>
      <c r="E94"/>
      <c r="F94" s="85" t="s">
        <v>63</v>
      </c>
    </row>
    <row r="95" spans="1:6" x14ac:dyDescent="0.25">
      <c r="A95" s="85">
        <v>1184904377</v>
      </c>
      <c r="E95"/>
      <c r="F95" s="85" t="s">
        <v>66</v>
      </c>
    </row>
    <row r="96" spans="1:6" x14ac:dyDescent="0.25">
      <c r="A96" s="85">
        <v>1043426737</v>
      </c>
      <c r="E96"/>
      <c r="F96" s="85" t="s">
        <v>66</v>
      </c>
    </row>
    <row r="97" spans="1:6" x14ac:dyDescent="0.25">
      <c r="A97" s="85">
        <v>1124461660</v>
      </c>
      <c r="E97"/>
      <c r="F97" s="85" t="s">
        <v>70</v>
      </c>
    </row>
    <row r="98" spans="1:6" x14ac:dyDescent="0.25">
      <c r="A98" s="85">
        <v>1457796153</v>
      </c>
      <c r="E98"/>
      <c r="F98" s="85" t="s">
        <v>68</v>
      </c>
    </row>
    <row r="99" spans="1:6" x14ac:dyDescent="0.25">
      <c r="A99" s="85">
        <v>1962657023</v>
      </c>
      <c r="E99"/>
      <c r="F99" s="85" t="s">
        <v>67</v>
      </c>
    </row>
    <row r="100" spans="1:6" x14ac:dyDescent="0.25">
      <c r="A100" s="85">
        <v>1598008344</v>
      </c>
      <c r="E100"/>
      <c r="F100" s="85" t="s">
        <v>70</v>
      </c>
    </row>
    <row r="101" spans="1:6" x14ac:dyDescent="0.25">
      <c r="A101" s="85">
        <v>1184041550</v>
      </c>
      <c r="E101"/>
      <c r="F101" s="85" t="s">
        <v>63</v>
      </c>
    </row>
    <row r="102" spans="1:6" x14ac:dyDescent="0.25">
      <c r="A102" s="85">
        <v>1427464130</v>
      </c>
      <c r="E102"/>
      <c r="F102" s="85" t="s">
        <v>67</v>
      </c>
    </row>
    <row r="103" spans="1:6" x14ac:dyDescent="0.25">
      <c r="A103" s="85">
        <v>1801161559</v>
      </c>
      <c r="E103"/>
      <c r="F103" s="85" t="s">
        <v>70</v>
      </c>
    </row>
    <row r="104" spans="1:6" x14ac:dyDescent="0.25">
      <c r="A104" s="85">
        <v>1477514818</v>
      </c>
      <c r="E104" s="64"/>
      <c r="F104" s="85" t="s">
        <v>63</v>
      </c>
    </row>
    <row r="105" spans="1:6" x14ac:dyDescent="0.25">
      <c r="A105" s="85">
        <v>1972943827</v>
      </c>
      <c r="E105"/>
      <c r="F105" s="85" t="s">
        <v>70</v>
      </c>
    </row>
    <row r="106" spans="1:6" x14ac:dyDescent="0.25">
      <c r="A106" s="85">
        <v>1992162523</v>
      </c>
      <c r="E106"/>
      <c r="F106" s="85" t="s">
        <v>66</v>
      </c>
    </row>
    <row r="107" spans="1:6" x14ac:dyDescent="0.25">
      <c r="A107" s="85">
        <v>1285136184</v>
      </c>
      <c r="E107"/>
      <c r="F107" s="85" t="s">
        <v>66</v>
      </c>
    </row>
    <row r="108" spans="1:6" x14ac:dyDescent="0.25">
      <c r="A108" s="85">
        <v>1376001891</v>
      </c>
      <c r="E108"/>
      <c r="F108" s="85" t="s">
        <v>66</v>
      </c>
    </row>
    <row r="109" spans="1:6" x14ac:dyDescent="0.25">
      <c r="A109" s="85">
        <v>1306312202</v>
      </c>
      <c r="E109" s="64"/>
      <c r="F109" s="85" t="s">
        <v>66</v>
      </c>
    </row>
    <row r="110" spans="1:6" x14ac:dyDescent="0.25">
      <c r="A110" s="85">
        <v>1467038026</v>
      </c>
      <c r="E110"/>
      <c r="F110" s="85" t="s">
        <v>63</v>
      </c>
    </row>
    <row r="111" spans="1:6" x14ac:dyDescent="0.25">
      <c r="A111" s="85">
        <v>1760106868</v>
      </c>
      <c r="E111"/>
      <c r="F111" s="85" t="s">
        <v>63</v>
      </c>
    </row>
    <row r="112" spans="1:6" x14ac:dyDescent="0.25">
      <c r="A112" s="85">
        <v>1568155331</v>
      </c>
      <c r="E112"/>
      <c r="F112" s="85" t="s">
        <v>67</v>
      </c>
    </row>
    <row r="113" spans="1:6" x14ac:dyDescent="0.25">
      <c r="A113" s="85">
        <v>1427052208</v>
      </c>
      <c r="E113" s="64"/>
      <c r="F113" s="85" t="s">
        <v>63</v>
      </c>
    </row>
    <row r="114" spans="1:6" x14ac:dyDescent="0.25">
      <c r="A114" s="85">
        <v>1407815236</v>
      </c>
      <c r="E114"/>
      <c r="F114" s="85" t="s">
        <v>68</v>
      </c>
    </row>
    <row r="115" spans="1:6" x14ac:dyDescent="0.25">
      <c r="A115" s="85">
        <v>1366595951</v>
      </c>
      <c r="E115"/>
      <c r="F115" s="85" t="s">
        <v>70</v>
      </c>
    </row>
    <row r="116" spans="1:6" x14ac:dyDescent="0.25">
      <c r="A116" s="85">
        <v>1215097829</v>
      </c>
      <c r="E116"/>
      <c r="F116" s="85" t="s">
        <v>67</v>
      </c>
    </row>
    <row r="117" spans="1:6" x14ac:dyDescent="0.25">
      <c r="A117" s="85">
        <v>1558361261</v>
      </c>
      <c r="E117" s="64"/>
      <c r="F117" s="85" t="s">
        <v>66</v>
      </c>
    </row>
    <row r="118" spans="1:6" x14ac:dyDescent="0.25">
      <c r="A118" s="85">
        <v>1770571135</v>
      </c>
      <c r="E118"/>
      <c r="F118" s="85" t="s">
        <v>66</v>
      </c>
    </row>
    <row r="119" spans="1:6" x14ac:dyDescent="0.25">
      <c r="A119" s="85">
        <v>1861439135</v>
      </c>
      <c r="E119"/>
      <c r="F119" s="85" t="s">
        <v>67</v>
      </c>
    </row>
    <row r="120" spans="1:6" x14ac:dyDescent="0.25">
      <c r="A120" s="85">
        <v>1619957107</v>
      </c>
      <c r="E120"/>
      <c r="F120" s="85" t="s">
        <v>63</v>
      </c>
    </row>
    <row r="121" spans="1:6" x14ac:dyDescent="0.25">
      <c r="A121" s="85">
        <v>1639106313</v>
      </c>
      <c r="E121"/>
      <c r="F121" s="85" t="s">
        <v>68</v>
      </c>
    </row>
    <row r="122" spans="1:6" x14ac:dyDescent="0.25">
      <c r="A122" s="85">
        <v>1134449044</v>
      </c>
      <c r="E122"/>
      <c r="F122" s="85" t="s">
        <v>63</v>
      </c>
    </row>
    <row r="123" spans="1:6" x14ac:dyDescent="0.25">
      <c r="A123" s="85">
        <v>1508073057</v>
      </c>
      <c r="E123"/>
      <c r="F123" s="85" t="s">
        <v>63</v>
      </c>
    </row>
    <row r="124" spans="1:6" x14ac:dyDescent="0.25">
      <c r="A124" s="85">
        <v>1578787495</v>
      </c>
      <c r="E124"/>
      <c r="F124" s="85" t="s">
        <v>66</v>
      </c>
    </row>
    <row r="125" spans="1:6" x14ac:dyDescent="0.25">
      <c r="A125" s="85">
        <v>1265640932</v>
      </c>
      <c r="E125"/>
      <c r="F125" s="85" t="s">
        <v>63</v>
      </c>
    </row>
    <row r="126" spans="1:6" x14ac:dyDescent="0.25">
      <c r="A126" s="85">
        <v>1871702209</v>
      </c>
      <c r="E126"/>
      <c r="F126" s="85" t="s">
        <v>63</v>
      </c>
    </row>
    <row r="127" spans="1:6" x14ac:dyDescent="0.25">
      <c r="A127" s="85">
        <v>1285918326</v>
      </c>
      <c r="E127"/>
      <c r="F127" s="85" t="s">
        <v>70</v>
      </c>
    </row>
    <row r="128" spans="1:6" x14ac:dyDescent="0.25">
      <c r="A128" s="85">
        <v>1184967598</v>
      </c>
      <c r="E128"/>
      <c r="F128" s="85" t="s">
        <v>67</v>
      </c>
    </row>
    <row r="129" spans="1:6" x14ac:dyDescent="0.25">
      <c r="A129" s="85">
        <v>1588004113</v>
      </c>
      <c r="E129"/>
      <c r="F129" s="85" t="s">
        <v>66</v>
      </c>
    </row>
    <row r="130" spans="1:6" x14ac:dyDescent="0.25">
      <c r="A130" s="85">
        <v>1932469293</v>
      </c>
      <c r="E130" s="64"/>
      <c r="F130" s="85" t="s">
        <v>66</v>
      </c>
    </row>
    <row r="131" spans="1:6" x14ac:dyDescent="0.25">
      <c r="A131" s="85">
        <v>1154738037</v>
      </c>
      <c r="E131"/>
      <c r="F131" s="85" t="s">
        <v>70</v>
      </c>
    </row>
    <row r="132" spans="1:6" x14ac:dyDescent="0.25">
      <c r="A132" s="85">
        <v>1538615570</v>
      </c>
      <c r="E132"/>
      <c r="F132" s="85" t="s">
        <v>63</v>
      </c>
    </row>
    <row r="133" spans="1:6" x14ac:dyDescent="0.25">
      <c r="A133" s="85">
        <v>1245773852</v>
      </c>
      <c r="E133"/>
      <c r="F133" s="85" t="s">
        <v>66</v>
      </c>
    </row>
    <row r="134" spans="1:6" x14ac:dyDescent="0.25">
      <c r="A134" s="85">
        <v>1194216168</v>
      </c>
      <c r="E134"/>
      <c r="F134" s="85" t="s">
        <v>63</v>
      </c>
    </row>
    <row r="135" spans="1:6" x14ac:dyDescent="0.25">
      <c r="A135" s="85">
        <v>1487278230</v>
      </c>
      <c r="E135"/>
      <c r="F135" s="85" t="s">
        <v>63</v>
      </c>
    </row>
    <row r="136" spans="1:6" x14ac:dyDescent="0.25">
      <c r="A136" s="85">
        <v>1174009567</v>
      </c>
      <c r="E136"/>
      <c r="F136" s="85" t="s">
        <v>63</v>
      </c>
    </row>
    <row r="137" spans="1:6" x14ac:dyDescent="0.25">
      <c r="A137" s="85">
        <v>1538725916</v>
      </c>
      <c r="E137"/>
      <c r="F137" s="85" t="s">
        <v>63</v>
      </c>
    </row>
    <row r="138" spans="1:6" x14ac:dyDescent="0.25">
      <c r="A138" s="85">
        <v>1891792214</v>
      </c>
      <c r="E138" s="64"/>
      <c r="F138" s="85" t="s">
        <v>70</v>
      </c>
    </row>
    <row r="139" spans="1:6" x14ac:dyDescent="0.25">
      <c r="A139" s="85">
        <v>1548225154</v>
      </c>
      <c r="E139"/>
      <c r="F139" s="85" t="s">
        <v>70</v>
      </c>
    </row>
    <row r="140" spans="1:6" x14ac:dyDescent="0.25">
      <c r="A140" s="85">
        <v>1417930454</v>
      </c>
      <c r="E140"/>
      <c r="F140" s="85" t="s">
        <v>66</v>
      </c>
    </row>
    <row r="141" spans="1:6" x14ac:dyDescent="0.25">
      <c r="A141" s="85">
        <v>1376507681</v>
      </c>
      <c r="E141"/>
      <c r="F141" s="85" t="s">
        <v>63</v>
      </c>
    </row>
    <row r="142" spans="1:6" x14ac:dyDescent="0.25">
      <c r="A142" s="85">
        <v>1619089000</v>
      </c>
      <c r="E142"/>
      <c r="F142" s="85" t="s">
        <v>67</v>
      </c>
    </row>
    <row r="143" spans="1:6" x14ac:dyDescent="0.25">
      <c r="A143" s="85">
        <v>1669440129</v>
      </c>
      <c r="E143" s="64"/>
      <c r="F143" s="85" t="s">
        <v>63</v>
      </c>
    </row>
    <row r="144" spans="1:6" x14ac:dyDescent="0.25">
      <c r="A144" s="85">
        <v>1215006275</v>
      </c>
      <c r="E144"/>
      <c r="F144" s="85" t="s">
        <v>66</v>
      </c>
    </row>
    <row r="145" spans="1:6" x14ac:dyDescent="0.25">
      <c r="A145" s="85">
        <v>1003983404</v>
      </c>
      <c r="E145" s="64"/>
      <c r="F145" s="85" t="s">
        <v>68</v>
      </c>
    </row>
    <row r="146" spans="1:6" x14ac:dyDescent="0.25">
      <c r="A146" s="85">
        <v>1356450571</v>
      </c>
      <c r="E146"/>
      <c r="F146" s="85" t="s">
        <v>63</v>
      </c>
    </row>
    <row r="147" spans="1:6" x14ac:dyDescent="0.25">
      <c r="A147" s="85">
        <v>1790848323</v>
      </c>
      <c r="E147"/>
      <c r="F147" s="85" t="s">
        <v>68</v>
      </c>
    </row>
    <row r="148" spans="1:6" x14ac:dyDescent="0.25">
      <c r="A148" s="85">
        <v>1992730279</v>
      </c>
      <c r="E148" s="64"/>
      <c r="F148" s="85" t="s">
        <v>63</v>
      </c>
    </row>
    <row r="149" spans="1:6" x14ac:dyDescent="0.25">
      <c r="A149" s="85">
        <v>1194806075</v>
      </c>
      <c r="E149"/>
      <c r="F149" s="85" t="s">
        <v>63</v>
      </c>
    </row>
    <row r="150" spans="1:6" x14ac:dyDescent="0.25">
      <c r="A150" s="85">
        <v>1962447607</v>
      </c>
      <c r="E150"/>
      <c r="F150" s="85" t="s">
        <v>70</v>
      </c>
    </row>
    <row r="151" spans="1:6" x14ac:dyDescent="0.25">
      <c r="A151" s="85">
        <v>1801010053</v>
      </c>
      <c r="E151"/>
      <c r="F151" s="85" t="s">
        <v>63</v>
      </c>
    </row>
    <row r="152" spans="1:6" x14ac:dyDescent="0.25">
      <c r="A152" s="85">
        <v>1538103759</v>
      </c>
      <c r="E152" s="64"/>
      <c r="F152" s="85" t="s">
        <v>70</v>
      </c>
    </row>
    <row r="153" spans="1:6" x14ac:dyDescent="0.25">
      <c r="A153" s="85">
        <v>1649242850</v>
      </c>
      <c r="E153"/>
      <c r="F153" s="85" t="s">
        <v>68</v>
      </c>
    </row>
    <row r="154" spans="1:6" x14ac:dyDescent="0.25">
      <c r="A154" s="85">
        <v>1235293325</v>
      </c>
      <c r="E154" s="64"/>
      <c r="F154" s="85" t="s">
        <v>68</v>
      </c>
    </row>
    <row r="155" spans="1:6" x14ac:dyDescent="0.25">
      <c r="A155" s="85">
        <v>1861671554</v>
      </c>
      <c r="E155"/>
      <c r="F155" s="85" t="s">
        <v>68</v>
      </c>
    </row>
    <row r="156" spans="1:6" x14ac:dyDescent="0.25">
      <c r="A156" s="85">
        <v>1679523070</v>
      </c>
      <c r="E156"/>
      <c r="F156" s="85" t="s">
        <v>70</v>
      </c>
    </row>
    <row r="157" spans="1:6" x14ac:dyDescent="0.25">
      <c r="A157" s="85">
        <v>1497715445</v>
      </c>
      <c r="E157"/>
      <c r="F157" s="85" t="s">
        <v>63</v>
      </c>
    </row>
    <row r="158" spans="1:6" x14ac:dyDescent="0.25">
      <c r="A158" s="85">
        <v>1366528523</v>
      </c>
      <c r="E158"/>
      <c r="F158" s="85" t="s">
        <v>67</v>
      </c>
    </row>
    <row r="159" spans="1:6" x14ac:dyDescent="0.25">
      <c r="A159" s="85">
        <v>1427220169</v>
      </c>
      <c r="E159"/>
      <c r="F159" s="85" t="s">
        <v>70</v>
      </c>
    </row>
    <row r="160" spans="1:6" x14ac:dyDescent="0.25">
      <c r="A160" s="85">
        <v>1215297437</v>
      </c>
      <c r="E160" s="64"/>
      <c r="F160" s="85" t="s">
        <v>68</v>
      </c>
    </row>
    <row r="161" spans="1:6" x14ac:dyDescent="0.25">
      <c r="A161" s="85">
        <v>1609011949</v>
      </c>
      <c r="E161"/>
      <c r="F161" s="85" t="s">
        <v>68</v>
      </c>
    </row>
    <row r="162" spans="1:6" x14ac:dyDescent="0.25">
      <c r="A162" s="85">
        <v>1427127158</v>
      </c>
      <c r="E162"/>
      <c r="F162" s="85" t="s">
        <v>70</v>
      </c>
    </row>
    <row r="163" spans="1:6" x14ac:dyDescent="0.25">
      <c r="A163" s="85">
        <v>1548360332</v>
      </c>
      <c r="E163"/>
      <c r="F163" s="85" t="s">
        <v>70</v>
      </c>
    </row>
    <row r="164" spans="1:6" x14ac:dyDescent="0.25">
      <c r="A164" s="85">
        <v>1770553059</v>
      </c>
      <c r="E164"/>
      <c r="F164" s="85" t="s">
        <v>66</v>
      </c>
    </row>
    <row r="165" spans="1:6" x14ac:dyDescent="0.25">
      <c r="A165" s="85">
        <v>1245632975</v>
      </c>
      <c r="E165" s="64"/>
      <c r="F165" s="85" t="s">
        <v>63</v>
      </c>
    </row>
    <row r="166" spans="1:6" x14ac:dyDescent="0.25">
      <c r="A166" s="85">
        <v>1730270380</v>
      </c>
      <c r="E166"/>
      <c r="F166" s="85" t="s">
        <v>67</v>
      </c>
    </row>
    <row r="167" spans="1:6" x14ac:dyDescent="0.25">
      <c r="A167" s="85">
        <v>1710429378</v>
      </c>
      <c r="E167"/>
      <c r="F167" s="85" t="s">
        <v>68</v>
      </c>
    </row>
    <row r="168" spans="1:6" x14ac:dyDescent="0.25">
      <c r="A168" s="85" t="s">
        <v>69</v>
      </c>
      <c r="E168"/>
      <c r="F168" s="85" t="s">
        <v>70</v>
      </c>
    </row>
    <row r="169" spans="1:6" x14ac:dyDescent="0.25">
      <c r="A169" s="85">
        <v>1215979901</v>
      </c>
      <c r="E169"/>
      <c r="F169" s="85" t="s">
        <v>68</v>
      </c>
    </row>
    <row r="170" spans="1:6" x14ac:dyDescent="0.25">
      <c r="A170" s="85">
        <v>1124026125</v>
      </c>
      <c r="E170"/>
      <c r="F170" s="85" t="s">
        <v>66</v>
      </c>
    </row>
    <row r="171" spans="1:6" x14ac:dyDescent="0.25">
      <c r="A171" s="85">
        <v>1689633380</v>
      </c>
      <c r="E171"/>
      <c r="F171" s="85" t="s">
        <v>68</v>
      </c>
    </row>
    <row r="172" spans="1:6" x14ac:dyDescent="0.25">
      <c r="A172" s="85">
        <v>1437113834</v>
      </c>
      <c r="E172"/>
      <c r="F172" s="85" t="s">
        <v>63</v>
      </c>
    </row>
    <row r="173" spans="1:6" x14ac:dyDescent="0.25">
      <c r="A173" s="85">
        <v>1447211990</v>
      </c>
      <c r="E173"/>
      <c r="F173" s="85" t="s">
        <v>66</v>
      </c>
    </row>
    <row r="174" spans="1:6" x14ac:dyDescent="0.25">
      <c r="A174" s="85">
        <v>1598746372</v>
      </c>
      <c r="E174"/>
      <c r="F174" s="85" t="s">
        <v>63</v>
      </c>
    </row>
    <row r="175" spans="1:6" x14ac:dyDescent="0.25">
      <c r="A175" s="85">
        <v>1952372484</v>
      </c>
      <c r="E175"/>
      <c r="F175" s="85" t="s">
        <v>70</v>
      </c>
    </row>
    <row r="176" spans="1:6" x14ac:dyDescent="0.25">
      <c r="A176" s="85">
        <v>1700847860</v>
      </c>
      <c r="E176"/>
      <c r="F176" s="85" t="s">
        <v>68</v>
      </c>
    </row>
    <row r="177" spans="1:6" x14ac:dyDescent="0.25">
      <c r="A177" s="85">
        <v>1053403923</v>
      </c>
      <c r="E177" s="64"/>
      <c r="F177" s="85" t="s">
        <v>66</v>
      </c>
    </row>
    <row r="178" spans="1:6" x14ac:dyDescent="0.25">
      <c r="A178" s="85">
        <v>1760473540</v>
      </c>
      <c r="E178"/>
      <c r="F178" s="85" t="s">
        <v>63</v>
      </c>
    </row>
    <row r="179" spans="1:6" x14ac:dyDescent="0.25">
      <c r="A179" s="85">
        <v>1306842810</v>
      </c>
      <c r="E179"/>
      <c r="F179" s="85" t="s">
        <v>68</v>
      </c>
    </row>
    <row r="180" spans="1:6" x14ac:dyDescent="0.25">
      <c r="A180" s="85">
        <v>1588869382</v>
      </c>
      <c r="E180"/>
      <c r="F180" s="85" t="s">
        <v>66</v>
      </c>
    </row>
    <row r="181" spans="1:6" x14ac:dyDescent="0.25">
      <c r="A181" s="85">
        <v>1922268150</v>
      </c>
      <c r="E181" s="64"/>
      <c r="F181" s="85" t="s">
        <v>68</v>
      </c>
    </row>
    <row r="182" spans="1:6" x14ac:dyDescent="0.25">
      <c r="A182" s="85">
        <v>1659368850</v>
      </c>
      <c r="E182"/>
      <c r="F182" s="85" t="s">
        <v>67</v>
      </c>
    </row>
    <row r="183" spans="1:6" x14ac:dyDescent="0.25">
      <c r="A183" s="85">
        <v>1881678324</v>
      </c>
      <c r="E183"/>
      <c r="F183" s="85" t="s">
        <v>66</v>
      </c>
    </row>
    <row r="184" spans="1:6" x14ac:dyDescent="0.25">
      <c r="A184" s="85">
        <v>1679599609</v>
      </c>
      <c r="E184"/>
      <c r="F184" s="85" t="s">
        <v>66</v>
      </c>
    </row>
    <row r="185" spans="1:6" x14ac:dyDescent="0.25">
      <c r="A185" s="85">
        <v>1548332752</v>
      </c>
      <c r="E185"/>
      <c r="F185" s="85" t="s">
        <v>66</v>
      </c>
    </row>
    <row r="186" spans="1:6" x14ac:dyDescent="0.25">
      <c r="A186" s="85">
        <v>1538261136</v>
      </c>
      <c r="E186"/>
      <c r="F186" s="85" t="s">
        <v>66</v>
      </c>
    </row>
    <row r="187" spans="1:6" x14ac:dyDescent="0.25">
      <c r="A187" s="85">
        <v>1841565058</v>
      </c>
      <c r="E187"/>
      <c r="F187" s="85" t="s">
        <v>63</v>
      </c>
    </row>
    <row r="188" spans="1:6" x14ac:dyDescent="0.25">
      <c r="A188" s="85">
        <v>1215170816</v>
      </c>
      <c r="E188"/>
      <c r="F188" s="85" t="s">
        <v>66</v>
      </c>
    </row>
    <row r="189" spans="1:6" x14ac:dyDescent="0.25">
      <c r="A189" s="85">
        <v>1629413323</v>
      </c>
      <c r="E189"/>
      <c r="F189" s="85" t="s">
        <v>67</v>
      </c>
    </row>
    <row r="190" spans="1:6" x14ac:dyDescent="0.25">
      <c r="A190" s="85">
        <v>1457752081</v>
      </c>
      <c r="E190" s="64"/>
      <c r="F190" s="85" t="s">
        <v>70</v>
      </c>
    </row>
    <row r="191" spans="1:6" x14ac:dyDescent="0.25">
      <c r="A191" s="85">
        <v>1750775813</v>
      </c>
      <c r="E191"/>
      <c r="F191" s="85" t="s">
        <v>67</v>
      </c>
    </row>
    <row r="192" spans="1:6" x14ac:dyDescent="0.25">
      <c r="A192" s="85">
        <v>1467983601</v>
      </c>
      <c r="E192"/>
      <c r="F192" s="85" t="s">
        <v>63</v>
      </c>
    </row>
    <row r="193" spans="1:6" x14ac:dyDescent="0.25">
      <c r="A193" s="85">
        <v>1750857439</v>
      </c>
      <c r="E193"/>
      <c r="F193" s="85" t="s">
        <v>63</v>
      </c>
    </row>
    <row r="194" spans="1:6" x14ac:dyDescent="0.25">
      <c r="A194" s="85">
        <v>1245896257</v>
      </c>
      <c r="E194"/>
      <c r="F194" s="85" t="s">
        <v>66</v>
      </c>
    </row>
    <row r="195" spans="1:6" x14ac:dyDescent="0.25">
      <c r="A195" s="85">
        <v>1144885880</v>
      </c>
      <c r="E195"/>
      <c r="F195" s="85" t="s">
        <v>67</v>
      </c>
    </row>
    <row r="196" spans="1:6" x14ac:dyDescent="0.25">
      <c r="A196" s="85">
        <v>1265085385</v>
      </c>
      <c r="E196"/>
      <c r="F196" s="85" t="s">
        <v>63</v>
      </c>
    </row>
    <row r="197" spans="1:6" x14ac:dyDescent="0.25">
      <c r="A197" s="85">
        <v>1457980880</v>
      </c>
      <c r="E197" s="64"/>
      <c r="F197" s="85" t="s">
        <v>68</v>
      </c>
    </row>
    <row r="198" spans="1:6" x14ac:dyDescent="0.25">
      <c r="A198" s="85">
        <v>1568128536</v>
      </c>
      <c r="E198" s="64"/>
      <c r="F198" s="85" t="s">
        <v>66</v>
      </c>
    </row>
    <row r="199" spans="1:6" x14ac:dyDescent="0.25">
      <c r="A199" s="85">
        <v>1154042570</v>
      </c>
      <c r="E199" s="64"/>
      <c r="F199" s="85" t="s">
        <v>67</v>
      </c>
    </row>
    <row r="200" spans="1:6" x14ac:dyDescent="0.25">
      <c r="A200" s="85">
        <v>1750356804</v>
      </c>
      <c r="E200"/>
      <c r="F200" s="85" t="s">
        <v>68</v>
      </c>
    </row>
    <row r="201" spans="1:6" x14ac:dyDescent="0.25">
      <c r="A201" s="85">
        <v>1043249931</v>
      </c>
      <c r="E201"/>
      <c r="F201" s="85" t="s">
        <v>63</v>
      </c>
    </row>
    <row r="202" spans="1:6" x14ac:dyDescent="0.25">
      <c r="A202" s="85">
        <v>1831191162</v>
      </c>
      <c r="E202"/>
      <c r="F202" s="85" t="s">
        <v>66</v>
      </c>
    </row>
    <row r="203" spans="1:6" x14ac:dyDescent="0.25">
      <c r="A203" s="85">
        <v>1821078767</v>
      </c>
      <c r="E203"/>
      <c r="F203" s="85" t="s">
        <v>66</v>
      </c>
    </row>
    <row r="204" spans="1:6" x14ac:dyDescent="0.25">
      <c r="A204" s="85">
        <v>1063473569</v>
      </c>
      <c r="E204"/>
      <c r="F204" s="85" t="s">
        <v>66</v>
      </c>
    </row>
    <row r="205" spans="1:6" x14ac:dyDescent="0.25">
      <c r="A205" s="85">
        <v>1417021437</v>
      </c>
      <c r="E205"/>
      <c r="F205" s="85" t="s">
        <v>63</v>
      </c>
    </row>
    <row r="206" spans="1:6" x14ac:dyDescent="0.25">
      <c r="A206" s="85">
        <v>1457337883</v>
      </c>
      <c r="E206"/>
      <c r="F206" s="85" t="s">
        <v>63</v>
      </c>
    </row>
    <row r="207" spans="1:6" x14ac:dyDescent="0.25">
      <c r="A207" s="85">
        <v>1245206598</v>
      </c>
      <c r="E207" s="64"/>
      <c r="F207" s="85" t="s">
        <v>63</v>
      </c>
    </row>
    <row r="208" spans="1:6" x14ac:dyDescent="0.25">
      <c r="A208" s="85">
        <v>1750405767</v>
      </c>
      <c r="E208"/>
      <c r="F208" s="85" t="s">
        <v>66</v>
      </c>
    </row>
    <row r="209" spans="1:6" x14ac:dyDescent="0.25">
      <c r="A209" s="85">
        <v>1376732057</v>
      </c>
      <c r="E209" s="64"/>
      <c r="F209" s="85" t="s">
        <v>63</v>
      </c>
    </row>
    <row r="210" spans="1:6" x14ac:dyDescent="0.25">
      <c r="A210" s="85">
        <v>1346223609</v>
      </c>
      <c r="E210"/>
      <c r="F210" s="85" t="s">
        <v>63</v>
      </c>
    </row>
    <row r="211" spans="1:6" x14ac:dyDescent="0.25">
      <c r="A211" s="85">
        <v>1528246097</v>
      </c>
      <c r="E211" s="64"/>
      <c r="F211" s="85" t="s">
        <v>68</v>
      </c>
    </row>
    <row r="212" spans="1:6" x14ac:dyDescent="0.25">
      <c r="A212" s="85">
        <v>1598780660</v>
      </c>
      <c r="E212"/>
      <c r="F212" s="85" t="s">
        <v>67</v>
      </c>
    </row>
    <row r="213" spans="1:6" x14ac:dyDescent="0.25">
      <c r="A213" s="85">
        <v>1598729162</v>
      </c>
      <c r="E213" s="64"/>
      <c r="F213" s="85" t="s">
        <v>67</v>
      </c>
    </row>
    <row r="214" spans="1:6" x14ac:dyDescent="0.25">
      <c r="A214" s="85">
        <v>1922204528</v>
      </c>
      <c r="E214"/>
      <c r="F214" s="85" t="s">
        <v>63</v>
      </c>
    </row>
    <row r="215" spans="1:6" x14ac:dyDescent="0.25">
      <c r="A215" s="85">
        <v>1295777654</v>
      </c>
      <c r="E215" s="64"/>
      <c r="F215" s="85" t="s">
        <v>63</v>
      </c>
    </row>
    <row r="216" spans="1:6" x14ac:dyDescent="0.25">
      <c r="A216" s="85">
        <v>1235205477</v>
      </c>
      <c r="E216"/>
      <c r="F216" s="85" t="s">
        <v>63</v>
      </c>
    </row>
    <row r="217" spans="1:6" x14ac:dyDescent="0.25">
      <c r="A217" s="85">
        <v>1174793483</v>
      </c>
      <c r="E217"/>
      <c r="F217" s="85" t="s">
        <v>66</v>
      </c>
    </row>
    <row r="218" spans="1:6" x14ac:dyDescent="0.25">
      <c r="A218" s="85">
        <v>1043519499</v>
      </c>
      <c r="E218"/>
      <c r="F218" s="85" t="s">
        <v>66</v>
      </c>
    </row>
    <row r="219" spans="1:6" x14ac:dyDescent="0.25">
      <c r="A219" s="85">
        <v>1629353180</v>
      </c>
      <c r="E219"/>
      <c r="F219" s="85" t="s">
        <v>68</v>
      </c>
    </row>
    <row r="220" spans="1:6" x14ac:dyDescent="0.25">
      <c r="A220" s="85">
        <v>1053671586</v>
      </c>
      <c r="E220"/>
      <c r="F220" s="85" t="s">
        <v>63</v>
      </c>
    </row>
    <row r="221" spans="1:6" x14ac:dyDescent="0.25">
      <c r="A221" s="85">
        <v>1912253576</v>
      </c>
      <c r="E221"/>
      <c r="F221" s="85" t="s">
        <v>66</v>
      </c>
    </row>
    <row r="222" spans="1:6" x14ac:dyDescent="0.25">
      <c r="A222" s="85">
        <v>1780650440</v>
      </c>
      <c r="E222"/>
      <c r="F222" s="85" t="s">
        <v>66</v>
      </c>
    </row>
    <row r="223" spans="1:6" x14ac:dyDescent="0.25">
      <c r="A223" s="85">
        <v>1992891055</v>
      </c>
      <c r="E223"/>
      <c r="F223" s="85" t="s">
        <v>67</v>
      </c>
    </row>
    <row r="224" spans="1:6" x14ac:dyDescent="0.25">
      <c r="A224" s="85">
        <v>1275062507</v>
      </c>
      <c r="E224"/>
      <c r="F224" s="85" t="s">
        <v>66</v>
      </c>
    </row>
    <row r="225" spans="1:6" x14ac:dyDescent="0.25">
      <c r="A225" s="85">
        <v>1790272607</v>
      </c>
      <c r="E225"/>
      <c r="F225" s="85" t="s">
        <v>63</v>
      </c>
    </row>
    <row r="226" spans="1:6" x14ac:dyDescent="0.25">
      <c r="A226" s="85">
        <v>1790289197</v>
      </c>
      <c r="E226"/>
      <c r="F226" s="85" t="s">
        <v>67</v>
      </c>
    </row>
    <row r="227" spans="1:6" x14ac:dyDescent="0.25">
      <c r="A227" s="85">
        <v>1548742307</v>
      </c>
      <c r="E227"/>
      <c r="F227" s="85" t="s">
        <v>67</v>
      </c>
    </row>
    <row r="228" spans="1:6" x14ac:dyDescent="0.25">
      <c r="A228" s="85">
        <v>1427523141</v>
      </c>
      <c r="E228" s="64"/>
      <c r="F228" s="85" t="s">
        <v>66</v>
      </c>
    </row>
    <row r="229" spans="1:6" x14ac:dyDescent="0.25">
      <c r="A229" s="85">
        <v>1336622463</v>
      </c>
      <c r="E229" s="64"/>
      <c r="F229" s="85" t="s">
        <v>66</v>
      </c>
    </row>
    <row r="230" spans="1:6" x14ac:dyDescent="0.25">
      <c r="A230" s="85">
        <v>1174141238</v>
      </c>
      <c r="E230"/>
      <c r="F230" s="85" t="s">
        <v>66</v>
      </c>
    </row>
    <row r="231" spans="1:6" x14ac:dyDescent="0.25">
      <c r="A231" s="85">
        <v>1033178223</v>
      </c>
      <c r="E231"/>
      <c r="F231" s="85" t="s">
        <v>66</v>
      </c>
    </row>
    <row r="232" spans="1:6" x14ac:dyDescent="0.25">
      <c r="A232" s="85">
        <v>1548306483</v>
      </c>
      <c r="E232"/>
      <c r="F232" s="85" t="s">
        <v>63</v>
      </c>
    </row>
    <row r="233" spans="1:6" x14ac:dyDescent="0.25">
      <c r="A233" s="85">
        <v>1679644983</v>
      </c>
      <c r="E233"/>
      <c r="F233" s="85" t="s">
        <v>63</v>
      </c>
    </row>
    <row r="234" spans="1:6" x14ac:dyDescent="0.25">
      <c r="A234" s="85">
        <v>1699719138</v>
      </c>
      <c r="E234" s="64"/>
      <c r="F234" s="85" t="s">
        <v>66</v>
      </c>
    </row>
    <row r="235" spans="1:6" x14ac:dyDescent="0.25">
      <c r="A235" s="85">
        <v>1457435331</v>
      </c>
      <c r="E235"/>
      <c r="F235" s="85" t="s">
        <v>70</v>
      </c>
    </row>
    <row r="236" spans="1:6" x14ac:dyDescent="0.25">
      <c r="A236" s="85">
        <v>1881887339</v>
      </c>
      <c r="E236" s="64"/>
      <c r="F236" s="85" t="s">
        <v>63</v>
      </c>
    </row>
    <row r="237" spans="1:6" x14ac:dyDescent="0.25">
      <c r="A237" s="85">
        <v>1275586000</v>
      </c>
      <c r="E237"/>
      <c r="F237" s="85" t="s">
        <v>67</v>
      </c>
    </row>
    <row r="238" spans="1:6" x14ac:dyDescent="0.25">
      <c r="A238" s="85">
        <v>1073897559</v>
      </c>
      <c r="E238" s="64"/>
      <c r="F238" s="85" t="s">
        <v>67</v>
      </c>
    </row>
    <row r="239" spans="1:6" x14ac:dyDescent="0.25">
      <c r="A239" s="85">
        <v>1932324985</v>
      </c>
      <c r="E239"/>
      <c r="F239" s="85" t="s">
        <v>66</v>
      </c>
    </row>
    <row r="240" spans="1:6" x14ac:dyDescent="0.25">
      <c r="A240" s="85">
        <v>1043413768</v>
      </c>
      <c r="E240"/>
      <c r="F240" s="85" t="s">
        <v>68</v>
      </c>
    </row>
    <row r="241" spans="1:6" x14ac:dyDescent="0.25">
      <c r="A241" s="85">
        <v>1336378363</v>
      </c>
      <c r="E241"/>
      <c r="F241" s="85" t="s">
        <v>70</v>
      </c>
    </row>
    <row r="242" spans="1:6" x14ac:dyDescent="0.25">
      <c r="A242" s="85">
        <v>1891956587</v>
      </c>
      <c r="E242"/>
      <c r="F242" s="85" t="s">
        <v>66</v>
      </c>
    </row>
    <row r="243" spans="1:6" x14ac:dyDescent="0.25">
      <c r="A243" s="85">
        <v>1730276122</v>
      </c>
      <c r="E243"/>
      <c r="F243" s="85" t="s">
        <v>63</v>
      </c>
    </row>
    <row r="244" spans="1:6" x14ac:dyDescent="0.25">
      <c r="A244" s="85">
        <v>1932464971</v>
      </c>
      <c r="E244"/>
      <c r="F244" s="85" t="s">
        <v>70</v>
      </c>
    </row>
    <row r="245" spans="1:6" x14ac:dyDescent="0.25">
      <c r="A245" s="85">
        <v>1609127299</v>
      </c>
      <c r="E245" s="64"/>
      <c r="F245" s="85" t="s">
        <v>70</v>
      </c>
    </row>
    <row r="246" spans="1:6" x14ac:dyDescent="0.25">
      <c r="A246" s="85">
        <v>1558609883</v>
      </c>
      <c r="E246"/>
      <c r="F246" s="85" t="s">
        <v>66</v>
      </c>
    </row>
    <row r="247" spans="1:6" x14ac:dyDescent="0.25">
      <c r="A247" s="85">
        <v>1063801173</v>
      </c>
      <c r="E247"/>
      <c r="F247" s="85" t="s">
        <v>67</v>
      </c>
    </row>
    <row r="248" spans="1:6" x14ac:dyDescent="0.25">
      <c r="A248" s="85">
        <v>1790119493</v>
      </c>
      <c r="E248" s="64"/>
      <c r="F248" s="85" t="s">
        <v>63</v>
      </c>
    </row>
    <row r="249" spans="1:6" x14ac:dyDescent="0.25">
      <c r="A249" s="85">
        <v>1497244792</v>
      </c>
      <c r="E249" s="64"/>
      <c r="F249" s="85" t="s">
        <v>66</v>
      </c>
    </row>
    <row r="250" spans="1:6" x14ac:dyDescent="0.25">
      <c r="A250" s="85">
        <v>1215489596</v>
      </c>
      <c r="E250"/>
      <c r="F250" s="85" t="s">
        <v>70</v>
      </c>
    </row>
    <row r="251" spans="1:6" x14ac:dyDescent="0.25">
      <c r="A251" s="85">
        <v>1215473780</v>
      </c>
      <c r="E251"/>
      <c r="F251" s="85" t="s">
        <v>63</v>
      </c>
    </row>
    <row r="252" spans="1:6" x14ac:dyDescent="0.25">
      <c r="A252" s="85">
        <v>1811582836</v>
      </c>
      <c r="E252"/>
      <c r="F252" s="85" t="s">
        <v>63</v>
      </c>
    </row>
    <row r="253" spans="1:6" x14ac:dyDescent="0.25">
      <c r="A253" s="85">
        <v>1215019849</v>
      </c>
      <c r="E253"/>
      <c r="F253" s="85" t="s">
        <v>66</v>
      </c>
    </row>
    <row r="254" spans="1:6" x14ac:dyDescent="0.25">
      <c r="A254" s="85">
        <v>1417119827</v>
      </c>
      <c r="E254"/>
      <c r="F254" s="85" t="s">
        <v>63</v>
      </c>
    </row>
    <row r="255" spans="1:6" x14ac:dyDescent="0.25">
      <c r="A255" s="85">
        <v>1992781876</v>
      </c>
      <c r="E255"/>
      <c r="F255" s="85" t="s">
        <v>66</v>
      </c>
    </row>
    <row r="256" spans="1:6" x14ac:dyDescent="0.25">
      <c r="A256" s="85">
        <v>1841373008</v>
      </c>
      <c r="E256"/>
      <c r="F256" s="85" t="s">
        <v>68</v>
      </c>
    </row>
    <row r="257" spans="1:6" x14ac:dyDescent="0.25">
      <c r="A257" s="85">
        <v>1316067754</v>
      </c>
      <c r="E257"/>
      <c r="F257" s="85" t="s">
        <v>63</v>
      </c>
    </row>
    <row r="258" spans="1:6" x14ac:dyDescent="0.25">
      <c r="A258" s="85">
        <v>1598701468</v>
      </c>
      <c r="E258" s="64"/>
      <c r="F258" s="85" t="s">
        <v>63</v>
      </c>
    </row>
    <row r="259" spans="1:6" x14ac:dyDescent="0.25">
      <c r="A259" s="85">
        <v>1639394034</v>
      </c>
      <c r="E259"/>
      <c r="F259" s="85" t="s">
        <v>63</v>
      </c>
    </row>
    <row r="260" spans="1:6" x14ac:dyDescent="0.25">
      <c r="A260" s="85">
        <v>1316068554</v>
      </c>
      <c r="E260"/>
      <c r="F260" s="85" t="s">
        <v>66</v>
      </c>
    </row>
    <row r="261" spans="1:6" x14ac:dyDescent="0.25">
      <c r="A261" s="85">
        <v>1841345360</v>
      </c>
      <c r="E261"/>
      <c r="F261" s="85" t="s">
        <v>68</v>
      </c>
    </row>
    <row r="262" spans="1:6" x14ac:dyDescent="0.25">
      <c r="A262" s="85">
        <v>1841281334</v>
      </c>
      <c r="E262"/>
      <c r="F262" s="85" t="s">
        <v>63</v>
      </c>
    </row>
    <row r="263" spans="1:6" x14ac:dyDescent="0.25">
      <c r="A263" s="85">
        <v>1972512002</v>
      </c>
      <c r="E263"/>
      <c r="F263" s="85" t="s">
        <v>63</v>
      </c>
    </row>
    <row r="264" spans="1:6" x14ac:dyDescent="0.25">
      <c r="A264" s="85">
        <v>1023206133</v>
      </c>
      <c r="E264"/>
      <c r="F264" s="85" t="s">
        <v>63</v>
      </c>
    </row>
    <row r="265" spans="1:6" x14ac:dyDescent="0.25">
      <c r="A265" s="85">
        <v>1053374256</v>
      </c>
      <c r="E265"/>
      <c r="F265" s="85" t="s">
        <v>63</v>
      </c>
    </row>
    <row r="266" spans="1:6" x14ac:dyDescent="0.25">
      <c r="A266" s="85">
        <v>1659667210</v>
      </c>
      <c r="E266"/>
      <c r="F266" s="85" t="s">
        <v>63</v>
      </c>
    </row>
    <row r="267" spans="1:6" x14ac:dyDescent="0.25">
      <c r="A267" s="85">
        <v>1912979501</v>
      </c>
      <c r="E267"/>
      <c r="F267" s="85" t="s">
        <v>66</v>
      </c>
    </row>
    <row r="268" spans="1:6" x14ac:dyDescent="0.25">
      <c r="A268" s="85">
        <v>1962450726</v>
      </c>
      <c r="E268"/>
      <c r="F268" s="85" t="s">
        <v>66</v>
      </c>
    </row>
    <row r="269" spans="1:6" x14ac:dyDescent="0.25">
      <c r="A269" s="85">
        <v>1972861599</v>
      </c>
      <c r="E269" s="64"/>
      <c r="F269" s="85" t="s">
        <v>66</v>
      </c>
    </row>
    <row r="270" spans="1:6" x14ac:dyDescent="0.25">
      <c r="A270" s="85">
        <v>1912265968</v>
      </c>
      <c r="E270"/>
      <c r="F270" s="85" t="s">
        <v>67</v>
      </c>
    </row>
    <row r="271" spans="1:6" x14ac:dyDescent="0.25">
      <c r="A271" s="85">
        <v>1205277811</v>
      </c>
      <c r="E271" s="64"/>
      <c r="F271" s="85" t="s">
        <v>66</v>
      </c>
    </row>
    <row r="272" spans="1:6" x14ac:dyDescent="0.25">
      <c r="A272" s="85">
        <v>1053678169</v>
      </c>
      <c r="E272"/>
      <c r="F272" s="85" t="s">
        <v>63</v>
      </c>
    </row>
    <row r="273" spans="1:6" x14ac:dyDescent="0.25">
      <c r="A273" s="85">
        <v>1760458434</v>
      </c>
      <c r="E273"/>
      <c r="F273" s="85" t="s">
        <v>63</v>
      </c>
    </row>
    <row r="274" spans="1:6" x14ac:dyDescent="0.25">
      <c r="A274" s="85">
        <v>1750701355</v>
      </c>
      <c r="E274"/>
      <c r="F274" s="85" t="s">
        <v>66</v>
      </c>
    </row>
    <row r="275" spans="1:6" x14ac:dyDescent="0.25">
      <c r="A275" s="85">
        <v>1275073108</v>
      </c>
      <c r="E275"/>
      <c r="F275" s="85" t="s">
        <v>70</v>
      </c>
    </row>
    <row r="276" spans="1:6" x14ac:dyDescent="0.25">
      <c r="A276" s="85">
        <v>1518614312</v>
      </c>
      <c r="E276"/>
      <c r="F276" s="85" t="s">
        <v>63</v>
      </c>
    </row>
    <row r="277" spans="1:6" x14ac:dyDescent="0.25">
      <c r="A277" s="85">
        <v>1619956505</v>
      </c>
      <c r="E277"/>
      <c r="F277" s="85" t="s">
        <v>63</v>
      </c>
    </row>
    <row r="278" spans="1:6" x14ac:dyDescent="0.25">
      <c r="A278" s="85">
        <v>1528051042</v>
      </c>
      <c r="E278" s="64"/>
      <c r="F278" s="85" t="s">
        <v>66</v>
      </c>
    </row>
    <row r="279" spans="1:6" x14ac:dyDescent="0.25">
      <c r="A279" s="85">
        <v>1841218880</v>
      </c>
      <c r="E279"/>
      <c r="F279" s="85" t="s">
        <v>68</v>
      </c>
    </row>
    <row r="280" spans="1:6" x14ac:dyDescent="0.25">
      <c r="A280" s="85">
        <v>1467489120</v>
      </c>
      <c r="E280"/>
      <c r="F280" s="85" t="s">
        <v>63</v>
      </c>
    </row>
    <row r="281" spans="1:6" x14ac:dyDescent="0.25">
      <c r="A281" s="85">
        <v>1093805509</v>
      </c>
      <c r="E281" s="64"/>
      <c r="F281" s="85" t="s">
        <v>68</v>
      </c>
    </row>
    <row r="282" spans="1:6" x14ac:dyDescent="0.25">
      <c r="A282" s="85">
        <v>1649356346</v>
      </c>
      <c r="E282" s="64"/>
      <c r="F282" s="85" t="s">
        <v>63</v>
      </c>
    </row>
    <row r="283" spans="1:6" x14ac:dyDescent="0.25">
      <c r="A283" s="85">
        <v>1003944943</v>
      </c>
      <c r="E283"/>
      <c r="F283" s="85" t="s">
        <v>66</v>
      </c>
    </row>
    <row r="284" spans="1:6" x14ac:dyDescent="0.25">
      <c r="A284" s="85">
        <v>1982696613</v>
      </c>
      <c r="E284"/>
      <c r="F284" s="85" t="s">
        <v>67</v>
      </c>
    </row>
    <row r="285" spans="1:6" x14ac:dyDescent="0.25">
      <c r="A285" s="85">
        <v>1558365155</v>
      </c>
      <c r="E285"/>
      <c r="F285" s="85" t="s">
        <v>67</v>
      </c>
    </row>
    <row r="286" spans="1:6" x14ac:dyDescent="0.25">
      <c r="A286" s="85">
        <v>1235131806</v>
      </c>
      <c r="E286" s="64"/>
      <c r="F286" s="85" t="s">
        <v>67</v>
      </c>
    </row>
    <row r="287" spans="1:6" x14ac:dyDescent="0.25">
      <c r="A287" s="85">
        <v>1326140674</v>
      </c>
      <c r="E287"/>
      <c r="F287" s="85" t="s">
        <v>66</v>
      </c>
    </row>
    <row r="288" spans="1:6" x14ac:dyDescent="0.25">
      <c r="A288" s="85">
        <v>1124175005</v>
      </c>
      <c r="E288"/>
      <c r="F288" s="85" t="s">
        <v>63</v>
      </c>
    </row>
    <row r="289" spans="1:6" x14ac:dyDescent="0.25">
      <c r="A289" s="85">
        <v>1326191081</v>
      </c>
      <c r="E289"/>
      <c r="F289" s="85" t="s">
        <v>66</v>
      </c>
    </row>
    <row r="290" spans="1:6" x14ac:dyDescent="0.25">
      <c r="A290" s="85">
        <v>1164472312</v>
      </c>
      <c r="E290"/>
      <c r="F290" s="85" t="s">
        <v>63</v>
      </c>
    </row>
    <row r="291" spans="1:6" x14ac:dyDescent="0.25">
      <c r="A291" s="85">
        <v>1154550051</v>
      </c>
      <c r="E291" s="64"/>
      <c r="F291" s="85" t="s">
        <v>63</v>
      </c>
    </row>
    <row r="292" spans="1:6" x14ac:dyDescent="0.25">
      <c r="A292" s="85">
        <v>1457613580</v>
      </c>
      <c r="E292"/>
      <c r="F292" s="85" t="s">
        <v>70</v>
      </c>
    </row>
    <row r="293" spans="1:6" x14ac:dyDescent="0.25">
      <c r="A293" s="85">
        <v>1780952275</v>
      </c>
      <c r="E293"/>
      <c r="F293" s="85" t="s">
        <v>67</v>
      </c>
    </row>
    <row r="294" spans="1:6" x14ac:dyDescent="0.25">
      <c r="A294" s="85">
        <v>1598022725</v>
      </c>
      <c r="E294"/>
      <c r="F294" s="85" t="s">
        <v>63</v>
      </c>
    </row>
    <row r="295" spans="1:6" x14ac:dyDescent="0.25">
      <c r="A295" s="85">
        <v>1326304171</v>
      </c>
      <c r="E295" s="64"/>
      <c r="F295" s="85" t="s">
        <v>63</v>
      </c>
    </row>
    <row r="296" spans="1:6" x14ac:dyDescent="0.25">
      <c r="A296" s="85">
        <v>1972921047</v>
      </c>
      <c r="E296"/>
      <c r="F296" s="85" t="s">
        <v>67</v>
      </c>
    </row>
    <row r="297" spans="1:6" x14ac:dyDescent="0.25">
      <c r="A297" s="85">
        <v>1346207826</v>
      </c>
      <c r="E297"/>
      <c r="F297" s="85" t="s">
        <v>70</v>
      </c>
    </row>
    <row r="298" spans="1:6" x14ac:dyDescent="0.25">
      <c r="A298" s="85">
        <v>1124415021</v>
      </c>
      <c r="E298" s="64"/>
      <c r="F298" s="85" t="s">
        <v>63</v>
      </c>
    </row>
    <row r="299" spans="1:6" x14ac:dyDescent="0.25">
      <c r="A299" s="85">
        <v>1245625151</v>
      </c>
      <c r="E299"/>
      <c r="F299" s="85" t="s">
        <v>67</v>
      </c>
    </row>
    <row r="300" spans="1:6" x14ac:dyDescent="0.25">
      <c r="A300" s="85">
        <v>1962871327</v>
      </c>
      <c r="E300" s="64"/>
      <c r="F300" s="85" t="s">
        <v>63</v>
      </c>
    </row>
    <row r="301" spans="1:6" x14ac:dyDescent="0.25">
      <c r="A301" s="85">
        <v>1154661288</v>
      </c>
      <c r="E301"/>
      <c r="F301" s="85" t="s">
        <v>66</v>
      </c>
    </row>
    <row r="302" spans="1:6" x14ac:dyDescent="0.25">
      <c r="A302" s="85">
        <v>1548654585</v>
      </c>
      <c r="E302"/>
      <c r="F302" s="85" t="s">
        <v>66</v>
      </c>
    </row>
    <row r="303" spans="1:6" x14ac:dyDescent="0.25">
      <c r="A303" s="85">
        <v>1306389903</v>
      </c>
      <c r="E303"/>
      <c r="F303" s="85" t="s">
        <v>63</v>
      </c>
    </row>
    <row r="304" spans="1:6" x14ac:dyDescent="0.25">
      <c r="A304" s="85">
        <v>1972021244</v>
      </c>
      <c r="E304"/>
      <c r="F304" s="85" t="s">
        <v>63</v>
      </c>
    </row>
    <row r="305" spans="1:6" x14ac:dyDescent="0.25">
      <c r="A305" s="85">
        <v>1104341247</v>
      </c>
      <c r="E305" s="64"/>
      <c r="F305" s="85" t="s">
        <v>63</v>
      </c>
    </row>
    <row r="306" spans="1:6" x14ac:dyDescent="0.25">
      <c r="A306" s="85">
        <v>1114982089</v>
      </c>
      <c r="E306" s="64"/>
      <c r="F306" s="85" t="s">
        <v>66</v>
      </c>
    </row>
    <row r="307" spans="1:6" x14ac:dyDescent="0.25">
      <c r="A307" s="85">
        <v>1366460198</v>
      </c>
      <c r="E307"/>
      <c r="F307" s="85" t="s">
        <v>68</v>
      </c>
    </row>
    <row r="308" spans="1:6" x14ac:dyDescent="0.25">
      <c r="A308" s="85">
        <v>1881654226</v>
      </c>
      <c r="E308"/>
      <c r="F308" s="85" t="s">
        <v>68</v>
      </c>
    </row>
    <row r="309" spans="1:6" x14ac:dyDescent="0.25">
      <c r="A309" s="85">
        <v>1811061930</v>
      </c>
      <c r="E309"/>
      <c r="F309" s="85" t="s">
        <v>66</v>
      </c>
    </row>
    <row r="310" spans="1:6" x14ac:dyDescent="0.25">
      <c r="A310" s="85">
        <v>1447432463</v>
      </c>
      <c r="E310"/>
      <c r="F310" s="85" t="s">
        <v>63</v>
      </c>
    </row>
    <row r="311" spans="1:6" x14ac:dyDescent="0.25">
      <c r="A311" s="85">
        <v>1063502235</v>
      </c>
      <c r="E311"/>
      <c r="F311" s="85" t="s">
        <v>66</v>
      </c>
    </row>
    <row r="312" spans="1:6" x14ac:dyDescent="0.25">
      <c r="A312" s="85">
        <v>1144276049</v>
      </c>
      <c r="E312"/>
      <c r="F312" s="85" t="s">
        <v>63</v>
      </c>
    </row>
    <row r="313" spans="1:6" x14ac:dyDescent="0.25">
      <c r="A313" s="85">
        <v>1730154774</v>
      </c>
      <c r="E313" s="64"/>
      <c r="F313" s="85" t="s">
        <v>68</v>
      </c>
    </row>
    <row r="314" spans="1:6" x14ac:dyDescent="0.25">
      <c r="A314" s="85">
        <v>1225090269</v>
      </c>
      <c r="E314"/>
      <c r="F314" s="85" t="s">
        <v>63</v>
      </c>
    </row>
    <row r="315" spans="1:6" x14ac:dyDescent="0.25">
      <c r="A315" s="85">
        <v>1255482360</v>
      </c>
      <c r="E315"/>
      <c r="F315" s="85" t="s">
        <v>70</v>
      </c>
    </row>
    <row r="316" spans="1:6" x14ac:dyDescent="0.25">
      <c r="A316" s="85">
        <v>1093862898</v>
      </c>
      <c r="E316" s="64"/>
      <c r="F316" s="85" t="s">
        <v>70</v>
      </c>
    </row>
    <row r="317" spans="1:6" x14ac:dyDescent="0.25">
      <c r="A317" s="85">
        <v>1336309673</v>
      </c>
      <c r="E317" s="64"/>
      <c r="F317" s="85" t="s">
        <v>63</v>
      </c>
    </row>
    <row r="318" spans="1:6" x14ac:dyDescent="0.25">
      <c r="A318" s="85">
        <v>1538332853</v>
      </c>
      <c r="E318"/>
      <c r="F318" s="85" t="s">
        <v>63</v>
      </c>
    </row>
    <row r="319" spans="1:6" x14ac:dyDescent="0.25">
      <c r="A319" s="85">
        <v>1598026494</v>
      </c>
      <c r="E319"/>
      <c r="F319" s="85" t="s">
        <v>66</v>
      </c>
    </row>
    <row r="320" spans="1:6" x14ac:dyDescent="0.25">
      <c r="A320" s="85">
        <v>1003196353</v>
      </c>
      <c r="E320"/>
      <c r="F320" s="85" t="s">
        <v>66</v>
      </c>
    </row>
    <row r="321" spans="1:6" x14ac:dyDescent="0.25">
      <c r="A321" s="85">
        <v>1821012196</v>
      </c>
      <c r="E321"/>
      <c r="F321" s="85" t="s">
        <v>63</v>
      </c>
    </row>
    <row r="322" spans="1:6" x14ac:dyDescent="0.25">
      <c r="A322" s="85">
        <v>1396287389</v>
      </c>
      <c r="E322" s="64"/>
      <c r="F322" s="85" t="s">
        <v>70</v>
      </c>
    </row>
    <row r="323" spans="1:6" x14ac:dyDescent="0.25">
      <c r="A323" s="85">
        <v>1255623138</v>
      </c>
      <c r="E323"/>
      <c r="F323" s="85" t="s">
        <v>66</v>
      </c>
    </row>
    <row r="324" spans="1:6" x14ac:dyDescent="0.25">
      <c r="A324" s="85">
        <v>1386027936</v>
      </c>
      <c r="E324"/>
      <c r="F324" s="85" t="s">
        <v>63</v>
      </c>
    </row>
    <row r="325" spans="1:6" x14ac:dyDescent="0.25">
      <c r="A325" s="85">
        <v>1134677362</v>
      </c>
      <c r="E325"/>
      <c r="F325" s="85" t="s">
        <v>67</v>
      </c>
    </row>
    <row r="326" spans="1:6" x14ac:dyDescent="0.25">
      <c r="A326" s="85">
        <v>1215470489</v>
      </c>
      <c r="E326" s="64"/>
      <c r="F326" s="85" t="s">
        <v>66</v>
      </c>
    </row>
    <row r="327" spans="1:6" x14ac:dyDescent="0.25">
      <c r="A327" s="85">
        <v>1659977890</v>
      </c>
      <c r="E327"/>
      <c r="F327" s="85" t="s">
        <v>63</v>
      </c>
    </row>
    <row r="328" spans="1:6" x14ac:dyDescent="0.25">
      <c r="A328" s="85">
        <v>1003818626</v>
      </c>
      <c r="E328" s="64"/>
      <c r="F328" s="85" t="s">
        <v>66</v>
      </c>
    </row>
    <row r="329" spans="1:6" x14ac:dyDescent="0.25">
      <c r="A329" s="85">
        <v>1821095183</v>
      </c>
      <c r="E329"/>
      <c r="F329" s="85" t="s">
        <v>66</v>
      </c>
    </row>
    <row r="330" spans="1:6" x14ac:dyDescent="0.25">
      <c r="A330" s="85">
        <v>1770666448</v>
      </c>
      <c r="E330" s="64"/>
      <c r="F330" s="85" t="s">
        <v>66</v>
      </c>
    </row>
    <row r="331" spans="1:6" x14ac:dyDescent="0.25">
      <c r="A331" s="85">
        <v>1568415305</v>
      </c>
      <c r="E331"/>
      <c r="F331" s="85" t="s">
        <v>70</v>
      </c>
    </row>
    <row r="332" spans="1:6" x14ac:dyDescent="0.25">
      <c r="A332" s="85">
        <v>1427191782</v>
      </c>
      <c r="E332"/>
      <c r="F332" s="85" t="s">
        <v>68</v>
      </c>
    </row>
    <row r="333" spans="1:6" x14ac:dyDescent="0.25">
      <c r="A333" s="85">
        <v>1679585236</v>
      </c>
      <c r="E333"/>
      <c r="F333" s="85" t="s">
        <v>68</v>
      </c>
    </row>
    <row r="334" spans="1:6" x14ac:dyDescent="0.25">
      <c r="A334" s="85">
        <v>1215111232</v>
      </c>
      <c r="E334" s="64"/>
      <c r="F334" s="85" t="s">
        <v>67</v>
      </c>
    </row>
    <row r="335" spans="1:6" x14ac:dyDescent="0.25">
      <c r="A335" s="85">
        <v>1568404697</v>
      </c>
      <c r="E335" s="64"/>
      <c r="F335" s="85" t="s">
        <v>63</v>
      </c>
    </row>
    <row r="336" spans="1:6" x14ac:dyDescent="0.25">
      <c r="A336" s="85">
        <v>1760466254</v>
      </c>
      <c r="E336"/>
      <c r="F336" s="85" t="s">
        <v>70</v>
      </c>
    </row>
    <row r="337" spans="1:6" x14ac:dyDescent="0.25">
      <c r="A337" s="85">
        <v>1922065200</v>
      </c>
      <c r="E337"/>
      <c r="F337" s="85" t="s">
        <v>63</v>
      </c>
    </row>
    <row r="338" spans="1:6" x14ac:dyDescent="0.25">
      <c r="A338" s="85">
        <v>1154303683</v>
      </c>
      <c r="E338"/>
      <c r="F338" s="85" t="s">
        <v>63</v>
      </c>
    </row>
    <row r="339" spans="1:6" x14ac:dyDescent="0.25">
      <c r="A339" s="85">
        <v>1144243510</v>
      </c>
      <c r="E339"/>
      <c r="F339" s="85" t="s">
        <v>70</v>
      </c>
    </row>
    <row r="340" spans="1:6" x14ac:dyDescent="0.25">
      <c r="A340" s="85">
        <v>1275845620</v>
      </c>
      <c r="E340" s="64"/>
      <c r="F340" s="85" t="s">
        <v>63</v>
      </c>
    </row>
    <row r="341" spans="1:6" x14ac:dyDescent="0.25">
      <c r="A341" s="85">
        <v>1346234226</v>
      </c>
      <c r="E341"/>
      <c r="F341" s="85" t="s">
        <v>66</v>
      </c>
    </row>
    <row r="342" spans="1:6" x14ac:dyDescent="0.25">
      <c r="A342" s="85">
        <v>1306816392</v>
      </c>
      <c r="E342" s="64"/>
      <c r="F342" s="85" t="s">
        <v>67</v>
      </c>
    </row>
    <row r="343" spans="1:6" x14ac:dyDescent="0.25">
      <c r="A343" s="85">
        <v>1790802155</v>
      </c>
      <c r="E343" s="64"/>
      <c r="F343" s="85" t="s">
        <v>66</v>
      </c>
    </row>
    <row r="344" spans="1:6" x14ac:dyDescent="0.25">
      <c r="A344" s="85">
        <v>1952475931</v>
      </c>
      <c r="E344"/>
      <c r="F344" s="85" t="s">
        <v>70</v>
      </c>
    </row>
    <row r="345" spans="1:6" x14ac:dyDescent="0.25">
      <c r="A345" s="85">
        <v>1730193475</v>
      </c>
      <c r="E345"/>
      <c r="F345" s="85" t="s">
        <v>70</v>
      </c>
    </row>
    <row r="346" spans="1:6" x14ac:dyDescent="0.25">
      <c r="A346" s="85">
        <v>1942411657</v>
      </c>
      <c r="E346"/>
      <c r="F346" s="85" t="s">
        <v>63</v>
      </c>
    </row>
    <row r="347" spans="1:6" x14ac:dyDescent="0.25">
      <c r="A347" s="85">
        <v>1043536717</v>
      </c>
      <c r="E347"/>
      <c r="F347" s="85" t="s">
        <v>66</v>
      </c>
    </row>
    <row r="348" spans="1:6" x14ac:dyDescent="0.25">
      <c r="A348" s="85">
        <v>1205274768</v>
      </c>
      <c r="E348"/>
      <c r="F348" s="85" t="s">
        <v>63</v>
      </c>
    </row>
    <row r="349" spans="1:6" x14ac:dyDescent="0.25">
      <c r="A349" s="85">
        <v>1902246150</v>
      </c>
      <c r="E349" s="64"/>
      <c r="F349" s="85" t="s">
        <v>66</v>
      </c>
    </row>
    <row r="350" spans="1:6" x14ac:dyDescent="0.25">
      <c r="A350" s="85">
        <v>1194162560</v>
      </c>
      <c r="E350"/>
      <c r="F350" s="85" t="s">
        <v>68</v>
      </c>
    </row>
    <row r="351" spans="1:6" x14ac:dyDescent="0.25">
      <c r="A351" s="85">
        <v>1265701494</v>
      </c>
      <c r="E351" s="64"/>
      <c r="F351" s="85" t="s">
        <v>70</v>
      </c>
    </row>
    <row r="352" spans="1:6" x14ac:dyDescent="0.25">
      <c r="A352" s="85">
        <v>1306250550</v>
      </c>
      <c r="E352"/>
      <c r="F352" s="85" t="s">
        <v>63</v>
      </c>
    </row>
    <row r="353" spans="1:6" x14ac:dyDescent="0.25">
      <c r="A353" s="85">
        <v>1073996567</v>
      </c>
      <c r="E353"/>
      <c r="F353" s="85" t="s">
        <v>68</v>
      </c>
    </row>
    <row r="354" spans="1:6" x14ac:dyDescent="0.25">
      <c r="A354" s="85">
        <v>1265883649</v>
      </c>
      <c r="E354"/>
      <c r="F354" s="85" t="s">
        <v>63</v>
      </c>
    </row>
    <row r="355" spans="1:6" x14ac:dyDescent="0.25">
      <c r="A355" s="85">
        <v>1912501677</v>
      </c>
      <c r="E355"/>
      <c r="F355" s="85" t="s">
        <v>66</v>
      </c>
    </row>
    <row r="356" spans="1:6" x14ac:dyDescent="0.25">
      <c r="A356" s="85">
        <v>1902577752</v>
      </c>
      <c r="E356"/>
      <c r="F356" s="85" t="s">
        <v>66</v>
      </c>
    </row>
    <row r="357" spans="1:6" x14ac:dyDescent="0.25">
      <c r="A357" s="85">
        <v>1295440667</v>
      </c>
      <c r="E357"/>
      <c r="F357" s="85" t="s">
        <v>63</v>
      </c>
    </row>
    <row r="358" spans="1:6" x14ac:dyDescent="0.25">
      <c r="A358" s="85">
        <v>1548209125</v>
      </c>
      <c r="E358"/>
      <c r="F358" s="85" t="s">
        <v>63</v>
      </c>
    </row>
    <row r="359" spans="1:6" x14ac:dyDescent="0.25">
      <c r="A359" s="85">
        <v>1265439038</v>
      </c>
      <c r="E359"/>
      <c r="F359" s="85" t="s">
        <v>63</v>
      </c>
    </row>
    <row r="360" spans="1:6" x14ac:dyDescent="0.25">
      <c r="A360" s="85">
        <v>1629155205</v>
      </c>
      <c r="E360" s="64"/>
      <c r="F360" s="85" t="s">
        <v>67</v>
      </c>
    </row>
    <row r="361" spans="1:6" x14ac:dyDescent="0.25">
      <c r="A361" s="85">
        <v>1619908217</v>
      </c>
      <c r="E361"/>
      <c r="F361" s="85" t="s">
        <v>63</v>
      </c>
    </row>
    <row r="362" spans="1:6" x14ac:dyDescent="0.25">
      <c r="A362" s="85">
        <v>1689659260</v>
      </c>
      <c r="E362"/>
      <c r="F362" s="85" t="s">
        <v>66</v>
      </c>
    </row>
    <row r="363" spans="1:6" x14ac:dyDescent="0.25">
      <c r="A363" s="85">
        <v>1053399501</v>
      </c>
      <c r="E363"/>
      <c r="F363" s="85" t="s">
        <v>63</v>
      </c>
    </row>
    <row r="364" spans="1:6" x14ac:dyDescent="0.25">
      <c r="A364" s="85">
        <v>1477503480</v>
      </c>
      <c r="E364"/>
      <c r="F364" s="85" t="s">
        <v>66</v>
      </c>
    </row>
    <row r="365" spans="1:6" x14ac:dyDescent="0.25">
      <c r="A365" s="85">
        <v>1720035272</v>
      </c>
      <c r="E365"/>
      <c r="F365" s="85" t="s">
        <v>68</v>
      </c>
    </row>
    <row r="366" spans="1:6" x14ac:dyDescent="0.25">
      <c r="A366" s="85">
        <v>1740260900</v>
      </c>
      <c r="E366"/>
      <c r="F366" s="85" t="s">
        <v>67</v>
      </c>
    </row>
    <row r="367" spans="1:6" x14ac:dyDescent="0.25">
      <c r="A367" s="85">
        <v>1316975840</v>
      </c>
      <c r="E367" s="64"/>
      <c r="F367" s="85" t="s">
        <v>68</v>
      </c>
    </row>
    <row r="368" spans="1:6" x14ac:dyDescent="0.25">
      <c r="A368" s="85">
        <v>1417173378</v>
      </c>
      <c r="E368"/>
      <c r="F368" s="85" t="s">
        <v>70</v>
      </c>
    </row>
    <row r="369" spans="1:6" x14ac:dyDescent="0.25">
      <c r="A369" s="85">
        <v>1679735518</v>
      </c>
      <c r="E369" s="64"/>
      <c r="F369" s="85" t="s">
        <v>63</v>
      </c>
    </row>
    <row r="370" spans="1:6" x14ac:dyDescent="0.25">
      <c r="A370" s="85">
        <v>1750378899</v>
      </c>
      <c r="E370"/>
      <c r="F370" s="85" t="s">
        <v>66</v>
      </c>
    </row>
    <row r="371" spans="1:6" x14ac:dyDescent="0.25">
      <c r="A371" s="85">
        <v>1558315382</v>
      </c>
      <c r="E371"/>
      <c r="F371" s="85" t="s">
        <v>63</v>
      </c>
    </row>
    <row r="372" spans="1:6" x14ac:dyDescent="0.25">
      <c r="A372" s="85">
        <v>1245394378</v>
      </c>
      <c r="E372"/>
      <c r="F372" s="85" t="s">
        <v>70</v>
      </c>
    </row>
    <row r="373" spans="1:6" x14ac:dyDescent="0.25">
      <c r="A373" s="85">
        <v>1043361298</v>
      </c>
      <c r="E373" s="64"/>
      <c r="F373" s="85" t="s">
        <v>68</v>
      </c>
    </row>
    <row r="374" spans="1:6" x14ac:dyDescent="0.25">
      <c r="A374" s="85">
        <v>1780693655</v>
      </c>
      <c r="E374"/>
      <c r="F374" s="85" t="s">
        <v>66</v>
      </c>
    </row>
    <row r="375" spans="1:6" x14ac:dyDescent="0.25">
      <c r="A375" s="85">
        <v>1255459129</v>
      </c>
      <c r="E375" s="64"/>
      <c r="F375" s="85" t="s">
        <v>63</v>
      </c>
    </row>
    <row r="376" spans="1:6" x14ac:dyDescent="0.25">
      <c r="A376" s="85">
        <v>1619184009</v>
      </c>
      <c r="E376"/>
      <c r="F376" s="85" t="s">
        <v>70</v>
      </c>
    </row>
    <row r="377" spans="1:6" x14ac:dyDescent="0.25">
      <c r="A377" s="85">
        <v>1407148075</v>
      </c>
      <c r="E377"/>
      <c r="F377" s="85" t="s">
        <v>66</v>
      </c>
    </row>
    <row r="378" spans="1:6" x14ac:dyDescent="0.25">
      <c r="A378" s="85">
        <v>1821202821</v>
      </c>
      <c r="E378" s="64"/>
      <c r="F378" s="85" t="s">
        <v>66</v>
      </c>
    </row>
    <row r="379" spans="1:6" x14ac:dyDescent="0.25">
      <c r="A379" s="85">
        <v>1457369498</v>
      </c>
      <c r="E379"/>
      <c r="F379" s="85" t="s">
        <v>66</v>
      </c>
    </row>
    <row r="380" spans="1:6" x14ac:dyDescent="0.25">
      <c r="A380" s="85">
        <v>1861791261</v>
      </c>
      <c r="E380"/>
      <c r="F380" s="85" t="s">
        <v>66</v>
      </c>
    </row>
    <row r="381" spans="1:6" x14ac:dyDescent="0.25">
      <c r="A381" s="85">
        <v>1326145400</v>
      </c>
      <c r="E381" s="64"/>
      <c r="F381" s="85" t="s">
        <v>63</v>
      </c>
    </row>
    <row r="382" spans="1:6" x14ac:dyDescent="0.25">
      <c r="A382" s="85">
        <v>1639519523</v>
      </c>
      <c r="E382"/>
      <c r="F382" s="85" t="s">
        <v>63</v>
      </c>
    </row>
    <row r="383" spans="1:6" x14ac:dyDescent="0.25">
      <c r="A383" s="85">
        <v>1770961971</v>
      </c>
      <c r="E383"/>
      <c r="F383" s="85" t="s">
        <v>67</v>
      </c>
    </row>
    <row r="384" spans="1:6" x14ac:dyDescent="0.25">
      <c r="A384" s="85">
        <v>1174064083</v>
      </c>
      <c r="E384"/>
      <c r="F384" s="85" t="s">
        <v>67</v>
      </c>
    </row>
    <row r="385" spans="1:6" x14ac:dyDescent="0.25">
      <c r="A385" s="85">
        <v>1558896860</v>
      </c>
      <c r="E385"/>
      <c r="F385" s="85" t="s">
        <v>68</v>
      </c>
    </row>
    <row r="386" spans="1:6" x14ac:dyDescent="0.25">
      <c r="A386" s="85">
        <v>1619661014</v>
      </c>
      <c r="E386"/>
      <c r="F386" s="85" t="s">
        <v>66</v>
      </c>
    </row>
    <row r="387" spans="1:6" x14ac:dyDescent="0.25">
      <c r="A387" s="85">
        <v>1932296027</v>
      </c>
      <c r="E387"/>
      <c r="F387" s="85" t="s">
        <v>68</v>
      </c>
    </row>
    <row r="388" spans="1:6" x14ac:dyDescent="0.25">
      <c r="A388" s="85">
        <v>1417098146</v>
      </c>
      <c r="E388" s="64"/>
      <c r="F388" s="85" t="s">
        <v>63</v>
      </c>
    </row>
    <row r="389" spans="1:6" x14ac:dyDescent="0.25">
      <c r="A389" s="85">
        <v>1922201292</v>
      </c>
      <c r="E389"/>
      <c r="F389" s="85" t="s">
        <v>63</v>
      </c>
    </row>
    <row r="390" spans="1:6" x14ac:dyDescent="0.25">
      <c r="A390" s="85">
        <v>1871563098</v>
      </c>
      <c r="E390"/>
      <c r="F390" s="85" t="s">
        <v>63</v>
      </c>
    </row>
    <row r="391" spans="1:6" x14ac:dyDescent="0.25">
      <c r="A391" s="85">
        <v>1669640165</v>
      </c>
      <c r="E391"/>
      <c r="F391" s="85" t="s">
        <v>63</v>
      </c>
    </row>
    <row r="392" spans="1:6" x14ac:dyDescent="0.25">
      <c r="A392" s="85">
        <v>1023083896</v>
      </c>
      <c r="E392" s="64"/>
      <c r="F392" s="85" t="s">
        <v>63</v>
      </c>
    </row>
    <row r="393" spans="1:6" x14ac:dyDescent="0.25">
      <c r="A393" s="85">
        <v>1871538363</v>
      </c>
      <c r="E393"/>
      <c r="F393" s="85" t="s">
        <v>63</v>
      </c>
    </row>
    <row r="394" spans="1:6" x14ac:dyDescent="0.25">
      <c r="A394" s="85">
        <v>1669411906</v>
      </c>
      <c r="E394"/>
      <c r="F394" s="85" t="s">
        <v>63</v>
      </c>
    </row>
    <row r="395" spans="1:6" x14ac:dyDescent="0.25">
      <c r="A395" s="85">
        <v>1275554636</v>
      </c>
      <c r="E395"/>
      <c r="F395" s="85" t="s">
        <v>63</v>
      </c>
    </row>
    <row r="396" spans="1:6" x14ac:dyDescent="0.25">
      <c r="A396" s="85">
        <v>1326095613</v>
      </c>
      <c r="E396"/>
      <c r="F396" s="85" t="s">
        <v>63</v>
      </c>
    </row>
    <row r="397" spans="1:6" x14ac:dyDescent="0.25">
      <c r="A397" s="85">
        <v>1790929776</v>
      </c>
      <c r="E397"/>
      <c r="F397" s="85" t="s">
        <v>66</v>
      </c>
    </row>
    <row r="398" spans="1:6" x14ac:dyDescent="0.25">
      <c r="A398" s="85">
        <v>1417119645</v>
      </c>
      <c r="E398" s="64"/>
      <c r="F398" s="85" t="s">
        <v>66</v>
      </c>
    </row>
    <row r="399" spans="1:6" x14ac:dyDescent="0.25">
      <c r="A399" s="85">
        <v>1558304014</v>
      </c>
      <c r="E399" s="64"/>
      <c r="F399" s="85" t="s">
        <v>63</v>
      </c>
    </row>
    <row r="400" spans="1:6" x14ac:dyDescent="0.25">
      <c r="A400" s="85">
        <v>1184801359</v>
      </c>
      <c r="E400"/>
      <c r="F400" s="85" t="s">
        <v>66</v>
      </c>
    </row>
    <row r="401" spans="1:6" x14ac:dyDescent="0.25">
      <c r="A401" s="85">
        <v>1407147028</v>
      </c>
      <c r="E401" s="64"/>
      <c r="F401" s="85" t="s">
        <v>63</v>
      </c>
    </row>
    <row r="402" spans="1:6" x14ac:dyDescent="0.25">
      <c r="A402" s="85">
        <v>1053605477</v>
      </c>
      <c r="E402"/>
      <c r="F402" s="85" t="s">
        <v>66</v>
      </c>
    </row>
    <row r="403" spans="1:6" x14ac:dyDescent="0.25">
      <c r="A403" s="85">
        <v>1710272620</v>
      </c>
      <c r="E403"/>
      <c r="F403" s="85" t="s">
        <v>68</v>
      </c>
    </row>
    <row r="404" spans="1:6" x14ac:dyDescent="0.25">
      <c r="A404" s="85">
        <v>1003011982</v>
      </c>
      <c r="E404"/>
      <c r="F404" s="85" t="s">
        <v>67</v>
      </c>
    </row>
    <row r="405" spans="1:6" x14ac:dyDescent="0.25">
      <c r="A405" s="85">
        <v>1306166202</v>
      </c>
      <c r="E405" s="64"/>
      <c r="F405" s="85" t="s">
        <v>70</v>
      </c>
    </row>
    <row r="406" spans="1:6" x14ac:dyDescent="0.25">
      <c r="A406" s="85">
        <v>1720575293</v>
      </c>
      <c r="E406" s="64"/>
      <c r="F406" s="85" t="s">
        <v>63</v>
      </c>
    </row>
    <row r="407" spans="1:6" x14ac:dyDescent="0.25">
      <c r="A407" s="85">
        <v>1710319447</v>
      </c>
      <c r="E407"/>
      <c r="F407" s="85" t="s">
        <v>63</v>
      </c>
    </row>
    <row r="408" spans="1:6" x14ac:dyDescent="0.25">
      <c r="A408" s="85">
        <v>1346213444</v>
      </c>
      <c r="E408" s="64"/>
      <c r="F408" s="85" t="s">
        <v>67</v>
      </c>
    </row>
    <row r="409" spans="1:6" x14ac:dyDescent="0.25">
      <c r="A409" s="85">
        <v>1841667458</v>
      </c>
      <c r="E409" s="64"/>
      <c r="F409" s="85" t="s">
        <v>66</v>
      </c>
    </row>
    <row r="410" spans="1:6" x14ac:dyDescent="0.25">
      <c r="A410" s="85">
        <v>1184175168</v>
      </c>
      <c r="E410" s="64"/>
      <c r="F410" s="85" t="s">
        <v>66</v>
      </c>
    </row>
    <row r="411" spans="1:6" x14ac:dyDescent="0.25">
      <c r="A411" s="85">
        <v>1821442542</v>
      </c>
      <c r="E411"/>
      <c r="F411" s="85" t="s">
        <v>63</v>
      </c>
    </row>
    <row r="412" spans="1:6" x14ac:dyDescent="0.25">
      <c r="A412" s="85">
        <v>1548915622</v>
      </c>
      <c r="E412"/>
      <c r="F412" s="85" t="s">
        <v>68</v>
      </c>
    </row>
    <row r="413" spans="1:6" x14ac:dyDescent="0.25">
      <c r="A413" s="85">
        <v>1942924881</v>
      </c>
      <c r="E413"/>
      <c r="F413" s="85" t="s">
        <v>67</v>
      </c>
    </row>
    <row r="414" spans="1:6" x14ac:dyDescent="0.25">
      <c r="A414" s="85">
        <v>1477571115</v>
      </c>
      <c r="E414"/>
      <c r="F414" s="85" t="s">
        <v>68</v>
      </c>
    </row>
    <row r="415" spans="1:6" x14ac:dyDescent="0.25">
      <c r="A415" s="85">
        <v>1245224336</v>
      </c>
      <c r="E415" s="64"/>
      <c r="F415" s="85" t="s">
        <v>63</v>
      </c>
    </row>
    <row r="416" spans="1:6" x14ac:dyDescent="0.25">
      <c r="A416" s="85">
        <v>1417917436</v>
      </c>
      <c r="E416"/>
      <c r="F416" s="85" t="s">
        <v>67</v>
      </c>
    </row>
    <row r="417" spans="1:6" x14ac:dyDescent="0.25">
      <c r="A417" s="85">
        <v>1659595742</v>
      </c>
      <c r="E417"/>
      <c r="F417" s="85" t="s">
        <v>66</v>
      </c>
    </row>
    <row r="418" spans="1:6" x14ac:dyDescent="0.25">
      <c r="A418" s="85">
        <v>1679589758</v>
      </c>
      <c r="E418" s="64"/>
      <c r="F418" s="85" t="s">
        <v>63</v>
      </c>
    </row>
    <row r="419" spans="1:6" x14ac:dyDescent="0.25">
      <c r="A419" s="85">
        <v>1093770034</v>
      </c>
      <c r="E419" s="64"/>
      <c r="F419" s="85" t="s">
        <v>63</v>
      </c>
    </row>
    <row r="420" spans="1:6" x14ac:dyDescent="0.25">
      <c r="A420" s="85">
        <v>1578511168</v>
      </c>
      <c r="E420"/>
      <c r="F420" s="85" t="s">
        <v>63</v>
      </c>
    </row>
    <row r="421" spans="1:6" x14ac:dyDescent="0.25">
      <c r="A421" s="85">
        <v>1104085893</v>
      </c>
      <c r="E421"/>
      <c r="F421" s="85" t="s">
        <v>63</v>
      </c>
    </row>
    <row r="422" spans="1:6" x14ac:dyDescent="0.25">
      <c r="A422" s="85">
        <v>1386642692</v>
      </c>
      <c r="E422" s="64"/>
      <c r="F422" s="85" t="s">
        <v>70</v>
      </c>
    </row>
    <row r="423" spans="1:6" x14ac:dyDescent="0.25">
      <c r="A423" s="85">
        <v>1558301341</v>
      </c>
      <c r="E423"/>
      <c r="F423" s="85" t="s">
        <v>63</v>
      </c>
    </row>
    <row r="424" spans="1:6" x14ac:dyDescent="0.25">
      <c r="A424" s="85">
        <v>1356537054</v>
      </c>
      <c r="E424"/>
      <c r="F424" s="85" t="s">
        <v>67</v>
      </c>
    </row>
    <row r="425" spans="1:6" x14ac:dyDescent="0.25">
      <c r="A425" s="85">
        <v>1982655361</v>
      </c>
      <c r="E425"/>
      <c r="F425" s="85" t="s">
        <v>67</v>
      </c>
    </row>
    <row r="426" spans="1:6" x14ac:dyDescent="0.25">
      <c r="A426" s="85">
        <v>1508851049</v>
      </c>
      <c r="E426"/>
      <c r="F426" s="85" t="s">
        <v>63</v>
      </c>
    </row>
    <row r="427" spans="1:6" x14ac:dyDescent="0.25">
      <c r="A427" s="85">
        <v>1821102617</v>
      </c>
      <c r="E427"/>
      <c r="F427" s="85" t="s">
        <v>63</v>
      </c>
    </row>
    <row r="428" spans="1:6" x14ac:dyDescent="0.25">
      <c r="A428" s="85">
        <v>1437469970</v>
      </c>
      <c r="E428"/>
      <c r="F428" s="85" t="s">
        <v>63</v>
      </c>
    </row>
    <row r="429" spans="1:6" x14ac:dyDescent="0.25">
      <c r="A429" s="85">
        <v>1497012991</v>
      </c>
      <c r="E429"/>
      <c r="F429" s="85" t="s">
        <v>70</v>
      </c>
    </row>
    <row r="430" spans="1:6" x14ac:dyDescent="0.25">
      <c r="A430" s="85">
        <v>1568652261</v>
      </c>
      <c r="E430" s="64"/>
      <c r="F430" s="85" t="s">
        <v>68</v>
      </c>
    </row>
    <row r="431" spans="1:6" x14ac:dyDescent="0.25">
      <c r="A431" s="85">
        <v>1992125223</v>
      </c>
      <c r="E431" s="64"/>
      <c r="F431" s="85" t="s">
        <v>66</v>
      </c>
    </row>
    <row r="432" spans="1:6" x14ac:dyDescent="0.25">
      <c r="A432" s="85">
        <v>1336577378</v>
      </c>
      <c r="E432"/>
      <c r="F432" s="85" t="s">
        <v>63</v>
      </c>
    </row>
    <row r="433" spans="1:6" x14ac:dyDescent="0.25">
      <c r="A433" s="85">
        <v>1316392335</v>
      </c>
      <c r="E433"/>
      <c r="F433" s="85" t="s">
        <v>63</v>
      </c>
    </row>
    <row r="434" spans="1:6" x14ac:dyDescent="0.25">
      <c r="A434" s="85">
        <v>1356997894</v>
      </c>
      <c r="E434" s="64"/>
      <c r="F434" s="85" t="s">
        <v>67</v>
      </c>
    </row>
    <row r="435" spans="1:6" x14ac:dyDescent="0.25">
      <c r="A435" s="85">
        <v>1831706589</v>
      </c>
      <c r="E435"/>
      <c r="F435" s="85" t="s">
        <v>63</v>
      </c>
    </row>
    <row r="436" spans="1:6" x14ac:dyDescent="0.25">
      <c r="A436" s="85">
        <v>1124010624</v>
      </c>
      <c r="E436"/>
      <c r="F436" s="85" t="s">
        <v>63</v>
      </c>
    </row>
    <row r="437" spans="1:6" x14ac:dyDescent="0.25">
      <c r="A437" s="85">
        <v>1528152238</v>
      </c>
      <c r="E437" s="64"/>
      <c r="F437" s="85" t="s">
        <v>66</v>
      </c>
    </row>
    <row r="438" spans="1:6" x14ac:dyDescent="0.25">
      <c r="A438" s="85">
        <v>1942269782</v>
      </c>
      <c r="E438"/>
      <c r="F438" s="85" t="s">
        <v>70</v>
      </c>
    </row>
    <row r="439" spans="1:6" x14ac:dyDescent="0.25">
      <c r="A439" s="85">
        <v>1770582140</v>
      </c>
      <c r="E439"/>
      <c r="F439" s="85" t="s">
        <v>66</v>
      </c>
    </row>
    <row r="440" spans="1:6" x14ac:dyDescent="0.25">
      <c r="A440" s="85">
        <v>1952353997</v>
      </c>
      <c r="E440"/>
      <c r="F440" s="85" t="s">
        <v>70</v>
      </c>
    </row>
    <row r="441" spans="1:6" x14ac:dyDescent="0.25">
      <c r="A441" s="85">
        <v>1396760765</v>
      </c>
      <c r="E441"/>
      <c r="F441" s="85" t="s">
        <v>70</v>
      </c>
    </row>
    <row r="442" spans="1:6" x14ac:dyDescent="0.25">
      <c r="A442" s="85">
        <v>1699706556</v>
      </c>
      <c r="E442"/>
      <c r="F442" s="85" t="s">
        <v>67</v>
      </c>
    </row>
    <row r="443" spans="1:6" x14ac:dyDescent="0.25">
      <c r="A443" s="85">
        <v>1669525721</v>
      </c>
      <c r="E443"/>
      <c r="F443" s="85" t="s">
        <v>68</v>
      </c>
    </row>
    <row r="444" spans="1:6" x14ac:dyDescent="0.25">
      <c r="A444" s="85">
        <v>1740376557</v>
      </c>
      <c r="E444"/>
      <c r="F444" s="85" t="s">
        <v>66</v>
      </c>
    </row>
    <row r="445" spans="1:6" x14ac:dyDescent="0.25">
      <c r="A445" s="85">
        <v>1942233929</v>
      </c>
      <c r="E445" s="64"/>
      <c r="F445" s="85" t="s">
        <v>70</v>
      </c>
    </row>
    <row r="446" spans="1:6" x14ac:dyDescent="0.25">
      <c r="A446" s="85">
        <v>1376520700</v>
      </c>
      <c r="E446"/>
      <c r="F446" s="85" t="s">
        <v>70</v>
      </c>
    </row>
    <row r="447" spans="1:6" x14ac:dyDescent="0.25">
      <c r="A447" s="85">
        <v>1861489585</v>
      </c>
      <c r="E447"/>
      <c r="F447" s="85" t="s">
        <v>63</v>
      </c>
    </row>
    <row r="448" spans="1:6" x14ac:dyDescent="0.25">
      <c r="A448" s="85">
        <v>1063527067</v>
      </c>
      <c r="E448"/>
      <c r="F448" s="85" t="s">
        <v>67</v>
      </c>
    </row>
    <row r="449" spans="1:6" x14ac:dyDescent="0.25">
      <c r="A449" s="85">
        <v>1619041316</v>
      </c>
      <c r="E449"/>
      <c r="F449" s="85" t="s">
        <v>63</v>
      </c>
    </row>
    <row r="450" spans="1:6" x14ac:dyDescent="0.25">
      <c r="A450" s="85">
        <v>1841226651</v>
      </c>
      <c r="E450"/>
      <c r="F450" s="85" t="s">
        <v>63</v>
      </c>
    </row>
    <row r="451" spans="1:6" x14ac:dyDescent="0.25">
      <c r="A451" s="85">
        <v>1750385365</v>
      </c>
      <c r="E451"/>
      <c r="F451" s="85" t="s">
        <v>66</v>
      </c>
    </row>
    <row r="452" spans="1:6" x14ac:dyDescent="0.25">
      <c r="A452" s="85">
        <v>1235331943</v>
      </c>
      <c r="E452"/>
      <c r="F452" s="85" t="s">
        <v>70</v>
      </c>
    </row>
    <row r="453" spans="1:6" x14ac:dyDescent="0.25">
      <c r="A453" s="85">
        <v>1265736664</v>
      </c>
      <c r="E453"/>
      <c r="F453" s="85" t="s">
        <v>66</v>
      </c>
    </row>
    <row r="454" spans="1:6" x14ac:dyDescent="0.25">
      <c r="A454" s="85">
        <v>1114975687</v>
      </c>
      <c r="E454"/>
      <c r="F454" s="85" t="s">
        <v>63</v>
      </c>
    </row>
    <row r="455" spans="1:6" x14ac:dyDescent="0.25">
      <c r="A455" s="85">
        <v>1245215292</v>
      </c>
      <c r="E455"/>
      <c r="F455" s="85" t="s">
        <v>63</v>
      </c>
    </row>
    <row r="456" spans="1:6" x14ac:dyDescent="0.25">
      <c r="A456" s="85">
        <v>1538371901</v>
      </c>
      <c r="E456" s="64"/>
      <c r="F456" s="85" t="s">
        <v>66</v>
      </c>
    </row>
    <row r="457" spans="1:6" x14ac:dyDescent="0.25">
      <c r="A457" s="85">
        <v>1457399032</v>
      </c>
      <c r="E457"/>
      <c r="F457" s="85" t="s">
        <v>66</v>
      </c>
    </row>
    <row r="458" spans="1:6" x14ac:dyDescent="0.25">
      <c r="A458" s="85">
        <v>1205880978</v>
      </c>
      <c r="E458"/>
      <c r="F458" s="85" t="s">
        <v>66</v>
      </c>
    </row>
    <row r="459" spans="1:6" x14ac:dyDescent="0.25">
      <c r="A459" s="85">
        <v>1659355774</v>
      </c>
      <c r="E459"/>
      <c r="F459" s="85" t="s">
        <v>70</v>
      </c>
    </row>
    <row r="460" spans="1:6" x14ac:dyDescent="0.25">
      <c r="A460" s="85">
        <v>1326062845</v>
      </c>
      <c r="E460"/>
      <c r="F460" s="85" t="s">
        <v>63</v>
      </c>
    </row>
    <row r="461" spans="1:6" x14ac:dyDescent="0.25">
      <c r="A461" s="85">
        <v>1619231073</v>
      </c>
      <c r="E461" s="64"/>
      <c r="F461" s="85" t="s">
        <v>68</v>
      </c>
    </row>
    <row r="462" spans="1:6" x14ac:dyDescent="0.25">
      <c r="A462" s="85">
        <v>1891010732</v>
      </c>
      <c r="E462"/>
      <c r="F462" s="85" t="s">
        <v>63</v>
      </c>
    </row>
    <row r="463" spans="1:6" x14ac:dyDescent="0.25">
      <c r="A463" s="85">
        <v>1962745752</v>
      </c>
      <c r="E463"/>
      <c r="F463" s="85" t="s">
        <v>63</v>
      </c>
    </row>
    <row r="464" spans="1:6" x14ac:dyDescent="0.25">
      <c r="A464" s="85">
        <v>1669634010</v>
      </c>
      <c r="E464"/>
      <c r="F464" s="85" t="s">
        <v>66</v>
      </c>
    </row>
    <row r="465" spans="1:6" x14ac:dyDescent="0.25">
      <c r="A465" s="85">
        <v>1245292515</v>
      </c>
      <c r="E465"/>
      <c r="F465" s="85" t="s">
        <v>66</v>
      </c>
    </row>
    <row r="466" spans="1:6" x14ac:dyDescent="0.25">
      <c r="A466" s="85">
        <v>1336539980</v>
      </c>
      <c r="E466"/>
      <c r="F466" s="85" t="s">
        <v>66</v>
      </c>
    </row>
    <row r="467" spans="1:6" x14ac:dyDescent="0.25">
      <c r="A467" s="85">
        <v>1801240304</v>
      </c>
      <c r="E467"/>
      <c r="F467" s="85" t="s">
        <v>63</v>
      </c>
    </row>
    <row r="468" spans="1:6" x14ac:dyDescent="0.25">
      <c r="A468" s="85">
        <v>1083060701</v>
      </c>
      <c r="E468"/>
      <c r="F468" s="85" t="s">
        <v>66</v>
      </c>
    </row>
    <row r="469" spans="1:6" x14ac:dyDescent="0.25">
      <c r="A469" s="85">
        <v>1740853225</v>
      </c>
      <c r="E469" s="64"/>
      <c r="F469" s="85" t="s">
        <v>63</v>
      </c>
    </row>
    <row r="470" spans="1:6" x14ac:dyDescent="0.25">
      <c r="A470" s="85">
        <v>1568123511</v>
      </c>
      <c r="E470"/>
      <c r="F470" s="85" t="s">
        <v>70</v>
      </c>
    </row>
    <row r="471" spans="1:6" x14ac:dyDescent="0.25">
      <c r="A471" s="85">
        <v>1811972896</v>
      </c>
      <c r="E471"/>
      <c r="F471" s="85" t="s">
        <v>63</v>
      </c>
    </row>
    <row r="472" spans="1:6" x14ac:dyDescent="0.25">
      <c r="A472" s="85">
        <v>1093782559</v>
      </c>
      <c r="E472" s="64"/>
      <c r="F472" s="85" t="s">
        <v>68</v>
      </c>
    </row>
    <row r="473" spans="1:6" x14ac:dyDescent="0.25">
      <c r="A473" s="85">
        <v>1326066705</v>
      </c>
      <c r="E473"/>
      <c r="F473" s="85" t="s">
        <v>68</v>
      </c>
    </row>
    <row r="474" spans="1:6" x14ac:dyDescent="0.25">
      <c r="A474" s="85">
        <v>1487744009</v>
      </c>
      <c r="E474" s="64"/>
      <c r="F474" s="85" t="s">
        <v>68</v>
      </c>
    </row>
    <row r="475" spans="1:6" x14ac:dyDescent="0.25">
      <c r="A475" s="85">
        <v>1104887710</v>
      </c>
      <c r="E475"/>
      <c r="F475" s="85" t="s">
        <v>63</v>
      </c>
    </row>
    <row r="476" spans="1:6" x14ac:dyDescent="0.25">
      <c r="A476" s="85">
        <v>1669663480</v>
      </c>
      <c r="E476"/>
      <c r="F476" s="85" t="s">
        <v>68</v>
      </c>
    </row>
    <row r="477" spans="1:6" x14ac:dyDescent="0.25">
      <c r="A477" s="85">
        <v>1497817746</v>
      </c>
      <c r="E477"/>
      <c r="F477" s="85" t="s">
        <v>68</v>
      </c>
    </row>
    <row r="478" spans="1:6" x14ac:dyDescent="0.25">
      <c r="A478" s="85">
        <v>1396799847</v>
      </c>
      <c r="E478"/>
      <c r="F478" s="85" t="s">
        <v>70</v>
      </c>
    </row>
    <row r="479" spans="1:6" x14ac:dyDescent="0.25">
      <c r="A479" s="85">
        <v>1629169461</v>
      </c>
      <c r="E479"/>
      <c r="F479" s="85" t="s">
        <v>68</v>
      </c>
    </row>
    <row r="480" spans="1:6" x14ac:dyDescent="0.25">
      <c r="A480" s="85">
        <v>1952522666</v>
      </c>
      <c r="E480"/>
      <c r="F480" s="85" t="s">
        <v>66</v>
      </c>
    </row>
    <row r="481" spans="1:6" x14ac:dyDescent="0.25">
      <c r="A481" s="85">
        <v>1619968070</v>
      </c>
      <c r="E481" s="64"/>
      <c r="F481" s="85" t="s">
        <v>63</v>
      </c>
    </row>
    <row r="482" spans="1:6" x14ac:dyDescent="0.25">
      <c r="A482" s="85">
        <v>1497012843</v>
      </c>
      <c r="E482"/>
      <c r="F482" s="85" t="s">
        <v>66</v>
      </c>
    </row>
    <row r="483" spans="1:6" x14ac:dyDescent="0.25">
      <c r="A483" s="85">
        <v>1821224809</v>
      </c>
      <c r="E483"/>
      <c r="F483" s="85" t="s">
        <v>63</v>
      </c>
    </row>
    <row r="484" spans="1:6" x14ac:dyDescent="0.25">
      <c r="A484" s="85">
        <v>1669710414</v>
      </c>
      <c r="E484" s="64"/>
      <c r="F484" s="85" t="s">
        <v>63</v>
      </c>
    </row>
    <row r="485" spans="1:6" x14ac:dyDescent="0.25">
      <c r="A485" s="85">
        <v>1235289398</v>
      </c>
      <c r="E485"/>
      <c r="F485" s="85" t="s">
        <v>63</v>
      </c>
    </row>
    <row r="486" spans="1:6" x14ac:dyDescent="0.25">
      <c r="A486" s="85">
        <v>1396777538</v>
      </c>
      <c r="E486" s="64"/>
      <c r="F486" s="85" t="s">
        <v>68</v>
      </c>
    </row>
    <row r="487" spans="1:6" x14ac:dyDescent="0.25">
      <c r="A487" s="85">
        <v>1710358007</v>
      </c>
      <c r="E487"/>
      <c r="F487" s="85" t="s">
        <v>70</v>
      </c>
    </row>
    <row r="488" spans="1:6" x14ac:dyDescent="0.25">
      <c r="A488" s="85">
        <v>1780892968</v>
      </c>
      <c r="E488"/>
      <c r="F488" s="85" t="s">
        <v>67</v>
      </c>
    </row>
    <row r="489" spans="1:6" x14ac:dyDescent="0.25">
      <c r="A489" s="85">
        <v>1548629199</v>
      </c>
      <c r="E489"/>
      <c r="F489" s="85" t="s">
        <v>63</v>
      </c>
    </row>
    <row r="490" spans="1:6" x14ac:dyDescent="0.25">
      <c r="A490" s="85">
        <v>1194243709</v>
      </c>
      <c r="E490"/>
      <c r="F490" s="85" t="s">
        <v>63</v>
      </c>
    </row>
    <row r="491" spans="1:6" x14ac:dyDescent="0.25">
      <c r="A491" s="85">
        <v>1518387703</v>
      </c>
      <c r="E491"/>
      <c r="F491" s="85" t="s">
        <v>70</v>
      </c>
    </row>
    <row r="492" spans="1:6" x14ac:dyDescent="0.25">
      <c r="A492" s="85">
        <v>1467918011</v>
      </c>
      <c r="E492"/>
      <c r="F492" s="85" t="s">
        <v>63</v>
      </c>
    </row>
    <row r="493" spans="1:6" x14ac:dyDescent="0.25">
      <c r="A493" s="85">
        <v>1326652769</v>
      </c>
      <c r="E493"/>
      <c r="F493" s="85" t="s">
        <v>66</v>
      </c>
    </row>
    <row r="494" spans="1:6" x14ac:dyDescent="0.25">
      <c r="A494" s="85">
        <v>1003586876</v>
      </c>
      <c r="E494"/>
      <c r="F494" s="85" t="s">
        <v>70</v>
      </c>
    </row>
    <row r="495" spans="1:6" x14ac:dyDescent="0.25">
      <c r="A495" s="85">
        <v>1013970383</v>
      </c>
      <c r="E495"/>
      <c r="F495" s="85" t="s">
        <v>66</v>
      </c>
    </row>
    <row r="496" spans="1:6" x14ac:dyDescent="0.25">
      <c r="A496" s="85">
        <v>1215976154</v>
      </c>
      <c r="E496"/>
      <c r="F496" s="85" t="s">
        <v>63</v>
      </c>
    </row>
    <row r="497" spans="1:6" x14ac:dyDescent="0.25">
      <c r="A497" s="85">
        <v>1770655060</v>
      </c>
      <c r="E497"/>
      <c r="F497" s="85" t="s">
        <v>63</v>
      </c>
    </row>
    <row r="498" spans="1:6" x14ac:dyDescent="0.25">
      <c r="A498" s="85">
        <v>1063409191</v>
      </c>
      <c r="E498"/>
      <c r="F498" s="85" t="s">
        <v>66</v>
      </c>
    </row>
    <row r="499" spans="1:6" x14ac:dyDescent="0.25">
      <c r="A499" s="85">
        <v>1346294691</v>
      </c>
      <c r="E499"/>
      <c r="F499" s="85" t="s">
        <v>63</v>
      </c>
    </row>
    <row r="500" spans="1:6" x14ac:dyDescent="0.25">
      <c r="A500" s="85">
        <v>1770564999</v>
      </c>
      <c r="E500"/>
      <c r="F500" s="85" t="s">
        <v>70</v>
      </c>
    </row>
    <row r="501" spans="1:6" x14ac:dyDescent="0.25">
      <c r="A501" s="85">
        <v>1235126426</v>
      </c>
      <c r="E501"/>
      <c r="F501" s="85" t="s">
        <v>70</v>
      </c>
    </row>
    <row r="502" spans="1:6" x14ac:dyDescent="0.25">
      <c r="A502" s="85">
        <v>1669636965</v>
      </c>
      <c r="E502"/>
      <c r="F502" s="85" t="s">
        <v>63</v>
      </c>
    </row>
    <row r="503" spans="1:6" x14ac:dyDescent="0.25">
      <c r="A503" s="85">
        <v>1437249182</v>
      </c>
      <c r="E503" s="64"/>
      <c r="F503" s="85" t="s">
        <v>66</v>
      </c>
    </row>
    <row r="504" spans="1:6" x14ac:dyDescent="0.25">
      <c r="A504" s="85">
        <v>1518951854</v>
      </c>
      <c r="E504"/>
      <c r="F504" s="85" t="s">
        <v>63</v>
      </c>
    </row>
    <row r="505" spans="1:6" x14ac:dyDescent="0.25">
      <c r="A505" s="85">
        <v>1073555249</v>
      </c>
      <c r="E505" s="64"/>
      <c r="F505" s="85" t="s">
        <v>70</v>
      </c>
    </row>
    <row r="506" spans="1:6" x14ac:dyDescent="0.25">
      <c r="A506" s="85">
        <v>1427023597</v>
      </c>
      <c r="E506"/>
      <c r="F506" s="85" t="s">
        <v>66</v>
      </c>
    </row>
    <row r="507" spans="1:6" x14ac:dyDescent="0.25">
      <c r="A507" s="85">
        <v>1790757821</v>
      </c>
      <c r="E507"/>
      <c r="F507" s="85" t="s">
        <v>66</v>
      </c>
    </row>
    <row r="508" spans="1:6" x14ac:dyDescent="0.25">
      <c r="A508" s="85">
        <v>1497736680</v>
      </c>
      <c r="E508"/>
      <c r="F508" s="85" t="s">
        <v>66</v>
      </c>
    </row>
    <row r="509" spans="1:6" x14ac:dyDescent="0.25">
      <c r="A509" s="85">
        <v>1285885988</v>
      </c>
      <c r="E509" s="64"/>
      <c r="F509" s="85" t="s">
        <v>63</v>
      </c>
    </row>
    <row r="510" spans="1:6" x14ac:dyDescent="0.25">
      <c r="A510" s="85">
        <v>1619386570</v>
      </c>
      <c r="E510"/>
      <c r="F510" s="85" t="s">
        <v>66</v>
      </c>
    </row>
    <row r="511" spans="1:6" x14ac:dyDescent="0.25">
      <c r="A511" s="85">
        <v>1013054477</v>
      </c>
      <c r="E511"/>
      <c r="F511" s="85" t="s">
        <v>68</v>
      </c>
    </row>
    <row r="512" spans="1:6" x14ac:dyDescent="0.25">
      <c r="A512" s="85">
        <v>1013302520</v>
      </c>
      <c r="E512" s="64"/>
      <c r="F512" s="85" t="s">
        <v>67</v>
      </c>
    </row>
    <row r="513" spans="1:6" x14ac:dyDescent="0.25">
      <c r="A513" s="85">
        <v>1598124430</v>
      </c>
      <c r="E513" s="64"/>
      <c r="F513" s="85" t="s">
        <v>66</v>
      </c>
    </row>
    <row r="514" spans="1:6" x14ac:dyDescent="0.25">
      <c r="A514" s="85">
        <v>1962803890</v>
      </c>
      <c r="E514"/>
      <c r="F514" s="85" t="s">
        <v>66</v>
      </c>
    </row>
    <row r="515" spans="1:6" x14ac:dyDescent="0.25">
      <c r="A515" s="85">
        <v>1023470226</v>
      </c>
      <c r="E515"/>
      <c r="F515" s="85" t="s">
        <v>66</v>
      </c>
    </row>
    <row r="516" spans="1:6" x14ac:dyDescent="0.25">
      <c r="A516" s="85">
        <v>1184112856</v>
      </c>
      <c r="E516"/>
      <c r="F516" s="85" t="s">
        <v>68</v>
      </c>
    </row>
    <row r="517" spans="1:6" x14ac:dyDescent="0.25">
      <c r="A517" s="85">
        <v>1013975911</v>
      </c>
      <c r="E517" s="64"/>
      <c r="F517" s="85" t="s">
        <v>67</v>
      </c>
    </row>
    <row r="518" spans="1:6" x14ac:dyDescent="0.25">
      <c r="A518" s="85">
        <v>1518313659</v>
      </c>
      <c r="E518"/>
      <c r="F518" s="85" t="s">
        <v>66</v>
      </c>
    </row>
    <row r="519" spans="1:6" x14ac:dyDescent="0.25">
      <c r="A519" s="85">
        <v>1447816863</v>
      </c>
      <c r="E519"/>
      <c r="F519" s="85" t="s">
        <v>66</v>
      </c>
    </row>
    <row r="520" spans="1:6" x14ac:dyDescent="0.25">
      <c r="A520" s="85">
        <v>1083098925</v>
      </c>
      <c r="E520"/>
      <c r="F520" s="85" t="s">
        <v>63</v>
      </c>
    </row>
    <row r="521" spans="1:6" x14ac:dyDescent="0.25">
      <c r="A521" s="85">
        <v>1720653405</v>
      </c>
      <c r="E521"/>
      <c r="F521" s="85" t="s">
        <v>63</v>
      </c>
    </row>
    <row r="522" spans="1:6" x14ac:dyDescent="0.25">
      <c r="A522" s="85">
        <v>1124252960</v>
      </c>
      <c r="E522"/>
      <c r="F522" s="85" t="s">
        <v>63</v>
      </c>
    </row>
    <row r="523" spans="1:6" x14ac:dyDescent="0.25">
      <c r="A523" s="85">
        <v>1649207036</v>
      </c>
      <c r="E523" s="64"/>
      <c r="F523" s="85" t="s">
        <v>63</v>
      </c>
    </row>
    <row r="524" spans="1:6" x14ac:dyDescent="0.25">
      <c r="A524" s="85">
        <v>1619936515</v>
      </c>
      <c r="E524" s="64"/>
      <c r="F524" s="85" t="s">
        <v>63</v>
      </c>
    </row>
    <row r="525" spans="1:6" x14ac:dyDescent="0.25">
      <c r="A525" s="85">
        <v>1679648281</v>
      </c>
      <c r="E525"/>
      <c r="F525" s="85" t="s">
        <v>63</v>
      </c>
    </row>
    <row r="526" spans="1:6" x14ac:dyDescent="0.25">
      <c r="A526" s="85">
        <v>1730291006</v>
      </c>
      <c r="E526"/>
      <c r="F526" s="85" t="s">
        <v>70</v>
      </c>
    </row>
    <row r="527" spans="1:6" x14ac:dyDescent="0.25">
      <c r="A527" s="85">
        <v>1144252370</v>
      </c>
      <c r="E527"/>
      <c r="F527" s="85" t="s">
        <v>68</v>
      </c>
    </row>
    <row r="528" spans="1:6" x14ac:dyDescent="0.25">
      <c r="A528" s="85">
        <v>1871503599</v>
      </c>
      <c r="E528" s="64"/>
      <c r="F528" s="85" t="s">
        <v>63</v>
      </c>
    </row>
    <row r="529" spans="1:6" x14ac:dyDescent="0.25">
      <c r="A529" s="85">
        <v>1205831377</v>
      </c>
      <c r="E529"/>
      <c r="F529" s="85" t="s">
        <v>63</v>
      </c>
    </row>
    <row r="530" spans="1:6" x14ac:dyDescent="0.25">
      <c r="A530" s="85">
        <v>1821071069</v>
      </c>
      <c r="E530"/>
      <c r="F530" s="85" t="s">
        <v>68</v>
      </c>
    </row>
    <row r="531" spans="1:6" x14ac:dyDescent="0.25">
      <c r="A531" s="85">
        <v>1912106998</v>
      </c>
      <c r="E531" s="64"/>
      <c r="F531" s="85" t="s">
        <v>67</v>
      </c>
    </row>
    <row r="532" spans="1:6" x14ac:dyDescent="0.25">
      <c r="A532" s="85">
        <v>1801088596</v>
      </c>
      <c r="E532"/>
      <c r="F532" s="85" t="s">
        <v>66</v>
      </c>
    </row>
    <row r="533" spans="1:6" x14ac:dyDescent="0.25">
      <c r="A533" s="85">
        <v>1043215924</v>
      </c>
      <c r="E533" s="64"/>
      <c r="F533" s="85" t="s">
        <v>70</v>
      </c>
    </row>
    <row r="534" spans="1:6" x14ac:dyDescent="0.25">
      <c r="A534" s="85">
        <v>1134193113</v>
      </c>
      <c r="E534"/>
      <c r="F534" s="85" t="s">
        <v>63</v>
      </c>
    </row>
    <row r="535" spans="1:6" x14ac:dyDescent="0.25">
      <c r="A535" s="85">
        <v>1679705214</v>
      </c>
      <c r="E535" s="64"/>
      <c r="F535" s="85" t="s">
        <v>63</v>
      </c>
    </row>
    <row r="536" spans="1:6" x14ac:dyDescent="0.25">
      <c r="A536" s="85">
        <v>1780877431</v>
      </c>
      <c r="E536" s="64"/>
      <c r="F536" s="85" t="s">
        <v>67</v>
      </c>
    </row>
    <row r="537" spans="1:6" x14ac:dyDescent="0.25">
      <c r="A537" s="85">
        <v>1437128733</v>
      </c>
      <c r="E537"/>
      <c r="F537" s="85" t="s">
        <v>66</v>
      </c>
    </row>
    <row r="538" spans="1:6" x14ac:dyDescent="0.25">
      <c r="A538" s="85">
        <v>1154628105</v>
      </c>
      <c r="E538"/>
      <c r="F538" s="85" t="s">
        <v>67</v>
      </c>
    </row>
    <row r="539" spans="1:6" x14ac:dyDescent="0.25">
      <c r="A539" s="85">
        <v>1700155280</v>
      </c>
      <c r="E539"/>
      <c r="F539" s="85" t="s">
        <v>66</v>
      </c>
    </row>
    <row r="540" spans="1:6" x14ac:dyDescent="0.25">
      <c r="A540" s="85">
        <v>1447546379</v>
      </c>
      <c r="E540"/>
      <c r="F540" s="85" t="s">
        <v>68</v>
      </c>
    </row>
    <row r="541" spans="1:6" x14ac:dyDescent="0.25">
      <c r="A541" s="85">
        <v>1356690549</v>
      </c>
      <c r="E541"/>
      <c r="F541" s="85" t="s">
        <v>63</v>
      </c>
    </row>
    <row r="542" spans="1:6" x14ac:dyDescent="0.25">
      <c r="A542" s="85">
        <v>1558612770</v>
      </c>
      <c r="E542" s="64"/>
      <c r="F542" s="85" t="s">
        <v>67</v>
      </c>
    </row>
    <row r="543" spans="1:6" x14ac:dyDescent="0.25">
      <c r="A543" s="85">
        <v>1891053187</v>
      </c>
      <c r="E543"/>
      <c r="F543" s="85" t="s">
        <v>63</v>
      </c>
    </row>
    <row r="544" spans="1:6" x14ac:dyDescent="0.25">
      <c r="A544" s="85">
        <v>1265693311</v>
      </c>
      <c r="E544"/>
      <c r="F544" s="85" t="s">
        <v>66</v>
      </c>
    </row>
    <row r="545" spans="1:6" x14ac:dyDescent="0.25">
      <c r="A545" s="85">
        <v>1568867984</v>
      </c>
      <c r="E545" s="64"/>
      <c r="F545" s="85" t="s">
        <v>66</v>
      </c>
    </row>
    <row r="546" spans="1:6" x14ac:dyDescent="0.25">
      <c r="A546" s="85">
        <v>1609254044</v>
      </c>
      <c r="E546"/>
      <c r="F546" s="85" t="s">
        <v>63</v>
      </c>
    </row>
    <row r="547" spans="1:6" x14ac:dyDescent="0.25">
      <c r="A547" s="85">
        <v>1447629316</v>
      </c>
      <c r="E547"/>
      <c r="F547" s="85" t="s">
        <v>70</v>
      </c>
    </row>
    <row r="548" spans="1:6" x14ac:dyDescent="0.25">
      <c r="A548" s="85">
        <v>1821445040</v>
      </c>
      <c r="E548" s="64"/>
      <c r="F548" s="85" t="s">
        <v>63</v>
      </c>
    </row>
    <row r="549" spans="1:6" x14ac:dyDescent="0.25">
      <c r="A549" s="85">
        <v>1578056297</v>
      </c>
      <c r="E549" s="64"/>
      <c r="F549" s="85" t="s">
        <v>63</v>
      </c>
    </row>
    <row r="550" spans="1:6" x14ac:dyDescent="0.25">
      <c r="A550" s="85">
        <v>1942764147</v>
      </c>
      <c r="E550"/>
      <c r="F550" s="85" t="s">
        <v>63</v>
      </c>
    </row>
    <row r="551" spans="1:6" x14ac:dyDescent="0.25">
      <c r="A551" s="85">
        <v>1013470491</v>
      </c>
      <c r="E551"/>
      <c r="F551" s="85" t="s">
        <v>67</v>
      </c>
    </row>
    <row r="552" spans="1:6" x14ac:dyDescent="0.25">
      <c r="A552" s="85">
        <v>1033773783</v>
      </c>
      <c r="E552" s="64"/>
      <c r="F552" s="85" t="s">
        <v>67</v>
      </c>
    </row>
    <row r="553" spans="1:6" x14ac:dyDescent="0.25">
      <c r="A553" s="85">
        <v>1619507597</v>
      </c>
      <c r="E553" s="64"/>
      <c r="F553" s="85" t="s">
        <v>67</v>
      </c>
    </row>
    <row r="554" spans="1:6" x14ac:dyDescent="0.25">
      <c r="A554" s="85">
        <v>1699726547</v>
      </c>
      <c r="E554" s="64"/>
      <c r="F554" s="85" t="s">
        <v>66</v>
      </c>
    </row>
    <row r="555" spans="1:6" x14ac:dyDescent="0.25">
      <c r="A555" s="85">
        <v>1225117096</v>
      </c>
      <c r="E555"/>
      <c r="F555" s="85" t="s">
        <v>68</v>
      </c>
    </row>
    <row r="556" spans="1:6" x14ac:dyDescent="0.25">
      <c r="A556" s="85">
        <v>1386888345</v>
      </c>
      <c r="E556"/>
      <c r="F556" s="85" t="s">
        <v>66</v>
      </c>
    </row>
    <row r="557" spans="1:6" x14ac:dyDescent="0.25">
      <c r="A557" s="85">
        <v>1073576138</v>
      </c>
      <c r="E557"/>
      <c r="F557" s="85" t="s">
        <v>66</v>
      </c>
    </row>
    <row r="558" spans="1:6" x14ac:dyDescent="0.25">
      <c r="A558" s="85">
        <v>1215067491</v>
      </c>
      <c r="E558"/>
      <c r="F558" s="85" t="s">
        <v>63</v>
      </c>
    </row>
    <row r="559" spans="1:6" x14ac:dyDescent="0.25">
      <c r="A559" s="85">
        <v>1629277652</v>
      </c>
      <c r="E559" s="64"/>
      <c r="F559" s="85" t="s">
        <v>68</v>
      </c>
    </row>
    <row r="560" spans="1:6" x14ac:dyDescent="0.25">
      <c r="A560" s="85">
        <v>1528167137</v>
      </c>
      <c r="E560"/>
      <c r="F560" s="85" t="s">
        <v>70</v>
      </c>
    </row>
    <row r="561" spans="1:6" x14ac:dyDescent="0.25">
      <c r="A561" s="85">
        <v>1588664981</v>
      </c>
      <c r="E561"/>
      <c r="F561" s="85" t="s">
        <v>70</v>
      </c>
    </row>
    <row r="562" spans="1:6" x14ac:dyDescent="0.25">
      <c r="A562" s="85">
        <v>1710144506</v>
      </c>
      <c r="E562"/>
      <c r="F562" s="85" t="s">
        <v>63</v>
      </c>
    </row>
    <row r="563" spans="1:6" x14ac:dyDescent="0.25">
      <c r="A563" s="85">
        <v>1558594960</v>
      </c>
      <c r="E563"/>
      <c r="F563" s="85" t="s">
        <v>63</v>
      </c>
    </row>
    <row r="564" spans="1:6" x14ac:dyDescent="0.25">
      <c r="A564" s="85">
        <v>1841248093</v>
      </c>
      <c r="E564"/>
      <c r="F564" s="85" t="s">
        <v>66</v>
      </c>
    </row>
    <row r="565" spans="1:6" x14ac:dyDescent="0.25">
      <c r="A565" s="85">
        <v>1275720898</v>
      </c>
      <c r="E565" s="64"/>
      <c r="F565" s="85" t="s">
        <v>70</v>
      </c>
    </row>
    <row r="566" spans="1:6" x14ac:dyDescent="0.25">
      <c r="A566" s="85">
        <v>1194147645</v>
      </c>
      <c r="E566"/>
      <c r="F566" s="85" t="s">
        <v>67</v>
      </c>
    </row>
    <row r="567" spans="1:6" x14ac:dyDescent="0.25">
      <c r="A567" s="85">
        <v>1528371754</v>
      </c>
      <c r="E567"/>
      <c r="F567" s="85" t="s">
        <v>63</v>
      </c>
    </row>
    <row r="568" spans="1:6" x14ac:dyDescent="0.25">
      <c r="A568" s="85">
        <v>1063703007</v>
      </c>
      <c r="E568"/>
      <c r="F568" s="85" t="s">
        <v>70</v>
      </c>
    </row>
    <row r="569" spans="1:6" x14ac:dyDescent="0.25">
      <c r="A569" s="85">
        <v>1902246689</v>
      </c>
      <c r="E569"/>
      <c r="F569" s="85" t="s">
        <v>63</v>
      </c>
    </row>
    <row r="570" spans="1:6" x14ac:dyDescent="0.25">
      <c r="A570" s="85">
        <v>1508157702</v>
      </c>
      <c r="E570" s="64"/>
      <c r="F570" s="85" t="s">
        <v>67</v>
      </c>
    </row>
    <row r="571" spans="1:6" x14ac:dyDescent="0.25">
      <c r="A571" s="85">
        <v>1215356431</v>
      </c>
      <c r="E571"/>
      <c r="F571" s="85" t="s">
        <v>66</v>
      </c>
    </row>
    <row r="572" spans="1:6" x14ac:dyDescent="0.25">
      <c r="A572" s="85">
        <v>1326476078</v>
      </c>
      <c r="E572" s="64"/>
      <c r="F572" s="85" t="s">
        <v>63</v>
      </c>
    </row>
    <row r="573" spans="1:6" x14ac:dyDescent="0.25">
      <c r="A573" s="85">
        <v>1972734234</v>
      </c>
      <c r="E573" s="64"/>
      <c r="F573" s="85" t="s">
        <v>68</v>
      </c>
    </row>
    <row r="574" spans="1:6" x14ac:dyDescent="0.25">
      <c r="A574" s="85">
        <v>1013370725</v>
      </c>
      <c r="E574" s="64"/>
      <c r="F574" s="85" t="s">
        <v>68</v>
      </c>
    </row>
    <row r="575" spans="1:6" x14ac:dyDescent="0.25">
      <c r="A575" s="85">
        <v>1790222867</v>
      </c>
      <c r="E575"/>
      <c r="F575" s="85" t="s">
        <v>63</v>
      </c>
    </row>
    <row r="576" spans="1:6" x14ac:dyDescent="0.25">
      <c r="A576" s="85">
        <v>1073050928</v>
      </c>
      <c r="E576" s="64"/>
      <c r="F576" s="85" t="s">
        <v>66</v>
      </c>
    </row>
    <row r="577" spans="1:6" x14ac:dyDescent="0.25">
      <c r="A577" s="85">
        <v>1548749690</v>
      </c>
      <c r="E577"/>
      <c r="F577" s="85" t="s">
        <v>70</v>
      </c>
    </row>
    <row r="578" spans="1:6" x14ac:dyDescent="0.25">
      <c r="A578" s="85">
        <v>1083194302</v>
      </c>
      <c r="E578"/>
      <c r="F578" s="85" t="s">
        <v>63</v>
      </c>
    </row>
    <row r="579" spans="1:6" x14ac:dyDescent="0.25">
      <c r="A579" s="85">
        <v>1225669211</v>
      </c>
      <c r="E579"/>
      <c r="F579" s="85" t="s">
        <v>68</v>
      </c>
    </row>
    <row r="580" spans="1:6" x14ac:dyDescent="0.25">
      <c r="A580" s="85">
        <v>1952980690</v>
      </c>
      <c r="E580"/>
      <c r="F580" s="85" t="s">
        <v>70</v>
      </c>
    </row>
    <row r="581" spans="1:6" x14ac:dyDescent="0.25">
      <c r="A581" s="85">
        <v>1720759145</v>
      </c>
      <c r="E581" s="64"/>
      <c r="F581" s="85" t="s">
        <v>63</v>
      </c>
    </row>
    <row r="582" spans="1:6" x14ac:dyDescent="0.25">
      <c r="A582" s="85">
        <v>1225052863</v>
      </c>
      <c r="E582"/>
      <c r="F582" s="85" t="s">
        <v>66</v>
      </c>
    </row>
    <row r="583" spans="1:6" x14ac:dyDescent="0.25">
      <c r="A583" s="85">
        <v>1497847461</v>
      </c>
      <c r="E583"/>
      <c r="F583" s="85" t="s">
        <v>68</v>
      </c>
    </row>
    <row r="584" spans="1:6" x14ac:dyDescent="0.25">
      <c r="A584" s="85">
        <v>1639146442</v>
      </c>
      <c r="E584"/>
      <c r="F584" s="85" t="s">
        <v>70</v>
      </c>
    </row>
    <row r="585" spans="1:6" x14ac:dyDescent="0.25">
      <c r="A585" s="85">
        <v>1891794152</v>
      </c>
      <c r="E585"/>
      <c r="F585" s="85" t="s">
        <v>63</v>
      </c>
    </row>
    <row r="586" spans="1:6" x14ac:dyDescent="0.25">
      <c r="A586" s="85">
        <v>1427082890</v>
      </c>
      <c r="E586" s="64"/>
      <c r="F586" s="85" t="s">
        <v>63</v>
      </c>
    </row>
    <row r="587" spans="1:6" x14ac:dyDescent="0.25">
      <c r="A587" s="85">
        <v>1144300716</v>
      </c>
      <c r="E587" s="64"/>
      <c r="F587" s="85" t="s">
        <v>63</v>
      </c>
    </row>
    <row r="588" spans="1:6" x14ac:dyDescent="0.25">
      <c r="A588" s="85">
        <v>1528053121</v>
      </c>
      <c r="E588"/>
      <c r="F588" s="85" t="s">
        <v>70</v>
      </c>
    </row>
    <row r="589" spans="1:6" x14ac:dyDescent="0.25">
      <c r="A589" s="85">
        <v>1932339173</v>
      </c>
      <c r="E589" s="64"/>
      <c r="F589" s="85" t="s">
        <v>70</v>
      </c>
    </row>
    <row r="590" spans="1:6" x14ac:dyDescent="0.25">
      <c r="A590" s="85">
        <v>1932174687</v>
      </c>
      <c r="E590"/>
      <c r="F590" s="85" t="s">
        <v>66</v>
      </c>
    </row>
    <row r="591" spans="1:6" x14ac:dyDescent="0.25">
      <c r="A591" s="85">
        <v>1689784373</v>
      </c>
      <c r="E591"/>
      <c r="F591" s="85" t="s">
        <v>67</v>
      </c>
    </row>
    <row r="592" spans="1:6" x14ac:dyDescent="0.25">
      <c r="A592" s="85">
        <v>1386855138</v>
      </c>
      <c r="E592"/>
      <c r="F592" s="85" t="s">
        <v>66</v>
      </c>
    </row>
    <row r="593" spans="1:6" x14ac:dyDescent="0.25">
      <c r="A593" s="85">
        <v>1154339414</v>
      </c>
      <c r="E593"/>
      <c r="F593" s="85" t="s">
        <v>70</v>
      </c>
    </row>
    <row r="594" spans="1:6" x14ac:dyDescent="0.25">
      <c r="A594" s="85">
        <v>1740206978</v>
      </c>
      <c r="E594" s="64"/>
      <c r="F594" s="85" t="s">
        <v>63</v>
      </c>
    </row>
    <row r="595" spans="1:6" x14ac:dyDescent="0.25">
      <c r="A595" s="85">
        <v>1013118231</v>
      </c>
      <c r="E595" s="64"/>
      <c r="F595" s="85" t="s">
        <v>66</v>
      </c>
    </row>
    <row r="596" spans="1:6" x14ac:dyDescent="0.25">
      <c r="A596" s="85">
        <v>1073832028</v>
      </c>
      <c r="E596"/>
      <c r="F596" s="85" t="s">
        <v>67</v>
      </c>
    </row>
    <row r="597" spans="1:6" x14ac:dyDescent="0.25">
      <c r="A597" s="85">
        <v>1093099715</v>
      </c>
      <c r="E597" s="64"/>
      <c r="F597" s="85" t="s">
        <v>70</v>
      </c>
    </row>
    <row r="598" spans="1:6" x14ac:dyDescent="0.25">
      <c r="A598" s="85">
        <v>1073772976</v>
      </c>
      <c r="E598"/>
      <c r="F598" s="85" t="s">
        <v>63</v>
      </c>
    </row>
    <row r="599" spans="1:6" x14ac:dyDescent="0.25">
      <c r="A599" s="85">
        <v>1659799906</v>
      </c>
      <c r="E599"/>
      <c r="F599" s="85" t="s">
        <v>63</v>
      </c>
    </row>
    <row r="600" spans="1:6" x14ac:dyDescent="0.25">
      <c r="A600" s="85">
        <v>1861880445</v>
      </c>
      <c r="E600"/>
      <c r="F600" s="85" t="s">
        <v>66</v>
      </c>
    </row>
    <row r="601" spans="1:6" x14ac:dyDescent="0.25">
      <c r="A601" s="85">
        <v>1891026266</v>
      </c>
      <c r="E601"/>
      <c r="F601" s="85" t="s">
        <v>68</v>
      </c>
    </row>
    <row r="602" spans="1:6" x14ac:dyDescent="0.25">
      <c r="A602" s="85">
        <v>1659817377</v>
      </c>
      <c r="E602"/>
      <c r="F602" s="85" t="s">
        <v>68</v>
      </c>
    </row>
    <row r="603" spans="1:6" x14ac:dyDescent="0.25">
      <c r="A603" s="85">
        <v>1831630243</v>
      </c>
      <c r="E603" s="64"/>
      <c r="F603" s="85" t="s">
        <v>67</v>
      </c>
    </row>
    <row r="604" spans="1:6" x14ac:dyDescent="0.25">
      <c r="A604" s="85">
        <v>1568954337</v>
      </c>
      <c r="E604"/>
      <c r="F604" s="85" t="s">
        <v>63</v>
      </c>
    </row>
    <row r="605" spans="1:6" x14ac:dyDescent="0.25">
      <c r="A605" s="85">
        <v>1689134546</v>
      </c>
      <c r="E605"/>
      <c r="F605" s="85" t="s">
        <v>66</v>
      </c>
    </row>
    <row r="606" spans="1:6" x14ac:dyDescent="0.25">
      <c r="A606" s="85">
        <v>1790259406</v>
      </c>
      <c r="E606"/>
      <c r="F606" s="85" t="s">
        <v>67</v>
      </c>
    </row>
    <row r="607" spans="1:6" x14ac:dyDescent="0.25">
      <c r="A607" s="85">
        <v>1477189371</v>
      </c>
      <c r="E607"/>
      <c r="F607" s="85" t="s">
        <v>63</v>
      </c>
    </row>
    <row r="608" spans="1:6" x14ac:dyDescent="0.25">
      <c r="A608" s="85">
        <v>1104453505</v>
      </c>
      <c r="E608"/>
      <c r="F608" s="85" t="s">
        <v>66</v>
      </c>
    </row>
    <row r="609" spans="1:6" x14ac:dyDescent="0.25">
      <c r="A609" s="85">
        <v>1235124074</v>
      </c>
      <c r="E609" s="64"/>
      <c r="F609" s="85" t="s">
        <v>67</v>
      </c>
    </row>
    <row r="610" spans="1:6" x14ac:dyDescent="0.25">
      <c r="A610" s="85">
        <v>1588745392</v>
      </c>
      <c r="E610" s="64"/>
      <c r="F610" s="85" t="s">
        <v>68</v>
      </c>
    </row>
    <row r="611" spans="1:6" x14ac:dyDescent="0.25">
      <c r="A611" s="85">
        <v>1992759757</v>
      </c>
      <c r="E611"/>
      <c r="F611" s="85" t="s">
        <v>63</v>
      </c>
    </row>
    <row r="612" spans="1:6" x14ac:dyDescent="0.25">
      <c r="A612" s="85">
        <v>1598757007</v>
      </c>
      <c r="E612" s="64"/>
      <c r="F612" s="85" t="s">
        <v>66</v>
      </c>
    </row>
    <row r="613" spans="1:6" x14ac:dyDescent="0.25">
      <c r="A613" s="85">
        <v>1891716494</v>
      </c>
      <c r="E613"/>
      <c r="F613" s="85" t="s">
        <v>68</v>
      </c>
    </row>
    <row r="614" spans="1:6" x14ac:dyDescent="0.25">
      <c r="A614" s="85">
        <v>1174751671</v>
      </c>
      <c r="E614" s="64"/>
      <c r="F614" s="85" t="s">
        <v>63</v>
      </c>
    </row>
    <row r="615" spans="1:6" x14ac:dyDescent="0.25">
      <c r="A615" s="85">
        <v>1124175922</v>
      </c>
      <c r="E615"/>
      <c r="F615" s="85" t="s">
        <v>66</v>
      </c>
    </row>
    <row r="616" spans="1:6" x14ac:dyDescent="0.25">
      <c r="A616" s="85">
        <v>1194704106</v>
      </c>
      <c r="E616"/>
      <c r="F616" s="85" t="s">
        <v>63</v>
      </c>
    </row>
    <row r="617" spans="1:6" x14ac:dyDescent="0.25">
      <c r="A617" s="85">
        <v>1528000734</v>
      </c>
      <c r="E617"/>
      <c r="F617" s="85" t="s">
        <v>68</v>
      </c>
    </row>
    <row r="618" spans="1:6" x14ac:dyDescent="0.25">
      <c r="A618" s="85">
        <v>1154353217</v>
      </c>
      <c r="E618" s="64"/>
      <c r="F618" s="85" t="s">
        <v>70</v>
      </c>
    </row>
    <row r="619" spans="1:6" x14ac:dyDescent="0.25">
      <c r="A619" s="85">
        <v>1750532156</v>
      </c>
      <c r="E619"/>
      <c r="F619" s="85" t="s">
        <v>66</v>
      </c>
    </row>
    <row r="620" spans="1:6" x14ac:dyDescent="0.25">
      <c r="A620" s="85">
        <v>1417956475</v>
      </c>
      <c r="E620" s="64"/>
      <c r="F620" s="85" t="s">
        <v>63</v>
      </c>
    </row>
    <row r="621" spans="1:6" x14ac:dyDescent="0.25">
      <c r="A621" s="85">
        <v>1750348769</v>
      </c>
      <c r="E621" s="64"/>
      <c r="F621" s="85" t="s">
        <v>66</v>
      </c>
    </row>
    <row r="622" spans="1:6" x14ac:dyDescent="0.25">
      <c r="A622" s="85">
        <v>1467613844</v>
      </c>
      <c r="E622"/>
      <c r="F622" s="85" t="s">
        <v>67</v>
      </c>
    </row>
    <row r="623" spans="1:6" x14ac:dyDescent="0.25">
      <c r="A623" s="85">
        <v>1669424735</v>
      </c>
      <c r="E623"/>
      <c r="F623" s="85" t="s">
        <v>70</v>
      </c>
    </row>
    <row r="624" spans="1:6" x14ac:dyDescent="0.25">
      <c r="A624" s="85">
        <v>1356397400</v>
      </c>
      <c r="E624"/>
      <c r="F624" s="85" t="s">
        <v>63</v>
      </c>
    </row>
    <row r="625" spans="1:6" x14ac:dyDescent="0.25">
      <c r="A625" s="85">
        <v>1962491225</v>
      </c>
      <c r="E625"/>
      <c r="F625" s="85" t="s">
        <v>63</v>
      </c>
    </row>
    <row r="626" spans="1:6" x14ac:dyDescent="0.25">
      <c r="A626" s="85">
        <v>1073598850</v>
      </c>
      <c r="E626"/>
      <c r="F626" s="85" t="s">
        <v>67</v>
      </c>
    </row>
    <row r="627" spans="1:6" x14ac:dyDescent="0.25">
      <c r="A627" s="85">
        <v>1538384862</v>
      </c>
      <c r="E627"/>
      <c r="F627" s="85" t="s">
        <v>68</v>
      </c>
    </row>
    <row r="628" spans="1:6" x14ac:dyDescent="0.25">
      <c r="A628" s="85">
        <v>1992090542</v>
      </c>
      <c r="E628"/>
      <c r="F628" s="85" t="s">
        <v>63</v>
      </c>
    </row>
    <row r="629" spans="1:6" x14ac:dyDescent="0.25">
      <c r="A629" s="85">
        <v>1336330224</v>
      </c>
      <c r="E629"/>
      <c r="F629" s="85" t="s">
        <v>67</v>
      </c>
    </row>
    <row r="630" spans="1:6" x14ac:dyDescent="0.25">
      <c r="A630" s="85">
        <v>1144471608</v>
      </c>
      <c r="E630" s="64"/>
      <c r="F630" s="85" t="s">
        <v>68</v>
      </c>
    </row>
    <row r="631" spans="1:6" x14ac:dyDescent="0.25">
      <c r="A631" s="85">
        <v>1912325044</v>
      </c>
      <c r="E631"/>
      <c r="F631" s="85" t="s">
        <v>66</v>
      </c>
    </row>
    <row r="632" spans="1:6" x14ac:dyDescent="0.25">
      <c r="A632" s="85">
        <v>1083151898</v>
      </c>
      <c r="E632" s="64"/>
      <c r="F632" s="85" t="s">
        <v>63</v>
      </c>
    </row>
    <row r="633" spans="1:6" x14ac:dyDescent="0.25">
      <c r="A633" s="85">
        <v>1104274620</v>
      </c>
      <c r="E633"/>
      <c r="F633" s="85" t="s">
        <v>67</v>
      </c>
    </row>
    <row r="634" spans="1:6" x14ac:dyDescent="0.25">
      <c r="A634" s="85">
        <v>1932635091</v>
      </c>
      <c r="E634"/>
      <c r="F634" s="85" t="s">
        <v>68</v>
      </c>
    </row>
    <row r="635" spans="1:6" x14ac:dyDescent="0.25">
      <c r="A635" s="85">
        <v>1538656491</v>
      </c>
      <c r="E635"/>
      <c r="F635" s="85" t="s">
        <v>70</v>
      </c>
    </row>
    <row r="636" spans="1:6" x14ac:dyDescent="0.25">
      <c r="A636" s="85">
        <v>1952882698</v>
      </c>
      <c r="E636"/>
      <c r="F636" s="85" t="s">
        <v>63</v>
      </c>
    </row>
    <row r="637" spans="1:6" x14ac:dyDescent="0.25">
      <c r="A637" s="85">
        <v>1548732894</v>
      </c>
      <c r="E637"/>
      <c r="F637" s="85" t="s">
        <v>70</v>
      </c>
    </row>
    <row r="638" spans="1:6" x14ac:dyDescent="0.25">
      <c r="A638" s="85">
        <v>1881247799</v>
      </c>
      <c r="E638"/>
      <c r="F638" s="85" t="s">
        <v>66</v>
      </c>
    </row>
    <row r="639" spans="1:6" x14ac:dyDescent="0.25">
      <c r="A639" s="85">
        <v>1679220677</v>
      </c>
      <c r="E639"/>
      <c r="F639" s="85" t="s">
        <v>67</v>
      </c>
    </row>
    <row r="640" spans="1:6" x14ac:dyDescent="0.25">
      <c r="A640" s="85">
        <v>1437476496</v>
      </c>
      <c r="E640"/>
      <c r="F640" s="85" t="s">
        <v>66</v>
      </c>
    </row>
    <row r="641" spans="1:6" x14ac:dyDescent="0.25">
      <c r="A641" s="85">
        <v>1780647115</v>
      </c>
      <c r="E641"/>
      <c r="F641" s="85" t="s">
        <v>63</v>
      </c>
    </row>
    <row r="642" spans="1:6" x14ac:dyDescent="0.25">
      <c r="A642" s="85">
        <v>1568467918</v>
      </c>
      <c r="E642"/>
      <c r="F642" s="85" t="s">
        <v>63</v>
      </c>
    </row>
    <row r="643" spans="1:6" x14ac:dyDescent="0.25">
      <c r="A643" s="85">
        <v>1699763573</v>
      </c>
      <c r="E643"/>
      <c r="F643" s="85" t="s">
        <v>66</v>
      </c>
    </row>
    <row r="644" spans="1:6" x14ac:dyDescent="0.25">
      <c r="A644" s="85">
        <v>1477581999</v>
      </c>
      <c r="E644" s="64"/>
      <c r="F644" s="85" t="s">
        <v>68</v>
      </c>
    </row>
    <row r="645" spans="1:6" x14ac:dyDescent="0.25">
      <c r="A645" s="85">
        <v>1538163464</v>
      </c>
      <c r="E645" s="64"/>
      <c r="F645" s="85" t="s">
        <v>66</v>
      </c>
    </row>
    <row r="646" spans="1:6" x14ac:dyDescent="0.25">
      <c r="A646" s="85">
        <v>1114129855</v>
      </c>
      <c r="E646" s="64"/>
      <c r="F646" s="85" t="s">
        <v>63</v>
      </c>
    </row>
    <row r="647" spans="1:6" x14ac:dyDescent="0.25">
      <c r="A647" s="85">
        <v>1093927188</v>
      </c>
      <c r="E647"/>
      <c r="F647" s="85" t="s">
        <v>70</v>
      </c>
    </row>
    <row r="648" spans="1:6" x14ac:dyDescent="0.25">
      <c r="A648" s="85">
        <v>1629232723</v>
      </c>
      <c r="E648"/>
      <c r="F648" s="85" t="s">
        <v>63</v>
      </c>
    </row>
    <row r="649" spans="1:6" x14ac:dyDescent="0.25">
      <c r="A649" s="85">
        <v>1003136664</v>
      </c>
      <c r="E649"/>
      <c r="F649" s="85" t="s">
        <v>63</v>
      </c>
    </row>
    <row r="650" spans="1:6" x14ac:dyDescent="0.25">
      <c r="A650" s="85">
        <v>1083653380</v>
      </c>
      <c r="E650" s="64"/>
      <c r="F650" s="85" t="s">
        <v>66</v>
      </c>
    </row>
    <row r="651" spans="1:6" x14ac:dyDescent="0.25">
      <c r="A651" s="85">
        <v>1265402614</v>
      </c>
      <c r="E651"/>
      <c r="F651" s="85" t="s">
        <v>66</v>
      </c>
    </row>
    <row r="652" spans="1:6" x14ac:dyDescent="0.25">
      <c r="A652" s="85">
        <v>1659344257</v>
      </c>
      <c r="E652"/>
      <c r="F652" s="85" t="s">
        <v>63</v>
      </c>
    </row>
    <row r="653" spans="1:6" x14ac:dyDescent="0.25">
      <c r="A653" s="85">
        <v>1487693206</v>
      </c>
      <c r="E653"/>
      <c r="F653" s="85" t="s">
        <v>70</v>
      </c>
    </row>
    <row r="654" spans="1:6" x14ac:dyDescent="0.25">
      <c r="A654" s="85">
        <v>1437243268</v>
      </c>
      <c r="E654"/>
      <c r="F654" s="85" t="s">
        <v>63</v>
      </c>
    </row>
    <row r="655" spans="1:6" x14ac:dyDescent="0.25">
      <c r="A655" s="85">
        <v>1659574770</v>
      </c>
      <c r="E655"/>
      <c r="F655" s="85" t="s">
        <v>63</v>
      </c>
    </row>
    <row r="656" spans="1:6" x14ac:dyDescent="0.25">
      <c r="A656" s="85">
        <v>1033479704</v>
      </c>
      <c r="E656" s="64"/>
      <c r="F656" s="85" t="s">
        <v>63</v>
      </c>
    </row>
    <row r="657" spans="1:6" x14ac:dyDescent="0.25">
      <c r="A657" s="85">
        <v>1497002703</v>
      </c>
      <c r="E657" s="64"/>
      <c r="F657" s="85" t="s">
        <v>67</v>
      </c>
    </row>
    <row r="658" spans="1:6" x14ac:dyDescent="0.25">
      <c r="A658" s="85">
        <v>1679754501</v>
      </c>
      <c r="E658"/>
      <c r="F658" s="85" t="s">
        <v>63</v>
      </c>
    </row>
    <row r="659" spans="1:6" x14ac:dyDescent="0.25">
      <c r="A659" s="85">
        <v>1821386962</v>
      </c>
      <c r="E659"/>
      <c r="F659" s="85" t="s">
        <v>63</v>
      </c>
    </row>
    <row r="660" spans="1:6" x14ac:dyDescent="0.25">
      <c r="A660" s="85">
        <v>1548554546</v>
      </c>
      <c r="E660" s="64"/>
      <c r="F660" s="85" t="s">
        <v>67</v>
      </c>
    </row>
    <row r="661" spans="1:6" x14ac:dyDescent="0.25">
      <c r="A661" s="85">
        <v>1891046694</v>
      </c>
      <c r="E661"/>
      <c r="F661" s="85" t="s">
        <v>66</v>
      </c>
    </row>
    <row r="662" spans="1:6" x14ac:dyDescent="0.25">
      <c r="A662" s="85">
        <v>1154681435</v>
      </c>
      <c r="E662" s="64"/>
      <c r="F662" s="85" t="s">
        <v>63</v>
      </c>
    </row>
    <row r="663" spans="1:6" x14ac:dyDescent="0.25">
      <c r="A663" s="85">
        <v>1871928572</v>
      </c>
      <c r="E663"/>
      <c r="F663" s="85" t="s">
        <v>67</v>
      </c>
    </row>
    <row r="664" spans="1:6" x14ac:dyDescent="0.25">
      <c r="A664" s="85">
        <v>1801227822</v>
      </c>
      <c r="E664"/>
      <c r="F664" s="85" t="s">
        <v>68</v>
      </c>
    </row>
    <row r="665" spans="1:6" x14ac:dyDescent="0.25">
      <c r="A665" s="85">
        <v>1245656479</v>
      </c>
      <c r="E665"/>
      <c r="F665" s="85" t="s">
        <v>68</v>
      </c>
    </row>
    <row r="666" spans="1:6" x14ac:dyDescent="0.25">
      <c r="A666" s="85">
        <v>1053705640</v>
      </c>
      <c r="E666"/>
      <c r="F666" s="85" t="s">
        <v>68</v>
      </c>
    </row>
    <row r="667" spans="1:6" x14ac:dyDescent="0.25">
      <c r="A667" s="85">
        <v>1669725057</v>
      </c>
      <c r="E667"/>
      <c r="F667" s="85" t="s">
        <v>66</v>
      </c>
    </row>
    <row r="668" spans="1:6" x14ac:dyDescent="0.25">
      <c r="A668" s="85">
        <v>1497351704</v>
      </c>
      <c r="E668" s="64"/>
      <c r="F668" s="85" t="s">
        <v>67</v>
      </c>
    </row>
    <row r="669" spans="1:6" x14ac:dyDescent="0.25">
      <c r="A669" s="85">
        <v>1669106332</v>
      </c>
      <c r="E669"/>
      <c r="F669" s="85" t="s">
        <v>66</v>
      </c>
    </row>
    <row r="670" spans="1:6" x14ac:dyDescent="0.25">
      <c r="A670" s="85">
        <v>1639951254</v>
      </c>
      <c r="E670"/>
      <c r="F670" s="85" t="s">
        <v>67</v>
      </c>
    </row>
    <row r="671" spans="1:6" x14ac:dyDescent="0.25">
      <c r="A671" s="85">
        <v>1396745212</v>
      </c>
      <c r="E671" s="64"/>
      <c r="F671" s="85" t="s">
        <v>70</v>
      </c>
    </row>
    <row r="672" spans="1:6" x14ac:dyDescent="0.25">
      <c r="A672" s="85">
        <v>1609878214</v>
      </c>
      <c r="E672"/>
      <c r="F672" s="85" t="s">
        <v>66</v>
      </c>
    </row>
    <row r="673" spans="1:6" x14ac:dyDescent="0.25">
      <c r="A673" s="85">
        <v>1760485148</v>
      </c>
      <c r="E673"/>
      <c r="F673" s="85" t="s">
        <v>66</v>
      </c>
    </row>
    <row r="674" spans="1:6" x14ac:dyDescent="0.25">
      <c r="A674" s="85">
        <v>1205805843</v>
      </c>
      <c r="E674"/>
      <c r="F674" s="85" t="s">
        <v>63</v>
      </c>
    </row>
    <row r="675" spans="1:6" x14ac:dyDescent="0.25">
      <c r="A675" s="85">
        <v>1386653590</v>
      </c>
      <c r="E675"/>
      <c r="F675" s="85" t="s">
        <v>68</v>
      </c>
    </row>
    <row r="676" spans="1:6" x14ac:dyDescent="0.25">
      <c r="A676" s="85">
        <v>1962452672</v>
      </c>
      <c r="E676"/>
      <c r="F676" s="85" t="s">
        <v>70</v>
      </c>
    </row>
    <row r="677" spans="1:6" x14ac:dyDescent="0.25">
      <c r="A677" s="85">
        <v>1467441238</v>
      </c>
      <c r="E677"/>
      <c r="F677" s="85" t="s">
        <v>68</v>
      </c>
    </row>
    <row r="678" spans="1:6" x14ac:dyDescent="0.25">
      <c r="A678" s="85">
        <v>1073566642</v>
      </c>
      <c r="E678"/>
      <c r="F678" s="85" t="s">
        <v>63</v>
      </c>
    </row>
    <row r="679" spans="1:6" x14ac:dyDescent="0.25">
      <c r="A679" s="85">
        <v>1972554731</v>
      </c>
      <c r="E679"/>
      <c r="F679" s="85" t="s">
        <v>67</v>
      </c>
    </row>
    <row r="680" spans="1:6" x14ac:dyDescent="0.25">
      <c r="A680" s="85">
        <v>1255320511</v>
      </c>
      <c r="E680"/>
      <c r="F680" s="85" t="s">
        <v>63</v>
      </c>
    </row>
    <row r="681" spans="1:6" x14ac:dyDescent="0.25">
      <c r="A681" s="85">
        <v>1104063940</v>
      </c>
      <c r="E681"/>
      <c r="F681" s="85" t="s">
        <v>67</v>
      </c>
    </row>
    <row r="682" spans="1:6" x14ac:dyDescent="0.25">
      <c r="A682" s="85">
        <v>1407821689</v>
      </c>
      <c r="E682"/>
      <c r="F682" s="85" t="s">
        <v>68</v>
      </c>
    </row>
    <row r="683" spans="1:6" x14ac:dyDescent="0.25">
      <c r="A683" s="85">
        <v>1114924578</v>
      </c>
      <c r="E683"/>
      <c r="F683" s="85" t="s">
        <v>66</v>
      </c>
    </row>
    <row r="684" spans="1:6" x14ac:dyDescent="0.25">
      <c r="A684" s="85">
        <v>1467688093</v>
      </c>
      <c r="E684" s="64"/>
      <c r="F684" s="85" t="s">
        <v>63</v>
      </c>
    </row>
    <row r="685" spans="1:6" x14ac:dyDescent="0.25">
      <c r="A685" s="85">
        <v>1811916836</v>
      </c>
      <c r="E685"/>
      <c r="F685" s="85" t="s">
        <v>67</v>
      </c>
    </row>
    <row r="686" spans="1:6" x14ac:dyDescent="0.25">
      <c r="A686" s="85">
        <v>1427157155</v>
      </c>
      <c r="E686" s="64"/>
      <c r="F686" s="85" t="s">
        <v>66</v>
      </c>
    </row>
    <row r="687" spans="1:6" x14ac:dyDescent="0.25">
      <c r="A687" s="85">
        <v>1215004809</v>
      </c>
      <c r="E687"/>
      <c r="F687" s="85" t="s">
        <v>66</v>
      </c>
    </row>
    <row r="688" spans="1:6" x14ac:dyDescent="0.25">
      <c r="A688" s="85">
        <v>1982723508</v>
      </c>
      <c r="E688" s="64"/>
      <c r="F688" s="85" t="s">
        <v>67</v>
      </c>
    </row>
    <row r="689" spans="1:6" x14ac:dyDescent="0.25">
      <c r="A689" s="85">
        <v>1437149507</v>
      </c>
      <c r="E689"/>
      <c r="F689" s="85" t="s">
        <v>66</v>
      </c>
    </row>
    <row r="690" spans="1:6" x14ac:dyDescent="0.25">
      <c r="A690" s="85">
        <v>1437226529</v>
      </c>
      <c r="E690" s="64"/>
      <c r="F690" s="85" t="s">
        <v>66</v>
      </c>
    </row>
    <row r="691" spans="1:6" x14ac:dyDescent="0.25">
      <c r="A691" s="85">
        <v>1770560070</v>
      </c>
      <c r="E691"/>
      <c r="F691" s="85" t="s">
        <v>70</v>
      </c>
    </row>
    <row r="692" spans="1:6" x14ac:dyDescent="0.25">
      <c r="A692" s="85">
        <v>1245419324</v>
      </c>
      <c r="E692"/>
      <c r="F692" s="85" t="s">
        <v>63</v>
      </c>
    </row>
    <row r="693" spans="1:6" x14ac:dyDescent="0.25">
      <c r="A693" s="85">
        <v>1649392788</v>
      </c>
      <c r="E693"/>
      <c r="F693" s="85" t="s">
        <v>68</v>
      </c>
    </row>
    <row r="694" spans="1:6" x14ac:dyDescent="0.25">
      <c r="A694" s="85">
        <v>1114169695</v>
      </c>
      <c r="E694"/>
      <c r="F694" s="85" t="s">
        <v>67</v>
      </c>
    </row>
    <row r="695" spans="1:6" x14ac:dyDescent="0.25">
      <c r="A695" s="85">
        <v>1396140604</v>
      </c>
      <c r="E695" s="64"/>
      <c r="F695" s="85" t="s">
        <v>63</v>
      </c>
    </row>
    <row r="696" spans="1:6" x14ac:dyDescent="0.25">
      <c r="A696" s="85">
        <v>1578977070</v>
      </c>
      <c r="E696" s="64"/>
      <c r="F696" s="85" t="s">
        <v>63</v>
      </c>
    </row>
    <row r="697" spans="1:6" x14ac:dyDescent="0.25">
      <c r="A697" s="85">
        <v>1457782781</v>
      </c>
      <c r="E697"/>
      <c r="F697" s="85" t="s">
        <v>63</v>
      </c>
    </row>
    <row r="698" spans="1:6" x14ac:dyDescent="0.25">
      <c r="A698" s="85">
        <v>1386097921</v>
      </c>
      <c r="E698"/>
      <c r="F698" s="85" t="s">
        <v>63</v>
      </c>
    </row>
    <row r="699" spans="1:6" x14ac:dyDescent="0.25">
      <c r="A699" s="85">
        <v>1356655732</v>
      </c>
      <c r="E699"/>
      <c r="F699" s="85" t="s">
        <v>63</v>
      </c>
    </row>
    <row r="700" spans="1:6" x14ac:dyDescent="0.25">
      <c r="A700" s="85">
        <v>1679015747</v>
      </c>
      <c r="E700"/>
      <c r="F700" s="85" t="s">
        <v>63</v>
      </c>
    </row>
    <row r="701" spans="1:6" x14ac:dyDescent="0.25">
      <c r="A701" s="85">
        <v>1194969030</v>
      </c>
      <c r="E701"/>
      <c r="F701" s="85" t="s">
        <v>70</v>
      </c>
    </row>
    <row r="702" spans="1:6" x14ac:dyDescent="0.25">
      <c r="A702" s="85">
        <v>1639614662</v>
      </c>
      <c r="E702"/>
      <c r="F702" s="85" t="s">
        <v>63</v>
      </c>
    </row>
    <row r="703" spans="1:6" x14ac:dyDescent="0.25">
      <c r="A703" s="85">
        <v>1720566797</v>
      </c>
      <c r="E703"/>
      <c r="F703" s="85" t="s">
        <v>66</v>
      </c>
    </row>
    <row r="704" spans="1:6" x14ac:dyDescent="0.25">
      <c r="A704" s="85">
        <v>1588320360</v>
      </c>
      <c r="E704" s="64"/>
      <c r="F704" s="85" t="s">
        <v>63</v>
      </c>
    </row>
    <row r="705" spans="1:6" x14ac:dyDescent="0.25">
      <c r="A705" s="85">
        <v>1679550354</v>
      </c>
      <c r="E705" s="64"/>
      <c r="F705" s="85" t="s">
        <v>63</v>
      </c>
    </row>
    <row r="706" spans="1:6" x14ac:dyDescent="0.25">
      <c r="A706" s="85">
        <v>1417148131</v>
      </c>
      <c r="E706" s="64"/>
      <c r="F706" s="85" t="s">
        <v>63</v>
      </c>
    </row>
    <row r="707" spans="1:6" x14ac:dyDescent="0.25">
      <c r="A707" s="85">
        <v>1477516128</v>
      </c>
      <c r="E707" s="64"/>
      <c r="F707" s="85" t="s">
        <v>67</v>
      </c>
    </row>
    <row r="708" spans="1:6" x14ac:dyDescent="0.25">
      <c r="A708" s="85">
        <v>1750515763</v>
      </c>
      <c r="E708"/>
      <c r="F708" s="85" t="s">
        <v>63</v>
      </c>
    </row>
    <row r="709" spans="1:6" x14ac:dyDescent="0.25">
      <c r="A709" s="85">
        <v>1063458735</v>
      </c>
      <c r="E709" s="64"/>
      <c r="F709" s="85" t="s">
        <v>66</v>
      </c>
    </row>
    <row r="710" spans="1:6" x14ac:dyDescent="0.25">
      <c r="A710" s="85">
        <v>1346241585</v>
      </c>
      <c r="E710" s="64"/>
      <c r="F710" s="85" t="s">
        <v>63</v>
      </c>
    </row>
    <row r="711" spans="1:6" x14ac:dyDescent="0.25">
      <c r="A711" s="85">
        <v>1972584191</v>
      </c>
      <c r="E711" s="64"/>
      <c r="F711" s="85" t="s">
        <v>63</v>
      </c>
    </row>
    <row r="712" spans="1:6" x14ac:dyDescent="0.25">
      <c r="A712" s="85">
        <v>1023002748</v>
      </c>
      <c r="E712"/>
      <c r="F712" s="85" t="s">
        <v>66</v>
      </c>
    </row>
    <row r="713" spans="1:6" x14ac:dyDescent="0.25">
      <c r="A713" s="85">
        <v>1497717516</v>
      </c>
      <c r="E713"/>
      <c r="F713" s="85" t="s">
        <v>66</v>
      </c>
    </row>
    <row r="714" spans="1:6" x14ac:dyDescent="0.25">
      <c r="A714" s="85">
        <v>1922157999</v>
      </c>
      <c r="E714"/>
      <c r="F714" s="85" t="s">
        <v>66</v>
      </c>
    </row>
    <row r="715" spans="1:6" x14ac:dyDescent="0.25">
      <c r="A715" s="85">
        <v>1144379918</v>
      </c>
      <c r="E715"/>
      <c r="F715" s="85" t="s">
        <v>66</v>
      </c>
    </row>
    <row r="716" spans="1:6" x14ac:dyDescent="0.25">
      <c r="A716" s="85">
        <v>1326085200</v>
      </c>
      <c r="E716" s="64"/>
      <c r="F716" s="85" t="s">
        <v>63</v>
      </c>
    </row>
    <row r="717" spans="1:6" x14ac:dyDescent="0.25">
      <c r="A717" s="85">
        <v>1396754446</v>
      </c>
      <c r="E717"/>
      <c r="F717" s="85" t="s">
        <v>63</v>
      </c>
    </row>
    <row r="718" spans="1:6" x14ac:dyDescent="0.25">
      <c r="A718" s="85">
        <v>1750329413</v>
      </c>
      <c r="E718"/>
      <c r="F718" s="85" t="s">
        <v>66</v>
      </c>
    </row>
    <row r="719" spans="1:6" x14ac:dyDescent="0.25">
      <c r="A719" s="85">
        <v>1770590424</v>
      </c>
      <c r="E719"/>
      <c r="F719" s="85" t="s">
        <v>63</v>
      </c>
    </row>
    <row r="720" spans="1:6" x14ac:dyDescent="0.25">
      <c r="A720" s="85">
        <v>1205881398</v>
      </c>
      <c r="E720" s="64"/>
      <c r="F720" s="85" t="s">
        <v>63</v>
      </c>
    </row>
    <row r="721" spans="1:6" x14ac:dyDescent="0.25">
      <c r="A721" s="85">
        <v>1669536439</v>
      </c>
      <c r="E721"/>
      <c r="F721" s="85" t="s">
        <v>63</v>
      </c>
    </row>
    <row r="722" spans="1:6" x14ac:dyDescent="0.25">
      <c r="A722" s="85">
        <v>1144412503</v>
      </c>
      <c r="E722"/>
      <c r="F722" s="85" t="s">
        <v>70</v>
      </c>
    </row>
    <row r="723" spans="1:6" x14ac:dyDescent="0.25">
      <c r="A723" s="85">
        <v>1619979101</v>
      </c>
      <c r="E723" s="64"/>
      <c r="F723" s="85" t="s">
        <v>67</v>
      </c>
    </row>
    <row r="724" spans="1:6" x14ac:dyDescent="0.25">
      <c r="A724" s="85">
        <v>1881693752</v>
      </c>
      <c r="E724" s="64"/>
      <c r="F724" s="85" t="s">
        <v>63</v>
      </c>
    </row>
    <row r="725" spans="1:6" x14ac:dyDescent="0.25">
      <c r="A725" s="85">
        <v>1255414157</v>
      </c>
      <c r="E725"/>
      <c r="F725" s="85" t="s">
        <v>63</v>
      </c>
    </row>
    <row r="726" spans="1:6" x14ac:dyDescent="0.25">
      <c r="A726" s="85">
        <v>1518971944</v>
      </c>
      <c r="E726"/>
      <c r="F726" s="85" t="s">
        <v>67</v>
      </c>
    </row>
    <row r="727" spans="1:6" x14ac:dyDescent="0.25">
      <c r="A727" s="85">
        <v>1457356529</v>
      </c>
      <c r="E727"/>
      <c r="F727" s="85" t="s">
        <v>67</v>
      </c>
    </row>
    <row r="728" spans="1:6" x14ac:dyDescent="0.25">
      <c r="A728" s="85">
        <v>1689621054</v>
      </c>
      <c r="E728" s="64"/>
      <c r="F728" s="85" t="s">
        <v>63</v>
      </c>
    </row>
    <row r="729" spans="1:6" x14ac:dyDescent="0.25">
      <c r="A729" s="85">
        <v>1730329533</v>
      </c>
      <c r="E729"/>
      <c r="F729" s="85" t="s">
        <v>63</v>
      </c>
    </row>
    <row r="730" spans="1:6" x14ac:dyDescent="0.25">
      <c r="A730" s="85">
        <v>1003179805</v>
      </c>
      <c r="E730"/>
      <c r="F730" s="85" t="s">
        <v>67</v>
      </c>
    </row>
    <row r="731" spans="1:6" x14ac:dyDescent="0.25">
      <c r="A731" s="85">
        <v>1215126800</v>
      </c>
      <c r="E731"/>
      <c r="F731" s="85" t="s">
        <v>63</v>
      </c>
    </row>
    <row r="732" spans="1:6" x14ac:dyDescent="0.25">
      <c r="A732" s="85">
        <v>1568713675</v>
      </c>
      <c r="E732"/>
      <c r="F732" s="85" t="s">
        <v>70</v>
      </c>
    </row>
    <row r="733" spans="1:6" x14ac:dyDescent="0.25">
      <c r="A733" s="85">
        <v>1831412360</v>
      </c>
      <c r="E733"/>
      <c r="F733" s="85" t="s">
        <v>70</v>
      </c>
    </row>
    <row r="734" spans="1:6" x14ac:dyDescent="0.25">
      <c r="A734" s="85">
        <v>1992949465</v>
      </c>
      <c r="E734" s="64"/>
      <c r="F734" s="85" t="s">
        <v>63</v>
      </c>
    </row>
    <row r="735" spans="1:6" x14ac:dyDescent="0.25">
      <c r="A735" s="85">
        <v>1346504768</v>
      </c>
      <c r="E735"/>
      <c r="F735" s="85" t="s">
        <v>63</v>
      </c>
    </row>
    <row r="736" spans="1:6" x14ac:dyDescent="0.25">
      <c r="A736" s="85">
        <v>1194149617</v>
      </c>
      <c r="E736" s="64"/>
      <c r="F736" s="85" t="s">
        <v>67</v>
      </c>
    </row>
    <row r="737" spans="1:6" x14ac:dyDescent="0.25">
      <c r="A737" s="85">
        <v>1578096897</v>
      </c>
      <c r="E737" s="64"/>
      <c r="F737" s="85" t="s">
        <v>70</v>
      </c>
    </row>
    <row r="738" spans="1:6" x14ac:dyDescent="0.25">
      <c r="A738" s="85">
        <v>1154738979</v>
      </c>
      <c r="E738"/>
      <c r="F738" s="85" t="s">
        <v>70</v>
      </c>
    </row>
    <row r="739" spans="1:6" x14ac:dyDescent="0.25">
      <c r="A739" s="85">
        <v>1700271830</v>
      </c>
      <c r="E739"/>
      <c r="F739" s="85" t="s">
        <v>70</v>
      </c>
    </row>
    <row r="740" spans="1:6" x14ac:dyDescent="0.25">
      <c r="A740" s="85">
        <v>1124404173</v>
      </c>
      <c r="E740"/>
      <c r="F740" s="85" t="s">
        <v>70</v>
      </c>
    </row>
    <row r="741" spans="1:6" x14ac:dyDescent="0.25">
      <c r="A741" s="85">
        <v>1083065916</v>
      </c>
      <c r="E741" s="64"/>
      <c r="F741" s="85" t="s">
        <v>63</v>
      </c>
    </row>
    <row r="742" spans="1:6" x14ac:dyDescent="0.25">
      <c r="A742" s="85">
        <v>1164906822</v>
      </c>
      <c r="E742" s="64"/>
      <c r="F742" s="85" t="s">
        <v>68</v>
      </c>
    </row>
    <row r="743" spans="1:6" x14ac:dyDescent="0.25">
      <c r="A743" s="85">
        <v>1760953418</v>
      </c>
      <c r="E743" s="64"/>
      <c r="F743" s="85" t="s">
        <v>67</v>
      </c>
    </row>
    <row r="744" spans="1:6" x14ac:dyDescent="0.25">
      <c r="A744" s="85">
        <v>1700445640</v>
      </c>
      <c r="E744"/>
      <c r="F744" s="85" t="s">
        <v>66</v>
      </c>
    </row>
    <row r="745" spans="1:6" x14ac:dyDescent="0.25">
      <c r="A745" s="85">
        <v>1316561236</v>
      </c>
      <c r="E745"/>
      <c r="F745" s="85" t="s">
        <v>66</v>
      </c>
    </row>
    <row r="746" spans="1:6" x14ac:dyDescent="0.25">
      <c r="A746" s="85">
        <v>1821104597</v>
      </c>
      <c r="E746" s="64"/>
      <c r="F746" s="85" t="s">
        <v>63</v>
      </c>
    </row>
    <row r="747" spans="1:6" x14ac:dyDescent="0.25">
      <c r="A747" s="85">
        <v>1649202367</v>
      </c>
      <c r="E747" s="64"/>
      <c r="F747" s="85" t="s">
        <v>66</v>
      </c>
    </row>
    <row r="748" spans="1:6" x14ac:dyDescent="0.25">
      <c r="A748" s="85">
        <v>1609030865</v>
      </c>
      <c r="E748"/>
      <c r="F748" s="85" t="s">
        <v>68</v>
      </c>
    </row>
    <row r="749" spans="1:6" x14ac:dyDescent="0.25">
      <c r="A749" s="85">
        <v>1356558332</v>
      </c>
      <c r="E749"/>
      <c r="F749" s="85" t="s">
        <v>70</v>
      </c>
    </row>
    <row r="750" spans="1:6" x14ac:dyDescent="0.25">
      <c r="A750" s="85">
        <v>1801837612</v>
      </c>
      <c r="E750" s="64"/>
      <c r="F750" s="85" t="s">
        <v>68</v>
      </c>
    </row>
    <row r="751" spans="1:6" x14ac:dyDescent="0.25">
      <c r="A751" s="85">
        <v>1235175027</v>
      </c>
      <c r="E751"/>
      <c r="F751" s="85" t="s">
        <v>70</v>
      </c>
    </row>
    <row r="752" spans="1:6" x14ac:dyDescent="0.25">
      <c r="A752" s="85">
        <v>1003885922</v>
      </c>
      <c r="E752" s="64"/>
      <c r="F752" s="85" t="s">
        <v>67</v>
      </c>
    </row>
    <row r="753" spans="1:6" x14ac:dyDescent="0.25">
      <c r="A753" s="85">
        <v>1033265848</v>
      </c>
      <c r="E753"/>
      <c r="F753" s="85" t="s">
        <v>63</v>
      </c>
    </row>
    <row r="754" spans="1:6" x14ac:dyDescent="0.25">
      <c r="A754" s="85">
        <v>1740504778</v>
      </c>
      <c r="E754"/>
      <c r="F754" s="85" t="s">
        <v>67</v>
      </c>
    </row>
    <row r="755" spans="1:6" x14ac:dyDescent="0.25">
      <c r="A755" s="85">
        <v>1467418095</v>
      </c>
      <c r="E755" s="64"/>
      <c r="F755" s="85" t="s">
        <v>66</v>
      </c>
    </row>
    <row r="756" spans="1:6" x14ac:dyDescent="0.25">
      <c r="A756" s="85">
        <v>1396843496</v>
      </c>
      <c r="E756" s="64"/>
      <c r="F756" s="85" t="s">
        <v>66</v>
      </c>
    </row>
    <row r="757" spans="1:6" x14ac:dyDescent="0.25">
      <c r="A757" s="85">
        <v>1457593337</v>
      </c>
      <c r="E757"/>
      <c r="F757" s="85" t="s">
        <v>63</v>
      </c>
    </row>
    <row r="758" spans="1:6" x14ac:dyDescent="0.25">
      <c r="A758" s="85">
        <v>1154587731</v>
      </c>
      <c r="E758"/>
      <c r="F758" s="85" t="s">
        <v>70</v>
      </c>
    </row>
    <row r="759" spans="1:6" x14ac:dyDescent="0.25">
      <c r="A759" s="85">
        <v>1609127927</v>
      </c>
      <c r="E759" s="64"/>
      <c r="F759" s="85" t="s">
        <v>66</v>
      </c>
    </row>
    <row r="760" spans="1:6" x14ac:dyDescent="0.25">
      <c r="A760" s="85">
        <v>1760614101</v>
      </c>
      <c r="E760"/>
      <c r="F760" s="85" t="s">
        <v>66</v>
      </c>
    </row>
    <row r="761" spans="1:6" x14ac:dyDescent="0.25">
      <c r="A761" s="85">
        <v>1518201730</v>
      </c>
      <c r="E761"/>
      <c r="F761" s="85" t="s">
        <v>67</v>
      </c>
    </row>
    <row r="762" spans="1:6" x14ac:dyDescent="0.25">
      <c r="A762" s="85">
        <v>1720216823</v>
      </c>
      <c r="E762"/>
      <c r="F762" s="85" t="s">
        <v>67</v>
      </c>
    </row>
    <row r="763" spans="1:6" x14ac:dyDescent="0.25">
      <c r="A763" s="85">
        <v>1568759710</v>
      </c>
      <c r="E763" s="64"/>
      <c r="F763" s="85" t="s">
        <v>66</v>
      </c>
    </row>
    <row r="764" spans="1:6" x14ac:dyDescent="0.25">
      <c r="A764" s="85">
        <v>1003251356</v>
      </c>
      <c r="E764"/>
      <c r="F764" s="85" t="s">
        <v>63</v>
      </c>
    </row>
    <row r="765" spans="1:6" x14ac:dyDescent="0.25">
      <c r="A765" s="85">
        <v>1184858540</v>
      </c>
      <c r="E765"/>
      <c r="F765" s="85" t="s">
        <v>66</v>
      </c>
    </row>
    <row r="766" spans="1:6" x14ac:dyDescent="0.25">
      <c r="A766" s="85">
        <v>1427413228</v>
      </c>
      <c r="E766"/>
      <c r="F766" s="85" t="s">
        <v>66</v>
      </c>
    </row>
    <row r="767" spans="1:6" x14ac:dyDescent="0.25">
      <c r="A767" s="85">
        <v>1932333093</v>
      </c>
      <c r="E767"/>
      <c r="F767" s="85" t="s">
        <v>66</v>
      </c>
    </row>
    <row r="768" spans="1:6" x14ac:dyDescent="0.25">
      <c r="A768" s="85">
        <v>1164965844</v>
      </c>
      <c r="E768"/>
      <c r="F768" s="85" t="s">
        <v>63</v>
      </c>
    </row>
    <row r="769" spans="1:6" x14ac:dyDescent="0.25">
      <c r="A769" s="85">
        <v>1043820251</v>
      </c>
      <c r="E769"/>
      <c r="F769" s="85" t="s">
        <v>70</v>
      </c>
    </row>
    <row r="770" spans="1:6" x14ac:dyDescent="0.25">
      <c r="A770" s="85">
        <v>1841969060</v>
      </c>
      <c r="E770"/>
      <c r="F770" s="85" t="s">
        <v>63</v>
      </c>
    </row>
    <row r="771" spans="1:6" x14ac:dyDescent="0.25">
      <c r="A771" s="85">
        <v>1396814919</v>
      </c>
      <c r="E771" s="64"/>
      <c r="F771" s="85" t="s">
        <v>68</v>
      </c>
    </row>
    <row r="772" spans="1:6" x14ac:dyDescent="0.25">
      <c r="A772" s="85">
        <v>1699723379</v>
      </c>
      <c r="E772"/>
      <c r="F772" s="85" t="s">
        <v>68</v>
      </c>
    </row>
    <row r="773" spans="1:6" x14ac:dyDescent="0.25">
      <c r="A773" s="85">
        <v>1336280080</v>
      </c>
      <c r="E773"/>
      <c r="F773" s="85" t="s">
        <v>66</v>
      </c>
    </row>
    <row r="774" spans="1:6" x14ac:dyDescent="0.25">
      <c r="A774" s="85">
        <v>1811001142</v>
      </c>
      <c r="E774" s="64"/>
      <c r="F774" s="85" t="s">
        <v>63</v>
      </c>
    </row>
    <row r="775" spans="1:6" x14ac:dyDescent="0.25">
      <c r="A775" s="85">
        <v>1477639193</v>
      </c>
      <c r="E775"/>
      <c r="F775" s="85" t="s">
        <v>70</v>
      </c>
    </row>
    <row r="776" spans="1:6" x14ac:dyDescent="0.25">
      <c r="A776" s="85">
        <v>1104843051</v>
      </c>
      <c r="E776"/>
      <c r="F776" s="85" t="s">
        <v>63</v>
      </c>
    </row>
    <row r="777" spans="1:6" x14ac:dyDescent="0.25">
      <c r="A777" s="85">
        <v>1275645723</v>
      </c>
      <c r="E777"/>
      <c r="F777" s="85" t="s">
        <v>68</v>
      </c>
    </row>
    <row r="778" spans="1:6" x14ac:dyDescent="0.25">
      <c r="A778" s="85">
        <v>1639361884</v>
      </c>
      <c r="E778"/>
      <c r="F778" s="85" t="s">
        <v>70</v>
      </c>
    </row>
    <row r="779" spans="1:6" x14ac:dyDescent="0.25">
      <c r="A779" s="85">
        <v>1336264175</v>
      </c>
      <c r="E779" s="64"/>
      <c r="F779" s="85" t="s">
        <v>66</v>
      </c>
    </row>
    <row r="780" spans="1:6" x14ac:dyDescent="0.25">
      <c r="A780" s="85">
        <v>1619911252</v>
      </c>
      <c r="E780" s="64"/>
      <c r="F780" s="85" t="s">
        <v>63</v>
      </c>
    </row>
    <row r="781" spans="1:6" x14ac:dyDescent="0.25">
      <c r="A781" s="85">
        <v>1700875556</v>
      </c>
      <c r="E781"/>
      <c r="F781" s="85" t="s">
        <v>66</v>
      </c>
    </row>
    <row r="782" spans="1:6" x14ac:dyDescent="0.25">
      <c r="A782" s="85">
        <v>1093804544</v>
      </c>
      <c r="E782" s="64"/>
      <c r="F782" s="85" t="s">
        <v>66</v>
      </c>
    </row>
    <row r="783" spans="1:6" x14ac:dyDescent="0.25">
      <c r="A783" s="85">
        <v>1477551091</v>
      </c>
      <c r="E783"/>
      <c r="F783" s="85" t="s">
        <v>66</v>
      </c>
    </row>
    <row r="784" spans="1:6" x14ac:dyDescent="0.25">
      <c r="A784" s="85">
        <v>1922230002</v>
      </c>
      <c r="E784"/>
      <c r="F784" s="85" t="s">
        <v>66</v>
      </c>
    </row>
    <row r="785" spans="1:6" x14ac:dyDescent="0.25">
      <c r="A785" s="85">
        <v>1083909402</v>
      </c>
      <c r="E785" s="64"/>
      <c r="F785" s="85" t="s">
        <v>63</v>
      </c>
    </row>
    <row r="786" spans="1:6" x14ac:dyDescent="0.25">
      <c r="A786" s="85">
        <v>1700048147</v>
      </c>
      <c r="E786"/>
      <c r="F786" s="85" t="s">
        <v>68</v>
      </c>
    </row>
    <row r="787" spans="1:6" x14ac:dyDescent="0.25">
      <c r="A787" s="85">
        <v>1467770255</v>
      </c>
      <c r="E787"/>
      <c r="F787" s="85" t="s">
        <v>70</v>
      </c>
    </row>
    <row r="788" spans="1:6" x14ac:dyDescent="0.25">
      <c r="A788" s="85">
        <v>1063788503</v>
      </c>
      <c r="E788"/>
      <c r="F788" s="85" t="s">
        <v>66</v>
      </c>
    </row>
    <row r="789" spans="1:6" x14ac:dyDescent="0.25">
      <c r="A789" s="85">
        <v>1497013759</v>
      </c>
      <c r="E789"/>
      <c r="F789" s="85" t="s">
        <v>66</v>
      </c>
    </row>
    <row r="790" spans="1:6" x14ac:dyDescent="0.25">
      <c r="A790" s="85">
        <v>1598787491</v>
      </c>
      <c r="E790"/>
      <c r="F790" s="85" t="s">
        <v>63</v>
      </c>
    </row>
    <row r="791" spans="1:6" x14ac:dyDescent="0.25">
      <c r="A791" s="85">
        <v>1760753636</v>
      </c>
      <c r="E791"/>
      <c r="F791" s="85" t="s">
        <v>63</v>
      </c>
    </row>
    <row r="792" spans="1:6" x14ac:dyDescent="0.25">
      <c r="A792" s="85">
        <v>1710397104</v>
      </c>
      <c r="E792"/>
      <c r="F792" s="85" t="s">
        <v>67</v>
      </c>
    </row>
    <row r="793" spans="1:6" x14ac:dyDescent="0.25">
      <c r="A793" s="85">
        <v>1972988871</v>
      </c>
      <c r="E793"/>
      <c r="F793" s="85" t="s">
        <v>68</v>
      </c>
    </row>
    <row r="794" spans="1:6" x14ac:dyDescent="0.25">
      <c r="A794" s="85">
        <v>1578938734</v>
      </c>
      <c r="E794"/>
      <c r="F794" s="85" t="s">
        <v>67</v>
      </c>
    </row>
    <row r="795" spans="1:6" x14ac:dyDescent="0.25">
      <c r="A795" s="85">
        <v>1326596644</v>
      </c>
      <c r="E795"/>
      <c r="F795" s="85" t="s">
        <v>68</v>
      </c>
    </row>
    <row r="796" spans="1:6" x14ac:dyDescent="0.25">
      <c r="A796" s="85">
        <v>1023529914</v>
      </c>
      <c r="E796"/>
      <c r="F796" s="85" t="s">
        <v>63</v>
      </c>
    </row>
    <row r="797" spans="1:6" x14ac:dyDescent="0.25">
      <c r="A797" s="85">
        <v>1881173912</v>
      </c>
      <c r="E797"/>
      <c r="F797" s="85" t="s">
        <v>68</v>
      </c>
    </row>
    <row r="798" spans="1:6" x14ac:dyDescent="0.25">
      <c r="A798" s="85">
        <v>1528620325</v>
      </c>
      <c r="E798"/>
      <c r="F798" s="85" t="s">
        <v>66</v>
      </c>
    </row>
    <row r="799" spans="1:6" x14ac:dyDescent="0.25">
      <c r="A799" s="85">
        <v>1427606169</v>
      </c>
      <c r="E799" s="64"/>
      <c r="F799" s="85" t="s">
        <v>67</v>
      </c>
    </row>
    <row r="800" spans="1:6" x14ac:dyDescent="0.25">
      <c r="A800" s="85">
        <v>1649885872</v>
      </c>
      <c r="E800"/>
      <c r="F800" s="85" t="s">
        <v>63</v>
      </c>
    </row>
    <row r="801" spans="1:6" x14ac:dyDescent="0.25">
      <c r="A801" s="85">
        <v>1912010257</v>
      </c>
      <c r="E801"/>
      <c r="F801" s="85" t="s">
        <v>66</v>
      </c>
    </row>
    <row r="802" spans="1:6" x14ac:dyDescent="0.25">
      <c r="A802" s="85">
        <v>1407839681</v>
      </c>
      <c r="E802"/>
      <c r="F802" s="85" t="s">
        <v>70</v>
      </c>
    </row>
    <row r="803" spans="1:6" x14ac:dyDescent="0.25">
      <c r="A803" s="85">
        <v>1336115443</v>
      </c>
      <c r="E803"/>
      <c r="F803" s="85" t="s">
        <v>68</v>
      </c>
    </row>
    <row r="804" spans="1:6" x14ac:dyDescent="0.25">
      <c r="A804" s="85">
        <v>1225058159</v>
      </c>
      <c r="E804" s="64"/>
      <c r="F804" s="85" t="s">
        <v>63</v>
      </c>
    </row>
    <row r="805" spans="1:6" x14ac:dyDescent="0.25">
      <c r="A805" s="85">
        <v>1588783062</v>
      </c>
      <c r="E805" s="64"/>
      <c r="F805" s="85" t="s">
        <v>63</v>
      </c>
    </row>
    <row r="806" spans="1:6" x14ac:dyDescent="0.25">
      <c r="A806" s="85">
        <v>1477621902</v>
      </c>
      <c r="E806"/>
      <c r="F806" s="85" t="s">
        <v>66</v>
      </c>
    </row>
    <row r="807" spans="1:6" x14ac:dyDescent="0.25">
      <c r="A807" s="85">
        <v>1649266701</v>
      </c>
      <c r="E807"/>
      <c r="F807" s="85" t="s">
        <v>68</v>
      </c>
    </row>
    <row r="808" spans="1:6" x14ac:dyDescent="0.25">
      <c r="A808" s="85">
        <v>1659311157</v>
      </c>
      <c r="E808"/>
      <c r="F808" s="85" t="s">
        <v>63</v>
      </c>
    </row>
    <row r="809" spans="1:6" x14ac:dyDescent="0.25">
      <c r="A809" s="85">
        <v>1437169117</v>
      </c>
      <c r="E809"/>
      <c r="F809" s="85" t="s">
        <v>63</v>
      </c>
    </row>
    <row r="810" spans="1:6" x14ac:dyDescent="0.25">
      <c r="A810" s="85">
        <v>1013949643</v>
      </c>
      <c r="E810"/>
      <c r="F810" s="85" t="s">
        <v>66</v>
      </c>
    </row>
    <row r="811" spans="1:6" x14ac:dyDescent="0.25">
      <c r="A811" s="85">
        <v>1659558260</v>
      </c>
      <c r="E811" s="64"/>
      <c r="F811" s="85" t="s">
        <v>66</v>
      </c>
    </row>
    <row r="812" spans="1:6" x14ac:dyDescent="0.25">
      <c r="A812" s="85">
        <v>1326072604</v>
      </c>
      <c r="E812"/>
      <c r="F812" s="85" t="s">
        <v>68</v>
      </c>
    </row>
    <row r="813" spans="1:6" x14ac:dyDescent="0.25">
      <c r="A813" s="85">
        <v>1417195207</v>
      </c>
      <c r="E813"/>
      <c r="F813" s="85" t="s">
        <v>66</v>
      </c>
    </row>
    <row r="814" spans="1:6" x14ac:dyDescent="0.25">
      <c r="A814" s="85">
        <v>1689787889</v>
      </c>
      <c r="E814"/>
      <c r="F814" s="85" t="s">
        <v>63</v>
      </c>
    </row>
    <row r="815" spans="1:6" x14ac:dyDescent="0.25">
      <c r="A815" s="85">
        <v>1568728871</v>
      </c>
      <c r="E815"/>
      <c r="F815" s="85" t="s">
        <v>67</v>
      </c>
    </row>
    <row r="816" spans="1:6" x14ac:dyDescent="0.25">
      <c r="A816" s="85">
        <v>1043401086</v>
      </c>
      <c r="E816" s="64"/>
      <c r="F816" s="85" t="s">
        <v>68</v>
      </c>
    </row>
    <row r="817" spans="1:6" x14ac:dyDescent="0.25">
      <c r="A817" s="85">
        <v>1891179503</v>
      </c>
      <c r="E817"/>
      <c r="F817" s="85" t="s">
        <v>66</v>
      </c>
    </row>
    <row r="818" spans="1:6" x14ac:dyDescent="0.25">
      <c r="A818" s="85">
        <v>1760949713</v>
      </c>
      <c r="E818"/>
      <c r="F818" s="85" t="s">
        <v>66</v>
      </c>
    </row>
    <row r="819" spans="1:6" x14ac:dyDescent="0.25">
      <c r="A819" s="85">
        <v>1881322394</v>
      </c>
      <c r="E819"/>
      <c r="F819" s="85" t="s">
        <v>63</v>
      </c>
    </row>
    <row r="820" spans="1:6" x14ac:dyDescent="0.25">
      <c r="A820" s="85">
        <v>1154313880</v>
      </c>
      <c r="E820"/>
      <c r="F820" s="85" t="s">
        <v>63</v>
      </c>
    </row>
    <row r="821" spans="1:6" x14ac:dyDescent="0.25">
      <c r="A821" s="85">
        <v>1164527883</v>
      </c>
      <c r="E821"/>
      <c r="F821" s="85" t="s">
        <v>63</v>
      </c>
    </row>
    <row r="822" spans="1:6" x14ac:dyDescent="0.25">
      <c r="A822" s="85">
        <v>1194836585</v>
      </c>
      <c r="E822"/>
      <c r="F822" s="85" t="s">
        <v>63</v>
      </c>
    </row>
    <row r="823" spans="1:6" x14ac:dyDescent="0.25">
      <c r="A823" s="85">
        <v>1104890979</v>
      </c>
      <c r="E823"/>
      <c r="F823" s="85" t="s">
        <v>63</v>
      </c>
    </row>
    <row r="824" spans="1:6" x14ac:dyDescent="0.25">
      <c r="A824" s="85">
        <v>1164475877</v>
      </c>
      <c r="E824" s="64"/>
      <c r="F824" s="85" t="s">
        <v>66</v>
      </c>
    </row>
    <row r="825" spans="1:6" x14ac:dyDescent="0.25">
      <c r="A825" s="85">
        <v>1043393317</v>
      </c>
      <c r="E825" s="64"/>
      <c r="F825" s="85" t="s">
        <v>70</v>
      </c>
    </row>
    <row r="826" spans="1:6" x14ac:dyDescent="0.25">
      <c r="A826" s="85">
        <v>1164470878</v>
      </c>
      <c r="E826"/>
      <c r="F826" s="85" t="s">
        <v>63</v>
      </c>
    </row>
    <row r="827" spans="1:6" x14ac:dyDescent="0.25">
      <c r="A827" s="85">
        <v>1437319993</v>
      </c>
      <c r="E827"/>
      <c r="F827" s="85" t="s">
        <v>63</v>
      </c>
    </row>
    <row r="828" spans="1:6" x14ac:dyDescent="0.25">
      <c r="A828" s="85">
        <v>1659503928</v>
      </c>
      <c r="E828" s="64"/>
      <c r="F828" s="85" t="s">
        <v>67</v>
      </c>
    </row>
    <row r="829" spans="1:6" x14ac:dyDescent="0.25">
      <c r="A829" s="85">
        <v>1821309592</v>
      </c>
      <c r="E829"/>
      <c r="F829" s="85" t="s">
        <v>63</v>
      </c>
    </row>
    <row r="830" spans="1:6" x14ac:dyDescent="0.25">
      <c r="A830" s="85">
        <v>1891753166</v>
      </c>
      <c r="E830" s="64"/>
      <c r="F830" s="85" t="s">
        <v>63</v>
      </c>
    </row>
    <row r="831" spans="1:6" x14ac:dyDescent="0.25">
      <c r="A831" s="85">
        <v>1699075580</v>
      </c>
      <c r="E831" s="64"/>
      <c r="F831" s="85" t="s">
        <v>63</v>
      </c>
    </row>
    <row r="832" spans="1:6" x14ac:dyDescent="0.25">
      <c r="A832" s="85">
        <v>1780854109</v>
      </c>
      <c r="E832" s="64"/>
      <c r="F832" s="85" t="s">
        <v>68</v>
      </c>
    </row>
    <row r="833" spans="1:6" x14ac:dyDescent="0.25">
      <c r="A833" s="85">
        <v>1447559505</v>
      </c>
      <c r="E833" s="64"/>
      <c r="F833" s="85" t="s">
        <v>70</v>
      </c>
    </row>
    <row r="834" spans="1:6" x14ac:dyDescent="0.25">
      <c r="A834" s="85">
        <v>1588970727</v>
      </c>
      <c r="E834"/>
      <c r="F834" s="85" t="s">
        <v>66</v>
      </c>
    </row>
    <row r="835" spans="1:6" x14ac:dyDescent="0.25">
      <c r="A835" s="85">
        <v>1134477052</v>
      </c>
      <c r="E835" s="64"/>
      <c r="F835" s="85" t="s">
        <v>68</v>
      </c>
    </row>
    <row r="836" spans="1:6" x14ac:dyDescent="0.25">
      <c r="A836" s="85">
        <v>1114185139</v>
      </c>
      <c r="E836"/>
      <c r="F836" s="85" t="s">
        <v>66</v>
      </c>
    </row>
    <row r="837" spans="1:6" x14ac:dyDescent="0.25">
      <c r="A837" s="85">
        <v>1245464361</v>
      </c>
      <c r="E837"/>
      <c r="F837" s="85" t="s">
        <v>68</v>
      </c>
    </row>
    <row r="838" spans="1:6" x14ac:dyDescent="0.25">
      <c r="A838" s="85">
        <v>1518147701</v>
      </c>
      <c r="E838"/>
      <c r="F838" s="85" t="s">
        <v>63</v>
      </c>
    </row>
    <row r="839" spans="1:6" x14ac:dyDescent="0.25">
      <c r="A839" s="85">
        <v>1942687066</v>
      </c>
      <c r="E839"/>
      <c r="F839" s="85" t="s">
        <v>63</v>
      </c>
    </row>
    <row r="840" spans="1:6" x14ac:dyDescent="0.25">
      <c r="A840" s="85">
        <v>1154717148</v>
      </c>
      <c r="E840" s="64"/>
      <c r="F840" s="85" t="s">
        <v>66</v>
      </c>
    </row>
    <row r="841" spans="1:6" x14ac:dyDescent="0.25">
      <c r="A841" s="85">
        <v>1396130530</v>
      </c>
      <c r="E841"/>
      <c r="F841" s="85" t="s">
        <v>63</v>
      </c>
    </row>
    <row r="842" spans="1:6" x14ac:dyDescent="0.25">
      <c r="A842" s="85">
        <v>1538165055</v>
      </c>
      <c r="E842" s="64"/>
      <c r="F842" s="85" t="s">
        <v>63</v>
      </c>
    </row>
    <row r="843" spans="1:6" x14ac:dyDescent="0.25">
      <c r="A843" s="85">
        <v>1497362123</v>
      </c>
      <c r="E843" s="64"/>
      <c r="F843" s="85" t="s">
        <v>68</v>
      </c>
    </row>
    <row r="844" spans="1:6" x14ac:dyDescent="0.25">
      <c r="A844" s="85">
        <v>1043791635</v>
      </c>
      <c r="E844" s="64"/>
      <c r="F844" s="85" t="s">
        <v>67</v>
      </c>
    </row>
    <row r="845" spans="1:6" x14ac:dyDescent="0.25">
      <c r="A845" s="85">
        <v>1255981841</v>
      </c>
      <c r="E845"/>
      <c r="F845" s="85" t="s">
        <v>68</v>
      </c>
    </row>
    <row r="846" spans="1:6" x14ac:dyDescent="0.25">
      <c r="A846" s="85">
        <v>1386107605</v>
      </c>
      <c r="E846"/>
      <c r="F846" s="85" t="s">
        <v>67</v>
      </c>
    </row>
    <row r="847" spans="1:6" x14ac:dyDescent="0.25">
      <c r="A847" s="85">
        <v>1083958771</v>
      </c>
      <c r="E847" s="64"/>
      <c r="F847" s="85" t="s">
        <v>67</v>
      </c>
    </row>
    <row r="848" spans="1:6" x14ac:dyDescent="0.25">
      <c r="A848" s="85">
        <v>1013506740</v>
      </c>
      <c r="E848" s="64"/>
      <c r="F848" s="85" t="s">
        <v>63</v>
      </c>
    </row>
    <row r="849" spans="1:6" x14ac:dyDescent="0.25">
      <c r="A849" s="85">
        <v>1588380141</v>
      </c>
      <c r="E849"/>
      <c r="F849" s="85" t="s">
        <v>66</v>
      </c>
    </row>
    <row r="850" spans="1:6" x14ac:dyDescent="0.25">
      <c r="A850" s="85">
        <v>1861086803</v>
      </c>
      <c r="E850" s="64"/>
      <c r="F850" s="85" t="s">
        <v>66</v>
      </c>
    </row>
    <row r="851" spans="1:6" x14ac:dyDescent="0.25">
      <c r="A851" s="85">
        <v>1033800941</v>
      </c>
      <c r="E851" s="64"/>
      <c r="F851" s="85" t="s">
        <v>63</v>
      </c>
    </row>
    <row r="852" spans="1:6" x14ac:dyDescent="0.25">
      <c r="A852" s="85">
        <v>1497725089</v>
      </c>
      <c r="E852"/>
      <c r="F852" s="85" t="s">
        <v>66</v>
      </c>
    </row>
    <row r="853" spans="1:6" x14ac:dyDescent="0.25">
      <c r="A853" s="85">
        <v>1093826521</v>
      </c>
      <c r="E853" s="64"/>
      <c r="F853" s="85" t="s">
        <v>63</v>
      </c>
    </row>
    <row r="854" spans="1:6" x14ac:dyDescent="0.25">
      <c r="A854" s="85">
        <v>1033194501</v>
      </c>
      <c r="E854" s="64"/>
      <c r="F854" s="85" t="s">
        <v>68</v>
      </c>
    </row>
    <row r="855" spans="1:6" x14ac:dyDescent="0.25">
      <c r="A855" s="85">
        <v>1194867747</v>
      </c>
      <c r="E855" s="64"/>
      <c r="F855" s="85" t="s">
        <v>66</v>
      </c>
    </row>
    <row r="856" spans="1:6" x14ac:dyDescent="0.25">
      <c r="A856" s="85">
        <v>1871689554</v>
      </c>
      <c r="E856" s="64"/>
      <c r="F856" s="85" t="s">
        <v>70</v>
      </c>
    </row>
    <row r="857" spans="1:6" x14ac:dyDescent="0.25">
      <c r="A857" s="85">
        <v>1376583492</v>
      </c>
      <c r="E857" s="64"/>
      <c r="F857" s="85" t="s">
        <v>70</v>
      </c>
    </row>
    <row r="858" spans="1:6" x14ac:dyDescent="0.25">
      <c r="A858" s="85">
        <v>1588716492</v>
      </c>
      <c r="E858" s="64"/>
      <c r="F858" s="85" t="s">
        <v>70</v>
      </c>
    </row>
    <row r="859" spans="1:6" x14ac:dyDescent="0.25">
      <c r="A859" s="85">
        <v>1821013442</v>
      </c>
      <c r="E859" s="64"/>
      <c r="F859" s="85" t="s">
        <v>63</v>
      </c>
    </row>
    <row r="860" spans="1:6" x14ac:dyDescent="0.25">
      <c r="A860" s="85">
        <v>1972578490</v>
      </c>
      <c r="E860" s="64"/>
      <c r="F860" s="85" t="s">
        <v>63</v>
      </c>
    </row>
    <row r="861" spans="1:6" x14ac:dyDescent="0.25">
      <c r="A861" s="85">
        <v>1306049606</v>
      </c>
      <c r="E861" s="64"/>
      <c r="F861" s="85" t="s">
        <v>68</v>
      </c>
    </row>
    <row r="862" spans="1:6" x14ac:dyDescent="0.25">
      <c r="A862" s="85">
        <v>1861434730</v>
      </c>
      <c r="E862" s="64"/>
      <c r="F862" s="85" t="s">
        <v>63</v>
      </c>
    </row>
    <row r="863" spans="1:6" x14ac:dyDescent="0.25">
      <c r="A863" s="85">
        <v>1871582833</v>
      </c>
      <c r="E863" s="64"/>
      <c r="F863" s="85" t="s">
        <v>70</v>
      </c>
    </row>
    <row r="864" spans="1:6" x14ac:dyDescent="0.25">
      <c r="A864" s="85">
        <v>1134202500</v>
      </c>
      <c r="E864" s="64"/>
      <c r="F864" s="85" t="s">
        <v>70</v>
      </c>
    </row>
    <row r="865" spans="1:6" x14ac:dyDescent="0.25">
      <c r="A865" s="85">
        <v>1467494534</v>
      </c>
      <c r="E865" s="64"/>
      <c r="F865" s="85" t="s">
        <v>66</v>
      </c>
    </row>
    <row r="866" spans="1:6" x14ac:dyDescent="0.25">
      <c r="A866" s="85">
        <v>1912991621</v>
      </c>
      <c r="E866" s="64"/>
      <c r="F866" s="85" t="s">
        <v>67</v>
      </c>
    </row>
    <row r="867" spans="1:6" x14ac:dyDescent="0.25">
      <c r="A867" s="85">
        <v>1619945953</v>
      </c>
      <c r="E867" s="64"/>
      <c r="F867" s="85" t="s">
        <v>63</v>
      </c>
    </row>
    <row r="868" spans="1:6" x14ac:dyDescent="0.25">
      <c r="A868" s="85">
        <v>1619084787</v>
      </c>
      <c r="E868" s="64"/>
      <c r="F868" s="85" t="s">
        <v>66</v>
      </c>
    </row>
    <row r="869" spans="1:6" x14ac:dyDescent="0.25">
      <c r="A869" s="85">
        <v>1750575395</v>
      </c>
      <c r="E869" s="64"/>
      <c r="F869" s="85" t="s">
        <v>67</v>
      </c>
    </row>
    <row r="870" spans="1:6" x14ac:dyDescent="0.25">
      <c r="A870" s="85">
        <v>1851399786</v>
      </c>
      <c r="E870" s="64"/>
      <c r="F870" s="85" t="s">
        <v>63</v>
      </c>
    </row>
    <row r="871" spans="1:6" x14ac:dyDescent="0.25">
      <c r="A871" s="85">
        <v>1033126826</v>
      </c>
      <c r="E871" s="64"/>
      <c r="F871" s="85" t="s">
        <v>66</v>
      </c>
    </row>
    <row r="872" spans="1:6" x14ac:dyDescent="0.25">
      <c r="A872" s="85">
        <v>1659595429</v>
      </c>
      <c r="E872" s="64"/>
      <c r="F872" s="85" t="s">
        <v>67</v>
      </c>
    </row>
    <row r="873" spans="1:6" x14ac:dyDescent="0.25">
      <c r="A873" s="85">
        <v>1346420965</v>
      </c>
      <c r="E873" s="64"/>
      <c r="F873" s="85" t="s">
        <v>63</v>
      </c>
    </row>
    <row r="874" spans="1:6" x14ac:dyDescent="0.25">
      <c r="A874" s="85">
        <v>1689976193</v>
      </c>
      <c r="E874" s="64"/>
      <c r="F874" s="85" t="s">
        <v>70</v>
      </c>
    </row>
    <row r="875" spans="1:6" x14ac:dyDescent="0.25">
      <c r="A875" s="85">
        <v>1649513144</v>
      </c>
      <c r="E875" s="64"/>
      <c r="F875" s="85" t="s">
        <v>66</v>
      </c>
    </row>
    <row r="876" spans="1:6" x14ac:dyDescent="0.25">
      <c r="A876" s="85">
        <v>1962745406</v>
      </c>
      <c r="E876" s="64"/>
      <c r="F876" s="85" t="s">
        <v>66</v>
      </c>
    </row>
    <row r="877" spans="1:6" x14ac:dyDescent="0.25">
      <c r="A877" s="85">
        <v>1306254131</v>
      </c>
      <c r="E877" s="64"/>
      <c r="F877" s="85" t="s">
        <v>66</v>
      </c>
    </row>
    <row r="878" spans="1:6" x14ac:dyDescent="0.25">
      <c r="A878" s="85">
        <v>1336556653</v>
      </c>
      <c r="E878" s="64"/>
      <c r="F878" s="85" t="s">
        <v>70</v>
      </c>
    </row>
    <row r="879" spans="1:6" x14ac:dyDescent="0.25">
      <c r="A879" s="85">
        <v>1700267259</v>
      </c>
      <c r="E879" s="64"/>
      <c r="F879" s="85" t="s">
        <v>66</v>
      </c>
    </row>
    <row r="880" spans="1:6" x14ac:dyDescent="0.25">
      <c r="A880" s="85">
        <v>1255708921</v>
      </c>
      <c r="E880" s="64"/>
      <c r="F880" s="85" t="s">
        <v>66</v>
      </c>
    </row>
    <row r="881" spans="1:6" x14ac:dyDescent="0.25">
      <c r="A881" s="85">
        <v>1972087542</v>
      </c>
      <c r="E881" s="64"/>
      <c r="F881" s="85" t="s">
        <v>66</v>
      </c>
    </row>
    <row r="882" spans="1:6" x14ac:dyDescent="0.25">
      <c r="A882" s="85">
        <v>1982908026</v>
      </c>
      <c r="E882" s="64"/>
      <c r="F882" s="85" t="s">
        <v>63</v>
      </c>
    </row>
    <row r="883" spans="1:6" x14ac:dyDescent="0.25">
      <c r="A883" s="85">
        <v>1104511500</v>
      </c>
      <c r="E883"/>
      <c r="F883" s="85" t="s">
        <v>63</v>
      </c>
    </row>
    <row r="884" spans="1:6" x14ac:dyDescent="0.25">
      <c r="A884" s="85">
        <v>1932152212</v>
      </c>
      <c r="E884" s="64"/>
      <c r="F884" s="85" t="s">
        <v>66</v>
      </c>
    </row>
    <row r="885" spans="1:6" x14ac:dyDescent="0.25">
      <c r="A885" s="85">
        <v>1073517306</v>
      </c>
      <c r="E885"/>
      <c r="F885" s="85" t="s">
        <v>63</v>
      </c>
    </row>
    <row r="886" spans="1:6" x14ac:dyDescent="0.25">
      <c r="A886" s="85">
        <v>1982812483</v>
      </c>
      <c r="E886" s="64"/>
      <c r="F886" s="85" t="s">
        <v>66</v>
      </c>
    </row>
    <row r="887" spans="1:6" x14ac:dyDescent="0.25">
      <c r="A887" s="85">
        <v>1295753887</v>
      </c>
      <c r="E887"/>
      <c r="F887" s="85" t="s">
        <v>70</v>
      </c>
    </row>
    <row r="888" spans="1:6" x14ac:dyDescent="0.25">
      <c r="A888" s="85">
        <v>1447258108</v>
      </c>
      <c r="E888" s="64"/>
      <c r="F888" s="85" t="s">
        <v>70</v>
      </c>
    </row>
    <row r="889" spans="1:6" x14ac:dyDescent="0.25">
      <c r="A889" s="85">
        <v>1285855841</v>
      </c>
      <c r="E889"/>
      <c r="F889" s="85" t="s">
        <v>63</v>
      </c>
    </row>
    <row r="890" spans="1:6" x14ac:dyDescent="0.25">
      <c r="A890" s="85">
        <v>1457407702</v>
      </c>
      <c r="E890"/>
      <c r="F890" s="85" t="s">
        <v>67</v>
      </c>
    </row>
    <row r="891" spans="1:6" x14ac:dyDescent="0.25">
      <c r="A891" s="85">
        <v>1174610018</v>
      </c>
      <c r="E891"/>
      <c r="F891" s="85" t="s">
        <v>63</v>
      </c>
    </row>
    <row r="892" spans="1:6" x14ac:dyDescent="0.25">
      <c r="A892" s="85">
        <v>1689831844</v>
      </c>
      <c r="E892"/>
      <c r="F892" s="85" t="s">
        <v>63</v>
      </c>
    </row>
    <row r="893" spans="1:6" x14ac:dyDescent="0.25">
      <c r="A893" s="85">
        <v>1952785131</v>
      </c>
      <c r="E893"/>
      <c r="F893" s="85" t="s">
        <v>70</v>
      </c>
    </row>
    <row r="894" spans="1:6" x14ac:dyDescent="0.25">
      <c r="A894" s="85">
        <v>1659719409</v>
      </c>
      <c r="E894"/>
      <c r="F894" s="85" t="s">
        <v>63</v>
      </c>
    </row>
    <row r="895" spans="1:6" x14ac:dyDescent="0.25">
      <c r="A895" s="85">
        <v>1194143453</v>
      </c>
      <c r="E895" s="64"/>
      <c r="F895" s="85" t="s">
        <v>70</v>
      </c>
    </row>
    <row r="896" spans="1:6" x14ac:dyDescent="0.25">
      <c r="A896" s="85">
        <v>1457770067</v>
      </c>
      <c r="E896"/>
      <c r="F896" s="85" t="s">
        <v>67</v>
      </c>
    </row>
    <row r="897" spans="1:6" x14ac:dyDescent="0.25">
      <c r="A897" s="85">
        <v>1013390574</v>
      </c>
      <c r="E897"/>
      <c r="F897" s="85" t="s">
        <v>67</v>
      </c>
    </row>
    <row r="898" spans="1:6" x14ac:dyDescent="0.25">
      <c r="A898" s="85">
        <v>1457667024</v>
      </c>
      <c r="E898"/>
      <c r="F898" s="85" t="s">
        <v>70</v>
      </c>
    </row>
    <row r="899" spans="1:6" x14ac:dyDescent="0.25">
      <c r="A899" s="85">
        <v>1770992760</v>
      </c>
      <c r="E899"/>
      <c r="F899" s="85" t="s">
        <v>66</v>
      </c>
    </row>
    <row r="900" spans="1:6" x14ac:dyDescent="0.25">
      <c r="A900" s="85">
        <v>1669943320</v>
      </c>
      <c r="E900"/>
      <c r="F900" s="85" t="s">
        <v>70</v>
      </c>
    </row>
    <row r="901" spans="1:6" x14ac:dyDescent="0.25">
      <c r="A901" s="85">
        <v>1962985879</v>
      </c>
      <c r="E901"/>
      <c r="F901" s="85" t="s">
        <v>70</v>
      </c>
    </row>
    <row r="902" spans="1:6" x14ac:dyDescent="0.25">
      <c r="A902" s="85">
        <v>1427681410</v>
      </c>
      <c r="E902"/>
      <c r="F902" s="85" t="s">
        <v>66</v>
      </c>
    </row>
    <row r="903" spans="1:6" x14ac:dyDescent="0.25">
      <c r="A903" s="85">
        <v>1144998204</v>
      </c>
      <c r="E903" s="64"/>
      <c r="F903" s="85" t="s">
        <v>68</v>
      </c>
    </row>
    <row r="904" spans="1:6" x14ac:dyDescent="0.25">
      <c r="A904" s="85">
        <v>1447905914</v>
      </c>
      <c r="E904"/>
      <c r="F904" s="85" t="s">
        <v>66</v>
      </c>
    </row>
    <row r="905" spans="1:6" x14ac:dyDescent="0.25">
      <c r="A905" s="85">
        <v>1841861168</v>
      </c>
      <c r="E905"/>
      <c r="F905" s="85" t="s">
        <v>63</v>
      </c>
    </row>
    <row r="906" spans="1:6" x14ac:dyDescent="0.25">
      <c r="A906" s="85">
        <v>1497473243</v>
      </c>
      <c r="E906" s="64"/>
      <c r="F906" s="85" t="s">
        <v>66</v>
      </c>
    </row>
    <row r="907" spans="1:6" x14ac:dyDescent="0.25">
      <c r="A907" s="85">
        <v>1083680375</v>
      </c>
      <c r="E907"/>
      <c r="F907" s="85" t="s">
        <v>70</v>
      </c>
    </row>
    <row r="908" spans="1:6" x14ac:dyDescent="0.25">
      <c r="A908" s="85">
        <v>1497780548</v>
      </c>
      <c r="E908" s="64"/>
      <c r="F908" s="85" t="s">
        <v>67</v>
      </c>
    </row>
    <row r="909" spans="1:6" x14ac:dyDescent="0.25">
      <c r="A909" s="85">
        <v>1437141587</v>
      </c>
      <c r="E909"/>
      <c r="F909" s="85" t="s">
        <v>67</v>
      </c>
    </row>
    <row r="910" spans="1:6" x14ac:dyDescent="0.25">
      <c r="A910" s="85">
        <v>1770573305</v>
      </c>
      <c r="E910" s="64"/>
      <c r="F910" s="85" t="s">
        <v>68</v>
      </c>
    </row>
    <row r="911" spans="1:6" x14ac:dyDescent="0.25">
      <c r="A911" s="85">
        <v>1053352054</v>
      </c>
      <c r="E911"/>
      <c r="F911" s="85" t="s">
        <v>67</v>
      </c>
    </row>
    <row r="912" spans="1:6" x14ac:dyDescent="0.25">
      <c r="A912" s="85">
        <v>1760490627</v>
      </c>
      <c r="E912"/>
      <c r="F912" s="85" t="s">
        <v>66</v>
      </c>
    </row>
    <row r="913" spans="1:6" x14ac:dyDescent="0.25">
      <c r="A913" s="85">
        <v>1255438727</v>
      </c>
      <c r="E913" s="64"/>
      <c r="F913" s="85" t="s">
        <v>67</v>
      </c>
    </row>
    <row r="914" spans="1:6" x14ac:dyDescent="0.25">
      <c r="A914" s="85">
        <v>1750472817</v>
      </c>
      <c r="E914" s="64"/>
      <c r="F914" s="85" t="s">
        <v>63</v>
      </c>
    </row>
    <row r="915" spans="1:6" x14ac:dyDescent="0.25">
      <c r="A915" s="85">
        <v>1518938521</v>
      </c>
      <c r="E915"/>
      <c r="F915" s="85" t="s">
        <v>63</v>
      </c>
    </row>
    <row r="916" spans="1:6" x14ac:dyDescent="0.25">
      <c r="A916" s="85">
        <v>1285668897</v>
      </c>
      <c r="E916"/>
      <c r="F916" s="85" t="s">
        <v>66</v>
      </c>
    </row>
    <row r="917" spans="1:6" x14ac:dyDescent="0.25">
      <c r="A917" s="85">
        <v>1306005962</v>
      </c>
      <c r="E917"/>
      <c r="F917" s="85" t="s">
        <v>66</v>
      </c>
    </row>
    <row r="918" spans="1:6" x14ac:dyDescent="0.25">
      <c r="A918" s="85">
        <v>1730156308</v>
      </c>
      <c r="E918"/>
      <c r="F918" s="85" t="s">
        <v>66</v>
      </c>
    </row>
    <row r="919" spans="1:6" x14ac:dyDescent="0.25">
      <c r="A919" s="85">
        <v>1275556284</v>
      </c>
      <c r="E919"/>
      <c r="F919" s="85" t="s">
        <v>63</v>
      </c>
    </row>
    <row r="920" spans="1:6" x14ac:dyDescent="0.25">
      <c r="A920" s="85">
        <v>1669431425</v>
      </c>
      <c r="E920"/>
      <c r="F920" s="85" t="s">
        <v>63</v>
      </c>
    </row>
    <row r="921" spans="1:6" x14ac:dyDescent="0.25">
      <c r="A921" s="85">
        <v>1477528750</v>
      </c>
      <c r="E921"/>
      <c r="F921" s="85" t="s">
        <v>70</v>
      </c>
    </row>
    <row r="922" spans="1:6" x14ac:dyDescent="0.25">
      <c r="A922" s="85">
        <v>1447240254</v>
      </c>
      <c r="E922" s="64"/>
      <c r="F922" s="85" t="s">
        <v>63</v>
      </c>
    </row>
    <row r="923" spans="1:6" x14ac:dyDescent="0.25">
      <c r="A923" s="85">
        <v>1760484372</v>
      </c>
      <c r="E923"/>
      <c r="F923" s="85" t="s">
        <v>66</v>
      </c>
    </row>
    <row r="924" spans="1:6" x14ac:dyDescent="0.25">
      <c r="A924" s="85">
        <v>1700086808</v>
      </c>
      <c r="E924"/>
      <c r="F924" s="85" t="s">
        <v>70</v>
      </c>
    </row>
    <row r="925" spans="1:6" x14ac:dyDescent="0.25">
      <c r="A925" s="85">
        <v>1164508453</v>
      </c>
      <c r="E925"/>
      <c r="F925" s="85" t="s">
        <v>70</v>
      </c>
    </row>
    <row r="926" spans="1:6" x14ac:dyDescent="0.25">
      <c r="A926" s="85">
        <v>1023227717</v>
      </c>
      <c r="E926" s="64"/>
      <c r="F926" s="85" t="s">
        <v>63</v>
      </c>
    </row>
    <row r="927" spans="1:6" x14ac:dyDescent="0.25">
      <c r="A927" s="85">
        <v>1891764718</v>
      </c>
      <c r="E927"/>
      <c r="F927" s="85" t="s">
        <v>63</v>
      </c>
    </row>
    <row r="928" spans="1:6" x14ac:dyDescent="0.25">
      <c r="A928" s="85">
        <v>1033150412</v>
      </c>
      <c r="E928" s="64"/>
      <c r="F928" s="85" t="s">
        <v>67</v>
      </c>
    </row>
    <row r="929" spans="1:6" x14ac:dyDescent="0.25">
      <c r="A929" s="85">
        <v>1528244845</v>
      </c>
      <c r="E929" s="64"/>
      <c r="F929" s="85" t="s">
        <v>63</v>
      </c>
    </row>
    <row r="930" spans="1:6" x14ac:dyDescent="0.25">
      <c r="A930" s="85">
        <v>1104070598</v>
      </c>
      <c r="E930"/>
      <c r="F930" s="85" t="s">
        <v>70</v>
      </c>
    </row>
    <row r="931" spans="1:6" x14ac:dyDescent="0.25">
      <c r="A931" s="85">
        <v>1649289836</v>
      </c>
      <c r="E931"/>
      <c r="F931" s="85" t="s">
        <v>66</v>
      </c>
    </row>
    <row r="932" spans="1:6" x14ac:dyDescent="0.25">
      <c r="A932" s="85">
        <v>1518903376</v>
      </c>
      <c r="E932"/>
      <c r="F932" s="85" t="s">
        <v>68</v>
      </c>
    </row>
    <row r="933" spans="1:6" x14ac:dyDescent="0.25">
      <c r="A933" s="85">
        <v>1134294036</v>
      </c>
      <c r="E933"/>
      <c r="F933" s="85" t="s">
        <v>63</v>
      </c>
    </row>
    <row r="934" spans="1:6" x14ac:dyDescent="0.25">
      <c r="A934" s="85">
        <v>1477651982</v>
      </c>
      <c r="E934"/>
      <c r="F934" s="85" t="s">
        <v>63</v>
      </c>
    </row>
    <row r="935" spans="1:6" x14ac:dyDescent="0.25">
      <c r="A935" s="85">
        <v>1033372727</v>
      </c>
      <c r="E935" s="64"/>
      <c r="F935" s="85" t="s">
        <v>63</v>
      </c>
    </row>
    <row r="936" spans="1:6" x14ac:dyDescent="0.25">
      <c r="A936" s="85">
        <v>1073898540</v>
      </c>
      <c r="E936"/>
      <c r="F936" s="85" t="s">
        <v>66</v>
      </c>
    </row>
    <row r="937" spans="1:6" x14ac:dyDescent="0.25">
      <c r="A937" s="85">
        <v>1871609966</v>
      </c>
      <c r="E937"/>
      <c r="F937" s="85" t="s">
        <v>67</v>
      </c>
    </row>
    <row r="938" spans="1:6" x14ac:dyDescent="0.25">
      <c r="A938" s="85">
        <v>1073545273</v>
      </c>
      <c r="E938" s="64"/>
      <c r="F938" s="85" t="s">
        <v>67</v>
      </c>
    </row>
    <row r="939" spans="1:6" x14ac:dyDescent="0.25">
      <c r="A939" s="85">
        <v>1609202399</v>
      </c>
      <c r="E939"/>
      <c r="F939" s="85" t="s">
        <v>63</v>
      </c>
    </row>
    <row r="940" spans="1:6" x14ac:dyDescent="0.25">
      <c r="A940" s="85">
        <v>1215391354</v>
      </c>
      <c r="E940" s="64"/>
      <c r="F940" s="85" t="s">
        <v>67</v>
      </c>
    </row>
    <row r="941" spans="1:6" x14ac:dyDescent="0.25">
      <c r="A941" s="85">
        <v>1063043586</v>
      </c>
      <c r="E941"/>
      <c r="F941" s="85" t="s">
        <v>66</v>
      </c>
    </row>
    <row r="942" spans="1:6" x14ac:dyDescent="0.25">
      <c r="A942" s="85">
        <v>1487117198</v>
      </c>
      <c r="E942"/>
      <c r="F942" s="85" t="s">
        <v>63</v>
      </c>
    </row>
    <row r="943" spans="1:6" x14ac:dyDescent="0.25">
      <c r="A943" s="85">
        <v>1780238782</v>
      </c>
      <c r="E943" s="64"/>
      <c r="F943" s="85" t="s">
        <v>63</v>
      </c>
    </row>
    <row r="944" spans="1:6" x14ac:dyDescent="0.25">
      <c r="A944" s="85">
        <v>1467032250</v>
      </c>
      <c r="E944" s="64"/>
      <c r="F944" s="85" t="s">
        <v>68</v>
      </c>
    </row>
    <row r="945" spans="1:6" x14ac:dyDescent="0.25">
      <c r="A945" s="85">
        <v>1326783739</v>
      </c>
      <c r="E945"/>
      <c r="F945" s="85" t="s">
        <v>63</v>
      </c>
    </row>
    <row r="946" spans="1:6" x14ac:dyDescent="0.25">
      <c r="A946" s="85">
        <v>1821054081</v>
      </c>
      <c r="E946"/>
      <c r="F946" s="85" t="s">
        <v>68</v>
      </c>
    </row>
    <row r="947" spans="1:6" x14ac:dyDescent="0.25">
      <c r="A947" s="85">
        <v>1881612364</v>
      </c>
      <c r="E947" s="64"/>
      <c r="F947" s="85" t="s">
        <v>68</v>
      </c>
    </row>
    <row r="948" spans="1:6" x14ac:dyDescent="0.25">
      <c r="A948" s="85">
        <v>1609875996</v>
      </c>
      <c r="E948"/>
      <c r="F948" s="85" t="s">
        <v>68</v>
      </c>
    </row>
    <row r="949" spans="1:6" x14ac:dyDescent="0.25">
      <c r="A949" s="85">
        <v>1649361825</v>
      </c>
      <c r="E949" s="64"/>
      <c r="F949" s="85" t="s">
        <v>66</v>
      </c>
    </row>
    <row r="950" spans="1:6" x14ac:dyDescent="0.25">
      <c r="A950" s="85">
        <v>1851312664</v>
      </c>
      <c r="E950"/>
      <c r="F950" s="85" t="s">
        <v>63</v>
      </c>
    </row>
    <row r="951" spans="1:6" x14ac:dyDescent="0.25">
      <c r="A951" s="85">
        <v>1669423430</v>
      </c>
      <c r="E951" s="64"/>
      <c r="F951" s="85" t="s">
        <v>70</v>
      </c>
    </row>
    <row r="952" spans="1:6" x14ac:dyDescent="0.25">
      <c r="A952" s="85">
        <v>1275580698</v>
      </c>
      <c r="E952" s="64"/>
      <c r="F952" s="85" t="s">
        <v>68</v>
      </c>
    </row>
    <row r="953" spans="1:6" x14ac:dyDescent="0.25">
      <c r="A953" s="85">
        <v>1427382985</v>
      </c>
      <c r="E953"/>
      <c r="F953" s="85" t="s">
        <v>70</v>
      </c>
    </row>
    <row r="954" spans="1:6" x14ac:dyDescent="0.25">
      <c r="A954" s="85">
        <v>1205879632</v>
      </c>
      <c r="E954"/>
      <c r="F954" s="85" t="s">
        <v>68</v>
      </c>
    </row>
    <row r="955" spans="1:6" x14ac:dyDescent="0.25">
      <c r="A955" s="85">
        <v>1700010907</v>
      </c>
      <c r="E955"/>
      <c r="F955" s="85" t="s">
        <v>68</v>
      </c>
    </row>
    <row r="956" spans="1:6" x14ac:dyDescent="0.25">
      <c r="A956" s="85">
        <v>1437114113</v>
      </c>
      <c r="E956"/>
      <c r="F956" s="85" t="s">
        <v>70</v>
      </c>
    </row>
    <row r="957" spans="1:6" x14ac:dyDescent="0.25">
      <c r="A957" s="85">
        <v>1972580991</v>
      </c>
      <c r="E957"/>
      <c r="F957" s="85" t="s">
        <v>67</v>
      </c>
    </row>
    <row r="958" spans="1:6" x14ac:dyDescent="0.25">
      <c r="A958" s="85">
        <v>1578755773</v>
      </c>
      <c r="E958"/>
      <c r="F958" s="85" t="s">
        <v>66</v>
      </c>
    </row>
    <row r="959" spans="1:6" x14ac:dyDescent="0.25">
      <c r="A959" s="85">
        <v>1306854740</v>
      </c>
      <c r="E959"/>
      <c r="F959" s="85" t="s">
        <v>63</v>
      </c>
    </row>
    <row r="960" spans="1:6" x14ac:dyDescent="0.25">
      <c r="A960" s="85">
        <v>1194903708</v>
      </c>
      <c r="E960"/>
      <c r="F960" s="85" t="s">
        <v>63</v>
      </c>
    </row>
    <row r="961" spans="1:6" x14ac:dyDescent="0.25">
      <c r="A961" s="85">
        <v>1104101807</v>
      </c>
      <c r="E961" s="64"/>
      <c r="F961" s="85" t="s">
        <v>68</v>
      </c>
    </row>
    <row r="962" spans="1:6" x14ac:dyDescent="0.25">
      <c r="A962" s="85">
        <v>1992965818</v>
      </c>
      <c r="E962" s="64"/>
      <c r="F962" s="85" t="s">
        <v>66</v>
      </c>
    </row>
    <row r="963" spans="1:6" x14ac:dyDescent="0.25">
      <c r="A963" s="85">
        <v>1124211925</v>
      </c>
      <c r="E963"/>
      <c r="F963" s="85" t="s">
        <v>63</v>
      </c>
    </row>
    <row r="964" spans="1:6" x14ac:dyDescent="0.25">
      <c r="A964" s="85">
        <v>1457397143</v>
      </c>
      <c r="E964"/>
      <c r="F964" s="85" t="s">
        <v>63</v>
      </c>
    </row>
    <row r="965" spans="1:6" x14ac:dyDescent="0.25">
      <c r="A965" s="85">
        <v>1881937704</v>
      </c>
      <c r="E965"/>
      <c r="F965" s="85" t="s">
        <v>63</v>
      </c>
    </row>
    <row r="966" spans="1:6" x14ac:dyDescent="0.25">
      <c r="A966" s="85">
        <v>1881750305</v>
      </c>
      <c r="E966"/>
      <c r="F966" s="85" t="s">
        <v>63</v>
      </c>
    </row>
    <row r="967" spans="1:6" x14ac:dyDescent="0.25">
      <c r="A967" s="85">
        <v>1184093106</v>
      </c>
      <c r="E967"/>
      <c r="F967" s="85" t="s">
        <v>67</v>
      </c>
    </row>
    <row r="968" spans="1:6" x14ac:dyDescent="0.25">
      <c r="A968" s="85">
        <v>1265813349</v>
      </c>
      <c r="E968"/>
      <c r="F968" s="85" t="s">
        <v>67</v>
      </c>
    </row>
    <row r="969" spans="1:6" x14ac:dyDescent="0.25">
      <c r="A969" s="85">
        <v>1174045520</v>
      </c>
      <c r="E969"/>
      <c r="F969" s="85" t="s">
        <v>63</v>
      </c>
    </row>
    <row r="970" spans="1:6" x14ac:dyDescent="0.25">
      <c r="A970" s="85">
        <v>1942706452</v>
      </c>
      <c r="E970"/>
      <c r="F970" s="85" t="s">
        <v>63</v>
      </c>
    </row>
    <row r="971" spans="1:6" x14ac:dyDescent="0.25">
      <c r="A971" s="85">
        <v>1558723932</v>
      </c>
      <c r="E971"/>
      <c r="F971" s="85" t="s">
        <v>67</v>
      </c>
    </row>
    <row r="972" spans="1:6" x14ac:dyDescent="0.25">
      <c r="A972" s="85">
        <v>1235773185</v>
      </c>
      <c r="E972" s="64"/>
      <c r="F972" s="85" t="s">
        <v>66</v>
      </c>
    </row>
    <row r="973" spans="1:6" x14ac:dyDescent="0.25">
      <c r="A973" s="85">
        <v>1538702162</v>
      </c>
      <c r="E973" s="64"/>
      <c r="F973" s="85" t="s">
        <v>63</v>
      </c>
    </row>
    <row r="974" spans="1:6" x14ac:dyDescent="0.25">
      <c r="A974" s="85">
        <v>1407451271</v>
      </c>
      <c r="E974"/>
      <c r="F974" s="85" t="s">
        <v>67</v>
      </c>
    </row>
    <row r="975" spans="1:6" x14ac:dyDescent="0.25">
      <c r="A975" s="85">
        <v>1861140444</v>
      </c>
      <c r="E975"/>
      <c r="F975" s="85" t="s">
        <v>67</v>
      </c>
    </row>
    <row r="976" spans="1:6" x14ac:dyDescent="0.25">
      <c r="A976" s="85">
        <v>1639816952</v>
      </c>
      <c r="E976" s="64"/>
      <c r="F976" s="85" t="s">
        <v>66</v>
      </c>
    </row>
    <row r="977" spans="1:6" x14ac:dyDescent="0.25">
      <c r="A977" s="85">
        <v>1295742120</v>
      </c>
      <c r="E977"/>
      <c r="F977" s="85" t="s">
        <v>67</v>
      </c>
    </row>
    <row r="978" spans="1:6" x14ac:dyDescent="0.25">
      <c r="A978" s="85">
        <v>1245294123</v>
      </c>
      <c r="E978"/>
      <c r="F978" s="85" t="s">
        <v>70</v>
      </c>
    </row>
    <row r="979" spans="1:6" x14ac:dyDescent="0.25">
      <c r="A979" s="85">
        <v>1053325647</v>
      </c>
      <c r="E979"/>
      <c r="F979" s="85" t="s">
        <v>68</v>
      </c>
    </row>
    <row r="980" spans="1:6" x14ac:dyDescent="0.25">
      <c r="A980" s="85">
        <v>1497730675</v>
      </c>
      <c r="E980" s="64"/>
      <c r="F980" s="85" t="s">
        <v>66</v>
      </c>
    </row>
    <row r="981" spans="1:6" x14ac:dyDescent="0.25">
      <c r="A981" s="85">
        <v>1619089513</v>
      </c>
      <c r="E981" s="64"/>
      <c r="F981" s="85" t="s">
        <v>68</v>
      </c>
    </row>
    <row r="982" spans="1:6" x14ac:dyDescent="0.25">
      <c r="A982" s="85">
        <v>1912952763</v>
      </c>
      <c r="E982"/>
      <c r="F982" s="85" t="s">
        <v>63</v>
      </c>
    </row>
    <row r="983" spans="1:6" x14ac:dyDescent="0.25">
      <c r="A983" s="85">
        <v>1750356929</v>
      </c>
      <c r="E983"/>
      <c r="F983" s="85" t="s">
        <v>70</v>
      </c>
    </row>
    <row r="984" spans="1:6" x14ac:dyDescent="0.25">
      <c r="A984" s="85">
        <v>1982772430</v>
      </c>
      <c r="E984"/>
      <c r="F984" s="85" t="s">
        <v>68</v>
      </c>
    </row>
    <row r="985" spans="1:6" x14ac:dyDescent="0.25">
      <c r="A985" s="85">
        <v>1043485790</v>
      </c>
      <c r="E985"/>
      <c r="F985" s="85" t="s">
        <v>68</v>
      </c>
    </row>
    <row r="986" spans="1:6" x14ac:dyDescent="0.25">
      <c r="A986" s="85">
        <v>1356331680</v>
      </c>
      <c r="E986"/>
      <c r="F986" s="85" t="s">
        <v>63</v>
      </c>
    </row>
    <row r="987" spans="1:6" x14ac:dyDescent="0.25">
      <c r="A987" s="85">
        <v>1952370819</v>
      </c>
      <c r="E987" s="64"/>
      <c r="F987" s="85" t="s">
        <v>63</v>
      </c>
    </row>
    <row r="988" spans="1:6" x14ac:dyDescent="0.25">
      <c r="A988" s="85">
        <v>1215945738</v>
      </c>
      <c r="E988"/>
      <c r="F988" s="85" t="s">
        <v>68</v>
      </c>
    </row>
    <row r="989" spans="1:6" x14ac:dyDescent="0.25">
      <c r="A989" s="85">
        <v>1912989773</v>
      </c>
      <c r="E989"/>
      <c r="F989" s="85" t="s">
        <v>63</v>
      </c>
    </row>
    <row r="990" spans="1:6" x14ac:dyDescent="0.25">
      <c r="A990" s="85">
        <v>1588827893</v>
      </c>
      <c r="E990"/>
      <c r="F990" s="85" t="s">
        <v>66</v>
      </c>
    </row>
    <row r="991" spans="1:6" x14ac:dyDescent="0.25">
      <c r="A991" s="85">
        <v>1245348762</v>
      </c>
      <c r="E991"/>
      <c r="F991" s="85" t="s">
        <v>66</v>
      </c>
    </row>
    <row r="992" spans="1:6" x14ac:dyDescent="0.25">
      <c r="A992" s="85">
        <v>1255399341</v>
      </c>
      <c r="E992" s="64"/>
      <c r="F992" s="85" t="s">
        <v>67</v>
      </c>
    </row>
    <row r="993" spans="1:6" x14ac:dyDescent="0.25">
      <c r="A993" s="85">
        <v>1487630919</v>
      </c>
      <c r="E993"/>
      <c r="F993" s="85" t="s">
        <v>66</v>
      </c>
    </row>
    <row r="994" spans="1:6" x14ac:dyDescent="0.25">
      <c r="A994" s="85">
        <v>1902822299</v>
      </c>
      <c r="E994" s="64"/>
      <c r="F994" s="85" t="s">
        <v>66</v>
      </c>
    </row>
    <row r="995" spans="1:6" x14ac:dyDescent="0.25">
      <c r="A995" s="85">
        <v>1962457408</v>
      </c>
      <c r="E995" s="64"/>
      <c r="F995" s="85" t="s">
        <v>66</v>
      </c>
    </row>
    <row r="996" spans="1:6" x14ac:dyDescent="0.25">
      <c r="A996" s="85">
        <v>1780781302</v>
      </c>
      <c r="E996" s="64"/>
      <c r="F996" s="85" t="s">
        <v>66</v>
      </c>
    </row>
    <row r="997" spans="1:6" x14ac:dyDescent="0.25">
      <c r="A997" s="85">
        <v>1821437229</v>
      </c>
      <c r="E997" s="64"/>
      <c r="F997" s="85" t="s">
        <v>66</v>
      </c>
    </row>
    <row r="998" spans="1:6" x14ac:dyDescent="0.25">
      <c r="A998" s="85">
        <v>1578550141</v>
      </c>
      <c r="E998" s="64"/>
      <c r="F998" s="85" t="s">
        <v>66</v>
      </c>
    </row>
    <row r="999" spans="1:6" x14ac:dyDescent="0.25">
      <c r="A999" s="85">
        <v>1164537023</v>
      </c>
      <c r="E999" s="64"/>
      <c r="F999" s="85" t="s">
        <v>66</v>
      </c>
    </row>
    <row r="1000" spans="1:6" x14ac:dyDescent="0.25">
      <c r="A1000" s="85">
        <v>1659339901</v>
      </c>
      <c r="E1000" s="64"/>
      <c r="F1000" s="85" t="s">
        <v>68</v>
      </c>
    </row>
    <row r="1001" spans="1:6" x14ac:dyDescent="0.25">
      <c r="A1001" s="85">
        <v>1003998642</v>
      </c>
      <c r="E1001" s="64"/>
      <c r="F1001" s="85" t="s">
        <v>68</v>
      </c>
    </row>
    <row r="1002" spans="1:6" x14ac:dyDescent="0.25">
      <c r="A1002" s="85">
        <v>1649234600</v>
      </c>
      <c r="E1002" s="64"/>
      <c r="F1002" s="85" t="s">
        <v>63</v>
      </c>
    </row>
    <row r="1003" spans="1:6" x14ac:dyDescent="0.25">
      <c r="A1003" s="85">
        <v>1073757217</v>
      </c>
      <c r="E1003" s="64"/>
      <c r="F1003" s="85" t="s">
        <v>66</v>
      </c>
    </row>
    <row r="1004" spans="1:6" x14ac:dyDescent="0.25">
      <c r="A1004" s="85">
        <v>1740419597</v>
      </c>
      <c r="E1004"/>
      <c r="F1004" s="85" t="s">
        <v>66</v>
      </c>
    </row>
    <row r="1005" spans="1:6" x14ac:dyDescent="0.25">
      <c r="A1005" s="85">
        <v>1760416283</v>
      </c>
      <c r="E1005" s="64"/>
      <c r="F1005" s="85" t="s">
        <v>67</v>
      </c>
    </row>
    <row r="1006" spans="1:6" x14ac:dyDescent="0.25">
      <c r="A1006" s="85">
        <v>1740662352</v>
      </c>
      <c r="E1006"/>
      <c r="F1006" s="85" t="s">
        <v>68</v>
      </c>
    </row>
    <row r="1007" spans="1:6" x14ac:dyDescent="0.25">
      <c r="A1007" s="85">
        <v>1780016782</v>
      </c>
      <c r="E1007"/>
      <c r="F1007" s="85" t="s">
        <v>67</v>
      </c>
    </row>
    <row r="1008" spans="1:6" x14ac:dyDescent="0.25">
      <c r="A1008" s="85">
        <v>1760724504</v>
      </c>
      <c r="E1008" s="64"/>
      <c r="F1008" s="85" t="s">
        <v>66</v>
      </c>
    </row>
    <row r="1009" spans="1:6" x14ac:dyDescent="0.25">
      <c r="A1009" s="85">
        <v>1326214727</v>
      </c>
      <c r="E1009"/>
      <c r="F1009" s="85" t="s">
        <v>63</v>
      </c>
    </row>
    <row r="1010" spans="1:6" x14ac:dyDescent="0.25">
      <c r="A1010" s="85">
        <v>1053521989</v>
      </c>
      <c r="E1010"/>
      <c r="F1010" s="85" t="s">
        <v>68</v>
      </c>
    </row>
    <row r="1011" spans="1:6" x14ac:dyDescent="0.25">
      <c r="A1011" s="85">
        <v>1992197776</v>
      </c>
      <c r="E1011"/>
      <c r="F1011" s="85" t="s">
        <v>70</v>
      </c>
    </row>
    <row r="1012" spans="1:6" x14ac:dyDescent="0.25">
      <c r="A1012" s="85">
        <v>1942680087</v>
      </c>
      <c r="E1012" s="64"/>
      <c r="F1012" s="85" t="s">
        <v>63</v>
      </c>
    </row>
    <row r="1013" spans="1:6" x14ac:dyDescent="0.25">
      <c r="A1013" s="85">
        <v>1750725362</v>
      </c>
      <c r="E1013"/>
      <c r="F1013" s="85" t="s">
        <v>70</v>
      </c>
    </row>
    <row r="1014" spans="1:6" x14ac:dyDescent="0.25">
      <c r="A1014" s="85">
        <v>1164523908</v>
      </c>
      <c r="E1014" s="64"/>
      <c r="F1014" s="85" t="s">
        <v>63</v>
      </c>
    </row>
    <row r="1015" spans="1:6" x14ac:dyDescent="0.25">
      <c r="A1015" s="85">
        <v>1265896732</v>
      </c>
      <c r="E1015" s="64"/>
      <c r="F1015" s="85" t="s">
        <v>63</v>
      </c>
    </row>
    <row r="1016" spans="1:6" x14ac:dyDescent="0.25">
      <c r="A1016" s="85">
        <v>1205435112</v>
      </c>
      <c r="E1016"/>
      <c r="F1016" s="85" t="s">
        <v>67</v>
      </c>
    </row>
    <row r="1017" spans="1:6" x14ac:dyDescent="0.25">
      <c r="A1017" s="85">
        <v>1386358224</v>
      </c>
      <c r="E1017"/>
      <c r="F1017" s="85" t="s">
        <v>66</v>
      </c>
    </row>
    <row r="1018" spans="1:6" x14ac:dyDescent="0.25">
      <c r="A1018" s="85">
        <v>1649347345</v>
      </c>
      <c r="E1018"/>
      <c r="F1018" s="85" t="s">
        <v>63</v>
      </c>
    </row>
    <row r="1019" spans="1:6" x14ac:dyDescent="0.25">
      <c r="A1019" s="85">
        <v>1578548186</v>
      </c>
      <c r="E1019"/>
      <c r="F1019" s="85" t="s">
        <v>70</v>
      </c>
    </row>
    <row r="1020" spans="1:6" x14ac:dyDescent="0.25">
      <c r="A1020" s="85">
        <v>1518967769</v>
      </c>
      <c r="E1020" s="64"/>
      <c r="F1020" s="85" t="s">
        <v>66</v>
      </c>
    </row>
    <row r="1021" spans="1:6" x14ac:dyDescent="0.25">
      <c r="A1021" s="85">
        <v>1255329090</v>
      </c>
      <c r="E1021"/>
      <c r="F1021" s="85" t="s">
        <v>63</v>
      </c>
    </row>
    <row r="1022" spans="1:6" x14ac:dyDescent="0.25">
      <c r="A1022" s="85">
        <v>1922097831</v>
      </c>
      <c r="E1022"/>
      <c r="F1022" s="85" t="s">
        <v>63</v>
      </c>
    </row>
    <row r="1023" spans="1:6" x14ac:dyDescent="0.25">
      <c r="A1023" s="85">
        <v>1043383789</v>
      </c>
      <c r="E1023"/>
      <c r="F1023" s="85" t="s">
        <v>63</v>
      </c>
    </row>
    <row r="1024" spans="1:6" x14ac:dyDescent="0.25">
      <c r="A1024" s="85">
        <v>1154360493</v>
      </c>
      <c r="E1024" s="64"/>
      <c r="F1024" s="85" t="s">
        <v>63</v>
      </c>
    </row>
    <row r="1025" spans="1:6" x14ac:dyDescent="0.25">
      <c r="A1025" s="85">
        <v>1629077714</v>
      </c>
      <c r="E1025"/>
      <c r="F1025" s="85" t="s">
        <v>70</v>
      </c>
    </row>
    <row r="1026" spans="1:6" x14ac:dyDescent="0.25">
      <c r="A1026" s="85">
        <v>1760488506</v>
      </c>
      <c r="E1026" s="64"/>
      <c r="F1026" s="85" t="s">
        <v>63</v>
      </c>
    </row>
    <row r="1027" spans="1:6" x14ac:dyDescent="0.25">
      <c r="A1027" s="85">
        <v>1841387248</v>
      </c>
      <c r="E1027" s="64"/>
      <c r="F1027" s="85" t="s">
        <v>67</v>
      </c>
    </row>
    <row r="1028" spans="1:6" x14ac:dyDescent="0.25">
      <c r="A1028" s="85">
        <v>1023148731</v>
      </c>
      <c r="E1028"/>
      <c r="F1028" s="85" t="s">
        <v>66</v>
      </c>
    </row>
    <row r="1029" spans="1:6" x14ac:dyDescent="0.25">
      <c r="A1029" s="85">
        <v>1215252762</v>
      </c>
      <c r="E1029" s="64"/>
      <c r="F1029" s="85" t="s">
        <v>68</v>
      </c>
    </row>
    <row r="1030" spans="1:6" x14ac:dyDescent="0.25">
      <c r="A1030" s="85">
        <v>1235457938</v>
      </c>
      <c r="E1030" s="64"/>
      <c r="F1030" s="85" t="s">
        <v>66</v>
      </c>
    </row>
    <row r="1031" spans="1:6" x14ac:dyDescent="0.25">
      <c r="A1031" s="85">
        <v>1366746257</v>
      </c>
      <c r="E1031" s="64"/>
      <c r="F1031" s="85" t="s">
        <v>63</v>
      </c>
    </row>
    <row r="1032" spans="1:6" x14ac:dyDescent="0.25">
      <c r="A1032" s="85">
        <v>1487938320</v>
      </c>
      <c r="E1032" s="64"/>
      <c r="F1032" s="85" t="s">
        <v>67</v>
      </c>
    </row>
    <row r="1033" spans="1:6" x14ac:dyDescent="0.25">
      <c r="A1033" s="85">
        <v>1396989869</v>
      </c>
      <c r="E1033" s="64"/>
      <c r="F1033" s="85" t="s">
        <v>68</v>
      </c>
    </row>
    <row r="1034" spans="1:6" x14ac:dyDescent="0.25">
      <c r="A1034" s="85">
        <v>1437407772</v>
      </c>
      <c r="E1034" s="64"/>
      <c r="F1034" s="85" t="s">
        <v>63</v>
      </c>
    </row>
    <row r="1035" spans="1:6" x14ac:dyDescent="0.25">
      <c r="A1035" s="85">
        <v>1639584014</v>
      </c>
      <c r="E1035" s="64"/>
      <c r="F1035" s="85" t="s">
        <v>70</v>
      </c>
    </row>
    <row r="1036" spans="1:6" x14ac:dyDescent="0.25">
      <c r="A1036" s="85">
        <v>1649531062</v>
      </c>
      <c r="E1036" s="64"/>
      <c r="F1036" s="85" t="s">
        <v>63</v>
      </c>
    </row>
    <row r="1037" spans="1:6" x14ac:dyDescent="0.25">
      <c r="A1037" s="85">
        <v>1689057937</v>
      </c>
      <c r="E1037"/>
      <c r="F1037" s="85" t="s">
        <v>67</v>
      </c>
    </row>
    <row r="1038" spans="1:6" x14ac:dyDescent="0.25">
      <c r="A1038" s="85">
        <v>1043694490</v>
      </c>
      <c r="E1038" s="64"/>
      <c r="F1038" s="85" t="s">
        <v>67</v>
      </c>
    </row>
    <row r="1039" spans="1:6" x14ac:dyDescent="0.25">
      <c r="A1039" s="85">
        <v>1477915577</v>
      </c>
      <c r="E1039"/>
      <c r="F1039" s="85" t="s">
        <v>66</v>
      </c>
    </row>
    <row r="1040" spans="1:6" x14ac:dyDescent="0.25">
      <c r="A1040" s="85">
        <v>1184146631</v>
      </c>
      <c r="E1040"/>
      <c r="F1040" s="85" t="s">
        <v>67</v>
      </c>
    </row>
    <row r="1041" spans="1:6" x14ac:dyDescent="0.25">
      <c r="A1041" s="85">
        <v>1306486519</v>
      </c>
      <c r="E1041"/>
      <c r="F1041" s="85" t="s">
        <v>67</v>
      </c>
    </row>
    <row r="1042" spans="1:6" x14ac:dyDescent="0.25">
      <c r="A1042" s="85">
        <v>1770564247</v>
      </c>
      <c r="E1042" s="64"/>
      <c r="F1042" s="85" t="s">
        <v>66</v>
      </c>
    </row>
    <row r="1043" spans="1:6" x14ac:dyDescent="0.25">
      <c r="A1043" s="85">
        <v>1740360619</v>
      </c>
      <c r="E1043" s="64"/>
      <c r="F1043" s="85" t="s">
        <v>68</v>
      </c>
    </row>
    <row r="1044" spans="1:6" x14ac:dyDescent="0.25">
      <c r="A1044" s="85">
        <v>1164406716</v>
      </c>
      <c r="E1044"/>
      <c r="F1044" s="85" t="s">
        <v>67</v>
      </c>
    </row>
    <row r="1045" spans="1:6" x14ac:dyDescent="0.25">
      <c r="A1045" s="85">
        <v>1497964399</v>
      </c>
      <c r="E1045" s="64"/>
      <c r="F1045" s="85" t="s">
        <v>70</v>
      </c>
    </row>
    <row r="1046" spans="1:6" x14ac:dyDescent="0.25">
      <c r="A1046" s="85">
        <v>1851552145</v>
      </c>
      <c r="E1046"/>
      <c r="F1046" s="85" t="s">
        <v>70</v>
      </c>
    </row>
    <row r="1047" spans="1:6" x14ac:dyDescent="0.25">
      <c r="A1047" s="85">
        <v>1558371450</v>
      </c>
      <c r="E1047"/>
      <c r="F1047" s="85" t="s">
        <v>66</v>
      </c>
    </row>
    <row r="1048" spans="1:6" x14ac:dyDescent="0.25">
      <c r="A1048" s="85">
        <v>1184613382</v>
      </c>
      <c r="E1048"/>
      <c r="F1048" s="85" t="s">
        <v>66</v>
      </c>
    </row>
    <row r="1049" spans="1:6" x14ac:dyDescent="0.25">
      <c r="A1049" s="85">
        <v>1326085168</v>
      </c>
      <c r="E1049"/>
      <c r="F1049" s="85" t="s">
        <v>66</v>
      </c>
    </row>
    <row r="1050" spans="1:6" x14ac:dyDescent="0.25">
      <c r="A1050" s="85">
        <v>1275768749</v>
      </c>
      <c r="E1050" s="64"/>
      <c r="F1050" s="85" t="s">
        <v>66</v>
      </c>
    </row>
    <row r="1051" spans="1:6" x14ac:dyDescent="0.25">
      <c r="A1051" s="85">
        <v>1669463543</v>
      </c>
      <c r="E1051" s="64"/>
      <c r="F1051" s="85" t="s">
        <v>63</v>
      </c>
    </row>
    <row r="1052" spans="1:6" x14ac:dyDescent="0.25">
      <c r="A1052" s="85">
        <v>1457357006</v>
      </c>
      <c r="E1052" s="64"/>
      <c r="F1052" s="85" t="s">
        <v>66</v>
      </c>
    </row>
    <row r="1053" spans="1:6" x14ac:dyDescent="0.25">
      <c r="A1053" s="85">
        <v>1932145745</v>
      </c>
      <c r="E1053"/>
      <c r="F1053" s="85" t="s">
        <v>67</v>
      </c>
    </row>
    <row r="1054" spans="1:6" x14ac:dyDescent="0.25">
      <c r="A1054" s="85">
        <v>1417937392</v>
      </c>
      <c r="E1054"/>
      <c r="F1054" s="85" t="s">
        <v>68</v>
      </c>
    </row>
    <row r="1055" spans="1:6" x14ac:dyDescent="0.25">
      <c r="A1055" s="85">
        <v>1457332074</v>
      </c>
      <c r="E1055" s="64"/>
      <c r="F1055" s="85" t="s">
        <v>63</v>
      </c>
    </row>
    <row r="1056" spans="1:6" x14ac:dyDescent="0.25">
      <c r="A1056" s="85">
        <v>1144262270</v>
      </c>
      <c r="E1056"/>
      <c r="F1056" s="85" t="s">
        <v>66</v>
      </c>
    </row>
    <row r="1057" spans="1:6" x14ac:dyDescent="0.25">
      <c r="A1057" s="85">
        <v>1992921316</v>
      </c>
      <c r="E1057" s="64"/>
      <c r="F1057" s="85" t="s">
        <v>70</v>
      </c>
    </row>
    <row r="1058" spans="1:6" x14ac:dyDescent="0.25">
      <c r="A1058" s="85">
        <v>1407983158</v>
      </c>
      <c r="E1058"/>
      <c r="F1058" s="85" t="s">
        <v>66</v>
      </c>
    </row>
    <row r="1059" spans="1:6" x14ac:dyDescent="0.25">
      <c r="A1059" s="85">
        <v>1568584688</v>
      </c>
      <c r="E1059" s="64"/>
      <c r="F1059" s="85" t="s">
        <v>66</v>
      </c>
    </row>
    <row r="1060" spans="1:6" x14ac:dyDescent="0.25">
      <c r="A1060" s="85">
        <v>1538262100</v>
      </c>
      <c r="E1060" s="64"/>
      <c r="F1060" s="85" t="s">
        <v>66</v>
      </c>
    </row>
    <row r="1061" spans="1:6" x14ac:dyDescent="0.25">
      <c r="A1061" s="85">
        <v>1275689895</v>
      </c>
      <c r="E1061" s="64"/>
      <c r="F1061" s="85" t="s">
        <v>70</v>
      </c>
    </row>
    <row r="1062" spans="1:6" x14ac:dyDescent="0.25">
      <c r="A1062" s="85">
        <v>1679701239</v>
      </c>
      <c r="E1062"/>
      <c r="F1062" s="85" t="s">
        <v>66</v>
      </c>
    </row>
    <row r="1063" spans="1:6" x14ac:dyDescent="0.25">
      <c r="A1063" s="85">
        <v>1578854733</v>
      </c>
      <c r="E1063" s="64"/>
      <c r="F1063" s="85" t="s">
        <v>63</v>
      </c>
    </row>
    <row r="1064" spans="1:6" x14ac:dyDescent="0.25">
      <c r="A1064" s="85">
        <v>1952474280</v>
      </c>
      <c r="E1064"/>
      <c r="F1064" s="85" t="s">
        <v>66</v>
      </c>
    </row>
    <row r="1065" spans="1:6" x14ac:dyDescent="0.25">
      <c r="A1065" s="85">
        <v>1558608877</v>
      </c>
      <c r="E1065"/>
      <c r="F1065" s="85" t="s">
        <v>67</v>
      </c>
    </row>
    <row r="1066" spans="1:6" x14ac:dyDescent="0.25">
      <c r="A1066" s="85">
        <v>1114279130</v>
      </c>
      <c r="E1066"/>
      <c r="F1066" s="85" t="s">
        <v>63</v>
      </c>
    </row>
    <row r="1067" spans="1:6" x14ac:dyDescent="0.25">
      <c r="A1067" s="85">
        <v>1114181302</v>
      </c>
      <c r="E1067"/>
      <c r="F1067" s="85" t="s">
        <v>67</v>
      </c>
    </row>
    <row r="1068" spans="1:6" x14ac:dyDescent="0.25">
      <c r="A1068" s="85">
        <v>1124374418</v>
      </c>
      <c r="E1068" s="64"/>
      <c r="F1068" s="85" t="s">
        <v>70</v>
      </c>
    </row>
    <row r="1069" spans="1:6" x14ac:dyDescent="0.25">
      <c r="A1069" s="85">
        <v>1538585385</v>
      </c>
      <c r="E1069"/>
      <c r="F1069" s="85" t="s">
        <v>63</v>
      </c>
    </row>
    <row r="1070" spans="1:6" x14ac:dyDescent="0.25">
      <c r="A1070" s="85">
        <v>1578946356</v>
      </c>
      <c r="E1070"/>
      <c r="F1070" s="85" t="s">
        <v>63</v>
      </c>
    </row>
    <row r="1071" spans="1:6" x14ac:dyDescent="0.25">
      <c r="A1071" s="85">
        <v>1104828532</v>
      </c>
      <c r="E1071"/>
      <c r="F1071" s="85" t="s">
        <v>63</v>
      </c>
    </row>
    <row r="1072" spans="1:6" x14ac:dyDescent="0.25">
      <c r="A1072" s="85">
        <v>1801058565</v>
      </c>
      <c r="E1072"/>
      <c r="F1072" s="85" t="s">
        <v>67</v>
      </c>
    </row>
    <row r="1073" spans="1:6" x14ac:dyDescent="0.25">
      <c r="A1073" s="85">
        <v>1326452558</v>
      </c>
      <c r="E1073"/>
      <c r="F1073" s="85" t="s">
        <v>68</v>
      </c>
    </row>
    <row r="1074" spans="1:6" x14ac:dyDescent="0.25">
      <c r="A1074" s="85">
        <v>1558006502</v>
      </c>
      <c r="E1074"/>
      <c r="F1074" s="85" t="s">
        <v>70</v>
      </c>
    </row>
    <row r="1075" spans="1:6" x14ac:dyDescent="0.25">
      <c r="A1075" s="85">
        <v>1780627034</v>
      </c>
      <c r="E1075" s="64"/>
      <c r="F1075" s="85" t="s">
        <v>66</v>
      </c>
    </row>
    <row r="1076" spans="1:6" x14ac:dyDescent="0.25">
      <c r="A1076" s="85">
        <v>1366487514</v>
      </c>
      <c r="E1076" s="64"/>
      <c r="F1076" s="85" t="s">
        <v>66</v>
      </c>
    </row>
    <row r="1077" spans="1:6" x14ac:dyDescent="0.25">
      <c r="A1077" s="85">
        <v>1235299405</v>
      </c>
      <c r="E1077"/>
      <c r="F1077" s="85" t="s">
        <v>67</v>
      </c>
    </row>
    <row r="1078" spans="1:6" x14ac:dyDescent="0.25">
      <c r="A1078" s="85">
        <v>1750385407</v>
      </c>
      <c r="E1078" s="64"/>
      <c r="F1078" s="85" t="s">
        <v>70</v>
      </c>
    </row>
    <row r="1079" spans="1:6" x14ac:dyDescent="0.25">
      <c r="A1079" s="85">
        <v>1003898347</v>
      </c>
      <c r="E1079" s="64"/>
      <c r="F1079" s="85" t="s">
        <v>63</v>
      </c>
    </row>
    <row r="1080" spans="1:6" x14ac:dyDescent="0.25">
      <c r="A1080" s="85">
        <v>1962494898</v>
      </c>
      <c r="E1080"/>
      <c r="F1080" s="85" t="s">
        <v>66</v>
      </c>
    </row>
    <row r="1081" spans="1:6" x14ac:dyDescent="0.25">
      <c r="A1081" s="85">
        <v>1740398270</v>
      </c>
      <c r="E1081"/>
      <c r="F1081" s="85" t="s">
        <v>63</v>
      </c>
    </row>
    <row r="1082" spans="1:6" x14ac:dyDescent="0.25">
      <c r="A1082" s="85">
        <v>1871569095</v>
      </c>
      <c r="E1082" s="64"/>
      <c r="F1082" s="85" t="s">
        <v>70</v>
      </c>
    </row>
    <row r="1083" spans="1:6" x14ac:dyDescent="0.25">
      <c r="A1083" s="85">
        <v>1881874899</v>
      </c>
      <c r="E1083" s="64"/>
      <c r="F1083" s="85" t="s">
        <v>66</v>
      </c>
    </row>
    <row r="1084" spans="1:6" x14ac:dyDescent="0.25">
      <c r="A1084" s="85">
        <v>1659683498</v>
      </c>
      <c r="E1084"/>
      <c r="F1084" s="85" t="s">
        <v>70</v>
      </c>
    </row>
    <row r="1085" spans="1:6" x14ac:dyDescent="0.25">
      <c r="A1085" s="85">
        <v>1326200536</v>
      </c>
      <c r="E1085"/>
      <c r="F1085" s="85" t="s">
        <v>66</v>
      </c>
    </row>
    <row r="1086" spans="1:6" x14ac:dyDescent="0.25">
      <c r="A1086" s="85">
        <v>1912120957</v>
      </c>
      <c r="E1086" s="64"/>
      <c r="F1086" s="85" t="s">
        <v>70</v>
      </c>
    </row>
    <row r="1087" spans="1:6" x14ac:dyDescent="0.25">
      <c r="A1087" s="85">
        <v>1811152556</v>
      </c>
      <c r="E1087"/>
      <c r="F1087" s="85" t="s">
        <v>68</v>
      </c>
    </row>
    <row r="1088" spans="1:6" x14ac:dyDescent="0.25">
      <c r="A1088" s="85">
        <v>1285623819</v>
      </c>
      <c r="E1088" s="64"/>
      <c r="F1088" s="85" t="s">
        <v>63</v>
      </c>
    </row>
    <row r="1089" spans="1:6" x14ac:dyDescent="0.25">
      <c r="A1089" s="85">
        <v>1285968446</v>
      </c>
      <c r="E1089" s="64"/>
      <c r="F1089" s="85" t="s">
        <v>67</v>
      </c>
    </row>
    <row r="1090" spans="1:6" x14ac:dyDescent="0.25">
      <c r="A1090" s="85">
        <v>1558673566</v>
      </c>
      <c r="E1090"/>
      <c r="F1090" s="85" t="s">
        <v>66</v>
      </c>
    </row>
    <row r="1091" spans="1:6" x14ac:dyDescent="0.25">
      <c r="A1091" s="85">
        <v>1124109467</v>
      </c>
      <c r="E1091"/>
      <c r="F1091" s="85" t="s">
        <v>70</v>
      </c>
    </row>
    <row r="1092" spans="1:6" x14ac:dyDescent="0.25">
      <c r="A1092" s="85">
        <v>1043228745</v>
      </c>
      <c r="E1092" s="64"/>
      <c r="F1092" s="85" t="s">
        <v>70</v>
      </c>
    </row>
    <row r="1093" spans="1:6" x14ac:dyDescent="0.25">
      <c r="A1093" s="85">
        <v>1598924995</v>
      </c>
      <c r="E1093"/>
      <c r="F1093" s="85" t="s">
        <v>66</v>
      </c>
    </row>
    <row r="1094" spans="1:6" x14ac:dyDescent="0.25">
      <c r="A1094" s="85">
        <v>1275822876</v>
      </c>
      <c r="E1094" s="64"/>
      <c r="F1094" s="85" t="s">
        <v>66</v>
      </c>
    </row>
    <row r="1095" spans="1:6" x14ac:dyDescent="0.25">
      <c r="A1095" s="85">
        <v>1043519531</v>
      </c>
      <c r="E1095"/>
      <c r="F1095" s="85" t="s">
        <v>63</v>
      </c>
    </row>
    <row r="1096" spans="1:6" x14ac:dyDescent="0.25">
      <c r="A1096" s="85">
        <v>1962696088</v>
      </c>
      <c r="E1096"/>
      <c r="F1096" s="85" t="s">
        <v>70</v>
      </c>
    </row>
    <row r="1097" spans="1:6" x14ac:dyDescent="0.25">
      <c r="A1097" s="85">
        <v>1386997351</v>
      </c>
      <c r="E1097" s="64"/>
      <c r="F1097" s="85" t="s">
        <v>70</v>
      </c>
    </row>
    <row r="1098" spans="1:6" x14ac:dyDescent="0.25">
      <c r="A1098" s="85">
        <v>1891939187</v>
      </c>
      <c r="E1098"/>
      <c r="F1098" s="85" t="s">
        <v>67</v>
      </c>
    </row>
    <row r="1099" spans="1:6" x14ac:dyDescent="0.25">
      <c r="A1099" s="85">
        <v>1073933941</v>
      </c>
      <c r="E1099"/>
      <c r="F1099" s="85" t="s">
        <v>67</v>
      </c>
    </row>
    <row r="1100" spans="1:6" x14ac:dyDescent="0.25">
      <c r="A1100" s="85">
        <v>1275965287</v>
      </c>
      <c r="E1100"/>
      <c r="F1100" s="85" t="s">
        <v>63</v>
      </c>
    </row>
    <row r="1101" spans="1:6" x14ac:dyDescent="0.25">
      <c r="A1101" s="85">
        <v>1053755652</v>
      </c>
      <c r="E1101" s="64"/>
      <c r="F1101" s="85" t="s">
        <v>66</v>
      </c>
    </row>
    <row r="1102" spans="1:6" x14ac:dyDescent="0.25">
      <c r="A1102" s="85">
        <v>1003279761</v>
      </c>
      <c r="E1102" s="64"/>
      <c r="F1102" s="85" t="s">
        <v>66</v>
      </c>
    </row>
    <row r="1103" spans="1:6" x14ac:dyDescent="0.25">
      <c r="A1103" s="85">
        <v>1568881472</v>
      </c>
      <c r="E1103"/>
      <c r="F1103" s="85" t="s">
        <v>66</v>
      </c>
    </row>
    <row r="1104" spans="1:6" x14ac:dyDescent="0.25">
      <c r="A1104" s="85">
        <v>1811163918</v>
      </c>
      <c r="E1104"/>
      <c r="F1104" s="85" t="s">
        <v>70</v>
      </c>
    </row>
    <row r="1105" spans="1:6" x14ac:dyDescent="0.25">
      <c r="A1105" s="85">
        <v>1245780808</v>
      </c>
      <c r="E1105"/>
      <c r="F1105" s="85" t="s">
        <v>66</v>
      </c>
    </row>
    <row r="1106" spans="1:6" x14ac:dyDescent="0.25">
      <c r="A1106" s="85">
        <v>1073056248</v>
      </c>
      <c r="E1106" s="64"/>
      <c r="F1106" s="85" t="s">
        <v>66</v>
      </c>
    </row>
    <row r="1107" spans="1:6" x14ac:dyDescent="0.25">
      <c r="A1107" s="85">
        <v>1144713728</v>
      </c>
      <c r="E1107"/>
      <c r="F1107" s="85" t="s">
        <v>67</v>
      </c>
    </row>
    <row r="1108" spans="1:6" x14ac:dyDescent="0.25">
      <c r="A1108" s="85">
        <v>1811661010</v>
      </c>
      <c r="E1108"/>
      <c r="F1108" s="85" t="s">
        <v>63</v>
      </c>
    </row>
    <row r="1109" spans="1:6" x14ac:dyDescent="0.25">
      <c r="A1109" s="85">
        <v>1699409540</v>
      </c>
      <c r="E1109"/>
      <c r="F1109" s="85" t="s">
        <v>66</v>
      </c>
    </row>
    <row r="1110" spans="1:6" x14ac:dyDescent="0.25">
      <c r="A1110" s="85">
        <v>1881687093</v>
      </c>
      <c r="E1110"/>
      <c r="F1110" s="85" t="s">
        <v>67</v>
      </c>
    </row>
    <row r="1111" spans="1:6" x14ac:dyDescent="0.25">
      <c r="A1111" s="85">
        <v>1811967920</v>
      </c>
      <c r="E1111" s="64"/>
      <c r="F1111" s="85" t="s">
        <v>63</v>
      </c>
    </row>
    <row r="1112" spans="1:6" x14ac:dyDescent="0.25">
      <c r="A1112" s="85">
        <v>1245381201</v>
      </c>
      <c r="E1112" s="64"/>
      <c r="F1112" s="85" t="s">
        <v>66</v>
      </c>
    </row>
    <row r="1113" spans="1:6" x14ac:dyDescent="0.25">
      <c r="A1113" s="85">
        <v>1548260474</v>
      </c>
      <c r="E1113"/>
      <c r="F1113" s="85" t="s">
        <v>66</v>
      </c>
    </row>
    <row r="1114" spans="1:6" x14ac:dyDescent="0.25">
      <c r="A1114" s="85">
        <v>1962507251</v>
      </c>
      <c r="E1114" s="64"/>
      <c r="F1114" s="85" t="s">
        <v>67</v>
      </c>
    </row>
    <row r="1115" spans="1:6" x14ac:dyDescent="0.25">
      <c r="A1115" s="85">
        <v>1073501052</v>
      </c>
      <c r="E1115" s="64"/>
      <c r="F1115" s="85" t="s">
        <v>63</v>
      </c>
    </row>
    <row r="1116" spans="1:6" x14ac:dyDescent="0.25">
      <c r="A1116" s="85">
        <v>1932288248</v>
      </c>
      <c r="E1116"/>
      <c r="F1116" s="85" t="s">
        <v>63</v>
      </c>
    </row>
    <row r="1117" spans="1:6" x14ac:dyDescent="0.25">
      <c r="A1117" s="85">
        <v>1902815103</v>
      </c>
      <c r="E1117"/>
      <c r="F1117" s="85" t="s">
        <v>66</v>
      </c>
    </row>
    <row r="1118" spans="1:6" x14ac:dyDescent="0.25">
      <c r="A1118" s="85">
        <v>1619933843</v>
      </c>
      <c r="E1118"/>
      <c r="F1118" s="85" t="s">
        <v>67</v>
      </c>
    </row>
    <row r="1119" spans="1:6" x14ac:dyDescent="0.25">
      <c r="A1119" s="85">
        <v>1629067053</v>
      </c>
      <c r="E1119"/>
      <c r="F1119" s="85" t="s">
        <v>66</v>
      </c>
    </row>
    <row r="1120" spans="1:6" x14ac:dyDescent="0.25">
      <c r="A1120" s="85">
        <v>1265562862</v>
      </c>
      <c r="E1120"/>
      <c r="F1120" s="85" t="s">
        <v>63</v>
      </c>
    </row>
    <row r="1121" spans="1:6" x14ac:dyDescent="0.25">
      <c r="A1121" s="85">
        <v>1306821988</v>
      </c>
      <c r="E1121" s="64"/>
      <c r="F1121" s="85" t="s">
        <v>63</v>
      </c>
    </row>
    <row r="1122" spans="1:6" x14ac:dyDescent="0.25">
      <c r="A1122" s="85">
        <v>1194960013</v>
      </c>
      <c r="E1122"/>
      <c r="F1122" s="85" t="s">
        <v>63</v>
      </c>
    </row>
    <row r="1123" spans="1:6" x14ac:dyDescent="0.25">
      <c r="A1123" s="85">
        <v>1417045311</v>
      </c>
      <c r="E1123" s="64"/>
      <c r="F1123" s="85" t="s">
        <v>63</v>
      </c>
    </row>
    <row r="1124" spans="1:6" x14ac:dyDescent="0.25">
      <c r="A1124" s="85">
        <v>1508996562</v>
      </c>
      <c r="E1124" s="64"/>
      <c r="F1124" s="85" t="s">
        <v>67</v>
      </c>
    </row>
    <row r="1125" spans="1:6" x14ac:dyDescent="0.25">
      <c r="A1125" s="85">
        <v>1396702544</v>
      </c>
      <c r="E1125"/>
      <c r="F1125" s="85" t="s">
        <v>67</v>
      </c>
    </row>
    <row r="1126" spans="1:6" x14ac:dyDescent="0.25">
      <c r="A1126" s="85">
        <v>1023278850</v>
      </c>
      <c r="E1126" s="64"/>
      <c r="F1126" s="85" t="s">
        <v>63</v>
      </c>
    </row>
    <row r="1127" spans="1:6" x14ac:dyDescent="0.25">
      <c r="A1127" s="85">
        <v>1871751891</v>
      </c>
      <c r="E1127"/>
      <c r="F1127" s="85" t="s">
        <v>70</v>
      </c>
    </row>
    <row r="1128" spans="1:6" x14ac:dyDescent="0.25">
      <c r="A1128" s="85">
        <v>1912294463</v>
      </c>
      <c r="E1128"/>
      <c r="F1128" s="85" t="s">
        <v>63</v>
      </c>
    </row>
    <row r="1129" spans="1:6" x14ac:dyDescent="0.25">
      <c r="A1129" s="85">
        <v>1811019458</v>
      </c>
      <c r="E1129"/>
      <c r="F1129" s="85" t="s">
        <v>63</v>
      </c>
    </row>
    <row r="1130" spans="1:6" x14ac:dyDescent="0.25">
      <c r="A1130" s="85">
        <v>1427246628</v>
      </c>
      <c r="E1130"/>
      <c r="F1130" s="85" t="s">
        <v>63</v>
      </c>
    </row>
    <row r="1131" spans="1:6" x14ac:dyDescent="0.25">
      <c r="A1131" s="85">
        <v>1790065035</v>
      </c>
      <c r="E1131" s="64"/>
      <c r="F1131" s="85" t="s">
        <v>63</v>
      </c>
    </row>
    <row r="1132" spans="1:6" x14ac:dyDescent="0.25">
      <c r="A1132" s="85">
        <v>1144416918</v>
      </c>
      <c r="E1132"/>
      <c r="F1132" s="85" t="s">
        <v>68</v>
      </c>
    </row>
    <row r="1133" spans="1:6" x14ac:dyDescent="0.25">
      <c r="A1133" s="85">
        <v>1003110081</v>
      </c>
      <c r="E1133"/>
      <c r="F1133" s="85" t="s">
        <v>63</v>
      </c>
    </row>
    <row r="1134" spans="1:6" x14ac:dyDescent="0.25">
      <c r="A1134" s="85">
        <v>1154512333</v>
      </c>
      <c r="E1134"/>
      <c r="F1134" s="85" t="s">
        <v>68</v>
      </c>
    </row>
    <row r="1135" spans="1:6" x14ac:dyDescent="0.25">
      <c r="A1135" s="85">
        <v>1922443001</v>
      </c>
      <c r="E1135"/>
      <c r="F1135" s="85" t="s">
        <v>68</v>
      </c>
    </row>
    <row r="1136" spans="1:6" x14ac:dyDescent="0.25">
      <c r="A1136" s="85">
        <v>1912371782</v>
      </c>
      <c r="E1136"/>
      <c r="F1136" s="85" t="s">
        <v>63</v>
      </c>
    </row>
    <row r="1137" spans="1:6" x14ac:dyDescent="0.25">
      <c r="A1137" s="85">
        <v>1164885398</v>
      </c>
      <c r="E1137"/>
      <c r="F1137" s="85" t="s">
        <v>67</v>
      </c>
    </row>
    <row r="1138" spans="1:6" x14ac:dyDescent="0.25">
      <c r="A1138" s="85">
        <v>1629571583</v>
      </c>
      <c r="E1138"/>
      <c r="F1138" s="85" t="s">
        <v>70</v>
      </c>
    </row>
    <row r="1139" spans="1:6" x14ac:dyDescent="0.25">
      <c r="A1139" s="85">
        <v>1063946606</v>
      </c>
      <c r="E1139" s="64"/>
      <c r="F1139" s="85" t="s">
        <v>66</v>
      </c>
    </row>
    <row r="1140" spans="1:6" x14ac:dyDescent="0.25">
      <c r="A1140" s="85">
        <v>1174025449</v>
      </c>
      <c r="E1140"/>
      <c r="F1140" s="85" t="s">
        <v>70</v>
      </c>
    </row>
    <row r="1141" spans="1:6" x14ac:dyDescent="0.25">
      <c r="A1141" s="85">
        <v>1801363064</v>
      </c>
      <c r="E1141" s="64"/>
      <c r="F1141" s="85" t="s">
        <v>63</v>
      </c>
    </row>
    <row r="1142" spans="1:6" x14ac:dyDescent="0.25">
      <c r="A1142" s="85">
        <v>1114562378</v>
      </c>
      <c r="E1142" s="64"/>
      <c r="F1142" s="85" t="s">
        <v>63</v>
      </c>
    </row>
    <row r="1143" spans="1:6" x14ac:dyDescent="0.25">
      <c r="A1143" s="85">
        <v>1144399767</v>
      </c>
      <c r="E1143"/>
      <c r="F1143" s="85" t="s">
        <v>70</v>
      </c>
    </row>
    <row r="1144" spans="1:6" x14ac:dyDescent="0.25">
      <c r="A1144" s="85">
        <v>1750300539</v>
      </c>
      <c r="E1144"/>
      <c r="F1144" s="85" t="s">
        <v>63</v>
      </c>
    </row>
    <row r="1145" spans="1:6" x14ac:dyDescent="0.25">
      <c r="A1145" s="85">
        <v>1760778047</v>
      </c>
      <c r="E1145"/>
      <c r="F1145" s="85" t="s">
        <v>63</v>
      </c>
    </row>
    <row r="1146" spans="1:6" x14ac:dyDescent="0.25">
      <c r="A1146" s="85">
        <v>1023110814</v>
      </c>
      <c r="E1146" s="64"/>
      <c r="F1146" s="85" t="s">
        <v>63</v>
      </c>
    </row>
    <row r="1147" spans="1:6" x14ac:dyDescent="0.25">
      <c r="A1147" s="85">
        <v>1376632018</v>
      </c>
      <c r="E1147" s="64"/>
      <c r="F1147" s="85" t="s">
        <v>66</v>
      </c>
    </row>
    <row r="1148" spans="1:6" x14ac:dyDescent="0.25">
      <c r="A1148" s="85">
        <v>1912000811</v>
      </c>
      <c r="E1148"/>
      <c r="F1148" s="85" t="s">
        <v>66</v>
      </c>
    </row>
    <row r="1149" spans="1:6" x14ac:dyDescent="0.25">
      <c r="A1149" s="85">
        <v>1104096726</v>
      </c>
      <c r="E1149"/>
      <c r="F1149" s="85" t="s">
        <v>70</v>
      </c>
    </row>
    <row r="1150" spans="1:6" x14ac:dyDescent="0.25">
      <c r="A1150" s="85">
        <v>1346288941</v>
      </c>
      <c r="E1150" s="64"/>
      <c r="F1150" s="85" t="s">
        <v>66</v>
      </c>
    </row>
    <row r="1151" spans="1:6" x14ac:dyDescent="0.25">
      <c r="A1151" s="85">
        <v>1528199866</v>
      </c>
      <c r="E1151"/>
      <c r="F1151" s="85" t="s">
        <v>66</v>
      </c>
    </row>
    <row r="1152" spans="1:6" x14ac:dyDescent="0.25">
      <c r="A1152" s="85">
        <v>1750610168</v>
      </c>
      <c r="E1152"/>
      <c r="F1152" s="85" t="s">
        <v>68</v>
      </c>
    </row>
    <row r="1153" spans="1:6" x14ac:dyDescent="0.25">
      <c r="A1153" s="85">
        <v>1891877817</v>
      </c>
      <c r="E1153"/>
      <c r="F1153" s="85" t="s">
        <v>63</v>
      </c>
    </row>
    <row r="1154" spans="1:6" x14ac:dyDescent="0.25">
      <c r="A1154" s="85">
        <v>1316188279</v>
      </c>
      <c r="E1154" s="64"/>
      <c r="F1154" s="85" t="s">
        <v>63</v>
      </c>
    </row>
    <row r="1155" spans="1:6" x14ac:dyDescent="0.25">
      <c r="A1155" s="85">
        <v>1114939113</v>
      </c>
      <c r="E1155"/>
      <c r="F1155" s="85" t="s">
        <v>70</v>
      </c>
    </row>
    <row r="1156" spans="1:6" x14ac:dyDescent="0.25">
      <c r="A1156" s="85">
        <v>1730175084</v>
      </c>
      <c r="E1156" s="64"/>
      <c r="F1156" s="85" t="s">
        <v>63</v>
      </c>
    </row>
    <row r="1157" spans="1:6" x14ac:dyDescent="0.25">
      <c r="A1157" s="85">
        <v>1932141223</v>
      </c>
      <c r="E1157"/>
      <c r="F1157" s="85" t="s">
        <v>66</v>
      </c>
    </row>
    <row r="1158" spans="1:6" x14ac:dyDescent="0.25">
      <c r="A1158" s="85">
        <v>1407296734</v>
      </c>
      <c r="E1158"/>
      <c r="F1158" s="85" t="s">
        <v>66</v>
      </c>
    </row>
    <row r="1159" spans="1:6" x14ac:dyDescent="0.25">
      <c r="A1159" s="85">
        <v>1447594114</v>
      </c>
      <c r="E1159"/>
      <c r="F1159" s="85" t="s">
        <v>66</v>
      </c>
    </row>
    <row r="1160" spans="1:6" x14ac:dyDescent="0.25">
      <c r="A1160" s="85">
        <v>1861618449</v>
      </c>
      <c r="E1160"/>
      <c r="F1160" s="85" t="s">
        <v>70</v>
      </c>
    </row>
    <row r="1161" spans="1:6" x14ac:dyDescent="0.25">
      <c r="A1161" s="85">
        <v>1932583218</v>
      </c>
      <c r="E1161"/>
      <c r="F1161" s="85" t="s">
        <v>68</v>
      </c>
    </row>
    <row r="1162" spans="1:6" x14ac:dyDescent="0.25">
      <c r="A1162" s="85">
        <v>1467097840</v>
      </c>
      <c r="E1162" s="64"/>
      <c r="F1162" s="85" t="s">
        <v>66</v>
      </c>
    </row>
    <row r="1163" spans="1:6" x14ac:dyDescent="0.25">
      <c r="A1163" s="85">
        <v>1184626707</v>
      </c>
      <c r="E1163"/>
      <c r="F1163" s="85" t="s">
        <v>66</v>
      </c>
    </row>
    <row r="1164" spans="1:6" x14ac:dyDescent="0.25">
      <c r="A1164" s="85">
        <v>1164405965</v>
      </c>
      <c r="E1164"/>
      <c r="F1164" s="85" t="s">
        <v>66</v>
      </c>
    </row>
    <row r="1165" spans="1:6" x14ac:dyDescent="0.25">
      <c r="A1165" s="85">
        <v>1518965896</v>
      </c>
      <c r="E1165"/>
      <c r="F1165" s="85" t="s">
        <v>66</v>
      </c>
    </row>
    <row r="1166" spans="1:6" x14ac:dyDescent="0.25">
      <c r="A1166" s="85">
        <v>1942369343</v>
      </c>
      <c r="E1166" s="64"/>
      <c r="F1166" s="85" t="s">
        <v>66</v>
      </c>
    </row>
    <row r="1167" spans="1:6" x14ac:dyDescent="0.25">
      <c r="A1167" s="85">
        <v>1891871836</v>
      </c>
      <c r="E1167"/>
      <c r="F1167" s="85" t="s">
        <v>68</v>
      </c>
    </row>
    <row r="1168" spans="1:6" x14ac:dyDescent="0.25">
      <c r="A1168" s="85">
        <v>1750399077</v>
      </c>
      <c r="E1168"/>
      <c r="F1168" s="85" t="s">
        <v>63</v>
      </c>
    </row>
    <row r="1169" spans="1:6" x14ac:dyDescent="0.25">
      <c r="A1169" s="85">
        <v>1396702767</v>
      </c>
      <c r="E1169"/>
      <c r="F1169" s="85" t="s">
        <v>66</v>
      </c>
    </row>
    <row r="1170" spans="1:6" x14ac:dyDescent="0.25">
      <c r="A1170" s="85">
        <v>1649255431</v>
      </c>
      <c r="E1170" s="64"/>
      <c r="F1170" s="85" t="s">
        <v>68</v>
      </c>
    </row>
    <row r="1171" spans="1:6" x14ac:dyDescent="0.25">
      <c r="A1171" s="85">
        <v>1356397236</v>
      </c>
      <c r="E1171"/>
      <c r="F1171" s="85" t="s">
        <v>70</v>
      </c>
    </row>
    <row r="1172" spans="1:6" x14ac:dyDescent="0.25">
      <c r="A1172" s="85">
        <v>1144485467</v>
      </c>
      <c r="E1172"/>
      <c r="F1172" s="85" t="s">
        <v>66</v>
      </c>
    </row>
    <row r="1173" spans="1:6" x14ac:dyDescent="0.25">
      <c r="A1173" s="85">
        <v>1437396108</v>
      </c>
      <c r="E1173" s="64"/>
      <c r="F1173" s="85" t="s">
        <v>67</v>
      </c>
    </row>
    <row r="1174" spans="1:6" x14ac:dyDescent="0.25">
      <c r="A1174" s="85">
        <v>1962607051</v>
      </c>
      <c r="E1174"/>
      <c r="F1174" s="85" t="s">
        <v>68</v>
      </c>
    </row>
    <row r="1175" spans="1:6" x14ac:dyDescent="0.25">
      <c r="A1175" s="85">
        <v>1356327597</v>
      </c>
      <c r="E1175"/>
      <c r="F1175" s="85" t="s">
        <v>66</v>
      </c>
    </row>
    <row r="1176" spans="1:6" x14ac:dyDescent="0.25">
      <c r="A1176" s="85">
        <v>1477762888</v>
      </c>
      <c r="E1176"/>
      <c r="F1176" s="85" t="s">
        <v>63</v>
      </c>
    </row>
    <row r="1177" spans="1:6" x14ac:dyDescent="0.25">
      <c r="A1177" s="85">
        <v>1114923547</v>
      </c>
      <c r="E1177" s="64"/>
      <c r="F1177" s="85" t="s">
        <v>67</v>
      </c>
    </row>
    <row r="1178" spans="1:6" x14ac:dyDescent="0.25">
      <c r="A1178" s="85">
        <v>1437471059</v>
      </c>
      <c r="E1178" s="64"/>
      <c r="F1178" s="85" t="s">
        <v>63</v>
      </c>
    </row>
    <row r="1179" spans="1:6" x14ac:dyDescent="0.25">
      <c r="A1179" s="85">
        <v>1518945070</v>
      </c>
      <c r="E1179" s="64"/>
      <c r="F1179" s="85" t="s">
        <v>63</v>
      </c>
    </row>
    <row r="1180" spans="1:6" x14ac:dyDescent="0.25">
      <c r="A1180" s="85">
        <v>1124258777</v>
      </c>
      <c r="E1180"/>
      <c r="F1180" s="85" t="s">
        <v>70</v>
      </c>
    </row>
    <row r="1181" spans="1:6" x14ac:dyDescent="0.25">
      <c r="A1181" s="85">
        <v>1194734947</v>
      </c>
      <c r="E1181"/>
      <c r="F1181" s="85" t="s">
        <v>68</v>
      </c>
    </row>
    <row r="1182" spans="1:6" x14ac:dyDescent="0.25">
      <c r="A1182" s="85">
        <v>1720171804</v>
      </c>
      <c r="E1182"/>
      <c r="F1182" s="85" t="s">
        <v>70</v>
      </c>
    </row>
    <row r="1183" spans="1:6" x14ac:dyDescent="0.25">
      <c r="A1183" s="85">
        <v>1093914343</v>
      </c>
      <c r="E1183" s="64"/>
      <c r="F1183" s="85" t="s">
        <v>70</v>
      </c>
    </row>
    <row r="1184" spans="1:6" x14ac:dyDescent="0.25">
      <c r="A1184" s="85">
        <v>1033193578</v>
      </c>
      <c r="E1184"/>
      <c r="F1184" s="85" t="s">
        <v>63</v>
      </c>
    </row>
    <row r="1185" spans="1:6" x14ac:dyDescent="0.25">
      <c r="A1185" s="85">
        <v>1457473654</v>
      </c>
      <c r="E1185"/>
      <c r="F1185" s="85" t="s">
        <v>63</v>
      </c>
    </row>
    <row r="1186" spans="1:6" x14ac:dyDescent="0.25">
      <c r="A1186" s="85">
        <v>1134566268</v>
      </c>
      <c r="E1186" s="64"/>
      <c r="F1186" s="85" t="s">
        <v>63</v>
      </c>
    </row>
    <row r="1187" spans="1:6" x14ac:dyDescent="0.25">
      <c r="A1187" s="85">
        <v>1992047088</v>
      </c>
      <c r="E1187"/>
      <c r="F1187" s="85" t="s">
        <v>63</v>
      </c>
    </row>
    <row r="1188" spans="1:6" x14ac:dyDescent="0.25">
      <c r="A1188" s="85">
        <v>1649595208</v>
      </c>
      <c r="E1188" s="64"/>
      <c r="F1188" s="85" t="s">
        <v>67</v>
      </c>
    </row>
    <row r="1189" spans="1:6" x14ac:dyDescent="0.25">
      <c r="A1189" s="85">
        <v>1942765326</v>
      </c>
      <c r="E1189"/>
      <c r="F1189" s="85" t="s">
        <v>63</v>
      </c>
    </row>
    <row r="1190" spans="1:6" x14ac:dyDescent="0.25">
      <c r="A1190" s="85">
        <v>1992790463</v>
      </c>
      <c r="E1190"/>
      <c r="F1190" s="85" t="s">
        <v>67</v>
      </c>
    </row>
    <row r="1191" spans="1:6" x14ac:dyDescent="0.25">
      <c r="A1191" s="85">
        <v>1194866038</v>
      </c>
      <c r="E1191"/>
      <c r="F1191" s="85" t="s">
        <v>68</v>
      </c>
    </row>
    <row r="1192" spans="1:6" x14ac:dyDescent="0.25">
      <c r="A1192" s="85">
        <v>1235112533</v>
      </c>
      <c r="E1192"/>
      <c r="F1192" s="85" t="s">
        <v>63</v>
      </c>
    </row>
    <row r="1193" spans="1:6" x14ac:dyDescent="0.25">
      <c r="A1193" s="85">
        <v>1982786133</v>
      </c>
      <c r="E1193"/>
      <c r="F1193" s="85" t="s">
        <v>63</v>
      </c>
    </row>
    <row r="1194" spans="1:6" x14ac:dyDescent="0.25">
      <c r="A1194" s="85">
        <v>1215112065</v>
      </c>
      <c r="E1194" s="64"/>
      <c r="F1194" s="85" t="s">
        <v>63</v>
      </c>
    </row>
    <row r="1195" spans="1:6" x14ac:dyDescent="0.25">
      <c r="A1195" s="85">
        <v>1831138361</v>
      </c>
      <c r="E1195" s="64"/>
      <c r="F1195" s="85" t="s">
        <v>63</v>
      </c>
    </row>
    <row r="1196" spans="1:6" x14ac:dyDescent="0.25">
      <c r="A1196" s="85">
        <v>1336323989</v>
      </c>
      <c r="E1196"/>
      <c r="F1196" s="85" t="s">
        <v>70</v>
      </c>
    </row>
    <row r="1197" spans="1:6" x14ac:dyDescent="0.25">
      <c r="A1197" s="85">
        <v>1366434409</v>
      </c>
      <c r="E1197"/>
      <c r="F1197" s="85" t="s">
        <v>63</v>
      </c>
    </row>
    <row r="1198" spans="1:6" x14ac:dyDescent="0.25">
      <c r="A1198" s="85">
        <v>1295770832</v>
      </c>
      <c r="E1198" s="64"/>
      <c r="F1198" s="85" t="s">
        <v>70</v>
      </c>
    </row>
    <row r="1199" spans="1:6" x14ac:dyDescent="0.25">
      <c r="A1199" s="85">
        <v>1821167453</v>
      </c>
      <c r="E1199"/>
      <c r="F1199" s="85" t="s">
        <v>66</v>
      </c>
    </row>
    <row r="1200" spans="1:6" x14ac:dyDescent="0.25">
      <c r="A1200" s="85">
        <v>1932104494</v>
      </c>
      <c r="E1200"/>
      <c r="F1200" s="85" t="s">
        <v>63</v>
      </c>
    </row>
    <row r="1201" spans="1:6" x14ac:dyDescent="0.25">
      <c r="A1201" s="85">
        <v>1205965233</v>
      </c>
      <c r="E1201"/>
      <c r="F1201" s="85" t="s">
        <v>70</v>
      </c>
    </row>
    <row r="1202" spans="1:6" x14ac:dyDescent="0.25">
      <c r="A1202" s="85">
        <v>1790820546</v>
      </c>
      <c r="E1202" s="64"/>
      <c r="F1202" s="85" t="s">
        <v>63</v>
      </c>
    </row>
    <row r="1203" spans="1:6" x14ac:dyDescent="0.25">
      <c r="A1203" s="85">
        <v>1518164540</v>
      </c>
      <c r="E1203"/>
      <c r="F1203" s="85" t="s">
        <v>63</v>
      </c>
    </row>
    <row r="1204" spans="1:6" x14ac:dyDescent="0.25">
      <c r="A1204" s="85">
        <v>1255462735</v>
      </c>
      <c r="E1204"/>
      <c r="F1204" s="85" t="s">
        <v>63</v>
      </c>
    </row>
    <row r="1205" spans="1:6" x14ac:dyDescent="0.25">
      <c r="A1205" s="85">
        <v>1134336662</v>
      </c>
      <c r="E1205"/>
      <c r="F1205" s="85" t="s">
        <v>68</v>
      </c>
    </row>
    <row r="1206" spans="1:6" x14ac:dyDescent="0.25">
      <c r="A1206" s="85">
        <v>1770566796</v>
      </c>
      <c r="E1206"/>
      <c r="F1206" s="85" t="s">
        <v>63</v>
      </c>
    </row>
    <row r="1207" spans="1:6" x14ac:dyDescent="0.25">
      <c r="A1207" s="85">
        <v>1396788675</v>
      </c>
      <c r="E1207"/>
      <c r="F1207" s="85" t="s">
        <v>63</v>
      </c>
    </row>
    <row r="1208" spans="1:6" x14ac:dyDescent="0.25">
      <c r="A1208" s="85">
        <v>1215175211</v>
      </c>
      <c r="E1208" s="64"/>
      <c r="F1208" s="85" t="s">
        <v>68</v>
      </c>
    </row>
    <row r="1209" spans="1:6" x14ac:dyDescent="0.25">
      <c r="A1209" s="85">
        <v>1285947127</v>
      </c>
      <c r="E1209"/>
      <c r="F1209" s="85" t="s">
        <v>67</v>
      </c>
    </row>
    <row r="1210" spans="1:6" x14ac:dyDescent="0.25">
      <c r="A1210" s="85">
        <v>1801974076</v>
      </c>
      <c r="E1210"/>
      <c r="F1210" s="85" t="s">
        <v>67</v>
      </c>
    </row>
    <row r="1211" spans="1:6" x14ac:dyDescent="0.25">
      <c r="A1211" s="85">
        <v>1528085156</v>
      </c>
      <c r="E1211"/>
      <c r="F1211" s="85" t="s">
        <v>67</v>
      </c>
    </row>
    <row r="1212" spans="1:6" x14ac:dyDescent="0.25">
      <c r="A1212" s="85">
        <v>1780682559</v>
      </c>
      <c r="E1212"/>
      <c r="F1212" s="85" t="s">
        <v>66</v>
      </c>
    </row>
    <row r="1213" spans="1:6" x14ac:dyDescent="0.25">
      <c r="A1213" s="85">
        <v>1326173386</v>
      </c>
      <c r="E1213" s="64"/>
      <c r="F1213" s="85" t="s">
        <v>63</v>
      </c>
    </row>
    <row r="1214" spans="1:6" x14ac:dyDescent="0.25">
      <c r="A1214" s="85">
        <v>1356394233</v>
      </c>
      <c r="E1214"/>
      <c r="F1214" s="85" t="s">
        <v>68</v>
      </c>
    </row>
    <row r="1215" spans="1:6" x14ac:dyDescent="0.25">
      <c r="A1215" s="85">
        <v>1598024390</v>
      </c>
      <c r="E1215"/>
      <c r="F1215" s="85" t="s">
        <v>68</v>
      </c>
    </row>
    <row r="1216" spans="1:6" x14ac:dyDescent="0.25">
      <c r="A1216" s="85">
        <v>1770876229</v>
      </c>
      <c r="E1216"/>
      <c r="F1216" s="85" t="s">
        <v>66</v>
      </c>
    </row>
    <row r="1217" spans="1:6" x14ac:dyDescent="0.25">
      <c r="A1217" s="85">
        <v>1932424850</v>
      </c>
      <c r="E1217" s="64"/>
      <c r="F1217" s="85" t="s">
        <v>63</v>
      </c>
    </row>
    <row r="1218" spans="1:6" x14ac:dyDescent="0.25">
      <c r="A1218" s="85">
        <v>1477729077</v>
      </c>
      <c r="E1218"/>
      <c r="F1218" s="85" t="s">
        <v>67</v>
      </c>
    </row>
    <row r="1219" spans="1:6" x14ac:dyDescent="0.25">
      <c r="A1219" s="85">
        <v>1366856619</v>
      </c>
      <c r="E1219"/>
      <c r="F1219" s="85" t="s">
        <v>70</v>
      </c>
    </row>
    <row r="1220" spans="1:6" x14ac:dyDescent="0.25">
      <c r="A1220" s="85">
        <v>1457317638</v>
      </c>
      <c r="E1220" s="64"/>
      <c r="F1220" s="85" t="s">
        <v>68</v>
      </c>
    </row>
    <row r="1221" spans="1:6" x14ac:dyDescent="0.25">
      <c r="A1221" s="85">
        <v>1649624347</v>
      </c>
      <c r="E1221"/>
      <c r="F1221" s="85" t="s">
        <v>63</v>
      </c>
    </row>
    <row r="1222" spans="1:6" x14ac:dyDescent="0.25">
      <c r="A1222" s="85">
        <v>1003391434</v>
      </c>
      <c r="E1222"/>
      <c r="F1222" s="85" t="s">
        <v>67</v>
      </c>
    </row>
    <row r="1223" spans="1:6" x14ac:dyDescent="0.25">
      <c r="A1223" s="85">
        <v>1205460243</v>
      </c>
      <c r="E1223"/>
      <c r="F1223" s="85" t="s">
        <v>70</v>
      </c>
    </row>
    <row r="1224" spans="1:6" x14ac:dyDescent="0.25">
      <c r="A1224" s="85">
        <v>1033783774</v>
      </c>
      <c r="E1224" s="64"/>
      <c r="F1224" s="85" t="s">
        <v>67</v>
      </c>
    </row>
    <row r="1225" spans="1:6" x14ac:dyDescent="0.25">
      <c r="A1225" s="85">
        <v>1598742058</v>
      </c>
      <c r="E1225" s="64"/>
      <c r="F1225" s="85" t="s">
        <v>70</v>
      </c>
    </row>
    <row r="1226" spans="1:6" x14ac:dyDescent="0.25">
      <c r="A1226" s="85">
        <v>1932213584</v>
      </c>
      <c r="E1226" s="64"/>
      <c r="F1226" s="85" t="s">
        <v>63</v>
      </c>
    </row>
    <row r="1227" spans="1:6" x14ac:dyDescent="0.25">
      <c r="A1227" s="85">
        <v>1053576207</v>
      </c>
      <c r="E1227"/>
      <c r="F1227" s="85" t="s">
        <v>66</v>
      </c>
    </row>
    <row r="1228" spans="1:6" x14ac:dyDescent="0.25">
      <c r="A1228" s="85">
        <v>1780600312</v>
      </c>
      <c r="E1228"/>
      <c r="F1228" s="85" t="s">
        <v>70</v>
      </c>
    </row>
    <row r="1229" spans="1:6" x14ac:dyDescent="0.25">
      <c r="A1229" s="85">
        <v>1346446580</v>
      </c>
      <c r="E1229" s="64"/>
      <c r="F1229" s="85" t="s">
        <v>63</v>
      </c>
    </row>
    <row r="1230" spans="1:6" x14ac:dyDescent="0.25">
      <c r="A1230" s="85">
        <v>1407851843</v>
      </c>
      <c r="E1230" s="64"/>
      <c r="F1230" s="85" t="s">
        <v>66</v>
      </c>
    </row>
    <row r="1231" spans="1:6" x14ac:dyDescent="0.25">
      <c r="A1231" s="85">
        <v>1528043569</v>
      </c>
      <c r="E1231" s="64"/>
      <c r="F1231" s="85" t="s">
        <v>63</v>
      </c>
    </row>
    <row r="1232" spans="1:6" x14ac:dyDescent="0.25">
      <c r="A1232" s="85">
        <v>1831369214</v>
      </c>
      <c r="E1232"/>
      <c r="F1232" s="85" t="s">
        <v>63</v>
      </c>
    </row>
    <row r="1233" spans="1:6" x14ac:dyDescent="0.25">
      <c r="A1233" s="85">
        <v>1568556512</v>
      </c>
      <c r="E1233"/>
      <c r="F1233" s="85" t="s">
        <v>67</v>
      </c>
    </row>
    <row r="1234" spans="1:6" x14ac:dyDescent="0.25">
      <c r="A1234" s="85">
        <v>1982651857</v>
      </c>
      <c r="E1234" s="64"/>
      <c r="F1234" s="85" t="s">
        <v>70</v>
      </c>
    </row>
    <row r="1235" spans="1:6" x14ac:dyDescent="0.25">
      <c r="A1235" s="85">
        <v>1558457499</v>
      </c>
      <c r="E1235" s="64"/>
      <c r="F1235" s="85" t="s">
        <v>66</v>
      </c>
    </row>
    <row r="1236" spans="1:6" x14ac:dyDescent="0.25">
      <c r="A1236" s="85">
        <v>1437425790</v>
      </c>
      <c r="E1236"/>
      <c r="F1236" s="85" t="s">
        <v>66</v>
      </c>
    </row>
    <row r="1237" spans="1:6" x14ac:dyDescent="0.25">
      <c r="A1237" s="85">
        <v>1699110684</v>
      </c>
      <c r="E1237" s="64"/>
      <c r="F1237" s="85" t="s">
        <v>63</v>
      </c>
    </row>
    <row r="1238" spans="1:6" x14ac:dyDescent="0.25">
      <c r="A1238" s="85">
        <v>1912018177</v>
      </c>
      <c r="E1238" s="64"/>
      <c r="F1238" s="85" t="s">
        <v>63</v>
      </c>
    </row>
    <row r="1239" spans="1:6" x14ac:dyDescent="0.25">
      <c r="A1239" s="85">
        <v>1942795695</v>
      </c>
      <c r="E1239" s="64"/>
      <c r="F1239" s="85" t="s">
        <v>67</v>
      </c>
    </row>
    <row r="1240" spans="1:6" x14ac:dyDescent="0.25">
      <c r="A1240" s="85">
        <v>1629576368</v>
      </c>
      <c r="E1240" s="64"/>
      <c r="F1240" s="85" t="s">
        <v>70</v>
      </c>
    </row>
    <row r="1241" spans="1:6" x14ac:dyDescent="0.25">
      <c r="A1241" s="85">
        <v>1073123071</v>
      </c>
      <c r="E1241"/>
      <c r="F1241" s="85" t="s">
        <v>66</v>
      </c>
    </row>
    <row r="1242" spans="1:6" x14ac:dyDescent="0.25">
      <c r="A1242" s="85">
        <v>1487279576</v>
      </c>
      <c r="E1242"/>
      <c r="F1242" s="85" t="s">
        <v>68</v>
      </c>
    </row>
    <row r="1243" spans="1:6" x14ac:dyDescent="0.25">
      <c r="A1243" s="85">
        <v>1831722271</v>
      </c>
      <c r="E1243"/>
      <c r="F1243" s="85" t="s">
        <v>63</v>
      </c>
    </row>
    <row r="1244" spans="1:6" x14ac:dyDescent="0.25">
      <c r="A1244" s="85">
        <v>1912937244</v>
      </c>
      <c r="E1244" s="64"/>
      <c r="F1244" s="85" t="s">
        <v>68</v>
      </c>
    </row>
    <row r="1245" spans="1:6" x14ac:dyDescent="0.25">
      <c r="A1245" s="85">
        <v>1740213297</v>
      </c>
      <c r="E1245"/>
      <c r="F1245" s="85" t="s">
        <v>66</v>
      </c>
    </row>
    <row r="1246" spans="1:6" x14ac:dyDescent="0.25">
      <c r="A1246" s="85">
        <v>1104858638</v>
      </c>
      <c r="E1246" s="64"/>
      <c r="F1246" s="85" t="s">
        <v>66</v>
      </c>
    </row>
    <row r="1247" spans="1:6" x14ac:dyDescent="0.25">
      <c r="A1247" s="85">
        <v>1033124854</v>
      </c>
      <c r="E1247"/>
      <c r="F1247" s="85" t="s">
        <v>66</v>
      </c>
    </row>
    <row r="1248" spans="1:6" x14ac:dyDescent="0.25">
      <c r="A1248" s="85">
        <v>1609859024</v>
      </c>
      <c r="E1248" s="64"/>
      <c r="F1248" s="85" t="s">
        <v>67</v>
      </c>
    </row>
    <row r="1249" spans="1:6" x14ac:dyDescent="0.25">
      <c r="A1249" s="85">
        <v>1033133541</v>
      </c>
      <c r="E1249" s="64"/>
      <c r="F1249" s="85" t="s">
        <v>63</v>
      </c>
    </row>
    <row r="1250" spans="1:6" x14ac:dyDescent="0.25">
      <c r="A1250" s="85">
        <v>1255487831</v>
      </c>
      <c r="E1250" s="64"/>
      <c r="F1250" s="85" t="s">
        <v>66</v>
      </c>
    </row>
    <row r="1251" spans="1:6" x14ac:dyDescent="0.25">
      <c r="A1251" s="85">
        <v>1700819422</v>
      </c>
      <c r="E1251" s="64"/>
      <c r="F1251" s="85" t="s">
        <v>66</v>
      </c>
    </row>
    <row r="1252" spans="1:6" x14ac:dyDescent="0.25">
      <c r="A1252" s="85">
        <v>1730381641</v>
      </c>
      <c r="E1252" s="64"/>
      <c r="F1252" s="85" t="s">
        <v>63</v>
      </c>
    </row>
    <row r="1253" spans="1:6" x14ac:dyDescent="0.25">
      <c r="A1253" s="85">
        <v>1548348089</v>
      </c>
      <c r="E1253" s="64"/>
      <c r="F1253" s="85" t="s">
        <v>63</v>
      </c>
    </row>
    <row r="1254" spans="1:6" x14ac:dyDescent="0.25">
      <c r="A1254" s="85">
        <v>1467411298</v>
      </c>
      <c r="E1254" s="64"/>
      <c r="F1254" s="85" t="s">
        <v>67</v>
      </c>
    </row>
    <row r="1255" spans="1:6" x14ac:dyDescent="0.25">
      <c r="A1255" s="85">
        <v>1730380676</v>
      </c>
      <c r="E1255" s="64"/>
      <c r="F1255" s="85" t="s">
        <v>66</v>
      </c>
    </row>
    <row r="1256" spans="1:6" x14ac:dyDescent="0.25">
      <c r="A1256" s="85">
        <v>1437165172</v>
      </c>
      <c r="E1256" s="64"/>
      <c r="F1256" s="85" t="s">
        <v>70</v>
      </c>
    </row>
    <row r="1257" spans="1:6" x14ac:dyDescent="0.25">
      <c r="A1257" s="85">
        <v>1558350975</v>
      </c>
      <c r="E1257" s="64"/>
      <c r="F1257" s="85" t="s">
        <v>66</v>
      </c>
    </row>
    <row r="1258" spans="1:6" x14ac:dyDescent="0.25">
      <c r="A1258" s="85">
        <v>1598814469</v>
      </c>
      <c r="E1258"/>
      <c r="F1258" s="85" t="s">
        <v>66</v>
      </c>
    </row>
    <row r="1259" spans="1:6" x14ac:dyDescent="0.25">
      <c r="A1259" s="85">
        <v>1164735072</v>
      </c>
      <c r="E1259" s="64"/>
      <c r="F1259" s="85" t="s">
        <v>66</v>
      </c>
    </row>
    <row r="1260" spans="1:6" x14ac:dyDescent="0.25">
      <c r="A1260" s="85">
        <v>1346466596</v>
      </c>
      <c r="E1260" s="64"/>
      <c r="F1260" s="85" t="s">
        <v>63</v>
      </c>
    </row>
    <row r="1261" spans="1:6" x14ac:dyDescent="0.25">
      <c r="A1261" s="85">
        <v>1013043116</v>
      </c>
      <c r="E1261"/>
      <c r="F1261" s="85" t="s">
        <v>66</v>
      </c>
    </row>
    <row r="1262" spans="1:6" x14ac:dyDescent="0.25">
      <c r="A1262" s="85">
        <v>1144586959</v>
      </c>
      <c r="E1262" s="64"/>
      <c r="F1262" s="85" t="s">
        <v>67</v>
      </c>
    </row>
    <row r="1263" spans="1:6" x14ac:dyDescent="0.25">
      <c r="A1263" s="85">
        <v>1619147915</v>
      </c>
      <c r="E1263"/>
      <c r="F1263" s="85" t="s">
        <v>63</v>
      </c>
    </row>
    <row r="1264" spans="1:6" x14ac:dyDescent="0.25">
      <c r="A1264" s="85">
        <v>1184157968</v>
      </c>
      <c r="E1264"/>
      <c r="F1264" s="85" t="s">
        <v>70</v>
      </c>
    </row>
    <row r="1265" spans="1:6" x14ac:dyDescent="0.25">
      <c r="A1265" s="85">
        <v>1255832580</v>
      </c>
      <c r="E1265"/>
      <c r="F1265" s="85" t="s">
        <v>66</v>
      </c>
    </row>
    <row r="1266" spans="1:6" x14ac:dyDescent="0.25">
      <c r="A1266" s="85">
        <v>1861882276</v>
      </c>
      <c r="E1266" s="64"/>
      <c r="F1266" s="85" t="s">
        <v>70</v>
      </c>
    </row>
    <row r="1267" spans="1:6" x14ac:dyDescent="0.25">
      <c r="A1267" s="85">
        <v>1174175962</v>
      </c>
      <c r="E1267"/>
      <c r="F1267" s="85" t="s">
        <v>66</v>
      </c>
    </row>
    <row r="1268" spans="1:6" x14ac:dyDescent="0.25">
      <c r="A1268" s="85">
        <v>1780201517</v>
      </c>
      <c r="E1268" s="64"/>
      <c r="F1268" s="85" t="s">
        <v>66</v>
      </c>
    </row>
    <row r="1269" spans="1:6" x14ac:dyDescent="0.25">
      <c r="A1269" s="85">
        <v>1720757065</v>
      </c>
      <c r="E1269"/>
      <c r="F1269" s="85" t="s">
        <v>68</v>
      </c>
    </row>
    <row r="1270" spans="1:6" x14ac:dyDescent="0.25">
      <c r="A1270" s="85">
        <v>1730896788</v>
      </c>
      <c r="E1270"/>
      <c r="F1270" s="85" t="s">
        <v>63</v>
      </c>
    </row>
    <row r="1271" spans="1:6" x14ac:dyDescent="0.25">
      <c r="A1271" s="85">
        <v>1679550867</v>
      </c>
      <c r="E1271"/>
      <c r="F1271" s="85" t="s">
        <v>70</v>
      </c>
    </row>
    <row r="1272" spans="1:6" x14ac:dyDescent="0.25">
      <c r="A1272" s="85">
        <v>1730178633</v>
      </c>
      <c r="E1272"/>
      <c r="F1272" s="85" t="s">
        <v>67</v>
      </c>
    </row>
    <row r="1273" spans="1:6" x14ac:dyDescent="0.25">
      <c r="A1273" s="85">
        <v>1184699001</v>
      </c>
      <c r="E1273"/>
      <c r="F1273" s="85" t="s">
        <v>70</v>
      </c>
    </row>
    <row r="1274" spans="1:6" x14ac:dyDescent="0.25">
      <c r="A1274" s="85">
        <v>1619078607</v>
      </c>
      <c r="E1274"/>
      <c r="F1274" s="85" t="s">
        <v>63</v>
      </c>
    </row>
    <row r="1275" spans="1:6" x14ac:dyDescent="0.25">
      <c r="A1275" s="85">
        <v>1376517128</v>
      </c>
      <c r="E1275"/>
      <c r="F1275" s="85" t="s">
        <v>63</v>
      </c>
    </row>
    <row r="1276" spans="1:6" x14ac:dyDescent="0.25">
      <c r="A1276" s="85">
        <v>1174518336</v>
      </c>
      <c r="E1276" s="64"/>
      <c r="F1276" s="85" t="s">
        <v>63</v>
      </c>
    </row>
    <row r="1277" spans="1:6" x14ac:dyDescent="0.25">
      <c r="A1277" s="85">
        <v>1285624148</v>
      </c>
      <c r="E1277" s="64"/>
      <c r="F1277" s="85" t="s">
        <v>68</v>
      </c>
    </row>
    <row r="1278" spans="1:6" x14ac:dyDescent="0.25">
      <c r="A1278" s="85">
        <v>1033145586</v>
      </c>
      <c r="E1278"/>
      <c r="F1278" s="85" t="s">
        <v>63</v>
      </c>
    </row>
    <row r="1279" spans="1:6" x14ac:dyDescent="0.25">
      <c r="A1279" s="85">
        <v>1093048902</v>
      </c>
      <c r="E1279" s="64"/>
      <c r="F1279" s="85" t="s">
        <v>68</v>
      </c>
    </row>
    <row r="1280" spans="1:6" x14ac:dyDescent="0.25">
      <c r="A1280" s="85">
        <v>1841383304</v>
      </c>
      <c r="E1280" s="64"/>
      <c r="F1280" s="85" t="s">
        <v>67</v>
      </c>
    </row>
    <row r="1281" spans="1:6" x14ac:dyDescent="0.25">
      <c r="A1281" s="85">
        <v>1528167947</v>
      </c>
      <c r="E1281"/>
      <c r="F1281" s="85" t="s">
        <v>63</v>
      </c>
    </row>
    <row r="1282" spans="1:6" x14ac:dyDescent="0.25">
      <c r="A1282" s="85">
        <v>1750371605</v>
      </c>
      <c r="E1282"/>
      <c r="F1282" s="85" t="s">
        <v>68</v>
      </c>
    </row>
    <row r="1283" spans="1:6" x14ac:dyDescent="0.25">
      <c r="A1283" s="85">
        <v>1720200132</v>
      </c>
      <c r="E1283" s="64"/>
      <c r="F1283" s="85" t="s">
        <v>63</v>
      </c>
    </row>
    <row r="1284" spans="1:6" x14ac:dyDescent="0.25">
      <c r="A1284" s="85">
        <v>1154439156</v>
      </c>
      <c r="E1284"/>
      <c r="F1284" s="85" t="s">
        <v>68</v>
      </c>
    </row>
    <row r="1285" spans="1:6" x14ac:dyDescent="0.25">
      <c r="A1285" s="85">
        <v>1578546990</v>
      </c>
      <c r="E1285" s="64"/>
      <c r="F1285" s="85" t="s">
        <v>66</v>
      </c>
    </row>
    <row r="1286" spans="1:6" x14ac:dyDescent="0.25">
      <c r="A1286" s="85">
        <v>1700825635</v>
      </c>
      <c r="E1286"/>
      <c r="F1286" s="85" t="s">
        <v>66</v>
      </c>
    </row>
    <row r="1287" spans="1:6" x14ac:dyDescent="0.25">
      <c r="A1287" s="85">
        <v>1790765576</v>
      </c>
      <c r="E1287"/>
      <c r="F1287" s="85" t="s">
        <v>66</v>
      </c>
    </row>
    <row r="1288" spans="1:6" x14ac:dyDescent="0.25">
      <c r="A1288" s="85">
        <v>1326319278</v>
      </c>
      <c r="E1288"/>
      <c r="F1288" s="85" t="s">
        <v>66</v>
      </c>
    </row>
    <row r="1289" spans="1:6" x14ac:dyDescent="0.25">
      <c r="A1289" s="85">
        <v>1821304353</v>
      </c>
      <c r="E1289" s="64"/>
      <c r="F1289" s="85" t="s">
        <v>63</v>
      </c>
    </row>
    <row r="1290" spans="1:6" x14ac:dyDescent="0.25">
      <c r="A1290" s="85">
        <v>1902062037</v>
      </c>
      <c r="E1290"/>
      <c r="F1290" s="85" t="s">
        <v>68</v>
      </c>
    </row>
    <row r="1291" spans="1:6" x14ac:dyDescent="0.25">
      <c r="A1291" s="85">
        <v>1740402379</v>
      </c>
      <c r="E1291"/>
      <c r="F1291" s="85" t="s">
        <v>66</v>
      </c>
    </row>
    <row r="1292" spans="1:6" x14ac:dyDescent="0.25">
      <c r="A1292" s="85">
        <v>1205098886</v>
      </c>
      <c r="E1292" s="64"/>
      <c r="F1292" s="85" t="s">
        <v>67</v>
      </c>
    </row>
    <row r="1293" spans="1:6" x14ac:dyDescent="0.25">
      <c r="A1293" s="85">
        <v>1194142166</v>
      </c>
      <c r="E1293" s="64"/>
      <c r="F1293" s="85" t="s">
        <v>63</v>
      </c>
    </row>
    <row r="1294" spans="1:6" x14ac:dyDescent="0.25">
      <c r="A1294" s="85">
        <v>1265819882</v>
      </c>
      <c r="E1294" s="64"/>
      <c r="F1294" s="85" t="s">
        <v>63</v>
      </c>
    </row>
    <row r="1295" spans="1:6" x14ac:dyDescent="0.25">
      <c r="A1295" s="85">
        <v>1427419530</v>
      </c>
      <c r="E1295"/>
      <c r="F1295" s="85" t="s">
        <v>66</v>
      </c>
    </row>
    <row r="1296" spans="1:6" x14ac:dyDescent="0.25">
      <c r="A1296" s="85">
        <v>1467813154</v>
      </c>
      <c r="E1296"/>
      <c r="F1296" s="85" t="s">
        <v>67</v>
      </c>
    </row>
    <row r="1297" spans="1:6" x14ac:dyDescent="0.25">
      <c r="A1297" s="85">
        <v>1124568324</v>
      </c>
      <c r="E1297" s="64"/>
      <c r="F1297" s="85" t="s">
        <v>63</v>
      </c>
    </row>
    <row r="1298" spans="1:6" x14ac:dyDescent="0.25">
      <c r="A1298" s="85">
        <v>1881118420</v>
      </c>
      <c r="E1298"/>
      <c r="F1298" s="85" t="s">
        <v>67</v>
      </c>
    </row>
    <row r="1299" spans="1:6" x14ac:dyDescent="0.25">
      <c r="A1299" s="85">
        <v>1144798992</v>
      </c>
      <c r="E1299"/>
      <c r="F1299" s="85" t="s">
        <v>63</v>
      </c>
    </row>
    <row r="1300" spans="1:6" x14ac:dyDescent="0.25">
      <c r="A1300" s="85">
        <v>1144781774</v>
      </c>
      <c r="E1300"/>
      <c r="F1300" s="85" t="s">
        <v>67</v>
      </c>
    </row>
    <row r="1301" spans="1:6" x14ac:dyDescent="0.25">
      <c r="A1301" s="85">
        <v>1487310967</v>
      </c>
      <c r="E1301"/>
      <c r="F1301" s="85" t="s">
        <v>63</v>
      </c>
    </row>
    <row r="1302" spans="1:6" x14ac:dyDescent="0.25">
      <c r="A1302" s="85">
        <v>1144959362</v>
      </c>
      <c r="E1302"/>
      <c r="F1302" s="85" t="s">
        <v>67</v>
      </c>
    </row>
    <row r="1303" spans="1:6" x14ac:dyDescent="0.25">
      <c r="A1303" s="85">
        <v>1699783563</v>
      </c>
      <c r="E1303" s="64"/>
      <c r="F1303" s="85" t="s">
        <v>68</v>
      </c>
    </row>
    <row r="1304" spans="1:6" x14ac:dyDescent="0.25">
      <c r="A1304" s="85">
        <v>1083723878</v>
      </c>
      <c r="E1304"/>
      <c r="F1304" s="85" t="s">
        <v>67</v>
      </c>
    </row>
    <row r="1305" spans="1:6" x14ac:dyDescent="0.25">
      <c r="A1305" s="85">
        <v>1063550291</v>
      </c>
      <c r="E1305"/>
      <c r="F1305" s="85" t="s">
        <v>66</v>
      </c>
    </row>
    <row r="1306" spans="1:6" x14ac:dyDescent="0.25">
      <c r="A1306" s="85">
        <v>1669413019</v>
      </c>
      <c r="E1306" s="64"/>
      <c r="F1306" s="85" t="s">
        <v>63</v>
      </c>
    </row>
    <row r="1307" spans="1:6" x14ac:dyDescent="0.25">
      <c r="A1307" s="85">
        <v>1225053523</v>
      </c>
      <c r="E1307"/>
      <c r="F1307" s="85" t="s">
        <v>68</v>
      </c>
    </row>
    <row r="1308" spans="1:6" x14ac:dyDescent="0.25">
      <c r="A1308" s="85">
        <v>1336174143</v>
      </c>
      <c r="E1308"/>
      <c r="F1308" s="85" t="s">
        <v>68</v>
      </c>
    </row>
    <row r="1309" spans="1:6" x14ac:dyDescent="0.25">
      <c r="A1309" s="85">
        <v>1578661716</v>
      </c>
      <c r="E1309" s="64"/>
      <c r="F1309" s="85" t="s">
        <v>68</v>
      </c>
    </row>
    <row r="1310" spans="1:6" x14ac:dyDescent="0.25">
      <c r="A1310" s="85">
        <v>1518179126</v>
      </c>
      <c r="E1310" s="64"/>
      <c r="F1310" s="85" t="s">
        <v>67</v>
      </c>
    </row>
    <row r="1311" spans="1:6" x14ac:dyDescent="0.25">
      <c r="A1311" s="85">
        <v>1730355702</v>
      </c>
      <c r="E1311"/>
      <c r="F1311" s="85" t="s">
        <v>66</v>
      </c>
    </row>
    <row r="1312" spans="1:6" x14ac:dyDescent="0.25">
      <c r="A1312" s="85">
        <v>1972598407</v>
      </c>
      <c r="E1312" s="64"/>
      <c r="F1312" s="85" t="s">
        <v>66</v>
      </c>
    </row>
    <row r="1313" spans="1:6" x14ac:dyDescent="0.25">
      <c r="A1313" s="85">
        <v>1487656898</v>
      </c>
      <c r="E1313" s="64"/>
      <c r="F1313" s="85" t="s">
        <v>66</v>
      </c>
    </row>
    <row r="1314" spans="1:6" x14ac:dyDescent="0.25">
      <c r="A1314" s="85">
        <v>1487620563</v>
      </c>
      <c r="E1314"/>
      <c r="F1314" s="85" t="s">
        <v>68</v>
      </c>
    </row>
    <row r="1315" spans="1:6" x14ac:dyDescent="0.25">
      <c r="A1315" s="85">
        <v>1538169008</v>
      </c>
      <c r="E1315" s="64"/>
      <c r="F1315" s="85" t="s">
        <v>67</v>
      </c>
    </row>
    <row r="1316" spans="1:6" x14ac:dyDescent="0.25">
      <c r="A1316" s="85">
        <v>1326068479</v>
      </c>
      <c r="E1316"/>
      <c r="F1316" s="85" t="s">
        <v>68</v>
      </c>
    </row>
    <row r="1317" spans="1:6" x14ac:dyDescent="0.25">
      <c r="A1317" s="85">
        <v>1790984300</v>
      </c>
      <c r="E1317"/>
      <c r="F1317" s="85" t="s">
        <v>66</v>
      </c>
    </row>
    <row r="1318" spans="1:6" x14ac:dyDescent="0.25">
      <c r="A1318" s="85">
        <v>1548201007</v>
      </c>
      <c r="E1318"/>
      <c r="F1318" s="85" t="s">
        <v>66</v>
      </c>
    </row>
    <row r="1319" spans="1:6" x14ac:dyDescent="0.25">
      <c r="A1319" s="85">
        <v>1659558112</v>
      </c>
      <c r="E1319"/>
      <c r="F1319" s="85" t="s">
        <v>70</v>
      </c>
    </row>
    <row r="1320" spans="1:6" x14ac:dyDescent="0.25">
      <c r="A1320" s="85">
        <v>1861436511</v>
      </c>
      <c r="E1320"/>
      <c r="F1320" s="85" t="s">
        <v>63</v>
      </c>
    </row>
    <row r="1321" spans="1:6" x14ac:dyDescent="0.25">
      <c r="A1321" s="85">
        <v>1922263722</v>
      </c>
      <c r="E1321"/>
      <c r="F1321" s="85" t="s">
        <v>63</v>
      </c>
    </row>
    <row r="1322" spans="1:6" x14ac:dyDescent="0.25">
      <c r="A1322" s="85">
        <v>1184740169</v>
      </c>
      <c r="E1322" s="64"/>
      <c r="F1322" s="85" t="s">
        <v>63</v>
      </c>
    </row>
    <row r="1323" spans="1:6" x14ac:dyDescent="0.25">
      <c r="A1323" s="85">
        <v>1457531873</v>
      </c>
      <c r="E1323"/>
      <c r="F1323" s="85" t="s">
        <v>66</v>
      </c>
    </row>
    <row r="1324" spans="1:6" x14ac:dyDescent="0.25">
      <c r="A1324" s="85">
        <v>1275869752</v>
      </c>
      <c r="E1324" s="64"/>
      <c r="F1324" s="85" t="s">
        <v>63</v>
      </c>
    </row>
    <row r="1325" spans="1:6" x14ac:dyDescent="0.25">
      <c r="A1325" s="85">
        <v>1013988922</v>
      </c>
      <c r="E1325" s="64"/>
      <c r="F1325" s="85" t="s">
        <v>66</v>
      </c>
    </row>
    <row r="1326" spans="1:6" x14ac:dyDescent="0.25">
      <c r="A1326" s="85">
        <v>1023390663</v>
      </c>
      <c r="E1326"/>
      <c r="F1326" s="85" t="s">
        <v>63</v>
      </c>
    </row>
    <row r="1327" spans="1:6" x14ac:dyDescent="0.25">
      <c r="A1327" s="85">
        <v>1033436191</v>
      </c>
      <c r="E1327"/>
      <c r="F1327" s="85" t="s">
        <v>67</v>
      </c>
    </row>
    <row r="1328" spans="1:6" x14ac:dyDescent="0.25">
      <c r="A1328" s="85">
        <v>1033430913</v>
      </c>
      <c r="E1328"/>
      <c r="F1328" s="85" t="s">
        <v>63</v>
      </c>
    </row>
    <row r="1329" spans="1:6" x14ac:dyDescent="0.25">
      <c r="A1329" s="85">
        <v>1841551157</v>
      </c>
      <c r="E1329" s="64"/>
      <c r="F1329" s="85" t="s">
        <v>66</v>
      </c>
    </row>
    <row r="1330" spans="1:6" x14ac:dyDescent="0.25">
      <c r="A1330" s="85">
        <v>1356626402</v>
      </c>
      <c r="E1330"/>
      <c r="F1330" s="85" t="s">
        <v>67</v>
      </c>
    </row>
    <row r="1331" spans="1:6" x14ac:dyDescent="0.25">
      <c r="A1331" s="85">
        <v>1801092440</v>
      </c>
      <c r="E1331"/>
      <c r="F1331" s="85" t="s">
        <v>68</v>
      </c>
    </row>
    <row r="1332" spans="1:6" x14ac:dyDescent="0.25">
      <c r="A1332" s="85">
        <v>1407300817</v>
      </c>
      <c r="E1332" s="64"/>
      <c r="F1332" s="85" t="s">
        <v>63</v>
      </c>
    </row>
    <row r="1333" spans="1:6" x14ac:dyDescent="0.25">
      <c r="A1333" s="85">
        <v>1568814648</v>
      </c>
      <c r="E1333" s="64"/>
      <c r="F1333" s="85" t="s">
        <v>63</v>
      </c>
    </row>
    <row r="1334" spans="1:6" x14ac:dyDescent="0.25">
      <c r="A1334" s="85">
        <v>1144679051</v>
      </c>
      <c r="E1334" s="64"/>
      <c r="F1334" s="85" t="s">
        <v>70</v>
      </c>
    </row>
    <row r="1335" spans="1:6" x14ac:dyDescent="0.25">
      <c r="A1335" s="85">
        <v>1053857557</v>
      </c>
      <c r="E1335" s="64"/>
      <c r="F1335" s="85" t="s">
        <v>70</v>
      </c>
    </row>
    <row r="1336" spans="1:6" x14ac:dyDescent="0.25">
      <c r="A1336" s="85">
        <v>1972038602</v>
      </c>
      <c r="E1336"/>
      <c r="F1336" s="85" t="s">
        <v>66</v>
      </c>
    </row>
    <row r="1337" spans="1:6" x14ac:dyDescent="0.25">
      <c r="A1337" s="85">
        <v>1053809699</v>
      </c>
      <c r="E1337"/>
      <c r="F1337" s="85" t="s">
        <v>67</v>
      </c>
    </row>
    <row r="1338" spans="1:6" x14ac:dyDescent="0.25">
      <c r="A1338" s="85">
        <v>1336788827</v>
      </c>
      <c r="E1338"/>
      <c r="F1338" s="85" t="s">
        <v>67</v>
      </c>
    </row>
    <row r="1339" spans="1:6" x14ac:dyDescent="0.25">
      <c r="A1339" s="85">
        <v>1144993437</v>
      </c>
      <c r="E1339" s="64"/>
      <c r="F1339" s="85" t="s">
        <v>68</v>
      </c>
    </row>
    <row r="1340" spans="1:6" x14ac:dyDescent="0.25">
      <c r="A1340" s="85">
        <v>1922728773</v>
      </c>
      <c r="E1340" s="64"/>
      <c r="F1340" s="85" t="s">
        <v>67</v>
      </c>
    </row>
    <row r="1341" spans="1:6" x14ac:dyDescent="0.25">
      <c r="A1341" s="85">
        <v>1598746612</v>
      </c>
      <c r="E1341"/>
      <c r="F1341" s="85" t="s">
        <v>63</v>
      </c>
    </row>
    <row r="1342" spans="1:6" x14ac:dyDescent="0.25">
      <c r="A1342" s="85">
        <v>1356507297</v>
      </c>
      <c r="E1342"/>
      <c r="F1342" s="85" t="s">
        <v>67</v>
      </c>
    </row>
    <row r="1343" spans="1:6" x14ac:dyDescent="0.25">
      <c r="A1343" s="85">
        <v>1427035120</v>
      </c>
      <c r="E1343"/>
      <c r="F1343" s="85" t="s">
        <v>66</v>
      </c>
    </row>
    <row r="1344" spans="1:6" x14ac:dyDescent="0.25">
      <c r="A1344" s="85">
        <v>1457448540</v>
      </c>
      <c r="E1344"/>
      <c r="F1344" s="85" t="s">
        <v>70</v>
      </c>
    </row>
    <row r="1345" spans="1:6" x14ac:dyDescent="0.25">
      <c r="A1345" s="85">
        <v>1376583930</v>
      </c>
      <c r="E1345" s="64"/>
      <c r="F1345" s="85" t="s">
        <v>66</v>
      </c>
    </row>
    <row r="1346" spans="1:6" x14ac:dyDescent="0.25">
      <c r="A1346" s="85">
        <v>1043281280</v>
      </c>
      <c r="E1346"/>
      <c r="F1346" s="85" t="s">
        <v>63</v>
      </c>
    </row>
    <row r="1347" spans="1:6" x14ac:dyDescent="0.25">
      <c r="A1347" s="85">
        <v>1386675536</v>
      </c>
      <c r="E1347"/>
      <c r="F1347" s="85" t="s">
        <v>68</v>
      </c>
    </row>
    <row r="1348" spans="1:6" x14ac:dyDescent="0.25">
      <c r="A1348" s="85">
        <v>1538184833</v>
      </c>
      <c r="E1348" s="64"/>
      <c r="F1348" s="85" t="s">
        <v>70</v>
      </c>
    </row>
    <row r="1349" spans="1:6" x14ac:dyDescent="0.25">
      <c r="A1349" s="85">
        <v>1194765248</v>
      </c>
      <c r="E1349"/>
      <c r="F1349" s="85" t="s">
        <v>63</v>
      </c>
    </row>
    <row r="1350" spans="1:6" x14ac:dyDescent="0.25">
      <c r="A1350" s="85">
        <v>1033130422</v>
      </c>
      <c r="E1350"/>
      <c r="F1350" s="85" t="s">
        <v>63</v>
      </c>
    </row>
    <row r="1351" spans="1:6" x14ac:dyDescent="0.25">
      <c r="A1351" s="85">
        <v>1639136245</v>
      </c>
      <c r="E1351"/>
      <c r="F1351" s="85" t="s">
        <v>66</v>
      </c>
    </row>
    <row r="1352" spans="1:6" x14ac:dyDescent="0.25">
      <c r="A1352" s="85">
        <v>1639159882</v>
      </c>
      <c r="E1352"/>
      <c r="F1352" s="85" t="s">
        <v>67</v>
      </c>
    </row>
    <row r="1353" spans="1:6" x14ac:dyDescent="0.25">
      <c r="A1353" s="85">
        <v>1104006279</v>
      </c>
      <c r="E1353"/>
      <c r="F1353" s="85" t="s">
        <v>70</v>
      </c>
    </row>
    <row r="1354" spans="1:6" x14ac:dyDescent="0.25">
      <c r="A1354" s="85">
        <v>1821277187</v>
      </c>
      <c r="E1354" s="64"/>
      <c r="F1354" s="85" t="s">
        <v>63</v>
      </c>
    </row>
    <row r="1355" spans="1:6" x14ac:dyDescent="0.25">
      <c r="A1355" s="85">
        <v>1073834792</v>
      </c>
      <c r="E1355"/>
      <c r="F1355" s="85" t="s">
        <v>63</v>
      </c>
    </row>
    <row r="1356" spans="1:6" x14ac:dyDescent="0.25">
      <c r="A1356" s="85">
        <v>1295863512</v>
      </c>
      <c r="E1356"/>
      <c r="F1356" s="85" t="s">
        <v>70</v>
      </c>
    </row>
    <row r="1357" spans="1:6" x14ac:dyDescent="0.25">
      <c r="A1357" s="85">
        <v>1225266364</v>
      </c>
      <c r="E1357"/>
      <c r="F1357" s="85" t="s">
        <v>63</v>
      </c>
    </row>
    <row r="1358" spans="1:6" x14ac:dyDescent="0.25">
      <c r="A1358" s="85">
        <v>1215165600</v>
      </c>
      <c r="E1358"/>
      <c r="F1358" s="85" t="s">
        <v>67</v>
      </c>
    </row>
    <row r="1359" spans="1:6" x14ac:dyDescent="0.25">
      <c r="A1359" s="85">
        <v>1275788457</v>
      </c>
      <c r="E1359"/>
      <c r="F1359" s="85" t="s">
        <v>63</v>
      </c>
    </row>
    <row r="1360" spans="1:6" x14ac:dyDescent="0.25">
      <c r="A1360" s="85">
        <v>1245587203</v>
      </c>
      <c r="E1360"/>
      <c r="F1360" s="85" t="s">
        <v>63</v>
      </c>
    </row>
    <row r="1361" spans="1:6" x14ac:dyDescent="0.25">
      <c r="A1361" s="85">
        <v>1013205202</v>
      </c>
      <c r="E1361"/>
      <c r="F1361" s="85" t="s">
        <v>68</v>
      </c>
    </row>
    <row r="1362" spans="1:6" x14ac:dyDescent="0.25">
      <c r="A1362" s="85">
        <v>1851535116</v>
      </c>
      <c r="E1362"/>
      <c r="F1362" s="85" t="s">
        <v>66</v>
      </c>
    </row>
    <row r="1363" spans="1:6" x14ac:dyDescent="0.25">
      <c r="A1363" s="85">
        <v>1023320637</v>
      </c>
      <c r="E1363" s="64"/>
      <c r="F1363" s="85" t="s">
        <v>70</v>
      </c>
    </row>
    <row r="1364" spans="1:6" x14ac:dyDescent="0.25">
      <c r="A1364" s="85">
        <v>1306088422</v>
      </c>
      <c r="E1364"/>
      <c r="F1364" s="85" t="s">
        <v>68</v>
      </c>
    </row>
    <row r="1365" spans="1:6" x14ac:dyDescent="0.25">
      <c r="A1365" s="85">
        <v>1689071433</v>
      </c>
      <c r="E1365"/>
      <c r="F1365" s="85" t="s">
        <v>66</v>
      </c>
    </row>
    <row r="1366" spans="1:6" x14ac:dyDescent="0.25">
      <c r="A1366" s="85">
        <v>1609161694</v>
      </c>
      <c r="E1366" s="64"/>
      <c r="F1366" s="85" t="s">
        <v>63</v>
      </c>
    </row>
    <row r="1367" spans="1:6" x14ac:dyDescent="0.25">
      <c r="A1367" s="85">
        <v>1619326667</v>
      </c>
      <c r="E1367" s="64"/>
      <c r="F1367" s="85" t="s">
        <v>63</v>
      </c>
    </row>
    <row r="1368" spans="1:6" x14ac:dyDescent="0.25">
      <c r="A1368" s="85">
        <v>1144841552</v>
      </c>
      <c r="E1368"/>
      <c r="F1368" s="85" t="s">
        <v>63</v>
      </c>
    </row>
    <row r="1369" spans="1:6" x14ac:dyDescent="0.25">
      <c r="A1369" s="85">
        <v>1043899776</v>
      </c>
      <c r="E1369"/>
      <c r="F1369" s="85" t="s">
        <v>70</v>
      </c>
    </row>
    <row r="1370" spans="1:6" x14ac:dyDescent="0.25">
      <c r="A1370" s="85">
        <v>1801561378</v>
      </c>
      <c r="E1370"/>
      <c r="F1370" s="85" t="s">
        <v>63</v>
      </c>
    </row>
    <row r="1371" spans="1:6" x14ac:dyDescent="0.25">
      <c r="A1371" s="85">
        <v>1033172879</v>
      </c>
      <c r="E1371"/>
      <c r="F1371" s="85" t="s">
        <v>68</v>
      </c>
    </row>
    <row r="1372" spans="1:6" x14ac:dyDescent="0.25">
      <c r="A1372" s="85">
        <v>1417051962</v>
      </c>
      <c r="E1372"/>
      <c r="F1372" s="85" t="s">
        <v>66</v>
      </c>
    </row>
    <row r="1373" spans="1:6" x14ac:dyDescent="0.25">
      <c r="A1373" s="85">
        <v>1689756108</v>
      </c>
      <c r="E1373"/>
      <c r="F1373" s="85" t="s">
        <v>68</v>
      </c>
    </row>
    <row r="1374" spans="1:6" x14ac:dyDescent="0.25">
      <c r="A1374" s="85">
        <v>1033440862</v>
      </c>
      <c r="E1374" s="64"/>
      <c r="F1374" s="85" t="s">
        <v>66</v>
      </c>
    </row>
    <row r="1375" spans="1:6" x14ac:dyDescent="0.25">
      <c r="A1375" s="85">
        <v>1841231438</v>
      </c>
      <c r="E1375" s="64"/>
      <c r="F1375" s="85" t="s">
        <v>70</v>
      </c>
    </row>
    <row r="1376" spans="1:6" x14ac:dyDescent="0.25">
      <c r="A1376" s="85">
        <v>1558300152</v>
      </c>
      <c r="E1376"/>
      <c r="F1376" s="85" t="s">
        <v>67</v>
      </c>
    </row>
    <row r="1377" spans="1:6" x14ac:dyDescent="0.25">
      <c r="A1377" s="85">
        <v>1255389060</v>
      </c>
      <c r="E1377"/>
      <c r="F1377" s="85" t="s">
        <v>70</v>
      </c>
    </row>
    <row r="1378" spans="1:6" x14ac:dyDescent="0.25">
      <c r="A1378" s="85">
        <v>1215903281</v>
      </c>
      <c r="E1378" s="64"/>
      <c r="F1378" s="85" t="s">
        <v>66</v>
      </c>
    </row>
    <row r="1379" spans="1:6" x14ac:dyDescent="0.25">
      <c r="A1379" s="85">
        <v>1598711459</v>
      </c>
      <c r="E1379"/>
      <c r="F1379" s="85" t="s">
        <v>63</v>
      </c>
    </row>
    <row r="1380" spans="1:6" x14ac:dyDescent="0.25">
      <c r="A1380" s="85">
        <v>1184688798</v>
      </c>
      <c r="E1380" s="64"/>
      <c r="F1380" s="85" t="s">
        <v>70</v>
      </c>
    </row>
    <row r="1381" spans="1:6" x14ac:dyDescent="0.25">
      <c r="A1381" s="85">
        <v>1982677084</v>
      </c>
      <c r="E1381"/>
      <c r="F1381" s="85" t="s">
        <v>66</v>
      </c>
    </row>
    <row r="1382" spans="1:6" x14ac:dyDescent="0.25">
      <c r="A1382" s="85">
        <v>1619098183</v>
      </c>
      <c r="E1382" s="64"/>
      <c r="F1382" s="85" t="s">
        <v>68</v>
      </c>
    </row>
    <row r="1383" spans="1:6" x14ac:dyDescent="0.25">
      <c r="A1383" s="85">
        <v>1992012363</v>
      </c>
      <c r="E1383" s="64"/>
      <c r="F1383" s="85" t="s">
        <v>63</v>
      </c>
    </row>
    <row r="1384" spans="1:6" x14ac:dyDescent="0.25">
      <c r="A1384" s="85">
        <v>1508029505</v>
      </c>
      <c r="E1384"/>
      <c r="F1384" s="85" t="s">
        <v>63</v>
      </c>
    </row>
    <row r="1385" spans="1:6" x14ac:dyDescent="0.25">
      <c r="A1385" s="85">
        <v>1447239041</v>
      </c>
      <c r="E1385"/>
      <c r="F1385" s="85" t="s">
        <v>63</v>
      </c>
    </row>
    <row r="1386" spans="1:6" x14ac:dyDescent="0.25">
      <c r="A1386" s="85">
        <v>1427226448</v>
      </c>
      <c r="E1386"/>
      <c r="F1386" s="85" t="s">
        <v>66</v>
      </c>
    </row>
    <row r="1387" spans="1:6" x14ac:dyDescent="0.25">
      <c r="A1387" s="85">
        <v>1952324576</v>
      </c>
      <c r="E1387" s="64"/>
      <c r="F1387" s="85" t="s">
        <v>63</v>
      </c>
    </row>
    <row r="1388" spans="1:6" x14ac:dyDescent="0.25">
      <c r="A1388" s="85">
        <v>1710192828</v>
      </c>
      <c r="E1388"/>
      <c r="F1388" s="85" t="s">
        <v>67</v>
      </c>
    </row>
    <row r="1389" spans="1:6" x14ac:dyDescent="0.25">
      <c r="A1389" s="85">
        <v>1578860607</v>
      </c>
      <c r="E1389"/>
      <c r="F1389" s="85" t="s">
        <v>68</v>
      </c>
    </row>
    <row r="1390" spans="1:6" x14ac:dyDescent="0.25">
      <c r="A1390" s="85">
        <v>1114260270</v>
      </c>
      <c r="E1390" s="64"/>
      <c r="F1390" s="85" t="s">
        <v>66</v>
      </c>
    </row>
    <row r="1391" spans="1:6" x14ac:dyDescent="0.25">
      <c r="A1391" s="85">
        <v>1376805853</v>
      </c>
      <c r="E1391"/>
      <c r="F1391" s="85" t="s">
        <v>66</v>
      </c>
    </row>
    <row r="1392" spans="1:6" x14ac:dyDescent="0.25">
      <c r="A1392" s="85">
        <v>1528409844</v>
      </c>
      <c r="E1392"/>
      <c r="F1392" s="85" t="s">
        <v>67</v>
      </c>
    </row>
    <row r="1393" spans="1:6" x14ac:dyDescent="0.25">
      <c r="A1393" s="85">
        <v>1437316593</v>
      </c>
      <c r="E1393"/>
      <c r="F1393" s="85" t="s">
        <v>67</v>
      </c>
    </row>
    <row r="1394" spans="1:6" x14ac:dyDescent="0.25">
      <c r="A1394" s="85">
        <v>1790822963</v>
      </c>
      <c r="E1394"/>
      <c r="F1394" s="85" t="s">
        <v>70</v>
      </c>
    </row>
    <row r="1395" spans="1:6" x14ac:dyDescent="0.25">
      <c r="A1395" s="85">
        <v>1770996027</v>
      </c>
      <c r="E1395" s="64"/>
      <c r="F1395" s="85" t="s">
        <v>67</v>
      </c>
    </row>
    <row r="1396" spans="1:6" x14ac:dyDescent="0.25">
      <c r="A1396" s="85">
        <v>1093294282</v>
      </c>
      <c r="E1396" s="64"/>
      <c r="F1396" s="85" t="s">
        <v>63</v>
      </c>
    </row>
    <row r="1397" spans="1:6" x14ac:dyDescent="0.25">
      <c r="A1397" s="85">
        <v>1417578766</v>
      </c>
      <c r="E1397"/>
      <c r="F1397" s="85" t="s">
        <v>63</v>
      </c>
    </row>
    <row r="1398" spans="1:6" x14ac:dyDescent="0.25">
      <c r="A1398" s="85">
        <v>1629682596</v>
      </c>
      <c r="E1398" s="64"/>
      <c r="F1398" s="85" t="s">
        <v>70</v>
      </c>
    </row>
    <row r="1399" spans="1:6" x14ac:dyDescent="0.25">
      <c r="A1399" s="85">
        <v>1801521802</v>
      </c>
      <c r="E1399"/>
      <c r="F1399" s="85" t="s">
        <v>63</v>
      </c>
    </row>
    <row r="1400" spans="1:6" x14ac:dyDescent="0.25">
      <c r="A1400" s="85">
        <v>1972211050</v>
      </c>
      <c r="E1400" s="64"/>
      <c r="F1400" s="85" t="s">
        <v>63</v>
      </c>
    </row>
    <row r="1401" spans="1:6" x14ac:dyDescent="0.25">
      <c r="A1401" s="85">
        <v>1144230996</v>
      </c>
      <c r="E1401"/>
      <c r="F1401" s="85" t="s">
        <v>70</v>
      </c>
    </row>
    <row r="1402" spans="1:6" x14ac:dyDescent="0.25">
      <c r="A1402" s="85">
        <v>1194700914</v>
      </c>
      <c r="E1402" s="64"/>
      <c r="F1402" s="85" t="s">
        <v>63</v>
      </c>
    </row>
    <row r="1403" spans="1:6" x14ac:dyDescent="0.25">
      <c r="A1403" s="85">
        <v>1306921218</v>
      </c>
      <c r="E1403" s="64"/>
      <c r="F1403" s="85" t="s">
        <v>66</v>
      </c>
    </row>
    <row r="1404" spans="1:6" x14ac:dyDescent="0.25">
      <c r="A1404" s="85">
        <v>1417020777</v>
      </c>
      <c r="E1404"/>
      <c r="F1404" s="85" t="s">
        <v>63</v>
      </c>
    </row>
    <row r="1405" spans="1:6" x14ac:dyDescent="0.25">
      <c r="A1405" s="85">
        <v>1043282569</v>
      </c>
      <c r="E1405" s="64"/>
      <c r="F1405" s="85" t="s">
        <v>63</v>
      </c>
    </row>
    <row r="1406" spans="1:6" x14ac:dyDescent="0.25">
      <c r="A1406" s="85">
        <v>1912914102</v>
      </c>
      <c r="E1406"/>
      <c r="F1406" s="85" t="s">
        <v>63</v>
      </c>
    </row>
    <row r="1407" spans="1:6" x14ac:dyDescent="0.25">
      <c r="A1407" s="85">
        <v>1700830353</v>
      </c>
      <c r="E1407"/>
      <c r="F1407" s="85" t="s">
        <v>68</v>
      </c>
    </row>
    <row r="1408" spans="1:6" x14ac:dyDescent="0.25">
      <c r="A1408" s="85">
        <v>1013039734</v>
      </c>
      <c r="E1408" s="64"/>
      <c r="F1408" s="85" t="s">
        <v>63</v>
      </c>
    </row>
    <row r="1409" spans="1:6" x14ac:dyDescent="0.25">
      <c r="A1409" s="85">
        <v>1710971254</v>
      </c>
      <c r="E1409"/>
      <c r="F1409" s="85" t="s">
        <v>67</v>
      </c>
    </row>
    <row r="1410" spans="1:6" x14ac:dyDescent="0.25">
      <c r="A1410" s="85">
        <v>1043339575</v>
      </c>
      <c r="E1410"/>
      <c r="F1410" s="85" t="s">
        <v>68</v>
      </c>
    </row>
    <row r="1411" spans="1:6" x14ac:dyDescent="0.25">
      <c r="A1411" s="85">
        <v>1164485751</v>
      </c>
      <c r="E1411"/>
      <c r="F1411" s="85" t="s">
        <v>63</v>
      </c>
    </row>
    <row r="1412" spans="1:6" x14ac:dyDescent="0.25">
      <c r="A1412" s="85">
        <v>1649205790</v>
      </c>
      <c r="E1412" s="64"/>
      <c r="F1412" s="85" t="s">
        <v>63</v>
      </c>
    </row>
    <row r="1413" spans="1:6" x14ac:dyDescent="0.25">
      <c r="A1413" s="85">
        <v>1821310004</v>
      </c>
      <c r="E1413" s="64"/>
      <c r="F1413" s="85" t="s">
        <v>66</v>
      </c>
    </row>
    <row r="1414" spans="1:6" x14ac:dyDescent="0.25">
      <c r="A1414" s="85">
        <v>1861472292</v>
      </c>
      <c r="E1414"/>
      <c r="F1414" s="85" t="s">
        <v>66</v>
      </c>
    </row>
    <row r="1415" spans="1:6" x14ac:dyDescent="0.25">
      <c r="A1415" s="85">
        <v>1275820631</v>
      </c>
      <c r="E1415"/>
      <c r="F1415" s="85" t="s">
        <v>67</v>
      </c>
    </row>
    <row r="1416" spans="1:6" x14ac:dyDescent="0.25">
      <c r="A1416" s="85">
        <v>1679896856</v>
      </c>
      <c r="E1416"/>
      <c r="F1416" s="85" t="s">
        <v>66</v>
      </c>
    </row>
    <row r="1417" spans="1:6" x14ac:dyDescent="0.25">
      <c r="A1417" s="85">
        <v>1407099112</v>
      </c>
      <c r="E1417"/>
      <c r="F1417" s="85" t="s">
        <v>70</v>
      </c>
    </row>
    <row r="1418" spans="1:6" x14ac:dyDescent="0.25">
      <c r="A1418" s="85">
        <v>1598028870</v>
      </c>
      <c r="E1418" s="64"/>
      <c r="F1418" s="85" t="s">
        <v>68</v>
      </c>
    </row>
    <row r="1419" spans="1:6" x14ac:dyDescent="0.25">
      <c r="A1419" s="85">
        <v>1336570456</v>
      </c>
      <c r="E1419"/>
      <c r="F1419" s="85" t="s">
        <v>70</v>
      </c>
    </row>
    <row r="1420" spans="1:6" x14ac:dyDescent="0.25">
      <c r="A1420" s="85">
        <v>1265669089</v>
      </c>
      <c r="E1420"/>
      <c r="F1420" s="85" t="s">
        <v>67</v>
      </c>
    </row>
    <row r="1421" spans="1:6" x14ac:dyDescent="0.25">
      <c r="A1421" s="85">
        <v>1235457748</v>
      </c>
      <c r="E1421"/>
      <c r="F1421" s="85" t="s">
        <v>70</v>
      </c>
    </row>
    <row r="1422" spans="1:6" x14ac:dyDescent="0.25">
      <c r="A1422" s="85">
        <v>1184004301</v>
      </c>
      <c r="E1422"/>
      <c r="F1422" s="85" t="s">
        <v>66</v>
      </c>
    </row>
    <row r="1423" spans="1:6" x14ac:dyDescent="0.25">
      <c r="A1423" s="85">
        <v>1003274192</v>
      </c>
      <c r="E1423" s="64"/>
      <c r="F1423" s="85" t="s">
        <v>66</v>
      </c>
    </row>
    <row r="1424" spans="1:6" x14ac:dyDescent="0.25">
      <c r="A1424" s="85">
        <v>1306351671</v>
      </c>
      <c r="E1424"/>
      <c r="F1424" s="85" t="s">
        <v>66</v>
      </c>
    </row>
    <row r="1425" spans="1:6" x14ac:dyDescent="0.25">
      <c r="A1425" s="85">
        <v>1033682711</v>
      </c>
      <c r="E1425"/>
      <c r="F1425" s="85" t="s">
        <v>67</v>
      </c>
    </row>
    <row r="1426" spans="1:6" x14ac:dyDescent="0.25">
      <c r="A1426" s="85">
        <v>1164066452</v>
      </c>
      <c r="E1426" s="64"/>
      <c r="F1426" s="85" t="s">
        <v>70</v>
      </c>
    </row>
    <row r="1427" spans="1:6" x14ac:dyDescent="0.25">
      <c r="A1427" s="85">
        <v>1407514276</v>
      </c>
      <c r="E1427"/>
      <c r="F1427" s="85" t="s">
        <v>66</v>
      </c>
    </row>
    <row r="1428" spans="1:6" x14ac:dyDescent="0.25">
      <c r="A1428" s="85">
        <v>1124082748</v>
      </c>
      <c r="E1428"/>
      <c r="F1428" s="85" t="s">
        <v>68</v>
      </c>
    </row>
    <row r="1429" spans="1:6" x14ac:dyDescent="0.25">
      <c r="A1429" s="85">
        <v>1861487456</v>
      </c>
      <c r="E1429"/>
      <c r="F1429" s="85" t="s">
        <v>66</v>
      </c>
    </row>
    <row r="1430" spans="1:6" x14ac:dyDescent="0.25">
      <c r="A1430" s="85">
        <v>1922094580</v>
      </c>
      <c r="E1430"/>
      <c r="F1430" s="85" t="s">
        <v>63</v>
      </c>
    </row>
    <row r="1431" spans="1:6" x14ac:dyDescent="0.25">
      <c r="A1431" s="85">
        <v>1376537605</v>
      </c>
      <c r="E1431"/>
      <c r="F1431" s="85" t="s">
        <v>68</v>
      </c>
    </row>
    <row r="1432" spans="1:6" x14ac:dyDescent="0.25">
      <c r="A1432" s="85">
        <v>1003906959</v>
      </c>
      <c r="E1432" s="64"/>
      <c r="F1432" s="85" t="s">
        <v>68</v>
      </c>
    </row>
    <row r="1433" spans="1:6" x14ac:dyDescent="0.25">
      <c r="A1433" s="85">
        <v>1346290442</v>
      </c>
      <c r="E1433"/>
      <c r="F1433" s="85" t="s">
        <v>70</v>
      </c>
    </row>
    <row r="1434" spans="1:6" x14ac:dyDescent="0.25">
      <c r="A1434" s="85">
        <v>1932173143</v>
      </c>
      <c r="E1434"/>
      <c r="F1434" s="85" t="s">
        <v>66</v>
      </c>
    </row>
    <row r="1435" spans="1:6" x14ac:dyDescent="0.25">
      <c r="A1435" s="85">
        <v>1396788162</v>
      </c>
      <c r="E1435"/>
      <c r="F1435" s="85" t="s">
        <v>63</v>
      </c>
    </row>
    <row r="1436" spans="1:6" x14ac:dyDescent="0.25">
      <c r="A1436" s="85">
        <v>1639317993</v>
      </c>
      <c r="E1436"/>
      <c r="F1436" s="85" t="s">
        <v>70</v>
      </c>
    </row>
    <row r="1437" spans="1:6" x14ac:dyDescent="0.25">
      <c r="A1437" s="85">
        <v>1124014923</v>
      </c>
      <c r="E1437"/>
      <c r="F1437" s="85" t="s">
        <v>67</v>
      </c>
    </row>
    <row r="1438" spans="1:6" x14ac:dyDescent="0.25">
      <c r="A1438" s="85">
        <v>1649369554</v>
      </c>
      <c r="E1438" s="64"/>
      <c r="F1438" s="85" t="s">
        <v>63</v>
      </c>
    </row>
    <row r="1439" spans="1:6" x14ac:dyDescent="0.25">
      <c r="A1439" s="85">
        <v>1619049749</v>
      </c>
      <c r="E1439" s="64"/>
      <c r="F1439" s="85" t="s">
        <v>63</v>
      </c>
    </row>
    <row r="1440" spans="1:6" x14ac:dyDescent="0.25">
      <c r="A1440" s="85">
        <v>1467436170</v>
      </c>
      <c r="E1440"/>
      <c r="F1440" s="85" t="s">
        <v>63</v>
      </c>
    </row>
    <row r="1441" spans="1:6" x14ac:dyDescent="0.25">
      <c r="A1441" s="85">
        <v>1518908714</v>
      </c>
      <c r="E1441"/>
      <c r="F1441" s="85" t="s">
        <v>66</v>
      </c>
    </row>
    <row r="1442" spans="1:6" x14ac:dyDescent="0.25">
      <c r="A1442" s="85">
        <v>1801027644</v>
      </c>
      <c r="E1442" s="64"/>
      <c r="F1442" s="85" t="s">
        <v>68</v>
      </c>
    </row>
    <row r="1443" spans="1:6" x14ac:dyDescent="0.25">
      <c r="A1443" s="85">
        <v>1144284803</v>
      </c>
      <c r="E1443"/>
      <c r="F1443" s="85" t="s">
        <v>66</v>
      </c>
    </row>
    <row r="1444" spans="1:6" x14ac:dyDescent="0.25">
      <c r="A1444" s="85">
        <v>1942578380</v>
      </c>
      <c r="E1444"/>
      <c r="F1444" s="85" t="s">
        <v>67</v>
      </c>
    </row>
    <row r="1445" spans="1:6" x14ac:dyDescent="0.25">
      <c r="A1445" s="85">
        <v>1689803678</v>
      </c>
      <c r="E1445" s="64"/>
      <c r="F1445" s="85" t="s">
        <v>70</v>
      </c>
    </row>
    <row r="1446" spans="1:6" x14ac:dyDescent="0.25">
      <c r="A1446" s="85">
        <v>1437409315</v>
      </c>
      <c r="E1446"/>
      <c r="F1446" s="85" t="s">
        <v>63</v>
      </c>
    </row>
    <row r="1447" spans="1:6" x14ac:dyDescent="0.25">
      <c r="A1447" s="85">
        <v>1790040640</v>
      </c>
      <c r="E1447"/>
      <c r="F1447" s="85" t="s">
        <v>66</v>
      </c>
    </row>
    <row r="1448" spans="1:6" x14ac:dyDescent="0.25">
      <c r="A1448" s="85">
        <v>1932542156</v>
      </c>
      <c r="E1448" s="64"/>
      <c r="F1448" s="85" t="s">
        <v>67</v>
      </c>
    </row>
    <row r="1449" spans="1:6" x14ac:dyDescent="0.25">
      <c r="A1449" s="85">
        <v>1760881304</v>
      </c>
      <c r="E1449"/>
      <c r="F1449" s="85" t="s">
        <v>63</v>
      </c>
    </row>
    <row r="1450" spans="1:6" x14ac:dyDescent="0.25">
      <c r="A1450" s="85">
        <v>1679908875</v>
      </c>
      <c r="E1450" s="64"/>
      <c r="F1450" s="85" t="s">
        <v>70</v>
      </c>
    </row>
    <row r="1451" spans="1:6" x14ac:dyDescent="0.25">
      <c r="A1451" s="85">
        <v>1104276674</v>
      </c>
      <c r="E1451"/>
      <c r="F1451" s="85" t="s">
        <v>68</v>
      </c>
    </row>
    <row r="1452" spans="1:6" x14ac:dyDescent="0.25">
      <c r="A1452" s="85">
        <v>1902335425</v>
      </c>
      <c r="E1452" s="64"/>
      <c r="F1452" s="85" t="s">
        <v>67</v>
      </c>
    </row>
    <row r="1453" spans="1:6" x14ac:dyDescent="0.25">
      <c r="A1453" s="85">
        <v>1003394545</v>
      </c>
      <c r="E1453"/>
      <c r="F1453" s="85" t="s">
        <v>63</v>
      </c>
    </row>
    <row r="1454" spans="1:6" x14ac:dyDescent="0.25">
      <c r="A1454" s="85">
        <v>1326559568</v>
      </c>
      <c r="E1454"/>
      <c r="F1454" s="85" t="s">
        <v>67</v>
      </c>
    </row>
    <row r="1455" spans="1:6" x14ac:dyDescent="0.25">
      <c r="A1455" s="85">
        <v>1225536501</v>
      </c>
      <c r="E1455"/>
      <c r="F1455" s="85" t="s">
        <v>68</v>
      </c>
    </row>
    <row r="1456" spans="1:6" x14ac:dyDescent="0.25">
      <c r="A1456" s="85">
        <v>1578048872</v>
      </c>
      <c r="E1456"/>
      <c r="F1456" s="85" t="s">
        <v>63</v>
      </c>
    </row>
    <row r="1457" spans="1:6" x14ac:dyDescent="0.25">
      <c r="A1457" s="85">
        <v>1700817350</v>
      </c>
      <c r="E1457"/>
      <c r="F1457" s="85" t="s">
        <v>63</v>
      </c>
    </row>
    <row r="1458" spans="1:6" x14ac:dyDescent="0.25">
      <c r="A1458" s="85">
        <v>1851388904</v>
      </c>
      <c r="E1458"/>
      <c r="F1458" s="85" t="s">
        <v>70</v>
      </c>
    </row>
    <row r="1459" spans="1:6" x14ac:dyDescent="0.25">
      <c r="A1459" s="85">
        <v>1942239819</v>
      </c>
      <c r="E1459"/>
      <c r="F1459" s="85" t="s">
        <v>70</v>
      </c>
    </row>
    <row r="1460" spans="1:6" x14ac:dyDescent="0.25">
      <c r="A1460" s="85">
        <v>1780779355</v>
      </c>
      <c r="E1460"/>
      <c r="F1460" s="85" t="s">
        <v>63</v>
      </c>
    </row>
    <row r="1461" spans="1:6" x14ac:dyDescent="0.25">
      <c r="A1461" s="85">
        <v>1174585814</v>
      </c>
      <c r="E1461"/>
      <c r="F1461" s="85" t="s">
        <v>63</v>
      </c>
    </row>
    <row r="1462" spans="1:6" x14ac:dyDescent="0.25">
      <c r="A1462" s="85">
        <v>1518963198</v>
      </c>
      <c r="E1462"/>
      <c r="F1462" s="85" t="s">
        <v>66</v>
      </c>
    </row>
    <row r="1463" spans="1:6" x14ac:dyDescent="0.25">
      <c r="A1463" s="85">
        <v>1124245162</v>
      </c>
      <c r="E1463" s="64"/>
      <c r="F1463" s="85" t="s">
        <v>70</v>
      </c>
    </row>
    <row r="1464" spans="1:6" x14ac:dyDescent="0.25">
      <c r="A1464" s="85">
        <v>1841446655</v>
      </c>
      <c r="E1464"/>
      <c r="F1464" s="85" t="s">
        <v>63</v>
      </c>
    </row>
    <row r="1465" spans="1:6" x14ac:dyDescent="0.25">
      <c r="A1465" s="85">
        <v>1407913916</v>
      </c>
      <c r="E1465" s="64"/>
      <c r="F1465" s="85" t="s">
        <v>66</v>
      </c>
    </row>
    <row r="1466" spans="1:6" x14ac:dyDescent="0.25">
      <c r="A1466" s="85">
        <v>1891816369</v>
      </c>
      <c r="E1466" s="64"/>
      <c r="F1466" s="85" t="s">
        <v>68</v>
      </c>
    </row>
    <row r="1467" spans="1:6" x14ac:dyDescent="0.25">
      <c r="A1467" s="85">
        <v>1205995701</v>
      </c>
      <c r="E1467" s="64"/>
      <c r="F1467" s="85" t="s">
        <v>66</v>
      </c>
    </row>
    <row r="1468" spans="1:6" x14ac:dyDescent="0.25">
      <c r="A1468" s="85">
        <v>1649254764</v>
      </c>
      <c r="E1468" s="64"/>
      <c r="F1468" s="85" t="s">
        <v>66</v>
      </c>
    </row>
    <row r="1469" spans="1:6" x14ac:dyDescent="0.25">
      <c r="A1469" s="85">
        <v>1689615007</v>
      </c>
      <c r="E1469" s="64"/>
      <c r="F1469" s="85" t="s">
        <v>63</v>
      </c>
    </row>
    <row r="1470" spans="1:6" x14ac:dyDescent="0.25">
      <c r="A1470" s="85">
        <v>1194956185</v>
      </c>
      <c r="E1470"/>
      <c r="F1470" s="85" t="s">
        <v>70</v>
      </c>
    </row>
    <row r="1471" spans="1:6" x14ac:dyDescent="0.25">
      <c r="A1471" s="85">
        <v>1518956366</v>
      </c>
      <c r="E1471" s="64"/>
      <c r="F1471" s="85" t="s">
        <v>66</v>
      </c>
    </row>
    <row r="1472" spans="1:6" x14ac:dyDescent="0.25">
      <c r="A1472" s="85">
        <v>1518139914</v>
      </c>
      <c r="E1472"/>
      <c r="F1472" s="85" t="s">
        <v>63</v>
      </c>
    </row>
    <row r="1473" spans="1:6" x14ac:dyDescent="0.25">
      <c r="A1473" s="85">
        <v>1659345387</v>
      </c>
      <c r="E1473" s="64"/>
      <c r="F1473" s="85" t="s">
        <v>63</v>
      </c>
    </row>
    <row r="1474" spans="1:6" x14ac:dyDescent="0.25">
      <c r="A1474" s="85">
        <v>1932287893</v>
      </c>
      <c r="E1474"/>
      <c r="F1474" s="85" t="s">
        <v>66</v>
      </c>
    </row>
    <row r="1475" spans="1:6" x14ac:dyDescent="0.25">
      <c r="A1475" s="85">
        <v>1558345462</v>
      </c>
      <c r="E1475"/>
      <c r="F1475" s="85" t="s">
        <v>67</v>
      </c>
    </row>
    <row r="1476" spans="1:6" x14ac:dyDescent="0.25">
      <c r="A1476" s="85">
        <v>1851684765</v>
      </c>
      <c r="E1476"/>
      <c r="F1476" s="85" t="s">
        <v>66</v>
      </c>
    </row>
    <row r="1477" spans="1:6" x14ac:dyDescent="0.25">
      <c r="A1477" s="85">
        <v>1114906195</v>
      </c>
      <c r="E1477"/>
      <c r="F1477" s="85" t="s">
        <v>66</v>
      </c>
    </row>
    <row r="1478" spans="1:6" x14ac:dyDescent="0.25">
      <c r="A1478" s="85">
        <v>1265636823</v>
      </c>
      <c r="E1478" s="64"/>
      <c r="F1478" s="85" t="s">
        <v>63</v>
      </c>
    </row>
    <row r="1479" spans="1:6" x14ac:dyDescent="0.25">
      <c r="A1479" s="85">
        <v>1285253518</v>
      </c>
      <c r="E1479"/>
      <c r="F1479" s="85" t="s">
        <v>68</v>
      </c>
    </row>
    <row r="1480" spans="1:6" x14ac:dyDescent="0.25">
      <c r="A1480" s="85">
        <v>1447678271</v>
      </c>
      <c r="E1480"/>
      <c r="F1480" s="85" t="s">
        <v>63</v>
      </c>
    </row>
    <row r="1481" spans="1:6" x14ac:dyDescent="0.25">
      <c r="A1481" s="85">
        <v>1194145672</v>
      </c>
      <c r="E1481"/>
      <c r="F1481" s="85" t="s">
        <v>67</v>
      </c>
    </row>
    <row r="1482" spans="1:6" x14ac:dyDescent="0.25">
      <c r="A1482" s="85">
        <v>1346583242</v>
      </c>
      <c r="E1482" s="64"/>
      <c r="F1482" s="85" t="s">
        <v>70</v>
      </c>
    </row>
    <row r="1483" spans="1:6" x14ac:dyDescent="0.25">
      <c r="A1483" s="85">
        <v>1629272208</v>
      </c>
      <c r="E1483"/>
      <c r="F1483" s="85" t="s">
        <v>63</v>
      </c>
    </row>
    <row r="1484" spans="1:6" x14ac:dyDescent="0.25">
      <c r="A1484" s="85">
        <v>1811335482</v>
      </c>
      <c r="E1484"/>
      <c r="F1484" s="85" t="s">
        <v>63</v>
      </c>
    </row>
    <row r="1485" spans="1:6" x14ac:dyDescent="0.25">
      <c r="A1485" s="85">
        <v>1497387518</v>
      </c>
      <c r="E1485" s="64"/>
      <c r="F1485" s="85" t="s">
        <v>63</v>
      </c>
    </row>
    <row r="1486" spans="1:6" x14ac:dyDescent="0.25">
      <c r="A1486" s="85">
        <v>1750368163</v>
      </c>
      <c r="E1486" s="64"/>
      <c r="F1486" s="85" t="s">
        <v>70</v>
      </c>
    </row>
    <row r="1487" spans="1:6" x14ac:dyDescent="0.25">
      <c r="A1487" s="85">
        <v>1992794192</v>
      </c>
      <c r="E1487" s="64"/>
      <c r="F1487" s="85" t="s">
        <v>66</v>
      </c>
    </row>
    <row r="1488" spans="1:6" x14ac:dyDescent="0.25">
      <c r="A1488" s="85">
        <v>1508809039</v>
      </c>
      <c r="E1488"/>
      <c r="F1488" s="85" t="s">
        <v>66</v>
      </c>
    </row>
    <row r="1489" spans="1:6" x14ac:dyDescent="0.25">
      <c r="A1489" s="85">
        <v>1750366761</v>
      </c>
      <c r="E1489"/>
      <c r="F1489" s="85" t="s">
        <v>66</v>
      </c>
    </row>
    <row r="1490" spans="1:6" x14ac:dyDescent="0.25">
      <c r="A1490" s="85">
        <v>1174553226</v>
      </c>
      <c r="E1490"/>
      <c r="F1490" s="85" t="s">
        <v>67</v>
      </c>
    </row>
    <row r="1491" spans="1:6" x14ac:dyDescent="0.25">
      <c r="A1491" s="85">
        <v>1558532689</v>
      </c>
      <c r="E1491"/>
      <c r="F1491" s="85" t="s">
        <v>63</v>
      </c>
    </row>
    <row r="1492" spans="1:6" x14ac:dyDescent="0.25">
      <c r="A1492" s="85">
        <v>1235191685</v>
      </c>
      <c r="E1492"/>
      <c r="F1492" s="85" t="s">
        <v>63</v>
      </c>
    </row>
    <row r="1493" spans="1:6" x14ac:dyDescent="0.25">
      <c r="A1493" s="85">
        <v>1730131103</v>
      </c>
      <c r="E1493" s="64"/>
      <c r="F1493" s="85" t="s">
        <v>66</v>
      </c>
    </row>
    <row r="1494" spans="1:6" x14ac:dyDescent="0.25">
      <c r="A1494" s="85">
        <v>1629047378</v>
      </c>
      <c r="E1494"/>
      <c r="F1494" s="85" t="s">
        <v>67</v>
      </c>
    </row>
    <row r="1495" spans="1:6" x14ac:dyDescent="0.25">
      <c r="A1495" s="85">
        <v>1821094301</v>
      </c>
      <c r="E1495"/>
      <c r="F1495" s="85" t="s">
        <v>63</v>
      </c>
    </row>
    <row r="1496" spans="1:6" x14ac:dyDescent="0.25">
      <c r="A1496" s="85">
        <v>1467404160</v>
      </c>
      <c r="E1496"/>
      <c r="F1496" s="85" t="s">
        <v>63</v>
      </c>
    </row>
    <row r="1497" spans="1:6" x14ac:dyDescent="0.25">
      <c r="A1497" s="85">
        <v>1598916223</v>
      </c>
      <c r="E1497"/>
      <c r="F1497" s="85" t="s">
        <v>67</v>
      </c>
    </row>
    <row r="1498" spans="1:6" x14ac:dyDescent="0.25">
      <c r="A1498" s="85">
        <v>1790963759</v>
      </c>
      <c r="E1498"/>
      <c r="F1498" s="85" t="s">
        <v>63</v>
      </c>
    </row>
    <row r="1499" spans="1:6" x14ac:dyDescent="0.25">
      <c r="A1499" s="85">
        <v>1750506226</v>
      </c>
      <c r="E1499" s="64"/>
      <c r="F1499" s="85" t="s">
        <v>63</v>
      </c>
    </row>
    <row r="1500" spans="1:6" x14ac:dyDescent="0.25">
      <c r="A1500" s="85">
        <v>1275581977</v>
      </c>
      <c r="E1500"/>
      <c r="F1500" s="85" t="s">
        <v>63</v>
      </c>
    </row>
    <row r="1501" spans="1:6" x14ac:dyDescent="0.25">
      <c r="A1501" s="85">
        <v>1275826901</v>
      </c>
      <c r="E1501" s="64"/>
      <c r="F1501" s="85" t="s">
        <v>63</v>
      </c>
    </row>
    <row r="1502" spans="1:6" x14ac:dyDescent="0.25">
      <c r="A1502" s="85">
        <v>1588874630</v>
      </c>
      <c r="E1502"/>
      <c r="F1502" s="85" t="s">
        <v>70</v>
      </c>
    </row>
    <row r="1503" spans="1:6" x14ac:dyDescent="0.25">
      <c r="A1503" s="85">
        <v>1649454117</v>
      </c>
      <c r="E1503"/>
      <c r="F1503" s="85" t="s">
        <v>63</v>
      </c>
    </row>
    <row r="1504" spans="1:6" x14ac:dyDescent="0.25">
      <c r="A1504" s="85">
        <v>1609896596</v>
      </c>
      <c r="E1504" s="64"/>
      <c r="F1504" s="85" t="s">
        <v>66</v>
      </c>
    </row>
    <row r="1505" spans="1:6" x14ac:dyDescent="0.25">
      <c r="A1505" s="85">
        <v>1902223894</v>
      </c>
      <c r="E1505" s="64"/>
      <c r="F1505" s="85" t="s">
        <v>63</v>
      </c>
    </row>
    <row r="1506" spans="1:6" x14ac:dyDescent="0.25">
      <c r="A1506" s="85">
        <v>1497168140</v>
      </c>
      <c r="E1506" s="64"/>
      <c r="F1506" s="85" t="s">
        <v>70</v>
      </c>
    </row>
    <row r="1507" spans="1:6" x14ac:dyDescent="0.25">
      <c r="A1507" s="85">
        <v>1942615117</v>
      </c>
      <c r="E1507"/>
      <c r="F1507" s="85" t="s">
        <v>68</v>
      </c>
    </row>
    <row r="1508" spans="1:6" x14ac:dyDescent="0.25">
      <c r="A1508" s="85">
        <v>1689061830</v>
      </c>
      <c r="E1508"/>
      <c r="F1508" s="85" t="s">
        <v>67</v>
      </c>
    </row>
    <row r="1509" spans="1:6" x14ac:dyDescent="0.25">
      <c r="A1509" s="85">
        <v>1467452565</v>
      </c>
      <c r="E1509" s="64"/>
      <c r="F1509" s="85" t="s">
        <v>63</v>
      </c>
    </row>
    <row r="1510" spans="1:6" x14ac:dyDescent="0.25">
      <c r="A1510" s="85">
        <v>1063894343</v>
      </c>
      <c r="E1510"/>
      <c r="F1510" s="85" t="s">
        <v>63</v>
      </c>
    </row>
    <row r="1511" spans="1:6" x14ac:dyDescent="0.25">
      <c r="A1511" s="85">
        <v>1649436163</v>
      </c>
      <c r="E1511"/>
      <c r="F1511" s="85" t="s">
        <v>67</v>
      </c>
    </row>
    <row r="1512" spans="1:6" x14ac:dyDescent="0.25">
      <c r="A1512" s="85">
        <v>1932642899</v>
      </c>
      <c r="E1512"/>
      <c r="F1512" s="85" t="s">
        <v>67</v>
      </c>
    </row>
    <row r="1513" spans="1:6" x14ac:dyDescent="0.25">
      <c r="A1513" s="85">
        <v>1730609637</v>
      </c>
      <c r="E1513" s="64"/>
      <c r="F1513" s="85" t="s">
        <v>63</v>
      </c>
    </row>
    <row r="1514" spans="1:6" x14ac:dyDescent="0.25">
      <c r="A1514" s="85">
        <v>1205354727</v>
      </c>
      <c r="E1514" s="64"/>
      <c r="F1514" s="85" t="s">
        <v>66</v>
      </c>
    </row>
    <row r="1515" spans="1:6" x14ac:dyDescent="0.25">
      <c r="A1515" s="85">
        <v>1972008134</v>
      </c>
      <c r="E1515"/>
      <c r="F1515" s="85" t="s">
        <v>66</v>
      </c>
    </row>
    <row r="1516" spans="1:6" x14ac:dyDescent="0.25">
      <c r="A1516" s="85">
        <v>1801367743</v>
      </c>
      <c r="E1516"/>
      <c r="F1516" s="85" t="s">
        <v>66</v>
      </c>
    </row>
    <row r="1517" spans="1:6" x14ac:dyDescent="0.25">
      <c r="A1517" s="85">
        <v>1356951941</v>
      </c>
      <c r="E1517"/>
      <c r="F1517" s="85" t="s">
        <v>66</v>
      </c>
    </row>
    <row r="1518" spans="1:6" x14ac:dyDescent="0.25">
      <c r="A1518" s="85">
        <v>1265458574</v>
      </c>
      <c r="E1518" s="64"/>
      <c r="F1518" s="85" t="s">
        <v>68</v>
      </c>
    </row>
    <row r="1519" spans="1:6" x14ac:dyDescent="0.25">
      <c r="A1519" s="85">
        <v>1770682668</v>
      </c>
      <c r="E1519" s="64"/>
      <c r="F1519" s="85" t="s">
        <v>66</v>
      </c>
    </row>
    <row r="1520" spans="1:6" x14ac:dyDescent="0.25">
      <c r="A1520" s="85">
        <v>1205832581</v>
      </c>
      <c r="E1520" s="64"/>
      <c r="F1520" s="85" t="s">
        <v>63</v>
      </c>
    </row>
    <row r="1521" spans="1:6" x14ac:dyDescent="0.25">
      <c r="A1521" s="85">
        <v>1356313944</v>
      </c>
      <c r="E1521"/>
      <c r="F1521" s="85" t="s">
        <v>63</v>
      </c>
    </row>
    <row r="1522" spans="1:6" x14ac:dyDescent="0.25">
      <c r="A1522" s="85">
        <v>1063724490</v>
      </c>
      <c r="E1522" s="64"/>
      <c r="F1522" s="85" t="s">
        <v>66</v>
      </c>
    </row>
    <row r="1523" spans="1:6" x14ac:dyDescent="0.25">
      <c r="A1523" s="85">
        <v>1538192851</v>
      </c>
      <c r="E1523"/>
      <c r="F1523" s="85" t="s">
        <v>66</v>
      </c>
    </row>
    <row r="1524" spans="1:6" x14ac:dyDescent="0.25">
      <c r="A1524" s="85">
        <v>1265506828</v>
      </c>
      <c r="E1524" s="64"/>
      <c r="F1524" s="85" t="s">
        <v>70</v>
      </c>
    </row>
    <row r="1525" spans="1:6" x14ac:dyDescent="0.25">
      <c r="A1525" s="85">
        <v>1689602195</v>
      </c>
      <c r="E1525"/>
      <c r="F1525" s="85" t="s">
        <v>63</v>
      </c>
    </row>
    <row r="1526" spans="1:6" x14ac:dyDescent="0.25">
      <c r="A1526" s="85">
        <v>1972563005</v>
      </c>
      <c r="E1526" s="64"/>
      <c r="F1526" s="85" t="s">
        <v>63</v>
      </c>
    </row>
    <row r="1527" spans="1:6" x14ac:dyDescent="0.25">
      <c r="A1527" s="85">
        <v>1891953295</v>
      </c>
      <c r="E1527" s="64"/>
      <c r="F1527" s="85" t="s">
        <v>67</v>
      </c>
    </row>
    <row r="1528" spans="1:6" x14ac:dyDescent="0.25">
      <c r="A1528" s="85">
        <v>1790968816</v>
      </c>
      <c r="E1528"/>
      <c r="F1528" s="85" t="s">
        <v>63</v>
      </c>
    </row>
    <row r="1529" spans="1:6" x14ac:dyDescent="0.25">
      <c r="A1529" s="85">
        <v>1720078991</v>
      </c>
      <c r="E1529" s="64"/>
      <c r="F1529" s="85" t="s">
        <v>63</v>
      </c>
    </row>
    <row r="1530" spans="1:6" x14ac:dyDescent="0.25">
      <c r="A1530" s="85">
        <v>1134311236</v>
      </c>
      <c r="E1530"/>
      <c r="F1530" s="85" t="s">
        <v>70</v>
      </c>
    </row>
    <row r="1531" spans="1:6" x14ac:dyDescent="0.25">
      <c r="A1531" s="85">
        <v>1902950165</v>
      </c>
      <c r="E1531" s="64"/>
      <c r="F1531" s="85" t="s">
        <v>63</v>
      </c>
    </row>
    <row r="1532" spans="1:6" x14ac:dyDescent="0.25">
      <c r="A1532" s="85">
        <v>1669443230</v>
      </c>
      <c r="E1532" s="64"/>
      <c r="F1532" s="85" t="s">
        <v>70</v>
      </c>
    </row>
    <row r="1533" spans="1:6" x14ac:dyDescent="0.25">
      <c r="A1533" s="85">
        <v>1538420823</v>
      </c>
      <c r="E1533"/>
      <c r="F1533" s="85" t="s">
        <v>63</v>
      </c>
    </row>
    <row r="1534" spans="1:6" x14ac:dyDescent="0.25">
      <c r="A1534" s="85">
        <v>1649319195</v>
      </c>
      <c r="E1534" s="64"/>
      <c r="F1534" s="85" t="s">
        <v>63</v>
      </c>
    </row>
    <row r="1535" spans="1:6" x14ac:dyDescent="0.25">
      <c r="A1535" s="85">
        <v>1649587593</v>
      </c>
      <c r="E1535"/>
      <c r="F1535" s="85" t="s">
        <v>68</v>
      </c>
    </row>
    <row r="1536" spans="1:6" x14ac:dyDescent="0.25">
      <c r="A1536" s="85">
        <v>1790917813</v>
      </c>
      <c r="E1536"/>
      <c r="F1536" s="85" t="s">
        <v>67</v>
      </c>
    </row>
    <row r="1537" spans="1:6" x14ac:dyDescent="0.25">
      <c r="A1537" s="85">
        <v>1417165416</v>
      </c>
      <c r="E1537"/>
      <c r="F1537" s="85" t="s">
        <v>63</v>
      </c>
    </row>
    <row r="1538" spans="1:6" x14ac:dyDescent="0.25">
      <c r="A1538" s="85">
        <v>1962664144</v>
      </c>
      <c r="E1538"/>
      <c r="F1538" s="85" t="s">
        <v>63</v>
      </c>
    </row>
    <row r="1539" spans="1:6" x14ac:dyDescent="0.25">
      <c r="A1539" s="85">
        <v>1598045106</v>
      </c>
      <c r="E1539"/>
      <c r="F1539" s="85" t="s">
        <v>63</v>
      </c>
    </row>
    <row r="1540" spans="1:6" x14ac:dyDescent="0.25">
      <c r="A1540" s="85">
        <v>1861887184</v>
      </c>
      <c r="E1540" s="64"/>
      <c r="F1540" s="85" t="s">
        <v>63</v>
      </c>
    </row>
    <row r="1541" spans="1:6" x14ac:dyDescent="0.25">
      <c r="A1541" s="85">
        <v>1679931968</v>
      </c>
      <c r="E1541" s="64"/>
      <c r="F1541" s="85" t="s">
        <v>66</v>
      </c>
    </row>
    <row r="1542" spans="1:6" x14ac:dyDescent="0.25">
      <c r="A1542" s="85">
        <v>1548870611</v>
      </c>
      <c r="E1542" s="64"/>
      <c r="F1542" s="85" t="s">
        <v>63</v>
      </c>
    </row>
    <row r="1543" spans="1:6" x14ac:dyDescent="0.25">
      <c r="A1543" s="85">
        <v>1912612060</v>
      </c>
      <c r="E1543"/>
      <c r="F1543" s="85" t="s">
        <v>63</v>
      </c>
    </row>
    <row r="1544" spans="1:6" x14ac:dyDescent="0.25">
      <c r="A1544" s="85">
        <v>1467161505</v>
      </c>
      <c r="E1544" s="64"/>
      <c r="F1544" s="85" t="s">
        <v>66</v>
      </c>
    </row>
    <row r="1545" spans="1:6" x14ac:dyDescent="0.25">
      <c r="A1545" s="85">
        <v>1326016239</v>
      </c>
      <c r="E1545"/>
      <c r="F1545" s="85" t="s">
        <v>63</v>
      </c>
    </row>
    <row r="1546" spans="1:6" x14ac:dyDescent="0.25">
      <c r="A1546" s="85">
        <v>1982642724</v>
      </c>
      <c r="E1546"/>
      <c r="F1546" s="85" t="s">
        <v>63</v>
      </c>
    </row>
    <row r="1547" spans="1:6" x14ac:dyDescent="0.25">
      <c r="A1547" s="85">
        <v>1285707547</v>
      </c>
      <c r="E1547"/>
      <c r="F1547" s="85" t="s">
        <v>66</v>
      </c>
    </row>
    <row r="1548" spans="1:6" x14ac:dyDescent="0.25">
      <c r="A1548" s="85">
        <v>1972589935</v>
      </c>
      <c r="E1548"/>
      <c r="F1548" s="85" t="s">
        <v>68</v>
      </c>
    </row>
    <row r="1549" spans="1:6" x14ac:dyDescent="0.25">
      <c r="A1549" s="85">
        <v>1437231289</v>
      </c>
      <c r="E1549"/>
      <c r="F1549" s="85" t="s">
        <v>63</v>
      </c>
    </row>
    <row r="1550" spans="1:6" x14ac:dyDescent="0.25">
      <c r="A1550" s="85">
        <v>1588844815</v>
      </c>
      <c r="E1550" s="64"/>
      <c r="F1550" s="85" t="s">
        <v>68</v>
      </c>
    </row>
    <row r="1551" spans="1:6" x14ac:dyDescent="0.25">
      <c r="A1551" s="85">
        <v>1790748739</v>
      </c>
      <c r="E1551" s="64"/>
      <c r="F1551" s="85" t="s">
        <v>63</v>
      </c>
    </row>
    <row r="1552" spans="1:6" x14ac:dyDescent="0.25">
      <c r="A1552" s="85">
        <v>1134130628</v>
      </c>
      <c r="E1552" s="64"/>
      <c r="F1552" s="85" t="s">
        <v>63</v>
      </c>
    </row>
    <row r="1553" spans="1:6" x14ac:dyDescent="0.25">
      <c r="A1553" s="85">
        <v>1487657680</v>
      </c>
      <c r="E1553"/>
      <c r="F1553" s="85" t="s">
        <v>67</v>
      </c>
    </row>
    <row r="1554" spans="1:6" x14ac:dyDescent="0.25">
      <c r="A1554" s="85">
        <v>1023184819</v>
      </c>
      <c r="E1554"/>
      <c r="F1554" s="85" t="s">
        <v>63</v>
      </c>
    </row>
    <row r="1555" spans="1:6" x14ac:dyDescent="0.25">
      <c r="A1555" s="85">
        <v>1124222526</v>
      </c>
      <c r="E1555" s="64"/>
      <c r="F1555" s="85" t="s">
        <v>67</v>
      </c>
    </row>
    <row r="1556" spans="1:6" x14ac:dyDescent="0.25">
      <c r="A1556" s="85">
        <v>1982604229</v>
      </c>
      <c r="E1556"/>
      <c r="F1556" s="85" t="s">
        <v>63</v>
      </c>
    </row>
    <row r="1557" spans="1:6" x14ac:dyDescent="0.25">
      <c r="A1557" s="85">
        <v>1780714931</v>
      </c>
      <c r="E1557"/>
      <c r="F1557" s="85" t="s">
        <v>70</v>
      </c>
    </row>
    <row r="1558" spans="1:6" x14ac:dyDescent="0.25">
      <c r="A1558" s="85">
        <v>1639289465</v>
      </c>
      <c r="E1558" s="64"/>
      <c r="F1558" s="85" t="s">
        <v>66</v>
      </c>
    </row>
    <row r="1559" spans="1:6" x14ac:dyDescent="0.25">
      <c r="A1559" s="85">
        <v>1093734139</v>
      </c>
      <c r="E1559"/>
      <c r="F1559" s="85" t="s">
        <v>66</v>
      </c>
    </row>
    <row r="1560" spans="1:6" x14ac:dyDescent="0.25">
      <c r="A1560" s="85">
        <v>1053384347</v>
      </c>
      <c r="E1560" s="64"/>
      <c r="F1560" s="85" t="s">
        <v>63</v>
      </c>
    </row>
    <row r="1561" spans="1:6" x14ac:dyDescent="0.25">
      <c r="A1561" s="85">
        <v>1851577605</v>
      </c>
      <c r="E1561"/>
      <c r="F1561" s="85" t="s">
        <v>70</v>
      </c>
    </row>
    <row r="1562" spans="1:6" x14ac:dyDescent="0.25">
      <c r="A1562" s="85">
        <v>1568516219</v>
      </c>
      <c r="E1562"/>
      <c r="F1562" s="85" t="s">
        <v>63</v>
      </c>
    </row>
    <row r="1563" spans="1:6" x14ac:dyDescent="0.25">
      <c r="A1563" s="85">
        <v>1568443299</v>
      </c>
      <c r="E1563" s="64"/>
      <c r="F1563" s="85" t="s">
        <v>63</v>
      </c>
    </row>
    <row r="1564" spans="1:6" x14ac:dyDescent="0.25">
      <c r="A1564" s="85">
        <v>1730323023</v>
      </c>
      <c r="E1564" s="64"/>
      <c r="F1564" s="85" t="s">
        <v>70</v>
      </c>
    </row>
    <row r="1565" spans="1:6" x14ac:dyDescent="0.25">
      <c r="A1565" s="85">
        <v>1255305553</v>
      </c>
      <c r="E1565"/>
      <c r="F1565" s="85" t="s">
        <v>66</v>
      </c>
    </row>
    <row r="1566" spans="1:6" x14ac:dyDescent="0.25">
      <c r="A1566" s="85">
        <v>1588981872</v>
      </c>
      <c r="E1566"/>
      <c r="F1566" s="85" t="s">
        <v>70</v>
      </c>
    </row>
    <row r="1567" spans="1:6" x14ac:dyDescent="0.25">
      <c r="A1567" s="85">
        <v>1295756708</v>
      </c>
      <c r="E1567" s="64"/>
      <c r="F1567" s="85" t="s">
        <v>70</v>
      </c>
    </row>
    <row r="1568" spans="1:6" x14ac:dyDescent="0.25">
      <c r="A1568" s="85">
        <v>1972718104</v>
      </c>
      <c r="E1568"/>
      <c r="F1568" s="85" t="s">
        <v>63</v>
      </c>
    </row>
    <row r="1569" spans="1:6" x14ac:dyDescent="0.25">
      <c r="A1569" s="85">
        <v>1972891737</v>
      </c>
      <c r="E1569"/>
      <c r="F1569" s="85" t="s">
        <v>63</v>
      </c>
    </row>
    <row r="1570" spans="1:6" x14ac:dyDescent="0.25">
      <c r="A1570" s="85">
        <v>1811070055</v>
      </c>
      <c r="E1570"/>
      <c r="F1570" s="85" t="s">
        <v>70</v>
      </c>
    </row>
    <row r="1571" spans="1:6" x14ac:dyDescent="0.25">
      <c r="A1571" s="85">
        <v>1225583735</v>
      </c>
      <c r="E1571"/>
      <c r="F1571" s="85" t="s">
        <v>63</v>
      </c>
    </row>
    <row r="1572" spans="1:6" x14ac:dyDescent="0.25">
      <c r="A1572" s="85">
        <v>1609267731</v>
      </c>
      <c r="E1572" s="64"/>
      <c r="F1572" s="85" t="s">
        <v>70</v>
      </c>
    </row>
    <row r="1573" spans="1:6" x14ac:dyDescent="0.25">
      <c r="A1573" s="85">
        <v>1609188879</v>
      </c>
      <c r="E1573"/>
      <c r="F1573" s="85" t="s">
        <v>63</v>
      </c>
    </row>
    <row r="1574" spans="1:6" x14ac:dyDescent="0.25">
      <c r="A1574" s="85">
        <v>1508229618</v>
      </c>
      <c r="E1574"/>
      <c r="F1574" s="85" t="s">
        <v>63</v>
      </c>
    </row>
    <row r="1575" spans="1:6" x14ac:dyDescent="0.25">
      <c r="A1575" s="85">
        <v>1760833925</v>
      </c>
      <c r="E1575"/>
      <c r="F1575" s="85" t="s">
        <v>67</v>
      </c>
    </row>
    <row r="1576" spans="1:6" x14ac:dyDescent="0.25">
      <c r="A1576" s="85">
        <v>1134689052</v>
      </c>
      <c r="E1576"/>
      <c r="F1576" s="85" t="s">
        <v>70</v>
      </c>
    </row>
    <row r="1577" spans="1:6" x14ac:dyDescent="0.25">
      <c r="A1577" s="85">
        <v>1942854526</v>
      </c>
      <c r="E1577" s="64"/>
      <c r="F1577" s="85" t="s">
        <v>67</v>
      </c>
    </row>
    <row r="1578" spans="1:6" x14ac:dyDescent="0.25">
      <c r="A1578" s="85">
        <v>1003819350</v>
      </c>
      <c r="E1578"/>
      <c r="F1578" s="85" t="s">
        <v>63</v>
      </c>
    </row>
    <row r="1579" spans="1:6" x14ac:dyDescent="0.25">
      <c r="A1579" s="85">
        <v>1326214891</v>
      </c>
      <c r="E1579" s="64"/>
      <c r="F1579" s="85" t="s">
        <v>68</v>
      </c>
    </row>
    <row r="1580" spans="1:6" x14ac:dyDescent="0.25">
      <c r="A1580" s="85">
        <v>1548257876</v>
      </c>
      <c r="E1580"/>
      <c r="F1580" s="85" t="s">
        <v>68</v>
      </c>
    </row>
    <row r="1581" spans="1:6" x14ac:dyDescent="0.25">
      <c r="A1581" s="85">
        <v>1114009263</v>
      </c>
      <c r="E1581" s="64"/>
      <c r="F1581" s="85" t="s">
        <v>66</v>
      </c>
    </row>
    <row r="1582" spans="1:6" x14ac:dyDescent="0.25">
      <c r="A1582" s="85">
        <v>1013934710</v>
      </c>
      <c r="E1582"/>
      <c r="F1582" s="85" t="s">
        <v>63</v>
      </c>
    </row>
    <row r="1583" spans="1:6" x14ac:dyDescent="0.25">
      <c r="A1583" s="85">
        <v>1386886927</v>
      </c>
      <c r="E1583" s="64"/>
      <c r="F1583" s="85" t="s">
        <v>70</v>
      </c>
    </row>
    <row r="1584" spans="1:6" x14ac:dyDescent="0.25">
      <c r="A1584" s="85">
        <v>1437143872</v>
      </c>
      <c r="E1584" s="64"/>
      <c r="F1584" s="85" t="s">
        <v>63</v>
      </c>
    </row>
    <row r="1585" spans="1:6" x14ac:dyDescent="0.25">
      <c r="A1585" s="85">
        <v>1548237423</v>
      </c>
      <c r="E1585" s="64"/>
      <c r="F1585" s="85" t="s">
        <v>63</v>
      </c>
    </row>
    <row r="1586" spans="1:6" x14ac:dyDescent="0.25">
      <c r="A1586" s="85">
        <v>1376631911</v>
      </c>
      <c r="E1586" s="64"/>
      <c r="F1586" s="85" t="s">
        <v>67</v>
      </c>
    </row>
    <row r="1587" spans="1:6" x14ac:dyDescent="0.25">
      <c r="A1587" s="85">
        <v>1386673671</v>
      </c>
      <c r="E1587"/>
      <c r="F1587" s="85" t="s">
        <v>66</v>
      </c>
    </row>
    <row r="1588" spans="1:6" x14ac:dyDescent="0.25">
      <c r="A1588" s="85">
        <v>1740233253</v>
      </c>
      <c r="E1588"/>
      <c r="F1588" s="85" t="s">
        <v>68</v>
      </c>
    </row>
    <row r="1589" spans="1:6" x14ac:dyDescent="0.25">
      <c r="A1589" s="85">
        <v>1487644720</v>
      </c>
      <c r="E1589" s="64"/>
      <c r="F1589" s="85" t="s">
        <v>68</v>
      </c>
    </row>
    <row r="1590" spans="1:6" x14ac:dyDescent="0.25">
      <c r="A1590" s="85">
        <v>1619173309</v>
      </c>
      <c r="E1590"/>
      <c r="F1590" s="85" t="s">
        <v>63</v>
      </c>
    </row>
    <row r="1591" spans="1:6" x14ac:dyDescent="0.25">
      <c r="A1591" s="85">
        <v>1699766097</v>
      </c>
      <c r="E1591"/>
      <c r="F1591" s="85" t="s">
        <v>66</v>
      </c>
    </row>
    <row r="1592" spans="1:6" x14ac:dyDescent="0.25">
      <c r="A1592" s="85">
        <v>1427382506</v>
      </c>
      <c r="E1592"/>
      <c r="F1592" s="85" t="s">
        <v>66</v>
      </c>
    </row>
    <row r="1593" spans="1:6" x14ac:dyDescent="0.25">
      <c r="A1593" s="85">
        <v>1760573182</v>
      </c>
      <c r="E1593"/>
      <c r="F1593" s="85" t="s">
        <v>63</v>
      </c>
    </row>
    <row r="1594" spans="1:6" x14ac:dyDescent="0.25">
      <c r="A1594" s="85">
        <v>1992917504</v>
      </c>
      <c r="E1594"/>
      <c r="F1594" s="85" t="s">
        <v>66</v>
      </c>
    </row>
    <row r="1595" spans="1:6" x14ac:dyDescent="0.25">
      <c r="A1595" s="85">
        <v>1154622413</v>
      </c>
      <c r="E1595"/>
      <c r="F1595" s="85" t="s">
        <v>63</v>
      </c>
    </row>
    <row r="1596" spans="1:6" x14ac:dyDescent="0.25">
      <c r="A1596" s="85">
        <v>1588644488</v>
      </c>
      <c r="E1596"/>
      <c r="F1596" s="85" t="s">
        <v>66</v>
      </c>
    </row>
    <row r="1597" spans="1:6" x14ac:dyDescent="0.25">
      <c r="A1597" s="85">
        <v>1346381969</v>
      </c>
      <c r="E1597"/>
      <c r="F1597" s="85" t="s">
        <v>63</v>
      </c>
    </row>
    <row r="1598" spans="1:6" x14ac:dyDescent="0.25">
      <c r="A1598" s="85">
        <v>1659669042</v>
      </c>
      <c r="E1598" s="64"/>
      <c r="F1598" s="85" t="s">
        <v>66</v>
      </c>
    </row>
    <row r="1599" spans="1:6" x14ac:dyDescent="0.25">
      <c r="A1599" s="85">
        <v>1831179290</v>
      </c>
      <c r="E1599"/>
      <c r="F1599" s="85" t="s">
        <v>66</v>
      </c>
    </row>
    <row r="1600" spans="1:6" x14ac:dyDescent="0.25">
      <c r="A1600" s="85">
        <v>1013178508</v>
      </c>
      <c r="E1600" s="64"/>
      <c r="F1600" s="85" t="s">
        <v>66</v>
      </c>
    </row>
    <row r="1601" spans="1:6" x14ac:dyDescent="0.25">
      <c r="A1601" s="85">
        <v>1801180724</v>
      </c>
      <c r="E1601"/>
      <c r="F1601" s="85" t="s">
        <v>63</v>
      </c>
    </row>
    <row r="1602" spans="1:6" x14ac:dyDescent="0.25">
      <c r="A1602" s="85">
        <v>1265796429</v>
      </c>
      <c r="E1602"/>
      <c r="F1602" s="85" t="s">
        <v>66</v>
      </c>
    </row>
    <row r="1603" spans="1:6" x14ac:dyDescent="0.25">
      <c r="A1603" s="85">
        <v>1255771697</v>
      </c>
      <c r="E1603"/>
      <c r="F1603" s="85" t="s">
        <v>63</v>
      </c>
    </row>
    <row r="1604" spans="1:6" x14ac:dyDescent="0.25">
      <c r="A1604" s="85">
        <v>1780996439</v>
      </c>
      <c r="E1604" s="64"/>
      <c r="F1604" s="85" t="s">
        <v>68</v>
      </c>
    </row>
    <row r="1605" spans="1:6" x14ac:dyDescent="0.25">
      <c r="A1605" s="85">
        <v>1720480643</v>
      </c>
      <c r="E1605" s="64"/>
      <c r="F1605" s="85" t="s">
        <v>66</v>
      </c>
    </row>
    <row r="1606" spans="1:6" x14ac:dyDescent="0.25">
      <c r="A1606" s="85">
        <v>1205221777</v>
      </c>
      <c r="E1606" s="64"/>
      <c r="F1606" s="85" t="s">
        <v>63</v>
      </c>
    </row>
    <row r="1607" spans="1:6" x14ac:dyDescent="0.25">
      <c r="A1607" s="85">
        <v>1750739009</v>
      </c>
      <c r="E1607"/>
      <c r="F1607" s="85" t="s">
        <v>67</v>
      </c>
    </row>
    <row r="1608" spans="1:6" x14ac:dyDescent="0.25">
      <c r="A1608" s="85">
        <v>1174056709</v>
      </c>
      <c r="E1608" s="64"/>
      <c r="F1608" s="85" t="s">
        <v>63</v>
      </c>
    </row>
    <row r="1609" spans="1:6" x14ac:dyDescent="0.25">
      <c r="A1609" s="85">
        <v>1700470242</v>
      </c>
      <c r="E1609"/>
      <c r="F1609" s="85" t="s">
        <v>70</v>
      </c>
    </row>
    <row r="1610" spans="1:6" x14ac:dyDescent="0.25">
      <c r="A1610" s="85">
        <v>1245262906</v>
      </c>
      <c r="E1610"/>
      <c r="F1610" s="85" t="s">
        <v>68</v>
      </c>
    </row>
    <row r="1611" spans="1:6" x14ac:dyDescent="0.25">
      <c r="A1611" s="85">
        <v>1891758843</v>
      </c>
      <c r="E1611"/>
      <c r="F1611" s="85" t="s">
        <v>67</v>
      </c>
    </row>
    <row r="1612" spans="1:6" x14ac:dyDescent="0.25">
      <c r="A1612" s="85">
        <v>1902882954</v>
      </c>
      <c r="E1612"/>
      <c r="F1612" s="85" t="s">
        <v>63</v>
      </c>
    </row>
    <row r="1613" spans="1:6" x14ac:dyDescent="0.25">
      <c r="A1613" s="85">
        <v>1851323026</v>
      </c>
      <c r="E1613"/>
      <c r="F1613" s="85" t="s">
        <v>70</v>
      </c>
    </row>
    <row r="1614" spans="1:6" x14ac:dyDescent="0.25">
      <c r="A1614" s="85">
        <v>1346239217</v>
      </c>
      <c r="E1614" s="64"/>
      <c r="F1614" s="85" t="s">
        <v>68</v>
      </c>
    </row>
    <row r="1615" spans="1:6" x14ac:dyDescent="0.25">
      <c r="A1615" s="85">
        <v>1053330175</v>
      </c>
      <c r="E1615" s="64"/>
      <c r="F1615" s="85" t="s">
        <v>68</v>
      </c>
    </row>
    <row r="1616" spans="1:6" x14ac:dyDescent="0.25">
      <c r="A1616" s="85">
        <v>1093716417</v>
      </c>
      <c r="E1616" s="64"/>
      <c r="F1616" s="85" t="s">
        <v>68</v>
      </c>
    </row>
    <row r="1617" spans="1:6" x14ac:dyDescent="0.25">
      <c r="A1617" s="85">
        <v>1306062724</v>
      </c>
      <c r="E1617" s="64"/>
      <c r="F1617" s="85" t="s">
        <v>63</v>
      </c>
    </row>
    <row r="1618" spans="1:6" x14ac:dyDescent="0.25">
      <c r="A1618" s="85">
        <v>1760453286</v>
      </c>
      <c r="E1618" s="64"/>
      <c r="F1618" s="85" t="s">
        <v>66</v>
      </c>
    </row>
    <row r="1619" spans="1:6" x14ac:dyDescent="0.25">
      <c r="A1619" s="85">
        <v>1760423123</v>
      </c>
      <c r="E1619"/>
      <c r="F1619" s="85" t="s">
        <v>66</v>
      </c>
    </row>
    <row r="1620" spans="1:6" x14ac:dyDescent="0.25">
      <c r="A1620" s="85">
        <v>1891968046</v>
      </c>
      <c r="E1620"/>
      <c r="F1620" s="85" t="s">
        <v>63</v>
      </c>
    </row>
    <row r="1621" spans="1:6" x14ac:dyDescent="0.25">
      <c r="A1621" s="85">
        <v>1770729816</v>
      </c>
      <c r="E1621"/>
      <c r="F1621" s="85" t="s">
        <v>66</v>
      </c>
    </row>
    <row r="1622" spans="1:6" x14ac:dyDescent="0.25">
      <c r="A1622" s="85">
        <v>1164416608</v>
      </c>
      <c r="E1622"/>
      <c r="F1622" s="85" t="s">
        <v>66</v>
      </c>
    </row>
    <row r="1623" spans="1:6" x14ac:dyDescent="0.25">
      <c r="A1623" s="85">
        <v>1114163466</v>
      </c>
      <c r="E1623"/>
      <c r="F1623" s="85" t="s">
        <v>70</v>
      </c>
    </row>
    <row r="1624" spans="1:6" x14ac:dyDescent="0.25">
      <c r="A1624" s="85">
        <v>1992098859</v>
      </c>
      <c r="E1624"/>
      <c r="F1624" s="85" t="s">
        <v>68</v>
      </c>
    </row>
    <row r="1625" spans="1:6" x14ac:dyDescent="0.25">
      <c r="A1625" s="85">
        <v>1174812044</v>
      </c>
      <c r="E1625"/>
      <c r="F1625" s="85" t="s">
        <v>63</v>
      </c>
    </row>
    <row r="1626" spans="1:6" x14ac:dyDescent="0.25">
      <c r="A1626" s="85">
        <v>1760586952</v>
      </c>
      <c r="E1626"/>
      <c r="F1626" s="85" t="s">
        <v>70</v>
      </c>
    </row>
    <row r="1627" spans="1:6" x14ac:dyDescent="0.25">
      <c r="A1627" s="85">
        <v>1861735458</v>
      </c>
      <c r="E1627" s="64"/>
      <c r="F1627" s="85" t="s">
        <v>63</v>
      </c>
    </row>
    <row r="1628" spans="1:6" x14ac:dyDescent="0.25">
      <c r="A1628" s="85">
        <v>1457799009</v>
      </c>
      <c r="E1628" s="64"/>
      <c r="F1628" s="85" t="s">
        <v>68</v>
      </c>
    </row>
    <row r="1629" spans="1:6" x14ac:dyDescent="0.25">
      <c r="A1629" s="85">
        <v>1518336445</v>
      </c>
      <c r="E1629" s="64"/>
      <c r="F1629" s="85" t="s">
        <v>66</v>
      </c>
    </row>
    <row r="1630" spans="1:6" x14ac:dyDescent="0.25">
      <c r="A1630" s="85">
        <v>1942694245</v>
      </c>
      <c r="E1630"/>
      <c r="F1630" s="85" t="s">
        <v>63</v>
      </c>
    </row>
    <row r="1631" spans="1:6" x14ac:dyDescent="0.25">
      <c r="A1631" s="85">
        <v>1306207550</v>
      </c>
      <c r="E1631"/>
      <c r="F1631" s="85" t="s">
        <v>66</v>
      </c>
    </row>
    <row r="1632" spans="1:6" x14ac:dyDescent="0.25">
      <c r="A1632" s="85">
        <v>1437890001</v>
      </c>
      <c r="E1632"/>
      <c r="F1632" s="85" t="s">
        <v>63</v>
      </c>
    </row>
    <row r="1633" spans="1:6" x14ac:dyDescent="0.25">
      <c r="A1633" s="85">
        <v>1073227740</v>
      </c>
      <c r="E1633" s="64"/>
      <c r="F1633" s="85" t="s">
        <v>66</v>
      </c>
    </row>
    <row r="1634" spans="1:6" x14ac:dyDescent="0.25">
      <c r="A1634" s="85">
        <v>1861436024</v>
      </c>
      <c r="E1634"/>
      <c r="F1634" s="85" t="s">
        <v>66</v>
      </c>
    </row>
    <row r="1635" spans="1:6" x14ac:dyDescent="0.25">
      <c r="A1635" s="85">
        <v>1548266976</v>
      </c>
      <c r="E1635"/>
      <c r="F1635" s="85" t="s">
        <v>70</v>
      </c>
    </row>
    <row r="1636" spans="1:6" x14ac:dyDescent="0.25">
      <c r="A1636" s="85">
        <v>1821097742</v>
      </c>
      <c r="E1636"/>
      <c r="F1636" s="85" t="s">
        <v>63</v>
      </c>
    </row>
    <row r="1637" spans="1:6" x14ac:dyDescent="0.25">
      <c r="A1637" s="85">
        <v>1659332450</v>
      </c>
      <c r="E1637"/>
      <c r="F1637" s="85" t="s">
        <v>68</v>
      </c>
    </row>
    <row r="1638" spans="1:6" x14ac:dyDescent="0.25">
      <c r="A1638" s="85">
        <v>1255375770</v>
      </c>
      <c r="E1638" s="64"/>
      <c r="F1638" s="85" t="s">
        <v>63</v>
      </c>
    </row>
    <row r="1639" spans="1:6" x14ac:dyDescent="0.25">
      <c r="A1639" s="85">
        <v>1639321839</v>
      </c>
      <c r="E1639" s="64"/>
      <c r="F1639" s="85" t="s">
        <v>68</v>
      </c>
    </row>
    <row r="1640" spans="1:6" x14ac:dyDescent="0.25">
      <c r="A1640" s="85">
        <v>1548285596</v>
      </c>
      <c r="E1640"/>
      <c r="F1640" s="85" t="s">
        <v>66</v>
      </c>
    </row>
    <row r="1641" spans="1:6" x14ac:dyDescent="0.25">
      <c r="A1641" s="85">
        <v>1225003676</v>
      </c>
      <c r="E1641" s="64"/>
      <c r="F1641" s="85" t="s">
        <v>66</v>
      </c>
    </row>
    <row r="1642" spans="1:6" x14ac:dyDescent="0.25">
      <c r="A1642" s="85">
        <v>1376561613</v>
      </c>
      <c r="E1642" s="64"/>
      <c r="F1642" s="85" t="s">
        <v>66</v>
      </c>
    </row>
    <row r="1643" spans="1:6" x14ac:dyDescent="0.25">
      <c r="A1643" s="85">
        <v>1437235405</v>
      </c>
      <c r="E1643"/>
      <c r="F1643" s="85" t="s">
        <v>67</v>
      </c>
    </row>
    <row r="1644" spans="1:6" x14ac:dyDescent="0.25">
      <c r="A1644" s="85">
        <v>1952430019</v>
      </c>
      <c r="E1644" s="64"/>
      <c r="F1644" s="85" t="s">
        <v>68</v>
      </c>
    </row>
    <row r="1645" spans="1:6" x14ac:dyDescent="0.25">
      <c r="A1645" s="85">
        <v>1760499313</v>
      </c>
      <c r="E1645"/>
      <c r="F1645" s="85" t="s">
        <v>63</v>
      </c>
    </row>
    <row r="1646" spans="1:6" x14ac:dyDescent="0.25">
      <c r="A1646" s="85">
        <v>1033407028</v>
      </c>
      <c r="E1646" s="64"/>
      <c r="F1646" s="85" t="s">
        <v>66</v>
      </c>
    </row>
    <row r="1647" spans="1:6" x14ac:dyDescent="0.25">
      <c r="A1647" s="85">
        <v>1205087087</v>
      </c>
      <c r="E1647"/>
      <c r="F1647" s="85" t="s">
        <v>66</v>
      </c>
    </row>
    <row r="1648" spans="1:6" x14ac:dyDescent="0.25">
      <c r="A1648" s="85">
        <v>1952568289</v>
      </c>
      <c r="E1648"/>
      <c r="F1648" s="85" t="s">
        <v>67</v>
      </c>
    </row>
    <row r="1649" spans="1:6" x14ac:dyDescent="0.25">
      <c r="A1649" s="85">
        <v>1720236813</v>
      </c>
      <c r="E1649"/>
      <c r="F1649" s="85" t="s">
        <v>63</v>
      </c>
    </row>
    <row r="1650" spans="1:6" x14ac:dyDescent="0.25">
      <c r="A1650" s="85">
        <v>1063770592</v>
      </c>
      <c r="E1650"/>
      <c r="F1650" s="85" t="s">
        <v>67</v>
      </c>
    </row>
    <row r="1651" spans="1:6" x14ac:dyDescent="0.25">
      <c r="A1651" s="85">
        <v>1861836108</v>
      </c>
      <c r="E1651" s="64"/>
      <c r="F1651" s="85" t="s">
        <v>67</v>
      </c>
    </row>
    <row r="1652" spans="1:6" x14ac:dyDescent="0.25">
      <c r="A1652" s="85">
        <v>1932442613</v>
      </c>
      <c r="E1652"/>
      <c r="F1652" s="85" t="s">
        <v>67</v>
      </c>
    </row>
    <row r="1653" spans="1:6" x14ac:dyDescent="0.25">
      <c r="A1653" s="85">
        <v>1003251463</v>
      </c>
      <c r="E1653"/>
      <c r="F1653" s="85" t="s">
        <v>66</v>
      </c>
    </row>
    <row r="1654" spans="1:6" x14ac:dyDescent="0.25">
      <c r="A1654" s="85">
        <v>1518364546</v>
      </c>
      <c r="E1654" s="64"/>
      <c r="F1654" s="85" t="s">
        <v>63</v>
      </c>
    </row>
    <row r="1655" spans="1:6" x14ac:dyDescent="0.25">
      <c r="A1655" s="85">
        <v>1457778607</v>
      </c>
      <c r="E1655"/>
      <c r="F1655" s="85" t="s">
        <v>66</v>
      </c>
    </row>
    <row r="1656" spans="1:6" x14ac:dyDescent="0.25">
      <c r="A1656" s="85">
        <v>1356835656</v>
      </c>
      <c r="E1656" s="64"/>
      <c r="F1656" s="85" t="s">
        <v>67</v>
      </c>
    </row>
    <row r="1657" spans="1:6" x14ac:dyDescent="0.25">
      <c r="A1657" s="85">
        <v>1417423765</v>
      </c>
      <c r="E1657"/>
      <c r="F1657" s="85" t="s">
        <v>68</v>
      </c>
    </row>
    <row r="1658" spans="1:6" x14ac:dyDescent="0.25">
      <c r="A1658" s="85">
        <v>1851972632</v>
      </c>
      <c r="E1658"/>
      <c r="F1658" s="85" t="s">
        <v>68</v>
      </c>
    </row>
    <row r="1659" spans="1:6" x14ac:dyDescent="0.25">
      <c r="A1659" s="85">
        <v>1144989443</v>
      </c>
      <c r="E1659"/>
      <c r="F1659" s="85" t="s">
        <v>66</v>
      </c>
    </row>
    <row r="1660" spans="1:6" x14ac:dyDescent="0.25">
      <c r="A1660" s="85">
        <v>1043918303</v>
      </c>
      <c r="E1660"/>
      <c r="F1660" s="85" t="s">
        <v>63</v>
      </c>
    </row>
    <row r="1661" spans="1:6" x14ac:dyDescent="0.25">
      <c r="A1661" s="85">
        <v>1649992447</v>
      </c>
      <c r="E1661"/>
      <c r="F1661" s="85" t="s">
        <v>63</v>
      </c>
    </row>
    <row r="1662" spans="1:6" x14ac:dyDescent="0.25">
      <c r="A1662" s="85">
        <v>1619996774</v>
      </c>
      <c r="E1662"/>
      <c r="F1662" s="85" t="s">
        <v>67</v>
      </c>
    </row>
    <row r="1663" spans="1:6" x14ac:dyDescent="0.25">
      <c r="A1663" s="85">
        <v>1477527331</v>
      </c>
      <c r="E1663"/>
      <c r="F1663" s="85" t="s">
        <v>63</v>
      </c>
    </row>
    <row r="1664" spans="1:6" x14ac:dyDescent="0.25">
      <c r="A1664" s="85">
        <v>1154307478</v>
      </c>
      <c r="E1664"/>
      <c r="F1664" s="85" t="s">
        <v>66</v>
      </c>
    </row>
    <row r="1665" spans="1:6" x14ac:dyDescent="0.25">
      <c r="A1665" s="85">
        <v>1801891114</v>
      </c>
      <c r="E1665" s="64"/>
      <c r="F1665" s="85" t="s">
        <v>66</v>
      </c>
    </row>
    <row r="1666" spans="1:6" x14ac:dyDescent="0.25">
      <c r="A1666" s="85">
        <v>1942287792</v>
      </c>
      <c r="E1666" s="64"/>
      <c r="F1666" s="85" t="s">
        <v>63</v>
      </c>
    </row>
    <row r="1667" spans="1:6" x14ac:dyDescent="0.25">
      <c r="A1667" s="85">
        <v>1447218789</v>
      </c>
      <c r="E1667"/>
      <c r="F1667" s="85" t="s">
        <v>67</v>
      </c>
    </row>
    <row r="1668" spans="1:6" x14ac:dyDescent="0.25">
      <c r="A1668" s="85">
        <v>1417023227</v>
      </c>
      <c r="E1668"/>
      <c r="F1668" s="85" t="s">
        <v>63</v>
      </c>
    </row>
    <row r="1669" spans="1:6" x14ac:dyDescent="0.25">
      <c r="A1669" s="85">
        <v>1043238413</v>
      </c>
      <c r="E1669" s="64"/>
      <c r="F1669" s="85" t="s">
        <v>63</v>
      </c>
    </row>
    <row r="1670" spans="1:6" x14ac:dyDescent="0.25">
      <c r="A1670" s="85">
        <v>1932121878</v>
      </c>
      <c r="E1670"/>
      <c r="F1670" s="85" t="s">
        <v>66</v>
      </c>
    </row>
    <row r="1671" spans="1:6" x14ac:dyDescent="0.25">
      <c r="A1671" s="85">
        <v>1225285380</v>
      </c>
      <c r="E1671"/>
      <c r="F1671" s="85" t="s">
        <v>70</v>
      </c>
    </row>
    <row r="1672" spans="1:6" x14ac:dyDescent="0.25">
      <c r="A1672" s="85">
        <v>1669451779</v>
      </c>
      <c r="E1672"/>
      <c r="F1672" s="85" t="s">
        <v>66</v>
      </c>
    </row>
    <row r="1673" spans="1:6" x14ac:dyDescent="0.25">
      <c r="A1673" s="85">
        <v>1366553380</v>
      </c>
      <c r="E1673"/>
      <c r="F1673" s="85" t="s">
        <v>63</v>
      </c>
    </row>
    <row r="1674" spans="1:6" x14ac:dyDescent="0.25">
      <c r="A1674" s="85">
        <v>1881675700</v>
      </c>
      <c r="E1674"/>
      <c r="F1674" s="85" t="s">
        <v>66</v>
      </c>
    </row>
    <row r="1675" spans="1:6" x14ac:dyDescent="0.25">
      <c r="A1675" s="85">
        <v>1306950100</v>
      </c>
      <c r="E1675"/>
      <c r="F1675" s="85" t="s">
        <v>63</v>
      </c>
    </row>
    <row r="1676" spans="1:6" x14ac:dyDescent="0.25">
      <c r="A1676" s="85">
        <v>1972816874</v>
      </c>
      <c r="E1676"/>
      <c r="F1676" s="85" t="s">
        <v>63</v>
      </c>
    </row>
    <row r="1677" spans="1:6" x14ac:dyDescent="0.25">
      <c r="A1677" s="85">
        <v>1407966690</v>
      </c>
      <c r="E1677"/>
      <c r="F1677" s="85" t="s">
        <v>70</v>
      </c>
    </row>
    <row r="1678" spans="1:6" x14ac:dyDescent="0.25">
      <c r="A1678" s="85">
        <v>1437122710</v>
      </c>
      <c r="E1678"/>
      <c r="F1678" s="85" t="s">
        <v>63</v>
      </c>
    </row>
    <row r="1679" spans="1:6" x14ac:dyDescent="0.25">
      <c r="A1679" s="85">
        <v>1992896286</v>
      </c>
      <c r="E1679" s="64"/>
      <c r="F1679" s="85" t="s">
        <v>66</v>
      </c>
    </row>
    <row r="1680" spans="1:6" x14ac:dyDescent="0.25">
      <c r="A1680" s="85">
        <v>1164484663</v>
      </c>
      <c r="E1680"/>
      <c r="F1680" s="85" t="s">
        <v>70</v>
      </c>
    </row>
    <row r="1681" spans="1:6" x14ac:dyDescent="0.25">
      <c r="A1681" s="85">
        <v>1275737652</v>
      </c>
      <c r="E1681"/>
      <c r="F1681" s="85" t="s">
        <v>63</v>
      </c>
    </row>
    <row r="1682" spans="1:6" x14ac:dyDescent="0.25">
      <c r="A1682" s="85">
        <v>1508160052</v>
      </c>
      <c r="E1682"/>
      <c r="F1682" s="85" t="s">
        <v>67</v>
      </c>
    </row>
    <row r="1683" spans="1:6" x14ac:dyDescent="0.25">
      <c r="A1683" s="85">
        <v>1831418425</v>
      </c>
      <c r="E1683"/>
      <c r="F1683" s="85" t="s">
        <v>70</v>
      </c>
    </row>
    <row r="1684" spans="1:6" x14ac:dyDescent="0.25">
      <c r="A1684" s="85">
        <v>1730488412</v>
      </c>
      <c r="E1684"/>
      <c r="F1684" s="85" t="s">
        <v>63</v>
      </c>
    </row>
    <row r="1685" spans="1:6" x14ac:dyDescent="0.25">
      <c r="A1685" s="85">
        <v>1083902563</v>
      </c>
      <c r="E1685" s="64"/>
      <c r="F1685" s="85" t="s">
        <v>70</v>
      </c>
    </row>
    <row r="1686" spans="1:6" x14ac:dyDescent="0.25">
      <c r="A1686" s="85">
        <v>1386962264</v>
      </c>
      <c r="E1686" s="64"/>
      <c r="F1686" s="85" t="s">
        <v>63</v>
      </c>
    </row>
    <row r="1687" spans="1:6" x14ac:dyDescent="0.25">
      <c r="A1687" s="85">
        <v>1902118102</v>
      </c>
      <c r="E1687" s="64"/>
      <c r="F1687" s="85" t="s">
        <v>67</v>
      </c>
    </row>
    <row r="1688" spans="1:6" x14ac:dyDescent="0.25">
      <c r="A1688" s="85">
        <v>1396004479</v>
      </c>
      <c r="E1688" s="64"/>
      <c r="F1688" s="85" t="s">
        <v>63</v>
      </c>
    </row>
    <row r="1689" spans="1:6" x14ac:dyDescent="0.25">
      <c r="A1689" s="85">
        <v>1285091959</v>
      </c>
      <c r="E1689"/>
      <c r="F1689" s="85" t="s">
        <v>70</v>
      </c>
    </row>
    <row r="1690" spans="1:6" x14ac:dyDescent="0.25">
      <c r="A1690" s="85">
        <v>1124331707</v>
      </c>
      <c r="E1690"/>
      <c r="F1690" s="85" t="s">
        <v>68</v>
      </c>
    </row>
    <row r="1691" spans="1:6" x14ac:dyDescent="0.25">
      <c r="A1691" s="85">
        <v>1942628847</v>
      </c>
      <c r="E1691" s="64"/>
      <c r="F1691" s="85" t="s">
        <v>63</v>
      </c>
    </row>
    <row r="1692" spans="1:6" x14ac:dyDescent="0.25">
      <c r="A1692" s="85">
        <v>1710371018</v>
      </c>
      <c r="E1692"/>
      <c r="F1692" s="85" t="s">
        <v>63</v>
      </c>
    </row>
    <row r="1693" spans="1:6" x14ac:dyDescent="0.25">
      <c r="A1693" s="85">
        <v>1609238211</v>
      </c>
      <c r="E1693"/>
      <c r="F1693" s="85" t="s">
        <v>63</v>
      </c>
    </row>
    <row r="1694" spans="1:6" x14ac:dyDescent="0.25">
      <c r="A1694" s="85">
        <v>1184077232</v>
      </c>
      <c r="E1694" s="64"/>
      <c r="F1694" s="85" t="s">
        <v>63</v>
      </c>
    </row>
    <row r="1695" spans="1:6" x14ac:dyDescent="0.25">
      <c r="A1695" s="85">
        <v>1790229870</v>
      </c>
      <c r="E1695"/>
      <c r="F1695" s="85" t="s">
        <v>68</v>
      </c>
    </row>
    <row r="1696" spans="1:6" x14ac:dyDescent="0.25">
      <c r="A1696" s="85">
        <v>1659923795</v>
      </c>
      <c r="E1696"/>
      <c r="F1696" s="85" t="s">
        <v>63</v>
      </c>
    </row>
    <row r="1697" spans="1:6" x14ac:dyDescent="0.25">
      <c r="A1697" s="85">
        <v>1548817000</v>
      </c>
      <c r="E1697"/>
      <c r="F1697" s="85" t="s">
        <v>70</v>
      </c>
    </row>
    <row r="1698" spans="1:6" x14ac:dyDescent="0.25">
      <c r="A1698" s="85">
        <v>1275123952</v>
      </c>
      <c r="E1698" s="64"/>
      <c r="F1698" s="85" t="s">
        <v>63</v>
      </c>
    </row>
    <row r="1699" spans="1:6" x14ac:dyDescent="0.25">
      <c r="A1699" s="85">
        <v>1568120608</v>
      </c>
      <c r="E1699" s="64"/>
      <c r="F1699" s="85" t="s">
        <v>63</v>
      </c>
    </row>
    <row r="1700" spans="1:6" x14ac:dyDescent="0.25">
      <c r="A1700" s="85">
        <v>1801593934</v>
      </c>
      <c r="E1700" s="64"/>
      <c r="F1700" s="85" t="s">
        <v>63</v>
      </c>
    </row>
    <row r="1701" spans="1:6" x14ac:dyDescent="0.25">
      <c r="A1701" s="85">
        <v>1346949765</v>
      </c>
      <c r="E1701" s="64"/>
      <c r="F1701" s="85" t="s">
        <v>67</v>
      </c>
    </row>
    <row r="1702" spans="1:6" x14ac:dyDescent="0.25">
      <c r="A1702" s="85">
        <v>1992727150</v>
      </c>
      <c r="E1702" s="64"/>
      <c r="F1702" s="85" t="s">
        <v>67</v>
      </c>
    </row>
    <row r="1703" spans="1:6" x14ac:dyDescent="0.25">
      <c r="A1703" s="85">
        <v>1124058631</v>
      </c>
      <c r="E1703" s="64"/>
      <c r="F1703" s="85" t="s">
        <v>68</v>
      </c>
    </row>
    <row r="1704" spans="1:6" x14ac:dyDescent="0.25">
      <c r="A1704" s="85">
        <v>1386628428</v>
      </c>
      <c r="E1704" s="64"/>
      <c r="F1704" s="85" t="s">
        <v>66</v>
      </c>
    </row>
    <row r="1705" spans="1:6" x14ac:dyDescent="0.25">
      <c r="A1705" s="85">
        <v>1285620237</v>
      </c>
      <c r="E1705"/>
      <c r="F1705" s="85" t="s">
        <v>63</v>
      </c>
    </row>
    <row r="1706" spans="1:6" x14ac:dyDescent="0.25">
      <c r="A1706" s="85">
        <v>1831151273</v>
      </c>
      <c r="E1706" s="64"/>
      <c r="F1706" s="85" t="s">
        <v>63</v>
      </c>
    </row>
    <row r="1707" spans="1:6" x14ac:dyDescent="0.25">
      <c r="A1707" s="85">
        <v>1427008960</v>
      </c>
      <c r="E1707"/>
      <c r="F1707" s="85" t="s">
        <v>67</v>
      </c>
    </row>
    <row r="1708" spans="1:6" x14ac:dyDescent="0.25">
      <c r="A1708" s="85">
        <v>1487639308</v>
      </c>
      <c r="E1708"/>
      <c r="F1708" s="85" t="s">
        <v>68</v>
      </c>
    </row>
    <row r="1709" spans="1:6" x14ac:dyDescent="0.25">
      <c r="A1709" s="85">
        <v>1316024508</v>
      </c>
      <c r="E1709"/>
      <c r="F1709" s="85" t="s">
        <v>67</v>
      </c>
    </row>
    <row r="1710" spans="1:6" x14ac:dyDescent="0.25">
      <c r="A1710" s="85">
        <v>1790726420</v>
      </c>
      <c r="E1710"/>
      <c r="F1710" s="85" t="s">
        <v>68</v>
      </c>
    </row>
    <row r="1711" spans="1:6" x14ac:dyDescent="0.25">
      <c r="A1711" s="85">
        <v>1235158585</v>
      </c>
      <c r="E1711" s="64"/>
      <c r="F1711" s="85" t="s">
        <v>63</v>
      </c>
    </row>
    <row r="1712" spans="1:6" x14ac:dyDescent="0.25">
      <c r="A1712" s="85">
        <v>1174589246</v>
      </c>
      <c r="E1712"/>
      <c r="F1712" s="85" t="s">
        <v>66</v>
      </c>
    </row>
    <row r="1713" spans="1:6" x14ac:dyDescent="0.25">
      <c r="A1713" s="85">
        <v>1912984972</v>
      </c>
      <c r="E1713" s="64"/>
      <c r="F1713" s="85" t="s">
        <v>63</v>
      </c>
    </row>
    <row r="1714" spans="1:6" x14ac:dyDescent="0.25">
      <c r="A1714" s="85">
        <v>1821220336</v>
      </c>
      <c r="E1714" s="64"/>
      <c r="F1714" s="85" t="s">
        <v>63</v>
      </c>
    </row>
    <row r="1715" spans="1:6" x14ac:dyDescent="0.25">
      <c r="A1715" s="85">
        <v>1043545155</v>
      </c>
      <c r="E1715" s="64"/>
      <c r="F1715" s="85" t="s">
        <v>70</v>
      </c>
    </row>
    <row r="1716" spans="1:6" x14ac:dyDescent="0.25">
      <c r="A1716" s="85">
        <v>1790917870</v>
      </c>
      <c r="E1716"/>
      <c r="F1716" s="85" t="s">
        <v>66</v>
      </c>
    </row>
    <row r="1717" spans="1:6" x14ac:dyDescent="0.25">
      <c r="A1717" s="85">
        <v>1275927105</v>
      </c>
      <c r="E1717"/>
      <c r="F1717" s="85" t="s">
        <v>68</v>
      </c>
    </row>
    <row r="1718" spans="1:6" x14ac:dyDescent="0.25">
      <c r="A1718" s="85">
        <v>1780026757</v>
      </c>
      <c r="E1718"/>
      <c r="F1718" s="85" t="s">
        <v>67</v>
      </c>
    </row>
    <row r="1719" spans="1:6" x14ac:dyDescent="0.25">
      <c r="A1719" s="85">
        <v>1326458589</v>
      </c>
      <c r="E1719"/>
      <c r="F1719" s="85" t="s">
        <v>66</v>
      </c>
    </row>
    <row r="1720" spans="1:6" x14ac:dyDescent="0.25">
      <c r="A1720" s="85">
        <v>1891084257</v>
      </c>
      <c r="E1720"/>
      <c r="F1720" s="85" t="s">
        <v>66</v>
      </c>
    </row>
    <row r="1721" spans="1:6" x14ac:dyDescent="0.25">
      <c r="A1721" s="85">
        <v>1437602315</v>
      </c>
      <c r="E1721" s="64"/>
      <c r="F1721" s="85" t="s">
        <v>67</v>
      </c>
    </row>
    <row r="1722" spans="1:6" x14ac:dyDescent="0.25">
      <c r="A1722" s="85">
        <v>1679191050</v>
      </c>
      <c r="E1722" s="64"/>
      <c r="F1722" s="85" t="s">
        <v>67</v>
      </c>
    </row>
    <row r="1723" spans="1:6" x14ac:dyDescent="0.25">
      <c r="A1723" s="85">
        <v>1700477684</v>
      </c>
      <c r="E1723"/>
      <c r="F1723" s="85" t="s">
        <v>67</v>
      </c>
    </row>
    <row r="1724" spans="1:6" x14ac:dyDescent="0.25">
      <c r="A1724" s="85">
        <v>1083331052</v>
      </c>
      <c r="E1724" s="64"/>
      <c r="F1724" s="85" t="s">
        <v>63</v>
      </c>
    </row>
    <row r="1725" spans="1:6" x14ac:dyDescent="0.25">
      <c r="A1725" s="85">
        <v>1558456442</v>
      </c>
      <c r="E1725"/>
      <c r="F1725" s="85" t="s">
        <v>67</v>
      </c>
    </row>
    <row r="1726" spans="1:6" x14ac:dyDescent="0.25">
      <c r="A1726" s="85">
        <v>1457594103</v>
      </c>
      <c r="E1726"/>
      <c r="F1726" s="85" t="s">
        <v>63</v>
      </c>
    </row>
    <row r="1727" spans="1:6" x14ac:dyDescent="0.25">
      <c r="A1727" s="85">
        <v>1881679959</v>
      </c>
      <c r="E1727" s="64"/>
      <c r="F1727" s="85" t="s">
        <v>70</v>
      </c>
    </row>
    <row r="1728" spans="1:6" x14ac:dyDescent="0.25">
      <c r="A1728" s="85">
        <v>1841249133</v>
      </c>
      <c r="E1728"/>
      <c r="F1728" s="85" t="s">
        <v>66</v>
      </c>
    </row>
    <row r="1729" spans="1:6" x14ac:dyDescent="0.25">
      <c r="A1729" s="85">
        <v>1609824069</v>
      </c>
      <c r="E1729"/>
      <c r="F1729" s="85" t="s">
        <v>67</v>
      </c>
    </row>
    <row r="1730" spans="1:6" x14ac:dyDescent="0.25">
      <c r="A1730" s="85">
        <v>1881695039</v>
      </c>
      <c r="E1730" s="64"/>
      <c r="F1730" s="85" t="s">
        <v>66</v>
      </c>
    </row>
    <row r="1731" spans="1:6" x14ac:dyDescent="0.25">
      <c r="A1731" s="85">
        <v>1457433906</v>
      </c>
      <c r="E1731"/>
      <c r="F1731" s="85" t="s">
        <v>66</v>
      </c>
    </row>
    <row r="1732" spans="1:6" x14ac:dyDescent="0.25">
      <c r="A1732" s="85">
        <v>1225070337</v>
      </c>
      <c r="E1732"/>
      <c r="F1732" s="85" t="s">
        <v>63</v>
      </c>
    </row>
    <row r="1733" spans="1:6" x14ac:dyDescent="0.25">
      <c r="A1733" s="85">
        <v>1316147465</v>
      </c>
      <c r="E1733"/>
      <c r="F1733" s="85" t="s">
        <v>66</v>
      </c>
    </row>
    <row r="1734" spans="1:6" x14ac:dyDescent="0.25">
      <c r="A1734" s="85">
        <v>1891934832</v>
      </c>
      <c r="E1734"/>
      <c r="F1734" s="85" t="s">
        <v>67</v>
      </c>
    </row>
    <row r="1735" spans="1:6" x14ac:dyDescent="0.25">
      <c r="A1735" s="85">
        <v>1518964147</v>
      </c>
      <c r="E1735"/>
      <c r="F1735" s="85" t="s">
        <v>70</v>
      </c>
    </row>
    <row r="1736" spans="1:6" x14ac:dyDescent="0.25">
      <c r="A1736" s="85">
        <v>1598711475</v>
      </c>
      <c r="E1736" s="64"/>
      <c r="F1736" s="85" t="s">
        <v>66</v>
      </c>
    </row>
    <row r="1737" spans="1:6" x14ac:dyDescent="0.25">
      <c r="A1737" s="85">
        <v>1467653279</v>
      </c>
      <c r="E1737" s="64"/>
      <c r="F1737" s="85" t="s">
        <v>68</v>
      </c>
    </row>
    <row r="1738" spans="1:6" x14ac:dyDescent="0.25">
      <c r="A1738" s="85">
        <v>1245304625</v>
      </c>
      <c r="E1738"/>
      <c r="F1738" s="85" t="s">
        <v>67</v>
      </c>
    </row>
    <row r="1739" spans="1:6" x14ac:dyDescent="0.25">
      <c r="A1739" s="85">
        <v>1053347856</v>
      </c>
      <c r="E1739"/>
      <c r="F1739" s="85" t="s">
        <v>66</v>
      </c>
    </row>
    <row r="1740" spans="1:6" x14ac:dyDescent="0.25">
      <c r="A1740" s="85">
        <v>1093751695</v>
      </c>
      <c r="E1740"/>
      <c r="F1740" s="85" t="s">
        <v>63</v>
      </c>
    </row>
    <row r="1741" spans="1:6" x14ac:dyDescent="0.25">
      <c r="A1741" s="85">
        <v>1497795561</v>
      </c>
      <c r="E1741"/>
      <c r="F1741" s="85" t="s">
        <v>63</v>
      </c>
    </row>
    <row r="1742" spans="1:6" x14ac:dyDescent="0.25">
      <c r="A1742" s="85">
        <v>1104858430</v>
      </c>
      <c r="E1742"/>
      <c r="F1742" s="85" t="s">
        <v>68</v>
      </c>
    </row>
    <row r="1743" spans="1:6" x14ac:dyDescent="0.25">
      <c r="A1743" s="85">
        <v>1538265830</v>
      </c>
      <c r="E1743"/>
      <c r="F1743" s="85" t="s">
        <v>68</v>
      </c>
    </row>
    <row r="1744" spans="1:6" x14ac:dyDescent="0.25">
      <c r="A1744" s="85">
        <v>1376879940</v>
      </c>
      <c r="E1744"/>
      <c r="F1744" s="85" t="s">
        <v>67</v>
      </c>
    </row>
    <row r="1745" spans="1:6" x14ac:dyDescent="0.25">
      <c r="A1745" s="85">
        <v>1023318409</v>
      </c>
      <c r="E1745"/>
      <c r="F1745" s="85" t="s">
        <v>63</v>
      </c>
    </row>
    <row r="1746" spans="1:6" x14ac:dyDescent="0.25">
      <c r="A1746" s="85">
        <v>1639363286</v>
      </c>
      <c r="E1746"/>
      <c r="F1746" s="85" t="s">
        <v>70</v>
      </c>
    </row>
    <row r="1747" spans="1:6" x14ac:dyDescent="0.25">
      <c r="A1747" s="85">
        <v>1912116732</v>
      </c>
      <c r="E1747"/>
      <c r="F1747" s="85" t="s">
        <v>63</v>
      </c>
    </row>
    <row r="1748" spans="1:6" x14ac:dyDescent="0.25">
      <c r="A1748" s="85">
        <v>1912180761</v>
      </c>
      <c r="E1748"/>
      <c r="F1748" s="85" t="s">
        <v>66</v>
      </c>
    </row>
    <row r="1749" spans="1:6" x14ac:dyDescent="0.25">
      <c r="A1749" s="85">
        <v>1609118959</v>
      </c>
      <c r="E1749"/>
      <c r="F1749" s="85" t="s">
        <v>67</v>
      </c>
    </row>
    <row r="1750" spans="1:6" x14ac:dyDescent="0.25">
      <c r="A1750" s="85">
        <v>1316130867</v>
      </c>
      <c r="E1750" s="64"/>
      <c r="F1750" s="85" t="s">
        <v>66</v>
      </c>
    </row>
    <row r="1751" spans="1:6" x14ac:dyDescent="0.25">
      <c r="A1751" s="85">
        <v>1811386329</v>
      </c>
      <c r="E1751" s="64"/>
      <c r="F1751" s="85" t="s">
        <v>70</v>
      </c>
    </row>
    <row r="1752" spans="1:6" x14ac:dyDescent="0.25">
      <c r="A1752" s="85">
        <v>1871987198</v>
      </c>
      <c r="E1752"/>
      <c r="F1752" s="85" t="s">
        <v>67</v>
      </c>
    </row>
    <row r="1753" spans="1:6" x14ac:dyDescent="0.25">
      <c r="A1753" s="85">
        <v>1467848473</v>
      </c>
      <c r="E1753"/>
      <c r="F1753" s="85" t="s">
        <v>68</v>
      </c>
    </row>
    <row r="1754" spans="1:6" x14ac:dyDescent="0.25">
      <c r="A1754" s="85">
        <v>1003205519</v>
      </c>
      <c r="E1754" s="64"/>
      <c r="F1754" s="85" t="s">
        <v>63</v>
      </c>
    </row>
    <row r="1755" spans="1:6" x14ac:dyDescent="0.25">
      <c r="A1755" s="85">
        <v>1801394101</v>
      </c>
      <c r="E1755" s="64"/>
      <c r="F1755" s="85" t="s">
        <v>63</v>
      </c>
    </row>
    <row r="1756" spans="1:6" x14ac:dyDescent="0.25">
      <c r="A1756" s="85">
        <v>1629590732</v>
      </c>
      <c r="E1756" s="64"/>
      <c r="F1756" s="85" t="s">
        <v>67</v>
      </c>
    </row>
    <row r="1757" spans="1:6" x14ac:dyDescent="0.25">
      <c r="A1757" s="85">
        <v>1104488907</v>
      </c>
      <c r="E1757" s="64"/>
      <c r="F1757" s="85" t="s">
        <v>67</v>
      </c>
    </row>
    <row r="1758" spans="1:6" x14ac:dyDescent="0.25">
      <c r="A1758" s="85">
        <v>1891386561</v>
      </c>
      <c r="E1758" s="64"/>
      <c r="F1758" s="85" t="s">
        <v>66</v>
      </c>
    </row>
    <row r="1759" spans="1:6" x14ac:dyDescent="0.25">
      <c r="A1759" s="85">
        <v>1235766734</v>
      </c>
      <c r="E1759"/>
      <c r="F1759" s="85" t="s">
        <v>68</v>
      </c>
    </row>
    <row r="1760" spans="1:6" x14ac:dyDescent="0.25">
      <c r="A1760" s="85">
        <v>1891446001</v>
      </c>
      <c r="E1760"/>
      <c r="F1760" s="85" t="s">
        <v>63</v>
      </c>
    </row>
    <row r="1761" spans="1:6" x14ac:dyDescent="0.25">
      <c r="A1761" s="85">
        <v>1598736936</v>
      </c>
      <c r="E1761"/>
      <c r="F1761" s="85" t="s">
        <v>66</v>
      </c>
    </row>
    <row r="1762" spans="1:6" x14ac:dyDescent="0.25">
      <c r="A1762" s="85">
        <v>1225046360</v>
      </c>
      <c r="E1762" s="64"/>
      <c r="F1762" s="85" t="s">
        <v>63</v>
      </c>
    </row>
    <row r="1763" spans="1:6" x14ac:dyDescent="0.25">
      <c r="A1763" s="85">
        <v>1659333623</v>
      </c>
      <c r="E1763"/>
      <c r="F1763" s="85" t="s">
        <v>66</v>
      </c>
    </row>
    <row r="1764" spans="1:6" x14ac:dyDescent="0.25">
      <c r="A1764" s="85">
        <v>1063406015</v>
      </c>
      <c r="E1764"/>
      <c r="F1764" s="85" t="s">
        <v>70</v>
      </c>
    </row>
    <row r="1765" spans="1:6" x14ac:dyDescent="0.25">
      <c r="A1765" s="85">
        <v>1073723458</v>
      </c>
      <c r="E1765" s="64"/>
      <c r="F1765" s="85" t="s">
        <v>63</v>
      </c>
    </row>
    <row r="1766" spans="1:6" x14ac:dyDescent="0.25">
      <c r="A1766" s="85">
        <v>1659357515</v>
      </c>
      <c r="E1766"/>
      <c r="F1766" s="85" t="s">
        <v>66</v>
      </c>
    </row>
    <row r="1767" spans="1:6" x14ac:dyDescent="0.25">
      <c r="A1767" s="85">
        <v>1215979596</v>
      </c>
      <c r="E1767"/>
      <c r="F1767" s="85" t="s">
        <v>68</v>
      </c>
    </row>
    <row r="1768" spans="1:6" x14ac:dyDescent="0.25">
      <c r="A1768" s="85">
        <v>1568622678</v>
      </c>
      <c r="E1768"/>
      <c r="F1768" s="85" t="s">
        <v>63</v>
      </c>
    </row>
    <row r="1769" spans="1:6" x14ac:dyDescent="0.25">
      <c r="A1769" s="85">
        <v>1205869526</v>
      </c>
      <c r="E1769"/>
      <c r="F1769" s="85" t="s">
        <v>70</v>
      </c>
    </row>
    <row r="1770" spans="1:6" x14ac:dyDescent="0.25">
      <c r="A1770" s="85">
        <v>1780896894</v>
      </c>
      <c r="E1770"/>
      <c r="F1770" s="85" t="s">
        <v>70</v>
      </c>
    </row>
    <row r="1771" spans="1:6" x14ac:dyDescent="0.25">
      <c r="A1771" s="85">
        <v>1467607226</v>
      </c>
      <c r="E1771" s="64"/>
      <c r="F1771" s="85" t="s">
        <v>66</v>
      </c>
    </row>
    <row r="1772" spans="1:6" x14ac:dyDescent="0.25">
      <c r="A1772" s="85">
        <v>1700969714</v>
      </c>
      <c r="E1772" s="64"/>
      <c r="F1772" s="85" t="s">
        <v>67</v>
      </c>
    </row>
    <row r="1773" spans="1:6" x14ac:dyDescent="0.25">
      <c r="A1773" s="85">
        <v>1558587998</v>
      </c>
      <c r="E1773"/>
      <c r="F1773" s="85" t="s">
        <v>67</v>
      </c>
    </row>
    <row r="1774" spans="1:6" x14ac:dyDescent="0.25">
      <c r="A1774" s="85">
        <v>1457514044</v>
      </c>
      <c r="E1774"/>
      <c r="F1774" s="85" t="s">
        <v>67</v>
      </c>
    </row>
    <row r="1775" spans="1:6" x14ac:dyDescent="0.25">
      <c r="A1775" s="85">
        <v>1225271331</v>
      </c>
      <c r="E1775" s="64"/>
      <c r="F1775" s="85" t="s">
        <v>63</v>
      </c>
    </row>
    <row r="1776" spans="1:6" x14ac:dyDescent="0.25">
      <c r="A1776" s="85">
        <v>1063579555</v>
      </c>
      <c r="E1776"/>
      <c r="F1776" s="85" t="s">
        <v>63</v>
      </c>
    </row>
    <row r="1777" spans="1:6" x14ac:dyDescent="0.25">
      <c r="A1777" s="85">
        <v>1609973015</v>
      </c>
      <c r="E1777"/>
      <c r="F1777" s="85" t="s">
        <v>67</v>
      </c>
    </row>
    <row r="1778" spans="1:6" x14ac:dyDescent="0.25">
      <c r="A1778" s="85">
        <v>1609185859</v>
      </c>
      <c r="E1778" s="64"/>
      <c r="F1778" s="85" t="s">
        <v>66</v>
      </c>
    </row>
    <row r="1779" spans="1:6" x14ac:dyDescent="0.25">
      <c r="A1779" s="85">
        <v>1316224116</v>
      </c>
      <c r="E1779"/>
      <c r="F1779" s="85" t="s">
        <v>63</v>
      </c>
    </row>
    <row r="1780" spans="1:6" x14ac:dyDescent="0.25">
      <c r="A1780" s="85">
        <v>1831307040</v>
      </c>
      <c r="E1780" s="64"/>
      <c r="F1780" s="85" t="s">
        <v>70</v>
      </c>
    </row>
    <row r="1781" spans="1:6" x14ac:dyDescent="0.25">
      <c r="A1781" s="85">
        <v>1790139244</v>
      </c>
      <c r="E1781" s="64"/>
      <c r="F1781" s="85" t="s">
        <v>66</v>
      </c>
    </row>
    <row r="1782" spans="1:6" x14ac:dyDescent="0.25">
      <c r="A1782" s="85">
        <v>1285066480</v>
      </c>
      <c r="E1782"/>
      <c r="F1782" s="85" t="s">
        <v>63</v>
      </c>
    </row>
    <row r="1783" spans="1:6" x14ac:dyDescent="0.25">
      <c r="A1783" s="85">
        <v>1598159733</v>
      </c>
      <c r="E1783"/>
      <c r="F1783" s="85" t="s">
        <v>63</v>
      </c>
    </row>
    <row r="1784" spans="1:6" x14ac:dyDescent="0.25">
      <c r="A1784" s="85">
        <v>1912391533</v>
      </c>
      <c r="E1784"/>
      <c r="F1784" s="85" t="s">
        <v>66</v>
      </c>
    </row>
    <row r="1785" spans="1:6" x14ac:dyDescent="0.25">
      <c r="A1785" s="85">
        <v>1053895706</v>
      </c>
      <c r="E1785"/>
      <c r="F1785" s="85" t="s">
        <v>63</v>
      </c>
    </row>
    <row r="1786" spans="1:6" x14ac:dyDescent="0.25">
      <c r="A1786" s="85">
        <v>1881255933</v>
      </c>
      <c r="E1786"/>
      <c r="F1786" s="85" t="s">
        <v>67</v>
      </c>
    </row>
    <row r="1787" spans="1:6" x14ac:dyDescent="0.25">
      <c r="A1787" s="85">
        <v>1215692066</v>
      </c>
      <c r="E1787" s="64"/>
      <c r="F1787" s="85" t="s">
        <v>63</v>
      </c>
    </row>
    <row r="1788" spans="1:6" x14ac:dyDescent="0.25">
      <c r="A1788" s="85">
        <v>1780373886</v>
      </c>
      <c r="E1788" s="64"/>
      <c r="F1788" s="85" t="s">
        <v>63</v>
      </c>
    </row>
    <row r="1789" spans="1:6" x14ac:dyDescent="0.25">
      <c r="A1789" s="85">
        <v>1710900667</v>
      </c>
      <c r="E1789" s="64"/>
      <c r="F1789" s="85" t="s">
        <v>70</v>
      </c>
    </row>
    <row r="1790" spans="1:6" x14ac:dyDescent="0.25">
      <c r="A1790" s="85">
        <v>1134179393</v>
      </c>
      <c r="E1790"/>
      <c r="F1790" s="85" t="s">
        <v>63</v>
      </c>
    </row>
    <row r="1791" spans="1:6" x14ac:dyDescent="0.25">
      <c r="A1791" s="85">
        <v>1912939208</v>
      </c>
      <c r="E1791"/>
      <c r="F1791" s="85" t="s">
        <v>63</v>
      </c>
    </row>
    <row r="1792" spans="1:6" x14ac:dyDescent="0.25">
      <c r="A1792" s="85">
        <v>1821001116</v>
      </c>
      <c r="E1792" s="64"/>
      <c r="F1792" s="85" t="s">
        <v>66</v>
      </c>
    </row>
    <row r="1793" spans="1:6" x14ac:dyDescent="0.25">
      <c r="A1793" s="85">
        <v>1962593947</v>
      </c>
      <c r="E1793"/>
      <c r="F1793" s="85" t="s">
        <v>70</v>
      </c>
    </row>
    <row r="1794" spans="1:6" x14ac:dyDescent="0.25">
      <c r="A1794" s="85">
        <v>1205947884</v>
      </c>
      <c r="E1794"/>
      <c r="F1794" s="85" t="s">
        <v>63</v>
      </c>
    </row>
    <row r="1795" spans="1:6" x14ac:dyDescent="0.25">
      <c r="A1795" s="85">
        <v>1003899261</v>
      </c>
      <c r="E1795"/>
      <c r="F1795" s="85" t="s">
        <v>66</v>
      </c>
    </row>
    <row r="1796" spans="1:6" x14ac:dyDescent="0.25">
      <c r="A1796" s="85">
        <v>1013945948</v>
      </c>
      <c r="E1796" s="64"/>
      <c r="F1796" s="85" t="s">
        <v>67</v>
      </c>
    </row>
    <row r="1797" spans="1:6" x14ac:dyDescent="0.25">
      <c r="A1797" s="85">
        <v>1447351747</v>
      </c>
      <c r="E1797" s="64"/>
      <c r="F1797" s="85" t="s">
        <v>70</v>
      </c>
    </row>
    <row r="1798" spans="1:6" x14ac:dyDescent="0.25">
      <c r="A1798" s="85">
        <v>1871689422</v>
      </c>
      <c r="E1798"/>
      <c r="F1798" s="85" t="s">
        <v>66</v>
      </c>
    </row>
    <row r="1799" spans="1:6" x14ac:dyDescent="0.25">
      <c r="A1799" s="85">
        <v>1336175322</v>
      </c>
      <c r="E1799" s="64"/>
      <c r="F1799" s="85" t="s">
        <v>66</v>
      </c>
    </row>
    <row r="1800" spans="1:6" x14ac:dyDescent="0.25">
      <c r="A1800" s="85">
        <v>1053534578</v>
      </c>
      <c r="E1800"/>
      <c r="F1800" s="85" t="s">
        <v>63</v>
      </c>
    </row>
    <row r="1801" spans="1:6" x14ac:dyDescent="0.25">
      <c r="A1801" s="85">
        <v>1932184512</v>
      </c>
      <c r="E1801" s="64"/>
      <c r="F1801" s="85" t="s">
        <v>63</v>
      </c>
    </row>
    <row r="1802" spans="1:6" x14ac:dyDescent="0.25">
      <c r="A1802" s="85">
        <v>1629171913</v>
      </c>
      <c r="E1802" s="64"/>
      <c r="F1802" s="85" t="s">
        <v>67</v>
      </c>
    </row>
    <row r="1803" spans="1:6" x14ac:dyDescent="0.25">
      <c r="A1803" s="85">
        <v>1114955291</v>
      </c>
      <c r="E1803" s="64"/>
      <c r="F1803" s="85" t="s">
        <v>66</v>
      </c>
    </row>
    <row r="1804" spans="1:6" x14ac:dyDescent="0.25">
      <c r="A1804" s="85">
        <v>1528039252</v>
      </c>
      <c r="E1804" s="64"/>
      <c r="F1804" s="85" t="s">
        <v>67</v>
      </c>
    </row>
    <row r="1805" spans="1:6" x14ac:dyDescent="0.25">
      <c r="A1805" s="85">
        <v>1134141039</v>
      </c>
      <c r="E1805" s="64"/>
      <c r="F1805" s="85" t="s">
        <v>68</v>
      </c>
    </row>
    <row r="1806" spans="1:6" x14ac:dyDescent="0.25">
      <c r="A1806" s="85">
        <v>1013170596</v>
      </c>
      <c r="E1806"/>
      <c r="F1806" s="85" t="s">
        <v>63</v>
      </c>
    </row>
    <row r="1807" spans="1:6" x14ac:dyDescent="0.25">
      <c r="A1807" s="85">
        <v>1619965043</v>
      </c>
      <c r="E1807"/>
      <c r="F1807" s="85" t="s">
        <v>67</v>
      </c>
    </row>
    <row r="1808" spans="1:6" x14ac:dyDescent="0.25">
      <c r="A1808" s="85">
        <v>1861409385</v>
      </c>
      <c r="E1808"/>
      <c r="F1808" s="85" t="s">
        <v>68</v>
      </c>
    </row>
    <row r="1809" spans="1:6" x14ac:dyDescent="0.25">
      <c r="A1809" s="85">
        <v>1851503353</v>
      </c>
      <c r="E1809"/>
      <c r="F1809" s="85" t="s">
        <v>70</v>
      </c>
    </row>
    <row r="1810" spans="1:6" x14ac:dyDescent="0.25">
      <c r="A1810" s="85">
        <v>1699850321</v>
      </c>
      <c r="E1810" s="64"/>
      <c r="F1810" s="85" t="s">
        <v>63</v>
      </c>
    </row>
    <row r="1811" spans="1:6" x14ac:dyDescent="0.25">
      <c r="A1811" s="85">
        <v>1366706590</v>
      </c>
      <c r="E1811" s="64"/>
      <c r="F1811" s="85" t="s">
        <v>70</v>
      </c>
    </row>
    <row r="1812" spans="1:6" x14ac:dyDescent="0.25">
      <c r="A1812" s="85">
        <v>1275533150</v>
      </c>
      <c r="E1812"/>
      <c r="F1812" s="85" t="s">
        <v>70</v>
      </c>
    </row>
    <row r="1813" spans="1:6" x14ac:dyDescent="0.25">
      <c r="A1813" s="85">
        <v>1083058770</v>
      </c>
      <c r="E1813" s="64"/>
      <c r="F1813" s="85" t="s">
        <v>63</v>
      </c>
    </row>
    <row r="1814" spans="1:6" x14ac:dyDescent="0.25">
      <c r="A1814" s="85">
        <v>1285070136</v>
      </c>
      <c r="E1814" s="64"/>
      <c r="F1814" s="85" t="s">
        <v>70</v>
      </c>
    </row>
    <row r="1815" spans="1:6" x14ac:dyDescent="0.25">
      <c r="A1815" s="85">
        <v>1598049348</v>
      </c>
      <c r="E1815"/>
      <c r="F1815" s="85" t="s">
        <v>63</v>
      </c>
    </row>
    <row r="1816" spans="1:6" x14ac:dyDescent="0.25">
      <c r="A1816" s="85">
        <v>1326405994</v>
      </c>
      <c r="E1816"/>
      <c r="F1816" s="85" t="s">
        <v>63</v>
      </c>
    </row>
    <row r="1817" spans="1:6" x14ac:dyDescent="0.25">
      <c r="A1817" s="85">
        <v>1972500874</v>
      </c>
      <c r="E1817"/>
      <c r="F1817" s="85" t="s">
        <v>70</v>
      </c>
    </row>
    <row r="1818" spans="1:6" x14ac:dyDescent="0.25">
      <c r="A1818" s="85">
        <v>1376083857</v>
      </c>
      <c r="E1818" s="64"/>
      <c r="F1818" s="85" t="s">
        <v>66</v>
      </c>
    </row>
    <row r="1819" spans="1:6" x14ac:dyDescent="0.25">
      <c r="A1819" s="85">
        <v>1346886454</v>
      </c>
      <c r="E1819"/>
      <c r="F1819" s="85" t="s">
        <v>63</v>
      </c>
    </row>
    <row r="1820" spans="1:6" x14ac:dyDescent="0.25">
      <c r="A1820" s="85">
        <v>1194359257</v>
      </c>
      <c r="E1820"/>
      <c r="F1820" s="85" t="s">
        <v>66</v>
      </c>
    </row>
    <row r="1821" spans="1:6" x14ac:dyDescent="0.25">
      <c r="A1821" s="85">
        <v>1124691712</v>
      </c>
      <c r="E1821"/>
      <c r="F1821" s="85" t="s">
        <v>63</v>
      </c>
    </row>
    <row r="1822" spans="1:6" x14ac:dyDescent="0.25">
      <c r="A1822" s="85">
        <v>1942943246</v>
      </c>
      <c r="E1822" s="64"/>
      <c r="F1822" s="85" t="s">
        <v>63</v>
      </c>
    </row>
    <row r="1823" spans="1:6" x14ac:dyDescent="0.25">
      <c r="A1823" s="85">
        <v>1952324584</v>
      </c>
      <c r="E1823"/>
      <c r="F1823" s="85" t="s">
        <v>63</v>
      </c>
    </row>
    <row r="1824" spans="1:6" x14ac:dyDescent="0.25">
      <c r="A1824" s="85">
        <v>1992708317</v>
      </c>
      <c r="E1824" s="64"/>
      <c r="F1824" s="85" t="s">
        <v>67</v>
      </c>
    </row>
    <row r="1825" spans="1:6" x14ac:dyDescent="0.25">
      <c r="A1825" s="85">
        <v>1326049669</v>
      </c>
      <c r="E1825"/>
      <c r="F1825" s="85" t="s">
        <v>63</v>
      </c>
    </row>
    <row r="1826" spans="1:6" x14ac:dyDescent="0.25">
      <c r="A1826" s="85">
        <v>1518913706</v>
      </c>
      <c r="E1826"/>
      <c r="F1826" s="85" t="s">
        <v>63</v>
      </c>
    </row>
    <row r="1827" spans="1:6" x14ac:dyDescent="0.25">
      <c r="A1827" s="85">
        <v>1548271745</v>
      </c>
      <c r="E1827"/>
      <c r="F1827" s="85" t="s">
        <v>67</v>
      </c>
    </row>
    <row r="1828" spans="1:6" x14ac:dyDescent="0.25">
      <c r="A1828" s="85">
        <v>1427064260</v>
      </c>
      <c r="E1828"/>
      <c r="F1828" s="85" t="s">
        <v>66</v>
      </c>
    </row>
    <row r="1829" spans="1:6" x14ac:dyDescent="0.25">
      <c r="A1829" s="85">
        <v>1396739553</v>
      </c>
      <c r="E1829"/>
      <c r="F1829" s="85" t="s">
        <v>66</v>
      </c>
    </row>
    <row r="1830" spans="1:6" x14ac:dyDescent="0.25">
      <c r="A1830" s="85">
        <v>1457523615</v>
      </c>
      <c r="E1830"/>
      <c r="F1830" s="85" t="s">
        <v>63</v>
      </c>
    </row>
    <row r="1831" spans="1:6" x14ac:dyDescent="0.25">
      <c r="A1831" s="85">
        <v>1700822384</v>
      </c>
      <c r="E1831" s="64"/>
      <c r="F1831" s="85" t="s">
        <v>68</v>
      </c>
    </row>
    <row r="1832" spans="1:6" x14ac:dyDescent="0.25">
      <c r="A1832" s="85">
        <v>1467486969</v>
      </c>
      <c r="E1832"/>
      <c r="F1832" s="85" t="s">
        <v>66</v>
      </c>
    </row>
    <row r="1833" spans="1:6" x14ac:dyDescent="0.25">
      <c r="A1833" s="85">
        <v>1235228776</v>
      </c>
      <c r="E1833" s="64"/>
      <c r="F1833" s="85" t="s">
        <v>63</v>
      </c>
    </row>
    <row r="1834" spans="1:6" x14ac:dyDescent="0.25">
      <c r="A1834" s="85">
        <v>1457363780</v>
      </c>
      <c r="E1834"/>
      <c r="F1834" s="85" t="s">
        <v>66</v>
      </c>
    </row>
    <row r="1835" spans="1:6" x14ac:dyDescent="0.25">
      <c r="A1835" s="85">
        <v>1003905605</v>
      </c>
      <c r="E1835" s="64"/>
      <c r="F1835" s="85" t="s">
        <v>66</v>
      </c>
    </row>
    <row r="1836" spans="1:6" x14ac:dyDescent="0.25">
      <c r="A1836" s="85">
        <v>1437354164</v>
      </c>
      <c r="E1836"/>
      <c r="F1836" s="85" t="s">
        <v>67</v>
      </c>
    </row>
    <row r="1837" spans="1:6" x14ac:dyDescent="0.25">
      <c r="A1837" s="85">
        <v>1225233869</v>
      </c>
      <c r="E1837" s="64"/>
      <c r="F1837" s="85" t="s">
        <v>63</v>
      </c>
    </row>
    <row r="1838" spans="1:6" x14ac:dyDescent="0.25">
      <c r="A1838" s="85">
        <v>1063552479</v>
      </c>
      <c r="E1838"/>
      <c r="F1838" s="85" t="s">
        <v>70</v>
      </c>
    </row>
    <row r="1839" spans="1:6" x14ac:dyDescent="0.25">
      <c r="A1839" s="85">
        <v>1790998771</v>
      </c>
      <c r="E1839"/>
      <c r="F1839" s="85" t="s">
        <v>63</v>
      </c>
    </row>
    <row r="1840" spans="1:6" x14ac:dyDescent="0.25">
      <c r="A1840" s="85">
        <v>1750420766</v>
      </c>
      <c r="E1840" s="64"/>
      <c r="F1840" s="85" t="s">
        <v>63</v>
      </c>
    </row>
    <row r="1841" spans="1:6" x14ac:dyDescent="0.25">
      <c r="A1841" s="85">
        <v>1730136870</v>
      </c>
      <c r="E1841" s="64"/>
      <c r="F1841" s="85" t="s">
        <v>70</v>
      </c>
    </row>
    <row r="1842" spans="1:6" x14ac:dyDescent="0.25">
      <c r="A1842" s="85">
        <v>1760503270</v>
      </c>
      <c r="E1842" s="64"/>
      <c r="F1842" s="85" t="s">
        <v>70</v>
      </c>
    </row>
    <row r="1843" spans="1:6" x14ac:dyDescent="0.25">
      <c r="A1843" s="85">
        <v>1205032612</v>
      </c>
      <c r="E1843" s="64"/>
      <c r="F1843" s="85" t="s">
        <v>63</v>
      </c>
    </row>
    <row r="1844" spans="1:6" x14ac:dyDescent="0.25">
      <c r="A1844" s="85">
        <v>1518000769</v>
      </c>
      <c r="E1844"/>
      <c r="F1844" s="85" t="s">
        <v>63</v>
      </c>
    </row>
    <row r="1845" spans="1:6" x14ac:dyDescent="0.25">
      <c r="A1845" s="85">
        <v>1336374511</v>
      </c>
      <c r="E1845" s="64"/>
      <c r="F1845" s="85" t="s">
        <v>68</v>
      </c>
    </row>
    <row r="1846" spans="1:6" x14ac:dyDescent="0.25">
      <c r="A1846" s="85">
        <v>1881919066</v>
      </c>
      <c r="E1846"/>
      <c r="F1846" s="85" t="s">
        <v>66</v>
      </c>
    </row>
    <row r="1847" spans="1:6" x14ac:dyDescent="0.25">
      <c r="A1847" s="85">
        <v>1750699229</v>
      </c>
      <c r="E1847"/>
      <c r="F1847" s="85" t="s">
        <v>66</v>
      </c>
    </row>
    <row r="1848" spans="1:6" x14ac:dyDescent="0.25">
      <c r="A1848" s="85">
        <v>1104119551</v>
      </c>
      <c r="E1848" s="64"/>
      <c r="F1848" s="85" t="s">
        <v>70</v>
      </c>
    </row>
    <row r="1849" spans="1:6" x14ac:dyDescent="0.25">
      <c r="A1849" s="85">
        <v>1528047339</v>
      </c>
      <c r="E1849"/>
      <c r="F1849" s="85" t="s">
        <v>63</v>
      </c>
    </row>
    <row r="1850" spans="1:6" x14ac:dyDescent="0.25">
      <c r="A1850" s="85">
        <v>1457783797</v>
      </c>
      <c r="E1850" s="64"/>
      <c r="F1850" s="85" t="s">
        <v>63</v>
      </c>
    </row>
    <row r="1851" spans="1:6" x14ac:dyDescent="0.25">
      <c r="A1851" s="85">
        <v>1184037244</v>
      </c>
      <c r="E1851"/>
      <c r="F1851" s="85" t="s">
        <v>66</v>
      </c>
    </row>
    <row r="1852" spans="1:6" x14ac:dyDescent="0.25">
      <c r="A1852" s="85">
        <v>1578902540</v>
      </c>
      <c r="E1852"/>
      <c r="F1852" s="85" t="s">
        <v>68</v>
      </c>
    </row>
    <row r="1853" spans="1:6" x14ac:dyDescent="0.25">
      <c r="A1853" s="85">
        <v>1922260017</v>
      </c>
      <c r="E1853" s="64"/>
      <c r="F1853" s="85" t="s">
        <v>66</v>
      </c>
    </row>
    <row r="1854" spans="1:6" x14ac:dyDescent="0.25">
      <c r="A1854" s="85">
        <v>1619268620</v>
      </c>
      <c r="E1854"/>
      <c r="F1854" s="85" t="s">
        <v>63</v>
      </c>
    </row>
    <row r="1855" spans="1:6" x14ac:dyDescent="0.25">
      <c r="A1855" s="85">
        <v>1548688773</v>
      </c>
      <c r="E1855" s="64"/>
      <c r="F1855" s="85" t="s">
        <v>68</v>
      </c>
    </row>
    <row r="1856" spans="1:6" x14ac:dyDescent="0.25">
      <c r="A1856" s="85">
        <v>1326452509</v>
      </c>
      <c r="E1856" s="64"/>
      <c r="F1856" s="85" t="s">
        <v>63</v>
      </c>
    </row>
    <row r="1857" spans="1:6" x14ac:dyDescent="0.25">
      <c r="A1857" s="85">
        <v>1326034562</v>
      </c>
      <c r="E1857" s="64"/>
      <c r="F1857" s="85" t="s">
        <v>67</v>
      </c>
    </row>
    <row r="1858" spans="1:6" x14ac:dyDescent="0.25">
      <c r="A1858" s="85">
        <v>1821472663</v>
      </c>
      <c r="E1858"/>
      <c r="F1858" s="85" t="s">
        <v>63</v>
      </c>
    </row>
    <row r="1859" spans="1:6" x14ac:dyDescent="0.25">
      <c r="A1859" s="85">
        <v>1265790687</v>
      </c>
      <c r="E1859"/>
      <c r="F1859" s="85" t="s">
        <v>66</v>
      </c>
    </row>
    <row r="1860" spans="1:6" x14ac:dyDescent="0.25">
      <c r="A1860" s="85">
        <v>1154788941</v>
      </c>
      <c r="E1860" s="64"/>
      <c r="F1860" s="85" t="s">
        <v>66</v>
      </c>
    </row>
    <row r="1861" spans="1:6" x14ac:dyDescent="0.25">
      <c r="A1861" s="85">
        <v>1912393968</v>
      </c>
      <c r="E1861"/>
      <c r="F1861" s="85" t="s">
        <v>66</v>
      </c>
    </row>
    <row r="1862" spans="1:6" x14ac:dyDescent="0.25">
      <c r="A1862" s="85">
        <v>1871955963</v>
      </c>
      <c r="E1862"/>
      <c r="F1862" s="85" t="s">
        <v>67</v>
      </c>
    </row>
    <row r="1863" spans="1:6" x14ac:dyDescent="0.25">
      <c r="A1863" s="85">
        <v>1538680079</v>
      </c>
      <c r="E1863"/>
      <c r="F1863" s="85" t="s">
        <v>68</v>
      </c>
    </row>
    <row r="1864" spans="1:6" x14ac:dyDescent="0.25">
      <c r="A1864" s="85">
        <v>1306339197</v>
      </c>
      <c r="E1864" s="64"/>
      <c r="F1864" s="85" t="s">
        <v>63</v>
      </c>
    </row>
    <row r="1865" spans="1:6" x14ac:dyDescent="0.25">
      <c r="A1865" s="85">
        <v>1982058152</v>
      </c>
      <c r="E1865" s="64"/>
      <c r="F1865" s="85" t="s">
        <v>63</v>
      </c>
    </row>
    <row r="1866" spans="1:6" x14ac:dyDescent="0.25">
      <c r="A1866" s="85">
        <v>1568946515</v>
      </c>
      <c r="E1866"/>
      <c r="F1866" s="85" t="s">
        <v>63</v>
      </c>
    </row>
    <row r="1867" spans="1:6" x14ac:dyDescent="0.25">
      <c r="A1867" s="85">
        <v>1467917211</v>
      </c>
      <c r="E1867"/>
      <c r="F1867" s="85" t="s">
        <v>66</v>
      </c>
    </row>
    <row r="1868" spans="1:6" x14ac:dyDescent="0.25">
      <c r="A1868" s="85">
        <v>1629683586</v>
      </c>
      <c r="E1868" s="64"/>
      <c r="F1868" s="85" t="s">
        <v>66</v>
      </c>
    </row>
    <row r="1869" spans="1:6" x14ac:dyDescent="0.25">
      <c r="A1869" s="85">
        <v>1659968451</v>
      </c>
      <c r="E1869" s="64"/>
      <c r="F1869" s="85" t="s">
        <v>66</v>
      </c>
    </row>
    <row r="1870" spans="1:6" x14ac:dyDescent="0.25">
      <c r="A1870" s="85">
        <v>1225604408</v>
      </c>
      <c r="E1870"/>
      <c r="F1870" s="85" t="s">
        <v>70</v>
      </c>
    </row>
    <row r="1871" spans="1:6" x14ac:dyDescent="0.25">
      <c r="A1871" s="85">
        <v>1306510805</v>
      </c>
      <c r="E1871"/>
      <c r="F1871" s="85" t="s">
        <v>63</v>
      </c>
    </row>
    <row r="1872" spans="1:6" x14ac:dyDescent="0.25">
      <c r="A1872" s="85">
        <v>1336189232</v>
      </c>
      <c r="E1872"/>
      <c r="F1872" s="85" t="s">
        <v>63</v>
      </c>
    </row>
    <row r="1873" spans="1:6" x14ac:dyDescent="0.25">
      <c r="A1873" s="85">
        <v>1376658039</v>
      </c>
      <c r="E1873"/>
      <c r="F1873" s="85" t="s">
        <v>66</v>
      </c>
    </row>
    <row r="1874" spans="1:6" x14ac:dyDescent="0.25">
      <c r="A1874" s="85">
        <v>1023056850</v>
      </c>
      <c r="E1874"/>
      <c r="F1874" s="85" t="s">
        <v>63</v>
      </c>
    </row>
    <row r="1875" spans="1:6" x14ac:dyDescent="0.25">
      <c r="A1875" s="85">
        <v>1033206032</v>
      </c>
      <c r="E1875" s="64"/>
      <c r="F1875" s="85" t="s">
        <v>70</v>
      </c>
    </row>
    <row r="1876" spans="1:6" x14ac:dyDescent="0.25">
      <c r="A1876" s="85">
        <v>1548293376</v>
      </c>
      <c r="E1876" s="64"/>
      <c r="F1876" s="85" t="s">
        <v>63</v>
      </c>
    </row>
    <row r="1877" spans="1:6" x14ac:dyDescent="0.25">
      <c r="A1877" s="85">
        <v>1457336679</v>
      </c>
      <c r="E1877"/>
      <c r="F1877" s="85" t="s">
        <v>63</v>
      </c>
    </row>
    <row r="1878" spans="1:6" x14ac:dyDescent="0.25">
      <c r="A1878" s="85">
        <v>1033119748</v>
      </c>
      <c r="E1878"/>
      <c r="F1878" s="85" t="s">
        <v>67</v>
      </c>
    </row>
    <row r="1879" spans="1:6" x14ac:dyDescent="0.25">
      <c r="A1879" s="85">
        <v>1003835679</v>
      </c>
      <c r="E1879"/>
      <c r="F1879" s="85" t="s">
        <v>63</v>
      </c>
    </row>
    <row r="1880" spans="1:6" x14ac:dyDescent="0.25">
      <c r="A1880" s="85">
        <v>1295722627</v>
      </c>
      <c r="E1880" s="64"/>
      <c r="F1880" s="85" t="s">
        <v>63</v>
      </c>
    </row>
    <row r="1881" spans="1:6" x14ac:dyDescent="0.25">
      <c r="A1881" s="85">
        <v>1730159310</v>
      </c>
      <c r="E1881"/>
      <c r="F1881" s="85" t="s">
        <v>63</v>
      </c>
    </row>
    <row r="1882" spans="1:6" x14ac:dyDescent="0.25">
      <c r="A1882" s="85">
        <v>1942297866</v>
      </c>
      <c r="E1882"/>
      <c r="F1882" s="85" t="s">
        <v>63</v>
      </c>
    </row>
    <row r="1883" spans="1:6" x14ac:dyDescent="0.25">
      <c r="A1883" s="85">
        <v>1558396614</v>
      </c>
      <c r="E1883" s="64"/>
      <c r="F1883" s="85" t="s">
        <v>63</v>
      </c>
    </row>
    <row r="1884" spans="1:6" x14ac:dyDescent="0.25">
      <c r="A1884" s="85">
        <v>1093866386</v>
      </c>
      <c r="E1884"/>
      <c r="F1884" s="85" t="s">
        <v>66</v>
      </c>
    </row>
    <row r="1885" spans="1:6" x14ac:dyDescent="0.25">
      <c r="A1885" s="85">
        <v>1811034275</v>
      </c>
      <c r="E1885" s="64"/>
      <c r="F1885" s="85" t="s">
        <v>66</v>
      </c>
    </row>
    <row r="1886" spans="1:6" x14ac:dyDescent="0.25">
      <c r="A1886" s="85">
        <v>1376502740</v>
      </c>
      <c r="E1886"/>
      <c r="F1886" s="85" t="s">
        <v>70</v>
      </c>
    </row>
    <row r="1887" spans="1:6" x14ac:dyDescent="0.25">
      <c r="A1887" s="85">
        <v>1235335308</v>
      </c>
      <c r="E1887"/>
      <c r="F1887" s="85" t="s">
        <v>66</v>
      </c>
    </row>
    <row r="1888" spans="1:6" x14ac:dyDescent="0.25">
      <c r="A1888" s="85">
        <v>1851417786</v>
      </c>
      <c r="E1888"/>
      <c r="F1888" s="85" t="s">
        <v>66</v>
      </c>
    </row>
    <row r="1889" spans="1:6" x14ac:dyDescent="0.25">
      <c r="A1889" s="85">
        <v>1740489145</v>
      </c>
      <c r="E1889" s="64"/>
      <c r="F1889" s="85" t="s">
        <v>63</v>
      </c>
    </row>
    <row r="1890" spans="1:6" x14ac:dyDescent="0.25">
      <c r="A1890" s="85">
        <v>1134342868</v>
      </c>
      <c r="E1890"/>
      <c r="F1890" s="85" t="s">
        <v>66</v>
      </c>
    </row>
    <row r="1891" spans="1:6" x14ac:dyDescent="0.25">
      <c r="A1891" s="85">
        <v>1770802134</v>
      </c>
      <c r="E1891"/>
      <c r="F1891" s="85" t="s">
        <v>63</v>
      </c>
    </row>
    <row r="1892" spans="1:6" x14ac:dyDescent="0.25">
      <c r="A1892" s="85">
        <v>1295963247</v>
      </c>
      <c r="E1892"/>
      <c r="F1892" s="85" t="s">
        <v>63</v>
      </c>
    </row>
    <row r="1893" spans="1:6" x14ac:dyDescent="0.25">
      <c r="A1893" s="85">
        <v>1700032497</v>
      </c>
      <c r="E1893" s="64"/>
      <c r="F1893" s="85" t="s">
        <v>70</v>
      </c>
    </row>
    <row r="1894" spans="1:6" x14ac:dyDescent="0.25">
      <c r="A1894" s="85">
        <v>1639165293</v>
      </c>
      <c r="E1894"/>
      <c r="F1894" s="85" t="s">
        <v>68</v>
      </c>
    </row>
    <row r="1895" spans="1:6" x14ac:dyDescent="0.25">
      <c r="A1895" s="85">
        <v>1972717171</v>
      </c>
      <c r="E1895" s="64"/>
      <c r="F1895" s="85" t="s">
        <v>68</v>
      </c>
    </row>
    <row r="1896" spans="1:6" x14ac:dyDescent="0.25">
      <c r="A1896" s="85">
        <v>1215294509</v>
      </c>
      <c r="E1896"/>
      <c r="F1896" s="85" t="s">
        <v>68</v>
      </c>
    </row>
    <row r="1897" spans="1:6" x14ac:dyDescent="0.25">
      <c r="A1897" s="85">
        <v>1871502112</v>
      </c>
      <c r="E1897"/>
      <c r="F1897" s="85" t="s">
        <v>70</v>
      </c>
    </row>
    <row r="1898" spans="1:6" x14ac:dyDescent="0.25">
      <c r="A1898" s="85">
        <v>1679690549</v>
      </c>
      <c r="E1898"/>
      <c r="F1898" s="85" t="s">
        <v>66</v>
      </c>
    </row>
    <row r="1899" spans="1:6" x14ac:dyDescent="0.25">
      <c r="A1899" s="85">
        <v>1326205113</v>
      </c>
      <c r="E1899"/>
      <c r="F1899" s="85" t="s">
        <v>63</v>
      </c>
    </row>
    <row r="1900" spans="1:6" x14ac:dyDescent="0.25">
      <c r="A1900" s="85">
        <v>1649617473</v>
      </c>
      <c r="E1900"/>
      <c r="F1900" s="85" t="s">
        <v>68</v>
      </c>
    </row>
    <row r="1901" spans="1:6" x14ac:dyDescent="0.25">
      <c r="A1901" s="85">
        <v>1992121685</v>
      </c>
      <c r="E1901"/>
      <c r="F1901" s="85" t="s">
        <v>67</v>
      </c>
    </row>
    <row r="1902" spans="1:6" x14ac:dyDescent="0.25">
      <c r="A1902" s="85">
        <v>1487021358</v>
      </c>
      <c r="E1902" s="64"/>
      <c r="F1902" s="85" t="s">
        <v>63</v>
      </c>
    </row>
    <row r="1903" spans="1:6" x14ac:dyDescent="0.25">
      <c r="A1903" s="85">
        <v>1346691573</v>
      </c>
      <c r="E1903" s="64"/>
      <c r="F1903" s="85" t="s">
        <v>68</v>
      </c>
    </row>
    <row r="1904" spans="1:6" x14ac:dyDescent="0.25">
      <c r="A1904" s="85">
        <v>1316473762</v>
      </c>
      <c r="E1904" s="64"/>
      <c r="F1904" s="85" t="s">
        <v>67</v>
      </c>
    </row>
    <row r="1905" spans="1:6" x14ac:dyDescent="0.25">
      <c r="A1905" s="85">
        <v>1164927497</v>
      </c>
      <c r="E1905"/>
      <c r="F1905" s="85" t="s">
        <v>67</v>
      </c>
    </row>
    <row r="1906" spans="1:6" x14ac:dyDescent="0.25">
      <c r="A1906" s="85">
        <v>1720545130</v>
      </c>
      <c r="E1906"/>
      <c r="F1906" s="85" t="s">
        <v>70</v>
      </c>
    </row>
    <row r="1907" spans="1:6" x14ac:dyDescent="0.25">
      <c r="A1907" s="85">
        <v>1265100317</v>
      </c>
      <c r="E1907"/>
      <c r="F1907" s="85" t="s">
        <v>63</v>
      </c>
    </row>
    <row r="1908" spans="1:6" x14ac:dyDescent="0.25">
      <c r="A1908" s="85">
        <v>1144310608</v>
      </c>
      <c r="E1908"/>
      <c r="F1908" s="85" t="s">
        <v>63</v>
      </c>
    </row>
    <row r="1909" spans="1:6" x14ac:dyDescent="0.25">
      <c r="A1909" s="85">
        <v>1962432476</v>
      </c>
      <c r="E1909" s="64"/>
      <c r="F1909" s="85" t="s">
        <v>70</v>
      </c>
    </row>
    <row r="1910" spans="1:6" x14ac:dyDescent="0.25">
      <c r="A1910" s="85">
        <v>1164585683</v>
      </c>
      <c r="E1910"/>
      <c r="F1910" s="85" t="s">
        <v>68</v>
      </c>
    </row>
    <row r="1911" spans="1:6" x14ac:dyDescent="0.25">
      <c r="A1911" s="85">
        <v>1326060443</v>
      </c>
      <c r="E1911" s="64"/>
      <c r="F1911" s="85" t="s">
        <v>70</v>
      </c>
    </row>
    <row r="1912" spans="1:6" x14ac:dyDescent="0.25">
      <c r="A1912" s="85">
        <v>1659424810</v>
      </c>
      <c r="E1912"/>
      <c r="F1912" s="85" t="s">
        <v>68</v>
      </c>
    </row>
    <row r="1913" spans="1:6" x14ac:dyDescent="0.25">
      <c r="A1913" s="85">
        <v>1003802380</v>
      </c>
      <c r="E1913" s="64"/>
      <c r="F1913" s="85" t="s">
        <v>66</v>
      </c>
    </row>
    <row r="1914" spans="1:6" x14ac:dyDescent="0.25">
      <c r="A1914" s="85">
        <v>1801901335</v>
      </c>
      <c r="E1914" s="64"/>
      <c r="F1914" s="85" t="s">
        <v>66</v>
      </c>
    </row>
    <row r="1915" spans="1:6" x14ac:dyDescent="0.25">
      <c r="A1915" s="85">
        <v>1093785099</v>
      </c>
      <c r="E1915"/>
      <c r="F1915" s="85" t="s">
        <v>63</v>
      </c>
    </row>
    <row r="1916" spans="1:6" x14ac:dyDescent="0.25">
      <c r="A1916" s="85">
        <v>1861580433</v>
      </c>
      <c r="E1916" s="64"/>
      <c r="F1916" s="85" t="s">
        <v>66</v>
      </c>
    </row>
    <row r="1917" spans="1:6" x14ac:dyDescent="0.25">
      <c r="A1917" s="85">
        <v>1811994692</v>
      </c>
      <c r="E1917"/>
      <c r="F1917" s="85" t="s">
        <v>66</v>
      </c>
    </row>
    <row r="1918" spans="1:6" x14ac:dyDescent="0.25">
      <c r="A1918" s="85">
        <v>1558457960</v>
      </c>
      <c r="E1918"/>
      <c r="F1918" s="85" t="s">
        <v>63</v>
      </c>
    </row>
    <row r="1919" spans="1:6" x14ac:dyDescent="0.25">
      <c r="A1919" s="85">
        <v>1154425742</v>
      </c>
      <c r="E1919"/>
      <c r="F1919" s="85" t="s">
        <v>70</v>
      </c>
    </row>
    <row r="1920" spans="1:6" x14ac:dyDescent="0.25">
      <c r="A1920" s="85">
        <v>1811078868</v>
      </c>
      <c r="E1920"/>
      <c r="F1920" s="85" t="s">
        <v>68</v>
      </c>
    </row>
    <row r="1921" spans="1:6" x14ac:dyDescent="0.25">
      <c r="A1921" s="85">
        <v>1073581773</v>
      </c>
      <c r="E1921"/>
      <c r="F1921" s="85" t="s">
        <v>63</v>
      </c>
    </row>
    <row r="1922" spans="1:6" x14ac:dyDescent="0.25">
      <c r="A1922" s="85">
        <v>1003040981</v>
      </c>
      <c r="E1922"/>
      <c r="F1922" s="85" t="s">
        <v>63</v>
      </c>
    </row>
    <row r="1923" spans="1:6" x14ac:dyDescent="0.25">
      <c r="A1923" s="85">
        <v>1194711622</v>
      </c>
      <c r="E1923"/>
      <c r="F1923" s="85" t="s">
        <v>63</v>
      </c>
    </row>
    <row r="1924" spans="1:6" x14ac:dyDescent="0.25">
      <c r="A1924" s="85">
        <v>1720116494</v>
      </c>
      <c r="E1924"/>
      <c r="F1924" s="85" t="s">
        <v>70</v>
      </c>
    </row>
    <row r="1925" spans="1:6" x14ac:dyDescent="0.25">
      <c r="A1925" s="85">
        <v>1518166636</v>
      </c>
      <c r="E1925"/>
      <c r="F1925" s="85" t="s">
        <v>70</v>
      </c>
    </row>
    <row r="1926" spans="1:6" x14ac:dyDescent="0.25">
      <c r="A1926" s="85">
        <v>1699989251</v>
      </c>
      <c r="E1926"/>
      <c r="F1926" s="85" t="s">
        <v>63</v>
      </c>
    </row>
    <row r="1927" spans="1:6" x14ac:dyDescent="0.25">
      <c r="A1927" s="85">
        <v>1003859877</v>
      </c>
      <c r="E1927"/>
      <c r="F1927" s="85" t="s">
        <v>66</v>
      </c>
    </row>
    <row r="1928" spans="1:6" x14ac:dyDescent="0.25">
      <c r="A1928" s="85">
        <v>1285862540</v>
      </c>
      <c r="E1928" s="64"/>
      <c r="F1928" s="85" t="s">
        <v>67</v>
      </c>
    </row>
    <row r="1929" spans="1:6" x14ac:dyDescent="0.25">
      <c r="A1929" s="85">
        <v>1912233602</v>
      </c>
      <c r="E1929" s="64"/>
      <c r="F1929" s="85" t="s">
        <v>70</v>
      </c>
    </row>
    <row r="1930" spans="1:6" x14ac:dyDescent="0.25">
      <c r="A1930" s="85">
        <v>1669695409</v>
      </c>
      <c r="E1930"/>
      <c r="F1930" s="85" t="s">
        <v>63</v>
      </c>
    </row>
    <row r="1931" spans="1:6" x14ac:dyDescent="0.25">
      <c r="A1931" s="85">
        <v>1467485409</v>
      </c>
      <c r="E1931"/>
      <c r="F1931" s="85" t="s">
        <v>63</v>
      </c>
    </row>
    <row r="1932" spans="1:6" x14ac:dyDescent="0.25">
      <c r="A1932" s="85">
        <v>1699765461</v>
      </c>
      <c r="E1932"/>
      <c r="F1932" s="85" t="s">
        <v>70</v>
      </c>
    </row>
    <row r="1933" spans="1:6" x14ac:dyDescent="0.25">
      <c r="A1933" s="85">
        <v>1659503688</v>
      </c>
      <c r="E1933"/>
      <c r="F1933" s="85" t="s">
        <v>63</v>
      </c>
    </row>
    <row r="1934" spans="1:6" x14ac:dyDescent="0.25">
      <c r="A1934" s="85">
        <v>1942558036</v>
      </c>
      <c r="E1934"/>
      <c r="F1934" s="85" t="s">
        <v>67</v>
      </c>
    </row>
    <row r="1935" spans="1:6" x14ac:dyDescent="0.25">
      <c r="A1935" s="85">
        <v>1073802773</v>
      </c>
      <c r="E1935"/>
      <c r="F1935" s="85" t="s">
        <v>63</v>
      </c>
    </row>
    <row r="1936" spans="1:6" x14ac:dyDescent="0.25">
      <c r="A1936" s="85">
        <v>1366794877</v>
      </c>
      <c r="E1936" s="64"/>
      <c r="F1936" s="85" t="s">
        <v>68</v>
      </c>
    </row>
    <row r="1937" spans="1:6" x14ac:dyDescent="0.25">
      <c r="A1937" s="85">
        <v>1740624808</v>
      </c>
      <c r="E1937"/>
      <c r="F1937" s="85" t="s">
        <v>66</v>
      </c>
    </row>
    <row r="1938" spans="1:6" x14ac:dyDescent="0.25">
      <c r="A1938" s="85">
        <v>1275943391</v>
      </c>
      <c r="E1938"/>
      <c r="F1938" s="85" t="s">
        <v>66</v>
      </c>
    </row>
    <row r="1939" spans="1:6" x14ac:dyDescent="0.25">
      <c r="A1939" s="85">
        <v>1831590413</v>
      </c>
      <c r="E1939"/>
      <c r="F1939" s="85" t="s">
        <v>63</v>
      </c>
    </row>
    <row r="1940" spans="1:6" x14ac:dyDescent="0.25">
      <c r="A1940" s="85">
        <v>1023426335</v>
      </c>
      <c r="E1940"/>
      <c r="F1940" s="85" t="s">
        <v>66</v>
      </c>
    </row>
    <row r="1941" spans="1:6" x14ac:dyDescent="0.25">
      <c r="A1941" s="85">
        <v>1598712754</v>
      </c>
      <c r="E1941" s="64"/>
      <c r="F1941" s="85" t="s">
        <v>70</v>
      </c>
    </row>
    <row r="1942" spans="1:6" x14ac:dyDescent="0.25">
      <c r="A1942" s="85">
        <v>1164977013</v>
      </c>
      <c r="E1942" s="64"/>
      <c r="F1942" s="85" t="s">
        <v>63</v>
      </c>
    </row>
    <row r="1943" spans="1:6" x14ac:dyDescent="0.25">
      <c r="A1943" s="85">
        <v>1093235103</v>
      </c>
      <c r="E1943"/>
      <c r="F1943" s="85" t="s">
        <v>67</v>
      </c>
    </row>
    <row r="1944" spans="1:6" x14ac:dyDescent="0.25">
      <c r="A1944" s="85">
        <v>1700350410</v>
      </c>
      <c r="E1944"/>
      <c r="F1944" s="85" t="s">
        <v>66</v>
      </c>
    </row>
    <row r="1945" spans="1:6" x14ac:dyDescent="0.25">
      <c r="A1945" s="85">
        <v>1114691136</v>
      </c>
      <c r="E1945" s="64"/>
      <c r="F1945" s="85" t="s">
        <v>67</v>
      </c>
    </row>
    <row r="1946" spans="1:6" x14ac:dyDescent="0.25">
      <c r="A1946" s="85">
        <v>1043292865</v>
      </c>
      <c r="E1946"/>
      <c r="F1946" s="85" t="s">
        <v>70</v>
      </c>
    </row>
    <row r="1947" spans="1:6" x14ac:dyDescent="0.25">
      <c r="A1947" s="85">
        <v>1053374827</v>
      </c>
      <c r="E1947"/>
      <c r="F1947" s="85" t="s">
        <v>63</v>
      </c>
    </row>
    <row r="1948" spans="1:6" x14ac:dyDescent="0.25">
      <c r="A1948" s="85">
        <v>1386640811</v>
      </c>
      <c r="E1948"/>
      <c r="F1948" s="85" t="s">
        <v>68</v>
      </c>
    </row>
    <row r="1949" spans="1:6" x14ac:dyDescent="0.25">
      <c r="A1949" s="85">
        <v>1639167661</v>
      </c>
      <c r="E1949"/>
      <c r="F1949" s="85" t="s">
        <v>66</v>
      </c>
    </row>
    <row r="1950" spans="1:6" x14ac:dyDescent="0.25">
      <c r="A1950" s="85">
        <v>1477557130</v>
      </c>
      <c r="E1950" s="64"/>
      <c r="F1950" s="85" t="s">
        <v>66</v>
      </c>
    </row>
    <row r="1951" spans="1:6" x14ac:dyDescent="0.25">
      <c r="A1951" s="85">
        <v>1275510711</v>
      </c>
      <c r="E1951"/>
      <c r="F1951" s="85" t="s">
        <v>70</v>
      </c>
    </row>
    <row r="1952" spans="1:6" x14ac:dyDescent="0.25">
      <c r="A1952" s="85">
        <v>1578631891</v>
      </c>
      <c r="E1952"/>
      <c r="F1952" s="85" t="s">
        <v>66</v>
      </c>
    </row>
    <row r="1953" spans="1:6" x14ac:dyDescent="0.25">
      <c r="A1953" s="85">
        <v>1578528592</v>
      </c>
      <c r="E1953" s="64"/>
      <c r="F1953" s="85" t="s">
        <v>63</v>
      </c>
    </row>
    <row r="1954" spans="1:6" x14ac:dyDescent="0.25">
      <c r="A1954" s="85">
        <v>1548225444</v>
      </c>
      <c r="E1954"/>
      <c r="F1954" s="85" t="s">
        <v>63</v>
      </c>
    </row>
    <row r="1955" spans="1:6" x14ac:dyDescent="0.25">
      <c r="A1955" s="85">
        <v>1508868258</v>
      </c>
      <c r="E1955" s="64"/>
      <c r="F1955" s="85" t="s">
        <v>70</v>
      </c>
    </row>
    <row r="1956" spans="1:6" x14ac:dyDescent="0.25">
      <c r="A1956" s="85">
        <v>1629123070</v>
      </c>
      <c r="E1956"/>
      <c r="F1956" s="85" t="s">
        <v>70</v>
      </c>
    </row>
    <row r="1957" spans="1:6" x14ac:dyDescent="0.25">
      <c r="A1957" s="85">
        <v>1609818533</v>
      </c>
      <c r="E1957" s="64"/>
      <c r="F1957" s="85" t="s">
        <v>66</v>
      </c>
    </row>
    <row r="1958" spans="1:6" x14ac:dyDescent="0.25">
      <c r="A1958" s="85">
        <v>1871723528</v>
      </c>
      <c r="E1958" s="64"/>
      <c r="F1958" s="85" t="s">
        <v>66</v>
      </c>
    </row>
    <row r="1959" spans="1:6" x14ac:dyDescent="0.25">
      <c r="A1959" s="85">
        <v>1407960289</v>
      </c>
      <c r="E1959"/>
      <c r="F1959" s="85" t="s">
        <v>66</v>
      </c>
    </row>
    <row r="1960" spans="1:6" x14ac:dyDescent="0.25">
      <c r="A1960" s="85">
        <v>1730176884</v>
      </c>
      <c r="E1960" s="64"/>
      <c r="F1960" s="85" t="s">
        <v>66</v>
      </c>
    </row>
    <row r="1961" spans="1:6" x14ac:dyDescent="0.25">
      <c r="A1961" s="85">
        <v>1366419046</v>
      </c>
      <c r="E1961"/>
      <c r="F1961" s="85" t="s">
        <v>66</v>
      </c>
    </row>
    <row r="1962" spans="1:6" x14ac:dyDescent="0.25">
      <c r="A1962" s="85">
        <v>1447468954</v>
      </c>
      <c r="E1962"/>
      <c r="F1962" s="85" t="s">
        <v>70</v>
      </c>
    </row>
    <row r="1963" spans="1:6" x14ac:dyDescent="0.25">
      <c r="A1963" s="85">
        <v>1326268079</v>
      </c>
      <c r="E1963" s="64"/>
      <c r="F1963" s="85" t="s">
        <v>70</v>
      </c>
    </row>
    <row r="1964" spans="1:6" x14ac:dyDescent="0.25">
      <c r="A1964" s="85">
        <v>1447572474</v>
      </c>
      <c r="E1964"/>
      <c r="F1964" s="85" t="s">
        <v>63</v>
      </c>
    </row>
    <row r="1965" spans="1:6" x14ac:dyDescent="0.25">
      <c r="A1965" s="85">
        <v>1427575422</v>
      </c>
      <c r="E1965" s="64"/>
      <c r="F1965" s="85" t="s">
        <v>63</v>
      </c>
    </row>
    <row r="1966" spans="1:6" x14ac:dyDescent="0.25">
      <c r="A1966" s="85">
        <v>1487080529</v>
      </c>
      <c r="E1966"/>
      <c r="F1966" s="85" t="s">
        <v>70</v>
      </c>
    </row>
    <row r="1967" spans="1:6" x14ac:dyDescent="0.25">
      <c r="A1967" s="85">
        <v>1760954572</v>
      </c>
      <c r="E1967" s="64"/>
      <c r="F1967" s="85" t="s">
        <v>66</v>
      </c>
    </row>
    <row r="1968" spans="1:6" x14ac:dyDescent="0.25">
      <c r="A1968" s="85">
        <v>1588214217</v>
      </c>
      <c r="E1968"/>
      <c r="F1968" s="85" t="s">
        <v>63</v>
      </c>
    </row>
    <row r="1969" spans="1:6" x14ac:dyDescent="0.25">
      <c r="A1969" s="85">
        <v>1063198380</v>
      </c>
      <c r="E1969" s="64"/>
      <c r="F1969" s="85" t="s">
        <v>63</v>
      </c>
    </row>
    <row r="1970" spans="1:6" x14ac:dyDescent="0.25">
      <c r="A1970" s="85">
        <v>1437149895</v>
      </c>
      <c r="E1970" s="64"/>
      <c r="F1970" s="85" t="s">
        <v>63</v>
      </c>
    </row>
    <row r="1971" spans="1:6" x14ac:dyDescent="0.25">
      <c r="A1971" s="85">
        <v>1699746602</v>
      </c>
      <c r="E1971"/>
      <c r="F1971" s="85" t="s">
        <v>63</v>
      </c>
    </row>
    <row r="1972" spans="1:6" x14ac:dyDescent="0.25">
      <c r="A1972" s="85">
        <v>1285603571</v>
      </c>
      <c r="E1972"/>
      <c r="F1972" s="85" t="s">
        <v>66</v>
      </c>
    </row>
    <row r="1973" spans="1:6" x14ac:dyDescent="0.25">
      <c r="A1973" s="85">
        <v>1912982596</v>
      </c>
      <c r="E1973" s="64"/>
      <c r="F1973" s="85" t="s">
        <v>66</v>
      </c>
    </row>
    <row r="1974" spans="1:6" x14ac:dyDescent="0.25">
      <c r="A1974" s="85">
        <v>1699756619</v>
      </c>
      <c r="E1974"/>
      <c r="F1974" s="85" t="s">
        <v>67</v>
      </c>
    </row>
    <row r="1975" spans="1:6" x14ac:dyDescent="0.25">
      <c r="A1975" s="85">
        <v>1497831978</v>
      </c>
      <c r="E1975" s="64"/>
      <c r="F1975" s="85" t="s">
        <v>67</v>
      </c>
    </row>
    <row r="1976" spans="1:6" x14ac:dyDescent="0.25">
      <c r="A1976" s="85">
        <v>1194786210</v>
      </c>
      <c r="E1976" s="64"/>
      <c r="F1976" s="85" t="s">
        <v>67</v>
      </c>
    </row>
    <row r="1977" spans="1:6" x14ac:dyDescent="0.25">
      <c r="A1977" s="85">
        <v>1245214618</v>
      </c>
      <c r="E1977"/>
      <c r="F1977" s="85" t="s">
        <v>68</v>
      </c>
    </row>
    <row r="1978" spans="1:6" x14ac:dyDescent="0.25">
      <c r="A1978" s="85">
        <v>1275604480</v>
      </c>
      <c r="E1978"/>
      <c r="F1978" s="85" t="s">
        <v>63</v>
      </c>
    </row>
    <row r="1979" spans="1:6" x14ac:dyDescent="0.25">
      <c r="A1979" s="85">
        <v>1003908047</v>
      </c>
      <c r="E1979"/>
      <c r="F1979" s="85" t="s">
        <v>63</v>
      </c>
    </row>
    <row r="1980" spans="1:6" x14ac:dyDescent="0.25">
      <c r="A1980" s="85">
        <v>1871559930</v>
      </c>
      <c r="E1980" s="64"/>
      <c r="F1980" s="85" t="s">
        <v>70</v>
      </c>
    </row>
    <row r="1981" spans="1:6" x14ac:dyDescent="0.25">
      <c r="A1981" s="85">
        <v>1447217302</v>
      </c>
      <c r="E1981" s="64"/>
      <c r="F1981" s="85" t="s">
        <v>66</v>
      </c>
    </row>
    <row r="1982" spans="1:6" x14ac:dyDescent="0.25">
      <c r="A1982" s="85">
        <v>1699901041</v>
      </c>
      <c r="E1982" s="64"/>
      <c r="F1982" s="85" t="s">
        <v>68</v>
      </c>
    </row>
    <row r="1983" spans="1:6" x14ac:dyDescent="0.25">
      <c r="A1983" s="85">
        <v>1538243720</v>
      </c>
      <c r="E1983"/>
      <c r="F1983" s="85" t="s">
        <v>67</v>
      </c>
    </row>
    <row r="1984" spans="1:6" x14ac:dyDescent="0.25">
      <c r="A1984" s="85">
        <v>1447494711</v>
      </c>
      <c r="E1984" s="64"/>
      <c r="F1984" s="85" t="s">
        <v>68</v>
      </c>
    </row>
    <row r="1985" spans="1:6" x14ac:dyDescent="0.25">
      <c r="A1985" s="85">
        <v>1003059676</v>
      </c>
      <c r="E1985"/>
      <c r="F1985" s="85" t="s">
        <v>67</v>
      </c>
    </row>
    <row r="1986" spans="1:6" x14ac:dyDescent="0.25">
      <c r="A1986" s="85">
        <v>1114931037</v>
      </c>
      <c r="E1986" s="64"/>
      <c r="F1986" s="85" t="s">
        <v>66</v>
      </c>
    </row>
    <row r="1987" spans="1:6" x14ac:dyDescent="0.25">
      <c r="A1987" s="85">
        <v>1649389412</v>
      </c>
      <c r="E1987"/>
      <c r="F1987" s="85" t="s">
        <v>63</v>
      </c>
    </row>
    <row r="1988" spans="1:6" x14ac:dyDescent="0.25">
      <c r="A1988" s="85">
        <v>1144390006</v>
      </c>
      <c r="E1988"/>
      <c r="F1988" s="85" t="s">
        <v>66</v>
      </c>
    </row>
    <row r="1989" spans="1:6" x14ac:dyDescent="0.25">
      <c r="A1989" s="85">
        <v>1972503456</v>
      </c>
      <c r="E1989"/>
      <c r="F1989" s="85" t="s">
        <v>66</v>
      </c>
    </row>
    <row r="1990" spans="1:6" x14ac:dyDescent="0.25">
      <c r="A1990" s="85">
        <v>1639507353</v>
      </c>
      <c r="E1990" s="64"/>
      <c r="F1990" s="85" t="s">
        <v>70</v>
      </c>
    </row>
    <row r="1991" spans="1:6" x14ac:dyDescent="0.25">
      <c r="A1991" s="85">
        <v>1316338668</v>
      </c>
      <c r="E1991"/>
      <c r="F1991" s="85" t="s">
        <v>63</v>
      </c>
    </row>
    <row r="1992" spans="1:6" x14ac:dyDescent="0.25">
      <c r="A1992" s="85">
        <v>1477071629</v>
      </c>
      <c r="E1992"/>
      <c r="F1992" s="85" t="s">
        <v>67</v>
      </c>
    </row>
    <row r="1993" spans="1:6" x14ac:dyDescent="0.25">
      <c r="A1993" s="85">
        <v>1952943334</v>
      </c>
      <c r="E1993"/>
      <c r="F1993" s="85" t="s">
        <v>63</v>
      </c>
    </row>
    <row r="1994" spans="1:6" x14ac:dyDescent="0.25">
      <c r="A1994" s="85">
        <v>1619676053</v>
      </c>
      <c r="E1994" s="64"/>
      <c r="F1994" s="85" t="s">
        <v>67</v>
      </c>
    </row>
    <row r="1995" spans="1:6" x14ac:dyDescent="0.25">
      <c r="A1995" s="85">
        <v>1568501997</v>
      </c>
      <c r="E1995" s="64"/>
      <c r="F1995" s="85" t="s">
        <v>67</v>
      </c>
    </row>
    <row r="1996" spans="1:6" x14ac:dyDescent="0.25">
      <c r="A1996" s="85">
        <v>1508965476</v>
      </c>
      <c r="E1996" s="64"/>
      <c r="F1996" s="85" t="s">
        <v>63</v>
      </c>
    </row>
    <row r="1997" spans="1:6" x14ac:dyDescent="0.25">
      <c r="A1997" s="85">
        <v>1912954504</v>
      </c>
      <c r="E1997"/>
      <c r="F1997" s="85" t="s">
        <v>66</v>
      </c>
    </row>
    <row r="1998" spans="1:6" x14ac:dyDescent="0.25">
      <c r="A1998" s="85">
        <v>1548376312</v>
      </c>
      <c r="E1998" s="64"/>
      <c r="F1998" s="85" t="s">
        <v>66</v>
      </c>
    </row>
    <row r="1999" spans="1:6" x14ac:dyDescent="0.25">
      <c r="A1999" s="85">
        <v>1548236284</v>
      </c>
      <c r="E1999"/>
      <c r="F1999" s="85" t="s">
        <v>63</v>
      </c>
    </row>
    <row r="2000" spans="1:6" x14ac:dyDescent="0.25">
      <c r="A2000" s="85">
        <v>1740226117</v>
      </c>
      <c r="E2000"/>
      <c r="F2000" s="85" t="s">
        <v>70</v>
      </c>
    </row>
    <row r="2001" spans="1:6" x14ac:dyDescent="0.25">
      <c r="A2001" s="85">
        <v>1093765265</v>
      </c>
      <c r="E2001"/>
      <c r="F2001" s="85" t="s">
        <v>63</v>
      </c>
    </row>
    <row r="2002" spans="1:6" x14ac:dyDescent="0.25">
      <c r="A2002" s="85">
        <v>1902850811</v>
      </c>
      <c r="E2002"/>
      <c r="F2002" s="85" t="s">
        <v>70</v>
      </c>
    </row>
    <row r="2003" spans="1:6" x14ac:dyDescent="0.25">
      <c r="A2003" s="85">
        <v>1629001334</v>
      </c>
      <c r="E2003"/>
      <c r="F2003" s="85" t="s">
        <v>63</v>
      </c>
    </row>
    <row r="2004" spans="1:6" x14ac:dyDescent="0.25">
      <c r="A2004" s="85">
        <v>1073575403</v>
      </c>
      <c r="E2004"/>
      <c r="F2004" s="85" t="s">
        <v>63</v>
      </c>
    </row>
    <row r="2005" spans="1:6" x14ac:dyDescent="0.25">
      <c r="A2005" s="85">
        <v>1528046158</v>
      </c>
      <c r="E2005"/>
      <c r="F2005" s="85" t="s">
        <v>66</v>
      </c>
    </row>
    <row r="2006" spans="1:6" x14ac:dyDescent="0.25">
      <c r="A2006" s="85">
        <v>1649273871</v>
      </c>
      <c r="E2006"/>
      <c r="F2006" s="85" t="s">
        <v>66</v>
      </c>
    </row>
    <row r="2007" spans="1:6" x14ac:dyDescent="0.25">
      <c r="A2007" s="85">
        <v>1992873624</v>
      </c>
      <c r="E2007"/>
      <c r="F2007" s="85" t="s">
        <v>66</v>
      </c>
    </row>
    <row r="2008" spans="1:6" x14ac:dyDescent="0.25">
      <c r="A2008" s="85">
        <v>1841369147</v>
      </c>
      <c r="E2008" s="64"/>
      <c r="F2008" s="85" t="s">
        <v>70</v>
      </c>
    </row>
    <row r="2009" spans="1:6" x14ac:dyDescent="0.25">
      <c r="A2009" s="85">
        <v>1902894496</v>
      </c>
      <c r="E2009" s="64"/>
      <c r="F2009" s="85" t="s">
        <v>63</v>
      </c>
    </row>
    <row r="2010" spans="1:6" x14ac:dyDescent="0.25">
      <c r="A2010" s="85">
        <v>1477505766</v>
      </c>
      <c r="E2010"/>
      <c r="F2010" s="85" t="s">
        <v>66</v>
      </c>
    </row>
    <row r="2011" spans="1:6" x14ac:dyDescent="0.25">
      <c r="A2011" s="85">
        <v>1982699682</v>
      </c>
      <c r="E2011"/>
      <c r="F2011" s="85" t="s">
        <v>70</v>
      </c>
    </row>
    <row r="2012" spans="1:6" x14ac:dyDescent="0.25">
      <c r="A2012" s="85">
        <v>1780676155</v>
      </c>
      <c r="E2012"/>
      <c r="F2012" s="85" t="s">
        <v>70</v>
      </c>
    </row>
    <row r="2013" spans="1:6" x14ac:dyDescent="0.25">
      <c r="A2013" s="85">
        <v>1699779074</v>
      </c>
      <c r="E2013"/>
      <c r="F2013" s="85" t="s">
        <v>66</v>
      </c>
    </row>
    <row r="2014" spans="1:6" x14ac:dyDescent="0.25">
      <c r="A2014" s="85">
        <v>1437115409</v>
      </c>
      <c r="E2014"/>
      <c r="F2014" s="85" t="s">
        <v>67</v>
      </c>
    </row>
    <row r="2015" spans="1:6" x14ac:dyDescent="0.25">
      <c r="A2015" s="85">
        <v>1639178866</v>
      </c>
      <c r="E2015"/>
      <c r="F2015" s="85" t="s">
        <v>67</v>
      </c>
    </row>
    <row r="2016" spans="1:6" x14ac:dyDescent="0.25">
      <c r="A2016" s="85">
        <v>1073580486</v>
      </c>
      <c r="E2016" s="64"/>
      <c r="F2016" s="85" t="s">
        <v>63</v>
      </c>
    </row>
    <row r="2017" spans="1:6" x14ac:dyDescent="0.25">
      <c r="A2017" s="85">
        <v>1609854157</v>
      </c>
      <c r="E2017"/>
      <c r="F2017" s="85" t="s">
        <v>63</v>
      </c>
    </row>
    <row r="2018" spans="1:6" x14ac:dyDescent="0.25">
      <c r="A2018" s="85">
        <v>1265652531</v>
      </c>
      <c r="E2018"/>
      <c r="F2018" s="85" t="s">
        <v>66</v>
      </c>
    </row>
    <row r="2019" spans="1:6" x14ac:dyDescent="0.25">
      <c r="A2019" s="85">
        <v>1144450792</v>
      </c>
      <c r="E2019"/>
      <c r="F2019" s="85" t="s">
        <v>68</v>
      </c>
    </row>
    <row r="2020" spans="1:6" x14ac:dyDescent="0.25">
      <c r="A2020" s="85">
        <v>1538119979</v>
      </c>
      <c r="E2020"/>
      <c r="F2020" s="85" t="s">
        <v>70</v>
      </c>
    </row>
    <row r="2021" spans="1:6" x14ac:dyDescent="0.25">
      <c r="A2021" s="85">
        <v>1720043227</v>
      </c>
      <c r="E2021" s="64"/>
      <c r="F2021" s="85" t="s">
        <v>66</v>
      </c>
    </row>
    <row r="2022" spans="1:6" x14ac:dyDescent="0.25">
      <c r="A2022" s="85">
        <v>1801804133</v>
      </c>
      <c r="E2022" s="64"/>
      <c r="F2022" s="85" t="s">
        <v>63</v>
      </c>
    </row>
    <row r="2023" spans="1:6" x14ac:dyDescent="0.25">
      <c r="A2023" s="85">
        <v>1295710747</v>
      </c>
      <c r="E2023"/>
      <c r="F2023" s="85" t="s">
        <v>67</v>
      </c>
    </row>
    <row r="2024" spans="1:6" x14ac:dyDescent="0.25">
      <c r="A2024" s="85">
        <v>1053571620</v>
      </c>
      <c r="E2024" s="64"/>
      <c r="F2024" s="85" t="s">
        <v>66</v>
      </c>
    </row>
    <row r="2025" spans="1:6" x14ac:dyDescent="0.25">
      <c r="A2025" s="85">
        <v>1225148281</v>
      </c>
      <c r="E2025"/>
      <c r="F2025" s="85" t="s">
        <v>66</v>
      </c>
    </row>
    <row r="2026" spans="1:6" x14ac:dyDescent="0.25">
      <c r="A2026" s="85">
        <v>1124005442</v>
      </c>
      <c r="E2026" s="64"/>
      <c r="F2026" s="85" t="s">
        <v>66</v>
      </c>
    </row>
    <row r="2027" spans="1:6" x14ac:dyDescent="0.25">
      <c r="A2027" s="85">
        <v>1275831521</v>
      </c>
      <c r="E2027" s="64"/>
      <c r="F2027" s="85" t="s">
        <v>67</v>
      </c>
    </row>
    <row r="2028" spans="1:6" x14ac:dyDescent="0.25">
      <c r="A2028" s="85">
        <v>1801153531</v>
      </c>
      <c r="E2028" s="64"/>
      <c r="F2028" s="85" t="s">
        <v>68</v>
      </c>
    </row>
    <row r="2029" spans="1:6" x14ac:dyDescent="0.25">
      <c r="A2029" s="85">
        <v>1225395262</v>
      </c>
      <c r="E2029" s="64"/>
      <c r="F2029" s="85" t="s">
        <v>66</v>
      </c>
    </row>
    <row r="2030" spans="1:6" x14ac:dyDescent="0.25">
      <c r="A2030" s="85">
        <v>1417247784</v>
      </c>
      <c r="E2030"/>
      <c r="F2030" s="85" t="s">
        <v>63</v>
      </c>
    </row>
    <row r="2031" spans="1:6" x14ac:dyDescent="0.25">
      <c r="A2031" s="85">
        <v>1003249269</v>
      </c>
      <c r="E2031" s="64"/>
      <c r="F2031" s="85" t="s">
        <v>66</v>
      </c>
    </row>
    <row r="2032" spans="1:6" x14ac:dyDescent="0.25">
      <c r="A2032" s="85">
        <v>1376978478</v>
      </c>
      <c r="E2032" s="64"/>
      <c r="F2032" s="85" t="s">
        <v>63</v>
      </c>
    </row>
    <row r="2033" spans="1:6" x14ac:dyDescent="0.25">
      <c r="A2033" s="85">
        <v>1194805978</v>
      </c>
      <c r="E2033" s="64"/>
      <c r="F2033" s="85" t="s">
        <v>66</v>
      </c>
    </row>
    <row r="2034" spans="1:6" x14ac:dyDescent="0.25">
      <c r="A2034" s="85">
        <v>1649538463</v>
      </c>
      <c r="E2034"/>
      <c r="F2034" s="85" t="s">
        <v>70</v>
      </c>
    </row>
    <row r="2035" spans="1:6" x14ac:dyDescent="0.25">
      <c r="A2035" s="85">
        <v>1609218668</v>
      </c>
      <c r="E2035" s="64"/>
      <c r="F2035" s="85" t="s">
        <v>68</v>
      </c>
    </row>
    <row r="2036" spans="1:6" x14ac:dyDescent="0.25">
      <c r="A2036" s="85">
        <v>1669994349</v>
      </c>
      <c r="E2036" s="64"/>
      <c r="F2036" s="85" t="s">
        <v>68</v>
      </c>
    </row>
    <row r="2037" spans="1:6" x14ac:dyDescent="0.25">
      <c r="A2037" s="85">
        <v>1467895607</v>
      </c>
      <c r="E2037" s="64"/>
      <c r="F2037" s="85" t="s">
        <v>66</v>
      </c>
    </row>
    <row r="2038" spans="1:6" x14ac:dyDescent="0.25">
      <c r="A2038" s="85">
        <v>1639378599</v>
      </c>
      <c r="E2038" s="64"/>
      <c r="F2038" s="85" t="s">
        <v>63</v>
      </c>
    </row>
    <row r="2039" spans="1:6" x14ac:dyDescent="0.25">
      <c r="A2039" s="85">
        <v>1083000962</v>
      </c>
      <c r="E2039" s="64"/>
      <c r="F2039" s="85" t="s">
        <v>67</v>
      </c>
    </row>
    <row r="2040" spans="1:6" x14ac:dyDescent="0.25">
      <c r="A2040" s="85">
        <v>1356725717</v>
      </c>
      <c r="E2040"/>
      <c r="F2040" s="85" t="s">
        <v>66</v>
      </c>
    </row>
    <row r="2041" spans="1:6" x14ac:dyDescent="0.25">
      <c r="A2041" s="85">
        <v>1629422977</v>
      </c>
      <c r="E2041" s="64"/>
      <c r="F2041" s="85" t="s">
        <v>70</v>
      </c>
    </row>
    <row r="2042" spans="1:6" x14ac:dyDescent="0.25">
      <c r="A2042" s="85">
        <v>1376966838</v>
      </c>
      <c r="E2042"/>
      <c r="F2042" s="85" t="s">
        <v>66</v>
      </c>
    </row>
    <row r="2043" spans="1:6" x14ac:dyDescent="0.25">
      <c r="A2043" s="85">
        <v>1518405141</v>
      </c>
      <c r="E2043"/>
      <c r="F2043" s="85" t="s">
        <v>66</v>
      </c>
    </row>
    <row r="2044" spans="1:6" x14ac:dyDescent="0.25">
      <c r="A2044" s="85">
        <v>1114572294</v>
      </c>
      <c r="E2044"/>
      <c r="F2044" s="85" t="s">
        <v>67</v>
      </c>
    </row>
    <row r="2045" spans="1:6" x14ac:dyDescent="0.25">
      <c r="A2045" s="85">
        <v>1164098216</v>
      </c>
      <c r="E2045" s="64"/>
      <c r="F2045" s="85" t="s">
        <v>66</v>
      </c>
    </row>
    <row r="2046" spans="1:6" x14ac:dyDescent="0.25">
      <c r="A2046" s="85">
        <v>1619939410</v>
      </c>
      <c r="E2046" s="64"/>
      <c r="F2046" s="85" t="s">
        <v>63</v>
      </c>
    </row>
    <row r="2047" spans="1:6" x14ac:dyDescent="0.25">
      <c r="A2047" s="85">
        <v>1700866472</v>
      </c>
      <c r="E2047" s="64"/>
      <c r="F2047" s="85" t="s">
        <v>63</v>
      </c>
    </row>
    <row r="2048" spans="1:6" x14ac:dyDescent="0.25">
      <c r="A2048" s="85">
        <v>1841270766</v>
      </c>
      <c r="E2048" s="64"/>
      <c r="F2048" s="85" t="s">
        <v>66</v>
      </c>
    </row>
    <row r="2049" spans="1:6" x14ac:dyDescent="0.25">
      <c r="A2049" s="85">
        <v>1144208380</v>
      </c>
      <c r="E2049"/>
      <c r="F2049" s="85" t="s">
        <v>66</v>
      </c>
    </row>
    <row r="2050" spans="1:6" x14ac:dyDescent="0.25">
      <c r="A2050" s="85">
        <v>1790785640</v>
      </c>
      <c r="E2050"/>
      <c r="F2050" s="85" t="s">
        <v>66</v>
      </c>
    </row>
    <row r="2051" spans="1:6" x14ac:dyDescent="0.25">
      <c r="A2051" s="85">
        <v>1316110422</v>
      </c>
      <c r="E2051" s="64"/>
      <c r="F2051" s="85" t="s">
        <v>63</v>
      </c>
    </row>
    <row r="2052" spans="1:6" x14ac:dyDescent="0.25">
      <c r="A2052" s="85">
        <v>1174621726</v>
      </c>
      <c r="E2052"/>
      <c r="F2052" s="85" t="s">
        <v>63</v>
      </c>
    </row>
    <row r="2053" spans="1:6" x14ac:dyDescent="0.25">
      <c r="A2053" s="85">
        <v>1285772004</v>
      </c>
      <c r="E2053" s="64"/>
      <c r="F2053" s="85" t="s">
        <v>67</v>
      </c>
    </row>
    <row r="2054" spans="1:6" x14ac:dyDescent="0.25">
      <c r="A2054" s="85">
        <v>1174584817</v>
      </c>
      <c r="E2054"/>
      <c r="F2054" s="85" t="s">
        <v>66</v>
      </c>
    </row>
    <row r="2055" spans="1:6" x14ac:dyDescent="0.25">
      <c r="A2055" s="85">
        <v>1720015506</v>
      </c>
      <c r="E2055" s="64"/>
      <c r="F2055" s="85" t="s">
        <v>67</v>
      </c>
    </row>
    <row r="2056" spans="1:6" x14ac:dyDescent="0.25">
      <c r="A2056" s="85">
        <v>1770788622</v>
      </c>
      <c r="E2056"/>
      <c r="F2056" s="85" t="s">
        <v>63</v>
      </c>
    </row>
    <row r="2057" spans="1:6" x14ac:dyDescent="0.25">
      <c r="A2057" s="85">
        <v>1013209592</v>
      </c>
      <c r="E2057"/>
      <c r="F2057" s="85" t="s">
        <v>63</v>
      </c>
    </row>
    <row r="2058" spans="1:6" x14ac:dyDescent="0.25">
      <c r="A2058" s="85">
        <v>1235405655</v>
      </c>
      <c r="E2058" s="64"/>
      <c r="F2058" s="85" t="s">
        <v>63</v>
      </c>
    </row>
    <row r="2059" spans="1:6" x14ac:dyDescent="0.25">
      <c r="A2059" s="85">
        <v>1376824516</v>
      </c>
      <c r="E2059" s="64"/>
      <c r="F2059" s="85" t="s">
        <v>68</v>
      </c>
    </row>
    <row r="2060" spans="1:6" x14ac:dyDescent="0.25">
      <c r="A2060" s="85">
        <v>1811918261</v>
      </c>
      <c r="E2060"/>
      <c r="F2060" s="85" t="s">
        <v>70</v>
      </c>
    </row>
    <row r="2061" spans="1:6" x14ac:dyDescent="0.25">
      <c r="A2061" s="85">
        <v>1174815625</v>
      </c>
      <c r="E2061"/>
      <c r="F2061" s="85" t="s">
        <v>63</v>
      </c>
    </row>
    <row r="2062" spans="1:6" x14ac:dyDescent="0.25">
      <c r="A2062" s="85">
        <v>1306259114</v>
      </c>
      <c r="E2062"/>
      <c r="F2062" s="85" t="s">
        <v>67</v>
      </c>
    </row>
    <row r="2063" spans="1:6" x14ac:dyDescent="0.25">
      <c r="A2063" s="85">
        <v>1588031256</v>
      </c>
      <c r="E2063"/>
      <c r="F2063" s="85" t="s">
        <v>70</v>
      </c>
    </row>
    <row r="2064" spans="1:6" x14ac:dyDescent="0.25">
      <c r="A2064" s="85">
        <v>1205494499</v>
      </c>
      <c r="E2064"/>
      <c r="F2064" s="85" t="s">
        <v>66</v>
      </c>
    </row>
    <row r="2065" spans="1:6" x14ac:dyDescent="0.25">
      <c r="A2065" s="85">
        <v>1750916359</v>
      </c>
      <c r="E2065"/>
      <c r="F2065" s="85" t="s">
        <v>70</v>
      </c>
    </row>
    <row r="2066" spans="1:6" x14ac:dyDescent="0.25">
      <c r="A2066" s="85">
        <v>1396379087</v>
      </c>
      <c r="E2066"/>
      <c r="F2066" s="85" t="s">
        <v>63</v>
      </c>
    </row>
    <row r="2067" spans="1:6" x14ac:dyDescent="0.25">
      <c r="A2067" s="85">
        <v>1164963336</v>
      </c>
      <c r="E2067"/>
      <c r="F2067" s="85" t="s">
        <v>66</v>
      </c>
    </row>
    <row r="2068" spans="1:6" x14ac:dyDescent="0.25">
      <c r="A2068" s="85">
        <v>1205819703</v>
      </c>
      <c r="E2068" s="64"/>
      <c r="F2068" s="85" t="s">
        <v>66</v>
      </c>
    </row>
    <row r="2069" spans="1:6" x14ac:dyDescent="0.25">
      <c r="A2069" s="85">
        <v>1659359883</v>
      </c>
      <c r="E2069" s="64"/>
      <c r="F2069" s="85" t="s">
        <v>63</v>
      </c>
    </row>
    <row r="2070" spans="1:6" x14ac:dyDescent="0.25">
      <c r="A2070" s="85">
        <v>1982716098</v>
      </c>
      <c r="E2070"/>
      <c r="F2070" s="85" t="s">
        <v>70</v>
      </c>
    </row>
    <row r="2071" spans="1:6" x14ac:dyDescent="0.25">
      <c r="A2071" s="85">
        <v>1780713156</v>
      </c>
      <c r="E2071"/>
      <c r="F2071" s="85" t="s">
        <v>63</v>
      </c>
    </row>
    <row r="2072" spans="1:6" x14ac:dyDescent="0.25">
      <c r="A2072" s="85">
        <v>1225017593</v>
      </c>
      <c r="E2072"/>
      <c r="F2072" s="85" t="s">
        <v>70</v>
      </c>
    </row>
    <row r="2073" spans="1:6" x14ac:dyDescent="0.25">
      <c r="A2073" s="85">
        <v>1598730053</v>
      </c>
      <c r="E2073"/>
      <c r="F2073" s="85" t="s">
        <v>67</v>
      </c>
    </row>
    <row r="2074" spans="1:6" x14ac:dyDescent="0.25">
      <c r="A2074" s="85">
        <v>1104034230</v>
      </c>
      <c r="E2074"/>
      <c r="F2074" s="85" t="s">
        <v>67</v>
      </c>
    </row>
    <row r="2075" spans="1:6" x14ac:dyDescent="0.25">
      <c r="A2075" s="85">
        <v>1326234667</v>
      </c>
      <c r="E2075" s="64"/>
      <c r="F2075" s="85" t="s">
        <v>66</v>
      </c>
    </row>
    <row r="2076" spans="1:6" x14ac:dyDescent="0.25">
      <c r="A2076" s="85">
        <v>1588806608</v>
      </c>
      <c r="E2076"/>
      <c r="F2076" s="85" t="s">
        <v>66</v>
      </c>
    </row>
    <row r="2077" spans="1:6" x14ac:dyDescent="0.25">
      <c r="A2077" s="85">
        <v>1851375455</v>
      </c>
      <c r="E2077"/>
      <c r="F2077" s="85" t="s">
        <v>63</v>
      </c>
    </row>
    <row r="2078" spans="1:6" x14ac:dyDescent="0.25">
      <c r="A2078" s="85">
        <v>1285845032</v>
      </c>
      <c r="E2078" s="64"/>
      <c r="F2078" s="85" t="s">
        <v>63</v>
      </c>
    </row>
    <row r="2079" spans="1:6" x14ac:dyDescent="0.25">
      <c r="A2079" s="85">
        <v>1326020082</v>
      </c>
      <c r="E2079"/>
      <c r="F2079" s="85" t="s">
        <v>68</v>
      </c>
    </row>
    <row r="2080" spans="1:6" x14ac:dyDescent="0.25">
      <c r="A2080" s="85">
        <v>1881664597</v>
      </c>
      <c r="E2080" s="64"/>
      <c r="F2080" s="85" t="s">
        <v>68</v>
      </c>
    </row>
    <row r="2081" spans="1:6" x14ac:dyDescent="0.25">
      <c r="A2081" s="85">
        <v>1659662799</v>
      </c>
      <c r="E2081" s="64"/>
      <c r="F2081" s="85" t="s">
        <v>70</v>
      </c>
    </row>
    <row r="2082" spans="1:6" x14ac:dyDescent="0.25">
      <c r="A2082" s="85">
        <v>1003011891</v>
      </c>
      <c r="E2082" s="64"/>
      <c r="F2082" s="85" t="s">
        <v>63</v>
      </c>
    </row>
    <row r="2083" spans="1:6" x14ac:dyDescent="0.25">
      <c r="A2083" s="85">
        <v>1699080655</v>
      </c>
      <c r="E2083" s="64"/>
      <c r="F2083" s="85" t="s">
        <v>67</v>
      </c>
    </row>
    <row r="2084" spans="1:6" x14ac:dyDescent="0.25">
      <c r="A2084" s="85">
        <v>1427292614</v>
      </c>
      <c r="E2084" s="64"/>
      <c r="F2084" s="85" t="s">
        <v>67</v>
      </c>
    </row>
    <row r="2085" spans="1:6" x14ac:dyDescent="0.25">
      <c r="A2085" s="85">
        <v>1477870285</v>
      </c>
      <c r="E2085" s="64"/>
      <c r="F2085" s="85" t="s">
        <v>63</v>
      </c>
    </row>
    <row r="2086" spans="1:6" x14ac:dyDescent="0.25">
      <c r="A2086" s="85">
        <v>1164605903</v>
      </c>
      <c r="E2086" s="64"/>
      <c r="F2086" s="85" t="s">
        <v>63</v>
      </c>
    </row>
    <row r="2087" spans="1:6" x14ac:dyDescent="0.25">
      <c r="A2087" s="85">
        <v>1861632903</v>
      </c>
      <c r="E2087" s="64"/>
      <c r="F2087" s="85" t="s">
        <v>66</v>
      </c>
    </row>
    <row r="2088" spans="1:6" x14ac:dyDescent="0.25">
      <c r="A2088" s="85">
        <v>1790123321</v>
      </c>
      <c r="E2088" s="64"/>
      <c r="F2088" s="85" t="s">
        <v>70</v>
      </c>
    </row>
    <row r="2089" spans="1:6" x14ac:dyDescent="0.25">
      <c r="A2089" s="85">
        <v>1922430438</v>
      </c>
      <c r="E2089" s="64"/>
      <c r="F2089" s="85" t="s">
        <v>63</v>
      </c>
    </row>
    <row r="2090" spans="1:6" x14ac:dyDescent="0.25">
      <c r="A2090" s="85">
        <v>1548584311</v>
      </c>
      <c r="E2090" s="64"/>
      <c r="F2090" s="85" t="s">
        <v>63</v>
      </c>
    </row>
    <row r="2091" spans="1:6" x14ac:dyDescent="0.25">
      <c r="A2091" s="85">
        <v>1245610880</v>
      </c>
      <c r="E2091" s="64"/>
      <c r="F2091" s="85" t="s">
        <v>68</v>
      </c>
    </row>
    <row r="2092" spans="1:6" x14ac:dyDescent="0.25">
      <c r="A2092" s="85">
        <v>1902989668</v>
      </c>
      <c r="E2092"/>
      <c r="F2092" s="85" t="s">
        <v>63</v>
      </c>
    </row>
    <row r="2093" spans="1:6" x14ac:dyDescent="0.25">
      <c r="A2093" s="85">
        <v>1386030484</v>
      </c>
      <c r="E2093" s="64"/>
      <c r="F2093" s="85" t="s">
        <v>67</v>
      </c>
    </row>
    <row r="2094" spans="1:6" x14ac:dyDescent="0.25">
      <c r="A2094" s="85">
        <v>1700178910</v>
      </c>
      <c r="E2094" s="64"/>
      <c r="F2094" s="85" t="s">
        <v>67</v>
      </c>
    </row>
    <row r="2095" spans="1:6" x14ac:dyDescent="0.25">
      <c r="A2095" s="85">
        <v>1912361643</v>
      </c>
      <c r="E2095" s="64"/>
      <c r="F2095" s="85" t="s">
        <v>66</v>
      </c>
    </row>
    <row r="2096" spans="1:6" x14ac:dyDescent="0.25">
      <c r="A2096" s="85">
        <v>1033505631</v>
      </c>
      <c r="E2096" s="64"/>
      <c r="F2096" s="85" t="s">
        <v>63</v>
      </c>
    </row>
    <row r="2097" spans="1:6" x14ac:dyDescent="0.25">
      <c r="A2097" s="85">
        <v>1265820658</v>
      </c>
      <c r="E2097" s="64"/>
      <c r="F2097" s="85" t="s">
        <v>66</v>
      </c>
    </row>
    <row r="2098" spans="1:6" x14ac:dyDescent="0.25">
      <c r="A2098" s="85">
        <v>1114492691</v>
      </c>
      <c r="E2098" s="64"/>
      <c r="F2098" s="85" t="s">
        <v>68</v>
      </c>
    </row>
    <row r="2099" spans="1:6" x14ac:dyDescent="0.25">
      <c r="A2099" s="85">
        <v>1881344836</v>
      </c>
      <c r="E2099" s="64"/>
      <c r="F2099" s="85" t="s">
        <v>63</v>
      </c>
    </row>
    <row r="2100" spans="1:6" x14ac:dyDescent="0.25">
      <c r="A2100" s="85">
        <v>1588683890</v>
      </c>
      <c r="E2100" s="64"/>
      <c r="F2100" s="85" t="s">
        <v>63</v>
      </c>
    </row>
    <row r="2101" spans="1:6" x14ac:dyDescent="0.25">
      <c r="A2101" s="85">
        <v>1639270622</v>
      </c>
      <c r="E2101" s="64"/>
      <c r="F2101" s="85" t="s">
        <v>66</v>
      </c>
    </row>
    <row r="2102" spans="1:6" x14ac:dyDescent="0.25">
      <c r="A2102" s="85">
        <v>1245292218</v>
      </c>
      <c r="E2102" s="64"/>
      <c r="F2102" s="85" t="s">
        <v>68</v>
      </c>
    </row>
    <row r="2103" spans="1:6" x14ac:dyDescent="0.25">
      <c r="A2103" s="85">
        <v>1467442616</v>
      </c>
      <c r="E2103" s="64"/>
      <c r="F2103" s="85" t="s">
        <v>67</v>
      </c>
    </row>
    <row r="2104" spans="1:6" x14ac:dyDescent="0.25">
      <c r="A2104" s="85">
        <v>1801810601</v>
      </c>
      <c r="E2104" s="64"/>
      <c r="F2104" s="85" t="s">
        <v>63</v>
      </c>
    </row>
    <row r="2105" spans="1:6" x14ac:dyDescent="0.25">
      <c r="A2105" s="85">
        <v>1770558967</v>
      </c>
      <c r="E2105" s="64"/>
      <c r="F2105" s="85" t="s">
        <v>70</v>
      </c>
    </row>
    <row r="2106" spans="1:6" x14ac:dyDescent="0.25">
      <c r="A2106" s="85">
        <v>1578563789</v>
      </c>
      <c r="E2106"/>
      <c r="F2106" s="85" t="s">
        <v>66</v>
      </c>
    </row>
    <row r="2107" spans="1:6" x14ac:dyDescent="0.25">
      <c r="A2107" s="85">
        <v>1669461588</v>
      </c>
      <c r="E2107" s="64"/>
      <c r="F2107" s="85" t="s">
        <v>68</v>
      </c>
    </row>
    <row r="2108" spans="1:6" x14ac:dyDescent="0.25">
      <c r="A2108" s="85">
        <v>1063456069</v>
      </c>
      <c r="E2108" s="64"/>
      <c r="F2108" s="85" t="s">
        <v>63</v>
      </c>
    </row>
    <row r="2109" spans="1:6" x14ac:dyDescent="0.25">
      <c r="A2109" s="85">
        <v>1972547362</v>
      </c>
      <c r="E2109" s="64"/>
      <c r="F2109" s="85" t="s">
        <v>63</v>
      </c>
    </row>
    <row r="2110" spans="1:6" x14ac:dyDescent="0.25">
      <c r="A2110" s="85">
        <v>1447336839</v>
      </c>
      <c r="E2110" s="64"/>
      <c r="F2110" s="85" t="s">
        <v>66</v>
      </c>
    </row>
    <row r="2111" spans="1:6" x14ac:dyDescent="0.25">
      <c r="A2111" s="85">
        <v>1447292008</v>
      </c>
      <c r="E2111"/>
      <c r="F2111" s="85" t="s">
        <v>63</v>
      </c>
    </row>
    <row r="2112" spans="1:6" x14ac:dyDescent="0.25">
      <c r="A2112" s="85">
        <v>1902819667</v>
      </c>
      <c r="E2112" s="64"/>
      <c r="F2112" s="85" t="s">
        <v>66</v>
      </c>
    </row>
    <row r="2113" spans="1:6" x14ac:dyDescent="0.25">
      <c r="A2113" s="85">
        <v>1982975405</v>
      </c>
      <c r="E2113" s="64"/>
      <c r="F2113" s="85" t="s">
        <v>67</v>
      </c>
    </row>
    <row r="2114" spans="1:6" x14ac:dyDescent="0.25">
      <c r="A2114" s="85">
        <v>1619127610</v>
      </c>
      <c r="E2114"/>
      <c r="F2114" s="85" t="s">
        <v>63</v>
      </c>
    </row>
    <row r="2115" spans="1:6" x14ac:dyDescent="0.25">
      <c r="A2115" s="85">
        <v>1538327317</v>
      </c>
      <c r="E2115" s="64"/>
      <c r="F2115" s="85" t="s">
        <v>66</v>
      </c>
    </row>
    <row r="2116" spans="1:6" x14ac:dyDescent="0.25">
      <c r="A2116" s="85">
        <v>1265516686</v>
      </c>
      <c r="E2116" s="64"/>
      <c r="F2116" s="85" t="s">
        <v>63</v>
      </c>
    </row>
    <row r="2117" spans="1:6" x14ac:dyDescent="0.25">
      <c r="A2117" s="85">
        <v>1063453868</v>
      </c>
      <c r="E2117" s="64"/>
      <c r="F2117" s="85" t="s">
        <v>63</v>
      </c>
    </row>
    <row r="2118" spans="1:6" x14ac:dyDescent="0.25">
      <c r="A2118" s="85">
        <v>1245472869</v>
      </c>
      <c r="E2118" s="64"/>
      <c r="F2118" s="85" t="s">
        <v>70</v>
      </c>
    </row>
    <row r="2119" spans="1:6" x14ac:dyDescent="0.25">
      <c r="A2119" s="85">
        <v>1306059266</v>
      </c>
      <c r="E2119" s="64"/>
      <c r="F2119" s="85" t="s">
        <v>70</v>
      </c>
    </row>
    <row r="2120" spans="1:6" x14ac:dyDescent="0.25">
      <c r="A2120" s="85">
        <v>1811121213</v>
      </c>
      <c r="E2120" s="64"/>
      <c r="F2120" s="85" t="s">
        <v>63</v>
      </c>
    </row>
    <row r="2121" spans="1:6" x14ac:dyDescent="0.25">
      <c r="A2121" s="85">
        <v>1932466125</v>
      </c>
      <c r="E2121" s="64"/>
      <c r="F2121" s="85" t="s">
        <v>63</v>
      </c>
    </row>
    <row r="2122" spans="1:6" x14ac:dyDescent="0.25">
      <c r="A2122" s="85">
        <v>1023077732</v>
      </c>
      <c r="E2122" s="64"/>
      <c r="F2122" s="85" t="s">
        <v>68</v>
      </c>
    </row>
    <row r="2123" spans="1:6" x14ac:dyDescent="0.25">
      <c r="A2123" s="85">
        <v>1952743411</v>
      </c>
      <c r="E2123" s="64"/>
      <c r="F2123" s="85" t="s">
        <v>70</v>
      </c>
    </row>
    <row r="2124" spans="1:6" x14ac:dyDescent="0.25">
      <c r="A2124" s="85">
        <v>1366881021</v>
      </c>
      <c r="E2124"/>
      <c r="F2124" s="85" t="s">
        <v>66</v>
      </c>
    </row>
    <row r="2125" spans="1:6" x14ac:dyDescent="0.25">
      <c r="A2125" s="85">
        <v>1326237710</v>
      </c>
      <c r="E2125" s="64"/>
      <c r="F2125" s="85" t="s">
        <v>63</v>
      </c>
    </row>
    <row r="2126" spans="1:6" x14ac:dyDescent="0.25">
      <c r="A2126" s="85">
        <v>1447546775</v>
      </c>
      <c r="E2126"/>
      <c r="F2126" s="85" t="s">
        <v>66</v>
      </c>
    </row>
    <row r="2127" spans="1:6" x14ac:dyDescent="0.25">
      <c r="A2127" s="85">
        <v>1003357039</v>
      </c>
      <c r="E2127"/>
      <c r="F2127" s="85" t="s">
        <v>66</v>
      </c>
    </row>
    <row r="2128" spans="1:6" x14ac:dyDescent="0.25">
      <c r="A2128" s="85">
        <v>1023301991</v>
      </c>
      <c r="E2128"/>
      <c r="F2128" s="85" t="s">
        <v>68</v>
      </c>
    </row>
    <row r="2129" spans="1:6" x14ac:dyDescent="0.25">
      <c r="A2129" s="85">
        <v>1063838811</v>
      </c>
      <c r="E2129" s="64"/>
      <c r="F2129" s="85" t="s">
        <v>63</v>
      </c>
    </row>
    <row r="2130" spans="1:6" x14ac:dyDescent="0.25">
      <c r="A2130" s="85">
        <v>1578950705</v>
      </c>
      <c r="E2130" s="64"/>
      <c r="F2130" s="85" t="s">
        <v>63</v>
      </c>
    </row>
    <row r="2131" spans="1:6" x14ac:dyDescent="0.25">
      <c r="A2131" s="85">
        <v>1124479043</v>
      </c>
      <c r="E2131" s="64"/>
      <c r="F2131" s="85" t="s">
        <v>63</v>
      </c>
    </row>
    <row r="2132" spans="1:6" x14ac:dyDescent="0.25">
      <c r="A2132" s="85">
        <v>1417235136</v>
      </c>
      <c r="E2132" s="64"/>
      <c r="F2132" s="85" t="s">
        <v>63</v>
      </c>
    </row>
    <row r="2133" spans="1:6" x14ac:dyDescent="0.25">
      <c r="A2133" s="85">
        <v>1194367078</v>
      </c>
      <c r="E2133" s="64"/>
      <c r="F2133" s="85" t="s">
        <v>63</v>
      </c>
    </row>
    <row r="2134" spans="1:6" x14ac:dyDescent="0.25">
      <c r="A2134" s="85">
        <v>1205477684</v>
      </c>
      <c r="E2134" s="64"/>
      <c r="F2134" s="85" t="s">
        <v>70</v>
      </c>
    </row>
    <row r="2135" spans="1:6" x14ac:dyDescent="0.25">
      <c r="A2135" s="85">
        <v>1417923970</v>
      </c>
      <c r="E2135"/>
      <c r="F2135" s="85" t="s">
        <v>67</v>
      </c>
    </row>
    <row r="2136" spans="1:6" x14ac:dyDescent="0.25">
      <c r="A2136" s="85">
        <v>1417941105</v>
      </c>
      <c r="E2136" s="64"/>
      <c r="F2136" s="85" t="s">
        <v>70</v>
      </c>
    </row>
    <row r="2137" spans="1:6" x14ac:dyDescent="0.25">
      <c r="A2137" s="85">
        <v>1235257759</v>
      </c>
      <c r="E2137" s="64"/>
      <c r="F2137" s="85" t="s">
        <v>67</v>
      </c>
    </row>
    <row r="2138" spans="1:6" x14ac:dyDescent="0.25">
      <c r="A2138" s="85">
        <v>1295726693</v>
      </c>
      <c r="E2138" s="64"/>
      <c r="F2138" s="85" t="s">
        <v>68</v>
      </c>
    </row>
    <row r="2139" spans="1:6" x14ac:dyDescent="0.25">
      <c r="A2139" s="85">
        <v>1992733992</v>
      </c>
      <c r="E2139" s="64"/>
      <c r="F2139" s="85" t="s">
        <v>63</v>
      </c>
    </row>
    <row r="2140" spans="1:6" x14ac:dyDescent="0.25">
      <c r="A2140" s="85">
        <v>1538275938</v>
      </c>
      <c r="E2140" s="64"/>
      <c r="F2140" s="85" t="s">
        <v>66</v>
      </c>
    </row>
    <row r="2141" spans="1:6" x14ac:dyDescent="0.25">
      <c r="A2141" s="85">
        <v>1053442129</v>
      </c>
      <c r="E2141" s="64"/>
      <c r="F2141" s="85" t="s">
        <v>68</v>
      </c>
    </row>
    <row r="2142" spans="1:6" x14ac:dyDescent="0.25">
      <c r="A2142" s="85">
        <v>1508048919</v>
      </c>
      <c r="E2142" s="64"/>
      <c r="F2142" s="85" t="s">
        <v>68</v>
      </c>
    </row>
    <row r="2143" spans="1:6" x14ac:dyDescent="0.25">
      <c r="A2143" s="85">
        <v>1568484608</v>
      </c>
      <c r="E2143"/>
      <c r="F2143" s="85" t="s">
        <v>68</v>
      </c>
    </row>
    <row r="2144" spans="1:6" x14ac:dyDescent="0.25">
      <c r="A2144" s="85">
        <v>1922217835</v>
      </c>
      <c r="E2144"/>
      <c r="F2144" s="85" t="s">
        <v>63</v>
      </c>
    </row>
    <row r="2145" spans="1:6" x14ac:dyDescent="0.25">
      <c r="A2145" s="85">
        <v>1689819856</v>
      </c>
      <c r="E2145"/>
      <c r="F2145" s="85" t="s">
        <v>68</v>
      </c>
    </row>
    <row r="2146" spans="1:6" x14ac:dyDescent="0.25">
      <c r="A2146" s="85">
        <v>1841404787</v>
      </c>
      <c r="E2146"/>
      <c r="F2146" s="85" t="s">
        <v>63</v>
      </c>
    </row>
    <row r="2147" spans="1:6" x14ac:dyDescent="0.25">
      <c r="A2147" s="85">
        <v>1982634960</v>
      </c>
      <c r="E2147"/>
      <c r="F2147" s="85" t="s">
        <v>66</v>
      </c>
    </row>
    <row r="2148" spans="1:6" x14ac:dyDescent="0.25">
      <c r="A2148" s="85">
        <v>1740285428</v>
      </c>
      <c r="E2148"/>
      <c r="F2148" s="85" t="s">
        <v>63</v>
      </c>
    </row>
    <row r="2149" spans="1:6" x14ac:dyDescent="0.25">
      <c r="A2149" s="85">
        <v>1871741769</v>
      </c>
      <c r="E2149" s="64"/>
      <c r="F2149" s="85" t="s">
        <v>66</v>
      </c>
    </row>
    <row r="2150" spans="1:6" x14ac:dyDescent="0.25">
      <c r="A2150" s="85">
        <v>1134388598</v>
      </c>
      <c r="E2150"/>
      <c r="F2150" s="85" t="s">
        <v>70</v>
      </c>
    </row>
    <row r="2151" spans="1:6" x14ac:dyDescent="0.25">
      <c r="A2151" s="85">
        <v>1083691356</v>
      </c>
      <c r="E2151" s="64"/>
      <c r="F2151" s="85" t="s">
        <v>70</v>
      </c>
    </row>
    <row r="2152" spans="1:6" x14ac:dyDescent="0.25">
      <c r="A2152" s="85">
        <v>1265787360</v>
      </c>
      <c r="E2152"/>
      <c r="F2152" s="85" t="s">
        <v>63</v>
      </c>
    </row>
    <row r="2153" spans="1:6" x14ac:dyDescent="0.25">
      <c r="A2153" s="85">
        <v>1518378843</v>
      </c>
      <c r="E2153" s="64"/>
      <c r="F2153" s="85" t="s">
        <v>63</v>
      </c>
    </row>
    <row r="2154" spans="1:6" x14ac:dyDescent="0.25">
      <c r="A2154" s="85">
        <v>1831503184</v>
      </c>
      <c r="E2154"/>
      <c r="F2154" s="85" t="s">
        <v>67</v>
      </c>
    </row>
    <row r="2155" spans="1:6" x14ac:dyDescent="0.25">
      <c r="A2155" s="85">
        <v>1932510757</v>
      </c>
      <c r="E2155"/>
      <c r="F2155" s="85" t="s">
        <v>66</v>
      </c>
    </row>
    <row r="2156" spans="1:6" x14ac:dyDescent="0.25">
      <c r="A2156" s="85">
        <v>1447727664</v>
      </c>
      <c r="E2156"/>
      <c r="F2156" s="85" t="s">
        <v>70</v>
      </c>
    </row>
    <row r="2157" spans="1:6" x14ac:dyDescent="0.25">
      <c r="A2157" s="85">
        <v>1386048866</v>
      </c>
      <c r="E2157" s="64"/>
      <c r="F2157" s="85" t="s">
        <v>63</v>
      </c>
    </row>
    <row r="2158" spans="1:6" x14ac:dyDescent="0.25">
      <c r="A2158" s="85">
        <v>1336110543</v>
      </c>
      <c r="E2158"/>
      <c r="F2158" s="85" t="s">
        <v>68</v>
      </c>
    </row>
    <row r="2159" spans="1:6" x14ac:dyDescent="0.25">
      <c r="A2159" s="85">
        <v>1184074197</v>
      </c>
      <c r="E2159"/>
      <c r="F2159" s="85" t="s">
        <v>70</v>
      </c>
    </row>
    <row r="2160" spans="1:6" x14ac:dyDescent="0.25">
      <c r="A2160" s="85">
        <v>1104289289</v>
      </c>
      <c r="E2160" s="64"/>
      <c r="F2160" s="85" t="s">
        <v>66</v>
      </c>
    </row>
    <row r="2161" spans="1:6" x14ac:dyDescent="0.25">
      <c r="A2161" s="85">
        <v>1821577552</v>
      </c>
      <c r="E2161" s="64"/>
      <c r="F2161" s="85" t="s">
        <v>70</v>
      </c>
    </row>
    <row r="2162" spans="1:6" x14ac:dyDescent="0.25">
      <c r="A2162" s="85">
        <v>1427539626</v>
      </c>
      <c r="E2162" s="64"/>
      <c r="F2162" s="85" t="s">
        <v>63</v>
      </c>
    </row>
    <row r="2163" spans="1:6" x14ac:dyDescent="0.25">
      <c r="A2163" s="85">
        <v>1407207301</v>
      </c>
      <c r="E2163" s="64"/>
      <c r="F2163" s="85" t="s">
        <v>66</v>
      </c>
    </row>
    <row r="2164" spans="1:6" x14ac:dyDescent="0.25">
      <c r="A2164" s="85">
        <v>1437629938</v>
      </c>
      <c r="E2164" s="64"/>
      <c r="F2164" s="85" t="s">
        <v>68</v>
      </c>
    </row>
    <row r="2165" spans="1:6" x14ac:dyDescent="0.25">
      <c r="A2165" s="85">
        <v>1770125296</v>
      </c>
      <c r="E2165"/>
      <c r="F2165" s="85" t="s">
        <v>66</v>
      </c>
    </row>
    <row r="2166" spans="1:6" x14ac:dyDescent="0.25">
      <c r="A2166" s="85">
        <v>1508937889</v>
      </c>
      <c r="E2166"/>
      <c r="F2166" s="85" t="s">
        <v>68</v>
      </c>
    </row>
    <row r="2167" spans="1:6" x14ac:dyDescent="0.25">
      <c r="A2167" s="85">
        <v>1861575953</v>
      </c>
      <c r="E2167" s="64"/>
      <c r="F2167" s="85" t="s">
        <v>70</v>
      </c>
    </row>
    <row r="2168" spans="1:6" x14ac:dyDescent="0.25">
      <c r="A2168" s="85">
        <v>1609905462</v>
      </c>
      <c r="E2168"/>
      <c r="F2168" s="85" t="s">
        <v>66</v>
      </c>
    </row>
    <row r="2169" spans="1:6" x14ac:dyDescent="0.25">
      <c r="A2169" s="85">
        <v>1497861314</v>
      </c>
      <c r="E2169" s="64"/>
      <c r="F2169" s="85" t="s">
        <v>63</v>
      </c>
    </row>
    <row r="2170" spans="1:6" x14ac:dyDescent="0.25">
      <c r="A2170" s="85">
        <v>1215927405</v>
      </c>
      <c r="E2170"/>
      <c r="F2170" s="85" t="s">
        <v>63</v>
      </c>
    </row>
    <row r="2171" spans="1:6" x14ac:dyDescent="0.25">
      <c r="A2171" s="85">
        <v>1790752772</v>
      </c>
      <c r="E2171"/>
      <c r="F2171" s="85" t="s">
        <v>63</v>
      </c>
    </row>
    <row r="2172" spans="1:6" x14ac:dyDescent="0.25">
      <c r="A2172" s="85">
        <v>1013082726</v>
      </c>
      <c r="E2172" s="64"/>
      <c r="F2172" s="85" t="s">
        <v>66</v>
      </c>
    </row>
    <row r="2173" spans="1:6" x14ac:dyDescent="0.25">
      <c r="A2173" s="85">
        <v>1700808862</v>
      </c>
      <c r="E2173" s="64"/>
      <c r="F2173" s="85" t="s">
        <v>70</v>
      </c>
    </row>
    <row r="2174" spans="1:6" x14ac:dyDescent="0.25">
      <c r="A2174" s="85">
        <v>1710958137</v>
      </c>
      <c r="E2174"/>
      <c r="F2174" s="85" t="s">
        <v>66</v>
      </c>
    </row>
    <row r="2175" spans="1:6" x14ac:dyDescent="0.25">
      <c r="A2175" s="85">
        <v>1174685416</v>
      </c>
      <c r="E2175" s="64"/>
      <c r="F2175" s="85" t="s">
        <v>63</v>
      </c>
    </row>
    <row r="2176" spans="1:6" x14ac:dyDescent="0.25">
      <c r="A2176" s="85">
        <v>1598700767</v>
      </c>
      <c r="E2176" s="64"/>
      <c r="F2176" s="85" t="s">
        <v>66</v>
      </c>
    </row>
    <row r="2177" spans="1:6" x14ac:dyDescent="0.25">
      <c r="A2177" s="85">
        <v>1902907892</v>
      </c>
      <c r="E2177"/>
      <c r="F2177" s="85" t="s">
        <v>63</v>
      </c>
    </row>
    <row r="2178" spans="1:6" x14ac:dyDescent="0.25">
      <c r="A2178" s="85">
        <v>1811195092</v>
      </c>
      <c r="E2178" s="64"/>
      <c r="F2178" s="85" t="s">
        <v>63</v>
      </c>
    </row>
    <row r="2179" spans="1:6" x14ac:dyDescent="0.25">
      <c r="A2179" s="85">
        <v>1134294853</v>
      </c>
      <c r="E2179"/>
      <c r="F2179" s="85" t="s">
        <v>63</v>
      </c>
    </row>
    <row r="2180" spans="1:6" x14ac:dyDescent="0.25">
      <c r="A2180" s="85">
        <v>1063486140</v>
      </c>
      <c r="E2180" s="64"/>
      <c r="F2180" s="85" t="s">
        <v>63</v>
      </c>
    </row>
    <row r="2181" spans="1:6" x14ac:dyDescent="0.25">
      <c r="A2181" s="85">
        <v>1316977499</v>
      </c>
      <c r="E2181"/>
      <c r="F2181" s="85" t="s">
        <v>66</v>
      </c>
    </row>
    <row r="2182" spans="1:6" x14ac:dyDescent="0.25">
      <c r="A2182" s="85">
        <v>1851506869</v>
      </c>
      <c r="E2182" s="64"/>
      <c r="F2182" s="85" t="s">
        <v>66</v>
      </c>
    </row>
    <row r="2183" spans="1:6" x14ac:dyDescent="0.25">
      <c r="A2183" s="85">
        <v>1720077944</v>
      </c>
      <c r="E2183"/>
      <c r="F2183" s="85" t="s">
        <v>66</v>
      </c>
    </row>
    <row r="2184" spans="1:6" x14ac:dyDescent="0.25">
      <c r="A2184" s="85">
        <v>1427043496</v>
      </c>
      <c r="E2184"/>
      <c r="F2184" s="85" t="s">
        <v>67</v>
      </c>
    </row>
    <row r="2185" spans="1:6" x14ac:dyDescent="0.25">
      <c r="A2185" s="85">
        <v>1457558348</v>
      </c>
      <c r="E2185" s="64"/>
      <c r="F2185" s="85" t="s">
        <v>67</v>
      </c>
    </row>
    <row r="2186" spans="1:6" x14ac:dyDescent="0.25">
      <c r="A2186" s="85">
        <v>1053643072</v>
      </c>
      <c r="E2186" s="64"/>
      <c r="F2186" s="85" t="s">
        <v>67</v>
      </c>
    </row>
    <row r="2187" spans="1:6" x14ac:dyDescent="0.25">
      <c r="A2187" s="85">
        <v>1811158454</v>
      </c>
      <c r="E2187"/>
      <c r="F2187" s="85" t="s">
        <v>63</v>
      </c>
    </row>
    <row r="2188" spans="1:6" x14ac:dyDescent="0.25">
      <c r="A2188" s="85">
        <v>1326329921</v>
      </c>
      <c r="E2188"/>
      <c r="F2188" s="85" t="s">
        <v>63</v>
      </c>
    </row>
    <row r="2189" spans="1:6" x14ac:dyDescent="0.25">
      <c r="A2189" s="85">
        <v>1952539553</v>
      </c>
      <c r="E2189"/>
      <c r="F2189" s="85" t="s">
        <v>70</v>
      </c>
    </row>
    <row r="2190" spans="1:6" x14ac:dyDescent="0.25">
      <c r="A2190" s="85">
        <v>1568806115</v>
      </c>
      <c r="E2190"/>
      <c r="F2190" s="85" t="s">
        <v>70</v>
      </c>
    </row>
    <row r="2191" spans="1:6" x14ac:dyDescent="0.25">
      <c r="A2191" s="85">
        <v>1730511221</v>
      </c>
      <c r="E2191" s="64"/>
      <c r="F2191" s="85" t="s">
        <v>67</v>
      </c>
    </row>
    <row r="2192" spans="1:6" x14ac:dyDescent="0.25">
      <c r="A2192" s="85">
        <v>1063858868</v>
      </c>
      <c r="E2192"/>
      <c r="F2192" s="85" t="s">
        <v>67</v>
      </c>
    </row>
    <row r="2193" spans="1:6" x14ac:dyDescent="0.25">
      <c r="A2193" s="85">
        <v>1548502495</v>
      </c>
      <c r="E2193"/>
      <c r="F2193" s="85" t="s">
        <v>70</v>
      </c>
    </row>
    <row r="2194" spans="1:6" x14ac:dyDescent="0.25">
      <c r="A2194" s="85">
        <v>1467895748</v>
      </c>
      <c r="E2194" s="64"/>
      <c r="F2194" s="85" t="s">
        <v>70</v>
      </c>
    </row>
    <row r="2195" spans="1:6" x14ac:dyDescent="0.25">
      <c r="A2195" s="85">
        <v>1811150725</v>
      </c>
      <c r="E2195" s="64"/>
      <c r="F2195" s="85" t="s">
        <v>63</v>
      </c>
    </row>
    <row r="2196" spans="1:6" x14ac:dyDescent="0.25">
      <c r="A2196" s="85">
        <v>1689332041</v>
      </c>
      <c r="E2196"/>
      <c r="F2196" s="85" t="s">
        <v>63</v>
      </c>
    </row>
    <row r="2197" spans="1:6" x14ac:dyDescent="0.25">
      <c r="A2197" s="85">
        <v>1467832246</v>
      </c>
      <c r="E2197"/>
      <c r="F2197" s="85" t="s">
        <v>66</v>
      </c>
    </row>
    <row r="2198" spans="1:6" x14ac:dyDescent="0.25">
      <c r="A2198" s="85">
        <v>1992177760</v>
      </c>
      <c r="E2198" s="64"/>
      <c r="F2198" s="85" t="s">
        <v>68</v>
      </c>
    </row>
    <row r="2199" spans="1:6" x14ac:dyDescent="0.25">
      <c r="A2199" s="85">
        <v>1932551371</v>
      </c>
      <c r="E2199" s="64"/>
      <c r="F2199" s="85" t="s">
        <v>67</v>
      </c>
    </row>
    <row r="2200" spans="1:6" x14ac:dyDescent="0.25">
      <c r="A2200" s="85">
        <v>1730532250</v>
      </c>
      <c r="E2200" s="64"/>
      <c r="F2200" s="85" t="s">
        <v>68</v>
      </c>
    </row>
    <row r="2201" spans="1:6" x14ac:dyDescent="0.25">
      <c r="A2201" s="85">
        <v>1023593308</v>
      </c>
      <c r="E2201"/>
      <c r="F2201" s="85" t="s">
        <v>67</v>
      </c>
    </row>
    <row r="2202" spans="1:6" x14ac:dyDescent="0.25">
      <c r="A2202" s="85">
        <v>1649746041</v>
      </c>
      <c r="E2202" s="64"/>
      <c r="F2202" s="85" t="s">
        <v>67</v>
      </c>
    </row>
    <row r="2203" spans="1:6" x14ac:dyDescent="0.25">
      <c r="A2203" s="85">
        <v>1093332991</v>
      </c>
      <c r="E2203" s="64"/>
      <c r="F2203" s="85" t="s">
        <v>70</v>
      </c>
    </row>
    <row r="2204" spans="1:6" x14ac:dyDescent="0.25">
      <c r="A2204" s="85">
        <v>1538255815</v>
      </c>
      <c r="E2204"/>
      <c r="F2204" s="85" t="s">
        <v>70</v>
      </c>
    </row>
    <row r="2205" spans="1:6" x14ac:dyDescent="0.25">
      <c r="A2205" s="85">
        <v>1417935081</v>
      </c>
      <c r="E2205" s="64"/>
      <c r="F2205" s="85" t="s">
        <v>63</v>
      </c>
    </row>
    <row r="2206" spans="1:6" x14ac:dyDescent="0.25">
      <c r="A2206" s="85">
        <v>1841276417</v>
      </c>
      <c r="E2206"/>
      <c r="F2206" s="85" t="s">
        <v>66</v>
      </c>
    </row>
    <row r="2207" spans="1:6" x14ac:dyDescent="0.25">
      <c r="A2207" s="85">
        <v>1205830080</v>
      </c>
      <c r="E2207" s="64"/>
      <c r="F2207" s="85" t="s">
        <v>63</v>
      </c>
    </row>
    <row r="2208" spans="1:6" x14ac:dyDescent="0.25">
      <c r="A2208" s="85">
        <v>1144292038</v>
      </c>
      <c r="E2208" s="64"/>
      <c r="F2208" s="85" t="s">
        <v>63</v>
      </c>
    </row>
    <row r="2209" spans="1:6" x14ac:dyDescent="0.25">
      <c r="A2209" s="85">
        <v>1871586545</v>
      </c>
      <c r="E2209"/>
      <c r="F2209" s="85" t="s">
        <v>67</v>
      </c>
    </row>
    <row r="2210" spans="1:6" x14ac:dyDescent="0.25">
      <c r="A2210" s="85">
        <v>1114028354</v>
      </c>
      <c r="E2210" s="64"/>
      <c r="F2210" s="85" t="s">
        <v>66</v>
      </c>
    </row>
    <row r="2211" spans="1:6" x14ac:dyDescent="0.25">
      <c r="A2211" s="85">
        <v>1730287228</v>
      </c>
      <c r="E2211"/>
      <c r="F2211" s="85" t="s">
        <v>63</v>
      </c>
    </row>
    <row r="2212" spans="1:6" x14ac:dyDescent="0.25">
      <c r="A2212" s="85">
        <v>1710974761</v>
      </c>
      <c r="E2212" s="64"/>
      <c r="F2212" s="85" t="s">
        <v>70</v>
      </c>
    </row>
    <row r="2213" spans="1:6" x14ac:dyDescent="0.25">
      <c r="A2213" s="85">
        <v>1114957057</v>
      </c>
      <c r="E2213"/>
      <c r="F2213" s="85" t="s">
        <v>70</v>
      </c>
    </row>
    <row r="2214" spans="1:6" x14ac:dyDescent="0.25">
      <c r="A2214" s="85">
        <v>1114092186</v>
      </c>
      <c r="E2214" s="64"/>
      <c r="F2214" s="85" t="s">
        <v>63</v>
      </c>
    </row>
    <row r="2215" spans="1:6" x14ac:dyDescent="0.25">
      <c r="A2215" s="85">
        <v>1346432333</v>
      </c>
      <c r="E2215"/>
      <c r="F2215" s="85" t="s">
        <v>70</v>
      </c>
    </row>
    <row r="2216" spans="1:6" x14ac:dyDescent="0.25">
      <c r="A2216" s="85">
        <v>1134273378</v>
      </c>
      <c r="E2216" s="64"/>
      <c r="F2216" s="85" t="s">
        <v>66</v>
      </c>
    </row>
    <row r="2217" spans="1:6" x14ac:dyDescent="0.25">
      <c r="A2217" s="85">
        <v>1275504987</v>
      </c>
      <c r="E2217"/>
      <c r="F2217" s="85" t="s">
        <v>70</v>
      </c>
    </row>
    <row r="2218" spans="1:6" x14ac:dyDescent="0.25">
      <c r="A2218" s="85">
        <v>1083878813</v>
      </c>
      <c r="E2218" s="64"/>
      <c r="F2218" s="85" t="s">
        <v>66</v>
      </c>
    </row>
    <row r="2219" spans="1:6" x14ac:dyDescent="0.25">
      <c r="A2219" s="85">
        <v>1699935536</v>
      </c>
      <c r="E2219"/>
      <c r="F2219" s="85" t="s">
        <v>70</v>
      </c>
    </row>
    <row r="2220" spans="1:6" x14ac:dyDescent="0.25">
      <c r="A2220" s="85">
        <v>1174694673</v>
      </c>
      <c r="E2220" s="64"/>
      <c r="F2220" s="85" t="s">
        <v>68</v>
      </c>
    </row>
    <row r="2221" spans="1:6" x14ac:dyDescent="0.25">
      <c r="A2221" s="85">
        <v>1568681740</v>
      </c>
      <c r="E2221" s="64"/>
      <c r="F2221" s="85" t="s">
        <v>67</v>
      </c>
    </row>
    <row r="2222" spans="1:6" x14ac:dyDescent="0.25">
      <c r="A2222" s="85">
        <v>1861416596</v>
      </c>
      <c r="E2222" s="64"/>
      <c r="F2222" s="85" t="s">
        <v>66</v>
      </c>
    </row>
    <row r="2223" spans="1:6" x14ac:dyDescent="0.25">
      <c r="A2223" s="85">
        <v>1922053875</v>
      </c>
      <c r="E2223"/>
      <c r="F2223" s="85" t="s">
        <v>63</v>
      </c>
    </row>
    <row r="2224" spans="1:6" x14ac:dyDescent="0.25">
      <c r="A2224" s="85">
        <v>1053341784</v>
      </c>
      <c r="E2224"/>
      <c r="F2224" s="85" t="s">
        <v>63</v>
      </c>
    </row>
    <row r="2225" spans="1:6" x14ac:dyDescent="0.25">
      <c r="A2225" s="85">
        <v>1962452367</v>
      </c>
      <c r="E2225"/>
      <c r="F2225" s="85" t="s">
        <v>67</v>
      </c>
    </row>
    <row r="2226" spans="1:6" x14ac:dyDescent="0.25">
      <c r="A2226" s="85">
        <v>1093770828</v>
      </c>
      <c r="E2226"/>
      <c r="F2226" s="85" t="s">
        <v>63</v>
      </c>
    </row>
    <row r="2227" spans="1:6" x14ac:dyDescent="0.25">
      <c r="A2227" s="85">
        <v>1831172725</v>
      </c>
      <c r="E2227" s="64"/>
      <c r="F2227" s="85" t="s">
        <v>68</v>
      </c>
    </row>
    <row r="2228" spans="1:6" x14ac:dyDescent="0.25">
      <c r="A2228" s="85">
        <v>1649568791</v>
      </c>
      <c r="E2228"/>
      <c r="F2228" s="85" t="s">
        <v>63</v>
      </c>
    </row>
    <row r="2229" spans="1:6" x14ac:dyDescent="0.25">
      <c r="A2229" s="85">
        <v>1871856310</v>
      </c>
      <c r="E2229" s="64"/>
      <c r="F2229" s="85" t="s">
        <v>63</v>
      </c>
    </row>
    <row r="2230" spans="1:6" x14ac:dyDescent="0.25">
      <c r="A2230" s="85">
        <v>1215330840</v>
      </c>
      <c r="E2230" s="64"/>
      <c r="F2230" s="85" t="s">
        <v>68</v>
      </c>
    </row>
    <row r="2231" spans="1:6" x14ac:dyDescent="0.25">
      <c r="A2231" s="85">
        <v>1073542940</v>
      </c>
      <c r="E2231" s="64"/>
      <c r="F2231" s="85" t="s">
        <v>66</v>
      </c>
    </row>
    <row r="2232" spans="1:6" x14ac:dyDescent="0.25">
      <c r="A2232" s="85">
        <v>1427501451</v>
      </c>
      <c r="E2232"/>
      <c r="F2232" s="85" t="s">
        <v>63</v>
      </c>
    </row>
    <row r="2233" spans="1:6" x14ac:dyDescent="0.25">
      <c r="A2233" s="85">
        <v>1295979102</v>
      </c>
      <c r="E2233" s="64"/>
      <c r="F2233" s="85" t="s">
        <v>63</v>
      </c>
    </row>
    <row r="2234" spans="1:6" x14ac:dyDescent="0.25">
      <c r="A2234" s="85">
        <v>1831610765</v>
      </c>
      <c r="E2234"/>
      <c r="F2234" s="85" t="s">
        <v>70</v>
      </c>
    </row>
    <row r="2235" spans="1:6" x14ac:dyDescent="0.25">
      <c r="A2235" s="85">
        <v>1588202600</v>
      </c>
      <c r="E2235" s="64"/>
      <c r="F2235" s="85" t="s">
        <v>67</v>
      </c>
    </row>
    <row r="2236" spans="1:6" x14ac:dyDescent="0.25">
      <c r="A2236" s="85">
        <v>1285267922</v>
      </c>
      <c r="E2236" s="64"/>
      <c r="F2236" s="85" t="s">
        <v>66</v>
      </c>
    </row>
    <row r="2237" spans="1:6" x14ac:dyDescent="0.25">
      <c r="A2237" s="85">
        <v>1437790490</v>
      </c>
      <c r="E2237" s="64"/>
      <c r="F2237" s="85" t="s">
        <v>63</v>
      </c>
    </row>
    <row r="2238" spans="1:6" x14ac:dyDescent="0.25">
      <c r="A2238" s="85">
        <v>1689281958</v>
      </c>
      <c r="E2238"/>
      <c r="F2238" s="85" t="s">
        <v>63</v>
      </c>
    </row>
    <row r="2239" spans="1:6" x14ac:dyDescent="0.25">
      <c r="A2239" s="85">
        <v>1447888318</v>
      </c>
      <c r="E2239"/>
      <c r="F2239" s="85" t="s">
        <v>68</v>
      </c>
    </row>
    <row r="2240" spans="1:6" x14ac:dyDescent="0.25">
      <c r="A2240" s="85">
        <v>1114942190</v>
      </c>
      <c r="E2240" s="64"/>
      <c r="F2240" s="85" t="s">
        <v>66</v>
      </c>
    </row>
    <row r="2241" spans="1:6" x14ac:dyDescent="0.25">
      <c r="A2241" s="85">
        <v>1780662320</v>
      </c>
      <c r="E2241" s="64"/>
      <c r="F2241" s="85" t="s">
        <v>66</v>
      </c>
    </row>
    <row r="2242" spans="1:6" x14ac:dyDescent="0.25">
      <c r="A2242" s="85">
        <v>1366550758</v>
      </c>
      <c r="E2242"/>
      <c r="F2242" s="85" t="s">
        <v>66</v>
      </c>
    </row>
    <row r="2243" spans="1:6" x14ac:dyDescent="0.25">
      <c r="A2243" s="85">
        <v>1669576757</v>
      </c>
      <c r="E2243"/>
      <c r="F2243" s="85" t="s">
        <v>70</v>
      </c>
    </row>
    <row r="2244" spans="1:6" x14ac:dyDescent="0.25">
      <c r="A2244" s="85">
        <v>1508884842</v>
      </c>
      <c r="E2244" s="64"/>
      <c r="F2244" s="85" t="s">
        <v>63</v>
      </c>
    </row>
    <row r="2245" spans="1:6" x14ac:dyDescent="0.25">
      <c r="A2245" s="85">
        <v>1245361195</v>
      </c>
      <c r="E2245" s="64"/>
      <c r="F2245" s="85" t="s">
        <v>70</v>
      </c>
    </row>
    <row r="2246" spans="1:6" x14ac:dyDescent="0.25">
      <c r="A2246" s="85">
        <v>1962557728</v>
      </c>
      <c r="E2246"/>
      <c r="F2246" s="85" t="s">
        <v>63</v>
      </c>
    </row>
    <row r="2247" spans="1:6" x14ac:dyDescent="0.25">
      <c r="A2247" s="85">
        <v>1144291733</v>
      </c>
      <c r="E2247"/>
      <c r="F2247" s="85" t="s">
        <v>67</v>
      </c>
    </row>
    <row r="2248" spans="1:6" x14ac:dyDescent="0.25">
      <c r="A2248" s="85">
        <v>1871780528</v>
      </c>
      <c r="E2248"/>
      <c r="F2248" s="85" t="s">
        <v>63</v>
      </c>
    </row>
    <row r="2249" spans="1:6" x14ac:dyDescent="0.25">
      <c r="A2249" s="85">
        <v>1588872923</v>
      </c>
      <c r="E2249" s="64"/>
      <c r="F2249" s="85" t="s">
        <v>68</v>
      </c>
    </row>
    <row r="2250" spans="1:6" x14ac:dyDescent="0.25">
      <c r="A2250" s="85">
        <v>1124131164</v>
      </c>
      <c r="E2250" s="64"/>
      <c r="F2250" s="85" t="s">
        <v>70</v>
      </c>
    </row>
    <row r="2251" spans="1:6" x14ac:dyDescent="0.25">
      <c r="A2251" s="85">
        <v>1245475607</v>
      </c>
      <c r="E2251" s="64"/>
      <c r="F2251" s="85" t="s">
        <v>63</v>
      </c>
    </row>
    <row r="2252" spans="1:6" x14ac:dyDescent="0.25">
      <c r="A2252" s="85">
        <v>1396708392</v>
      </c>
      <c r="E2252"/>
      <c r="F2252" s="85" t="s">
        <v>63</v>
      </c>
    </row>
    <row r="2253" spans="1:6" x14ac:dyDescent="0.25">
      <c r="A2253" s="85">
        <v>1215160072</v>
      </c>
      <c r="E2253"/>
      <c r="F2253" s="85" t="s">
        <v>70</v>
      </c>
    </row>
    <row r="2254" spans="1:6" x14ac:dyDescent="0.25">
      <c r="A2254" s="85">
        <v>1104815471</v>
      </c>
      <c r="E2254"/>
      <c r="F2254" s="85" t="s">
        <v>66</v>
      </c>
    </row>
    <row r="2255" spans="1:6" x14ac:dyDescent="0.25">
      <c r="A2255" s="85">
        <v>1316993983</v>
      </c>
      <c r="E2255" s="64"/>
      <c r="F2255" s="85" t="s">
        <v>63</v>
      </c>
    </row>
    <row r="2256" spans="1:6" x14ac:dyDescent="0.25">
      <c r="A2256" s="85">
        <v>1235131673</v>
      </c>
      <c r="E2256"/>
      <c r="F2256" s="85" t="s">
        <v>63</v>
      </c>
    </row>
    <row r="2257" spans="1:6" x14ac:dyDescent="0.25">
      <c r="A2257" s="85">
        <v>1134120348</v>
      </c>
      <c r="E2257" s="64"/>
      <c r="F2257" s="85" t="s">
        <v>63</v>
      </c>
    </row>
    <row r="2258" spans="1:6" x14ac:dyDescent="0.25">
      <c r="A2258" s="85">
        <v>1477654010</v>
      </c>
      <c r="E2258" s="64"/>
      <c r="F2258" s="85" t="s">
        <v>67</v>
      </c>
    </row>
    <row r="2259" spans="1:6" x14ac:dyDescent="0.25">
      <c r="A2259" s="85">
        <v>1528222387</v>
      </c>
      <c r="E2259"/>
      <c r="F2259" s="85" t="s">
        <v>70</v>
      </c>
    </row>
    <row r="2260" spans="1:6" x14ac:dyDescent="0.25">
      <c r="A2260" s="85">
        <v>1629062724</v>
      </c>
      <c r="E2260" s="64"/>
      <c r="F2260" s="85" t="s">
        <v>63</v>
      </c>
    </row>
    <row r="2261" spans="1:6" x14ac:dyDescent="0.25">
      <c r="A2261" s="85">
        <v>1346593399</v>
      </c>
      <c r="E2261"/>
      <c r="F2261" s="85" t="s">
        <v>66</v>
      </c>
    </row>
    <row r="2262" spans="1:6" x14ac:dyDescent="0.25">
      <c r="A2262" s="85">
        <v>1376816504</v>
      </c>
      <c r="E2262" s="64"/>
      <c r="F2262" s="85" t="s">
        <v>63</v>
      </c>
    </row>
    <row r="2263" spans="1:6" x14ac:dyDescent="0.25">
      <c r="A2263" s="85">
        <v>1720462567</v>
      </c>
      <c r="E2263" s="64"/>
      <c r="F2263" s="85" t="s">
        <v>67</v>
      </c>
    </row>
    <row r="2264" spans="1:6" x14ac:dyDescent="0.25">
      <c r="A2264" s="85">
        <v>1033503040</v>
      </c>
      <c r="E2264"/>
      <c r="F2264" s="85" t="s">
        <v>66</v>
      </c>
    </row>
    <row r="2265" spans="1:6" x14ac:dyDescent="0.25">
      <c r="A2265" s="85">
        <v>1326457623</v>
      </c>
      <c r="E2265" s="64"/>
      <c r="F2265" s="85" t="s">
        <v>66</v>
      </c>
    </row>
    <row r="2266" spans="1:6" x14ac:dyDescent="0.25">
      <c r="A2266" s="85">
        <v>1063946358</v>
      </c>
      <c r="E2266" s="64"/>
      <c r="F2266" s="85" t="s">
        <v>66</v>
      </c>
    </row>
    <row r="2267" spans="1:6" x14ac:dyDescent="0.25">
      <c r="A2267" s="85">
        <v>1740762384</v>
      </c>
      <c r="E2267"/>
      <c r="F2267" s="85" t="s">
        <v>67</v>
      </c>
    </row>
    <row r="2268" spans="1:6" x14ac:dyDescent="0.25">
      <c r="A2268" s="85">
        <v>1942858311</v>
      </c>
      <c r="E2268" s="64"/>
      <c r="F2268" s="85" t="s">
        <v>70</v>
      </c>
    </row>
    <row r="2269" spans="1:6" x14ac:dyDescent="0.25">
      <c r="A2269" s="85">
        <v>1689289308</v>
      </c>
      <c r="E2269" s="64"/>
      <c r="F2269" s="85" t="s">
        <v>63</v>
      </c>
    </row>
    <row r="2270" spans="1:6" x14ac:dyDescent="0.25">
      <c r="A2270" s="85">
        <v>1639174741</v>
      </c>
      <c r="E2270" s="64"/>
      <c r="F2270" s="85" t="s">
        <v>66</v>
      </c>
    </row>
    <row r="2271" spans="1:6" x14ac:dyDescent="0.25">
      <c r="A2271" s="85">
        <v>1336470228</v>
      </c>
      <c r="E2271" s="64"/>
      <c r="F2271" s="85" t="s">
        <v>63</v>
      </c>
    </row>
    <row r="2272" spans="1:6" x14ac:dyDescent="0.25">
      <c r="A2272" s="85">
        <v>1568789287</v>
      </c>
      <c r="E2272" s="64"/>
      <c r="F2272" s="85" t="s">
        <v>63</v>
      </c>
    </row>
    <row r="2273" spans="1:6" x14ac:dyDescent="0.25">
      <c r="A2273" s="85">
        <v>1972611309</v>
      </c>
      <c r="E2273"/>
      <c r="F2273" s="85" t="s">
        <v>70</v>
      </c>
    </row>
    <row r="2274" spans="1:6" x14ac:dyDescent="0.25">
      <c r="A2274" s="85">
        <v>1114139342</v>
      </c>
      <c r="E2274"/>
      <c r="F2274" s="85" t="s">
        <v>66</v>
      </c>
    </row>
    <row r="2275" spans="1:6" x14ac:dyDescent="0.25">
      <c r="A2275" s="85">
        <v>1053467365</v>
      </c>
      <c r="E2275"/>
      <c r="F2275" s="85" t="s">
        <v>68</v>
      </c>
    </row>
    <row r="2276" spans="1:6" x14ac:dyDescent="0.25">
      <c r="A2276" s="85">
        <v>1700072618</v>
      </c>
      <c r="E2276" s="64"/>
      <c r="F2276" s="85" t="s">
        <v>68</v>
      </c>
    </row>
    <row r="2277" spans="1:6" x14ac:dyDescent="0.25">
      <c r="A2277" s="85">
        <v>1982959169</v>
      </c>
      <c r="E2277"/>
      <c r="F2277" s="85" t="s">
        <v>63</v>
      </c>
    </row>
    <row r="2278" spans="1:6" x14ac:dyDescent="0.25">
      <c r="A2278" s="85">
        <v>1275829798</v>
      </c>
      <c r="E2278"/>
      <c r="F2278" s="85" t="s">
        <v>63</v>
      </c>
    </row>
    <row r="2279" spans="1:6" x14ac:dyDescent="0.25">
      <c r="A2279" s="85">
        <v>1912311606</v>
      </c>
      <c r="E2279"/>
      <c r="F2279" s="85" t="s">
        <v>63</v>
      </c>
    </row>
    <row r="2280" spans="1:6" x14ac:dyDescent="0.25">
      <c r="A2280" s="85">
        <v>1982017521</v>
      </c>
      <c r="E2280"/>
      <c r="F2280" s="85" t="s">
        <v>63</v>
      </c>
    </row>
    <row r="2281" spans="1:6" x14ac:dyDescent="0.25">
      <c r="A2281" s="85">
        <v>1922410042</v>
      </c>
      <c r="E2281" s="64"/>
      <c r="F2281" s="85" t="s">
        <v>68</v>
      </c>
    </row>
    <row r="2282" spans="1:6" x14ac:dyDescent="0.25">
      <c r="A2282" s="85">
        <v>1457809279</v>
      </c>
      <c r="E2282" s="64"/>
      <c r="F2282" s="85" t="s">
        <v>68</v>
      </c>
    </row>
    <row r="2283" spans="1:6" x14ac:dyDescent="0.25">
      <c r="A2283" s="85">
        <v>1942716725</v>
      </c>
      <c r="E2283"/>
      <c r="F2283" s="85" t="s">
        <v>68</v>
      </c>
    </row>
    <row r="2284" spans="1:6" x14ac:dyDescent="0.25">
      <c r="A2284" s="85">
        <v>1285199844</v>
      </c>
      <c r="E2284" s="64"/>
      <c r="F2284" s="85" t="s">
        <v>70</v>
      </c>
    </row>
    <row r="2285" spans="1:6" x14ac:dyDescent="0.25">
      <c r="A2285" s="85">
        <v>1982313482</v>
      </c>
      <c r="E2285"/>
      <c r="F2285" s="85" t="s">
        <v>67</v>
      </c>
    </row>
    <row r="2286" spans="1:6" x14ac:dyDescent="0.25">
      <c r="A2286" s="85">
        <v>1770561946</v>
      </c>
      <c r="E2286"/>
      <c r="F2286" s="85" t="s">
        <v>68</v>
      </c>
    </row>
    <row r="2287" spans="1:6" x14ac:dyDescent="0.25">
      <c r="A2287" s="85">
        <v>1992788038</v>
      </c>
      <c r="E2287"/>
      <c r="F2287" s="85" t="s">
        <v>66</v>
      </c>
    </row>
    <row r="2288" spans="1:6" x14ac:dyDescent="0.25">
      <c r="A2288" s="85">
        <v>1669474920</v>
      </c>
      <c r="E2288"/>
      <c r="F2288" s="85" t="s">
        <v>66</v>
      </c>
    </row>
    <row r="2289" spans="1:6" x14ac:dyDescent="0.25">
      <c r="A2289" s="85">
        <v>1851321541</v>
      </c>
      <c r="E2289"/>
      <c r="F2289" s="85" t="s">
        <v>63</v>
      </c>
    </row>
    <row r="2290" spans="1:6" x14ac:dyDescent="0.25">
      <c r="A2290" s="85">
        <v>1861467250</v>
      </c>
      <c r="E2290"/>
      <c r="F2290" s="85" t="s">
        <v>63</v>
      </c>
    </row>
    <row r="2291" spans="1:6" x14ac:dyDescent="0.25">
      <c r="A2291" s="85">
        <v>1073578753</v>
      </c>
      <c r="E2291"/>
      <c r="F2291" s="85" t="s">
        <v>66</v>
      </c>
    </row>
    <row r="2292" spans="1:6" x14ac:dyDescent="0.25">
      <c r="A2292" s="85">
        <v>1972602050</v>
      </c>
      <c r="E2292" s="64"/>
      <c r="F2292" s="85" t="s">
        <v>66</v>
      </c>
    </row>
    <row r="2293" spans="1:6" x14ac:dyDescent="0.25">
      <c r="A2293" s="85">
        <v>1881860484</v>
      </c>
      <c r="E2293" s="64"/>
      <c r="F2293" s="85" t="s">
        <v>63</v>
      </c>
    </row>
    <row r="2294" spans="1:6" x14ac:dyDescent="0.25">
      <c r="A2294" s="85">
        <v>1760436182</v>
      </c>
      <c r="E2294" s="64"/>
      <c r="F2294" s="85" t="s">
        <v>63</v>
      </c>
    </row>
    <row r="2295" spans="1:6" x14ac:dyDescent="0.25">
      <c r="A2295" s="85">
        <v>1891788477</v>
      </c>
      <c r="E2295" s="64"/>
      <c r="F2295" s="85" t="s">
        <v>67</v>
      </c>
    </row>
    <row r="2296" spans="1:6" x14ac:dyDescent="0.25">
      <c r="A2296" s="85">
        <v>1982966016</v>
      </c>
      <c r="E2296"/>
      <c r="F2296" s="85" t="s">
        <v>66</v>
      </c>
    </row>
    <row r="2297" spans="1:6" x14ac:dyDescent="0.25">
      <c r="A2297" s="85">
        <v>1902053465</v>
      </c>
      <c r="E2297" s="64"/>
      <c r="F2297" s="85" t="s">
        <v>66</v>
      </c>
    </row>
    <row r="2298" spans="1:6" x14ac:dyDescent="0.25">
      <c r="A2298" s="85">
        <v>1245202639</v>
      </c>
      <c r="E2298" s="64"/>
      <c r="F2298" s="85" t="s">
        <v>66</v>
      </c>
    </row>
    <row r="2299" spans="1:6" x14ac:dyDescent="0.25">
      <c r="A2299" s="85">
        <v>1093847949</v>
      </c>
      <c r="E2299"/>
      <c r="F2299" s="85" t="s">
        <v>63</v>
      </c>
    </row>
    <row r="2300" spans="1:6" x14ac:dyDescent="0.25">
      <c r="A2300" s="85">
        <v>1376540443</v>
      </c>
      <c r="E2300"/>
      <c r="F2300" s="85" t="s">
        <v>67</v>
      </c>
    </row>
    <row r="2301" spans="1:6" x14ac:dyDescent="0.25">
      <c r="A2301" s="85">
        <v>1942406533</v>
      </c>
      <c r="E2301"/>
      <c r="F2301" s="85" t="s">
        <v>68</v>
      </c>
    </row>
    <row r="2302" spans="1:6" x14ac:dyDescent="0.25">
      <c r="A2302" s="85">
        <v>1023050812</v>
      </c>
      <c r="E2302" s="64"/>
      <c r="F2302" s="85" t="s">
        <v>63</v>
      </c>
    </row>
    <row r="2303" spans="1:6" x14ac:dyDescent="0.25">
      <c r="A2303" s="85">
        <v>1710053533</v>
      </c>
      <c r="E2303"/>
      <c r="F2303" s="85" t="s">
        <v>66</v>
      </c>
    </row>
    <row r="2304" spans="1:6" x14ac:dyDescent="0.25">
      <c r="A2304" s="85">
        <v>1255396164</v>
      </c>
      <c r="E2304"/>
      <c r="F2304" s="85" t="s">
        <v>63</v>
      </c>
    </row>
    <row r="2305" spans="1:6" x14ac:dyDescent="0.25">
      <c r="A2305" s="85">
        <v>1588952774</v>
      </c>
      <c r="E2305"/>
      <c r="F2305" s="85" t="s">
        <v>66</v>
      </c>
    </row>
    <row r="2306" spans="1:6" x14ac:dyDescent="0.25">
      <c r="A2306" s="85">
        <v>1619251196</v>
      </c>
      <c r="E2306"/>
      <c r="F2306" s="85" t="s">
        <v>68</v>
      </c>
    </row>
    <row r="2307" spans="1:6" x14ac:dyDescent="0.25">
      <c r="A2307" s="85">
        <v>1881960680</v>
      </c>
      <c r="E2307"/>
      <c r="F2307" s="85" t="s">
        <v>63</v>
      </c>
    </row>
    <row r="2308" spans="1:6" x14ac:dyDescent="0.25">
      <c r="A2308" s="85">
        <v>1942434881</v>
      </c>
      <c r="E2308"/>
      <c r="F2308" s="85" t="s">
        <v>63</v>
      </c>
    </row>
    <row r="2309" spans="1:6" x14ac:dyDescent="0.25">
      <c r="A2309" s="85">
        <v>1477716744</v>
      </c>
      <c r="E2309"/>
      <c r="F2309" s="85" t="s">
        <v>67</v>
      </c>
    </row>
    <row r="2310" spans="1:6" x14ac:dyDescent="0.25">
      <c r="A2310" s="85">
        <v>1083917090</v>
      </c>
      <c r="E2310" s="64"/>
      <c r="F2310" s="85" t="s">
        <v>63</v>
      </c>
    </row>
    <row r="2311" spans="1:6" x14ac:dyDescent="0.25">
      <c r="A2311" s="85">
        <v>1073870440</v>
      </c>
      <c r="E2311"/>
      <c r="F2311" s="85" t="s">
        <v>67</v>
      </c>
    </row>
    <row r="2312" spans="1:6" x14ac:dyDescent="0.25">
      <c r="A2312" s="85">
        <v>1295095511</v>
      </c>
      <c r="E2312" s="64"/>
      <c r="F2312" s="85" t="s">
        <v>63</v>
      </c>
    </row>
    <row r="2313" spans="1:6" x14ac:dyDescent="0.25">
      <c r="A2313" s="85">
        <v>1861581175</v>
      </c>
      <c r="E2313"/>
      <c r="F2313" s="85" t="s">
        <v>68</v>
      </c>
    </row>
    <row r="2314" spans="1:6" x14ac:dyDescent="0.25">
      <c r="A2314" s="85">
        <v>1861874455</v>
      </c>
      <c r="E2314" s="64"/>
      <c r="F2314" s="85" t="s">
        <v>63</v>
      </c>
    </row>
    <row r="2315" spans="1:6" x14ac:dyDescent="0.25">
      <c r="A2315" s="85">
        <v>1649653932</v>
      </c>
      <c r="E2315"/>
      <c r="F2315" s="85" t="s">
        <v>70</v>
      </c>
    </row>
    <row r="2316" spans="1:6" x14ac:dyDescent="0.25">
      <c r="A2316" s="85">
        <v>1225263692</v>
      </c>
      <c r="E2316"/>
      <c r="F2316" s="85" t="s">
        <v>63</v>
      </c>
    </row>
    <row r="2317" spans="1:6" x14ac:dyDescent="0.25">
      <c r="A2317" s="85">
        <v>1619363967</v>
      </c>
      <c r="E2317"/>
      <c r="F2317" s="85" t="s">
        <v>63</v>
      </c>
    </row>
    <row r="2318" spans="1:6" x14ac:dyDescent="0.25">
      <c r="A2318" s="85">
        <v>1144760414</v>
      </c>
      <c r="E2318"/>
      <c r="F2318" s="85" t="s">
        <v>63</v>
      </c>
    </row>
    <row r="2319" spans="1:6" x14ac:dyDescent="0.25">
      <c r="A2319" s="85">
        <v>1720594161</v>
      </c>
      <c r="E2319" s="64"/>
      <c r="F2319" s="85" t="s">
        <v>63</v>
      </c>
    </row>
    <row r="2320" spans="1:6" x14ac:dyDescent="0.25">
      <c r="A2320" s="85">
        <v>1861982738</v>
      </c>
      <c r="E2320" s="64"/>
      <c r="F2320" s="85" t="s">
        <v>63</v>
      </c>
    </row>
    <row r="2321" spans="1:6" x14ac:dyDescent="0.25">
      <c r="A2321" s="85">
        <v>1841855343</v>
      </c>
      <c r="E2321"/>
      <c r="F2321" s="85" t="s">
        <v>63</v>
      </c>
    </row>
    <row r="2322" spans="1:6" x14ac:dyDescent="0.25">
      <c r="A2322" s="85">
        <v>1831868728</v>
      </c>
      <c r="E2322"/>
      <c r="F2322" s="85" t="s">
        <v>63</v>
      </c>
    </row>
    <row r="2323" spans="1:6" x14ac:dyDescent="0.25">
      <c r="A2323" s="85">
        <v>1316164171</v>
      </c>
      <c r="E2323" s="64"/>
      <c r="F2323" s="85" t="s">
        <v>70</v>
      </c>
    </row>
    <row r="2324" spans="1:6" x14ac:dyDescent="0.25">
      <c r="A2324" s="85">
        <v>1720045602</v>
      </c>
      <c r="E2324"/>
      <c r="F2324" s="85" t="s">
        <v>63</v>
      </c>
    </row>
    <row r="2325" spans="1:6" x14ac:dyDescent="0.25">
      <c r="A2325" s="85">
        <v>1023127909</v>
      </c>
      <c r="E2325" s="64"/>
      <c r="F2325" s="85" t="s">
        <v>70</v>
      </c>
    </row>
    <row r="2326" spans="1:6" x14ac:dyDescent="0.25">
      <c r="A2326" s="85">
        <v>1588624340</v>
      </c>
      <c r="E2326"/>
      <c r="F2326" s="85" t="s">
        <v>63</v>
      </c>
    </row>
    <row r="2327" spans="1:6" x14ac:dyDescent="0.25">
      <c r="A2327" s="85">
        <v>1912927443</v>
      </c>
      <c r="E2327" s="64"/>
      <c r="F2327" s="85" t="s">
        <v>66</v>
      </c>
    </row>
    <row r="2328" spans="1:6" x14ac:dyDescent="0.25">
      <c r="A2328" s="85">
        <v>1588663561</v>
      </c>
      <c r="E2328"/>
      <c r="F2328" s="85" t="s">
        <v>66</v>
      </c>
    </row>
    <row r="2329" spans="1:6" x14ac:dyDescent="0.25">
      <c r="A2329" s="85">
        <v>1972528610</v>
      </c>
      <c r="E2329"/>
      <c r="F2329" s="85" t="s">
        <v>67</v>
      </c>
    </row>
    <row r="2330" spans="1:6" x14ac:dyDescent="0.25">
      <c r="A2330" s="85">
        <v>1093791824</v>
      </c>
      <c r="E2330" s="64"/>
      <c r="F2330" s="85" t="s">
        <v>63</v>
      </c>
    </row>
    <row r="2331" spans="1:6" x14ac:dyDescent="0.25">
      <c r="A2331" s="85">
        <v>1346213014</v>
      </c>
      <c r="E2331"/>
      <c r="F2331" s="85" t="s">
        <v>68</v>
      </c>
    </row>
    <row r="2332" spans="1:6" x14ac:dyDescent="0.25">
      <c r="A2332" s="85">
        <v>1033235684</v>
      </c>
      <c r="E2332" s="64"/>
      <c r="F2332" s="85" t="s">
        <v>63</v>
      </c>
    </row>
    <row r="2333" spans="1:6" x14ac:dyDescent="0.25">
      <c r="A2333" s="85">
        <v>1023261450</v>
      </c>
      <c r="E2333"/>
      <c r="F2333" s="85" t="s">
        <v>66</v>
      </c>
    </row>
    <row r="2334" spans="1:6" x14ac:dyDescent="0.25">
      <c r="A2334" s="85">
        <v>1811155419</v>
      </c>
      <c r="E2334" s="64"/>
      <c r="F2334" s="85" t="s">
        <v>63</v>
      </c>
    </row>
    <row r="2335" spans="1:6" x14ac:dyDescent="0.25">
      <c r="A2335" s="85">
        <v>1649438318</v>
      </c>
      <c r="E2335"/>
      <c r="F2335" s="85" t="s">
        <v>63</v>
      </c>
    </row>
    <row r="2336" spans="1:6" x14ac:dyDescent="0.25">
      <c r="A2336" s="85">
        <v>1043238439</v>
      </c>
      <c r="E2336" s="64"/>
      <c r="F2336" s="85" t="s">
        <v>67</v>
      </c>
    </row>
    <row r="2337" spans="1:6" x14ac:dyDescent="0.25">
      <c r="A2337" s="85">
        <v>1508074220</v>
      </c>
      <c r="E2337"/>
      <c r="F2337" s="85" t="s">
        <v>63</v>
      </c>
    </row>
    <row r="2338" spans="1:6" x14ac:dyDescent="0.25">
      <c r="A2338" s="85">
        <v>1689985715</v>
      </c>
      <c r="E2338" s="64"/>
      <c r="F2338" s="85" t="s">
        <v>63</v>
      </c>
    </row>
    <row r="2339" spans="1:6" x14ac:dyDescent="0.25">
      <c r="A2339" s="85">
        <v>1356334213</v>
      </c>
      <c r="E2339" s="64"/>
      <c r="F2339" s="85" t="s">
        <v>70</v>
      </c>
    </row>
    <row r="2340" spans="1:6" x14ac:dyDescent="0.25">
      <c r="A2340" s="85">
        <v>1639116973</v>
      </c>
      <c r="E2340"/>
      <c r="F2340" s="85" t="s">
        <v>66</v>
      </c>
    </row>
    <row r="2341" spans="1:6" x14ac:dyDescent="0.25">
      <c r="A2341" s="85">
        <v>1306818679</v>
      </c>
      <c r="E2341"/>
      <c r="F2341" s="85" t="s">
        <v>67</v>
      </c>
    </row>
    <row r="2342" spans="1:6" x14ac:dyDescent="0.25">
      <c r="A2342" s="85">
        <v>1821324179</v>
      </c>
      <c r="E2342" s="64"/>
      <c r="F2342" s="85" t="s">
        <v>63</v>
      </c>
    </row>
    <row r="2343" spans="1:6" x14ac:dyDescent="0.25">
      <c r="A2343" s="85">
        <v>1215254024</v>
      </c>
      <c r="E2343" s="64"/>
      <c r="F2343" s="85" t="s">
        <v>63</v>
      </c>
    </row>
    <row r="2344" spans="1:6" x14ac:dyDescent="0.25">
      <c r="A2344" s="85">
        <v>1487944666</v>
      </c>
      <c r="E2344" s="64"/>
      <c r="F2344" s="85" t="s">
        <v>63</v>
      </c>
    </row>
    <row r="2345" spans="1:6" x14ac:dyDescent="0.25">
      <c r="A2345" s="85">
        <v>1053678193</v>
      </c>
      <c r="E2345" s="64"/>
      <c r="F2345" s="85" t="s">
        <v>63</v>
      </c>
    </row>
    <row r="2346" spans="1:6" x14ac:dyDescent="0.25">
      <c r="A2346" s="85">
        <v>1568895274</v>
      </c>
      <c r="E2346" s="64"/>
      <c r="F2346" s="85" t="s">
        <v>66</v>
      </c>
    </row>
    <row r="2347" spans="1:6" x14ac:dyDescent="0.25">
      <c r="A2347" s="85">
        <v>1801082946</v>
      </c>
      <c r="E2347"/>
      <c r="F2347" s="85" t="s">
        <v>66</v>
      </c>
    </row>
    <row r="2348" spans="1:6" x14ac:dyDescent="0.25">
      <c r="A2348" s="85">
        <v>1659777480</v>
      </c>
      <c r="E2348"/>
      <c r="F2348" s="85" t="s">
        <v>66</v>
      </c>
    </row>
    <row r="2349" spans="1:6" x14ac:dyDescent="0.25">
      <c r="A2349" s="85">
        <v>1922485044</v>
      </c>
      <c r="E2349"/>
      <c r="F2349" s="85" t="s">
        <v>70</v>
      </c>
    </row>
    <row r="2350" spans="1:6" x14ac:dyDescent="0.25">
      <c r="A2350" s="85">
        <v>1851761605</v>
      </c>
      <c r="E2350" s="64"/>
      <c r="F2350" s="85" t="s">
        <v>63</v>
      </c>
    </row>
    <row r="2351" spans="1:6" x14ac:dyDescent="0.25">
      <c r="A2351" s="85">
        <v>1295193217</v>
      </c>
      <c r="E2351" s="64"/>
      <c r="F2351" s="85" t="s">
        <v>68</v>
      </c>
    </row>
    <row r="2352" spans="1:6" x14ac:dyDescent="0.25">
      <c r="A2352" s="85">
        <v>1043754815</v>
      </c>
      <c r="E2352" s="64"/>
      <c r="F2352" s="85" t="s">
        <v>70</v>
      </c>
    </row>
    <row r="2353" spans="1:6" x14ac:dyDescent="0.25">
      <c r="A2353" s="85">
        <v>1275077034</v>
      </c>
      <c r="E2353" s="64"/>
      <c r="F2353" s="85" t="s">
        <v>63</v>
      </c>
    </row>
    <row r="2354" spans="1:6" x14ac:dyDescent="0.25">
      <c r="A2354" s="85">
        <v>1114471562</v>
      </c>
      <c r="E2354"/>
      <c r="F2354" s="85" t="s">
        <v>63</v>
      </c>
    </row>
    <row r="2355" spans="1:6" x14ac:dyDescent="0.25">
      <c r="A2355" s="85">
        <v>1639695083</v>
      </c>
      <c r="E2355" s="64"/>
      <c r="F2355" s="85" t="s">
        <v>63</v>
      </c>
    </row>
    <row r="2356" spans="1:6" x14ac:dyDescent="0.25">
      <c r="A2356" s="85">
        <v>1700301272</v>
      </c>
      <c r="E2356"/>
      <c r="F2356" s="85" t="s">
        <v>66</v>
      </c>
    </row>
    <row r="2357" spans="1:6" x14ac:dyDescent="0.25">
      <c r="A2357" s="85">
        <v>1952386401</v>
      </c>
      <c r="E2357" s="64"/>
      <c r="F2357" s="85" t="s">
        <v>63</v>
      </c>
    </row>
    <row r="2358" spans="1:6" x14ac:dyDescent="0.25">
      <c r="A2358" s="85">
        <v>1477550846</v>
      </c>
      <c r="E2358" s="64"/>
      <c r="F2358" s="85" t="s">
        <v>70</v>
      </c>
    </row>
    <row r="2359" spans="1:6" x14ac:dyDescent="0.25">
      <c r="A2359" s="85">
        <v>1558565598</v>
      </c>
      <c r="E2359"/>
      <c r="F2359" s="85" t="s">
        <v>68</v>
      </c>
    </row>
    <row r="2360" spans="1:6" x14ac:dyDescent="0.25">
      <c r="A2360" s="85">
        <v>1881734382</v>
      </c>
      <c r="E2360"/>
      <c r="F2360" s="85" t="s">
        <v>68</v>
      </c>
    </row>
    <row r="2361" spans="1:6" x14ac:dyDescent="0.25">
      <c r="A2361" s="85">
        <v>1023192275</v>
      </c>
      <c r="E2361" s="64"/>
      <c r="F2361" s="85" t="s">
        <v>63</v>
      </c>
    </row>
    <row r="2362" spans="1:6" x14ac:dyDescent="0.25">
      <c r="A2362" s="85">
        <v>1568460525</v>
      </c>
      <c r="E2362" s="64"/>
      <c r="F2362" s="85" t="s">
        <v>63</v>
      </c>
    </row>
    <row r="2363" spans="1:6" x14ac:dyDescent="0.25">
      <c r="A2363" s="85">
        <v>1487667713</v>
      </c>
      <c r="E2363" s="64"/>
      <c r="F2363" s="85" t="s">
        <v>68</v>
      </c>
    </row>
    <row r="2364" spans="1:6" x14ac:dyDescent="0.25">
      <c r="A2364" s="85">
        <v>1215022405</v>
      </c>
      <c r="E2364" s="64"/>
      <c r="F2364" s="85" t="s">
        <v>63</v>
      </c>
    </row>
    <row r="2365" spans="1:6" x14ac:dyDescent="0.25">
      <c r="A2365" s="85">
        <v>1215918529</v>
      </c>
      <c r="E2365" s="64"/>
      <c r="F2365" s="85" t="s">
        <v>66</v>
      </c>
    </row>
    <row r="2366" spans="1:6" x14ac:dyDescent="0.25">
      <c r="A2366" s="85">
        <v>1568484640</v>
      </c>
      <c r="E2366" s="64"/>
      <c r="F2366" s="85" t="s">
        <v>63</v>
      </c>
    </row>
    <row r="2367" spans="1:6" x14ac:dyDescent="0.25">
      <c r="A2367" s="85">
        <v>1346213824</v>
      </c>
      <c r="E2367"/>
      <c r="F2367" s="85" t="s">
        <v>70</v>
      </c>
    </row>
    <row r="2368" spans="1:6" x14ac:dyDescent="0.25">
      <c r="A2368" s="85">
        <v>1396933248</v>
      </c>
      <c r="E2368"/>
      <c r="F2368" s="85" t="s">
        <v>70</v>
      </c>
    </row>
    <row r="2369" spans="1:6" x14ac:dyDescent="0.25">
      <c r="A2369" s="85">
        <v>1184676785</v>
      </c>
      <c r="E2369" s="64"/>
      <c r="F2369" s="85" t="s">
        <v>63</v>
      </c>
    </row>
    <row r="2370" spans="1:6" x14ac:dyDescent="0.25">
      <c r="A2370" s="85">
        <v>1326160789</v>
      </c>
      <c r="E2370" s="64"/>
      <c r="F2370" s="85" t="s">
        <v>66</v>
      </c>
    </row>
    <row r="2371" spans="1:6" x14ac:dyDescent="0.25">
      <c r="A2371" s="85">
        <v>1558673350</v>
      </c>
      <c r="E2371" s="64"/>
      <c r="F2371" s="85" t="s">
        <v>67</v>
      </c>
    </row>
    <row r="2372" spans="1:6" x14ac:dyDescent="0.25">
      <c r="A2372" s="85">
        <v>1164562005</v>
      </c>
      <c r="E2372" s="64"/>
      <c r="F2372" s="85" t="s">
        <v>66</v>
      </c>
    </row>
    <row r="2373" spans="1:6" x14ac:dyDescent="0.25">
      <c r="A2373" s="85">
        <v>1184845489</v>
      </c>
      <c r="E2373"/>
      <c r="F2373" s="85" t="s">
        <v>63</v>
      </c>
    </row>
    <row r="2374" spans="1:6" x14ac:dyDescent="0.25">
      <c r="A2374" s="85">
        <v>1164569737</v>
      </c>
      <c r="E2374" s="64"/>
      <c r="F2374" s="85" t="s">
        <v>66</v>
      </c>
    </row>
    <row r="2375" spans="1:6" x14ac:dyDescent="0.25">
      <c r="A2375" s="85">
        <v>1164533477</v>
      </c>
      <c r="E2375"/>
      <c r="F2375" s="85" t="s">
        <v>63</v>
      </c>
    </row>
    <row r="2376" spans="1:6" x14ac:dyDescent="0.25">
      <c r="A2376" s="85">
        <v>1033446166</v>
      </c>
      <c r="E2376"/>
      <c r="F2376" s="85" t="s">
        <v>63</v>
      </c>
    </row>
    <row r="2377" spans="1:6" x14ac:dyDescent="0.25">
      <c r="A2377" s="85">
        <v>1407901127</v>
      </c>
      <c r="E2377"/>
      <c r="F2377" s="85" t="s">
        <v>67</v>
      </c>
    </row>
    <row r="2378" spans="1:6" x14ac:dyDescent="0.25">
      <c r="A2378" s="85">
        <v>1548407034</v>
      </c>
      <c r="E2378" s="64"/>
      <c r="F2378" s="85" t="s">
        <v>66</v>
      </c>
    </row>
    <row r="2379" spans="1:6" x14ac:dyDescent="0.25">
      <c r="A2379" s="85">
        <v>1013022680</v>
      </c>
      <c r="E2379" s="64"/>
      <c r="F2379" s="85" t="s">
        <v>63</v>
      </c>
    </row>
    <row r="2380" spans="1:6" x14ac:dyDescent="0.25">
      <c r="A2380" s="85">
        <v>1396043162</v>
      </c>
      <c r="E2380" s="64"/>
      <c r="F2380" s="85" t="s">
        <v>63</v>
      </c>
    </row>
    <row r="2381" spans="1:6" x14ac:dyDescent="0.25">
      <c r="A2381" s="85">
        <v>1710108345</v>
      </c>
      <c r="E2381" s="64"/>
      <c r="F2381" s="85" t="s">
        <v>63</v>
      </c>
    </row>
    <row r="2382" spans="1:6" x14ac:dyDescent="0.25">
      <c r="A2382" s="85">
        <v>1841582236</v>
      </c>
      <c r="E2382" s="64"/>
      <c r="F2382" s="85" t="s">
        <v>70</v>
      </c>
    </row>
    <row r="2383" spans="1:6" x14ac:dyDescent="0.25">
      <c r="A2383" s="85">
        <v>1023229408</v>
      </c>
      <c r="E2383"/>
      <c r="F2383" s="85" t="s">
        <v>70</v>
      </c>
    </row>
    <row r="2384" spans="1:6" x14ac:dyDescent="0.25">
      <c r="A2384" s="85">
        <v>1598086290</v>
      </c>
      <c r="E2384"/>
      <c r="F2384" s="85" t="s">
        <v>68</v>
      </c>
    </row>
    <row r="2385" spans="1:6" x14ac:dyDescent="0.25">
      <c r="A2385" s="85">
        <v>1427324458</v>
      </c>
      <c r="E2385"/>
      <c r="F2385" s="85" t="s">
        <v>66</v>
      </c>
    </row>
    <row r="2386" spans="1:6" x14ac:dyDescent="0.25">
      <c r="A2386" s="85">
        <v>1659472611</v>
      </c>
      <c r="E2386" s="64"/>
      <c r="F2386" s="85" t="s">
        <v>63</v>
      </c>
    </row>
    <row r="2387" spans="1:6" x14ac:dyDescent="0.25">
      <c r="A2387" s="85">
        <v>1669469581</v>
      </c>
      <c r="E2387"/>
      <c r="F2387" s="85" t="s">
        <v>63</v>
      </c>
    </row>
    <row r="2388" spans="1:6" x14ac:dyDescent="0.25">
      <c r="A2388" s="85">
        <v>1568897668</v>
      </c>
      <c r="E2388" s="64"/>
      <c r="F2388" s="85" t="s">
        <v>63</v>
      </c>
    </row>
    <row r="2389" spans="1:6" x14ac:dyDescent="0.25">
      <c r="A2389" s="85">
        <v>1669762761</v>
      </c>
      <c r="E2389"/>
      <c r="F2389" s="85" t="s">
        <v>66</v>
      </c>
    </row>
    <row r="2390" spans="1:6" x14ac:dyDescent="0.25">
      <c r="A2390" s="85">
        <v>1548735673</v>
      </c>
      <c r="E2390" s="64"/>
      <c r="F2390" s="85" t="s">
        <v>63</v>
      </c>
    </row>
    <row r="2391" spans="1:6" x14ac:dyDescent="0.25">
      <c r="A2391" s="85">
        <v>1366002610</v>
      </c>
      <c r="E2391"/>
      <c r="F2391" s="85" t="s">
        <v>67</v>
      </c>
    </row>
    <row r="2392" spans="1:6" x14ac:dyDescent="0.25">
      <c r="A2392" s="85">
        <v>1427014935</v>
      </c>
      <c r="E2392"/>
      <c r="F2392" s="85" t="s">
        <v>70</v>
      </c>
    </row>
    <row r="2393" spans="1:6" x14ac:dyDescent="0.25">
      <c r="A2393" s="85">
        <v>1538169461</v>
      </c>
      <c r="E2393"/>
      <c r="F2393" s="85" t="s">
        <v>63</v>
      </c>
    </row>
    <row r="2394" spans="1:6" x14ac:dyDescent="0.25">
      <c r="A2394" s="85">
        <v>1710970702</v>
      </c>
      <c r="E2394"/>
      <c r="F2394" s="85" t="s">
        <v>66</v>
      </c>
    </row>
    <row r="2395" spans="1:6" x14ac:dyDescent="0.25">
      <c r="A2395" s="85">
        <v>1538138243</v>
      </c>
      <c r="E2395" s="64"/>
      <c r="F2395" s="85" t="s">
        <v>66</v>
      </c>
    </row>
    <row r="2396" spans="1:6" x14ac:dyDescent="0.25">
      <c r="A2396" s="85">
        <v>1043295348</v>
      </c>
      <c r="E2396" s="64"/>
      <c r="F2396" s="85" t="s">
        <v>63</v>
      </c>
    </row>
    <row r="2397" spans="1:6" x14ac:dyDescent="0.25">
      <c r="A2397" s="85">
        <v>1528087939</v>
      </c>
      <c r="E2397"/>
      <c r="F2397" s="85" t="s">
        <v>68</v>
      </c>
    </row>
    <row r="2398" spans="1:6" x14ac:dyDescent="0.25">
      <c r="A2398" s="85">
        <v>1134183494</v>
      </c>
      <c r="E2398" s="64"/>
      <c r="F2398" s="85" t="s">
        <v>63</v>
      </c>
    </row>
    <row r="2399" spans="1:6" x14ac:dyDescent="0.25">
      <c r="A2399" s="85">
        <v>1285853887</v>
      </c>
      <c r="E2399" s="64"/>
      <c r="F2399" s="85" t="s">
        <v>63</v>
      </c>
    </row>
    <row r="2400" spans="1:6" x14ac:dyDescent="0.25">
      <c r="A2400" s="85">
        <v>1609805027</v>
      </c>
      <c r="E2400"/>
      <c r="F2400" s="85" t="s">
        <v>63</v>
      </c>
    </row>
    <row r="2401" spans="1:6" x14ac:dyDescent="0.25">
      <c r="A2401" s="85">
        <v>1790762086</v>
      </c>
      <c r="E2401" s="64"/>
      <c r="F2401" s="85" t="s">
        <v>67</v>
      </c>
    </row>
    <row r="2402" spans="1:6" x14ac:dyDescent="0.25">
      <c r="A2402" s="85">
        <v>1346288958</v>
      </c>
      <c r="E2402"/>
      <c r="F2402" s="85" t="s">
        <v>63</v>
      </c>
    </row>
    <row r="2403" spans="1:6" x14ac:dyDescent="0.25">
      <c r="A2403" s="85">
        <v>1750402459</v>
      </c>
      <c r="E2403" s="64"/>
      <c r="F2403" s="85" t="s">
        <v>67</v>
      </c>
    </row>
    <row r="2404" spans="1:6" x14ac:dyDescent="0.25">
      <c r="A2404" s="85">
        <v>1942523626</v>
      </c>
      <c r="E2404" s="64"/>
      <c r="F2404" s="85" t="s">
        <v>66</v>
      </c>
    </row>
    <row r="2405" spans="1:6" x14ac:dyDescent="0.25">
      <c r="A2405" s="85">
        <v>1346239456</v>
      </c>
      <c r="E2405" s="64"/>
      <c r="F2405" s="85" t="s">
        <v>66</v>
      </c>
    </row>
    <row r="2406" spans="1:6" x14ac:dyDescent="0.25">
      <c r="A2406" s="85">
        <v>1962609578</v>
      </c>
      <c r="E2406"/>
      <c r="F2406" s="85" t="s">
        <v>63</v>
      </c>
    </row>
    <row r="2407" spans="1:6" x14ac:dyDescent="0.25">
      <c r="A2407" s="85">
        <v>1164544953</v>
      </c>
      <c r="E2407"/>
      <c r="F2407" s="85" t="s">
        <v>67</v>
      </c>
    </row>
    <row r="2408" spans="1:6" x14ac:dyDescent="0.25">
      <c r="A2408" s="85">
        <v>1679815088</v>
      </c>
      <c r="E2408" s="64"/>
      <c r="F2408" s="85" t="s">
        <v>66</v>
      </c>
    </row>
    <row r="2409" spans="1:6" x14ac:dyDescent="0.25">
      <c r="A2409" s="85">
        <v>1164753810</v>
      </c>
      <c r="E2409" s="64"/>
      <c r="F2409" s="85" t="s">
        <v>70</v>
      </c>
    </row>
    <row r="2410" spans="1:6" x14ac:dyDescent="0.25">
      <c r="A2410" s="85">
        <v>1093957110</v>
      </c>
      <c r="E2410"/>
      <c r="F2410" s="85" t="s">
        <v>68</v>
      </c>
    </row>
    <row r="2411" spans="1:6" x14ac:dyDescent="0.25">
      <c r="A2411" s="85">
        <v>1184880114</v>
      </c>
      <c r="E2411"/>
      <c r="F2411" s="85" t="s">
        <v>63</v>
      </c>
    </row>
    <row r="2412" spans="1:6" x14ac:dyDescent="0.25">
      <c r="A2412" s="85">
        <v>1265966725</v>
      </c>
      <c r="E2412" s="64"/>
      <c r="F2412" s="85" t="s">
        <v>70</v>
      </c>
    </row>
    <row r="2413" spans="1:6" x14ac:dyDescent="0.25">
      <c r="A2413" s="85">
        <v>1619355765</v>
      </c>
      <c r="E2413"/>
      <c r="F2413" s="85" t="s">
        <v>66</v>
      </c>
    </row>
    <row r="2414" spans="1:6" x14ac:dyDescent="0.25">
      <c r="A2414" s="85">
        <v>1831600881</v>
      </c>
      <c r="E2414"/>
      <c r="F2414" s="85" t="s">
        <v>66</v>
      </c>
    </row>
    <row r="2415" spans="1:6" x14ac:dyDescent="0.25">
      <c r="A2415" s="85">
        <v>1689236002</v>
      </c>
      <c r="E2415" s="64"/>
      <c r="F2415" s="85" t="s">
        <v>66</v>
      </c>
    </row>
    <row r="2416" spans="1:6" x14ac:dyDescent="0.25">
      <c r="A2416" s="85">
        <v>1942836960</v>
      </c>
      <c r="E2416"/>
      <c r="F2416" s="85" t="s">
        <v>67</v>
      </c>
    </row>
    <row r="2417" spans="1:6" x14ac:dyDescent="0.25">
      <c r="A2417" s="85">
        <v>1235763228</v>
      </c>
      <c r="E2417"/>
      <c r="F2417" s="85" t="s">
        <v>67</v>
      </c>
    </row>
    <row r="2418" spans="1:6" x14ac:dyDescent="0.25">
      <c r="A2418" s="85">
        <v>1154521177</v>
      </c>
      <c r="E2418"/>
      <c r="F2418" s="85" t="s">
        <v>70</v>
      </c>
    </row>
    <row r="2419" spans="1:6" x14ac:dyDescent="0.25">
      <c r="A2419" s="85">
        <v>1881699445</v>
      </c>
      <c r="E2419" s="64"/>
      <c r="F2419" s="85" t="s">
        <v>70</v>
      </c>
    </row>
    <row r="2420" spans="1:6" x14ac:dyDescent="0.25">
      <c r="A2420" s="85">
        <v>1679641112</v>
      </c>
      <c r="E2420"/>
      <c r="F2420" s="85" t="s">
        <v>68</v>
      </c>
    </row>
    <row r="2421" spans="1:6" x14ac:dyDescent="0.25">
      <c r="A2421" s="85">
        <v>1639156243</v>
      </c>
      <c r="E2421"/>
      <c r="F2421" s="85" t="s">
        <v>66</v>
      </c>
    </row>
    <row r="2422" spans="1:6" x14ac:dyDescent="0.25">
      <c r="A2422" s="85">
        <v>1962504126</v>
      </c>
      <c r="E2422"/>
      <c r="F2422" s="85" t="s">
        <v>70</v>
      </c>
    </row>
    <row r="2423" spans="1:6" x14ac:dyDescent="0.25">
      <c r="A2423" s="85">
        <v>1639254279</v>
      </c>
      <c r="E2423" s="64"/>
      <c r="F2423" s="85" t="s">
        <v>66</v>
      </c>
    </row>
    <row r="2424" spans="1:6" x14ac:dyDescent="0.25">
      <c r="A2424" s="85">
        <v>1962488668</v>
      </c>
      <c r="E2424"/>
      <c r="F2424" s="85" t="s">
        <v>68</v>
      </c>
    </row>
    <row r="2425" spans="1:6" x14ac:dyDescent="0.25">
      <c r="A2425" s="85">
        <v>1528030863</v>
      </c>
      <c r="E2425" s="64"/>
      <c r="F2425" s="85" t="s">
        <v>66</v>
      </c>
    </row>
    <row r="2426" spans="1:6" x14ac:dyDescent="0.25">
      <c r="A2426" s="85">
        <v>1023053402</v>
      </c>
      <c r="E2426" s="64"/>
      <c r="F2426" s="85" t="s">
        <v>67</v>
      </c>
    </row>
    <row r="2427" spans="1:6" x14ac:dyDescent="0.25">
      <c r="A2427" s="85">
        <v>1720070659</v>
      </c>
      <c r="E2427"/>
      <c r="F2427" s="85" t="s">
        <v>67</v>
      </c>
    </row>
    <row r="2428" spans="1:6" x14ac:dyDescent="0.25">
      <c r="A2428" s="85">
        <v>1801191747</v>
      </c>
      <c r="E2428"/>
      <c r="F2428" s="85" t="s">
        <v>66</v>
      </c>
    </row>
    <row r="2429" spans="1:6" x14ac:dyDescent="0.25">
      <c r="A2429" s="85">
        <v>1578544524</v>
      </c>
      <c r="E2429"/>
      <c r="F2429" s="85" t="s">
        <v>63</v>
      </c>
    </row>
    <row r="2430" spans="1:6" x14ac:dyDescent="0.25">
      <c r="A2430" s="85">
        <v>1710199831</v>
      </c>
      <c r="E2430"/>
      <c r="F2430" s="85" t="s">
        <v>70</v>
      </c>
    </row>
    <row r="2431" spans="1:6" x14ac:dyDescent="0.25">
      <c r="A2431" s="85">
        <v>1497940605</v>
      </c>
      <c r="E2431"/>
      <c r="F2431" s="85" t="s">
        <v>66</v>
      </c>
    </row>
    <row r="2432" spans="1:6" x14ac:dyDescent="0.25">
      <c r="A2432" s="85">
        <v>1265494595</v>
      </c>
      <c r="E2432"/>
      <c r="F2432" s="85" t="s">
        <v>63</v>
      </c>
    </row>
    <row r="2433" spans="1:6" x14ac:dyDescent="0.25">
      <c r="A2433" s="85">
        <v>1609076355</v>
      </c>
      <c r="E2433" s="64"/>
      <c r="F2433" s="85" t="s">
        <v>68</v>
      </c>
    </row>
    <row r="2434" spans="1:6" x14ac:dyDescent="0.25">
      <c r="A2434" s="85">
        <v>1639263726</v>
      </c>
      <c r="E2434"/>
      <c r="F2434" s="85" t="s">
        <v>70</v>
      </c>
    </row>
    <row r="2435" spans="1:6" x14ac:dyDescent="0.25">
      <c r="A2435" s="85">
        <v>1730183195</v>
      </c>
      <c r="E2435"/>
      <c r="F2435" s="85" t="s">
        <v>66</v>
      </c>
    </row>
    <row r="2436" spans="1:6" x14ac:dyDescent="0.25">
      <c r="A2436" s="85">
        <v>1275582405</v>
      </c>
      <c r="E2436"/>
      <c r="F2436" s="85" t="s">
        <v>63</v>
      </c>
    </row>
    <row r="2437" spans="1:6" x14ac:dyDescent="0.25">
      <c r="A2437" s="85">
        <v>1780654988</v>
      </c>
      <c r="E2437"/>
      <c r="F2437" s="85" t="s">
        <v>66</v>
      </c>
    </row>
    <row r="2438" spans="1:6" x14ac:dyDescent="0.25">
      <c r="A2438" s="85">
        <v>1790999753</v>
      </c>
      <c r="E2438"/>
      <c r="F2438" s="85" t="s">
        <v>63</v>
      </c>
    </row>
    <row r="2439" spans="1:6" x14ac:dyDescent="0.25">
      <c r="A2439" s="85">
        <v>1538333653</v>
      </c>
      <c r="E2439" s="64"/>
      <c r="F2439" s="85" t="s">
        <v>66</v>
      </c>
    </row>
    <row r="2440" spans="1:6" x14ac:dyDescent="0.25">
      <c r="A2440" s="85">
        <v>1699063883</v>
      </c>
      <c r="E2440"/>
      <c r="F2440" s="85" t="s">
        <v>68</v>
      </c>
    </row>
    <row r="2441" spans="1:6" x14ac:dyDescent="0.25">
      <c r="A2441" s="85">
        <v>1831485028</v>
      </c>
      <c r="E2441"/>
      <c r="F2441" s="85" t="s">
        <v>70</v>
      </c>
    </row>
    <row r="2442" spans="1:6" x14ac:dyDescent="0.25">
      <c r="A2442" s="85">
        <v>1164842548</v>
      </c>
      <c r="E2442"/>
      <c r="F2442" s="85" t="s">
        <v>66</v>
      </c>
    </row>
    <row r="2443" spans="1:6" x14ac:dyDescent="0.25">
      <c r="A2443" s="85">
        <v>1457747859</v>
      </c>
      <c r="E2443"/>
      <c r="F2443" s="85" t="s">
        <v>63</v>
      </c>
    </row>
    <row r="2444" spans="1:6" x14ac:dyDescent="0.25">
      <c r="A2444" s="85">
        <v>1801271465</v>
      </c>
      <c r="E2444"/>
      <c r="F2444" s="85" t="s">
        <v>67</v>
      </c>
    </row>
    <row r="2445" spans="1:6" x14ac:dyDescent="0.25">
      <c r="A2445" s="85">
        <v>1356888762</v>
      </c>
      <c r="E2445"/>
      <c r="F2445" s="85" t="s">
        <v>67</v>
      </c>
    </row>
    <row r="2446" spans="1:6" x14ac:dyDescent="0.25">
      <c r="A2446" s="85">
        <v>1558800540</v>
      </c>
      <c r="E2446"/>
      <c r="F2446" s="85" t="s">
        <v>67</v>
      </c>
    </row>
    <row r="2447" spans="1:6" x14ac:dyDescent="0.25">
      <c r="A2447" s="85">
        <v>1457843781</v>
      </c>
      <c r="E2447"/>
      <c r="F2447" s="85" t="s">
        <v>67</v>
      </c>
    </row>
    <row r="2448" spans="1:6" x14ac:dyDescent="0.25">
      <c r="A2448" s="85">
        <v>1295389591</v>
      </c>
      <c r="E2448" s="64"/>
      <c r="F2448" s="85" t="s">
        <v>67</v>
      </c>
    </row>
    <row r="2449" spans="1:6" x14ac:dyDescent="0.25">
      <c r="A2449" s="85">
        <v>1659004430</v>
      </c>
      <c r="E2449" s="64"/>
      <c r="F2449" s="85" t="s">
        <v>68</v>
      </c>
    </row>
    <row r="2450" spans="1:6" x14ac:dyDescent="0.25">
      <c r="A2450" s="85">
        <v>1790799864</v>
      </c>
      <c r="E2450" s="64"/>
      <c r="F2450" s="85" t="s">
        <v>66</v>
      </c>
    </row>
    <row r="2451" spans="1:6" x14ac:dyDescent="0.25">
      <c r="A2451" s="85">
        <v>1780790626</v>
      </c>
      <c r="E2451" s="64"/>
      <c r="F2451" s="85" t="s">
        <v>63</v>
      </c>
    </row>
    <row r="2452" spans="1:6" x14ac:dyDescent="0.25">
      <c r="A2452" s="85">
        <v>1922004662</v>
      </c>
      <c r="E2452" s="64"/>
      <c r="F2452" s="85" t="s">
        <v>63</v>
      </c>
    </row>
    <row r="2453" spans="1:6" x14ac:dyDescent="0.25">
      <c r="A2453" s="85">
        <v>1780626630</v>
      </c>
      <c r="E2453"/>
      <c r="F2453" s="85" t="s">
        <v>70</v>
      </c>
    </row>
    <row r="2454" spans="1:6" x14ac:dyDescent="0.25">
      <c r="A2454" s="85">
        <v>1174599559</v>
      </c>
      <c r="E2454"/>
      <c r="F2454" s="85" t="s">
        <v>66</v>
      </c>
    </row>
    <row r="2455" spans="1:6" x14ac:dyDescent="0.25">
      <c r="A2455" s="85">
        <v>1326208638</v>
      </c>
      <c r="E2455" s="64"/>
      <c r="F2455" s="85" t="s">
        <v>68</v>
      </c>
    </row>
    <row r="2456" spans="1:6" x14ac:dyDescent="0.25">
      <c r="A2456" s="85">
        <v>1366776007</v>
      </c>
      <c r="E2456" s="64"/>
      <c r="F2456" s="85" t="s">
        <v>67</v>
      </c>
    </row>
    <row r="2457" spans="1:6" x14ac:dyDescent="0.25">
      <c r="A2457" s="85">
        <v>1518903772</v>
      </c>
      <c r="E2457"/>
      <c r="F2457" s="85" t="s">
        <v>66</v>
      </c>
    </row>
    <row r="2458" spans="1:6" x14ac:dyDescent="0.25">
      <c r="A2458" s="85">
        <v>1093779852</v>
      </c>
      <c r="E2458"/>
      <c r="F2458" s="85" t="s">
        <v>70</v>
      </c>
    </row>
    <row r="2459" spans="1:6" x14ac:dyDescent="0.25">
      <c r="A2459" s="85">
        <v>1841499100</v>
      </c>
      <c r="E2459"/>
      <c r="F2459" s="85" t="s">
        <v>70</v>
      </c>
    </row>
    <row r="2460" spans="1:6" x14ac:dyDescent="0.25">
      <c r="A2460" s="85">
        <v>1922284652</v>
      </c>
      <c r="E2460"/>
      <c r="F2460" s="85" t="s">
        <v>63</v>
      </c>
    </row>
    <row r="2461" spans="1:6" x14ac:dyDescent="0.25">
      <c r="A2461" s="85">
        <v>1760432066</v>
      </c>
      <c r="E2461" s="64"/>
      <c r="F2461" s="85" t="s">
        <v>63</v>
      </c>
    </row>
    <row r="2462" spans="1:6" x14ac:dyDescent="0.25">
      <c r="A2462" s="85">
        <v>1528195484</v>
      </c>
      <c r="E2462"/>
      <c r="F2462" s="85" t="s">
        <v>66</v>
      </c>
    </row>
    <row r="2463" spans="1:6" x14ac:dyDescent="0.25">
      <c r="A2463" s="85">
        <v>1184887838</v>
      </c>
      <c r="E2463" s="64"/>
      <c r="F2463" s="85" t="s">
        <v>67</v>
      </c>
    </row>
    <row r="2464" spans="1:6" x14ac:dyDescent="0.25">
      <c r="A2464" s="85">
        <v>1114162211</v>
      </c>
      <c r="E2464"/>
      <c r="F2464" s="85" t="s">
        <v>63</v>
      </c>
    </row>
    <row r="2465" spans="1:6" x14ac:dyDescent="0.25">
      <c r="A2465" s="85">
        <v>1265437362</v>
      </c>
      <c r="E2465"/>
      <c r="F2465" s="85" t="s">
        <v>63</v>
      </c>
    </row>
    <row r="2466" spans="1:6" x14ac:dyDescent="0.25">
      <c r="A2466" s="85">
        <v>1184634826</v>
      </c>
      <c r="E2466" s="64"/>
      <c r="F2466" s="85" t="s">
        <v>70</v>
      </c>
    </row>
    <row r="2467" spans="1:6" x14ac:dyDescent="0.25">
      <c r="A2467" s="85">
        <v>1386663722</v>
      </c>
      <c r="E2467"/>
      <c r="F2467" s="85" t="s">
        <v>67</v>
      </c>
    </row>
    <row r="2468" spans="1:6" x14ac:dyDescent="0.25">
      <c r="A2468" s="85">
        <v>1386791234</v>
      </c>
      <c r="E2468" s="64"/>
      <c r="F2468" s="85" t="s">
        <v>63</v>
      </c>
    </row>
    <row r="2469" spans="1:6" x14ac:dyDescent="0.25">
      <c r="A2469" s="85">
        <v>1841369360</v>
      </c>
      <c r="E2469" s="64"/>
      <c r="F2469" s="85" t="s">
        <v>67</v>
      </c>
    </row>
    <row r="2470" spans="1:6" x14ac:dyDescent="0.25">
      <c r="A2470" s="85">
        <v>1366494643</v>
      </c>
      <c r="E2470"/>
      <c r="F2470" s="85" t="s">
        <v>68</v>
      </c>
    </row>
    <row r="2471" spans="1:6" x14ac:dyDescent="0.25">
      <c r="A2471" s="85">
        <v>1417119926</v>
      </c>
      <c r="E2471"/>
      <c r="F2471" s="85" t="s">
        <v>68</v>
      </c>
    </row>
    <row r="2472" spans="1:6" x14ac:dyDescent="0.25">
      <c r="A2472" s="85">
        <v>1447231469</v>
      </c>
      <c r="E2472"/>
      <c r="F2472" s="85" t="s">
        <v>66</v>
      </c>
    </row>
    <row r="2473" spans="1:6" x14ac:dyDescent="0.25">
      <c r="A2473" s="85">
        <v>1841553138</v>
      </c>
      <c r="E2473"/>
      <c r="F2473" s="85" t="s">
        <v>68</v>
      </c>
    </row>
    <row r="2474" spans="1:6" x14ac:dyDescent="0.25">
      <c r="A2474" s="85">
        <v>1003150715</v>
      </c>
      <c r="E2474"/>
      <c r="F2474" s="85" t="s">
        <v>66</v>
      </c>
    </row>
    <row r="2475" spans="1:6" x14ac:dyDescent="0.25">
      <c r="A2475" s="85">
        <v>1942509492</v>
      </c>
      <c r="E2475" s="64"/>
      <c r="F2475" s="85" t="s">
        <v>63</v>
      </c>
    </row>
    <row r="2476" spans="1:6" x14ac:dyDescent="0.25">
      <c r="A2476" s="85">
        <v>1417389776</v>
      </c>
      <c r="E2476"/>
      <c r="F2476" s="85" t="s">
        <v>70</v>
      </c>
    </row>
    <row r="2477" spans="1:6" x14ac:dyDescent="0.25">
      <c r="A2477" s="85">
        <v>1174934897</v>
      </c>
      <c r="E2477" s="64"/>
      <c r="F2477" s="85" t="s">
        <v>66</v>
      </c>
    </row>
    <row r="2478" spans="1:6" x14ac:dyDescent="0.25">
      <c r="A2478" s="85">
        <v>1982018263</v>
      </c>
      <c r="E2478" s="64"/>
      <c r="F2478" s="85" t="s">
        <v>63</v>
      </c>
    </row>
    <row r="2479" spans="1:6" x14ac:dyDescent="0.25">
      <c r="A2479" s="85">
        <v>1831386887</v>
      </c>
      <c r="E2479" s="64"/>
      <c r="F2479" s="85" t="s">
        <v>67</v>
      </c>
    </row>
    <row r="2480" spans="1:6" x14ac:dyDescent="0.25">
      <c r="A2480" s="85">
        <v>1336556588</v>
      </c>
      <c r="E2480"/>
      <c r="F2480" s="85" t="s">
        <v>66</v>
      </c>
    </row>
    <row r="2481" spans="1:6" x14ac:dyDescent="0.25">
      <c r="A2481" s="85">
        <v>1255707071</v>
      </c>
      <c r="E2481"/>
      <c r="F2481" s="85" t="s">
        <v>63</v>
      </c>
    </row>
    <row r="2482" spans="1:6" x14ac:dyDescent="0.25">
      <c r="A2482" s="85">
        <v>1861859100</v>
      </c>
      <c r="E2482" s="64"/>
      <c r="F2482" s="85" t="s">
        <v>63</v>
      </c>
    </row>
    <row r="2483" spans="1:6" x14ac:dyDescent="0.25">
      <c r="A2483" s="85">
        <v>1366925158</v>
      </c>
      <c r="E2483"/>
      <c r="F2483" s="85" t="s">
        <v>66</v>
      </c>
    </row>
    <row r="2484" spans="1:6" x14ac:dyDescent="0.25">
      <c r="A2484" s="85">
        <v>1912474156</v>
      </c>
      <c r="E2484"/>
      <c r="F2484" s="85" t="s">
        <v>63</v>
      </c>
    </row>
    <row r="2485" spans="1:6" x14ac:dyDescent="0.25">
      <c r="A2485" s="85">
        <v>1992325104</v>
      </c>
      <c r="E2485" s="64"/>
      <c r="F2485" s="85" t="s">
        <v>66</v>
      </c>
    </row>
    <row r="2486" spans="1:6" x14ac:dyDescent="0.25">
      <c r="A2486" s="85">
        <v>1770173007</v>
      </c>
      <c r="E2486"/>
      <c r="F2486" s="85" t="s">
        <v>67</v>
      </c>
    </row>
    <row r="2487" spans="1:6" x14ac:dyDescent="0.25">
      <c r="A2487" s="85">
        <v>1215709878</v>
      </c>
      <c r="E2487"/>
      <c r="F2487" s="85" t="s">
        <v>67</v>
      </c>
    </row>
    <row r="2488" spans="1:6" x14ac:dyDescent="0.25">
      <c r="A2488" s="85">
        <v>1669543633</v>
      </c>
      <c r="E2488"/>
      <c r="F2488" s="85" t="s">
        <v>66</v>
      </c>
    </row>
    <row r="2489" spans="1:6" x14ac:dyDescent="0.25">
      <c r="A2489" s="85">
        <v>1023076353</v>
      </c>
      <c r="E2489" s="64"/>
      <c r="F2489" s="85" t="s">
        <v>63</v>
      </c>
    </row>
    <row r="2490" spans="1:6" x14ac:dyDescent="0.25">
      <c r="A2490" s="85">
        <v>1154385946</v>
      </c>
      <c r="E2490"/>
      <c r="F2490" s="85" t="s">
        <v>63</v>
      </c>
    </row>
    <row r="2491" spans="1:6" x14ac:dyDescent="0.25">
      <c r="A2491" s="85">
        <v>1700941671</v>
      </c>
      <c r="E2491"/>
      <c r="F2491" s="85" t="s">
        <v>70</v>
      </c>
    </row>
    <row r="2492" spans="1:6" x14ac:dyDescent="0.25">
      <c r="A2492" s="85">
        <v>1235114786</v>
      </c>
      <c r="E2492" s="64"/>
      <c r="F2492" s="85" t="s">
        <v>66</v>
      </c>
    </row>
    <row r="2493" spans="1:6" x14ac:dyDescent="0.25">
      <c r="A2493" s="85">
        <v>1760611305</v>
      </c>
      <c r="E2493" s="64"/>
      <c r="F2493" s="85" t="s">
        <v>66</v>
      </c>
    </row>
    <row r="2494" spans="1:6" x14ac:dyDescent="0.25">
      <c r="A2494" s="85">
        <v>1134260748</v>
      </c>
      <c r="E2494" s="64"/>
      <c r="F2494" s="85" t="s">
        <v>68</v>
      </c>
    </row>
    <row r="2495" spans="1:6" x14ac:dyDescent="0.25">
      <c r="A2495" s="85">
        <v>1508057233</v>
      </c>
      <c r="E2495" s="64"/>
      <c r="F2495" s="85" t="s">
        <v>63</v>
      </c>
    </row>
    <row r="2496" spans="1:6" x14ac:dyDescent="0.25">
      <c r="A2496" s="85">
        <v>1679716955</v>
      </c>
      <c r="E2496" s="64"/>
      <c r="F2496" s="85" t="s">
        <v>63</v>
      </c>
    </row>
    <row r="2497" spans="1:6" x14ac:dyDescent="0.25">
      <c r="A2497" s="85">
        <v>1124287461</v>
      </c>
      <c r="E2497"/>
      <c r="F2497" s="85" t="s">
        <v>70</v>
      </c>
    </row>
    <row r="2498" spans="1:6" x14ac:dyDescent="0.25">
      <c r="A2498" s="85">
        <v>1780604652</v>
      </c>
      <c r="E2498"/>
      <c r="F2498" s="85" t="s">
        <v>63</v>
      </c>
    </row>
    <row r="2499" spans="1:6" x14ac:dyDescent="0.25">
      <c r="A2499" s="85">
        <v>1366594749</v>
      </c>
      <c r="E2499"/>
      <c r="F2499" s="85" t="s">
        <v>70</v>
      </c>
    </row>
    <row r="2500" spans="1:6" x14ac:dyDescent="0.25">
      <c r="A2500" s="85">
        <v>1528180601</v>
      </c>
      <c r="E2500"/>
      <c r="F2500" s="85" t="s">
        <v>68</v>
      </c>
    </row>
    <row r="2501" spans="1:6" x14ac:dyDescent="0.25">
      <c r="A2501" s="85">
        <v>1730459298</v>
      </c>
      <c r="E2501"/>
      <c r="F2501" s="85" t="s">
        <v>63</v>
      </c>
    </row>
    <row r="2502" spans="1:6" x14ac:dyDescent="0.25">
      <c r="A2502" s="85">
        <v>1275791667</v>
      </c>
      <c r="E2502" s="64"/>
      <c r="F2502" s="85" t="s">
        <v>66</v>
      </c>
    </row>
    <row r="2503" spans="1:6" x14ac:dyDescent="0.25">
      <c r="A2503" s="85">
        <v>1861737249</v>
      </c>
      <c r="E2503" s="64"/>
      <c r="F2503" s="85" t="s">
        <v>66</v>
      </c>
    </row>
    <row r="2504" spans="1:6" x14ac:dyDescent="0.25">
      <c r="A2504" s="85">
        <v>1154647584</v>
      </c>
      <c r="E2504"/>
      <c r="F2504" s="85" t="s">
        <v>67</v>
      </c>
    </row>
    <row r="2505" spans="1:6" x14ac:dyDescent="0.25">
      <c r="A2505" s="85">
        <v>1215377486</v>
      </c>
      <c r="E2505" s="64"/>
      <c r="F2505" s="85" t="s">
        <v>63</v>
      </c>
    </row>
    <row r="2506" spans="1:6" x14ac:dyDescent="0.25">
      <c r="A2506" s="85">
        <v>1346515426</v>
      </c>
      <c r="E2506" s="64"/>
      <c r="F2506" s="85" t="s">
        <v>66</v>
      </c>
    </row>
    <row r="2507" spans="1:6" x14ac:dyDescent="0.25">
      <c r="A2507" s="85">
        <v>1497123384</v>
      </c>
      <c r="E2507"/>
      <c r="F2507" s="85" t="s">
        <v>66</v>
      </c>
    </row>
    <row r="2508" spans="1:6" x14ac:dyDescent="0.25">
      <c r="A2508" s="85">
        <v>1366992802</v>
      </c>
      <c r="E2508"/>
      <c r="F2508" s="85" t="s">
        <v>66</v>
      </c>
    </row>
    <row r="2509" spans="1:6" x14ac:dyDescent="0.25">
      <c r="A2509" s="85">
        <v>1255596268</v>
      </c>
      <c r="E2509"/>
      <c r="F2509" s="85" t="s">
        <v>67</v>
      </c>
    </row>
    <row r="2510" spans="1:6" x14ac:dyDescent="0.25">
      <c r="A2510" s="85">
        <v>1578063590</v>
      </c>
      <c r="E2510"/>
      <c r="F2510" s="85" t="s">
        <v>70</v>
      </c>
    </row>
    <row r="2511" spans="1:6" x14ac:dyDescent="0.25">
      <c r="A2511" s="85">
        <v>1265084339</v>
      </c>
      <c r="E2511" s="64"/>
      <c r="F2511" s="85" t="s">
        <v>63</v>
      </c>
    </row>
    <row r="2512" spans="1:6" x14ac:dyDescent="0.25">
      <c r="A2512" s="85">
        <v>1023688645</v>
      </c>
      <c r="E2512"/>
      <c r="F2512" s="85" t="s">
        <v>66</v>
      </c>
    </row>
    <row r="2513" spans="1:6" x14ac:dyDescent="0.25">
      <c r="A2513" s="85">
        <v>1548281322</v>
      </c>
      <c r="E2513"/>
      <c r="F2513" s="85" t="s">
        <v>68</v>
      </c>
    </row>
    <row r="2514" spans="1:6" x14ac:dyDescent="0.25">
      <c r="A2514" s="85">
        <v>1356351514</v>
      </c>
      <c r="E2514" s="64"/>
      <c r="F2514" s="85" t="s">
        <v>67</v>
      </c>
    </row>
    <row r="2515" spans="1:6" x14ac:dyDescent="0.25">
      <c r="A2515" s="85">
        <v>1215944582</v>
      </c>
      <c r="E2515" s="64"/>
      <c r="F2515" s="85" t="s">
        <v>70</v>
      </c>
    </row>
    <row r="2516" spans="1:6" x14ac:dyDescent="0.25">
      <c r="A2516" s="85">
        <v>1780664060</v>
      </c>
      <c r="E2516"/>
      <c r="F2516" s="85" t="s">
        <v>63</v>
      </c>
    </row>
    <row r="2517" spans="1:6" x14ac:dyDescent="0.25">
      <c r="A2517" s="85">
        <v>1003898131</v>
      </c>
      <c r="E2517"/>
      <c r="F2517" s="85" t="s">
        <v>63</v>
      </c>
    </row>
    <row r="2518" spans="1:6" x14ac:dyDescent="0.25">
      <c r="A2518" s="85">
        <v>1306886981</v>
      </c>
      <c r="E2518" s="64"/>
      <c r="F2518" s="85" t="s">
        <v>63</v>
      </c>
    </row>
    <row r="2519" spans="1:6" x14ac:dyDescent="0.25">
      <c r="A2519" s="85">
        <v>1679560684</v>
      </c>
      <c r="E2519"/>
      <c r="F2519" s="85" t="s">
        <v>70</v>
      </c>
    </row>
    <row r="2520" spans="1:6" x14ac:dyDescent="0.25">
      <c r="A2520" s="85">
        <v>1881653426</v>
      </c>
      <c r="E2520" s="64"/>
      <c r="F2520" s="85" t="s">
        <v>67</v>
      </c>
    </row>
    <row r="2521" spans="1:6" x14ac:dyDescent="0.25">
      <c r="A2521" s="85">
        <v>1285619874</v>
      </c>
      <c r="E2521" s="64"/>
      <c r="F2521" s="85" t="s">
        <v>70</v>
      </c>
    </row>
    <row r="2522" spans="1:6" x14ac:dyDescent="0.25">
      <c r="A2522" s="85">
        <v>1285695221</v>
      </c>
      <c r="E2522"/>
      <c r="F2522" s="85" t="s">
        <v>66</v>
      </c>
    </row>
    <row r="2523" spans="1:6" x14ac:dyDescent="0.25">
      <c r="A2523" s="85">
        <v>1780613562</v>
      </c>
      <c r="E2523"/>
      <c r="F2523" s="85" t="s">
        <v>66</v>
      </c>
    </row>
    <row r="2524" spans="1:6" x14ac:dyDescent="0.25">
      <c r="A2524" s="85">
        <v>1083821037</v>
      </c>
      <c r="E2524"/>
      <c r="F2524" s="85" t="s">
        <v>63</v>
      </c>
    </row>
    <row r="2525" spans="1:6" x14ac:dyDescent="0.25">
      <c r="A2525" s="85">
        <v>1154315471</v>
      </c>
      <c r="E2525" s="64"/>
      <c r="F2525" s="85" t="s">
        <v>63</v>
      </c>
    </row>
    <row r="2526" spans="1:6" x14ac:dyDescent="0.25">
      <c r="A2526" s="85">
        <v>1235236670</v>
      </c>
      <c r="E2526"/>
      <c r="F2526" s="85" t="s">
        <v>63</v>
      </c>
    </row>
    <row r="2527" spans="1:6" x14ac:dyDescent="0.25">
      <c r="A2527" s="85">
        <v>1295743177</v>
      </c>
      <c r="E2527"/>
      <c r="F2527" s="85" t="s">
        <v>63</v>
      </c>
    </row>
    <row r="2528" spans="1:6" x14ac:dyDescent="0.25">
      <c r="A2528" s="85">
        <v>1114071412</v>
      </c>
      <c r="E2528"/>
      <c r="F2528" s="85" t="s">
        <v>63</v>
      </c>
    </row>
    <row r="2529" spans="1:6" x14ac:dyDescent="0.25">
      <c r="A2529" s="85">
        <v>1245448869</v>
      </c>
      <c r="E2529"/>
      <c r="F2529" s="85" t="s">
        <v>63</v>
      </c>
    </row>
    <row r="2530" spans="1:6" x14ac:dyDescent="0.25">
      <c r="A2530" s="85">
        <v>1700190022</v>
      </c>
      <c r="E2530"/>
      <c r="F2530" s="85" t="s">
        <v>70</v>
      </c>
    </row>
    <row r="2531" spans="1:6" x14ac:dyDescent="0.25">
      <c r="A2531" s="85">
        <v>1982767406</v>
      </c>
      <c r="E2531"/>
      <c r="F2531" s="85" t="s">
        <v>70</v>
      </c>
    </row>
    <row r="2532" spans="1:6" x14ac:dyDescent="0.25">
      <c r="A2532" s="85">
        <v>1063699924</v>
      </c>
      <c r="E2532"/>
      <c r="F2532" s="85" t="s">
        <v>63</v>
      </c>
    </row>
    <row r="2533" spans="1:6" x14ac:dyDescent="0.25">
      <c r="A2533" s="85">
        <v>1225268071</v>
      </c>
      <c r="E2533"/>
      <c r="F2533" s="85" t="s">
        <v>66</v>
      </c>
    </row>
    <row r="2534" spans="1:6" x14ac:dyDescent="0.25">
      <c r="A2534" s="85">
        <v>1871952523</v>
      </c>
      <c r="E2534"/>
      <c r="F2534" s="85" t="s">
        <v>67</v>
      </c>
    </row>
    <row r="2535" spans="1:6" x14ac:dyDescent="0.25">
      <c r="A2535" s="85">
        <v>1306814199</v>
      </c>
      <c r="E2535" s="64"/>
      <c r="F2535" s="85" t="s">
        <v>70</v>
      </c>
    </row>
    <row r="2536" spans="1:6" x14ac:dyDescent="0.25">
      <c r="A2536" s="85">
        <v>1902034499</v>
      </c>
      <c r="E2536"/>
      <c r="F2536" s="85" t="s">
        <v>70</v>
      </c>
    </row>
    <row r="2537" spans="1:6" x14ac:dyDescent="0.25">
      <c r="A2537" s="85">
        <v>1770014086</v>
      </c>
      <c r="E2537" s="64"/>
      <c r="F2537" s="85" t="s">
        <v>67</v>
      </c>
    </row>
    <row r="2538" spans="1:6" x14ac:dyDescent="0.25">
      <c r="A2538" s="85">
        <v>1689281685</v>
      </c>
      <c r="E2538"/>
      <c r="F2538" s="85" t="s">
        <v>67</v>
      </c>
    </row>
    <row r="2539" spans="1:6" x14ac:dyDescent="0.25">
      <c r="A2539" s="85">
        <v>1538805783</v>
      </c>
      <c r="E2539"/>
      <c r="F2539" s="85" t="s">
        <v>70</v>
      </c>
    </row>
    <row r="2540" spans="1:6" x14ac:dyDescent="0.25">
      <c r="A2540" s="85">
        <v>1982706958</v>
      </c>
      <c r="E2540"/>
      <c r="F2540" s="85" t="s">
        <v>66</v>
      </c>
    </row>
    <row r="2541" spans="1:6" x14ac:dyDescent="0.25">
      <c r="A2541" s="85">
        <v>1063675692</v>
      </c>
      <c r="E2541" s="64"/>
      <c r="F2541" s="85" t="s">
        <v>63</v>
      </c>
    </row>
    <row r="2542" spans="1:6" x14ac:dyDescent="0.25">
      <c r="A2542" s="85">
        <v>1043219355</v>
      </c>
      <c r="E2542"/>
      <c r="F2542" s="85" t="s">
        <v>67</v>
      </c>
    </row>
    <row r="2543" spans="1:6" x14ac:dyDescent="0.25">
      <c r="A2543" s="85">
        <v>1154499085</v>
      </c>
      <c r="E2543"/>
      <c r="F2543" s="85" t="s">
        <v>66</v>
      </c>
    </row>
    <row r="2544" spans="1:6" x14ac:dyDescent="0.25">
      <c r="A2544" s="85">
        <v>1528012531</v>
      </c>
      <c r="E2544" s="64"/>
      <c r="F2544" s="85" t="s">
        <v>63</v>
      </c>
    </row>
    <row r="2545" spans="1:6" x14ac:dyDescent="0.25">
      <c r="A2545" s="85">
        <v>1801998950</v>
      </c>
      <c r="E2545" s="64"/>
      <c r="F2545" s="85" t="s">
        <v>68</v>
      </c>
    </row>
    <row r="2546" spans="1:6" x14ac:dyDescent="0.25">
      <c r="A2546" s="85">
        <v>1275570285</v>
      </c>
      <c r="E2546"/>
      <c r="F2546" s="85" t="s">
        <v>63</v>
      </c>
    </row>
    <row r="2547" spans="1:6" x14ac:dyDescent="0.25">
      <c r="A2547" s="85">
        <v>1811931298</v>
      </c>
      <c r="E2547" s="64"/>
      <c r="F2547" s="85" t="s">
        <v>66</v>
      </c>
    </row>
    <row r="2548" spans="1:6" x14ac:dyDescent="0.25">
      <c r="A2548" s="85">
        <v>1518032762</v>
      </c>
      <c r="E2548" s="64"/>
      <c r="F2548" s="85" t="s">
        <v>63</v>
      </c>
    </row>
    <row r="2549" spans="1:6" x14ac:dyDescent="0.25">
      <c r="A2549" s="85">
        <v>1548363559</v>
      </c>
      <c r="E2549"/>
      <c r="F2549" s="85" t="s">
        <v>67</v>
      </c>
    </row>
    <row r="2550" spans="1:6" x14ac:dyDescent="0.25">
      <c r="A2550" s="85">
        <v>1386612620</v>
      </c>
      <c r="E2550"/>
      <c r="F2550" s="85" t="s">
        <v>63</v>
      </c>
    </row>
    <row r="2551" spans="1:6" x14ac:dyDescent="0.25">
      <c r="A2551" s="85">
        <v>1770547630</v>
      </c>
      <c r="E2551" s="64"/>
      <c r="F2551" s="85" t="s">
        <v>66</v>
      </c>
    </row>
    <row r="2552" spans="1:6" x14ac:dyDescent="0.25">
      <c r="A2552" s="85">
        <v>1336166982</v>
      </c>
      <c r="E2552"/>
      <c r="F2552" s="85" t="s">
        <v>63</v>
      </c>
    </row>
    <row r="2553" spans="1:6" x14ac:dyDescent="0.25">
      <c r="A2553" s="85">
        <v>1336351147</v>
      </c>
      <c r="E2553"/>
      <c r="F2553" s="85" t="s">
        <v>63</v>
      </c>
    </row>
    <row r="2554" spans="1:6" x14ac:dyDescent="0.25">
      <c r="A2554" s="85">
        <v>1821070830</v>
      </c>
      <c r="E2554"/>
      <c r="F2554" s="85" t="s">
        <v>67</v>
      </c>
    </row>
    <row r="2555" spans="1:6" x14ac:dyDescent="0.25">
      <c r="A2555" s="85">
        <v>1528081858</v>
      </c>
      <c r="E2555" s="64"/>
      <c r="F2555" s="85" t="s">
        <v>68</v>
      </c>
    </row>
    <row r="2556" spans="1:6" x14ac:dyDescent="0.25">
      <c r="A2556" s="85">
        <v>1356321251</v>
      </c>
      <c r="E2556"/>
      <c r="F2556" s="85" t="s">
        <v>63</v>
      </c>
    </row>
    <row r="2557" spans="1:6" x14ac:dyDescent="0.25">
      <c r="A2557" s="85">
        <v>1780903518</v>
      </c>
      <c r="E2557"/>
      <c r="F2557" s="85" t="s">
        <v>67</v>
      </c>
    </row>
    <row r="2558" spans="1:6" x14ac:dyDescent="0.25">
      <c r="A2558" s="85">
        <v>1164680039</v>
      </c>
      <c r="E2558"/>
      <c r="F2558" s="85" t="s">
        <v>70</v>
      </c>
    </row>
    <row r="2559" spans="1:6" x14ac:dyDescent="0.25">
      <c r="A2559" s="85">
        <v>1750488946</v>
      </c>
      <c r="E2559"/>
      <c r="F2559" s="85" t="s">
        <v>70</v>
      </c>
    </row>
    <row r="2560" spans="1:6" x14ac:dyDescent="0.25">
      <c r="A2560" s="85">
        <v>1659302669</v>
      </c>
      <c r="E2560" s="64"/>
      <c r="F2560" s="85" t="s">
        <v>66</v>
      </c>
    </row>
    <row r="2561" spans="1:6" x14ac:dyDescent="0.25">
      <c r="A2561" s="85">
        <v>1063617611</v>
      </c>
      <c r="E2561"/>
      <c r="F2561" s="85" t="s">
        <v>66</v>
      </c>
    </row>
    <row r="2562" spans="1:6" x14ac:dyDescent="0.25">
      <c r="A2562" s="85">
        <v>1003078973</v>
      </c>
      <c r="E2562" s="64"/>
      <c r="F2562" s="85" t="s">
        <v>63</v>
      </c>
    </row>
    <row r="2563" spans="1:6" x14ac:dyDescent="0.25">
      <c r="A2563" s="85">
        <v>1538148283</v>
      </c>
      <c r="E2563" s="64"/>
      <c r="F2563" s="85" t="s">
        <v>63</v>
      </c>
    </row>
    <row r="2564" spans="1:6" x14ac:dyDescent="0.25">
      <c r="A2564" s="85">
        <v>1346395852</v>
      </c>
      <c r="E2564" s="64"/>
      <c r="F2564" s="85" t="s">
        <v>67</v>
      </c>
    </row>
    <row r="2565" spans="1:6" x14ac:dyDescent="0.25">
      <c r="A2565" s="85">
        <v>1538402086</v>
      </c>
      <c r="E2565" s="64"/>
      <c r="F2565" s="85" t="s">
        <v>67</v>
      </c>
    </row>
    <row r="2566" spans="1:6" x14ac:dyDescent="0.25">
      <c r="A2566" s="85">
        <v>1134562549</v>
      </c>
      <c r="E2566"/>
      <c r="F2566" s="85" t="s">
        <v>67</v>
      </c>
    </row>
    <row r="2567" spans="1:6" x14ac:dyDescent="0.25">
      <c r="A2567" s="85">
        <v>1588825368</v>
      </c>
      <c r="E2567"/>
      <c r="F2567" s="85" t="s">
        <v>63</v>
      </c>
    </row>
    <row r="2568" spans="1:6" x14ac:dyDescent="0.25">
      <c r="A2568" s="85">
        <v>1114345501</v>
      </c>
      <c r="E2568" s="64"/>
      <c r="F2568" s="85" t="s">
        <v>68</v>
      </c>
    </row>
    <row r="2569" spans="1:6" x14ac:dyDescent="0.25">
      <c r="A2569" s="85">
        <v>1487671442</v>
      </c>
      <c r="E2569" s="64"/>
      <c r="F2569" s="85" t="s">
        <v>67</v>
      </c>
    </row>
    <row r="2570" spans="1:6" x14ac:dyDescent="0.25">
      <c r="A2570" s="85">
        <v>1821257742</v>
      </c>
      <c r="E2570"/>
      <c r="F2570" s="85" t="s">
        <v>63</v>
      </c>
    </row>
    <row r="2571" spans="1:6" x14ac:dyDescent="0.25">
      <c r="A2571" s="85">
        <v>1497028609</v>
      </c>
      <c r="E2571"/>
      <c r="F2571" s="85" t="s">
        <v>63</v>
      </c>
    </row>
    <row r="2572" spans="1:6" x14ac:dyDescent="0.25">
      <c r="A2572" s="85">
        <v>1508347378</v>
      </c>
      <c r="E2572"/>
      <c r="F2572" s="85" t="s">
        <v>63</v>
      </c>
    </row>
    <row r="2573" spans="1:6" x14ac:dyDescent="0.25">
      <c r="A2573" s="85">
        <v>1902866122</v>
      </c>
      <c r="E2573"/>
      <c r="F2573" s="85" t="s">
        <v>70</v>
      </c>
    </row>
    <row r="2574" spans="1:6" x14ac:dyDescent="0.25">
      <c r="A2574" s="85">
        <v>1699850404</v>
      </c>
      <c r="E2574"/>
      <c r="F2574" s="85" t="s">
        <v>70</v>
      </c>
    </row>
    <row r="2575" spans="1:6" x14ac:dyDescent="0.25">
      <c r="A2575" s="85">
        <v>1952325599</v>
      </c>
      <c r="E2575"/>
      <c r="F2575" s="85" t="s">
        <v>63</v>
      </c>
    </row>
    <row r="2576" spans="1:6" x14ac:dyDescent="0.25">
      <c r="A2576" s="85">
        <v>1184663221</v>
      </c>
      <c r="E2576"/>
      <c r="F2576" s="85" t="s">
        <v>63</v>
      </c>
    </row>
    <row r="2577" spans="1:6" x14ac:dyDescent="0.25">
      <c r="A2577" s="85">
        <v>1528158128</v>
      </c>
      <c r="E2577" s="64"/>
      <c r="F2577" s="85" t="s">
        <v>66</v>
      </c>
    </row>
    <row r="2578" spans="1:6" x14ac:dyDescent="0.25">
      <c r="A2578" s="85">
        <v>1144428558</v>
      </c>
      <c r="E2578"/>
      <c r="F2578" s="85" t="s">
        <v>70</v>
      </c>
    </row>
    <row r="2579" spans="1:6" x14ac:dyDescent="0.25">
      <c r="A2579" s="85">
        <v>1427031731</v>
      </c>
      <c r="E2579"/>
      <c r="F2579" s="85" t="s">
        <v>63</v>
      </c>
    </row>
    <row r="2580" spans="1:6" x14ac:dyDescent="0.25">
      <c r="A2580" s="85">
        <v>1316069420</v>
      </c>
      <c r="E2580"/>
      <c r="F2580" s="85" t="s">
        <v>70</v>
      </c>
    </row>
    <row r="2581" spans="1:6" x14ac:dyDescent="0.25">
      <c r="A2581" s="85">
        <v>1528049582</v>
      </c>
      <c r="E2581" s="64"/>
      <c r="F2581" s="85" t="s">
        <v>63</v>
      </c>
    </row>
    <row r="2582" spans="1:6" x14ac:dyDescent="0.25">
      <c r="A2582" s="85">
        <v>1588623292</v>
      </c>
      <c r="E2582"/>
      <c r="F2582" s="85" t="s">
        <v>63</v>
      </c>
    </row>
    <row r="2583" spans="1:6" x14ac:dyDescent="0.25">
      <c r="A2583" s="85">
        <v>1356510515</v>
      </c>
      <c r="E2583" s="64"/>
      <c r="F2583" s="85" t="s">
        <v>67</v>
      </c>
    </row>
    <row r="2584" spans="1:6" x14ac:dyDescent="0.25">
      <c r="A2584" s="85">
        <v>1558434308</v>
      </c>
      <c r="E2584" s="64"/>
      <c r="F2584" s="85" t="s">
        <v>63</v>
      </c>
    </row>
    <row r="2585" spans="1:6" x14ac:dyDescent="0.25">
      <c r="A2585" s="85">
        <v>1174596050</v>
      </c>
      <c r="E2585" s="64"/>
      <c r="F2585" s="85" t="s">
        <v>68</v>
      </c>
    </row>
    <row r="2586" spans="1:6" x14ac:dyDescent="0.25">
      <c r="A2586" s="85">
        <v>1952491805</v>
      </c>
      <c r="E2586" s="64"/>
      <c r="F2586" s="85" t="s">
        <v>67</v>
      </c>
    </row>
    <row r="2587" spans="1:6" x14ac:dyDescent="0.25">
      <c r="A2587" s="85">
        <v>1205882578</v>
      </c>
      <c r="E2587"/>
      <c r="F2587" s="85" t="s">
        <v>67</v>
      </c>
    </row>
    <row r="2588" spans="1:6" x14ac:dyDescent="0.25">
      <c r="A2588" s="85">
        <v>1528117124</v>
      </c>
      <c r="E2588"/>
      <c r="F2588" s="85" t="s">
        <v>63</v>
      </c>
    </row>
    <row r="2589" spans="1:6" x14ac:dyDescent="0.25">
      <c r="A2589" s="85">
        <v>1023089000</v>
      </c>
      <c r="E2589"/>
      <c r="F2589" s="85" t="s">
        <v>70</v>
      </c>
    </row>
    <row r="2590" spans="1:6" x14ac:dyDescent="0.25">
      <c r="A2590" s="85">
        <v>1760674295</v>
      </c>
      <c r="E2590"/>
      <c r="F2590" s="85" t="s">
        <v>70</v>
      </c>
    </row>
    <row r="2591" spans="1:6" x14ac:dyDescent="0.25">
      <c r="A2591" s="85">
        <v>1952698532</v>
      </c>
      <c r="E2591" s="64"/>
      <c r="F2591" s="85" t="s">
        <v>63</v>
      </c>
    </row>
    <row r="2592" spans="1:6" x14ac:dyDescent="0.25">
      <c r="A2592" s="85">
        <v>1831482702</v>
      </c>
      <c r="E2592" s="64"/>
      <c r="F2592" s="85" t="s">
        <v>70</v>
      </c>
    </row>
    <row r="2593" spans="1:6" x14ac:dyDescent="0.25">
      <c r="A2593" s="85">
        <v>1750318416</v>
      </c>
      <c r="E2593"/>
      <c r="F2593" s="85" t="s">
        <v>66</v>
      </c>
    </row>
    <row r="2594" spans="1:6" x14ac:dyDescent="0.25">
      <c r="A2594" s="85">
        <v>1235572843</v>
      </c>
      <c r="E2594"/>
      <c r="F2594" s="85" t="s">
        <v>66</v>
      </c>
    </row>
    <row r="2595" spans="1:6" x14ac:dyDescent="0.25">
      <c r="A2595" s="85">
        <v>1922428382</v>
      </c>
      <c r="E2595"/>
      <c r="F2595" s="85" t="s">
        <v>63</v>
      </c>
    </row>
    <row r="2596" spans="1:6" x14ac:dyDescent="0.25">
      <c r="A2596" s="85">
        <v>1184097784</v>
      </c>
      <c r="E2596" s="64"/>
      <c r="F2596" s="85" t="s">
        <v>67</v>
      </c>
    </row>
    <row r="2597" spans="1:6" x14ac:dyDescent="0.25">
      <c r="A2597" s="85">
        <v>1366709404</v>
      </c>
      <c r="E2597" s="64"/>
      <c r="F2597" s="85" t="s">
        <v>63</v>
      </c>
    </row>
    <row r="2598" spans="1:6" x14ac:dyDescent="0.25">
      <c r="A2598" s="85">
        <v>1083047609</v>
      </c>
      <c r="E2598" s="64"/>
      <c r="F2598" s="85" t="s">
        <v>68</v>
      </c>
    </row>
    <row r="2599" spans="1:6" x14ac:dyDescent="0.25">
      <c r="A2599" s="85">
        <v>1033408182</v>
      </c>
      <c r="E2599"/>
      <c r="F2599" s="85" t="s">
        <v>67</v>
      </c>
    </row>
    <row r="2600" spans="1:6" x14ac:dyDescent="0.25">
      <c r="A2600" s="85">
        <v>1720015225</v>
      </c>
      <c r="E2600" s="64"/>
      <c r="F2600" s="85" t="s">
        <v>63</v>
      </c>
    </row>
    <row r="2601" spans="1:6" x14ac:dyDescent="0.25">
      <c r="A2601" s="85">
        <v>1063704864</v>
      </c>
      <c r="E2601" s="64"/>
      <c r="F2601" s="85" t="s">
        <v>63</v>
      </c>
    </row>
    <row r="2602" spans="1:6" x14ac:dyDescent="0.25">
      <c r="A2602" s="85">
        <v>1770741290</v>
      </c>
      <c r="E2602"/>
      <c r="F2602" s="85" t="s">
        <v>67</v>
      </c>
    </row>
    <row r="2603" spans="1:6" x14ac:dyDescent="0.25">
      <c r="A2603" s="85">
        <v>1427435395</v>
      </c>
      <c r="E2603" s="64"/>
      <c r="F2603" s="85" t="s">
        <v>70</v>
      </c>
    </row>
    <row r="2604" spans="1:6" x14ac:dyDescent="0.25">
      <c r="A2604" s="85">
        <v>1578950309</v>
      </c>
      <c r="E2604" s="64"/>
      <c r="F2604" s="85" t="s">
        <v>63</v>
      </c>
    </row>
    <row r="2605" spans="1:6" x14ac:dyDescent="0.25">
      <c r="A2605" s="85">
        <v>1336683473</v>
      </c>
      <c r="E2605" s="64"/>
      <c r="F2605" s="85" t="s">
        <v>63</v>
      </c>
    </row>
    <row r="2606" spans="1:6" x14ac:dyDescent="0.25">
      <c r="A2606" s="85">
        <v>1184143299</v>
      </c>
      <c r="E2606" s="64"/>
      <c r="F2606" s="85" t="s">
        <v>63</v>
      </c>
    </row>
    <row r="2607" spans="1:6" x14ac:dyDescent="0.25">
      <c r="A2607" s="85">
        <v>1588189922</v>
      </c>
      <c r="E2607"/>
      <c r="F2607" s="85" t="s">
        <v>66</v>
      </c>
    </row>
    <row r="2608" spans="1:6" x14ac:dyDescent="0.25">
      <c r="A2608" s="85">
        <v>1073132502</v>
      </c>
      <c r="E2608"/>
      <c r="F2608" s="85" t="s">
        <v>63</v>
      </c>
    </row>
    <row r="2609" spans="1:6" x14ac:dyDescent="0.25">
      <c r="A2609" s="85">
        <v>1174551766</v>
      </c>
      <c r="E2609" s="64"/>
      <c r="F2609" s="85" t="s">
        <v>63</v>
      </c>
    </row>
    <row r="2610" spans="1:6" x14ac:dyDescent="0.25">
      <c r="A2610" s="85">
        <v>1124060298</v>
      </c>
      <c r="E2610" s="64"/>
      <c r="F2610" s="85" t="s">
        <v>70</v>
      </c>
    </row>
    <row r="2611" spans="1:6" x14ac:dyDescent="0.25">
      <c r="A2611" s="85">
        <v>1063588127</v>
      </c>
      <c r="E2611" s="64"/>
      <c r="F2611" s="85" t="s">
        <v>68</v>
      </c>
    </row>
    <row r="2612" spans="1:6" x14ac:dyDescent="0.25">
      <c r="A2612" s="85">
        <v>1447219068</v>
      </c>
      <c r="E2612" s="64"/>
      <c r="F2612" s="85" t="s">
        <v>68</v>
      </c>
    </row>
    <row r="2613" spans="1:6" x14ac:dyDescent="0.25">
      <c r="A2613" s="85">
        <v>1356312664</v>
      </c>
      <c r="E2613"/>
      <c r="F2613" s="85" t="s">
        <v>67</v>
      </c>
    </row>
    <row r="2614" spans="1:6" x14ac:dyDescent="0.25">
      <c r="A2614" s="85">
        <v>1043274830</v>
      </c>
      <c r="E2614"/>
      <c r="F2614" s="85" t="s">
        <v>66</v>
      </c>
    </row>
    <row r="2615" spans="1:6" x14ac:dyDescent="0.25">
      <c r="A2615" s="85">
        <v>1861452245</v>
      </c>
      <c r="E2615"/>
      <c r="F2615" s="85" t="s">
        <v>63</v>
      </c>
    </row>
    <row r="2616" spans="1:6" x14ac:dyDescent="0.25">
      <c r="A2616" s="85">
        <v>1033272554</v>
      </c>
      <c r="E2616"/>
      <c r="F2616" s="85" t="s">
        <v>68</v>
      </c>
    </row>
    <row r="2617" spans="1:6" x14ac:dyDescent="0.25">
      <c r="A2617" s="85">
        <v>1396782629</v>
      </c>
      <c r="E2617" s="64"/>
      <c r="F2617" s="85" t="s">
        <v>63</v>
      </c>
    </row>
    <row r="2618" spans="1:6" x14ac:dyDescent="0.25">
      <c r="A2618" s="85">
        <v>1073555488</v>
      </c>
      <c r="E2618"/>
      <c r="F2618" s="85" t="s">
        <v>66</v>
      </c>
    </row>
    <row r="2619" spans="1:6" x14ac:dyDescent="0.25">
      <c r="A2619" s="85">
        <v>1306811864</v>
      </c>
      <c r="E2619"/>
      <c r="F2619" s="85" t="s">
        <v>68</v>
      </c>
    </row>
    <row r="2620" spans="1:6" x14ac:dyDescent="0.25">
      <c r="A2620" s="85">
        <v>1396903928</v>
      </c>
      <c r="E2620"/>
      <c r="F2620" s="85" t="s">
        <v>66</v>
      </c>
    </row>
    <row r="2621" spans="1:6" x14ac:dyDescent="0.25">
      <c r="A2621" s="85">
        <v>1154476828</v>
      </c>
      <c r="E2621" s="64"/>
      <c r="F2621" s="85" t="s">
        <v>63</v>
      </c>
    </row>
    <row r="2622" spans="1:6" x14ac:dyDescent="0.25">
      <c r="A2622" s="85">
        <v>1295781466</v>
      </c>
      <c r="E2622" s="64"/>
      <c r="F2622" s="85" t="s">
        <v>63</v>
      </c>
    </row>
    <row r="2623" spans="1:6" x14ac:dyDescent="0.25">
      <c r="A2623" s="85">
        <v>1932254083</v>
      </c>
      <c r="E2623"/>
      <c r="F2623" s="85" t="s">
        <v>63</v>
      </c>
    </row>
    <row r="2624" spans="1:6" x14ac:dyDescent="0.25">
      <c r="A2624" s="85">
        <v>1811008774</v>
      </c>
      <c r="E2624"/>
      <c r="F2624" s="85" t="s">
        <v>63</v>
      </c>
    </row>
    <row r="2625" spans="1:6" x14ac:dyDescent="0.25">
      <c r="A2625" s="85">
        <v>1134335946</v>
      </c>
      <c r="E2625"/>
      <c r="F2625" s="85" t="s">
        <v>63</v>
      </c>
    </row>
    <row r="2626" spans="1:6" x14ac:dyDescent="0.25">
      <c r="A2626" s="85">
        <v>1700021987</v>
      </c>
      <c r="E2626"/>
      <c r="F2626" s="85" t="s">
        <v>63</v>
      </c>
    </row>
    <row r="2627" spans="1:6" x14ac:dyDescent="0.25">
      <c r="A2627" s="85">
        <v>1194992271</v>
      </c>
      <c r="E2627" s="64"/>
      <c r="F2627" s="85" t="s">
        <v>68</v>
      </c>
    </row>
    <row r="2628" spans="1:6" x14ac:dyDescent="0.25">
      <c r="A2628" s="85">
        <v>1952793846</v>
      </c>
      <c r="E2628"/>
      <c r="F2628" s="85" t="s">
        <v>63</v>
      </c>
    </row>
    <row r="2629" spans="1:6" x14ac:dyDescent="0.25">
      <c r="A2629" s="85">
        <v>1295722270</v>
      </c>
      <c r="E2629"/>
      <c r="F2629" s="85" t="s">
        <v>70</v>
      </c>
    </row>
    <row r="2630" spans="1:6" x14ac:dyDescent="0.25">
      <c r="A2630" s="85">
        <v>1558774174</v>
      </c>
      <c r="E2630"/>
      <c r="F2630" s="85" t="s">
        <v>63</v>
      </c>
    </row>
    <row r="2631" spans="1:6" x14ac:dyDescent="0.25">
      <c r="A2631" s="85">
        <v>1225493562</v>
      </c>
      <c r="E2631" s="64"/>
      <c r="F2631" s="85" t="s">
        <v>63</v>
      </c>
    </row>
    <row r="2632" spans="1:6" x14ac:dyDescent="0.25">
      <c r="A2632" s="85">
        <v>1003202292</v>
      </c>
      <c r="E2632"/>
      <c r="F2632" s="85" t="s">
        <v>63</v>
      </c>
    </row>
    <row r="2633" spans="1:6" x14ac:dyDescent="0.25">
      <c r="A2633" s="85">
        <v>1184123697</v>
      </c>
      <c r="E2633"/>
      <c r="F2633" s="85" t="s">
        <v>63</v>
      </c>
    </row>
    <row r="2634" spans="1:6" x14ac:dyDescent="0.25">
      <c r="A2634" s="85">
        <v>1982087755</v>
      </c>
      <c r="E2634" s="64"/>
      <c r="F2634" s="85" t="s">
        <v>66</v>
      </c>
    </row>
    <row r="2635" spans="1:6" x14ac:dyDescent="0.25">
      <c r="A2635" s="85">
        <v>1457347148</v>
      </c>
      <c r="E2635"/>
      <c r="F2635" s="85" t="s">
        <v>63</v>
      </c>
    </row>
    <row r="2636" spans="1:6" x14ac:dyDescent="0.25">
      <c r="A2636" s="85">
        <v>1053765206</v>
      </c>
      <c r="E2636"/>
      <c r="F2636" s="85" t="s">
        <v>66</v>
      </c>
    </row>
    <row r="2637" spans="1:6" x14ac:dyDescent="0.25">
      <c r="A2637" s="85">
        <v>1255794608</v>
      </c>
      <c r="E2637"/>
      <c r="F2637" s="85" t="s">
        <v>63</v>
      </c>
    </row>
    <row r="2638" spans="1:6" x14ac:dyDescent="0.25">
      <c r="A2638" s="85">
        <v>1225558588</v>
      </c>
      <c r="E2638" s="64"/>
      <c r="F2638" s="85" t="s">
        <v>70</v>
      </c>
    </row>
    <row r="2639" spans="1:6" x14ac:dyDescent="0.25">
      <c r="A2639" s="85">
        <v>1447775747</v>
      </c>
      <c r="E2639"/>
      <c r="F2639" s="85" t="s">
        <v>63</v>
      </c>
    </row>
    <row r="2640" spans="1:6" x14ac:dyDescent="0.25">
      <c r="A2640" s="85">
        <v>1245624121</v>
      </c>
      <c r="E2640"/>
      <c r="F2640" s="85" t="s">
        <v>63</v>
      </c>
    </row>
    <row r="2641" spans="1:6" x14ac:dyDescent="0.25">
      <c r="A2641" s="85">
        <v>1841967288</v>
      </c>
      <c r="E2641" s="64"/>
      <c r="F2641" s="85" t="s">
        <v>67</v>
      </c>
    </row>
    <row r="2642" spans="1:6" x14ac:dyDescent="0.25">
      <c r="A2642" s="85">
        <v>1588977722</v>
      </c>
      <c r="E2642" s="64"/>
      <c r="F2642" s="85" t="s">
        <v>68</v>
      </c>
    </row>
    <row r="2643" spans="1:6" x14ac:dyDescent="0.25">
      <c r="A2643" s="85">
        <v>1306907415</v>
      </c>
      <c r="E2643"/>
      <c r="F2643" s="85" t="s">
        <v>66</v>
      </c>
    </row>
    <row r="2644" spans="1:6" x14ac:dyDescent="0.25">
      <c r="A2644" s="85">
        <v>1679589121</v>
      </c>
      <c r="E2644" s="64"/>
      <c r="F2644" s="85" t="s">
        <v>68</v>
      </c>
    </row>
    <row r="2645" spans="1:6" x14ac:dyDescent="0.25">
      <c r="A2645" s="85">
        <v>1316926678</v>
      </c>
      <c r="E2645" s="64"/>
      <c r="F2645" s="85" t="s">
        <v>63</v>
      </c>
    </row>
    <row r="2646" spans="1:6" x14ac:dyDescent="0.25">
      <c r="A2646" s="85">
        <v>1477642890</v>
      </c>
      <c r="E2646" s="64"/>
      <c r="F2646" s="85" t="s">
        <v>70</v>
      </c>
    </row>
    <row r="2647" spans="1:6" x14ac:dyDescent="0.25">
      <c r="A2647" s="85">
        <v>1275516460</v>
      </c>
      <c r="E2647"/>
      <c r="F2647" s="85" t="s">
        <v>70</v>
      </c>
    </row>
    <row r="2648" spans="1:6" x14ac:dyDescent="0.25">
      <c r="A2648" s="85">
        <v>1912990417</v>
      </c>
      <c r="E2648" s="64"/>
      <c r="F2648" s="85" t="s">
        <v>63</v>
      </c>
    </row>
    <row r="2649" spans="1:6" x14ac:dyDescent="0.25">
      <c r="A2649" s="85">
        <v>1346327822</v>
      </c>
      <c r="E2649"/>
      <c r="F2649" s="85" t="s">
        <v>68</v>
      </c>
    </row>
    <row r="2650" spans="1:6" x14ac:dyDescent="0.25">
      <c r="A2650" s="85">
        <v>1205003167</v>
      </c>
      <c r="E2650"/>
      <c r="F2650" s="85" t="s">
        <v>63</v>
      </c>
    </row>
    <row r="2651" spans="1:6" x14ac:dyDescent="0.25">
      <c r="A2651" s="85">
        <v>1861563074</v>
      </c>
      <c r="E2651" s="64"/>
      <c r="F2651" s="85" t="s">
        <v>67</v>
      </c>
    </row>
    <row r="2652" spans="1:6" x14ac:dyDescent="0.25">
      <c r="A2652" s="85">
        <v>1619918505</v>
      </c>
      <c r="E2652" s="64"/>
      <c r="F2652" s="85" t="s">
        <v>68</v>
      </c>
    </row>
    <row r="2653" spans="1:6" x14ac:dyDescent="0.25">
      <c r="A2653" s="85">
        <v>1235165481</v>
      </c>
      <c r="E2653" s="64"/>
      <c r="F2653" s="85" t="s">
        <v>67</v>
      </c>
    </row>
    <row r="2654" spans="1:6" x14ac:dyDescent="0.25">
      <c r="A2654" s="85">
        <v>1548595937</v>
      </c>
      <c r="E2654" s="64"/>
      <c r="F2654" s="85" t="s">
        <v>67</v>
      </c>
    </row>
    <row r="2655" spans="1:6" x14ac:dyDescent="0.25">
      <c r="A2655" s="85">
        <v>1336120989</v>
      </c>
      <c r="E2655"/>
      <c r="F2655" s="85" t="s">
        <v>66</v>
      </c>
    </row>
    <row r="2656" spans="1:6" x14ac:dyDescent="0.25">
      <c r="A2656" s="85">
        <v>1992895601</v>
      </c>
      <c r="E2656"/>
      <c r="F2656" s="85" t="s">
        <v>63</v>
      </c>
    </row>
    <row r="2657" spans="1:6" x14ac:dyDescent="0.25">
      <c r="A2657" s="85">
        <v>1356449243</v>
      </c>
      <c r="E2657" s="64"/>
      <c r="F2657" s="85" t="s">
        <v>63</v>
      </c>
    </row>
    <row r="2658" spans="1:6" x14ac:dyDescent="0.25">
      <c r="A2658" s="85">
        <v>1770799447</v>
      </c>
      <c r="E2658" s="64"/>
      <c r="F2658" s="85" t="s">
        <v>66</v>
      </c>
    </row>
    <row r="2659" spans="1:6" x14ac:dyDescent="0.25">
      <c r="A2659" s="85">
        <v>1982850368</v>
      </c>
      <c r="E2659" s="64"/>
      <c r="F2659" s="85" t="s">
        <v>63</v>
      </c>
    </row>
    <row r="2660" spans="1:6" x14ac:dyDescent="0.25">
      <c r="A2660" s="85">
        <v>1548307804</v>
      </c>
      <c r="E2660"/>
      <c r="F2660" s="85" t="s">
        <v>63</v>
      </c>
    </row>
    <row r="2661" spans="1:6" x14ac:dyDescent="0.25">
      <c r="A2661" s="85">
        <v>1023373172</v>
      </c>
      <c r="E2661"/>
      <c r="F2661" s="85" t="s">
        <v>63</v>
      </c>
    </row>
    <row r="2662" spans="1:6" x14ac:dyDescent="0.25">
      <c r="A2662" s="85">
        <v>1699940528</v>
      </c>
      <c r="E2662" s="64"/>
      <c r="F2662" s="85" t="s">
        <v>63</v>
      </c>
    </row>
    <row r="2663" spans="1:6" x14ac:dyDescent="0.25">
      <c r="A2663" s="85">
        <v>1770877037</v>
      </c>
      <c r="E2663"/>
      <c r="F2663" s="85" t="s">
        <v>63</v>
      </c>
    </row>
    <row r="2664" spans="1:6" x14ac:dyDescent="0.25">
      <c r="A2664" s="85">
        <v>1902179195</v>
      </c>
      <c r="E2664" s="64"/>
      <c r="F2664" s="85" t="s">
        <v>63</v>
      </c>
    </row>
    <row r="2665" spans="1:6" x14ac:dyDescent="0.25">
      <c r="A2665" s="85">
        <v>1265701262</v>
      </c>
      <c r="E2665"/>
      <c r="F2665" s="85" t="s">
        <v>66</v>
      </c>
    </row>
    <row r="2666" spans="1:6" x14ac:dyDescent="0.25">
      <c r="A2666" s="85">
        <v>1831534031</v>
      </c>
      <c r="E2666"/>
      <c r="F2666" s="85" t="s">
        <v>63</v>
      </c>
    </row>
    <row r="2667" spans="1:6" x14ac:dyDescent="0.25">
      <c r="A2667" s="85">
        <v>1386083996</v>
      </c>
      <c r="E2667" s="64"/>
      <c r="F2667" s="85" t="s">
        <v>70</v>
      </c>
    </row>
    <row r="2668" spans="1:6" x14ac:dyDescent="0.25">
      <c r="A2668" s="85">
        <v>1821229972</v>
      </c>
      <c r="E2668" s="64"/>
      <c r="F2668" s="85" t="s">
        <v>63</v>
      </c>
    </row>
    <row r="2669" spans="1:6" x14ac:dyDescent="0.25">
      <c r="A2669" s="85">
        <v>1487006672</v>
      </c>
      <c r="E2669" s="64"/>
      <c r="F2669" s="85" t="s">
        <v>63</v>
      </c>
    </row>
    <row r="2670" spans="1:6" x14ac:dyDescent="0.25">
      <c r="A2670" s="85">
        <v>1407389232</v>
      </c>
      <c r="E2670" s="64"/>
      <c r="F2670" s="85" t="s">
        <v>70</v>
      </c>
    </row>
    <row r="2671" spans="1:6" x14ac:dyDescent="0.25">
      <c r="A2671" s="85">
        <v>1679041347</v>
      </c>
      <c r="E2671"/>
      <c r="F2671" s="85" t="s">
        <v>66</v>
      </c>
    </row>
    <row r="2672" spans="1:6" x14ac:dyDescent="0.25">
      <c r="A2672" s="85">
        <v>1093332322</v>
      </c>
      <c r="E2672" s="64"/>
      <c r="F2672" s="85" t="s">
        <v>63</v>
      </c>
    </row>
    <row r="2673" spans="1:6" x14ac:dyDescent="0.25">
      <c r="A2673" s="85">
        <v>1396413357</v>
      </c>
      <c r="E2673"/>
      <c r="F2673" s="85" t="s">
        <v>67</v>
      </c>
    </row>
    <row r="2674" spans="1:6" x14ac:dyDescent="0.25">
      <c r="A2674" s="85">
        <v>1023004470</v>
      </c>
      <c r="E2674" s="64"/>
      <c r="F2674" s="85" t="s">
        <v>66</v>
      </c>
    </row>
    <row r="2675" spans="1:6" x14ac:dyDescent="0.25">
      <c r="A2675" s="85">
        <v>1871653782</v>
      </c>
      <c r="E2675" s="64"/>
      <c r="F2675" s="85" t="s">
        <v>63</v>
      </c>
    </row>
    <row r="2676" spans="1:6" x14ac:dyDescent="0.25">
      <c r="A2676" s="85">
        <v>1487614913</v>
      </c>
      <c r="E2676"/>
      <c r="F2676" s="85" t="s">
        <v>66</v>
      </c>
    </row>
    <row r="2677" spans="1:6" x14ac:dyDescent="0.25">
      <c r="A2677" s="85">
        <v>1437150364</v>
      </c>
      <c r="E2677"/>
      <c r="F2677" s="85" t="s">
        <v>70</v>
      </c>
    </row>
    <row r="2678" spans="1:6" x14ac:dyDescent="0.25">
      <c r="A2678" s="85">
        <v>1104879493</v>
      </c>
      <c r="E2678" s="64"/>
      <c r="F2678" s="85" t="s">
        <v>67</v>
      </c>
    </row>
    <row r="2679" spans="1:6" x14ac:dyDescent="0.25">
      <c r="A2679" s="85">
        <v>1386802957</v>
      </c>
      <c r="E2679" s="64"/>
      <c r="F2679" s="85" t="s">
        <v>63</v>
      </c>
    </row>
    <row r="2680" spans="1:6" x14ac:dyDescent="0.25">
      <c r="A2680" s="85">
        <v>1942231832</v>
      </c>
      <c r="E2680" s="64"/>
      <c r="F2680" s="85" t="s">
        <v>63</v>
      </c>
    </row>
    <row r="2681" spans="1:6" x14ac:dyDescent="0.25">
      <c r="A2681" s="85">
        <v>1114909371</v>
      </c>
      <c r="E2681"/>
      <c r="F2681" s="85" t="s">
        <v>66</v>
      </c>
    </row>
    <row r="2682" spans="1:6" x14ac:dyDescent="0.25">
      <c r="A2682" s="85">
        <v>1124247861</v>
      </c>
      <c r="E2682" s="64"/>
      <c r="F2682" s="85" t="s">
        <v>66</v>
      </c>
    </row>
    <row r="2683" spans="1:6" x14ac:dyDescent="0.25">
      <c r="A2683" s="85">
        <v>1750402046</v>
      </c>
      <c r="E2683" s="64"/>
      <c r="F2683" s="85" t="s">
        <v>66</v>
      </c>
    </row>
    <row r="2684" spans="1:6" x14ac:dyDescent="0.25">
      <c r="A2684" s="85">
        <v>1235216425</v>
      </c>
      <c r="E2684" s="64"/>
      <c r="F2684" s="85" t="s">
        <v>67</v>
      </c>
    </row>
    <row r="2685" spans="1:6" x14ac:dyDescent="0.25">
      <c r="A2685" s="85">
        <v>1770579989</v>
      </c>
      <c r="E2685" s="64"/>
      <c r="F2685" s="85" t="s">
        <v>63</v>
      </c>
    </row>
    <row r="2686" spans="1:6" x14ac:dyDescent="0.25">
      <c r="A2686" s="85">
        <v>1881808715</v>
      </c>
      <c r="E2686" s="64"/>
      <c r="F2686" s="85" t="s">
        <v>67</v>
      </c>
    </row>
    <row r="2687" spans="1:6" x14ac:dyDescent="0.25">
      <c r="A2687" s="85">
        <v>1467643932</v>
      </c>
      <c r="E2687"/>
      <c r="F2687" s="85" t="s">
        <v>67</v>
      </c>
    </row>
    <row r="2688" spans="1:6" x14ac:dyDescent="0.25">
      <c r="A2688" s="85">
        <v>1205071677</v>
      </c>
      <c r="E2688"/>
      <c r="F2688" s="85" t="s">
        <v>63</v>
      </c>
    </row>
    <row r="2689" spans="1:6" x14ac:dyDescent="0.25">
      <c r="A2689" s="85">
        <v>1255306072</v>
      </c>
      <c r="E2689"/>
      <c r="F2689" s="85" t="s">
        <v>66</v>
      </c>
    </row>
    <row r="2690" spans="1:6" x14ac:dyDescent="0.25">
      <c r="A2690" s="85">
        <v>1003806043</v>
      </c>
      <c r="E2690"/>
      <c r="F2690" s="85" t="s">
        <v>66</v>
      </c>
    </row>
    <row r="2691" spans="1:6" x14ac:dyDescent="0.25">
      <c r="A2691" s="85">
        <v>1073800181</v>
      </c>
      <c r="E2691"/>
      <c r="F2691" s="85" t="s">
        <v>68</v>
      </c>
    </row>
    <row r="2692" spans="1:6" x14ac:dyDescent="0.25">
      <c r="A2692" s="85">
        <v>1154689685</v>
      </c>
      <c r="E2692" s="64"/>
      <c r="F2692" s="85" t="s">
        <v>66</v>
      </c>
    </row>
    <row r="2693" spans="1:6" x14ac:dyDescent="0.25">
      <c r="A2693" s="85">
        <v>1740553494</v>
      </c>
      <c r="E2693" s="64"/>
      <c r="F2693" s="85" t="s">
        <v>63</v>
      </c>
    </row>
    <row r="2694" spans="1:6" x14ac:dyDescent="0.25">
      <c r="A2694" s="85">
        <v>1073856027</v>
      </c>
      <c r="E2694" s="64"/>
      <c r="F2694" s="85" t="s">
        <v>63</v>
      </c>
    </row>
    <row r="2695" spans="1:6" x14ac:dyDescent="0.25">
      <c r="A2695" s="85">
        <v>1487061438</v>
      </c>
      <c r="E2695" s="64"/>
      <c r="F2695" s="85" t="s">
        <v>63</v>
      </c>
    </row>
    <row r="2696" spans="1:6" x14ac:dyDescent="0.25">
      <c r="A2696" s="85">
        <v>1710151527</v>
      </c>
      <c r="E2696"/>
      <c r="F2696" s="85" t="s">
        <v>63</v>
      </c>
    </row>
    <row r="2697" spans="1:6" x14ac:dyDescent="0.25">
      <c r="A2697" s="85">
        <v>1770974974</v>
      </c>
      <c r="E2697"/>
      <c r="F2697" s="85" t="s">
        <v>68</v>
      </c>
    </row>
    <row r="2698" spans="1:6" x14ac:dyDescent="0.25">
      <c r="A2698" s="85">
        <v>1457883241</v>
      </c>
      <c r="E2698"/>
      <c r="F2698" s="85" t="s">
        <v>67</v>
      </c>
    </row>
    <row r="2699" spans="1:6" x14ac:dyDescent="0.25">
      <c r="A2699" s="85">
        <v>1063051019</v>
      </c>
      <c r="E2699" s="64"/>
      <c r="F2699" s="85" t="s">
        <v>63</v>
      </c>
    </row>
    <row r="2700" spans="1:6" x14ac:dyDescent="0.25">
      <c r="A2700" s="85">
        <v>1104459270</v>
      </c>
      <c r="E2700"/>
      <c r="F2700" s="85" t="s">
        <v>63</v>
      </c>
    </row>
    <row r="2701" spans="1:6" x14ac:dyDescent="0.25">
      <c r="A2701" s="85">
        <v>1275631285</v>
      </c>
      <c r="E2701"/>
      <c r="F2701" s="85" t="s">
        <v>63</v>
      </c>
    </row>
    <row r="2702" spans="1:6" x14ac:dyDescent="0.25">
      <c r="A2702" s="85">
        <v>1093717985</v>
      </c>
      <c r="E2702"/>
      <c r="F2702" s="85" t="s">
        <v>66</v>
      </c>
    </row>
    <row r="2703" spans="1:6" x14ac:dyDescent="0.25">
      <c r="A2703" s="85">
        <v>1760426308</v>
      </c>
      <c r="E2703"/>
      <c r="F2703" s="85" t="s">
        <v>70</v>
      </c>
    </row>
    <row r="2704" spans="1:6" x14ac:dyDescent="0.25">
      <c r="A2704" s="85">
        <v>1215939897</v>
      </c>
      <c r="E2704"/>
      <c r="F2704" s="85" t="s">
        <v>66</v>
      </c>
    </row>
    <row r="2705" spans="1:6" x14ac:dyDescent="0.25">
      <c r="A2705" s="85">
        <v>1982694030</v>
      </c>
      <c r="E2705"/>
      <c r="F2705" s="85" t="s">
        <v>66</v>
      </c>
    </row>
    <row r="2706" spans="1:6" x14ac:dyDescent="0.25">
      <c r="A2706" s="85">
        <v>1265491385</v>
      </c>
      <c r="E2706"/>
      <c r="F2706" s="85" t="s">
        <v>66</v>
      </c>
    </row>
    <row r="2707" spans="1:6" x14ac:dyDescent="0.25">
      <c r="A2707" s="85">
        <v>1407960453</v>
      </c>
      <c r="E2707"/>
      <c r="F2707" s="85" t="s">
        <v>63</v>
      </c>
    </row>
    <row r="2708" spans="1:6" x14ac:dyDescent="0.25">
      <c r="A2708" s="85">
        <v>1922039684</v>
      </c>
      <c r="E2708"/>
      <c r="F2708" s="85" t="s">
        <v>67</v>
      </c>
    </row>
    <row r="2709" spans="1:6" x14ac:dyDescent="0.25">
      <c r="A2709" s="85">
        <v>1023160447</v>
      </c>
      <c r="E2709"/>
      <c r="F2709" s="85" t="s">
        <v>63</v>
      </c>
    </row>
    <row r="2710" spans="1:6" x14ac:dyDescent="0.25">
      <c r="A2710" s="85">
        <v>1659369718</v>
      </c>
      <c r="E2710" s="64"/>
      <c r="F2710" s="85" t="s">
        <v>66</v>
      </c>
    </row>
    <row r="2711" spans="1:6" x14ac:dyDescent="0.25">
      <c r="A2711" s="85">
        <v>1861493413</v>
      </c>
      <c r="E2711"/>
      <c r="F2711" s="85" t="s">
        <v>66</v>
      </c>
    </row>
    <row r="2712" spans="1:6" x14ac:dyDescent="0.25">
      <c r="A2712" s="85">
        <v>1326135377</v>
      </c>
      <c r="E2712" s="64"/>
      <c r="F2712" s="85" t="s">
        <v>63</v>
      </c>
    </row>
    <row r="2713" spans="1:6" x14ac:dyDescent="0.25">
      <c r="A2713" s="85">
        <v>1518082510</v>
      </c>
      <c r="E2713" s="64"/>
      <c r="F2713" s="85" t="s">
        <v>63</v>
      </c>
    </row>
    <row r="2714" spans="1:6" x14ac:dyDescent="0.25">
      <c r="A2714" s="85">
        <v>1427033760</v>
      </c>
      <c r="E2714" s="64"/>
      <c r="F2714" s="85" t="s">
        <v>63</v>
      </c>
    </row>
    <row r="2715" spans="1:6" x14ac:dyDescent="0.25">
      <c r="A2715" s="85">
        <v>1477593473</v>
      </c>
      <c r="E2715"/>
      <c r="F2715" s="85" t="s">
        <v>68</v>
      </c>
    </row>
    <row r="2716" spans="1:6" x14ac:dyDescent="0.25">
      <c r="A2716" s="85">
        <v>1588847271</v>
      </c>
      <c r="E2716" s="64"/>
      <c r="F2716" s="85" t="s">
        <v>66</v>
      </c>
    </row>
    <row r="2717" spans="1:6" x14ac:dyDescent="0.25">
      <c r="A2717" s="85">
        <v>1912136979</v>
      </c>
      <c r="E2717" s="64"/>
      <c r="F2717" s="85" t="s">
        <v>66</v>
      </c>
    </row>
    <row r="2718" spans="1:6" x14ac:dyDescent="0.25">
      <c r="A2718" s="85">
        <v>1053402339</v>
      </c>
      <c r="E2718"/>
      <c r="F2718" s="85" t="s">
        <v>66</v>
      </c>
    </row>
    <row r="2719" spans="1:6" x14ac:dyDescent="0.25">
      <c r="A2719" s="85">
        <v>1841451580</v>
      </c>
      <c r="E2719" s="64"/>
      <c r="F2719" s="85" t="s">
        <v>67</v>
      </c>
    </row>
    <row r="2720" spans="1:6" x14ac:dyDescent="0.25">
      <c r="A2720" s="85">
        <v>1922369248</v>
      </c>
      <c r="E2720"/>
      <c r="F2720" s="85" t="s">
        <v>66</v>
      </c>
    </row>
    <row r="2721" spans="1:6" x14ac:dyDescent="0.25">
      <c r="A2721" s="85">
        <v>1730147315</v>
      </c>
      <c r="E2721" s="64"/>
      <c r="F2721" s="85" t="s">
        <v>70</v>
      </c>
    </row>
    <row r="2722" spans="1:6" x14ac:dyDescent="0.25">
      <c r="A2722" s="85">
        <v>1174066799</v>
      </c>
      <c r="E2722" s="64"/>
      <c r="F2722" s="85" t="s">
        <v>66</v>
      </c>
    </row>
    <row r="2723" spans="1:6" x14ac:dyDescent="0.25">
      <c r="A2723" s="85">
        <v>1700426962</v>
      </c>
      <c r="E2723"/>
      <c r="F2723" s="85" t="s">
        <v>63</v>
      </c>
    </row>
    <row r="2724" spans="1:6" x14ac:dyDescent="0.25">
      <c r="A2724" s="85">
        <v>1326675109</v>
      </c>
      <c r="E2724" s="64"/>
      <c r="F2724" s="85" t="s">
        <v>63</v>
      </c>
    </row>
    <row r="2725" spans="1:6" x14ac:dyDescent="0.25">
      <c r="A2725" s="85">
        <v>1821617077</v>
      </c>
      <c r="E2725"/>
      <c r="F2725" s="85" t="s">
        <v>66</v>
      </c>
    </row>
    <row r="2726" spans="1:6" x14ac:dyDescent="0.25">
      <c r="A2726" s="85">
        <v>1447713664</v>
      </c>
      <c r="E2726" s="64"/>
      <c r="F2726" s="85" t="s">
        <v>68</v>
      </c>
    </row>
    <row r="2727" spans="1:6" x14ac:dyDescent="0.25">
      <c r="A2727" s="85">
        <v>1518922087</v>
      </c>
      <c r="E2727" s="64"/>
      <c r="F2727" s="85" t="s">
        <v>66</v>
      </c>
    </row>
    <row r="2728" spans="1:6" x14ac:dyDescent="0.25">
      <c r="A2728" s="85">
        <v>1699762484</v>
      </c>
      <c r="E2728"/>
      <c r="F2728" s="85" t="s">
        <v>63</v>
      </c>
    </row>
    <row r="2729" spans="1:6" x14ac:dyDescent="0.25">
      <c r="A2729" s="85">
        <v>1932169307</v>
      </c>
      <c r="E2729" s="64"/>
      <c r="F2729" s="85" t="s">
        <v>63</v>
      </c>
    </row>
    <row r="2730" spans="1:6" x14ac:dyDescent="0.25">
      <c r="A2730" s="85">
        <v>1003898602</v>
      </c>
      <c r="E2730" s="64"/>
      <c r="F2730" s="85" t="s">
        <v>63</v>
      </c>
    </row>
    <row r="2731" spans="1:6" x14ac:dyDescent="0.25">
      <c r="A2731" s="85">
        <v>1306812326</v>
      </c>
      <c r="E2731"/>
      <c r="F2731" s="85" t="s">
        <v>63</v>
      </c>
    </row>
    <row r="2732" spans="1:6" x14ac:dyDescent="0.25">
      <c r="A2732" s="85">
        <v>1598769283</v>
      </c>
      <c r="E2732" s="64"/>
      <c r="F2732" s="85" t="s">
        <v>68</v>
      </c>
    </row>
    <row r="2733" spans="1:6" x14ac:dyDescent="0.25">
      <c r="A2733" s="85">
        <v>1770539850</v>
      </c>
      <c r="E2733"/>
      <c r="F2733" s="85" t="s">
        <v>66</v>
      </c>
    </row>
    <row r="2734" spans="1:6" x14ac:dyDescent="0.25">
      <c r="A2734" s="85">
        <v>1366431231</v>
      </c>
      <c r="E2734" s="64"/>
      <c r="F2734" s="85" t="s">
        <v>66</v>
      </c>
    </row>
    <row r="2735" spans="1:6" x14ac:dyDescent="0.25">
      <c r="A2735" s="85">
        <v>1114136967</v>
      </c>
      <c r="E2735"/>
      <c r="F2735" s="85" t="s">
        <v>66</v>
      </c>
    </row>
    <row r="2736" spans="1:6" x14ac:dyDescent="0.25">
      <c r="A2736" s="85">
        <v>1104813559</v>
      </c>
      <c r="E2736"/>
      <c r="F2736" s="85" t="s">
        <v>63</v>
      </c>
    </row>
    <row r="2737" spans="1:6" x14ac:dyDescent="0.25">
      <c r="A2737" s="85">
        <v>1679568620</v>
      </c>
      <c r="E2737" s="64"/>
      <c r="F2737" s="85" t="s">
        <v>63</v>
      </c>
    </row>
    <row r="2738" spans="1:6" x14ac:dyDescent="0.25">
      <c r="A2738" s="85">
        <v>1053365742</v>
      </c>
      <c r="E2738"/>
      <c r="F2738" s="85" t="s">
        <v>63</v>
      </c>
    </row>
    <row r="2739" spans="1:6" x14ac:dyDescent="0.25">
      <c r="A2739" s="85">
        <v>1659301729</v>
      </c>
      <c r="E2739"/>
      <c r="F2739" s="85" t="s">
        <v>67</v>
      </c>
    </row>
    <row r="2740" spans="1:6" x14ac:dyDescent="0.25">
      <c r="A2740" s="85">
        <v>1013915594</v>
      </c>
      <c r="E2740"/>
      <c r="F2740" s="85" t="s">
        <v>66</v>
      </c>
    </row>
    <row r="2741" spans="1:6" x14ac:dyDescent="0.25">
      <c r="A2741" s="85">
        <v>1881816619</v>
      </c>
      <c r="E2741"/>
      <c r="F2741" s="85" t="s">
        <v>70</v>
      </c>
    </row>
    <row r="2742" spans="1:6" x14ac:dyDescent="0.25">
      <c r="A2742" s="85">
        <v>1003163486</v>
      </c>
      <c r="E2742"/>
      <c r="F2742" s="85" t="s">
        <v>63</v>
      </c>
    </row>
    <row r="2743" spans="1:6" x14ac:dyDescent="0.25">
      <c r="A2743" s="85">
        <v>1104155530</v>
      </c>
      <c r="E2743" s="64"/>
      <c r="F2743" s="85" t="s">
        <v>66</v>
      </c>
    </row>
    <row r="2744" spans="1:6" x14ac:dyDescent="0.25">
      <c r="A2744" s="85">
        <v>1033378195</v>
      </c>
      <c r="E2744"/>
      <c r="F2744" s="85" t="s">
        <v>63</v>
      </c>
    </row>
    <row r="2745" spans="1:6" x14ac:dyDescent="0.25">
      <c r="A2745" s="85">
        <v>1518925965</v>
      </c>
      <c r="E2745"/>
      <c r="F2745" s="85" t="s">
        <v>68</v>
      </c>
    </row>
    <row r="2746" spans="1:6" x14ac:dyDescent="0.25">
      <c r="A2746" s="85">
        <v>1588042444</v>
      </c>
      <c r="E2746" s="64"/>
      <c r="F2746" s="85" t="s">
        <v>63</v>
      </c>
    </row>
    <row r="2747" spans="1:6" x14ac:dyDescent="0.25">
      <c r="A2747" s="85">
        <v>1346650470</v>
      </c>
      <c r="E2747" s="64"/>
      <c r="F2747" s="85" t="s">
        <v>63</v>
      </c>
    </row>
    <row r="2748" spans="1:6" x14ac:dyDescent="0.25">
      <c r="A2748" s="85">
        <v>1982000683</v>
      </c>
      <c r="E2748" s="64"/>
      <c r="F2748" s="85" t="s">
        <v>67</v>
      </c>
    </row>
    <row r="2749" spans="1:6" x14ac:dyDescent="0.25">
      <c r="A2749" s="85">
        <v>1366769895</v>
      </c>
      <c r="E2749" s="64"/>
      <c r="F2749" s="85" t="s">
        <v>63</v>
      </c>
    </row>
    <row r="2750" spans="1:6" x14ac:dyDescent="0.25">
      <c r="A2750" s="85">
        <v>1568961217</v>
      </c>
      <c r="E2750" s="64"/>
      <c r="F2750" s="85" t="s">
        <v>63</v>
      </c>
    </row>
    <row r="2751" spans="1:6" x14ac:dyDescent="0.25">
      <c r="A2751" s="85">
        <v>1588175145</v>
      </c>
      <c r="E2751" s="64"/>
      <c r="F2751" s="85" t="s">
        <v>70</v>
      </c>
    </row>
    <row r="2752" spans="1:6" x14ac:dyDescent="0.25">
      <c r="A2752" s="85">
        <v>1710491022</v>
      </c>
      <c r="E2752"/>
      <c r="F2752" s="85" t="s">
        <v>67</v>
      </c>
    </row>
    <row r="2753" spans="1:6" x14ac:dyDescent="0.25">
      <c r="A2753" s="85">
        <v>1083102933</v>
      </c>
      <c r="E2753" s="64"/>
      <c r="F2753" s="85" t="s">
        <v>63</v>
      </c>
    </row>
    <row r="2754" spans="1:6" x14ac:dyDescent="0.25">
      <c r="A2754" s="85">
        <v>1760036941</v>
      </c>
      <c r="E2754" s="64"/>
      <c r="F2754" s="85" t="s">
        <v>63</v>
      </c>
    </row>
    <row r="2755" spans="1:6" x14ac:dyDescent="0.25">
      <c r="A2755" s="85">
        <v>1073130688</v>
      </c>
      <c r="E2755"/>
      <c r="F2755" s="85" t="s">
        <v>66</v>
      </c>
    </row>
    <row r="2756" spans="1:6" x14ac:dyDescent="0.25">
      <c r="A2756" s="85">
        <v>1578164760</v>
      </c>
      <c r="E2756"/>
      <c r="F2756" s="85" t="s">
        <v>70</v>
      </c>
    </row>
    <row r="2757" spans="1:6" x14ac:dyDescent="0.25">
      <c r="A2757" s="85">
        <v>1073508560</v>
      </c>
      <c r="E2757" s="64"/>
      <c r="F2757" s="85" t="s">
        <v>70</v>
      </c>
    </row>
    <row r="2758" spans="1:6" x14ac:dyDescent="0.25">
      <c r="A2758" s="85">
        <v>1740594928</v>
      </c>
      <c r="E2758" s="64"/>
      <c r="F2758" s="85" t="s">
        <v>68</v>
      </c>
    </row>
    <row r="2759" spans="1:6" x14ac:dyDescent="0.25">
      <c r="A2759" s="85">
        <v>1255327284</v>
      </c>
      <c r="E2759" s="64"/>
      <c r="F2759" s="85" t="s">
        <v>67</v>
      </c>
    </row>
    <row r="2760" spans="1:6" x14ac:dyDescent="0.25">
      <c r="A2760" s="85">
        <v>1225020134</v>
      </c>
      <c r="E2760" s="64"/>
      <c r="F2760" s="85" t="s">
        <v>63</v>
      </c>
    </row>
    <row r="2761" spans="1:6" x14ac:dyDescent="0.25">
      <c r="A2761" s="85">
        <v>1568794543</v>
      </c>
      <c r="E2761"/>
      <c r="F2761" s="85" t="s">
        <v>67</v>
      </c>
    </row>
    <row r="2762" spans="1:6" x14ac:dyDescent="0.25">
      <c r="A2762" s="85">
        <v>1770580029</v>
      </c>
      <c r="E2762"/>
      <c r="F2762" s="85" t="s">
        <v>68</v>
      </c>
    </row>
    <row r="2763" spans="1:6" x14ac:dyDescent="0.25">
      <c r="A2763" s="85">
        <v>1932168143</v>
      </c>
      <c r="E2763"/>
      <c r="F2763" s="85" t="s">
        <v>63</v>
      </c>
    </row>
    <row r="2764" spans="1:6" x14ac:dyDescent="0.25">
      <c r="A2764" s="85">
        <v>1740258425</v>
      </c>
      <c r="E2764" s="64"/>
      <c r="F2764" s="85" t="s">
        <v>63</v>
      </c>
    </row>
    <row r="2765" spans="1:6" x14ac:dyDescent="0.25">
      <c r="A2765" s="85">
        <v>1245203561</v>
      </c>
      <c r="E2765"/>
      <c r="F2765" s="85" t="s">
        <v>66</v>
      </c>
    </row>
    <row r="2766" spans="1:6" x14ac:dyDescent="0.25">
      <c r="A2766" s="85">
        <v>1710946082</v>
      </c>
      <c r="E2766"/>
      <c r="F2766" s="85" t="s">
        <v>67</v>
      </c>
    </row>
    <row r="2767" spans="1:6" x14ac:dyDescent="0.25">
      <c r="A2767" s="85">
        <v>1053407155</v>
      </c>
      <c r="E2767" s="64"/>
      <c r="F2767" s="85" t="s">
        <v>63</v>
      </c>
    </row>
    <row r="2768" spans="1:6" x14ac:dyDescent="0.25">
      <c r="A2768" s="85">
        <v>1972761278</v>
      </c>
      <c r="E2768" s="64"/>
      <c r="F2768" s="85" t="s">
        <v>68</v>
      </c>
    </row>
    <row r="2769" spans="1:6" x14ac:dyDescent="0.25">
      <c r="A2769" s="85">
        <v>1639380934</v>
      </c>
      <c r="E2769" s="64"/>
      <c r="F2769" s="85" t="s">
        <v>66</v>
      </c>
    </row>
    <row r="2770" spans="1:6" x14ac:dyDescent="0.25">
      <c r="A2770" s="85">
        <v>1013980549</v>
      </c>
      <c r="E2770"/>
      <c r="F2770" s="85" t="s">
        <v>66</v>
      </c>
    </row>
    <row r="2771" spans="1:6" x14ac:dyDescent="0.25">
      <c r="A2771" s="85">
        <v>1497727234</v>
      </c>
      <c r="E2771" s="64"/>
      <c r="F2771" s="85" t="s">
        <v>70</v>
      </c>
    </row>
    <row r="2772" spans="1:6" x14ac:dyDescent="0.25">
      <c r="A2772" s="85">
        <v>1548456890</v>
      </c>
      <c r="E2772"/>
      <c r="F2772" s="85" t="s">
        <v>63</v>
      </c>
    </row>
    <row r="2773" spans="1:6" x14ac:dyDescent="0.25">
      <c r="A2773" s="85">
        <v>1114906278</v>
      </c>
      <c r="E2773" s="64"/>
      <c r="F2773" s="85" t="s">
        <v>70</v>
      </c>
    </row>
    <row r="2774" spans="1:6" x14ac:dyDescent="0.25">
      <c r="A2774" s="85">
        <v>1538322151</v>
      </c>
      <c r="E2774"/>
      <c r="F2774" s="85" t="s">
        <v>68</v>
      </c>
    </row>
    <row r="2775" spans="1:6" x14ac:dyDescent="0.25">
      <c r="A2775" s="85">
        <v>1457449043</v>
      </c>
      <c r="E2775" s="64"/>
      <c r="F2775" s="85" t="s">
        <v>66</v>
      </c>
    </row>
    <row r="2776" spans="1:6" x14ac:dyDescent="0.25">
      <c r="A2776" s="85">
        <v>1326079278</v>
      </c>
      <c r="E2776"/>
      <c r="F2776" s="85" t="s">
        <v>63</v>
      </c>
    </row>
    <row r="2777" spans="1:6" x14ac:dyDescent="0.25">
      <c r="A2777" s="85">
        <v>1588913537</v>
      </c>
      <c r="E2777" s="64"/>
      <c r="F2777" s="85" t="s">
        <v>67</v>
      </c>
    </row>
    <row r="2778" spans="1:6" x14ac:dyDescent="0.25">
      <c r="A2778" s="85">
        <v>1952542680</v>
      </c>
      <c r="E2778"/>
      <c r="F2778" s="85" t="s">
        <v>63</v>
      </c>
    </row>
    <row r="2779" spans="1:6" x14ac:dyDescent="0.25">
      <c r="A2779" s="85">
        <v>1174821540</v>
      </c>
      <c r="E2779" s="64"/>
      <c r="F2779" s="85" t="s">
        <v>66</v>
      </c>
    </row>
    <row r="2780" spans="1:6" x14ac:dyDescent="0.25">
      <c r="A2780" s="85">
        <v>1265536601</v>
      </c>
      <c r="E2780"/>
      <c r="F2780" s="85" t="s">
        <v>70</v>
      </c>
    </row>
    <row r="2781" spans="1:6" x14ac:dyDescent="0.25">
      <c r="A2781" s="85">
        <v>1710229596</v>
      </c>
      <c r="E2781" s="64"/>
      <c r="F2781" s="85" t="s">
        <v>67</v>
      </c>
    </row>
    <row r="2782" spans="1:6" x14ac:dyDescent="0.25">
      <c r="A2782" s="85">
        <v>1598100893</v>
      </c>
      <c r="E2782"/>
      <c r="F2782" s="85" t="s">
        <v>63</v>
      </c>
    </row>
    <row r="2783" spans="1:6" x14ac:dyDescent="0.25">
      <c r="A2783" s="85">
        <v>1013259506</v>
      </c>
      <c r="E2783" s="64"/>
      <c r="F2783" s="85" t="s">
        <v>66</v>
      </c>
    </row>
    <row r="2784" spans="1:6" x14ac:dyDescent="0.25">
      <c r="A2784" s="85">
        <v>1356754360</v>
      </c>
      <c r="E2784"/>
      <c r="F2784" s="85" t="s">
        <v>63</v>
      </c>
    </row>
    <row r="2785" spans="1:6" x14ac:dyDescent="0.25">
      <c r="A2785" s="85">
        <v>1649791187</v>
      </c>
      <c r="E2785"/>
      <c r="F2785" s="85" t="s">
        <v>63</v>
      </c>
    </row>
    <row r="2786" spans="1:6" x14ac:dyDescent="0.25">
      <c r="A2786" s="85">
        <v>1437211786</v>
      </c>
      <c r="E2786"/>
      <c r="F2786" s="85" t="s">
        <v>70</v>
      </c>
    </row>
    <row r="2787" spans="1:6" x14ac:dyDescent="0.25">
      <c r="A2787" s="85">
        <v>1164194692</v>
      </c>
      <c r="E2787" s="64"/>
      <c r="F2787" s="85" t="s">
        <v>68</v>
      </c>
    </row>
    <row r="2788" spans="1:6" x14ac:dyDescent="0.25">
      <c r="A2788" s="85">
        <v>1164435103</v>
      </c>
      <c r="E2788"/>
      <c r="F2788" s="85" t="s">
        <v>66</v>
      </c>
    </row>
    <row r="2789" spans="1:6" x14ac:dyDescent="0.25">
      <c r="A2789" s="85">
        <v>1649299686</v>
      </c>
      <c r="E2789" s="64"/>
      <c r="F2789" s="85" t="s">
        <v>68</v>
      </c>
    </row>
    <row r="2790" spans="1:6" x14ac:dyDescent="0.25">
      <c r="A2790" s="85">
        <v>1306930920</v>
      </c>
      <c r="E2790" s="64"/>
      <c r="F2790" s="85" t="s">
        <v>66</v>
      </c>
    </row>
    <row r="2791" spans="1:6" x14ac:dyDescent="0.25">
      <c r="A2791" s="85">
        <v>1952390213</v>
      </c>
      <c r="E2791" s="64"/>
      <c r="F2791" s="85" t="s">
        <v>70</v>
      </c>
    </row>
    <row r="2792" spans="1:6" x14ac:dyDescent="0.25">
      <c r="A2792" s="85">
        <v>1407955008</v>
      </c>
      <c r="E2792"/>
      <c r="F2792" s="85" t="s">
        <v>63</v>
      </c>
    </row>
    <row r="2793" spans="1:6" x14ac:dyDescent="0.25">
      <c r="A2793" s="85">
        <v>1104928043</v>
      </c>
      <c r="E2793" s="64"/>
      <c r="F2793" s="85" t="s">
        <v>63</v>
      </c>
    </row>
    <row r="2794" spans="1:6" x14ac:dyDescent="0.25">
      <c r="A2794" s="85">
        <v>1851307680</v>
      </c>
      <c r="E2794" s="64"/>
      <c r="F2794" s="85" t="s">
        <v>63</v>
      </c>
    </row>
    <row r="2795" spans="1:6" x14ac:dyDescent="0.25">
      <c r="A2795" s="85">
        <v>1114179116</v>
      </c>
      <c r="E2795" s="64"/>
      <c r="F2795" s="85" t="s">
        <v>63</v>
      </c>
    </row>
    <row r="2796" spans="1:6" x14ac:dyDescent="0.25">
      <c r="A2796" s="85">
        <v>1093035917</v>
      </c>
      <c r="E2796"/>
      <c r="F2796" s="85" t="s">
        <v>63</v>
      </c>
    </row>
    <row r="2797" spans="1:6" x14ac:dyDescent="0.25">
      <c r="A2797" s="85">
        <v>1811104789</v>
      </c>
      <c r="E2797"/>
      <c r="F2797" s="85" t="s">
        <v>63</v>
      </c>
    </row>
    <row r="2798" spans="1:6" x14ac:dyDescent="0.25">
      <c r="A2798" s="85">
        <v>1205032224</v>
      </c>
      <c r="E2798"/>
      <c r="F2798" s="85" t="s">
        <v>63</v>
      </c>
    </row>
    <row r="2799" spans="1:6" x14ac:dyDescent="0.25">
      <c r="A2799" s="85">
        <v>1639326424</v>
      </c>
      <c r="E2799" s="64"/>
      <c r="F2799" s="85" t="s">
        <v>66</v>
      </c>
    </row>
    <row r="2800" spans="1:6" x14ac:dyDescent="0.25">
      <c r="A2800" s="85">
        <v>1093748089</v>
      </c>
      <c r="E2800"/>
      <c r="F2800" s="85" t="s">
        <v>66</v>
      </c>
    </row>
    <row r="2801" spans="1:6" x14ac:dyDescent="0.25">
      <c r="A2801" s="85">
        <v>1366676223</v>
      </c>
      <c r="E2801" s="64"/>
      <c r="F2801" s="85" t="s">
        <v>63</v>
      </c>
    </row>
    <row r="2802" spans="1:6" x14ac:dyDescent="0.25">
      <c r="A2802" s="85">
        <v>1538274428</v>
      </c>
      <c r="E2802" s="64"/>
      <c r="F2802" s="85" t="s">
        <v>63</v>
      </c>
    </row>
    <row r="2803" spans="1:6" x14ac:dyDescent="0.25">
      <c r="A2803" s="85">
        <v>1073776985</v>
      </c>
      <c r="E2803"/>
      <c r="F2803" s="85" t="s">
        <v>68</v>
      </c>
    </row>
    <row r="2804" spans="1:6" x14ac:dyDescent="0.25">
      <c r="A2804" s="85">
        <v>1861448078</v>
      </c>
      <c r="E2804"/>
      <c r="F2804" s="85" t="s">
        <v>63</v>
      </c>
    </row>
    <row r="2805" spans="1:6" x14ac:dyDescent="0.25">
      <c r="A2805" s="85">
        <v>1821230871</v>
      </c>
      <c r="E2805" s="64"/>
      <c r="F2805" s="85" t="s">
        <v>66</v>
      </c>
    </row>
    <row r="2806" spans="1:6" x14ac:dyDescent="0.25">
      <c r="A2806" s="85">
        <v>1336465939</v>
      </c>
      <c r="E2806" s="64"/>
      <c r="F2806" s="85" t="s">
        <v>70</v>
      </c>
    </row>
    <row r="2807" spans="1:6" x14ac:dyDescent="0.25">
      <c r="A2807" s="85">
        <v>1811193485</v>
      </c>
      <c r="E2807"/>
      <c r="F2807" s="85" t="s">
        <v>63</v>
      </c>
    </row>
    <row r="2808" spans="1:6" x14ac:dyDescent="0.25">
      <c r="A2808" s="85">
        <v>1649560806</v>
      </c>
      <c r="E2808"/>
      <c r="F2808" s="85" t="s">
        <v>67</v>
      </c>
    </row>
    <row r="2809" spans="1:6" x14ac:dyDescent="0.25">
      <c r="A2809" s="85">
        <v>1871665299</v>
      </c>
      <c r="E2809"/>
      <c r="F2809" s="85" t="s">
        <v>66</v>
      </c>
    </row>
    <row r="2810" spans="1:6" x14ac:dyDescent="0.25">
      <c r="A2810" s="85">
        <v>1396163341</v>
      </c>
      <c r="E2810"/>
      <c r="F2810" s="85" t="s">
        <v>67</v>
      </c>
    </row>
    <row r="2811" spans="1:6" x14ac:dyDescent="0.25">
      <c r="A2811" s="85">
        <v>1407259617</v>
      </c>
      <c r="E2811"/>
      <c r="F2811" s="85" t="s">
        <v>67</v>
      </c>
    </row>
    <row r="2812" spans="1:6" x14ac:dyDescent="0.25">
      <c r="A2812" s="85">
        <v>1407084494</v>
      </c>
      <c r="E2812" s="64"/>
      <c r="F2812" s="85" t="s">
        <v>63</v>
      </c>
    </row>
    <row r="2813" spans="1:6" x14ac:dyDescent="0.25">
      <c r="A2813" s="85">
        <v>1477074755</v>
      </c>
      <c r="E2813"/>
      <c r="F2813" s="85" t="s">
        <v>63</v>
      </c>
    </row>
    <row r="2814" spans="1:6" x14ac:dyDescent="0.25">
      <c r="A2814" s="85">
        <v>1306266408</v>
      </c>
      <c r="E2814"/>
      <c r="F2814" s="85" t="s">
        <v>67</v>
      </c>
    </row>
    <row r="2815" spans="1:6" x14ac:dyDescent="0.25">
      <c r="A2815" s="85" t="s">
        <v>69</v>
      </c>
      <c r="E2815"/>
      <c r="F2815" s="85" t="s">
        <v>66</v>
      </c>
    </row>
    <row r="2816" spans="1:6" x14ac:dyDescent="0.25">
      <c r="A2816" s="85">
        <v>1083227128</v>
      </c>
      <c r="E2816"/>
      <c r="F2816" s="85" t="s">
        <v>63</v>
      </c>
    </row>
    <row r="2817" spans="1:6" x14ac:dyDescent="0.25">
      <c r="A2817" s="85">
        <v>1912593443</v>
      </c>
      <c r="E2817" s="64"/>
      <c r="F2817" s="85" t="s">
        <v>63</v>
      </c>
    </row>
    <row r="2818" spans="1:6" x14ac:dyDescent="0.25">
      <c r="A2818" s="85">
        <v>1508525411</v>
      </c>
      <c r="E2818"/>
      <c r="F2818" s="85" t="s">
        <v>63</v>
      </c>
    </row>
    <row r="2819" spans="1:6" x14ac:dyDescent="0.25">
      <c r="A2819" s="85">
        <v>1144931916</v>
      </c>
      <c r="E2819"/>
      <c r="F2819" s="85" t="s">
        <v>63</v>
      </c>
    </row>
    <row r="2820" spans="1:6" x14ac:dyDescent="0.25">
      <c r="A2820" s="85">
        <v>1285601419</v>
      </c>
      <c r="E2820"/>
      <c r="F2820" s="85" t="s">
        <v>63</v>
      </c>
    </row>
    <row r="2821" spans="1:6" x14ac:dyDescent="0.25">
      <c r="A2821" s="85">
        <v>1205885472</v>
      </c>
      <c r="E2821"/>
      <c r="F2821" s="85" t="s">
        <v>63</v>
      </c>
    </row>
    <row r="2822" spans="1:6" x14ac:dyDescent="0.25">
      <c r="A2822" s="85">
        <v>1639289382</v>
      </c>
      <c r="E2822"/>
      <c r="F2822" s="85" t="s">
        <v>63</v>
      </c>
    </row>
    <row r="2823" spans="1:6" x14ac:dyDescent="0.25">
      <c r="A2823" s="85">
        <v>1740230333</v>
      </c>
      <c r="E2823" s="64"/>
      <c r="F2823" s="85" t="s">
        <v>66</v>
      </c>
    </row>
    <row r="2824" spans="1:6" x14ac:dyDescent="0.25">
      <c r="A2824" s="85">
        <v>1083801518</v>
      </c>
      <c r="E2824"/>
      <c r="F2824" s="85" t="s">
        <v>63</v>
      </c>
    </row>
    <row r="2825" spans="1:6" x14ac:dyDescent="0.25">
      <c r="A2825" s="85">
        <v>1326242900</v>
      </c>
      <c r="E2825" s="64"/>
      <c r="F2825" s="85" t="s">
        <v>70</v>
      </c>
    </row>
    <row r="2826" spans="1:6" x14ac:dyDescent="0.25">
      <c r="A2826" s="85">
        <v>1518107051</v>
      </c>
      <c r="E2826"/>
      <c r="F2826" s="85" t="s">
        <v>63</v>
      </c>
    </row>
    <row r="2827" spans="1:6" x14ac:dyDescent="0.25">
      <c r="A2827" s="85">
        <v>1568637825</v>
      </c>
      <c r="E2827"/>
      <c r="F2827" s="85" t="s">
        <v>67</v>
      </c>
    </row>
    <row r="2828" spans="1:6" x14ac:dyDescent="0.25">
      <c r="A2828" s="85">
        <v>1760478689</v>
      </c>
      <c r="E2828" s="64"/>
      <c r="F2828" s="85" t="s">
        <v>63</v>
      </c>
    </row>
    <row r="2829" spans="1:6" x14ac:dyDescent="0.25">
      <c r="A2829" s="85">
        <v>1154309375</v>
      </c>
      <c r="E2829" s="64"/>
      <c r="F2829" s="85" t="s">
        <v>67</v>
      </c>
    </row>
    <row r="2830" spans="1:6" x14ac:dyDescent="0.25">
      <c r="A2830" s="85">
        <v>1487897997</v>
      </c>
      <c r="E2830"/>
      <c r="F2830" s="85" t="s">
        <v>66</v>
      </c>
    </row>
    <row r="2831" spans="1:6" x14ac:dyDescent="0.25">
      <c r="A2831" s="85">
        <v>1659390342</v>
      </c>
      <c r="E2831"/>
      <c r="F2831" s="85" t="s">
        <v>67</v>
      </c>
    </row>
    <row r="2832" spans="1:6" x14ac:dyDescent="0.25">
      <c r="A2832" s="85">
        <v>1871894329</v>
      </c>
      <c r="E2832" s="64"/>
      <c r="F2832" s="85" t="s">
        <v>63</v>
      </c>
    </row>
    <row r="2833" spans="1:6" x14ac:dyDescent="0.25">
      <c r="A2833" s="85">
        <v>1811099104</v>
      </c>
      <c r="E2833"/>
      <c r="F2833" s="85" t="s">
        <v>67</v>
      </c>
    </row>
    <row r="2834" spans="1:6" x14ac:dyDescent="0.25">
      <c r="A2834" s="85">
        <v>1669812087</v>
      </c>
      <c r="E2834" s="64"/>
      <c r="F2834" s="85" t="s">
        <v>67</v>
      </c>
    </row>
    <row r="2835" spans="1:6" x14ac:dyDescent="0.25">
      <c r="A2835" s="85">
        <v>1740523125</v>
      </c>
      <c r="E2835" s="64"/>
      <c r="F2835" s="85" t="s">
        <v>66</v>
      </c>
    </row>
    <row r="2836" spans="1:6" x14ac:dyDescent="0.25">
      <c r="A2836" s="85">
        <v>1629417761</v>
      </c>
      <c r="E2836" s="64"/>
      <c r="F2836" s="85" t="s">
        <v>63</v>
      </c>
    </row>
    <row r="2837" spans="1:6" x14ac:dyDescent="0.25">
      <c r="A2837" s="85" t="s">
        <v>69</v>
      </c>
      <c r="E2837" s="64"/>
      <c r="F2837" s="85" t="s">
        <v>66</v>
      </c>
    </row>
    <row r="2838" spans="1:6" x14ac:dyDescent="0.25">
      <c r="A2838" s="85">
        <v>1467858282</v>
      </c>
      <c r="E2838" s="64"/>
      <c r="F2838" s="85" t="s">
        <v>67</v>
      </c>
    </row>
    <row r="2839" spans="1:6" x14ac:dyDescent="0.25">
      <c r="A2839" s="85">
        <v>1588045165</v>
      </c>
      <c r="E2839"/>
      <c r="F2839" s="85" t="s">
        <v>70</v>
      </c>
    </row>
    <row r="2840" spans="1:6" x14ac:dyDescent="0.25">
      <c r="A2840" s="85">
        <v>1780079855</v>
      </c>
      <c r="E2840"/>
      <c r="F2840" s="85" t="s">
        <v>63</v>
      </c>
    </row>
    <row r="2841" spans="1:6" x14ac:dyDescent="0.25">
      <c r="A2841" s="85">
        <v>1427480466</v>
      </c>
      <c r="E2841"/>
      <c r="F2841" s="85" t="s">
        <v>66</v>
      </c>
    </row>
    <row r="2842" spans="1:6" x14ac:dyDescent="0.25">
      <c r="A2842" s="85">
        <v>1285084566</v>
      </c>
      <c r="E2842" s="64"/>
      <c r="F2842" s="85" t="s">
        <v>66</v>
      </c>
    </row>
    <row r="2843" spans="1:6" x14ac:dyDescent="0.25">
      <c r="A2843" s="85">
        <v>1134632334</v>
      </c>
      <c r="E2843"/>
      <c r="F2843" s="85" t="s">
        <v>70</v>
      </c>
    </row>
    <row r="2844" spans="1:6" x14ac:dyDescent="0.25">
      <c r="A2844" s="85">
        <v>1093226250</v>
      </c>
      <c r="E2844"/>
      <c r="F2844" s="85" t="s">
        <v>66</v>
      </c>
    </row>
    <row r="2845" spans="1:6" x14ac:dyDescent="0.25">
      <c r="A2845" s="85">
        <v>1558839977</v>
      </c>
      <c r="E2845" s="64"/>
      <c r="F2845" s="85" t="s">
        <v>67</v>
      </c>
    </row>
    <row r="2846" spans="1:6" x14ac:dyDescent="0.25">
      <c r="A2846" s="85">
        <v>1245862168</v>
      </c>
      <c r="E2846" s="64"/>
      <c r="F2846" s="85" t="s">
        <v>66</v>
      </c>
    </row>
    <row r="2847" spans="1:6" x14ac:dyDescent="0.25">
      <c r="A2847" s="85">
        <v>1265073217</v>
      </c>
      <c r="E2847"/>
      <c r="F2847" s="85" t="s">
        <v>63</v>
      </c>
    </row>
    <row r="2848" spans="1:6" x14ac:dyDescent="0.25">
      <c r="A2848" s="85">
        <v>1972187607</v>
      </c>
      <c r="E2848"/>
      <c r="F2848" s="85" t="s">
        <v>63</v>
      </c>
    </row>
    <row r="2849" spans="1:6" x14ac:dyDescent="0.25">
      <c r="A2849" s="85">
        <v>1548914591</v>
      </c>
      <c r="E2849"/>
      <c r="F2849" s="85" t="s">
        <v>66</v>
      </c>
    </row>
    <row r="2850" spans="1:6" x14ac:dyDescent="0.25">
      <c r="A2850" s="85">
        <v>1639110224</v>
      </c>
      <c r="E2850" s="64"/>
      <c r="F2850" s="85" t="s">
        <v>70</v>
      </c>
    </row>
    <row r="2851" spans="1:6" x14ac:dyDescent="0.25">
      <c r="A2851" s="85">
        <v>1871552224</v>
      </c>
      <c r="E2851"/>
      <c r="F2851" s="85" t="s">
        <v>66</v>
      </c>
    </row>
    <row r="2852" spans="1:6" x14ac:dyDescent="0.25">
      <c r="A2852" s="85">
        <v>1861485963</v>
      </c>
      <c r="E2852"/>
      <c r="F2852" s="85" t="s">
        <v>63</v>
      </c>
    </row>
    <row r="2853" spans="1:6" x14ac:dyDescent="0.25">
      <c r="A2853" s="85">
        <v>1154325744</v>
      </c>
      <c r="E2853" s="64"/>
      <c r="F2853" s="85" t="s">
        <v>63</v>
      </c>
    </row>
    <row r="2854" spans="1:6" x14ac:dyDescent="0.25">
      <c r="A2854" s="85">
        <v>1699987800</v>
      </c>
      <c r="E2854" s="64"/>
      <c r="F2854" s="85" t="s">
        <v>67</v>
      </c>
    </row>
    <row r="2855" spans="1:6" x14ac:dyDescent="0.25">
      <c r="A2855" s="85">
        <v>1619027364</v>
      </c>
      <c r="E2855"/>
      <c r="F2855" s="85" t="s">
        <v>66</v>
      </c>
    </row>
    <row r="2856" spans="1:6" x14ac:dyDescent="0.25">
      <c r="A2856" s="85">
        <v>1932197902</v>
      </c>
      <c r="E2856" s="64"/>
      <c r="F2856" s="85" t="s">
        <v>68</v>
      </c>
    </row>
    <row r="2857" spans="1:6" x14ac:dyDescent="0.25">
      <c r="A2857" s="85">
        <v>1104816214</v>
      </c>
      <c r="E2857"/>
      <c r="F2857" s="85" t="s">
        <v>63</v>
      </c>
    </row>
    <row r="2858" spans="1:6" x14ac:dyDescent="0.25">
      <c r="A2858" s="85">
        <v>1407933658</v>
      </c>
      <c r="E2858" s="64"/>
      <c r="F2858" s="85" t="s">
        <v>66</v>
      </c>
    </row>
    <row r="2859" spans="1:6" x14ac:dyDescent="0.25">
      <c r="A2859" s="85">
        <v>1316180870</v>
      </c>
      <c r="E2859"/>
      <c r="F2859" s="85" t="s">
        <v>67</v>
      </c>
    </row>
    <row r="2860" spans="1:6" x14ac:dyDescent="0.25">
      <c r="A2860" s="85">
        <v>1285689075</v>
      </c>
      <c r="E2860" s="64"/>
      <c r="F2860" s="85" t="s">
        <v>63</v>
      </c>
    </row>
    <row r="2861" spans="1:6" x14ac:dyDescent="0.25">
      <c r="A2861" s="85">
        <v>1417918988</v>
      </c>
      <c r="E2861" s="64"/>
      <c r="F2861" s="85" t="s">
        <v>70</v>
      </c>
    </row>
    <row r="2862" spans="1:6" x14ac:dyDescent="0.25">
      <c r="A2862" s="85">
        <v>1285791293</v>
      </c>
      <c r="E2862" s="64"/>
      <c r="F2862" s="85" t="s">
        <v>68</v>
      </c>
    </row>
    <row r="2863" spans="1:6" x14ac:dyDescent="0.25">
      <c r="A2863" s="85">
        <v>1710137872</v>
      </c>
      <c r="E2863" s="64"/>
      <c r="F2863" s="85" t="s">
        <v>68</v>
      </c>
    </row>
    <row r="2864" spans="1:6" x14ac:dyDescent="0.25">
      <c r="A2864" s="85">
        <v>1770521452</v>
      </c>
      <c r="E2864" s="64"/>
      <c r="F2864" s="85" t="s">
        <v>68</v>
      </c>
    </row>
    <row r="2865" spans="1:6" x14ac:dyDescent="0.25">
      <c r="A2865" s="85">
        <v>1104859420</v>
      </c>
      <c r="E2865"/>
      <c r="F2865" s="85" t="s">
        <v>67</v>
      </c>
    </row>
    <row r="2866" spans="1:6" x14ac:dyDescent="0.25">
      <c r="A2866" s="85">
        <v>1033193628</v>
      </c>
      <c r="E2866"/>
      <c r="F2866" s="85" t="s">
        <v>67</v>
      </c>
    </row>
    <row r="2867" spans="1:6" x14ac:dyDescent="0.25">
      <c r="A2867" s="85">
        <v>1326207341</v>
      </c>
      <c r="E2867" s="64"/>
      <c r="F2867" s="85" t="s">
        <v>63</v>
      </c>
    </row>
    <row r="2868" spans="1:6" x14ac:dyDescent="0.25">
      <c r="A2868" s="85">
        <v>1164600615</v>
      </c>
      <c r="E2868" s="64"/>
      <c r="F2868" s="85" t="s">
        <v>63</v>
      </c>
    </row>
    <row r="2869" spans="1:6" x14ac:dyDescent="0.25">
      <c r="A2869" s="85">
        <v>1760625487</v>
      </c>
      <c r="E2869"/>
      <c r="F2869" s="85" t="s">
        <v>68</v>
      </c>
    </row>
    <row r="2870" spans="1:6" x14ac:dyDescent="0.25">
      <c r="A2870" s="85">
        <v>1053724591</v>
      </c>
      <c r="E2870"/>
      <c r="F2870" s="85" t="s">
        <v>68</v>
      </c>
    </row>
    <row r="2871" spans="1:6" x14ac:dyDescent="0.25">
      <c r="A2871" s="85">
        <v>1699227348</v>
      </c>
      <c r="E2871"/>
      <c r="F2871" s="85" t="s">
        <v>66</v>
      </c>
    </row>
    <row r="2872" spans="1:6" x14ac:dyDescent="0.25">
      <c r="A2872" s="85">
        <v>1669721536</v>
      </c>
      <c r="E2872" s="64"/>
      <c r="F2872" s="85" t="s">
        <v>68</v>
      </c>
    </row>
    <row r="2873" spans="1:6" x14ac:dyDescent="0.25">
      <c r="A2873" s="85">
        <v>1982135091</v>
      </c>
      <c r="E2873" s="64"/>
      <c r="F2873" s="85" t="s">
        <v>63</v>
      </c>
    </row>
    <row r="2874" spans="1:6" x14ac:dyDescent="0.25">
      <c r="A2874" s="85">
        <v>1477070944</v>
      </c>
      <c r="E2874"/>
      <c r="F2874" s="85" t="s">
        <v>68</v>
      </c>
    </row>
    <row r="2875" spans="1:6" x14ac:dyDescent="0.25">
      <c r="A2875" s="85">
        <v>1386175552</v>
      </c>
      <c r="E2875" s="64"/>
      <c r="F2875" s="85" t="s">
        <v>67</v>
      </c>
    </row>
    <row r="2876" spans="1:6" x14ac:dyDescent="0.25">
      <c r="A2876" s="85">
        <v>1154804367</v>
      </c>
      <c r="E2876" s="64"/>
      <c r="F2876" s="85" t="s">
        <v>63</v>
      </c>
    </row>
    <row r="2877" spans="1:6" x14ac:dyDescent="0.25">
      <c r="A2877" s="85">
        <v>1275189037</v>
      </c>
      <c r="E2877" s="64"/>
      <c r="F2877" s="85" t="s">
        <v>66</v>
      </c>
    </row>
    <row r="2878" spans="1:6" x14ac:dyDescent="0.25">
      <c r="A2878" s="85">
        <v>1518329259</v>
      </c>
      <c r="E2878" s="64"/>
      <c r="F2878" s="85" t="s">
        <v>66</v>
      </c>
    </row>
    <row r="2879" spans="1:6" x14ac:dyDescent="0.25">
      <c r="A2879" s="85">
        <v>1275140758</v>
      </c>
      <c r="E2879" s="64"/>
      <c r="F2879" s="85" t="s">
        <v>70</v>
      </c>
    </row>
    <row r="2880" spans="1:6" x14ac:dyDescent="0.25">
      <c r="A2880" s="85">
        <v>1942889126</v>
      </c>
      <c r="E2880"/>
      <c r="F2880" s="85" t="s">
        <v>63</v>
      </c>
    </row>
    <row r="2881" spans="1:6" x14ac:dyDescent="0.25">
      <c r="A2881" s="85">
        <v>1396473914</v>
      </c>
      <c r="E2881"/>
      <c r="F2881" s="85" t="s">
        <v>63</v>
      </c>
    </row>
    <row r="2882" spans="1:6" x14ac:dyDescent="0.25">
      <c r="A2882" s="85">
        <v>1588637540</v>
      </c>
      <c r="E2882"/>
      <c r="F2882" s="85" t="s">
        <v>67</v>
      </c>
    </row>
    <row r="2883" spans="1:6" x14ac:dyDescent="0.25">
      <c r="A2883" s="85">
        <v>1851488936</v>
      </c>
      <c r="E2883" s="64"/>
      <c r="F2883" s="85" t="s">
        <v>63</v>
      </c>
    </row>
    <row r="2884" spans="1:6" x14ac:dyDescent="0.25">
      <c r="A2884" s="85">
        <v>1770634941</v>
      </c>
      <c r="E2884"/>
      <c r="F2884" s="85" t="s">
        <v>63</v>
      </c>
    </row>
    <row r="2885" spans="1:6" x14ac:dyDescent="0.25">
      <c r="A2885" s="85">
        <v>1063442044</v>
      </c>
      <c r="E2885" s="64"/>
      <c r="F2885" s="85" t="s">
        <v>66</v>
      </c>
    </row>
    <row r="2886" spans="1:6" x14ac:dyDescent="0.25">
      <c r="A2886" s="85">
        <v>1790915858</v>
      </c>
      <c r="E2886"/>
      <c r="F2886" s="85" t="s">
        <v>66</v>
      </c>
    </row>
    <row r="2887" spans="1:6" x14ac:dyDescent="0.25">
      <c r="A2887" s="85">
        <v>1396721783</v>
      </c>
      <c r="E2887"/>
      <c r="F2887" s="85" t="s">
        <v>63</v>
      </c>
    </row>
    <row r="2888" spans="1:6" x14ac:dyDescent="0.25">
      <c r="A2888" s="85">
        <v>1982628145</v>
      </c>
      <c r="E2888" s="64"/>
      <c r="F2888" s="85" t="s">
        <v>70</v>
      </c>
    </row>
    <row r="2889" spans="1:6" x14ac:dyDescent="0.25">
      <c r="A2889" s="85">
        <v>1235347105</v>
      </c>
      <c r="E2889"/>
      <c r="F2889" s="85" t="s">
        <v>68</v>
      </c>
    </row>
    <row r="2890" spans="1:6" x14ac:dyDescent="0.25">
      <c r="A2890" s="85">
        <v>1275506560</v>
      </c>
      <c r="E2890"/>
      <c r="F2890" s="85" t="s">
        <v>70</v>
      </c>
    </row>
    <row r="2891" spans="1:6" x14ac:dyDescent="0.25">
      <c r="A2891" s="85">
        <v>1053312397</v>
      </c>
      <c r="E2891" s="64"/>
      <c r="F2891" s="85" t="s">
        <v>66</v>
      </c>
    </row>
    <row r="2892" spans="1:6" x14ac:dyDescent="0.25">
      <c r="A2892" s="85">
        <v>1316055700</v>
      </c>
      <c r="E2892"/>
      <c r="F2892" s="85" t="s">
        <v>63</v>
      </c>
    </row>
    <row r="2893" spans="1:6" x14ac:dyDescent="0.25">
      <c r="A2893" s="85">
        <v>1538287982</v>
      </c>
      <c r="E2893" s="64"/>
      <c r="F2893" s="85" t="s">
        <v>67</v>
      </c>
    </row>
    <row r="2894" spans="1:6" x14ac:dyDescent="0.25">
      <c r="A2894" s="85">
        <v>1497719975</v>
      </c>
      <c r="E2894" s="64"/>
      <c r="F2894" s="85" t="s">
        <v>63</v>
      </c>
    </row>
    <row r="2895" spans="1:6" x14ac:dyDescent="0.25">
      <c r="A2895" s="85">
        <v>1205929163</v>
      </c>
      <c r="E2895" s="64"/>
      <c r="F2895" s="85" t="s">
        <v>66</v>
      </c>
    </row>
    <row r="2896" spans="1:6" x14ac:dyDescent="0.25">
      <c r="A2896" s="85">
        <v>1386720274</v>
      </c>
      <c r="E2896" s="64"/>
      <c r="F2896" s="85" t="s">
        <v>63</v>
      </c>
    </row>
    <row r="2897" spans="1:6" x14ac:dyDescent="0.25">
      <c r="A2897" s="85">
        <v>1366758187</v>
      </c>
      <c r="E2897" s="64"/>
      <c r="F2897" s="85" t="s">
        <v>66</v>
      </c>
    </row>
    <row r="2898" spans="1:6" x14ac:dyDescent="0.25">
      <c r="A2898" s="85">
        <v>1225086283</v>
      </c>
      <c r="E2898" s="64"/>
      <c r="F2898" s="85" t="s">
        <v>63</v>
      </c>
    </row>
    <row r="2899" spans="1:6" x14ac:dyDescent="0.25">
      <c r="A2899" s="85">
        <v>1740460070</v>
      </c>
      <c r="E2899" s="64"/>
      <c r="F2899" s="85" t="s">
        <v>68</v>
      </c>
    </row>
    <row r="2900" spans="1:6" x14ac:dyDescent="0.25">
      <c r="A2900" s="85">
        <v>1992767586</v>
      </c>
      <c r="E2900"/>
      <c r="F2900" s="85" t="s">
        <v>67</v>
      </c>
    </row>
    <row r="2901" spans="1:6" x14ac:dyDescent="0.25">
      <c r="A2901" s="85">
        <v>1912911843</v>
      </c>
      <c r="E2901" s="64"/>
      <c r="F2901" s="85" t="s">
        <v>63</v>
      </c>
    </row>
    <row r="2902" spans="1:6" x14ac:dyDescent="0.25">
      <c r="A2902" s="85">
        <v>1770786139</v>
      </c>
      <c r="E2902"/>
      <c r="F2902" s="85" t="s">
        <v>68</v>
      </c>
    </row>
    <row r="2903" spans="1:6" x14ac:dyDescent="0.25">
      <c r="A2903" s="85">
        <v>1659690956</v>
      </c>
      <c r="E2903"/>
      <c r="F2903" s="85" t="s">
        <v>63</v>
      </c>
    </row>
    <row r="2904" spans="1:6" x14ac:dyDescent="0.25">
      <c r="A2904" s="85">
        <v>1629129317</v>
      </c>
      <c r="E2904"/>
      <c r="F2904" s="85" t="s">
        <v>63</v>
      </c>
    </row>
    <row r="2905" spans="1:6" x14ac:dyDescent="0.25">
      <c r="A2905" s="85">
        <v>1649416504</v>
      </c>
      <c r="E2905" s="64"/>
      <c r="F2905" s="85" t="s">
        <v>66</v>
      </c>
    </row>
    <row r="2906" spans="1:6" x14ac:dyDescent="0.25">
      <c r="A2906" s="85">
        <v>1376751206</v>
      </c>
      <c r="E2906"/>
      <c r="F2906" s="85" t="s">
        <v>63</v>
      </c>
    </row>
    <row r="2907" spans="1:6" x14ac:dyDescent="0.25">
      <c r="A2907" s="85">
        <v>1811182199</v>
      </c>
      <c r="E2907"/>
      <c r="F2907" s="85" t="s">
        <v>66</v>
      </c>
    </row>
    <row r="2908" spans="1:6" x14ac:dyDescent="0.25">
      <c r="A2908" s="85">
        <v>1356621346</v>
      </c>
      <c r="E2908"/>
      <c r="F2908" s="85" t="s">
        <v>63</v>
      </c>
    </row>
    <row r="2909" spans="1:6" x14ac:dyDescent="0.25">
      <c r="A2909" s="85">
        <v>1689963332</v>
      </c>
      <c r="E2909"/>
      <c r="F2909" s="85" t="s">
        <v>70</v>
      </c>
    </row>
    <row r="2910" spans="1:6" x14ac:dyDescent="0.25">
      <c r="A2910" s="85">
        <v>1477797371</v>
      </c>
      <c r="E2910" s="64"/>
      <c r="F2910" s="85" t="s">
        <v>63</v>
      </c>
    </row>
    <row r="2911" spans="1:6" x14ac:dyDescent="0.25">
      <c r="A2911" s="85">
        <v>1083931364</v>
      </c>
      <c r="E2911"/>
      <c r="F2911" s="85" t="s">
        <v>66</v>
      </c>
    </row>
    <row r="2912" spans="1:6" x14ac:dyDescent="0.25">
      <c r="A2912" s="85">
        <v>1568618544</v>
      </c>
      <c r="E2912"/>
      <c r="F2912" s="85" t="s">
        <v>68</v>
      </c>
    </row>
    <row r="2913" spans="1:6" x14ac:dyDescent="0.25">
      <c r="A2913" s="85">
        <v>1568761393</v>
      </c>
      <c r="E2913" s="64"/>
      <c r="F2913" s="85" t="s">
        <v>67</v>
      </c>
    </row>
    <row r="2914" spans="1:6" x14ac:dyDescent="0.25">
      <c r="A2914" s="85">
        <v>1508113929</v>
      </c>
      <c r="E2914" s="64"/>
      <c r="F2914" s="85" t="s">
        <v>63</v>
      </c>
    </row>
    <row r="2915" spans="1:6" x14ac:dyDescent="0.25">
      <c r="A2915" s="85">
        <v>1093059925</v>
      </c>
      <c r="E2915"/>
      <c r="F2915" s="85" t="s">
        <v>66</v>
      </c>
    </row>
    <row r="2916" spans="1:6" x14ac:dyDescent="0.25">
      <c r="A2916" s="85">
        <v>1952742587</v>
      </c>
      <c r="E2916" s="64"/>
      <c r="F2916" s="85" t="s">
        <v>66</v>
      </c>
    </row>
    <row r="2917" spans="1:6" x14ac:dyDescent="0.25">
      <c r="A2917" s="85">
        <v>1770959223</v>
      </c>
      <c r="E2917"/>
      <c r="F2917" s="85" t="s">
        <v>70</v>
      </c>
    </row>
    <row r="2918" spans="1:6" x14ac:dyDescent="0.25">
      <c r="A2918" s="85">
        <v>1740247519</v>
      </c>
      <c r="E2918"/>
      <c r="F2918" s="85" t="s">
        <v>63</v>
      </c>
    </row>
    <row r="2919" spans="1:6" x14ac:dyDescent="0.25">
      <c r="A2919" s="85">
        <v>1477184067</v>
      </c>
      <c r="E2919"/>
      <c r="F2919" s="85" t="s">
        <v>67</v>
      </c>
    </row>
    <row r="2920" spans="1:6" x14ac:dyDescent="0.25">
      <c r="A2920" s="85">
        <v>1669057311</v>
      </c>
      <c r="E2920"/>
      <c r="F2920" s="85" t="s">
        <v>66</v>
      </c>
    </row>
    <row r="2921" spans="1:6" x14ac:dyDescent="0.25">
      <c r="A2921" s="85">
        <v>1083323752</v>
      </c>
      <c r="E2921"/>
      <c r="F2921" s="85" t="s">
        <v>66</v>
      </c>
    </row>
    <row r="2922" spans="1:6" x14ac:dyDescent="0.25">
      <c r="A2922" s="85">
        <v>1558074518</v>
      </c>
      <c r="E2922"/>
      <c r="F2922" s="85" t="s">
        <v>67</v>
      </c>
    </row>
    <row r="2923" spans="1:6" x14ac:dyDescent="0.25">
      <c r="A2923" s="85">
        <v>1669154670</v>
      </c>
      <c r="E2923"/>
      <c r="F2923" s="85" t="s">
        <v>67</v>
      </c>
    </row>
    <row r="2924" spans="1:6" x14ac:dyDescent="0.25">
      <c r="A2924" s="85">
        <v>1316960669</v>
      </c>
      <c r="E2924"/>
      <c r="F2924" s="85" t="s">
        <v>66</v>
      </c>
    </row>
    <row r="2925" spans="1:6" x14ac:dyDescent="0.25">
      <c r="A2925" s="85">
        <v>1366401135</v>
      </c>
      <c r="E2925" s="64"/>
      <c r="F2925" s="85" t="s">
        <v>68</v>
      </c>
    </row>
    <row r="2926" spans="1:6" x14ac:dyDescent="0.25">
      <c r="A2926" s="85">
        <v>1831173665</v>
      </c>
      <c r="E2926" s="64"/>
      <c r="F2926" s="85" t="s">
        <v>63</v>
      </c>
    </row>
    <row r="2927" spans="1:6" x14ac:dyDescent="0.25">
      <c r="A2927" s="85">
        <v>1073579876</v>
      </c>
      <c r="E2927"/>
      <c r="F2927" s="85" t="s">
        <v>70</v>
      </c>
    </row>
    <row r="2928" spans="1:6" x14ac:dyDescent="0.25">
      <c r="A2928" s="85">
        <v>1487630232</v>
      </c>
      <c r="E2928"/>
      <c r="F2928" s="85" t="s">
        <v>63</v>
      </c>
    </row>
    <row r="2929" spans="1:6" x14ac:dyDescent="0.25">
      <c r="A2929" s="85">
        <v>1467641423</v>
      </c>
      <c r="E2929"/>
      <c r="F2929" s="85" t="s">
        <v>63</v>
      </c>
    </row>
    <row r="2930" spans="1:6" x14ac:dyDescent="0.25">
      <c r="A2930" s="85">
        <v>1821073388</v>
      </c>
      <c r="E2930"/>
      <c r="F2930" s="85" t="s">
        <v>70</v>
      </c>
    </row>
    <row r="2931" spans="1:6" x14ac:dyDescent="0.25">
      <c r="A2931" s="85">
        <v>1407838014</v>
      </c>
      <c r="E2931" s="64"/>
      <c r="F2931" s="85" t="s">
        <v>63</v>
      </c>
    </row>
    <row r="2932" spans="1:6" x14ac:dyDescent="0.25">
      <c r="A2932" s="85">
        <v>1962670463</v>
      </c>
      <c r="E2932"/>
      <c r="F2932" s="85" t="s">
        <v>68</v>
      </c>
    </row>
    <row r="2933" spans="1:6" x14ac:dyDescent="0.25">
      <c r="A2933" s="85">
        <v>1497869630</v>
      </c>
      <c r="E2933" s="64"/>
      <c r="F2933" s="85" t="s">
        <v>67</v>
      </c>
    </row>
    <row r="2934" spans="1:6" x14ac:dyDescent="0.25">
      <c r="A2934" s="85">
        <v>1093801763</v>
      </c>
      <c r="E2934"/>
      <c r="F2934" s="85" t="s">
        <v>70</v>
      </c>
    </row>
    <row r="2935" spans="1:6" x14ac:dyDescent="0.25">
      <c r="A2935" s="85">
        <v>1972574333</v>
      </c>
      <c r="E2935"/>
      <c r="F2935" s="85" t="s">
        <v>63</v>
      </c>
    </row>
    <row r="2936" spans="1:6" x14ac:dyDescent="0.25">
      <c r="A2936" s="85">
        <v>1568464162</v>
      </c>
      <c r="E2936"/>
      <c r="F2936" s="85" t="s">
        <v>67</v>
      </c>
    </row>
    <row r="2937" spans="1:6" x14ac:dyDescent="0.25">
      <c r="A2937" s="85">
        <v>1881930824</v>
      </c>
      <c r="E2937"/>
      <c r="F2937" s="85" t="s">
        <v>63</v>
      </c>
    </row>
    <row r="2938" spans="1:6" x14ac:dyDescent="0.25">
      <c r="A2938" s="85">
        <v>1730525734</v>
      </c>
      <c r="E2938"/>
      <c r="F2938" s="85" t="s">
        <v>67</v>
      </c>
    </row>
    <row r="2939" spans="1:6" x14ac:dyDescent="0.25">
      <c r="A2939" s="85">
        <v>1952639288</v>
      </c>
      <c r="E2939" s="64"/>
      <c r="F2939" s="85" t="s">
        <v>68</v>
      </c>
    </row>
    <row r="2940" spans="1:6" x14ac:dyDescent="0.25">
      <c r="A2940" s="85">
        <v>1669891123</v>
      </c>
      <c r="E2940" s="64"/>
      <c r="F2940" s="85" t="s">
        <v>70</v>
      </c>
    </row>
    <row r="2941" spans="1:6" x14ac:dyDescent="0.25">
      <c r="A2941" s="85">
        <v>1518016187</v>
      </c>
      <c r="E2941"/>
      <c r="F2941" s="85" t="s">
        <v>67</v>
      </c>
    </row>
    <row r="2942" spans="1:6" x14ac:dyDescent="0.25">
      <c r="A2942" s="85">
        <v>1437529880</v>
      </c>
      <c r="E2942"/>
      <c r="F2942" s="85" t="s">
        <v>63</v>
      </c>
    </row>
    <row r="2943" spans="1:6" x14ac:dyDescent="0.25">
      <c r="A2943" s="85">
        <v>1528609211</v>
      </c>
      <c r="E2943"/>
      <c r="F2943" s="85" t="s">
        <v>63</v>
      </c>
    </row>
    <row r="2944" spans="1:6" x14ac:dyDescent="0.25">
      <c r="A2944" s="85">
        <v>1972107589</v>
      </c>
      <c r="E2944"/>
      <c r="F2944" s="85" t="s">
        <v>63</v>
      </c>
    </row>
    <row r="2945" spans="1:6" x14ac:dyDescent="0.25">
      <c r="A2945" s="85">
        <v>1750980298</v>
      </c>
      <c r="E2945"/>
      <c r="F2945" s="85" t="s">
        <v>66</v>
      </c>
    </row>
    <row r="2946" spans="1:6" x14ac:dyDescent="0.25">
      <c r="A2946" s="85">
        <v>1952028573</v>
      </c>
      <c r="E2946"/>
      <c r="F2946" s="85" t="s">
        <v>66</v>
      </c>
    </row>
    <row r="2947" spans="1:6" x14ac:dyDescent="0.25">
      <c r="A2947" s="85">
        <v>1427051341</v>
      </c>
      <c r="E2947" s="64"/>
      <c r="F2947" s="85" t="s">
        <v>68</v>
      </c>
    </row>
    <row r="2948" spans="1:6" x14ac:dyDescent="0.25">
      <c r="A2948" s="85">
        <v>1568462851</v>
      </c>
      <c r="E2948"/>
      <c r="F2948" s="85" t="s">
        <v>63</v>
      </c>
    </row>
    <row r="2949" spans="1:6" x14ac:dyDescent="0.25">
      <c r="A2949" s="85">
        <v>1922036474</v>
      </c>
      <c r="E2949" s="64"/>
      <c r="F2949" s="85" t="s">
        <v>70</v>
      </c>
    </row>
    <row r="2950" spans="1:6" x14ac:dyDescent="0.25">
      <c r="A2950" s="85">
        <v>1881602753</v>
      </c>
      <c r="E2950"/>
      <c r="F2950" s="85" t="s">
        <v>68</v>
      </c>
    </row>
    <row r="2951" spans="1:6" x14ac:dyDescent="0.25">
      <c r="A2951" s="85">
        <v>1255531596</v>
      </c>
      <c r="E2951" s="64"/>
      <c r="F2951" s="85" t="s">
        <v>63</v>
      </c>
    </row>
    <row r="2952" spans="1:6" x14ac:dyDescent="0.25">
      <c r="A2952" s="85">
        <v>1295719094</v>
      </c>
      <c r="E2952"/>
      <c r="F2952" s="85" t="s">
        <v>63</v>
      </c>
    </row>
    <row r="2953" spans="1:6" x14ac:dyDescent="0.25">
      <c r="A2953" s="85">
        <v>1851362974</v>
      </c>
      <c r="E2953"/>
      <c r="F2953" s="85" t="s">
        <v>66</v>
      </c>
    </row>
    <row r="2954" spans="1:6" x14ac:dyDescent="0.25">
      <c r="A2954" s="85">
        <v>1982671897</v>
      </c>
      <c r="E2954" s="64"/>
      <c r="F2954" s="85" t="s">
        <v>66</v>
      </c>
    </row>
    <row r="2955" spans="1:6" x14ac:dyDescent="0.25">
      <c r="A2955" s="85">
        <v>1689653909</v>
      </c>
      <c r="E2955"/>
      <c r="F2955" s="85" t="s">
        <v>66</v>
      </c>
    </row>
    <row r="2956" spans="1:6" x14ac:dyDescent="0.25">
      <c r="A2956" s="85">
        <v>1902896723</v>
      </c>
      <c r="E2956" s="64"/>
      <c r="F2956" s="85" t="s">
        <v>63</v>
      </c>
    </row>
    <row r="2957" spans="1:6" x14ac:dyDescent="0.25">
      <c r="A2957" s="85">
        <v>1407853518</v>
      </c>
      <c r="E2957"/>
      <c r="F2957" s="85" t="s">
        <v>67</v>
      </c>
    </row>
    <row r="2958" spans="1:6" x14ac:dyDescent="0.25">
      <c r="A2958" s="85">
        <v>1821040734</v>
      </c>
      <c r="E2958" s="64"/>
      <c r="F2958" s="85" t="s">
        <v>63</v>
      </c>
    </row>
    <row r="2959" spans="1:6" x14ac:dyDescent="0.25">
      <c r="A2959" s="85">
        <v>1750551685</v>
      </c>
      <c r="E2959"/>
      <c r="F2959" s="85" t="s">
        <v>63</v>
      </c>
    </row>
    <row r="2960" spans="1:6" x14ac:dyDescent="0.25">
      <c r="A2960" s="85">
        <v>1568642353</v>
      </c>
      <c r="E2960"/>
      <c r="F2960" s="85" t="s">
        <v>68</v>
      </c>
    </row>
    <row r="2961" spans="1:6" x14ac:dyDescent="0.25">
      <c r="A2961" s="85">
        <v>1992849236</v>
      </c>
      <c r="E2961"/>
      <c r="F2961" s="85" t="s">
        <v>67</v>
      </c>
    </row>
    <row r="2962" spans="1:6" x14ac:dyDescent="0.25">
      <c r="A2962" s="85">
        <v>1194719260</v>
      </c>
      <c r="E2962" s="64"/>
      <c r="F2962" s="85" t="s">
        <v>63</v>
      </c>
    </row>
    <row r="2963" spans="1:6" x14ac:dyDescent="0.25">
      <c r="A2963" s="85">
        <v>1487839361</v>
      </c>
      <c r="E2963" s="64"/>
      <c r="F2963" s="85" t="s">
        <v>63</v>
      </c>
    </row>
    <row r="2964" spans="1:6" x14ac:dyDescent="0.25">
      <c r="A2964" s="85">
        <v>1912976911</v>
      </c>
      <c r="E2964"/>
      <c r="F2964" s="85" t="s">
        <v>68</v>
      </c>
    </row>
    <row r="2965" spans="1:6" x14ac:dyDescent="0.25">
      <c r="A2965" s="85">
        <v>1508156217</v>
      </c>
      <c r="E2965"/>
      <c r="F2965" s="85" t="s">
        <v>70</v>
      </c>
    </row>
    <row r="2966" spans="1:6" x14ac:dyDescent="0.25">
      <c r="A2966" s="85">
        <v>1073812830</v>
      </c>
      <c r="E2966" s="64"/>
      <c r="F2966" s="85" t="s">
        <v>63</v>
      </c>
    </row>
    <row r="2967" spans="1:6" x14ac:dyDescent="0.25">
      <c r="A2967" s="85">
        <v>1780983205</v>
      </c>
      <c r="E2967"/>
      <c r="F2967" s="85" t="s">
        <v>63</v>
      </c>
    </row>
    <row r="2968" spans="1:6" x14ac:dyDescent="0.25">
      <c r="A2968" s="85">
        <v>1508873266</v>
      </c>
      <c r="E2968"/>
      <c r="F2968" s="85" t="s">
        <v>66</v>
      </c>
    </row>
    <row r="2969" spans="1:6" x14ac:dyDescent="0.25">
      <c r="A2969" s="85">
        <v>1386887883</v>
      </c>
      <c r="E2969" s="64"/>
      <c r="F2969" s="85" t="s">
        <v>70</v>
      </c>
    </row>
    <row r="2970" spans="1:6" x14ac:dyDescent="0.25">
      <c r="A2970" s="85">
        <v>1811240740</v>
      </c>
      <c r="E2970" s="64"/>
      <c r="F2970" s="85" t="s">
        <v>67</v>
      </c>
    </row>
    <row r="2971" spans="1:6" x14ac:dyDescent="0.25">
      <c r="A2971" s="85">
        <v>1548701774</v>
      </c>
      <c r="E2971" s="64"/>
      <c r="F2971" s="85" t="s">
        <v>63</v>
      </c>
    </row>
    <row r="2972" spans="1:6" x14ac:dyDescent="0.25">
      <c r="A2972" s="85">
        <v>1770094757</v>
      </c>
      <c r="E2972"/>
      <c r="F2972" s="85" t="s">
        <v>68</v>
      </c>
    </row>
    <row r="2973" spans="1:6" x14ac:dyDescent="0.25">
      <c r="A2973" s="85">
        <v>1083108500</v>
      </c>
      <c r="E2973"/>
      <c r="F2973" s="85" t="s">
        <v>63</v>
      </c>
    </row>
    <row r="2974" spans="1:6" x14ac:dyDescent="0.25">
      <c r="A2974" s="85">
        <v>1669080438</v>
      </c>
      <c r="E2974" s="64"/>
      <c r="F2974" s="85" t="s">
        <v>63</v>
      </c>
    </row>
    <row r="2975" spans="1:6" x14ac:dyDescent="0.25">
      <c r="A2975" s="85">
        <v>1487326245</v>
      </c>
      <c r="E2975" s="64"/>
      <c r="F2975" s="85" t="s">
        <v>63</v>
      </c>
    </row>
    <row r="2976" spans="1:6" x14ac:dyDescent="0.25">
      <c r="A2976" s="85">
        <v>1295700623</v>
      </c>
      <c r="E2976" s="64"/>
      <c r="F2976" s="85" t="s">
        <v>70</v>
      </c>
    </row>
    <row r="2977" spans="1:6" x14ac:dyDescent="0.25">
      <c r="A2977" s="85">
        <v>1942292099</v>
      </c>
      <c r="E2977" s="64"/>
      <c r="F2977" s="85" t="s">
        <v>66</v>
      </c>
    </row>
    <row r="2978" spans="1:6" x14ac:dyDescent="0.25">
      <c r="A2978" s="85">
        <v>1942312210</v>
      </c>
      <c r="E2978" s="64"/>
      <c r="F2978" s="85" t="s">
        <v>63</v>
      </c>
    </row>
    <row r="2979" spans="1:6" x14ac:dyDescent="0.25">
      <c r="A2979" s="85">
        <v>1548268295</v>
      </c>
      <c r="E2979"/>
      <c r="F2979" s="85" t="s">
        <v>67</v>
      </c>
    </row>
    <row r="2980" spans="1:6" x14ac:dyDescent="0.25">
      <c r="A2980" s="85">
        <v>1467448191</v>
      </c>
      <c r="E2980" s="64"/>
      <c r="F2980" s="85" t="s">
        <v>70</v>
      </c>
    </row>
    <row r="2981" spans="1:6" x14ac:dyDescent="0.25">
      <c r="A2981" s="85">
        <v>1952320897</v>
      </c>
      <c r="E2981"/>
      <c r="F2981" s="85" t="s">
        <v>66</v>
      </c>
    </row>
    <row r="2982" spans="1:6" x14ac:dyDescent="0.25">
      <c r="A2982" s="85">
        <v>1194786624</v>
      </c>
      <c r="E2982" s="64"/>
      <c r="F2982" s="85" t="s">
        <v>63</v>
      </c>
    </row>
    <row r="2983" spans="1:6" x14ac:dyDescent="0.25">
      <c r="A2983" s="85">
        <v>1023003563</v>
      </c>
      <c r="E2983"/>
      <c r="F2983" s="85" t="s">
        <v>70</v>
      </c>
    </row>
    <row r="2984" spans="1:6" x14ac:dyDescent="0.25">
      <c r="A2984" s="85">
        <v>1811900194</v>
      </c>
      <c r="E2984" s="64"/>
      <c r="F2984" s="85" t="s">
        <v>63</v>
      </c>
    </row>
    <row r="2985" spans="1:6" x14ac:dyDescent="0.25">
      <c r="A2985" s="85">
        <v>1760429062</v>
      </c>
      <c r="E2985"/>
      <c r="F2985" s="85" t="s">
        <v>66</v>
      </c>
    </row>
    <row r="2986" spans="1:6" x14ac:dyDescent="0.25">
      <c r="A2986" s="85">
        <v>1346324720</v>
      </c>
      <c r="E2986"/>
      <c r="F2986" s="85" t="s">
        <v>66</v>
      </c>
    </row>
    <row r="2987" spans="1:6" x14ac:dyDescent="0.25">
      <c r="A2987" s="85">
        <v>1073545166</v>
      </c>
      <c r="E2987" s="64"/>
      <c r="F2987" s="85" t="s">
        <v>67</v>
      </c>
    </row>
    <row r="2988" spans="1:6" x14ac:dyDescent="0.25">
      <c r="A2988" s="85">
        <v>1043473820</v>
      </c>
      <c r="E2988"/>
      <c r="F2988" s="85" t="s">
        <v>63</v>
      </c>
    </row>
    <row r="2989" spans="1:6" x14ac:dyDescent="0.25">
      <c r="A2989" s="85">
        <v>1649505124</v>
      </c>
      <c r="E2989" s="64"/>
      <c r="F2989" s="85" t="s">
        <v>70</v>
      </c>
    </row>
    <row r="2990" spans="1:6" x14ac:dyDescent="0.25">
      <c r="A2990" s="85">
        <v>1487628582</v>
      </c>
      <c r="E2990" s="64"/>
      <c r="F2990" s="85" t="s">
        <v>68</v>
      </c>
    </row>
    <row r="2991" spans="1:6" x14ac:dyDescent="0.25">
      <c r="A2991" s="85">
        <v>1235394248</v>
      </c>
      <c r="E2991"/>
      <c r="F2991" s="85" t="s">
        <v>68</v>
      </c>
    </row>
    <row r="2992" spans="1:6" x14ac:dyDescent="0.25">
      <c r="A2992" s="85">
        <v>1235396714</v>
      </c>
      <c r="E2992"/>
      <c r="F2992" s="85" t="s">
        <v>66</v>
      </c>
    </row>
    <row r="2993" spans="1:6" x14ac:dyDescent="0.25">
      <c r="A2993" s="85">
        <v>1922210582</v>
      </c>
      <c r="E2993" s="64"/>
      <c r="F2993" s="85" t="s">
        <v>66</v>
      </c>
    </row>
    <row r="2994" spans="1:6" x14ac:dyDescent="0.25">
      <c r="A2994" s="85">
        <v>1548203680</v>
      </c>
      <c r="E2994" s="64"/>
      <c r="F2994" s="85" t="s">
        <v>66</v>
      </c>
    </row>
    <row r="2995" spans="1:6" x14ac:dyDescent="0.25">
      <c r="A2995" s="85">
        <v>1023015708</v>
      </c>
      <c r="E2995"/>
      <c r="F2995" s="85" t="s">
        <v>70</v>
      </c>
    </row>
    <row r="2996" spans="1:6" x14ac:dyDescent="0.25">
      <c r="A2996" s="85">
        <v>1356338982</v>
      </c>
      <c r="E2996"/>
      <c r="F2996" s="85" t="s">
        <v>67</v>
      </c>
    </row>
    <row r="2997" spans="1:6" x14ac:dyDescent="0.25">
      <c r="A2997" s="85">
        <v>1619063450</v>
      </c>
      <c r="E2997" s="64"/>
      <c r="F2997" s="85" t="s">
        <v>66</v>
      </c>
    </row>
    <row r="2998" spans="1:6" x14ac:dyDescent="0.25">
      <c r="A2998" s="85">
        <v>1558395673</v>
      </c>
      <c r="E2998" s="64"/>
      <c r="F2998" s="85" t="s">
        <v>67</v>
      </c>
    </row>
    <row r="2999" spans="1:6" x14ac:dyDescent="0.25">
      <c r="A2999" s="85">
        <v>1942399332</v>
      </c>
      <c r="E2999"/>
      <c r="F2999" s="85" t="s">
        <v>66</v>
      </c>
    </row>
    <row r="3000" spans="1:6" x14ac:dyDescent="0.25">
      <c r="A3000" s="85">
        <v>1487926549</v>
      </c>
      <c r="E3000" s="64"/>
      <c r="F3000" s="85" t="s">
        <v>63</v>
      </c>
    </row>
    <row r="3001" spans="1:6" x14ac:dyDescent="0.25">
      <c r="A3001" s="85">
        <v>1528291986</v>
      </c>
      <c r="E3001" s="64"/>
      <c r="F3001" s="85" t="s">
        <v>66</v>
      </c>
    </row>
    <row r="3002" spans="1:6" x14ac:dyDescent="0.25">
      <c r="A3002" s="85">
        <v>1962795450</v>
      </c>
      <c r="E3002" s="64"/>
      <c r="F3002" s="85" t="s">
        <v>66</v>
      </c>
    </row>
    <row r="3003" spans="1:6" x14ac:dyDescent="0.25">
      <c r="A3003" s="85">
        <v>1023350816</v>
      </c>
      <c r="E3003" s="64"/>
      <c r="F3003" s="85" t="s">
        <v>63</v>
      </c>
    </row>
    <row r="3004" spans="1:6" x14ac:dyDescent="0.25">
      <c r="A3004" s="85">
        <v>1194152264</v>
      </c>
      <c r="E3004"/>
      <c r="F3004" s="85" t="s">
        <v>67</v>
      </c>
    </row>
    <row r="3005" spans="1:6" x14ac:dyDescent="0.25">
      <c r="A3005" s="85">
        <v>1063733657</v>
      </c>
      <c r="E3005"/>
      <c r="F3005" s="85" t="s">
        <v>68</v>
      </c>
    </row>
    <row r="3006" spans="1:6" x14ac:dyDescent="0.25">
      <c r="A3006" s="85">
        <v>1497149645</v>
      </c>
      <c r="E3006"/>
      <c r="F3006" s="85" t="s">
        <v>70</v>
      </c>
    </row>
    <row r="3007" spans="1:6" x14ac:dyDescent="0.25">
      <c r="A3007" s="85">
        <v>1649570268</v>
      </c>
      <c r="E3007"/>
      <c r="F3007" s="85" t="s">
        <v>66</v>
      </c>
    </row>
    <row r="3008" spans="1:6" x14ac:dyDescent="0.25">
      <c r="A3008" s="85">
        <v>1619457835</v>
      </c>
      <c r="E3008" s="64"/>
      <c r="F3008" s="85" t="s">
        <v>70</v>
      </c>
    </row>
    <row r="3009" spans="1:6" x14ac:dyDescent="0.25">
      <c r="A3009" s="85">
        <v>1831656016</v>
      </c>
      <c r="E3009"/>
      <c r="F3009" s="85" t="s">
        <v>66</v>
      </c>
    </row>
    <row r="3010" spans="1:6" x14ac:dyDescent="0.25">
      <c r="A3010" s="85">
        <v>1225768922</v>
      </c>
      <c r="E3010"/>
      <c r="F3010" s="85" t="s">
        <v>63</v>
      </c>
    </row>
    <row r="3011" spans="1:6" x14ac:dyDescent="0.25">
      <c r="A3011" s="85">
        <v>1841258340</v>
      </c>
      <c r="E3011"/>
      <c r="F3011" s="85" t="s">
        <v>63</v>
      </c>
    </row>
    <row r="3012" spans="1:6" x14ac:dyDescent="0.25">
      <c r="A3012" s="85">
        <v>1780628388</v>
      </c>
      <c r="E3012"/>
      <c r="F3012" s="85" t="s">
        <v>66</v>
      </c>
    </row>
    <row r="3013" spans="1:6" x14ac:dyDescent="0.25">
      <c r="A3013" s="85">
        <v>1720242324</v>
      </c>
      <c r="E3013"/>
      <c r="F3013" s="85" t="s">
        <v>67</v>
      </c>
    </row>
    <row r="3014" spans="1:6" x14ac:dyDescent="0.25">
      <c r="A3014" s="85">
        <v>1396734943</v>
      </c>
      <c r="E3014"/>
      <c r="F3014" s="85" t="s">
        <v>66</v>
      </c>
    </row>
    <row r="3015" spans="1:6" x14ac:dyDescent="0.25">
      <c r="A3015" s="85">
        <v>1780629840</v>
      </c>
      <c r="E3015"/>
      <c r="F3015" s="85" t="s">
        <v>67</v>
      </c>
    </row>
    <row r="3016" spans="1:6" x14ac:dyDescent="0.25">
      <c r="A3016" s="85">
        <v>1215975370</v>
      </c>
      <c r="E3016" s="64"/>
      <c r="F3016" s="85" t="s">
        <v>63</v>
      </c>
    </row>
    <row r="3017" spans="1:6" x14ac:dyDescent="0.25">
      <c r="A3017" s="85">
        <v>1578683157</v>
      </c>
      <c r="E3017" s="64"/>
      <c r="F3017" s="85" t="s">
        <v>67</v>
      </c>
    </row>
    <row r="3018" spans="1:6" x14ac:dyDescent="0.25">
      <c r="A3018" s="85">
        <v>1508979832</v>
      </c>
      <c r="E3018"/>
      <c r="F3018" s="85" t="s">
        <v>66</v>
      </c>
    </row>
    <row r="3019" spans="1:6" x14ac:dyDescent="0.25">
      <c r="A3019" s="85">
        <v>1508893363</v>
      </c>
      <c r="E3019"/>
      <c r="F3019" s="85" t="s">
        <v>63</v>
      </c>
    </row>
    <row r="3020" spans="1:6" x14ac:dyDescent="0.25">
      <c r="A3020" s="85">
        <v>1710178348</v>
      </c>
      <c r="E3020" s="64"/>
      <c r="F3020" s="85" t="s">
        <v>67</v>
      </c>
    </row>
    <row r="3021" spans="1:6" x14ac:dyDescent="0.25">
      <c r="A3021" s="85">
        <v>1386602712</v>
      </c>
      <c r="E3021" s="64"/>
      <c r="F3021" s="85" t="s">
        <v>70</v>
      </c>
    </row>
    <row r="3022" spans="1:6" x14ac:dyDescent="0.25">
      <c r="A3022" s="85">
        <v>1255333142</v>
      </c>
      <c r="E3022"/>
      <c r="F3022" s="85" t="s">
        <v>63</v>
      </c>
    </row>
    <row r="3023" spans="1:6" x14ac:dyDescent="0.25">
      <c r="A3023" s="85">
        <v>1467494021</v>
      </c>
      <c r="E3023"/>
      <c r="F3023" s="85" t="s">
        <v>66</v>
      </c>
    </row>
    <row r="3024" spans="1:6" x14ac:dyDescent="0.25">
      <c r="A3024" s="85">
        <v>1104835073</v>
      </c>
      <c r="E3024"/>
      <c r="F3024" s="85" t="s">
        <v>63</v>
      </c>
    </row>
    <row r="3025" spans="1:6" x14ac:dyDescent="0.25">
      <c r="A3025" s="85">
        <v>1306810023</v>
      </c>
      <c r="E3025"/>
      <c r="F3025" s="85" t="s">
        <v>66</v>
      </c>
    </row>
    <row r="3026" spans="1:6" x14ac:dyDescent="0.25">
      <c r="A3026" s="85">
        <v>1386975928</v>
      </c>
      <c r="E3026"/>
      <c r="F3026" s="85" t="s">
        <v>63</v>
      </c>
    </row>
    <row r="3027" spans="1:6" x14ac:dyDescent="0.25">
      <c r="A3027" s="85">
        <v>1487686242</v>
      </c>
      <c r="E3027"/>
      <c r="F3027" s="85" t="s">
        <v>66</v>
      </c>
    </row>
    <row r="3028" spans="1:6" x14ac:dyDescent="0.25">
      <c r="A3028" s="85">
        <v>1336487404</v>
      </c>
      <c r="E3028"/>
      <c r="F3028" s="85" t="s">
        <v>63</v>
      </c>
    </row>
    <row r="3029" spans="1:6" x14ac:dyDescent="0.25">
      <c r="A3029" s="85">
        <v>1346532132</v>
      </c>
      <c r="E3029"/>
      <c r="F3029" s="85" t="s">
        <v>63</v>
      </c>
    </row>
    <row r="3030" spans="1:6" x14ac:dyDescent="0.25">
      <c r="A3030" s="85">
        <v>1336351907</v>
      </c>
      <c r="E3030" s="64"/>
      <c r="F3030" s="85" t="s">
        <v>70</v>
      </c>
    </row>
    <row r="3031" spans="1:6" x14ac:dyDescent="0.25">
      <c r="A3031" s="85">
        <v>1306109939</v>
      </c>
      <c r="E3031"/>
      <c r="F3031" s="85" t="s">
        <v>66</v>
      </c>
    </row>
    <row r="3032" spans="1:6" x14ac:dyDescent="0.25">
      <c r="A3032" s="85">
        <v>1114365921</v>
      </c>
      <c r="E3032" s="64"/>
      <c r="F3032" s="85" t="s">
        <v>68</v>
      </c>
    </row>
    <row r="3033" spans="1:6" x14ac:dyDescent="0.25">
      <c r="A3033" s="85">
        <v>1164069050</v>
      </c>
      <c r="E3033" s="64"/>
      <c r="F3033" s="85" t="s">
        <v>66</v>
      </c>
    </row>
    <row r="3034" spans="1:6" x14ac:dyDescent="0.25">
      <c r="A3034" s="85">
        <v>1114511797</v>
      </c>
      <c r="E3034"/>
      <c r="F3034" s="85" t="s">
        <v>63</v>
      </c>
    </row>
    <row r="3035" spans="1:6" x14ac:dyDescent="0.25">
      <c r="A3035" s="85">
        <v>1427680404</v>
      </c>
      <c r="E3035"/>
      <c r="F3035" s="85" t="s">
        <v>63</v>
      </c>
    </row>
    <row r="3036" spans="1:6" x14ac:dyDescent="0.25">
      <c r="A3036" s="85">
        <v>1598795403</v>
      </c>
      <c r="E3036" s="64"/>
      <c r="F3036" s="85" t="s">
        <v>63</v>
      </c>
    </row>
    <row r="3037" spans="1:6" x14ac:dyDescent="0.25">
      <c r="A3037" s="85">
        <v>1700885746</v>
      </c>
      <c r="E3037" s="64"/>
      <c r="F3037" s="85" t="s">
        <v>63</v>
      </c>
    </row>
    <row r="3038" spans="1:6" x14ac:dyDescent="0.25">
      <c r="A3038" s="85">
        <v>1477651123</v>
      </c>
      <c r="E3038" s="64"/>
      <c r="F3038" s="85" t="s">
        <v>63</v>
      </c>
    </row>
    <row r="3039" spans="1:6" x14ac:dyDescent="0.25">
      <c r="A3039" s="85">
        <v>1174512172</v>
      </c>
      <c r="E3039"/>
      <c r="F3039" s="85" t="s">
        <v>63</v>
      </c>
    </row>
    <row r="3040" spans="1:6" x14ac:dyDescent="0.25">
      <c r="A3040" s="85">
        <v>1407849946</v>
      </c>
      <c r="E3040" s="64"/>
      <c r="F3040" s="85" t="s">
        <v>70</v>
      </c>
    </row>
    <row r="3041" spans="1:6" x14ac:dyDescent="0.25">
      <c r="A3041" s="85">
        <v>1427026350</v>
      </c>
      <c r="E3041"/>
      <c r="F3041" s="85" t="s">
        <v>66</v>
      </c>
    </row>
    <row r="3042" spans="1:6" x14ac:dyDescent="0.25">
      <c r="A3042" s="85">
        <v>1710928601</v>
      </c>
      <c r="E3042"/>
      <c r="F3042" s="85" t="s">
        <v>66</v>
      </c>
    </row>
    <row r="3043" spans="1:6" x14ac:dyDescent="0.25">
      <c r="A3043" s="85">
        <v>1750305835</v>
      </c>
      <c r="E3043"/>
      <c r="F3043" s="85" t="s">
        <v>67</v>
      </c>
    </row>
    <row r="3044" spans="1:6" x14ac:dyDescent="0.25">
      <c r="A3044" s="85">
        <v>1730181439</v>
      </c>
      <c r="E3044"/>
      <c r="F3044" s="85" t="s">
        <v>70</v>
      </c>
    </row>
    <row r="3045" spans="1:6" x14ac:dyDescent="0.25">
      <c r="A3045" s="85">
        <v>1003898560</v>
      </c>
      <c r="E3045"/>
      <c r="F3045" s="85" t="s">
        <v>70</v>
      </c>
    </row>
    <row r="3046" spans="1:6" x14ac:dyDescent="0.25">
      <c r="A3046" s="85">
        <v>1619925518</v>
      </c>
      <c r="E3046"/>
      <c r="F3046" s="85" t="s">
        <v>63</v>
      </c>
    </row>
    <row r="3047" spans="1:6" x14ac:dyDescent="0.25">
      <c r="A3047" s="85">
        <v>1861598658</v>
      </c>
      <c r="E3047" s="64"/>
      <c r="F3047" s="85" t="s">
        <v>70</v>
      </c>
    </row>
    <row r="3048" spans="1:6" x14ac:dyDescent="0.25">
      <c r="A3048" s="85">
        <v>1902884497</v>
      </c>
      <c r="E3048"/>
      <c r="F3048" s="85" t="s">
        <v>63</v>
      </c>
    </row>
    <row r="3049" spans="1:6" x14ac:dyDescent="0.25">
      <c r="A3049" s="85">
        <v>1194990499</v>
      </c>
      <c r="E3049"/>
      <c r="F3049" s="85" t="s">
        <v>70</v>
      </c>
    </row>
    <row r="3050" spans="1:6" x14ac:dyDescent="0.25">
      <c r="A3050" s="85">
        <v>1891760005</v>
      </c>
      <c r="E3050" s="64"/>
      <c r="F3050" s="85" t="s">
        <v>63</v>
      </c>
    </row>
    <row r="3051" spans="1:6" x14ac:dyDescent="0.25">
      <c r="A3051" s="85">
        <v>1295734424</v>
      </c>
      <c r="E3051" s="64"/>
      <c r="F3051" s="85" t="s">
        <v>63</v>
      </c>
    </row>
    <row r="3052" spans="1:6" x14ac:dyDescent="0.25">
      <c r="A3052" s="85">
        <v>1659509271</v>
      </c>
      <c r="E3052" s="64"/>
      <c r="F3052" s="85" t="s">
        <v>63</v>
      </c>
    </row>
    <row r="3053" spans="1:6" x14ac:dyDescent="0.25">
      <c r="A3053" s="85">
        <v>1093832578</v>
      </c>
      <c r="E3053" s="64"/>
      <c r="F3053" s="85" t="s">
        <v>67</v>
      </c>
    </row>
    <row r="3054" spans="1:6" x14ac:dyDescent="0.25">
      <c r="A3054" s="85">
        <v>1447237938</v>
      </c>
      <c r="E3054" s="64"/>
      <c r="F3054" s="85" t="s">
        <v>66</v>
      </c>
    </row>
    <row r="3055" spans="1:6" x14ac:dyDescent="0.25">
      <c r="A3055" s="85">
        <v>1174856447</v>
      </c>
      <c r="E3055" s="64"/>
      <c r="F3055" s="85" t="s">
        <v>66</v>
      </c>
    </row>
    <row r="3056" spans="1:6" x14ac:dyDescent="0.25">
      <c r="A3056" s="85">
        <v>1457678401</v>
      </c>
      <c r="E3056"/>
      <c r="F3056" s="85" t="s">
        <v>63</v>
      </c>
    </row>
    <row r="3057" spans="1:6" x14ac:dyDescent="0.25">
      <c r="A3057" s="85">
        <v>1801191226</v>
      </c>
      <c r="E3057" s="64"/>
      <c r="F3057" s="85" t="s">
        <v>70</v>
      </c>
    </row>
    <row r="3058" spans="1:6" x14ac:dyDescent="0.25">
      <c r="A3058" s="85">
        <v>1629309885</v>
      </c>
      <c r="E3058" s="64"/>
      <c r="F3058" s="85" t="s">
        <v>63</v>
      </c>
    </row>
    <row r="3059" spans="1:6" x14ac:dyDescent="0.25">
      <c r="A3059" s="85">
        <v>1861654840</v>
      </c>
      <c r="E3059" s="64"/>
      <c r="F3059" s="85" t="s">
        <v>63</v>
      </c>
    </row>
    <row r="3060" spans="1:6" x14ac:dyDescent="0.25">
      <c r="A3060" s="85">
        <v>1376502617</v>
      </c>
      <c r="E3060"/>
      <c r="F3060" s="85" t="s">
        <v>70</v>
      </c>
    </row>
    <row r="3061" spans="1:6" x14ac:dyDescent="0.25">
      <c r="A3061" s="85">
        <v>1821208505</v>
      </c>
      <c r="E3061"/>
      <c r="F3061" s="85" t="s">
        <v>63</v>
      </c>
    </row>
    <row r="3062" spans="1:6" x14ac:dyDescent="0.25">
      <c r="A3062" s="85">
        <v>1871810812</v>
      </c>
      <c r="E3062" s="64"/>
      <c r="F3062" s="85" t="s">
        <v>63</v>
      </c>
    </row>
    <row r="3063" spans="1:6" x14ac:dyDescent="0.25">
      <c r="A3063" s="85">
        <v>1831443027</v>
      </c>
      <c r="E3063"/>
      <c r="F3063" s="85" t="s">
        <v>66</v>
      </c>
    </row>
    <row r="3064" spans="1:6" x14ac:dyDescent="0.25">
      <c r="A3064" s="85">
        <v>1487932885</v>
      </c>
      <c r="E3064" s="64"/>
      <c r="F3064" s="85" t="s">
        <v>63</v>
      </c>
    </row>
    <row r="3065" spans="1:6" x14ac:dyDescent="0.25">
      <c r="A3065" s="85">
        <v>1154664118</v>
      </c>
      <c r="E3065" s="64"/>
      <c r="F3065" s="85" t="s">
        <v>63</v>
      </c>
    </row>
    <row r="3066" spans="1:6" x14ac:dyDescent="0.25">
      <c r="A3066" s="85">
        <v>1396090940</v>
      </c>
      <c r="E3066"/>
      <c r="F3066" s="85" t="s">
        <v>63</v>
      </c>
    </row>
    <row r="3067" spans="1:6" x14ac:dyDescent="0.25">
      <c r="A3067" s="85">
        <v>1588820781</v>
      </c>
      <c r="E3067"/>
      <c r="F3067" s="85" t="s">
        <v>67</v>
      </c>
    </row>
    <row r="3068" spans="1:6" x14ac:dyDescent="0.25">
      <c r="A3068" s="85">
        <v>1265827380</v>
      </c>
      <c r="E3068" s="64"/>
      <c r="F3068" s="85" t="s">
        <v>67</v>
      </c>
    </row>
    <row r="3069" spans="1:6" x14ac:dyDescent="0.25">
      <c r="A3069" s="85">
        <v>1760677769</v>
      </c>
      <c r="E3069"/>
      <c r="F3069" s="85" t="s">
        <v>63</v>
      </c>
    </row>
    <row r="3070" spans="1:6" x14ac:dyDescent="0.25">
      <c r="A3070" s="85">
        <v>1720309024</v>
      </c>
      <c r="E3070"/>
      <c r="F3070" s="85" t="s">
        <v>70</v>
      </c>
    </row>
    <row r="3071" spans="1:6" x14ac:dyDescent="0.25">
      <c r="A3071" s="85">
        <v>1215381801</v>
      </c>
      <c r="E3071" s="64"/>
      <c r="F3071" s="85" t="s">
        <v>67</v>
      </c>
    </row>
    <row r="3072" spans="1:6" x14ac:dyDescent="0.25">
      <c r="A3072" s="85">
        <v>1447503081</v>
      </c>
      <c r="E3072"/>
      <c r="F3072" s="85" t="s">
        <v>67</v>
      </c>
    </row>
    <row r="3073" spans="1:6" x14ac:dyDescent="0.25">
      <c r="A3073" s="85">
        <v>1942884275</v>
      </c>
      <c r="E3073" s="64"/>
      <c r="F3073" s="85" t="s">
        <v>66</v>
      </c>
    </row>
    <row r="3074" spans="1:6" x14ac:dyDescent="0.25">
      <c r="A3074" s="85">
        <v>1336809649</v>
      </c>
      <c r="E3074" s="64"/>
      <c r="F3074" s="85" t="s">
        <v>67</v>
      </c>
    </row>
    <row r="3075" spans="1:6" x14ac:dyDescent="0.25">
      <c r="A3075" s="85">
        <v>1942960026</v>
      </c>
      <c r="E3075"/>
      <c r="F3075" s="85" t="s">
        <v>63</v>
      </c>
    </row>
    <row r="3076" spans="1:6" x14ac:dyDescent="0.25">
      <c r="A3076" s="85">
        <v>1437861861</v>
      </c>
      <c r="E3076"/>
      <c r="F3076" s="85" t="s">
        <v>63</v>
      </c>
    </row>
    <row r="3077" spans="1:6" x14ac:dyDescent="0.25">
      <c r="A3077" s="85">
        <v>1467556456</v>
      </c>
      <c r="E3077" s="64"/>
      <c r="F3077" s="85" t="s">
        <v>67</v>
      </c>
    </row>
    <row r="3078" spans="1:6" x14ac:dyDescent="0.25">
      <c r="A3078" s="85">
        <v>1891761987</v>
      </c>
      <c r="E3078"/>
      <c r="F3078" s="85" t="s">
        <v>63</v>
      </c>
    </row>
    <row r="3079" spans="1:6" x14ac:dyDescent="0.25">
      <c r="A3079" s="85">
        <v>1063473494</v>
      </c>
      <c r="E3079" s="64"/>
      <c r="F3079" s="85" t="s">
        <v>66</v>
      </c>
    </row>
    <row r="3080" spans="1:6" x14ac:dyDescent="0.25">
      <c r="A3080" s="85">
        <v>1043304116</v>
      </c>
      <c r="E3080"/>
      <c r="F3080" s="85" t="s">
        <v>66</v>
      </c>
    </row>
    <row r="3081" spans="1:6" x14ac:dyDescent="0.25">
      <c r="A3081" s="85">
        <v>1104813153</v>
      </c>
      <c r="E3081" s="64"/>
      <c r="F3081" s="85" t="s">
        <v>70</v>
      </c>
    </row>
    <row r="3082" spans="1:6" x14ac:dyDescent="0.25">
      <c r="A3082" s="85">
        <v>1447236401</v>
      </c>
      <c r="E3082" s="64"/>
      <c r="F3082" s="85" t="s">
        <v>63</v>
      </c>
    </row>
    <row r="3083" spans="1:6" x14ac:dyDescent="0.25">
      <c r="A3083" s="85">
        <v>1629026463</v>
      </c>
      <c r="E3083"/>
      <c r="F3083" s="85" t="s">
        <v>63</v>
      </c>
    </row>
    <row r="3084" spans="1:6" x14ac:dyDescent="0.25">
      <c r="A3084" s="85">
        <v>1619954229</v>
      </c>
      <c r="E3084" s="64"/>
      <c r="F3084" s="85" t="s">
        <v>70</v>
      </c>
    </row>
    <row r="3085" spans="1:6" x14ac:dyDescent="0.25">
      <c r="A3085" s="85">
        <v>1952332355</v>
      </c>
      <c r="E3085" s="64"/>
      <c r="F3085" s="85" t="s">
        <v>63</v>
      </c>
    </row>
    <row r="3086" spans="1:6" x14ac:dyDescent="0.25">
      <c r="A3086" s="85">
        <v>1881746774</v>
      </c>
      <c r="E3086"/>
      <c r="F3086" s="85" t="s">
        <v>66</v>
      </c>
    </row>
    <row r="3087" spans="1:6" x14ac:dyDescent="0.25">
      <c r="A3087" s="85">
        <v>1801844964</v>
      </c>
      <c r="E3087"/>
      <c r="F3087" s="85" t="s">
        <v>63</v>
      </c>
    </row>
    <row r="3088" spans="1:6" x14ac:dyDescent="0.25">
      <c r="A3088" s="85">
        <v>1104896588</v>
      </c>
      <c r="E3088" s="64"/>
      <c r="F3088" s="85" t="s">
        <v>70</v>
      </c>
    </row>
    <row r="3089" spans="1:6" x14ac:dyDescent="0.25">
      <c r="A3089" s="85">
        <v>1245320563</v>
      </c>
      <c r="E3089"/>
      <c r="F3089" s="85" t="s">
        <v>70</v>
      </c>
    </row>
    <row r="3090" spans="1:6" x14ac:dyDescent="0.25">
      <c r="A3090" s="85">
        <v>1689875700</v>
      </c>
      <c r="E3090"/>
      <c r="F3090" s="85" t="s">
        <v>63</v>
      </c>
    </row>
    <row r="3091" spans="1:6" x14ac:dyDescent="0.25">
      <c r="A3091" s="85">
        <v>1477727451</v>
      </c>
      <c r="E3091"/>
      <c r="F3091" s="85" t="s">
        <v>70</v>
      </c>
    </row>
    <row r="3092" spans="1:6" x14ac:dyDescent="0.25">
      <c r="A3092" s="85">
        <v>1851447668</v>
      </c>
      <c r="E3092" s="64"/>
      <c r="F3092" s="85" t="s">
        <v>63</v>
      </c>
    </row>
    <row r="3093" spans="1:6" x14ac:dyDescent="0.25">
      <c r="A3093" s="85">
        <v>1134389646</v>
      </c>
      <c r="E3093"/>
      <c r="F3093" s="85" t="s">
        <v>68</v>
      </c>
    </row>
    <row r="3094" spans="1:6" x14ac:dyDescent="0.25">
      <c r="A3094" s="85">
        <v>1316004757</v>
      </c>
      <c r="E3094"/>
      <c r="F3094" s="85" t="s">
        <v>63</v>
      </c>
    </row>
    <row r="3095" spans="1:6" x14ac:dyDescent="0.25">
      <c r="A3095" s="85">
        <v>1699872119</v>
      </c>
      <c r="E3095" s="64"/>
      <c r="F3095" s="85" t="s">
        <v>68</v>
      </c>
    </row>
    <row r="3096" spans="1:6" x14ac:dyDescent="0.25">
      <c r="A3096" s="85">
        <v>1053400994</v>
      </c>
      <c r="E3096"/>
      <c r="F3096" s="85" t="s">
        <v>63</v>
      </c>
    </row>
    <row r="3097" spans="1:6" x14ac:dyDescent="0.25">
      <c r="A3097" s="85">
        <v>1043206238</v>
      </c>
      <c r="E3097"/>
      <c r="F3097" s="85" t="s">
        <v>67</v>
      </c>
    </row>
    <row r="3098" spans="1:6" x14ac:dyDescent="0.25">
      <c r="A3098" s="85">
        <v>1306012356</v>
      </c>
      <c r="E3098"/>
      <c r="F3098" s="85" t="s">
        <v>66</v>
      </c>
    </row>
    <row r="3099" spans="1:6" x14ac:dyDescent="0.25">
      <c r="A3099" s="85">
        <v>1548581473</v>
      </c>
      <c r="E3099"/>
      <c r="F3099" s="85" t="s">
        <v>67</v>
      </c>
    </row>
    <row r="3100" spans="1:6" x14ac:dyDescent="0.25">
      <c r="A3100" s="85">
        <v>1396005450</v>
      </c>
      <c r="E3100" s="64"/>
      <c r="F3100" s="85" t="s">
        <v>63</v>
      </c>
    </row>
    <row r="3101" spans="1:6" x14ac:dyDescent="0.25">
      <c r="A3101" s="85">
        <v>1538595095</v>
      </c>
      <c r="E3101"/>
      <c r="F3101" s="85" t="s">
        <v>70</v>
      </c>
    </row>
    <row r="3102" spans="1:6" x14ac:dyDescent="0.25">
      <c r="A3102" s="85">
        <v>1508124611</v>
      </c>
      <c r="E3102" s="64"/>
      <c r="F3102" s="85" t="s">
        <v>67</v>
      </c>
    </row>
    <row r="3103" spans="1:6" x14ac:dyDescent="0.25">
      <c r="A3103" s="85">
        <v>1922374859</v>
      </c>
      <c r="E3103" s="64"/>
      <c r="F3103" s="85" t="s">
        <v>63</v>
      </c>
    </row>
    <row r="3104" spans="1:6" x14ac:dyDescent="0.25">
      <c r="A3104" s="85">
        <v>1669883245</v>
      </c>
      <c r="E3104" s="64"/>
      <c r="F3104" s="85" t="s">
        <v>63</v>
      </c>
    </row>
    <row r="3105" spans="1:6" x14ac:dyDescent="0.25">
      <c r="A3105" s="85">
        <v>1053679092</v>
      </c>
      <c r="E3105"/>
      <c r="F3105" s="85" t="s">
        <v>63</v>
      </c>
    </row>
    <row r="3106" spans="1:6" x14ac:dyDescent="0.25">
      <c r="A3106" s="85">
        <v>1649660424</v>
      </c>
      <c r="E3106"/>
      <c r="F3106" s="85" t="s">
        <v>67</v>
      </c>
    </row>
    <row r="3107" spans="1:6" x14ac:dyDescent="0.25">
      <c r="A3107" s="85">
        <v>1134500150</v>
      </c>
      <c r="E3107" s="64"/>
      <c r="F3107" s="85" t="s">
        <v>63</v>
      </c>
    </row>
    <row r="3108" spans="1:6" x14ac:dyDescent="0.25">
      <c r="A3108" s="85">
        <v>1134455132</v>
      </c>
      <c r="E3108" s="64"/>
      <c r="F3108" s="85" t="s">
        <v>66</v>
      </c>
    </row>
    <row r="3109" spans="1:6" x14ac:dyDescent="0.25">
      <c r="A3109" s="85">
        <v>1013443316</v>
      </c>
      <c r="E3109"/>
      <c r="F3109" s="85" t="s">
        <v>70</v>
      </c>
    </row>
    <row r="3110" spans="1:6" x14ac:dyDescent="0.25">
      <c r="A3110" s="85">
        <v>1376050161</v>
      </c>
      <c r="E3110"/>
      <c r="F3110" s="85" t="s">
        <v>63</v>
      </c>
    </row>
    <row r="3111" spans="1:6" x14ac:dyDescent="0.25">
      <c r="A3111" s="85">
        <v>1952922106</v>
      </c>
      <c r="E3111"/>
      <c r="F3111" s="85" t="s">
        <v>66</v>
      </c>
    </row>
    <row r="3112" spans="1:6" x14ac:dyDescent="0.25">
      <c r="A3112" s="85">
        <v>1518932953</v>
      </c>
      <c r="E3112" s="64"/>
      <c r="F3112" s="85" t="s">
        <v>66</v>
      </c>
    </row>
    <row r="3113" spans="1:6" x14ac:dyDescent="0.25">
      <c r="A3113" s="85">
        <v>1306818232</v>
      </c>
      <c r="E3113"/>
      <c r="F3113" s="85" t="s">
        <v>66</v>
      </c>
    </row>
    <row r="3114" spans="1:6" x14ac:dyDescent="0.25">
      <c r="A3114" s="85">
        <v>1720015282</v>
      </c>
      <c r="E3114" s="64"/>
      <c r="F3114" s="85" t="s">
        <v>70</v>
      </c>
    </row>
    <row r="3115" spans="1:6" x14ac:dyDescent="0.25">
      <c r="A3115" s="85">
        <v>1164487468</v>
      </c>
      <c r="E3115"/>
      <c r="F3115" s="85" t="s">
        <v>63</v>
      </c>
    </row>
    <row r="3116" spans="1:6" x14ac:dyDescent="0.25">
      <c r="A3116" s="85">
        <v>1316049190</v>
      </c>
      <c r="E3116"/>
      <c r="F3116" s="85" t="s">
        <v>67</v>
      </c>
    </row>
    <row r="3117" spans="1:6" x14ac:dyDescent="0.25">
      <c r="A3117" s="85">
        <v>1427163542</v>
      </c>
      <c r="E3117" s="64"/>
      <c r="F3117" s="85" t="s">
        <v>70</v>
      </c>
    </row>
    <row r="3118" spans="1:6" x14ac:dyDescent="0.25">
      <c r="A3118" s="85">
        <v>1588698112</v>
      </c>
      <c r="E3118" s="64"/>
      <c r="F3118" s="85" t="s">
        <v>68</v>
      </c>
    </row>
    <row r="3119" spans="1:6" x14ac:dyDescent="0.25">
      <c r="A3119" s="85">
        <v>1134133218</v>
      </c>
      <c r="E3119"/>
      <c r="F3119" s="85" t="s">
        <v>63</v>
      </c>
    </row>
    <row r="3120" spans="1:6" x14ac:dyDescent="0.25">
      <c r="A3120" s="85">
        <v>1922080944</v>
      </c>
      <c r="E3120"/>
      <c r="F3120" s="85" t="s">
        <v>67</v>
      </c>
    </row>
    <row r="3121" spans="1:6" x14ac:dyDescent="0.25">
      <c r="A3121" s="85">
        <v>1477591071</v>
      </c>
      <c r="E3121" s="64"/>
      <c r="F3121" s="85" t="s">
        <v>63</v>
      </c>
    </row>
    <row r="3122" spans="1:6" x14ac:dyDescent="0.25">
      <c r="A3122" s="85">
        <v>1235352899</v>
      </c>
      <c r="E3122"/>
      <c r="F3122" s="85" t="s">
        <v>63</v>
      </c>
    </row>
    <row r="3123" spans="1:6" x14ac:dyDescent="0.25">
      <c r="A3123" s="85">
        <v>1447254040</v>
      </c>
      <c r="E3123"/>
      <c r="F3123" s="85" t="s">
        <v>66</v>
      </c>
    </row>
    <row r="3124" spans="1:6" x14ac:dyDescent="0.25">
      <c r="A3124" s="85">
        <v>1477719672</v>
      </c>
      <c r="E3124" s="64"/>
      <c r="F3124" s="85" t="s">
        <v>63</v>
      </c>
    </row>
    <row r="3125" spans="1:6" x14ac:dyDescent="0.25">
      <c r="A3125" s="85">
        <v>1861662421</v>
      </c>
      <c r="E3125" s="64"/>
      <c r="F3125" s="85" t="s">
        <v>67</v>
      </c>
    </row>
    <row r="3126" spans="1:6" x14ac:dyDescent="0.25">
      <c r="A3126" s="85">
        <v>1750584991</v>
      </c>
      <c r="E3126"/>
      <c r="F3126" s="85" t="s">
        <v>66</v>
      </c>
    </row>
    <row r="3127" spans="1:6" x14ac:dyDescent="0.25">
      <c r="A3127" s="85">
        <v>1770500514</v>
      </c>
      <c r="E3127"/>
      <c r="F3127" s="85" t="s">
        <v>67</v>
      </c>
    </row>
    <row r="3128" spans="1:6" x14ac:dyDescent="0.25">
      <c r="A3128" s="85">
        <v>1255389375</v>
      </c>
      <c r="E3128" s="64"/>
      <c r="F3128" s="85" t="s">
        <v>67</v>
      </c>
    </row>
    <row r="3129" spans="1:6" x14ac:dyDescent="0.25">
      <c r="A3129" s="85">
        <v>1487913828</v>
      </c>
      <c r="E3129"/>
      <c r="F3129" s="85" t="s">
        <v>63</v>
      </c>
    </row>
    <row r="3130" spans="1:6" x14ac:dyDescent="0.25">
      <c r="A3130" s="85">
        <v>1184891020</v>
      </c>
      <c r="E3130"/>
      <c r="F3130" s="85" t="s">
        <v>68</v>
      </c>
    </row>
    <row r="3131" spans="1:6" x14ac:dyDescent="0.25">
      <c r="A3131" s="85">
        <v>1063728665</v>
      </c>
      <c r="E3131"/>
      <c r="F3131" s="85" t="s">
        <v>63</v>
      </c>
    </row>
    <row r="3132" spans="1:6" x14ac:dyDescent="0.25">
      <c r="A3132" s="85">
        <v>1083920060</v>
      </c>
      <c r="E3132" s="64"/>
      <c r="F3132" s="85" t="s">
        <v>67</v>
      </c>
    </row>
    <row r="3133" spans="1:6" x14ac:dyDescent="0.25">
      <c r="A3133" s="85">
        <v>1154760155</v>
      </c>
      <c r="E3133"/>
      <c r="F3133" s="85" t="s">
        <v>66</v>
      </c>
    </row>
    <row r="3134" spans="1:6" x14ac:dyDescent="0.25">
      <c r="A3134" s="85">
        <v>1215106877</v>
      </c>
      <c r="E3134"/>
      <c r="F3134" s="85" t="s">
        <v>66</v>
      </c>
    </row>
    <row r="3135" spans="1:6" x14ac:dyDescent="0.25">
      <c r="A3135" s="85">
        <v>1770961203</v>
      </c>
      <c r="E3135" s="64"/>
      <c r="F3135" s="85" t="s">
        <v>70</v>
      </c>
    </row>
    <row r="3136" spans="1:6" x14ac:dyDescent="0.25">
      <c r="A3136" s="85">
        <v>1801276472</v>
      </c>
      <c r="E3136"/>
      <c r="F3136" s="85" t="s">
        <v>67</v>
      </c>
    </row>
    <row r="3137" spans="1:6" x14ac:dyDescent="0.25">
      <c r="A3137" s="85">
        <v>1609262450</v>
      </c>
      <c r="E3137"/>
      <c r="F3137" s="85" t="s">
        <v>63</v>
      </c>
    </row>
    <row r="3138" spans="1:6" x14ac:dyDescent="0.25">
      <c r="A3138" s="85">
        <v>1699215434</v>
      </c>
      <c r="E3138"/>
      <c r="F3138" s="85" t="s">
        <v>70</v>
      </c>
    </row>
    <row r="3139" spans="1:6" x14ac:dyDescent="0.25">
      <c r="A3139" s="85">
        <v>1730628553</v>
      </c>
      <c r="E3139"/>
      <c r="F3139" s="85" t="s">
        <v>66</v>
      </c>
    </row>
    <row r="3140" spans="1:6" x14ac:dyDescent="0.25">
      <c r="A3140" s="85">
        <v>1225522626</v>
      </c>
      <c r="E3140"/>
      <c r="F3140" s="85" t="s">
        <v>68</v>
      </c>
    </row>
    <row r="3141" spans="1:6" x14ac:dyDescent="0.25">
      <c r="A3141" s="85">
        <v>1396194684</v>
      </c>
      <c r="E3141"/>
      <c r="F3141" s="85" t="s">
        <v>66</v>
      </c>
    </row>
    <row r="3142" spans="1:6" x14ac:dyDescent="0.25">
      <c r="A3142" s="85">
        <v>1457836140</v>
      </c>
      <c r="E3142"/>
      <c r="F3142" s="85" t="s">
        <v>70</v>
      </c>
    </row>
    <row r="3143" spans="1:6" x14ac:dyDescent="0.25">
      <c r="A3143" s="85">
        <v>1144796863</v>
      </c>
      <c r="E3143"/>
      <c r="F3143" s="85" t="s">
        <v>63</v>
      </c>
    </row>
    <row r="3144" spans="1:6" x14ac:dyDescent="0.25">
      <c r="A3144" s="85">
        <v>1851338941</v>
      </c>
      <c r="E3144" s="64"/>
      <c r="F3144" s="85" t="s">
        <v>63</v>
      </c>
    </row>
    <row r="3145" spans="1:6" x14ac:dyDescent="0.25">
      <c r="A3145" s="85">
        <v>1720043045</v>
      </c>
      <c r="E3145"/>
      <c r="F3145" s="85" t="s">
        <v>68</v>
      </c>
    </row>
    <row r="3146" spans="1:6" x14ac:dyDescent="0.25">
      <c r="A3146" s="85">
        <v>1114161064</v>
      </c>
      <c r="E3146"/>
      <c r="F3146" s="85" t="s">
        <v>63</v>
      </c>
    </row>
    <row r="3147" spans="1:6" x14ac:dyDescent="0.25">
      <c r="A3147" s="85">
        <v>1548269483</v>
      </c>
      <c r="E3147" s="64"/>
      <c r="F3147" s="85" t="s">
        <v>67</v>
      </c>
    </row>
    <row r="3148" spans="1:6" x14ac:dyDescent="0.25">
      <c r="A3148" s="85">
        <v>1447406137</v>
      </c>
      <c r="E3148"/>
      <c r="F3148" s="85" t="s">
        <v>66</v>
      </c>
    </row>
    <row r="3149" spans="1:6" x14ac:dyDescent="0.25">
      <c r="A3149" s="85">
        <v>1811061468</v>
      </c>
      <c r="E3149"/>
      <c r="F3149" s="85" t="s">
        <v>63</v>
      </c>
    </row>
    <row r="3150" spans="1:6" x14ac:dyDescent="0.25">
      <c r="A3150" s="85">
        <v>1255418315</v>
      </c>
      <c r="E3150" s="64"/>
      <c r="F3150" s="85" t="s">
        <v>66</v>
      </c>
    </row>
    <row r="3151" spans="1:6" x14ac:dyDescent="0.25">
      <c r="A3151" s="85">
        <v>1306803572</v>
      </c>
      <c r="E3151"/>
      <c r="F3151" s="85" t="s">
        <v>63</v>
      </c>
    </row>
    <row r="3152" spans="1:6" x14ac:dyDescent="0.25">
      <c r="A3152" s="85">
        <v>1588873236</v>
      </c>
      <c r="E3152"/>
      <c r="F3152" s="85" t="s">
        <v>63</v>
      </c>
    </row>
    <row r="3153" spans="1:6" x14ac:dyDescent="0.25">
      <c r="A3153" s="85">
        <v>1548227465</v>
      </c>
      <c r="E3153"/>
      <c r="F3153" s="85" t="s">
        <v>67</v>
      </c>
    </row>
    <row r="3154" spans="1:6" x14ac:dyDescent="0.25">
      <c r="A3154" s="85">
        <v>1376659193</v>
      </c>
      <c r="E3154" s="64"/>
      <c r="F3154" s="85" t="s">
        <v>66</v>
      </c>
    </row>
    <row r="3155" spans="1:6" x14ac:dyDescent="0.25">
      <c r="A3155" s="85">
        <v>1043479587</v>
      </c>
      <c r="E3155"/>
      <c r="F3155" s="85" t="s">
        <v>68</v>
      </c>
    </row>
    <row r="3156" spans="1:6" x14ac:dyDescent="0.25">
      <c r="A3156" s="85">
        <v>1396960043</v>
      </c>
      <c r="E3156"/>
      <c r="F3156" s="85" t="s">
        <v>67</v>
      </c>
    </row>
    <row r="3157" spans="1:6" x14ac:dyDescent="0.25">
      <c r="A3157" s="85">
        <v>1104807155</v>
      </c>
      <c r="E3157" s="64"/>
      <c r="F3157" s="85" t="s">
        <v>66</v>
      </c>
    </row>
    <row r="3158" spans="1:6" x14ac:dyDescent="0.25">
      <c r="A3158" s="85">
        <v>1417141664</v>
      </c>
      <c r="E3158"/>
      <c r="F3158" s="85" t="s">
        <v>70</v>
      </c>
    </row>
    <row r="3159" spans="1:6" x14ac:dyDescent="0.25">
      <c r="A3159" s="85">
        <v>1962660696</v>
      </c>
      <c r="E3159" s="64"/>
      <c r="F3159" s="85" t="s">
        <v>63</v>
      </c>
    </row>
    <row r="3160" spans="1:6" x14ac:dyDescent="0.25">
      <c r="A3160" s="85">
        <v>1144222456</v>
      </c>
      <c r="E3160" s="64"/>
      <c r="F3160" s="85" t="s">
        <v>67</v>
      </c>
    </row>
    <row r="3161" spans="1:6" x14ac:dyDescent="0.25">
      <c r="A3161" s="85">
        <v>1134336332</v>
      </c>
      <c r="E3161" s="64"/>
      <c r="F3161" s="85" t="s">
        <v>66</v>
      </c>
    </row>
    <row r="3162" spans="1:6" x14ac:dyDescent="0.25">
      <c r="A3162" s="85">
        <v>1821347162</v>
      </c>
      <c r="E3162"/>
      <c r="F3162" s="85" t="s">
        <v>68</v>
      </c>
    </row>
    <row r="3163" spans="1:6" x14ac:dyDescent="0.25">
      <c r="A3163" s="85">
        <v>1952655482</v>
      </c>
      <c r="E3163" s="64"/>
      <c r="F3163" s="85" t="s">
        <v>66</v>
      </c>
    </row>
    <row r="3164" spans="1:6" x14ac:dyDescent="0.25">
      <c r="A3164" s="85">
        <v>1558716704</v>
      </c>
      <c r="E3164"/>
      <c r="F3164" s="85" t="s">
        <v>70</v>
      </c>
    </row>
    <row r="3165" spans="1:6" x14ac:dyDescent="0.25">
      <c r="A3165" s="85">
        <v>1639522873</v>
      </c>
      <c r="E3165"/>
      <c r="F3165" s="85" t="s">
        <v>68</v>
      </c>
    </row>
    <row r="3166" spans="1:6" x14ac:dyDescent="0.25">
      <c r="A3166" s="85">
        <v>1750398566</v>
      </c>
      <c r="E3166" s="64"/>
      <c r="F3166" s="85" t="s">
        <v>63</v>
      </c>
    </row>
    <row r="3167" spans="1:6" x14ac:dyDescent="0.25">
      <c r="A3167" s="85">
        <v>1497711238</v>
      </c>
      <c r="E3167" s="64"/>
      <c r="F3167" s="85" t="s">
        <v>63</v>
      </c>
    </row>
    <row r="3168" spans="1:6" x14ac:dyDescent="0.25">
      <c r="A3168" s="85">
        <v>1184774812</v>
      </c>
      <c r="E3168" s="64"/>
      <c r="F3168" s="85" t="s">
        <v>66</v>
      </c>
    </row>
    <row r="3169" spans="1:6" x14ac:dyDescent="0.25">
      <c r="A3169" s="85">
        <v>1578559993</v>
      </c>
      <c r="E3169" s="64"/>
      <c r="F3169" s="85" t="s">
        <v>63</v>
      </c>
    </row>
    <row r="3170" spans="1:6" x14ac:dyDescent="0.25">
      <c r="A3170" s="85">
        <v>1063412195</v>
      </c>
      <c r="E3170" s="64"/>
      <c r="F3170" s="85" t="s">
        <v>67</v>
      </c>
    </row>
    <row r="3171" spans="1:6" x14ac:dyDescent="0.25">
      <c r="A3171" s="85">
        <v>1124094073</v>
      </c>
      <c r="E3171" s="64"/>
      <c r="F3171" s="85" t="s">
        <v>66</v>
      </c>
    </row>
    <row r="3172" spans="1:6" x14ac:dyDescent="0.25">
      <c r="A3172" s="85">
        <v>1366527160</v>
      </c>
      <c r="E3172" s="64"/>
      <c r="F3172" s="85" t="s">
        <v>70</v>
      </c>
    </row>
    <row r="3173" spans="1:6" x14ac:dyDescent="0.25">
      <c r="A3173" s="85">
        <v>1427096478</v>
      </c>
      <c r="E3173" s="64"/>
      <c r="F3173" s="85" t="s">
        <v>63</v>
      </c>
    </row>
    <row r="3174" spans="1:6" x14ac:dyDescent="0.25">
      <c r="A3174" s="85">
        <v>1700912318</v>
      </c>
      <c r="E3174"/>
      <c r="F3174" s="85" t="s">
        <v>63</v>
      </c>
    </row>
    <row r="3175" spans="1:6" x14ac:dyDescent="0.25">
      <c r="A3175" s="85">
        <v>1396826251</v>
      </c>
      <c r="E3175"/>
      <c r="F3175" s="85" t="s">
        <v>67</v>
      </c>
    </row>
    <row r="3176" spans="1:6" x14ac:dyDescent="0.25">
      <c r="A3176" s="85">
        <v>1831300607</v>
      </c>
      <c r="E3176"/>
      <c r="F3176" s="85" t="s">
        <v>70</v>
      </c>
    </row>
    <row r="3177" spans="1:6" x14ac:dyDescent="0.25">
      <c r="A3177" s="85">
        <v>1366476004</v>
      </c>
      <c r="E3177"/>
      <c r="F3177" s="85" t="s">
        <v>67</v>
      </c>
    </row>
    <row r="3178" spans="1:6" x14ac:dyDescent="0.25">
      <c r="A3178" s="85">
        <v>1932152998</v>
      </c>
      <c r="E3178"/>
      <c r="F3178" s="85" t="s">
        <v>67</v>
      </c>
    </row>
    <row r="3179" spans="1:6" x14ac:dyDescent="0.25">
      <c r="A3179" s="85">
        <v>1124161476</v>
      </c>
      <c r="E3179"/>
      <c r="F3179" s="85" t="s">
        <v>63</v>
      </c>
    </row>
    <row r="3180" spans="1:6" x14ac:dyDescent="0.25">
      <c r="A3180" s="85">
        <v>1457432759</v>
      </c>
      <c r="E3180"/>
      <c r="F3180" s="85" t="s">
        <v>66</v>
      </c>
    </row>
    <row r="3181" spans="1:6" x14ac:dyDescent="0.25">
      <c r="A3181" s="85">
        <v>1346371085</v>
      </c>
      <c r="E3181"/>
      <c r="F3181" s="85" t="s">
        <v>67</v>
      </c>
    </row>
    <row r="3182" spans="1:6" x14ac:dyDescent="0.25">
      <c r="A3182" s="85">
        <v>1003849001</v>
      </c>
      <c r="E3182" s="64"/>
      <c r="F3182" s="85" t="s">
        <v>66</v>
      </c>
    </row>
    <row r="3183" spans="1:6" x14ac:dyDescent="0.25">
      <c r="A3183" s="85">
        <v>1942204425</v>
      </c>
      <c r="E3183" s="64"/>
      <c r="F3183" s="85" t="s">
        <v>63</v>
      </c>
    </row>
    <row r="3184" spans="1:6" x14ac:dyDescent="0.25">
      <c r="A3184" s="85">
        <v>1497958235</v>
      </c>
      <c r="E3184"/>
      <c r="F3184" s="85" t="s">
        <v>63</v>
      </c>
    </row>
    <row r="3185" spans="1:6" x14ac:dyDescent="0.25">
      <c r="A3185" s="85">
        <v>1558379446</v>
      </c>
      <c r="E3185"/>
      <c r="F3185" s="85" t="s">
        <v>66</v>
      </c>
    </row>
    <row r="3186" spans="1:6" x14ac:dyDescent="0.25">
      <c r="A3186" s="85">
        <v>1457664500</v>
      </c>
      <c r="E3186"/>
      <c r="F3186" s="85" t="s">
        <v>63</v>
      </c>
    </row>
    <row r="3187" spans="1:6" x14ac:dyDescent="0.25">
      <c r="A3187" s="85">
        <v>1356527733</v>
      </c>
      <c r="E3187" s="64"/>
      <c r="F3187" s="85" t="s">
        <v>68</v>
      </c>
    </row>
    <row r="3188" spans="1:6" x14ac:dyDescent="0.25">
      <c r="A3188" s="85">
        <v>1992797476</v>
      </c>
      <c r="E3188"/>
      <c r="F3188" s="85" t="s">
        <v>63</v>
      </c>
    </row>
    <row r="3189" spans="1:6" x14ac:dyDescent="0.25">
      <c r="A3189" s="85">
        <v>1285942987</v>
      </c>
      <c r="E3189" s="64"/>
      <c r="F3189" s="85" t="s">
        <v>63</v>
      </c>
    </row>
    <row r="3190" spans="1:6" x14ac:dyDescent="0.25">
      <c r="A3190" s="85">
        <v>1619180734</v>
      </c>
      <c r="E3190" s="64"/>
      <c r="F3190" s="85" t="s">
        <v>63</v>
      </c>
    </row>
    <row r="3191" spans="1:6" x14ac:dyDescent="0.25">
      <c r="A3191" s="85">
        <v>1689998874</v>
      </c>
      <c r="E3191"/>
      <c r="F3191" s="85" t="s">
        <v>66</v>
      </c>
    </row>
    <row r="3192" spans="1:6" x14ac:dyDescent="0.25">
      <c r="A3192" s="85">
        <v>1508279043</v>
      </c>
      <c r="E3192" s="64"/>
      <c r="F3192" s="85" t="s">
        <v>63</v>
      </c>
    </row>
    <row r="3193" spans="1:6" x14ac:dyDescent="0.25">
      <c r="A3193" s="85">
        <v>1699885764</v>
      </c>
      <c r="E3193"/>
      <c r="F3193" s="85" t="s">
        <v>66</v>
      </c>
    </row>
    <row r="3194" spans="1:6" x14ac:dyDescent="0.25">
      <c r="A3194" s="85">
        <v>1427218122</v>
      </c>
      <c r="E3194"/>
      <c r="F3194" s="85" t="s">
        <v>67</v>
      </c>
    </row>
    <row r="3195" spans="1:6" x14ac:dyDescent="0.25">
      <c r="A3195" s="85">
        <v>1699065375</v>
      </c>
      <c r="E3195" s="64"/>
      <c r="F3195" s="85" t="s">
        <v>66</v>
      </c>
    </row>
    <row r="3196" spans="1:6" x14ac:dyDescent="0.25">
      <c r="A3196" s="85">
        <v>1699003509</v>
      </c>
      <c r="E3196" s="64"/>
      <c r="F3196" s="85" t="s">
        <v>66</v>
      </c>
    </row>
    <row r="3197" spans="1:6" x14ac:dyDescent="0.25">
      <c r="A3197" s="85">
        <v>1598286718</v>
      </c>
      <c r="E3197"/>
      <c r="F3197" s="85" t="s">
        <v>67</v>
      </c>
    </row>
    <row r="3198" spans="1:6" x14ac:dyDescent="0.25">
      <c r="A3198" s="85">
        <v>1962998476</v>
      </c>
      <c r="E3198" s="64"/>
      <c r="F3198" s="85" t="s">
        <v>63</v>
      </c>
    </row>
    <row r="3199" spans="1:6" x14ac:dyDescent="0.25">
      <c r="A3199" s="85">
        <v>1407522105</v>
      </c>
      <c r="E3199"/>
      <c r="F3199" s="85" t="s">
        <v>63</v>
      </c>
    </row>
    <row r="3200" spans="1:6" x14ac:dyDescent="0.25">
      <c r="A3200" s="85">
        <v>1003952458</v>
      </c>
      <c r="E3200"/>
      <c r="F3200" s="85" t="s">
        <v>70</v>
      </c>
    </row>
    <row r="3201" spans="1:6" x14ac:dyDescent="0.25">
      <c r="A3201" s="85">
        <v>1508808601</v>
      </c>
      <c r="E3201"/>
      <c r="F3201" s="85" t="s">
        <v>70</v>
      </c>
    </row>
    <row r="3202" spans="1:6" x14ac:dyDescent="0.25">
      <c r="A3202" s="85">
        <v>1033151105</v>
      </c>
      <c r="E3202"/>
      <c r="F3202" s="85" t="s">
        <v>63</v>
      </c>
    </row>
    <row r="3203" spans="1:6" x14ac:dyDescent="0.25">
      <c r="A3203" s="85">
        <v>1568421212</v>
      </c>
      <c r="E3203"/>
      <c r="F3203" s="85" t="s">
        <v>67</v>
      </c>
    </row>
    <row r="3204" spans="1:6" x14ac:dyDescent="0.25">
      <c r="A3204" s="85">
        <v>1831163096</v>
      </c>
      <c r="E3204"/>
      <c r="F3204" s="85" t="s">
        <v>63</v>
      </c>
    </row>
    <row r="3205" spans="1:6" x14ac:dyDescent="0.25">
      <c r="A3205" s="85">
        <v>1750345757</v>
      </c>
      <c r="E3205"/>
      <c r="F3205" s="85" t="s">
        <v>68</v>
      </c>
    </row>
    <row r="3206" spans="1:6" x14ac:dyDescent="0.25">
      <c r="A3206" s="85">
        <v>1508939281</v>
      </c>
      <c r="E3206"/>
      <c r="F3206" s="85" t="s">
        <v>63</v>
      </c>
    </row>
    <row r="3207" spans="1:6" x14ac:dyDescent="0.25">
      <c r="A3207" s="85">
        <v>1356389043</v>
      </c>
      <c r="E3207"/>
      <c r="F3207" s="85" t="s">
        <v>70</v>
      </c>
    </row>
    <row r="3208" spans="1:6" x14ac:dyDescent="0.25">
      <c r="A3208" s="85">
        <v>1497746358</v>
      </c>
      <c r="E3208" s="64"/>
      <c r="F3208" s="85" t="s">
        <v>63</v>
      </c>
    </row>
    <row r="3209" spans="1:6" x14ac:dyDescent="0.25">
      <c r="A3209" s="85">
        <v>1770775025</v>
      </c>
      <c r="E3209"/>
      <c r="F3209" s="85" t="s">
        <v>70</v>
      </c>
    </row>
    <row r="3210" spans="1:6" x14ac:dyDescent="0.25">
      <c r="A3210" s="85">
        <v>1477618429</v>
      </c>
      <c r="E3210"/>
      <c r="F3210" s="85" t="s">
        <v>63</v>
      </c>
    </row>
    <row r="3211" spans="1:6" x14ac:dyDescent="0.25">
      <c r="A3211" s="85">
        <v>1184622672</v>
      </c>
      <c r="E3211" s="64"/>
      <c r="F3211" s="85" t="s">
        <v>66</v>
      </c>
    </row>
    <row r="3212" spans="1:6" x14ac:dyDescent="0.25">
      <c r="A3212" s="85">
        <v>1588866370</v>
      </c>
      <c r="E3212"/>
      <c r="F3212" s="85" t="s">
        <v>68</v>
      </c>
    </row>
    <row r="3213" spans="1:6" x14ac:dyDescent="0.25">
      <c r="A3213" s="85">
        <v>1639262231</v>
      </c>
      <c r="E3213" s="64"/>
      <c r="F3213" s="85" t="s">
        <v>63</v>
      </c>
    </row>
    <row r="3214" spans="1:6" x14ac:dyDescent="0.25">
      <c r="A3214" s="85">
        <v>1427052133</v>
      </c>
      <c r="E3214"/>
      <c r="F3214" s="85" t="s">
        <v>70</v>
      </c>
    </row>
    <row r="3215" spans="1:6" x14ac:dyDescent="0.25">
      <c r="A3215" s="85">
        <v>1366673949</v>
      </c>
      <c r="E3215"/>
      <c r="F3215" s="85" t="s">
        <v>63</v>
      </c>
    </row>
    <row r="3216" spans="1:6" x14ac:dyDescent="0.25">
      <c r="A3216" s="85">
        <v>1265619993</v>
      </c>
      <c r="E3216"/>
      <c r="F3216" s="85" t="s">
        <v>63</v>
      </c>
    </row>
    <row r="3217" spans="1:6" x14ac:dyDescent="0.25">
      <c r="A3217" s="85">
        <v>1619263399</v>
      </c>
      <c r="E3217" s="64"/>
      <c r="F3217" s="85" t="s">
        <v>67</v>
      </c>
    </row>
    <row r="3218" spans="1:6" x14ac:dyDescent="0.25">
      <c r="A3218" s="85">
        <v>1417214214</v>
      </c>
      <c r="E3218" s="64"/>
      <c r="F3218" s="85" t="s">
        <v>63</v>
      </c>
    </row>
    <row r="3219" spans="1:6" x14ac:dyDescent="0.25">
      <c r="A3219" s="85">
        <v>1275895625</v>
      </c>
      <c r="E3219"/>
      <c r="F3219" s="85" t="s">
        <v>70</v>
      </c>
    </row>
    <row r="3220" spans="1:6" x14ac:dyDescent="0.25">
      <c r="A3220" s="85">
        <v>1427499078</v>
      </c>
      <c r="E3220"/>
      <c r="F3220" s="85" t="s">
        <v>63</v>
      </c>
    </row>
    <row r="3221" spans="1:6" x14ac:dyDescent="0.25">
      <c r="A3221" s="85">
        <v>1629655063</v>
      </c>
      <c r="E3221"/>
      <c r="F3221" s="85" t="s">
        <v>66</v>
      </c>
    </row>
    <row r="3222" spans="1:6" x14ac:dyDescent="0.25">
      <c r="A3222" s="85">
        <v>1639622962</v>
      </c>
      <c r="E3222" s="64"/>
      <c r="F3222" s="85" t="s">
        <v>63</v>
      </c>
    </row>
    <row r="3223" spans="1:6" x14ac:dyDescent="0.25">
      <c r="A3223" s="85">
        <v>1073022778</v>
      </c>
      <c r="E3223" s="64"/>
      <c r="F3223" s="85" t="s">
        <v>63</v>
      </c>
    </row>
    <row r="3224" spans="1:6" x14ac:dyDescent="0.25">
      <c r="A3224" s="85">
        <v>1184196719</v>
      </c>
      <c r="E3224"/>
      <c r="F3224" s="85" t="s">
        <v>63</v>
      </c>
    </row>
    <row r="3225" spans="1:6" x14ac:dyDescent="0.25">
      <c r="A3225" s="85" t="s">
        <v>69</v>
      </c>
      <c r="E3225"/>
      <c r="F3225" s="85" t="s">
        <v>66</v>
      </c>
    </row>
    <row r="3226" spans="1:6" x14ac:dyDescent="0.25">
      <c r="A3226" s="85">
        <v>1598722423</v>
      </c>
      <c r="E3226"/>
      <c r="F3226" s="85" t="s">
        <v>67</v>
      </c>
    </row>
    <row r="3227" spans="1:6" x14ac:dyDescent="0.25">
      <c r="A3227" s="85">
        <v>1679570006</v>
      </c>
      <c r="E3227"/>
      <c r="F3227" s="85" t="s">
        <v>66</v>
      </c>
    </row>
    <row r="3228" spans="1:6" x14ac:dyDescent="0.25">
      <c r="A3228" s="85">
        <v>1093787806</v>
      </c>
      <c r="E3228"/>
      <c r="F3228" s="85" t="s">
        <v>63</v>
      </c>
    </row>
    <row r="3229" spans="1:6" x14ac:dyDescent="0.25">
      <c r="A3229" s="85">
        <v>1073579512</v>
      </c>
      <c r="E3229" s="64"/>
      <c r="F3229" s="85" t="s">
        <v>63</v>
      </c>
    </row>
    <row r="3230" spans="1:6" x14ac:dyDescent="0.25">
      <c r="A3230" s="85">
        <v>1144202300</v>
      </c>
      <c r="E3230" s="64"/>
      <c r="F3230" s="85" t="s">
        <v>63</v>
      </c>
    </row>
    <row r="3231" spans="1:6" x14ac:dyDescent="0.25">
      <c r="A3231" s="85">
        <v>1306893516</v>
      </c>
      <c r="E3231"/>
      <c r="F3231" s="85" t="s">
        <v>63</v>
      </c>
    </row>
    <row r="3232" spans="1:6" x14ac:dyDescent="0.25">
      <c r="A3232" s="85">
        <v>1700989316</v>
      </c>
      <c r="E3232"/>
      <c r="F3232" s="85" t="s">
        <v>70</v>
      </c>
    </row>
    <row r="3233" spans="1:6" x14ac:dyDescent="0.25">
      <c r="A3233" s="85">
        <v>1679535116</v>
      </c>
      <c r="E3233"/>
      <c r="F3233" s="85" t="s">
        <v>66</v>
      </c>
    </row>
    <row r="3234" spans="1:6" x14ac:dyDescent="0.25">
      <c r="A3234" s="85">
        <v>1649252461</v>
      </c>
      <c r="E3234" s="64"/>
      <c r="F3234" s="85" t="s">
        <v>66</v>
      </c>
    </row>
    <row r="3235" spans="1:6" x14ac:dyDescent="0.25">
      <c r="A3235" s="85">
        <v>1508894486</v>
      </c>
      <c r="E3235"/>
      <c r="F3235" s="85" t="s">
        <v>63</v>
      </c>
    </row>
    <row r="3236" spans="1:6" x14ac:dyDescent="0.25">
      <c r="A3236" s="85">
        <v>1861464547</v>
      </c>
      <c r="E3236"/>
      <c r="F3236" s="85" t="s">
        <v>68</v>
      </c>
    </row>
    <row r="3237" spans="1:6" x14ac:dyDescent="0.25">
      <c r="A3237" s="85">
        <v>1225038029</v>
      </c>
      <c r="E3237" s="64"/>
      <c r="F3237" s="85" t="s">
        <v>70</v>
      </c>
    </row>
    <row r="3238" spans="1:6" x14ac:dyDescent="0.25">
      <c r="A3238" s="85">
        <v>1992819890</v>
      </c>
      <c r="E3238" s="64"/>
      <c r="F3238" s="85" t="s">
        <v>63</v>
      </c>
    </row>
    <row r="3239" spans="1:6" x14ac:dyDescent="0.25">
      <c r="A3239" s="85">
        <v>1366520199</v>
      </c>
      <c r="E3239" s="64"/>
      <c r="F3239" s="85" t="s">
        <v>67</v>
      </c>
    </row>
    <row r="3240" spans="1:6" x14ac:dyDescent="0.25">
      <c r="A3240" s="85">
        <v>1952442535</v>
      </c>
      <c r="E3240" s="64"/>
      <c r="F3240" s="85" t="s">
        <v>66</v>
      </c>
    </row>
    <row r="3241" spans="1:6" x14ac:dyDescent="0.25">
      <c r="A3241" s="85">
        <v>1003117136</v>
      </c>
      <c r="E3241" s="64"/>
      <c r="F3241" s="85" t="s">
        <v>68</v>
      </c>
    </row>
    <row r="3242" spans="1:6" x14ac:dyDescent="0.25">
      <c r="A3242" s="85">
        <v>1013150663</v>
      </c>
      <c r="E3242"/>
      <c r="F3242" s="85" t="s">
        <v>63</v>
      </c>
    </row>
    <row r="3243" spans="1:6" x14ac:dyDescent="0.25">
      <c r="A3243" s="85">
        <v>1447392006</v>
      </c>
      <c r="E3243" s="64"/>
      <c r="F3243" s="85" t="s">
        <v>68</v>
      </c>
    </row>
    <row r="3244" spans="1:6" x14ac:dyDescent="0.25">
      <c r="A3244" s="85">
        <v>1821250978</v>
      </c>
      <c r="E3244"/>
      <c r="F3244" s="85" t="s">
        <v>63</v>
      </c>
    </row>
    <row r="3245" spans="1:6" x14ac:dyDescent="0.25">
      <c r="A3245" s="85">
        <v>1962744508</v>
      </c>
      <c r="E3245" s="64"/>
      <c r="F3245" s="85" t="s">
        <v>66</v>
      </c>
    </row>
    <row r="3246" spans="1:6" x14ac:dyDescent="0.25">
      <c r="A3246" s="85">
        <v>1053670679</v>
      </c>
      <c r="E3246" s="64"/>
      <c r="F3246" s="85" t="s">
        <v>63</v>
      </c>
    </row>
    <row r="3247" spans="1:6" x14ac:dyDescent="0.25">
      <c r="A3247" s="85">
        <v>1376926972</v>
      </c>
      <c r="E3247" s="64"/>
      <c r="F3247" s="85" t="s">
        <v>63</v>
      </c>
    </row>
    <row r="3248" spans="1:6" x14ac:dyDescent="0.25">
      <c r="A3248" s="85">
        <v>1104254721</v>
      </c>
      <c r="E3248"/>
      <c r="F3248" s="85" t="s">
        <v>66</v>
      </c>
    </row>
    <row r="3249" spans="1:6" x14ac:dyDescent="0.25">
      <c r="A3249" s="85">
        <v>1316948797</v>
      </c>
      <c r="E3249"/>
      <c r="F3249" s="85" t="s">
        <v>63</v>
      </c>
    </row>
    <row r="3250" spans="1:6" x14ac:dyDescent="0.25">
      <c r="A3250" s="85">
        <v>1962836551</v>
      </c>
      <c r="E3250"/>
      <c r="F3250" s="85" t="s">
        <v>66</v>
      </c>
    </row>
    <row r="3251" spans="1:6" x14ac:dyDescent="0.25">
      <c r="A3251" s="85">
        <v>1063892677</v>
      </c>
      <c r="E3251"/>
      <c r="F3251" s="85" t="s">
        <v>70</v>
      </c>
    </row>
    <row r="3252" spans="1:6" x14ac:dyDescent="0.25">
      <c r="A3252" s="85">
        <v>1598764458</v>
      </c>
      <c r="E3252"/>
      <c r="F3252" s="85" t="s">
        <v>68</v>
      </c>
    </row>
    <row r="3253" spans="1:6" x14ac:dyDescent="0.25">
      <c r="A3253" s="85">
        <v>1700375201</v>
      </c>
      <c r="E3253"/>
      <c r="F3253" s="85" t="s">
        <v>63</v>
      </c>
    </row>
    <row r="3254" spans="1:6" x14ac:dyDescent="0.25">
      <c r="A3254" s="85">
        <v>1255895496</v>
      </c>
      <c r="E3254"/>
      <c r="F3254" s="85" t="s">
        <v>66</v>
      </c>
    </row>
    <row r="3255" spans="1:6" x14ac:dyDescent="0.25">
      <c r="A3255" s="85">
        <v>1528148061</v>
      </c>
      <c r="E3255"/>
      <c r="F3255" s="85" t="s">
        <v>68</v>
      </c>
    </row>
    <row r="3256" spans="1:6" x14ac:dyDescent="0.25">
      <c r="A3256" s="85">
        <v>1861413254</v>
      </c>
      <c r="E3256"/>
      <c r="F3256" s="85" t="s">
        <v>70</v>
      </c>
    </row>
    <row r="3257" spans="1:6" x14ac:dyDescent="0.25">
      <c r="A3257" s="85">
        <v>1831116722</v>
      </c>
      <c r="E3257" s="64"/>
      <c r="F3257" s="85" t="s">
        <v>68</v>
      </c>
    </row>
    <row r="3258" spans="1:6" x14ac:dyDescent="0.25">
      <c r="A3258" s="85">
        <v>1336109735</v>
      </c>
      <c r="E3258" s="64"/>
      <c r="F3258" s="85" t="s">
        <v>68</v>
      </c>
    </row>
    <row r="3259" spans="1:6" x14ac:dyDescent="0.25">
      <c r="A3259" s="85">
        <v>1982763314</v>
      </c>
      <c r="E3259"/>
      <c r="F3259" s="85" t="s">
        <v>66</v>
      </c>
    </row>
    <row r="3260" spans="1:6" x14ac:dyDescent="0.25">
      <c r="A3260" s="85">
        <v>1275726747</v>
      </c>
      <c r="E3260" s="64"/>
      <c r="F3260" s="85" t="s">
        <v>63</v>
      </c>
    </row>
    <row r="3261" spans="1:6" x14ac:dyDescent="0.25">
      <c r="A3261" s="85">
        <v>1912093444</v>
      </c>
      <c r="E3261" s="64"/>
      <c r="F3261" s="85" t="s">
        <v>63</v>
      </c>
    </row>
    <row r="3262" spans="1:6" x14ac:dyDescent="0.25">
      <c r="A3262" s="85">
        <v>1750576641</v>
      </c>
      <c r="E3262" s="64"/>
      <c r="F3262" s="85" t="s">
        <v>66</v>
      </c>
    </row>
    <row r="3263" spans="1:6" x14ac:dyDescent="0.25">
      <c r="A3263" s="85">
        <v>1326023078</v>
      </c>
      <c r="E3263" s="64"/>
      <c r="F3263" s="85" t="s">
        <v>63</v>
      </c>
    </row>
    <row r="3264" spans="1:6" x14ac:dyDescent="0.25">
      <c r="A3264" s="85">
        <v>1275595548</v>
      </c>
      <c r="E3264"/>
      <c r="F3264" s="85" t="s">
        <v>63</v>
      </c>
    </row>
    <row r="3265" spans="1:6" x14ac:dyDescent="0.25">
      <c r="A3265" s="85">
        <v>1417271420</v>
      </c>
      <c r="E3265" s="64"/>
      <c r="F3265" s="85" t="s">
        <v>67</v>
      </c>
    </row>
    <row r="3266" spans="1:6" x14ac:dyDescent="0.25">
      <c r="A3266" s="85">
        <v>1427054915</v>
      </c>
      <c r="E3266"/>
      <c r="F3266" s="85" t="s">
        <v>63</v>
      </c>
    </row>
    <row r="3267" spans="1:6" x14ac:dyDescent="0.25">
      <c r="A3267" s="85">
        <v>1861696452</v>
      </c>
      <c r="E3267"/>
      <c r="F3267" s="85" t="s">
        <v>63</v>
      </c>
    </row>
    <row r="3268" spans="1:6" x14ac:dyDescent="0.25">
      <c r="A3268" s="85">
        <v>1497993281</v>
      </c>
      <c r="E3268" s="64"/>
      <c r="F3268" s="85" t="s">
        <v>66</v>
      </c>
    </row>
    <row r="3269" spans="1:6" x14ac:dyDescent="0.25">
      <c r="A3269" s="85">
        <v>1447238670</v>
      </c>
      <c r="E3269" s="64"/>
      <c r="F3269" s="85" t="s">
        <v>70</v>
      </c>
    </row>
    <row r="3270" spans="1:6" x14ac:dyDescent="0.25">
      <c r="A3270" s="85">
        <v>1033373493</v>
      </c>
      <c r="E3270" s="64"/>
      <c r="F3270" s="85" t="s">
        <v>63</v>
      </c>
    </row>
    <row r="3271" spans="1:6" x14ac:dyDescent="0.25">
      <c r="A3271" s="85">
        <v>1144257379</v>
      </c>
      <c r="E3271"/>
      <c r="F3271" s="85" t="s">
        <v>63</v>
      </c>
    </row>
    <row r="3272" spans="1:6" x14ac:dyDescent="0.25">
      <c r="A3272" s="85">
        <v>1477896306</v>
      </c>
      <c r="E3272"/>
      <c r="F3272" s="85" t="s">
        <v>66</v>
      </c>
    </row>
    <row r="3273" spans="1:6" x14ac:dyDescent="0.25">
      <c r="A3273" s="85">
        <v>1346689502</v>
      </c>
      <c r="E3273"/>
      <c r="F3273" s="85" t="s">
        <v>68</v>
      </c>
    </row>
    <row r="3274" spans="1:6" x14ac:dyDescent="0.25">
      <c r="A3274" s="85">
        <v>1215348396</v>
      </c>
      <c r="E3274"/>
      <c r="F3274" s="85" t="s">
        <v>63</v>
      </c>
    </row>
    <row r="3275" spans="1:6" x14ac:dyDescent="0.25">
      <c r="A3275" s="85">
        <v>1336556885</v>
      </c>
      <c r="E3275" s="64"/>
      <c r="F3275" s="85" t="s">
        <v>68</v>
      </c>
    </row>
    <row r="3276" spans="1:6" x14ac:dyDescent="0.25">
      <c r="A3276" s="85">
        <v>1174940068</v>
      </c>
      <c r="E3276"/>
      <c r="F3276" s="85" t="s">
        <v>67</v>
      </c>
    </row>
    <row r="3277" spans="1:6" x14ac:dyDescent="0.25">
      <c r="A3277" s="85">
        <v>1083009328</v>
      </c>
      <c r="E3277"/>
      <c r="F3277" s="85" t="s">
        <v>66</v>
      </c>
    </row>
    <row r="3278" spans="1:6" x14ac:dyDescent="0.25">
      <c r="A3278" s="85">
        <v>1033325477</v>
      </c>
      <c r="E3278"/>
      <c r="F3278" s="85" t="s">
        <v>63</v>
      </c>
    </row>
    <row r="3279" spans="1:6" x14ac:dyDescent="0.25">
      <c r="A3279" s="85">
        <v>1942685128</v>
      </c>
      <c r="E3279"/>
      <c r="F3279" s="85" t="s">
        <v>67</v>
      </c>
    </row>
    <row r="3280" spans="1:6" x14ac:dyDescent="0.25">
      <c r="A3280" s="85">
        <v>1992161558</v>
      </c>
      <c r="E3280"/>
      <c r="F3280" s="85" t="s">
        <v>67</v>
      </c>
    </row>
    <row r="3281" spans="1:6" x14ac:dyDescent="0.25">
      <c r="A3281" s="85">
        <v>1184098667</v>
      </c>
      <c r="E3281" s="64"/>
      <c r="F3281" s="85" t="s">
        <v>68</v>
      </c>
    </row>
    <row r="3282" spans="1:6" x14ac:dyDescent="0.25">
      <c r="A3282" s="85">
        <v>1629437249</v>
      </c>
      <c r="E3282" s="64"/>
      <c r="F3282" s="85" t="s">
        <v>70</v>
      </c>
    </row>
    <row r="3283" spans="1:6" x14ac:dyDescent="0.25">
      <c r="A3283" s="85">
        <v>1922678564</v>
      </c>
      <c r="E3283"/>
      <c r="F3283" s="85" t="s">
        <v>63</v>
      </c>
    </row>
    <row r="3284" spans="1:6" x14ac:dyDescent="0.25">
      <c r="A3284" s="85">
        <v>1790499093</v>
      </c>
      <c r="E3284"/>
      <c r="F3284" s="85" t="s">
        <v>63</v>
      </c>
    </row>
    <row r="3285" spans="1:6" x14ac:dyDescent="0.25">
      <c r="A3285" s="85">
        <v>1457430886</v>
      </c>
      <c r="E3285"/>
      <c r="F3285" s="85" t="s">
        <v>63</v>
      </c>
    </row>
    <row r="3286" spans="1:6" x14ac:dyDescent="0.25">
      <c r="A3286" s="85">
        <v>1083685994</v>
      </c>
      <c r="E3286" s="64"/>
      <c r="F3286" s="85" t="s">
        <v>67</v>
      </c>
    </row>
    <row r="3287" spans="1:6" x14ac:dyDescent="0.25">
      <c r="A3287" s="85">
        <v>1699907428</v>
      </c>
      <c r="E3287"/>
      <c r="F3287" s="85" t="s">
        <v>66</v>
      </c>
    </row>
    <row r="3288" spans="1:6" x14ac:dyDescent="0.25">
      <c r="A3288" s="85">
        <v>1609847326</v>
      </c>
      <c r="E3288" s="64"/>
      <c r="F3288" s="85" t="s">
        <v>67</v>
      </c>
    </row>
    <row r="3289" spans="1:6" x14ac:dyDescent="0.25">
      <c r="A3289" s="85">
        <v>1376597369</v>
      </c>
      <c r="E3289"/>
      <c r="F3289" s="85" t="s">
        <v>70</v>
      </c>
    </row>
    <row r="3290" spans="1:6" x14ac:dyDescent="0.25">
      <c r="A3290" s="85">
        <v>1467520346</v>
      </c>
      <c r="E3290"/>
      <c r="F3290" s="85" t="s">
        <v>70</v>
      </c>
    </row>
    <row r="3291" spans="1:6" x14ac:dyDescent="0.25">
      <c r="A3291" s="85">
        <v>1326048323</v>
      </c>
      <c r="E3291" s="64"/>
      <c r="F3291" s="85" t="s">
        <v>63</v>
      </c>
    </row>
    <row r="3292" spans="1:6" x14ac:dyDescent="0.25">
      <c r="A3292" s="85">
        <v>1679543888</v>
      </c>
      <c r="E3292" s="64"/>
      <c r="F3292" s="85" t="s">
        <v>63</v>
      </c>
    </row>
    <row r="3293" spans="1:6" x14ac:dyDescent="0.25">
      <c r="A3293" s="85">
        <v>1821055047</v>
      </c>
      <c r="E3293" s="64"/>
      <c r="F3293" s="85" t="s">
        <v>66</v>
      </c>
    </row>
    <row r="3294" spans="1:6" x14ac:dyDescent="0.25">
      <c r="A3294" s="85">
        <v>1275600991</v>
      </c>
      <c r="E3294" s="64"/>
      <c r="F3294" s="85" t="s">
        <v>63</v>
      </c>
    </row>
    <row r="3295" spans="1:6" x14ac:dyDescent="0.25">
      <c r="A3295" s="85">
        <v>1659363109</v>
      </c>
      <c r="E3295"/>
      <c r="F3295" s="85" t="s">
        <v>63</v>
      </c>
    </row>
    <row r="3296" spans="1:6" x14ac:dyDescent="0.25">
      <c r="A3296" s="85">
        <v>1124339890</v>
      </c>
      <c r="E3296"/>
      <c r="F3296" s="85" t="s">
        <v>63</v>
      </c>
    </row>
    <row r="3297" spans="1:6" x14ac:dyDescent="0.25">
      <c r="A3297" s="85">
        <v>1134228224</v>
      </c>
      <c r="E3297"/>
      <c r="F3297" s="85" t="s">
        <v>63</v>
      </c>
    </row>
    <row r="3298" spans="1:6" x14ac:dyDescent="0.25">
      <c r="A3298" s="85">
        <v>1144250770</v>
      </c>
      <c r="E3298"/>
      <c r="F3298" s="85" t="s">
        <v>67</v>
      </c>
    </row>
    <row r="3299" spans="1:6" x14ac:dyDescent="0.25">
      <c r="A3299" s="85">
        <v>1255398095</v>
      </c>
      <c r="E3299" s="64"/>
      <c r="F3299" s="85" t="s">
        <v>63</v>
      </c>
    </row>
    <row r="3300" spans="1:6" x14ac:dyDescent="0.25">
      <c r="A3300" s="85">
        <v>1831316066</v>
      </c>
      <c r="E3300"/>
      <c r="F3300" s="85" t="s">
        <v>63</v>
      </c>
    </row>
    <row r="3301" spans="1:6" x14ac:dyDescent="0.25">
      <c r="A3301" s="85">
        <v>1720350465</v>
      </c>
      <c r="E3301"/>
      <c r="F3301" s="85" t="s">
        <v>63</v>
      </c>
    </row>
    <row r="3302" spans="1:6" x14ac:dyDescent="0.25">
      <c r="A3302" s="85">
        <v>1104087881</v>
      </c>
      <c r="E3302"/>
      <c r="F3302" s="85" t="s">
        <v>68</v>
      </c>
    </row>
    <row r="3303" spans="1:6" x14ac:dyDescent="0.25">
      <c r="A3303" s="85">
        <v>1861890683</v>
      </c>
      <c r="E3303"/>
      <c r="F3303" s="85" t="s">
        <v>70</v>
      </c>
    </row>
    <row r="3304" spans="1:6" x14ac:dyDescent="0.25">
      <c r="A3304" s="85">
        <v>1972941243</v>
      </c>
      <c r="E3304"/>
      <c r="F3304" s="85" t="s">
        <v>63</v>
      </c>
    </row>
    <row r="3305" spans="1:6" x14ac:dyDescent="0.25">
      <c r="A3305" s="85">
        <v>1366857757</v>
      </c>
      <c r="E3305"/>
      <c r="F3305" s="85" t="s">
        <v>63</v>
      </c>
    </row>
    <row r="3306" spans="1:6" x14ac:dyDescent="0.25">
      <c r="A3306" s="85">
        <v>1336552595</v>
      </c>
      <c r="E3306"/>
      <c r="F3306" s="85" t="s">
        <v>63</v>
      </c>
    </row>
    <row r="3307" spans="1:6" x14ac:dyDescent="0.25">
      <c r="A3307" s="85">
        <v>1477525103</v>
      </c>
      <c r="E3307" s="64"/>
      <c r="F3307" s="85" t="s">
        <v>66</v>
      </c>
    </row>
    <row r="3308" spans="1:6" x14ac:dyDescent="0.25">
      <c r="A3308" s="85">
        <v>1619358181</v>
      </c>
      <c r="E3308"/>
      <c r="F3308" s="85" t="s">
        <v>66</v>
      </c>
    </row>
    <row r="3309" spans="1:6" x14ac:dyDescent="0.25">
      <c r="A3309" s="85">
        <v>1972611796</v>
      </c>
      <c r="E3309"/>
      <c r="F3309" s="85" t="s">
        <v>66</v>
      </c>
    </row>
    <row r="3310" spans="1:6" x14ac:dyDescent="0.25">
      <c r="A3310" s="85">
        <v>1710431853</v>
      </c>
      <c r="E3310"/>
      <c r="F3310" s="85" t="s">
        <v>70</v>
      </c>
    </row>
    <row r="3311" spans="1:6" x14ac:dyDescent="0.25">
      <c r="A3311" s="85">
        <v>1649756545</v>
      </c>
      <c r="E3311" s="64"/>
      <c r="F3311" s="85" t="s">
        <v>63</v>
      </c>
    </row>
    <row r="3312" spans="1:6" x14ac:dyDescent="0.25">
      <c r="A3312" s="85">
        <v>1720587017</v>
      </c>
      <c r="E3312"/>
      <c r="F3312" s="85" t="s">
        <v>67</v>
      </c>
    </row>
    <row r="3313" spans="1:6" x14ac:dyDescent="0.25">
      <c r="A3313" s="85">
        <v>1376193151</v>
      </c>
      <c r="E3313"/>
      <c r="F3313" s="85" t="s">
        <v>68</v>
      </c>
    </row>
    <row r="3314" spans="1:6" x14ac:dyDescent="0.25">
      <c r="A3314" s="85">
        <v>1144245234</v>
      </c>
      <c r="E3314" s="64"/>
      <c r="F3314" s="85" t="s">
        <v>70</v>
      </c>
    </row>
    <row r="3315" spans="1:6" x14ac:dyDescent="0.25">
      <c r="A3315" s="85">
        <v>1093777310</v>
      </c>
      <c r="E3315"/>
      <c r="F3315" s="85" t="s">
        <v>70</v>
      </c>
    </row>
    <row r="3316" spans="1:6" x14ac:dyDescent="0.25">
      <c r="A3316" s="85">
        <v>1518980093</v>
      </c>
      <c r="E3316"/>
      <c r="F3316" s="85" t="s">
        <v>63</v>
      </c>
    </row>
    <row r="3317" spans="1:6" x14ac:dyDescent="0.25">
      <c r="A3317" s="85">
        <v>1689615734</v>
      </c>
      <c r="E3317" s="64"/>
      <c r="F3317" s="85" t="s">
        <v>68</v>
      </c>
    </row>
    <row r="3318" spans="1:6" x14ac:dyDescent="0.25">
      <c r="A3318" s="85">
        <v>1346346616</v>
      </c>
      <c r="E3318" s="64"/>
      <c r="F3318" s="85" t="s">
        <v>67</v>
      </c>
    </row>
    <row r="3319" spans="1:6" x14ac:dyDescent="0.25">
      <c r="A3319" s="85">
        <v>1184779415</v>
      </c>
      <c r="E3319"/>
      <c r="F3319" s="85" t="s">
        <v>68</v>
      </c>
    </row>
    <row r="3320" spans="1:6" x14ac:dyDescent="0.25">
      <c r="A3320" s="85">
        <v>1932121456</v>
      </c>
      <c r="E3320"/>
      <c r="F3320" s="85" t="s">
        <v>66</v>
      </c>
    </row>
    <row r="3321" spans="1:6" x14ac:dyDescent="0.25">
      <c r="A3321" s="85">
        <v>1467491977</v>
      </c>
      <c r="E3321" s="64"/>
      <c r="F3321" s="85" t="s">
        <v>66</v>
      </c>
    </row>
    <row r="3322" spans="1:6" x14ac:dyDescent="0.25">
      <c r="A3322" s="85">
        <v>1124183074</v>
      </c>
      <c r="E3322"/>
      <c r="F3322" s="85" t="s">
        <v>68</v>
      </c>
    </row>
    <row r="3323" spans="1:6" x14ac:dyDescent="0.25">
      <c r="A3323" s="85">
        <v>1205831658</v>
      </c>
      <c r="E3323" s="64"/>
      <c r="F3323" s="85" t="s">
        <v>70</v>
      </c>
    </row>
    <row r="3324" spans="1:6" x14ac:dyDescent="0.25">
      <c r="A3324" s="85">
        <v>1124132220</v>
      </c>
      <c r="E3324"/>
      <c r="F3324" s="85" t="s">
        <v>63</v>
      </c>
    </row>
    <row r="3325" spans="1:6" x14ac:dyDescent="0.25">
      <c r="A3325" s="85">
        <v>1033138029</v>
      </c>
      <c r="E3325"/>
      <c r="F3325" s="85" t="s">
        <v>66</v>
      </c>
    </row>
    <row r="3326" spans="1:6" x14ac:dyDescent="0.25">
      <c r="A3326" s="85">
        <v>1336144823</v>
      </c>
      <c r="E3326"/>
      <c r="F3326" s="85" t="s">
        <v>63</v>
      </c>
    </row>
    <row r="3327" spans="1:6" x14ac:dyDescent="0.25">
      <c r="A3327" s="85">
        <v>1285936617</v>
      </c>
      <c r="E3327" s="64"/>
      <c r="F3327" s="85" t="s">
        <v>70</v>
      </c>
    </row>
    <row r="3328" spans="1:6" x14ac:dyDescent="0.25">
      <c r="A3328" s="85">
        <v>1700906948</v>
      </c>
      <c r="E3328"/>
      <c r="F3328" s="85" t="s">
        <v>68</v>
      </c>
    </row>
    <row r="3329" spans="1:6" x14ac:dyDescent="0.25">
      <c r="A3329" s="85">
        <v>1245558428</v>
      </c>
      <c r="E3329" s="64"/>
      <c r="F3329" s="85" t="s">
        <v>63</v>
      </c>
    </row>
    <row r="3330" spans="1:6" x14ac:dyDescent="0.25">
      <c r="A3330" s="85">
        <v>1689922676</v>
      </c>
      <c r="E3330"/>
      <c r="F3330" s="85" t="s">
        <v>66</v>
      </c>
    </row>
    <row r="3331" spans="1:6" x14ac:dyDescent="0.25">
      <c r="A3331" s="85">
        <v>1588923502</v>
      </c>
      <c r="E3331"/>
      <c r="F3331" s="85" t="s">
        <v>63</v>
      </c>
    </row>
    <row r="3332" spans="1:6" x14ac:dyDescent="0.25">
      <c r="A3332" s="85">
        <v>1831524339</v>
      </c>
      <c r="E3332" s="64"/>
      <c r="F3332" s="85" t="s">
        <v>63</v>
      </c>
    </row>
    <row r="3333" spans="1:6" x14ac:dyDescent="0.25">
      <c r="A3333" s="85">
        <v>1154748366</v>
      </c>
      <c r="E3333" s="64"/>
      <c r="F3333" s="85" t="s">
        <v>67</v>
      </c>
    </row>
    <row r="3334" spans="1:6" x14ac:dyDescent="0.25">
      <c r="A3334" s="85">
        <v>1346655289</v>
      </c>
      <c r="E3334" s="64"/>
      <c r="F3334" s="85" t="s">
        <v>66</v>
      </c>
    </row>
    <row r="3335" spans="1:6" x14ac:dyDescent="0.25">
      <c r="A3335" s="85">
        <v>1720472087</v>
      </c>
      <c r="E3335" s="64"/>
      <c r="F3335" s="85" t="s">
        <v>66</v>
      </c>
    </row>
    <row r="3336" spans="1:6" x14ac:dyDescent="0.25">
      <c r="A3336" s="85">
        <v>1265674998</v>
      </c>
      <c r="E3336" s="64"/>
      <c r="F3336" s="85" t="s">
        <v>68</v>
      </c>
    </row>
    <row r="3337" spans="1:6" x14ac:dyDescent="0.25">
      <c r="A3337" s="85">
        <v>1538544473</v>
      </c>
      <c r="E3337" s="64"/>
      <c r="F3337" s="85" t="s">
        <v>66</v>
      </c>
    </row>
    <row r="3338" spans="1:6" x14ac:dyDescent="0.25">
      <c r="A3338" s="85">
        <v>1336740810</v>
      </c>
      <c r="E3338" s="64"/>
      <c r="F3338" s="85" t="s">
        <v>63</v>
      </c>
    </row>
    <row r="3339" spans="1:6" x14ac:dyDescent="0.25">
      <c r="A3339" s="85">
        <v>1437134020</v>
      </c>
      <c r="E3339"/>
      <c r="F3339" s="85" t="s">
        <v>67</v>
      </c>
    </row>
    <row r="3340" spans="1:6" x14ac:dyDescent="0.25">
      <c r="A3340" s="85">
        <v>1194763177</v>
      </c>
      <c r="E3340" s="64"/>
      <c r="F3340" s="85" t="s">
        <v>66</v>
      </c>
    </row>
    <row r="3341" spans="1:6" x14ac:dyDescent="0.25">
      <c r="A3341" s="85">
        <v>1396725628</v>
      </c>
      <c r="E3341" s="64"/>
      <c r="F3341" s="85" t="s">
        <v>66</v>
      </c>
    </row>
    <row r="3342" spans="1:6" x14ac:dyDescent="0.25">
      <c r="A3342" s="85">
        <v>1093784597</v>
      </c>
      <c r="E3342" s="64"/>
      <c r="F3342" s="85" t="s">
        <v>63</v>
      </c>
    </row>
    <row r="3343" spans="1:6" x14ac:dyDescent="0.25">
      <c r="A3343" s="85">
        <v>1215193602</v>
      </c>
      <c r="E3343"/>
      <c r="F3343" s="85" t="s">
        <v>68</v>
      </c>
    </row>
    <row r="3344" spans="1:6" x14ac:dyDescent="0.25">
      <c r="A3344" s="85">
        <v>1831166503</v>
      </c>
      <c r="E3344"/>
      <c r="F3344" s="85" t="s">
        <v>63</v>
      </c>
    </row>
    <row r="3345" spans="1:6" x14ac:dyDescent="0.25">
      <c r="A3345" s="85">
        <v>1184659161</v>
      </c>
      <c r="E3345" s="64"/>
      <c r="F3345" s="85" t="s">
        <v>63</v>
      </c>
    </row>
    <row r="3346" spans="1:6" x14ac:dyDescent="0.25">
      <c r="A3346" s="85">
        <v>1740503598</v>
      </c>
      <c r="E3346" s="64"/>
      <c r="F3346" s="85" t="s">
        <v>70</v>
      </c>
    </row>
    <row r="3347" spans="1:6" x14ac:dyDescent="0.25">
      <c r="A3347" s="85">
        <v>1003011578</v>
      </c>
      <c r="E3347"/>
      <c r="F3347" s="85" t="s">
        <v>66</v>
      </c>
    </row>
    <row r="3348" spans="1:6" x14ac:dyDescent="0.25">
      <c r="A3348" s="85">
        <v>1255324844</v>
      </c>
      <c r="E3348"/>
      <c r="F3348" s="85" t="s">
        <v>68</v>
      </c>
    </row>
    <row r="3349" spans="1:6" x14ac:dyDescent="0.25">
      <c r="A3349" s="85">
        <v>1609036896</v>
      </c>
      <c r="E3349"/>
      <c r="F3349" s="85" t="s">
        <v>70</v>
      </c>
    </row>
    <row r="3350" spans="1:6" x14ac:dyDescent="0.25">
      <c r="A3350" s="85">
        <v>1619189800</v>
      </c>
      <c r="E3350" s="64"/>
      <c r="F3350" s="85" t="s">
        <v>68</v>
      </c>
    </row>
    <row r="3351" spans="1:6" x14ac:dyDescent="0.25">
      <c r="A3351" s="85">
        <v>1568435394</v>
      </c>
      <c r="E3351"/>
      <c r="F3351" s="85" t="s">
        <v>63</v>
      </c>
    </row>
    <row r="3352" spans="1:6" x14ac:dyDescent="0.25">
      <c r="A3352" s="85">
        <v>1922104595</v>
      </c>
      <c r="E3352"/>
      <c r="F3352" s="85" t="s">
        <v>67</v>
      </c>
    </row>
    <row r="3353" spans="1:6" x14ac:dyDescent="0.25">
      <c r="A3353" s="85">
        <v>1841525128</v>
      </c>
      <c r="E3353"/>
      <c r="F3353" s="85" t="s">
        <v>63</v>
      </c>
    </row>
    <row r="3354" spans="1:6" x14ac:dyDescent="0.25">
      <c r="A3354" s="85">
        <v>1356427512</v>
      </c>
      <c r="E3354"/>
      <c r="F3354" s="85" t="s">
        <v>63</v>
      </c>
    </row>
    <row r="3355" spans="1:6" x14ac:dyDescent="0.25">
      <c r="A3355" s="85">
        <v>1538366729</v>
      </c>
      <c r="E3355"/>
      <c r="F3355" s="85" t="s">
        <v>63</v>
      </c>
    </row>
    <row r="3356" spans="1:6" x14ac:dyDescent="0.25">
      <c r="A3356" s="85">
        <v>1952523268</v>
      </c>
      <c r="E3356" s="64"/>
      <c r="F3356" s="85" t="s">
        <v>66</v>
      </c>
    </row>
    <row r="3357" spans="1:6" x14ac:dyDescent="0.25">
      <c r="A3357" s="85">
        <v>1528194958</v>
      </c>
      <c r="E3357"/>
      <c r="F3357" s="85" t="s">
        <v>66</v>
      </c>
    </row>
    <row r="3358" spans="1:6" x14ac:dyDescent="0.25">
      <c r="A3358" s="85">
        <v>1568641058</v>
      </c>
      <c r="E3358"/>
      <c r="F3358" s="85" t="s">
        <v>66</v>
      </c>
    </row>
    <row r="3359" spans="1:6" x14ac:dyDescent="0.25">
      <c r="A3359" s="85">
        <v>1043567423</v>
      </c>
      <c r="E3359"/>
      <c r="F3359" s="85" t="s">
        <v>63</v>
      </c>
    </row>
    <row r="3360" spans="1:6" x14ac:dyDescent="0.25">
      <c r="A3360" s="85">
        <v>1538449459</v>
      </c>
      <c r="E3360"/>
      <c r="F3360" s="85" t="s">
        <v>63</v>
      </c>
    </row>
    <row r="3361" spans="1:6" x14ac:dyDescent="0.25">
      <c r="A3361" s="85">
        <v>1285923094</v>
      </c>
      <c r="E3361"/>
      <c r="F3361" s="85" t="s">
        <v>63</v>
      </c>
    </row>
    <row r="3362" spans="1:6" x14ac:dyDescent="0.25">
      <c r="A3362" s="85">
        <v>1376856880</v>
      </c>
      <c r="E3362"/>
      <c r="F3362" s="85" t="s">
        <v>67</v>
      </c>
    </row>
    <row r="3363" spans="1:6" x14ac:dyDescent="0.25">
      <c r="A3363" s="85">
        <v>1063730794</v>
      </c>
      <c r="E3363"/>
      <c r="F3363" s="85" t="s">
        <v>63</v>
      </c>
    </row>
    <row r="3364" spans="1:6" x14ac:dyDescent="0.25">
      <c r="A3364" s="85">
        <v>1083964951</v>
      </c>
      <c r="E3364"/>
      <c r="F3364" s="85" t="s">
        <v>63</v>
      </c>
    </row>
    <row r="3365" spans="1:6" x14ac:dyDescent="0.25">
      <c r="A3365" s="85">
        <v>1801295803</v>
      </c>
      <c r="E3365"/>
      <c r="F3365" s="85" t="s">
        <v>67</v>
      </c>
    </row>
    <row r="3366" spans="1:6" x14ac:dyDescent="0.25">
      <c r="A3366" s="85">
        <v>1760800403</v>
      </c>
      <c r="E3366"/>
      <c r="F3366" s="85" t="s">
        <v>66</v>
      </c>
    </row>
    <row r="3367" spans="1:6" x14ac:dyDescent="0.25">
      <c r="A3367" s="85">
        <v>1851577449</v>
      </c>
      <c r="E3367"/>
      <c r="F3367" s="85" t="s">
        <v>63</v>
      </c>
    </row>
    <row r="3368" spans="1:6" x14ac:dyDescent="0.25">
      <c r="A3368" s="85">
        <v>1881048643</v>
      </c>
      <c r="E3368" s="64"/>
      <c r="F3368" s="85" t="s">
        <v>63</v>
      </c>
    </row>
    <row r="3369" spans="1:6" x14ac:dyDescent="0.25">
      <c r="A3369" s="85">
        <v>1215385661</v>
      </c>
      <c r="E3369" s="64"/>
      <c r="F3369" s="85" t="s">
        <v>63</v>
      </c>
    </row>
    <row r="3370" spans="1:6" x14ac:dyDescent="0.25">
      <c r="A3370" s="85">
        <v>1467806778</v>
      </c>
      <c r="E3370" s="64"/>
      <c r="F3370" s="85" t="s">
        <v>70</v>
      </c>
    </row>
    <row r="3371" spans="1:6" x14ac:dyDescent="0.25">
      <c r="A3371" s="85">
        <v>1467900951</v>
      </c>
      <c r="E3371" s="64"/>
      <c r="F3371" s="85" t="s">
        <v>63</v>
      </c>
    </row>
    <row r="3372" spans="1:6" x14ac:dyDescent="0.25">
      <c r="A3372" s="85">
        <v>1801324892</v>
      </c>
      <c r="E3372" s="64"/>
      <c r="F3372" s="85" t="s">
        <v>67</v>
      </c>
    </row>
    <row r="3373" spans="1:6" x14ac:dyDescent="0.25">
      <c r="A3373" s="85">
        <v>1174055958</v>
      </c>
      <c r="E3373" s="64"/>
      <c r="F3373" s="85" t="s">
        <v>67</v>
      </c>
    </row>
    <row r="3374" spans="1:6" x14ac:dyDescent="0.25">
      <c r="A3374" s="85">
        <v>1033643119</v>
      </c>
      <c r="E3374" s="64"/>
      <c r="F3374" s="85" t="s">
        <v>63</v>
      </c>
    </row>
    <row r="3375" spans="1:6" x14ac:dyDescent="0.25">
      <c r="A3375" s="85">
        <v>1619369576</v>
      </c>
      <c r="E3375"/>
      <c r="F3375" s="85" t="s">
        <v>63</v>
      </c>
    </row>
    <row r="3376" spans="1:6" x14ac:dyDescent="0.25">
      <c r="A3376" s="85">
        <v>1306329297</v>
      </c>
      <c r="E3376" s="64"/>
      <c r="F3376" s="85" t="s">
        <v>67</v>
      </c>
    </row>
    <row r="3377" spans="1:6" x14ac:dyDescent="0.25">
      <c r="A3377" s="85">
        <v>1821452475</v>
      </c>
      <c r="E3377"/>
      <c r="F3377" s="85" t="s">
        <v>63</v>
      </c>
    </row>
    <row r="3378" spans="1:6" x14ac:dyDescent="0.25">
      <c r="A3378" s="85">
        <v>1174097794</v>
      </c>
      <c r="E3378" s="64"/>
      <c r="F3378" s="85" t="s">
        <v>66</v>
      </c>
    </row>
    <row r="3379" spans="1:6" x14ac:dyDescent="0.25">
      <c r="A3379" s="85">
        <v>1669086096</v>
      </c>
      <c r="E3379"/>
      <c r="F3379" s="85" t="s">
        <v>67</v>
      </c>
    </row>
    <row r="3380" spans="1:6" x14ac:dyDescent="0.25">
      <c r="A3380" s="85">
        <v>1316971765</v>
      </c>
      <c r="E3380"/>
      <c r="F3380" s="85" t="s">
        <v>70</v>
      </c>
    </row>
    <row r="3381" spans="1:6" x14ac:dyDescent="0.25">
      <c r="A3381" s="85">
        <v>1528185162</v>
      </c>
      <c r="E3381"/>
      <c r="F3381" s="85" t="s">
        <v>63</v>
      </c>
    </row>
    <row r="3382" spans="1:6" x14ac:dyDescent="0.25">
      <c r="A3382" s="85">
        <v>1710907357</v>
      </c>
      <c r="E3382" s="64"/>
      <c r="F3382" s="85" t="s">
        <v>70</v>
      </c>
    </row>
    <row r="3383" spans="1:6" x14ac:dyDescent="0.25">
      <c r="A3383" s="85">
        <v>1780623074</v>
      </c>
      <c r="E3383"/>
      <c r="F3383" s="85" t="s">
        <v>67</v>
      </c>
    </row>
    <row r="3384" spans="1:6" x14ac:dyDescent="0.25">
      <c r="A3384" s="85">
        <v>1043267396</v>
      </c>
      <c r="E3384"/>
      <c r="F3384" s="85" t="s">
        <v>70</v>
      </c>
    </row>
    <row r="3385" spans="1:6" x14ac:dyDescent="0.25">
      <c r="A3385" s="85">
        <v>1326230038</v>
      </c>
      <c r="E3385"/>
      <c r="F3385" s="85" t="s">
        <v>68</v>
      </c>
    </row>
    <row r="3386" spans="1:6" x14ac:dyDescent="0.25">
      <c r="A3386" s="85">
        <v>1427034818</v>
      </c>
      <c r="E3386"/>
      <c r="F3386" s="85" t="s">
        <v>63</v>
      </c>
    </row>
    <row r="3387" spans="1:6" x14ac:dyDescent="0.25">
      <c r="A3387" s="85">
        <v>1346244027</v>
      </c>
      <c r="E3387"/>
      <c r="F3387" s="85" t="s">
        <v>63</v>
      </c>
    </row>
    <row r="3388" spans="1:6" x14ac:dyDescent="0.25">
      <c r="A3388" s="85">
        <v>1629092689</v>
      </c>
      <c r="E3388"/>
      <c r="F3388" s="85" t="s">
        <v>63</v>
      </c>
    </row>
    <row r="3389" spans="1:6" x14ac:dyDescent="0.25">
      <c r="A3389" s="85">
        <v>1669638573</v>
      </c>
      <c r="E3389"/>
      <c r="F3389" s="85" t="s">
        <v>67</v>
      </c>
    </row>
    <row r="3390" spans="1:6" x14ac:dyDescent="0.25">
      <c r="A3390" s="85">
        <v>1982823514</v>
      </c>
      <c r="E3390" s="64"/>
      <c r="F3390" s="85" t="s">
        <v>68</v>
      </c>
    </row>
    <row r="3391" spans="1:6" x14ac:dyDescent="0.25">
      <c r="A3391" s="85">
        <v>1538260476</v>
      </c>
      <c r="E3391"/>
      <c r="F3391" s="85" t="s">
        <v>66</v>
      </c>
    </row>
    <row r="3392" spans="1:6" x14ac:dyDescent="0.25">
      <c r="A3392" s="85">
        <v>1285634196</v>
      </c>
      <c r="E3392"/>
      <c r="F3392" s="85" t="s">
        <v>63</v>
      </c>
    </row>
    <row r="3393" spans="1:6" x14ac:dyDescent="0.25">
      <c r="A3393" s="85">
        <v>1831299460</v>
      </c>
      <c r="E3393"/>
      <c r="F3393" s="85" t="s">
        <v>66</v>
      </c>
    </row>
    <row r="3394" spans="1:6" x14ac:dyDescent="0.25">
      <c r="A3394" s="85">
        <v>1336131176</v>
      </c>
      <c r="E3394"/>
      <c r="F3394" s="85" t="s">
        <v>63</v>
      </c>
    </row>
    <row r="3395" spans="1:6" x14ac:dyDescent="0.25">
      <c r="A3395" s="85">
        <v>1669473914</v>
      </c>
      <c r="E3395"/>
      <c r="F3395" s="85" t="s">
        <v>66</v>
      </c>
    </row>
    <row r="3396" spans="1:6" x14ac:dyDescent="0.25">
      <c r="A3396" s="85">
        <v>1669540522</v>
      </c>
      <c r="E3396" s="64"/>
      <c r="F3396" s="85" t="s">
        <v>66</v>
      </c>
    </row>
    <row r="3397" spans="1:6" x14ac:dyDescent="0.25">
      <c r="A3397" s="85">
        <v>1710185467</v>
      </c>
      <c r="E3397" s="64"/>
      <c r="F3397" s="85" t="s">
        <v>63</v>
      </c>
    </row>
    <row r="3398" spans="1:6" x14ac:dyDescent="0.25">
      <c r="A3398" s="85">
        <v>1417982760</v>
      </c>
      <c r="E3398" s="64"/>
      <c r="F3398" s="85" t="s">
        <v>68</v>
      </c>
    </row>
    <row r="3399" spans="1:6" x14ac:dyDescent="0.25">
      <c r="A3399" s="85">
        <v>1386697860</v>
      </c>
      <c r="E3399"/>
      <c r="F3399" s="85" t="s">
        <v>66</v>
      </c>
    </row>
    <row r="3400" spans="1:6" x14ac:dyDescent="0.25">
      <c r="A3400" s="85">
        <v>1326351164</v>
      </c>
      <c r="E3400" s="64"/>
      <c r="F3400" s="85" t="s">
        <v>63</v>
      </c>
    </row>
    <row r="3401" spans="1:6" x14ac:dyDescent="0.25">
      <c r="A3401" s="85">
        <v>1609864248</v>
      </c>
      <c r="E3401"/>
      <c r="F3401" s="85" t="s">
        <v>70</v>
      </c>
    </row>
    <row r="3402" spans="1:6" x14ac:dyDescent="0.25">
      <c r="A3402" s="85">
        <v>1134108400</v>
      </c>
      <c r="E3402"/>
      <c r="F3402" s="85" t="s">
        <v>63</v>
      </c>
    </row>
    <row r="3403" spans="1:6" x14ac:dyDescent="0.25">
      <c r="A3403" s="85">
        <v>1457310161</v>
      </c>
      <c r="E3403" s="64"/>
      <c r="F3403" s="85" t="s">
        <v>63</v>
      </c>
    </row>
    <row r="3404" spans="1:6" x14ac:dyDescent="0.25">
      <c r="A3404" s="85">
        <v>1427109610</v>
      </c>
      <c r="E3404"/>
      <c r="F3404" s="85" t="s">
        <v>63</v>
      </c>
    </row>
    <row r="3405" spans="1:6" x14ac:dyDescent="0.25">
      <c r="A3405" s="85">
        <v>1942460209</v>
      </c>
      <c r="E3405" s="64"/>
      <c r="F3405" s="85" t="s">
        <v>63</v>
      </c>
    </row>
    <row r="3406" spans="1:6" x14ac:dyDescent="0.25">
      <c r="A3406" s="85">
        <v>1326363326</v>
      </c>
      <c r="E3406" s="64"/>
      <c r="F3406" s="85" t="s">
        <v>68</v>
      </c>
    </row>
    <row r="3407" spans="1:6" x14ac:dyDescent="0.25">
      <c r="A3407" s="85">
        <v>1790075885</v>
      </c>
      <c r="E3407"/>
      <c r="F3407" s="85" t="s">
        <v>66</v>
      </c>
    </row>
    <row r="3408" spans="1:6" x14ac:dyDescent="0.25">
      <c r="A3408" s="85">
        <v>1669653028</v>
      </c>
      <c r="E3408" s="64"/>
      <c r="F3408" s="85" t="s">
        <v>66</v>
      </c>
    </row>
    <row r="3409" spans="1:6" x14ac:dyDescent="0.25">
      <c r="A3409" s="85">
        <v>1215365150</v>
      </c>
      <c r="E3409"/>
      <c r="F3409" s="85" t="s">
        <v>66</v>
      </c>
    </row>
    <row r="3410" spans="1:6" x14ac:dyDescent="0.25">
      <c r="A3410" s="85">
        <v>1578984456</v>
      </c>
      <c r="E3410" s="64"/>
      <c r="F3410" s="85" t="s">
        <v>70</v>
      </c>
    </row>
    <row r="3411" spans="1:6" x14ac:dyDescent="0.25">
      <c r="A3411" s="85">
        <v>1134389562</v>
      </c>
      <c r="E3411"/>
      <c r="F3411" s="85" t="s">
        <v>68</v>
      </c>
    </row>
    <row r="3412" spans="1:6" x14ac:dyDescent="0.25">
      <c r="A3412" s="85">
        <v>1902224819</v>
      </c>
      <c r="E3412" s="64"/>
      <c r="F3412" s="85" t="s">
        <v>70</v>
      </c>
    </row>
    <row r="3413" spans="1:6" x14ac:dyDescent="0.25">
      <c r="A3413" s="85">
        <v>1598165474</v>
      </c>
      <c r="E3413" s="64"/>
      <c r="F3413" s="85" t="s">
        <v>66</v>
      </c>
    </row>
    <row r="3414" spans="1:6" x14ac:dyDescent="0.25">
      <c r="A3414" s="85">
        <v>1093908113</v>
      </c>
      <c r="E3414"/>
      <c r="F3414" s="85" t="s">
        <v>66</v>
      </c>
    </row>
    <row r="3415" spans="1:6" x14ac:dyDescent="0.25">
      <c r="A3415" s="85">
        <v>1003897299</v>
      </c>
      <c r="E3415" s="64"/>
      <c r="F3415" s="85" t="s">
        <v>63</v>
      </c>
    </row>
    <row r="3416" spans="1:6" x14ac:dyDescent="0.25">
      <c r="A3416" s="85">
        <v>1841552593</v>
      </c>
      <c r="E3416" s="64"/>
      <c r="F3416" s="85" t="s">
        <v>66</v>
      </c>
    </row>
    <row r="3417" spans="1:6" x14ac:dyDescent="0.25">
      <c r="A3417" s="85">
        <v>1114269305</v>
      </c>
      <c r="E3417" s="64"/>
      <c r="F3417" s="85" t="s">
        <v>66</v>
      </c>
    </row>
    <row r="3418" spans="1:6" x14ac:dyDescent="0.25">
      <c r="A3418" s="85">
        <v>1497111991</v>
      </c>
      <c r="E3418"/>
      <c r="F3418" s="85" t="s">
        <v>66</v>
      </c>
    </row>
    <row r="3419" spans="1:6" x14ac:dyDescent="0.25">
      <c r="A3419" s="85">
        <v>1326548264</v>
      </c>
      <c r="E3419"/>
      <c r="F3419" s="85" t="s">
        <v>67</v>
      </c>
    </row>
    <row r="3420" spans="1:6" x14ac:dyDescent="0.25">
      <c r="A3420" s="85">
        <v>1245794130</v>
      </c>
      <c r="E3420" s="64"/>
      <c r="F3420" s="85" t="s">
        <v>63</v>
      </c>
    </row>
    <row r="3421" spans="1:6" x14ac:dyDescent="0.25">
      <c r="A3421" s="85">
        <v>1962168591</v>
      </c>
      <c r="E3421"/>
      <c r="F3421" s="85" t="s">
        <v>67</v>
      </c>
    </row>
    <row r="3422" spans="1:6" x14ac:dyDescent="0.25">
      <c r="A3422" s="85">
        <v>1073508123</v>
      </c>
      <c r="E3422"/>
      <c r="F3422" s="85" t="s">
        <v>63</v>
      </c>
    </row>
    <row r="3423" spans="1:6" x14ac:dyDescent="0.25">
      <c r="A3423" s="85">
        <v>1487736054</v>
      </c>
      <c r="E3423" s="64"/>
      <c r="F3423" s="85" t="s">
        <v>63</v>
      </c>
    </row>
    <row r="3424" spans="1:6" x14ac:dyDescent="0.25">
      <c r="A3424" s="85">
        <v>1588755565</v>
      </c>
      <c r="E3424" s="64"/>
      <c r="F3424" s="85" t="s">
        <v>67</v>
      </c>
    </row>
    <row r="3425" spans="1:6" x14ac:dyDescent="0.25">
      <c r="A3425" s="85">
        <v>1487648507</v>
      </c>
      <c r="E3425" s="64"/>
      <c r="F3425" s="85" t="s">
        <v>66</v>
      </c>
    </row>
    <row r="3426" spans="1:6" x14ac:dyDescent="0.25">
      <c r="A3426" s="85">
        <v>1205811296</v>
      </c>
      <c r="E3426"/>
      <c r="F3426" s="85" t="s">
        <v>68</v>
      </c>
    </row>
    <row r="3427" spans="1:6" x14ac:dyDescent="0.25">
      <c r="A3427" s="85">
        <v>1982628665</v>
      </c>
      <c r="E3427"/>
      <c r="F3427" s="85" t="s">
        <v>70</v>
      </c>
    </row>
    <row r="3428" spans="1:6" x14ac:dyDescent="0.25">
      <c r="A3428" s="85">
        <v>1720174857</v>
      </c>
      <c r="E3428" s="64"/>
      <c r="F3428" s="85" t="s">
        <v>70</v>
      </c>
    </row>
    <row r="3429" spans="1:6" x14ac:dyDescent="0.25">
      <c r="A3429" s="85">
        <v>1306803234</v>
      </c>
      <c r="E3429"/>
      <c r="F3429" s="85" t="s">
        <v>63</v>
      </c>
    </row>
    <row r="3430" spans="1:6" x14ac:dyDescent="0.25">
      <c r="A3430" s="85">
        <v>1922080605</v>
      </c>
      <c r="E3430" s="64"/>
      <c r="F3430" s="85" t="s">
        <v>70</v>
      </c>
    </row>
    <row r="3431" spans="1:6" x14ac:dyDescent="0.25">
      <c r="A3431" s="85">
        <v>1437176187</v>
      </c>
      <c r="E3431"/>
      <c r="F3431" s="85" t="s">
        <v>63</v>
      </c>
    </row>
    <row r="3432" spans="1:6" x14ac:dyDescent="0.25">
      <c r="A3432" s="85">
        <v>1154395879</v>
      </c>
      <c r="E3432" s="64"/>
      <c r="F3432" s="85" t="s">
        <v>70</v>
      </c>
    </row>
    <row r="3433" spans="1:6" x14ac:dyDescent="0.25">
      <c r="A3433" s="85">
        <v>1346342201</v>
      </c>
      <c r="E3433"/>
      <c r="F3433" s="85" t="s">
        <v>63</v>
      </c>
    </row>
    <row r="3434" spans="1:6" x14ac:dyDescent="0.25">
      <c r="A3434" s="85">
        <v>1922071208</v>
      </c>
      <c r="E3434" s="64"/>
      <c r="F3434" s="85" t="s">
        <v>66</v>
      </c>
    </row>
    <row r="3435" spans="1:6" x14ac:dyDescent="0.25">
      <c r="A3435" s="85">
        <v>1114106507</v>
      </c>
      <c r="E3435"/>
      <c r="F3435" s="85" t="s">
        <v>63</v>
      </c>
    </row>
    <row r="3436" spans="1:6" x14ac:dyDescent="0.25">
      <c r="A3436" s="85">
        <v>1437133659</v>
      </c>
      <c r="E3436"/>
      <c r="F3436" s="85" t="s">
        <v>63</v>
      </c>
    </row>
    <row r="3437" spans="1:6" x14ac:dyDescent="0.25">
      <c r="A3437" s="85">
        <v>1154640225</v>
      </c>
      <c r="E3437" s="64"/>
      <c r="F3437" s="85" t="s">
        <v>66</v>
      </c>
    </row>
    <row r="3438" spans="1:6" x14ac:dyDescent="0.25">
      <c r="A3438" s="85">
        <v>1588820054</v>
      </c>
      <c r="E3438"/>
      <c r="F3438" s="85" t="s">
        <v>66</v>
      </c>
    </row>
    <row r="3439" spans="1:6" x14ac:dyDescent="0.25">
      <c r="A3439" s="85">
        <v>1235390832</v>
      </c>
      <c r="E3439" s="64"/>
      <c r="F3439" s="85" t="s">
        <v>68</v>
      </c>
    </row>
    <row r="3440" spans="1:6" x14ac:dyDescent="0.25">
      <c r="A3440" s="85">
        <v>1437599529</v>
      </c>
      <c r="E3440" s="64"/>
      <c r="F3440" s="85" t="s">
        <v>63</v>
      </c>
    </row>
    <row r="3441" spans="1:6" x14ac:dyDescent="0.25">
      <c r="A3441" s="85">
        <v>1356379150</v>
      </c>
      <c r="E3441"/>
      <c r="F3441" s="85" t="s">
        <v>68</v>
      </c>
    </row>
    <row r="3442" spans="1:6" x14ac:dyDescent="0.25">
      <c r="A3442" s="85">
        <v>1679996136</v>
      </c>
      <c r="E3442" s="64"/>
      <c r="F3442" s="85" t="s">
        <v>63</v>
      </c>
    </row>
    <row r="3443" spans="1:6" x14ac:dyDescent="0.25">
      <c r="A3443" s="85">
        <v>1174984801</v>
      </c>
      <c r="E3443"/>
      <c r="F3443" s="85" t="s">
        <v>63</v>
      </c>
    </row>
    <row r="3444" spans="1:6" x14ac:dyDescent="0.25">
      <c r="A3444" s="85">
        <v>1003277930</v>
      </c>
      <c r="E3444"/>
      <c r="F3444" s="85" t="s">
        <v>66</v>
      </c>
    </row>
    <row r="3445" spans="1:6" x14ac:dyDescent="0.25">
      <c r="A3445" s="85">
        <v>1548618796</v>
      </c>
      <c r="E3445" s="64"/>
      <c r="F3445" s="85" t="s">
        <v>67</v>
      </c>
    </row>
    <row r="3446" spans="1:6" x14ac:dyDescent="0.25">
      <c r="A3446" s="85">
        <v>1992322838</v>
      </c>
      <c r="E3446"/>
      <c r="F3446" s="85" t="s">
        <v>63</v>
      </c>
    </row>
    <row r="3447" spans="1:6" x14ac:dyDescent="0.25">
      <c r="A3447" s="85">
        <v>1700079118</v>
      </c>
      <c r="E3447"/>
      <c r="F3447" s="85" t="s">
        <v>66</v>
      </c>
    </row>
    <row r="3448" spans="1:6" x14ac:dyDescent="0.25">
      <c r="A3448" s="85">
        <v>1003821513</v>
      </c>
      <c r="E3448"/>
      <c r="F3448" s="85" t="s">
        <v>68</v>
      </c>
    </row>
    <row r="3449" spans="1:6" x14ac:dyDescent="0.25">
      <c r="A3449" s="85">
        <v>1568666543</v>
      </c>
      <c r="E3449"/>
      <c r="F3449" s="85" t="s">
        <v>63</v>
      </c>
    </row>
    <row r="3450" spans="1:6" x14ac:dyDescent="0.25">
      <c r="A3450" s="85">
        <v>1619966447</v>
      </c>
      <c r="E3450"/>
      <c r="F3450" s="85" t="s">
        <v>63</v>
      </c>
    </row>
    <row r="3451" spans="1:6" x14ac:dyDescent="0.25">
      <c r="A3451" s="85">
        <v>1225008220</v>
      </c>
      <c r="E3451" s="64"/>
      <c r="F3451" s="85" t="s">
        <v>66</v>
      </c>
    </row>
    <row r="3452" spans="1:6" x14ac:dyDescent="0.25">
      <c r="A3452" s="85">
        <v>1942269931</v>
      </c>
      <c r="E3452" s="64"/>
      <c r="F3452" s="85" t="s">
        <v>67</v>
      </c>
    </row>
    <row r="3453" spans="1:6" x14ac:dyDescent="0.25">
      <c r="A3453" s="85">
        <v>1285659383</v>
      </c>
      <c r="E3453" s="64"/>
      <c r="F3453" s="85" t="s">
        <v>70</v>
      </c>
    </row>
    <row r="3454" spans="1:6" x14ac:dyDescent="0.25">
      <c r="A3454" s="85">
        <v>1538107651</v>
      </c>
      <c r="E3454"/>
      <c r="F3454" s="85" t="s">
        <v>70</v>
      </c>
    </row>
    <row r="3455" spans="1:6" x14ac:dyDescent="0.25">
      <c r="A3455" s="85">
        <v>1932113438</v>
      </c>
      <c r="E3455"/>
      <c r="F3455" s="85" t="s">
        <v>67</v>
      </c>
    </row>
    <row r="3456" spans="1:6" x14ac:dyDescent="0.25">
      <c r="A3456" s="85">
        <v>1629058987</v>
      </c>
      <c r="E3456" s="64"/>
      <c r="F3456" s="85" t="s">
        <v>66</v>
      </c>
    </row>
    <row r="3457" spans="1:6" x14ac:dyDescent="0.25">
      <c r="A3457" s="85">
        <v>1174688071</v>
      </c>
      <c r="E3457"/>
      <c r="F3457" s="85" t="s">
        <v>63</v>
      </c>
    </row>
    <row r="3458" spans="1:6" x14ac:dyDescent="0.25">
      <c r="A3458" s="85">
        <v>1982667309</v>
      </c>
      <c r="E3458" s="64"/>
      <c r="F3458" s="85" t="s">
        <v>68</v>
      </c>
    </row>
    <row r="3459" spans="1:6" x14ac:dyDescent="0.25">
      <c r="A3459" s="85">
        <v>1821000928</v>
      </c>
      <c r="E3459" s="64"/>
      <c r="F3459" s="85" t="s">
        <v>67</v>
      </c>
    </row>
    <row r="3460" spans="1:6" x14ac:dyDescent="0.25">
      <c r="A3460" s="85">
        <v>1497989719</v>
      </c>
      <c r="E3460"/>
      <c r="F3460" s="85" t="s">
        <v>66</v>
      </c>
    </row>
    <row r="3461" spans="1:6" x14ac:dyDescent="0.25">
      <c r="A3461" s="85">
        <v>1891735288</v>
      </c>
      <c r="E3461"/>
      <c r="F3461" s="85" t="s">
        <v>63</v>
      </c>
    </row>
    <row r="3462" spans="1:6" x14ac:dyDescent="0.25">
      <c r="A3462" s="85">
        <v>1649224551</v>
      </c>
      <c r="E3462" s="64"/>
      <c r="F3462" s="85" t="s">
        <v>63</v>
      </c>
    </row>
    <row r="3463" spans="1:6" x14ac:dyDescent="0.25">
      <c r="A3463" s="85">
        <v>1386693299</v>
      </c>
      <c r="E3463" s="64"/>
      <c r="F3463" s="85" t="s">
        <v>63</v>
      </c>
    </row>
    <row r="3464" spans="1:6" x14ac:dyDescent="0.25">
      <c r="A3464" s="85">
        <v>1033206941</v>
      </c>
      <c r="E3464"/>
      <c r="F3464" s="85" t="s">
        <v>66</v>
      </c>
    </row>
    <row r="3465" spans="1:6" x14ac:dyDescent="0.25">
      <c r="A3465" s="85">
        <v>1386769404</v>
      </c>
      <c r="E3465"/>
      <c r="F3465" s="85" t="s">
        <v>70</v>
      </c>
    </row>
    <row r="3466" spans="1:6" x14ac:dyDescent="0.25">
      <c r="A3466" s="85">
        <v>1396950077</v>
      </c>
      <c r="E3466"/>
      <c r="F3466" s="85" t="s">
        <v>63</v>
      </c>
    </row>
    <row r="3467" spans="1:6" x14ac:dyDescent="0.25">
      <c r="A3467" s="85">
        <v>1780656371</v>
      </c>
      <c r="E3467" s="64"/>
      <c r="F3467" s="85" t="s">
        <v>63</v>
      </c>
    </row>
    <row r="3468" spans="1:6" x14ac:dyDescent="0.25">
      <c r="A3468" s="85">
        <v>1952345951</v>
      </c>
      <c r="E3468"/>
      <c r="F3468" s="85" t="s">
        <v>70</v>
      </c>
    </row>
    <row r="3469" spans="1:6" x14ac:dyDescent="0.25">
      <c r="A3469" s="85">
        <v>1730123514</v>
      </c>
      <c r="E3469"/>
      <c r="F3469" s="85" t="s">
        <v>66</v>
      </c>
    </row>
    <row r="3470" spans="1:6" x14ac:dyDescent="0.25">
      <c r="A3470" s="85">
        <v>1346416963</v>
      </c>
      <c r="E3470" s="64"/>
      <c r="F3470" s="85" t="s">
        <v>68</v>
      </c>
    </row>
    <row r="3471" spans="1:6" x14ac:dyDescent="0.25">
      <c r="A3471" s="85">
        <v>1124286034</v>
      </c>
      <c r="E3471"/>
      <c r="F3471" s="85" t="s">
        <v>67</v>
      </c>
    </row>
    <row r="3472" spans="1:6" x14ac:dyDescent="0.25">
      <c r="A3472" s="85">
        <v>1376825380</v>
      </c>
      <c r="E3472" s="64"/>
      <c r="F3472" s="85" t="s">
        <v>68</v>
      </c>
    </row>
    <row r="3473" spans="1:6" x14ac:dyDescent="0.25">
      <c r="A3473" s="85">
        <v>1720302797</v>
      </c>
      <c r="E3473"/>
      <c r="F3473" s="85" t="s">
        <v>70</v>
      </c>
    </row>
    <row r="3474" spans="1:6" x14ac:dyDescent="0.25">
      <c r="A3474" s="85">
        <v>1063607109</v>
      </c>
      <c r="E3474" s="64"/>
      <c r="F3474" s="85" t="s">
        <v>68</v>
      </c>
    </row>
    <row r="3475" spans="1:6" x14ac:dyDescent="0.25">
      <c r="A3475" s="85">
        <v>1700879723</v>
      </c>
      <c r="E3475"/>
      <c r="F3475" s="85" t="s">
        <v>66</v>
      </c>
    </row>
    <row r="3476" spans="1:6" x14ac:dyDescent="0.25">
      <c r="A3476" s="85">
        <v>1538153713</v>
      </c>
      <c r="E3476"/>
      <c r="F3476" s="85" t="s">
        <v>63</v>
      </c>
    </row>
    <row r="3477" spans="1:6" x14ac:dyDescent="0.25">
      <c r="A3477" s="85">
        <v>1295099703</v>
      </c>
      <c r="E3477"/>
      <c r="F3477" s="85" t="s">
        <v>70</v>
      </c>
    </row>
    <row r="3478" spans="1:6" x14ac:dyDescent="0.25">
      <c r="A3478" s="85">
        <v>1780974667</v>
      </c>
      <c r="E3478"/>
      <c r="F3478" s="85" t="s">
        <v>68</v>
      </c>
    </row>
    <row r="3479" spans="1:6" x14ac:dyDescent="0.25">
      <c r="A3479" s="85">
        <v>1336179688</v>
      </c>
      <c r="E3479"/>
      <c r="F3479" s="85" t="s">
        <v>68</v>
      </c>
    </row>
    <row r="3480" spans="1:6" x14ac:dyDescent="0.25">
      <c r="A3480" s="85">
        <v>1245782010</v>
      </c>
      <c r="E3480" s="64"/>
      <c r="F3480" s="85" t="s">
        <v>63</v>
      </c>
    </row>
    <row r="3481" spans="1:6" x14ac:dyDescent="0.25">
      <c r="A3481" s="85">
        <v>1063965168</v>
      </c>
      <c r="E3481"/>
      <c r="F3481" s="85" t="s">
        <v>67</v>
      </c>
    </row>
    <row r="3482" spans="1:6" x14ac:dyDescent="0.25">
      <c r="A3482" s="85">
        <v>1982195285</v>
      </c>
      <c r="E3482"/>
      <c r="F3482" s="85" t="s">
        <v>68</v>
      </c>
    </row>
    <row r="3483" spans="1:6" x14ac:dyDescent="0.25">
      <c r="A3483" s="85">
        <v>1386138741</v>
      </c>
      <c r="E3483"/>
      <c r="F3483" s="85" t="s">
        <v>63</v>
      </c>
    </row>
    <row r="3484" spans="1:6" x14ac:dyDescent="0.25">
      <c r="A3484" s="85">
        <v>1790340552</v>
      </c>
      <c r="E3484"/>
      <c r="F3484" s="85" t="s">
        <v>68</v>
      </c>
    </row>
    <row r="3485" spans="1:6" x14ac:dyDescent="0.25">
      <c r="A3485" s="85">
        <v>1508328170</v>
      </c>
      <c r="E3485" s="64"/>
      <c r="F3485" s="85" t="s">
        <v>67</v>
      </c>
    </row>
    <row r="3486" spans="1:6" x14ac:dyDescent="0.25">
      <c r="A3486" s="85">
        <v>1487244018</v>
      </c>
      <c r="E3486"/>
      <c r="F3486" s="85" t="s">
        <v>63</v>
      </c>
    </row>
    <row r="3487" spans="1:6" x14ac:dyDescent="0.25">
      <c r="A3487" s="85">
        <v>1164416251</v>
      </c>
      <c r="E3487"/>
      <c r="F3487" s="85" t="s">
        <v>63</v>
      </c>
    </row>
    <row r="3488" spans="1:6" x14ac:dyDescent="0.25">
      <c r="A3488" s="85">
        <v>1720074172</v>
      </c>
      <c r="E3488"/>
      <c r="F3488" s="85" t="s">
        <v>63</v>
      </c>
    </row>
    <row r="3489" spans="1:6" x14ac:dyDescent="0.25">
      <c r="A3489" s="85">
        <v>1295828507</v>
      </c>
      <c r="E3489" s="64"/>
      <c r="F3489" s="85" t="s">
        <v>63</v>
      </c>
    </row>
    <row r="3490" spans="1:6" x14ac:dyDescent="0.25">
      <c r="A3490" s="85">
        <v>1417926825</v>
      </c>
      <c r="E3490"/>
      <c r="F3490" s="85" t="s">
        <v>66</v>
      </c>
    </row>
    <row r="3491" spans="1:6" x14ac:dyDescent="0.25">
      <c r="A3491" s="85">
        <v>1326055609</v>
      </c>
      <c r="E3491" s="64"/>
      <c r="F3491" s="85" t="s">
        <v>66</v>
      </c>
    </row>
    <row r="3492" spans="1:6" x14ac:dyDescent="0.25">
      <c r="A3492" s="85">
        <v>1255379889</v>
      </c>
      <c r="E3492"/>
      <c r="F3492" s="85" t="s">
        <v>70</v>
      </c>
    </row>
    <row r="3493" spans="1:6" x14ac:dyDescent="0.25">
      <c r="A3493" s="85">
        <v>1295750933</v>
      </c>
      <c r="E3493" s="64"/>
      <c r="F3493" s="85" t="s">
        <v>70</v>
      </c>
    </row>
    <row r="3494" spans="1:6" x14ac:dyDescent="0.25">
      <c r="A3494" s="85">
        <v>1114902228</v>
      </c>
      <c r="E3494" s="64"/>
      <c r="F3494" s="85" t="s">
        <v>70</v>
      </c>
    </row>
    <row r="3495" spans="1:6" x14ac:dyDescent="0.25">
      <c r="A3495" s="85">
        <v>1154325421</v>
      </c>
      <c r="E3495"/>
      <c r="F3495" s="85" t="s">
        <v>70</v>
      </c>
    </row>
    <row r="3496" spans="1:6" x14ac:dyDescent="0.25">
      <c r="A3496" s="85">
        <v>1477659423</v>
      </c>
      <c r="E3496"/>
      <c r="F3496" s="85" t="s">
        <v>66</v>
      </c>
    </row>
    <row r="3497" spans="1:6" x14ac:dyDescent="0.25">
      <c r="A3497" s="85">
        <v>1215005152</v>
      </c>
      <c r="E3497"/>
      <c r="F3497" s="85" t="s">
        <v>67</v>
      </c>
    </row>
    <row r="3498" spans="1:6" x14ac:dyDescent="0.25">
      <c r="A3498" s="85">
        <v>1932195724</v>
      </c>
      <c r="E3498" s="64"/>
      <c r="F3498" s="85" t="s">
        <v>66</v>
      </c>
    </row>
    <row r="3499" spans="1:6" x14ac:dyDescent="0.25">
      <c r="A3499" s="85">
        <v>1417930488</v>
      </c>
      <c r="E3499" s="64"/>
      <c r="F3499" s="85" t="s">
        <v>63</v>
      </c>
    </row>
    <row r="3500" spans="1:6" x14ac:dyDescent="0.25">
      <c r="A3500" s="85">
        <v>1639389984</v>
      </c>
      <c r="E3500"/>
      <c r="F3500" s="85" t="s">
        <v>66</v>
      </c>
    </row>
    <row r="3501" spans="1:6" x14ac:dyDescent="0.25">
      <c r="A3501" s="85">
        <v>1558662213</v>
      </c>
      <c r="E3501" s="64"/>
      <c r="F3501" s="85" t="s">
        <v>63</v>
      </c>
    </row>
    <row r="3502" spans="1:6" x14ac:dyDescent="0.25">
      <c r="A3502" s="85">
        <v>1093970576</v>
      </c>
      <c r="E3502" s="64"/>
      <c r="F3502" s="85" t="s">
        <v>63</v>
      </c>
    </row>
    <row r="3503" spans="1:6" x14ac:dyDescent="0.25">
      <c r="A3503" s="85">
        <v>1699743039</v>
      </c>
      <c r="E3503" s="64"/>
      <c r="F3503" s="85" t="s">
        <v>63</v>
      </c>
    </row>
    <row r="3504" spans="1:6" x14ac:dyDescent="0.25">
      <c r="A3504" s="85">
        <v>1730276163</v>
      </c>
      <c r="E3504" s="64"/>
      <c r="F3504" s="85" t="s">
        <v>67</v>
      </c>
    </row>
    <row r="3505" spans="1:6" x14ac:dyDescent="0.25">
      <c r="A3505" s="85">
        <v>1669512687</v>
      </c>
      <c r="E3505"/>
      <c r="F3505" s="85" t="s">
        <v>67</v>
      </c>
    </row>
    <row r="3506" spans="1:6" x14ac:dyDescent="0.25">
      <c r="A3506" s="85">
        <v>1407183726</v>
      </c>
      <c r="E3506"/>
      <c r="F3506" s="85" t="s">
        <v>63</v>
      </c>
    </row>
    <row r="3507" spans="1:6" x14ac:dyDescent="0.25">
      <c r="A3507" s="85">
        <v>1982816369</v>
      </c>
      <c r="E3507" s="64"/>
      <c r="F3507" s="85" t="s">
        <v>66</v>
      </c>
    </row>
    <row r="3508" spans="1:6" x14ac:dyDescent="0.25">
      <c r="A3508" s="85">
        <v>1881689792</v>
      </c>
      <c r="E3508" s="64"/>
      <c r="F3508" s="85" t="s">
        <v>70</v>
      </c>
    </row>
    <row r="3509" spans="1:6" x14ac:dyDescent="0.25">
      <c r="A3509" s="85">
        <v>1689714586</v>
      </c>
      <c r="E3509" s="64"/>
      <c r="F3509" s="85" t="s">
        <v>68</v>
      </c>
    </row>
    <row r="3510" spans="1:6" x14ac:dyDescent="0.25">
      <c r="A3510" s="85">
        <v>1508147398</v>
      </c>
      <c r="E3510" s="64"/>
      <c r="F3510" s="85" t="s">
        <v>68</v>
      </c>
    </row>
    <row r="3511" spans="1:6" x14ac:dyDescent="0.25">
      <c r="A3511" s="85">
        <v>1992964134</v>
      </c>
      <c r="E3511"/>
      <c r="F3511" s="85" t="s">
        <v>70</v>
      </c>
    </row>
    <row r="3512" spans="1:6" x14ac:dyDescent="0.25">
      <c r="A3512" s="85">
        <v>1295962397</v>
      </c>
      <c r="E3512"/>
      <c r="F3512" s="85" t="s">
        <v>66</v>
      </c>
    </row>
    <row r="3513" spans="1:6" x14ac:dyDescent="0.25">
      <c r="A3513" s="85">
        <v>1629398979</v>
      </c>
      <c r="E3513"/>
      <c r="F3513" s="85" t="s">
        <v>66</v>
      </c>
    </row>
    <row r="3514" spans="1:6" x14ac:dyDescent="0.25">
      <c r="A3514" s="85">
        <v>1114367869</v>
      </c>
      <c r="E3514"/>
      <c r="F3514" s="85" t="s">
        <v>70</v>
      </c>
    </row>
    <row r="3515" spans="1:6" x14ac:dyDescent="0.25">
      <c r="A3515" s="85">
        <v>1265850358</v>
      </c>
      <c r="E3515" s="64"/>
      <c r="F3515" s="85" t="s">
        <v>63</v>
      </c>
    </row>
    <row r="3516" spans="1:6" x14ac:dyDescent="0.25">
      <c r="A3516" s="85">
        <v>1215120274</v>
      </c>
      <c r="E3516"/>
      <c r="F3516" s="85" t="s">
        <v>67</v>
      </c>
    </row>
    <row r="3517" spans="1:6" x14ac:dyDescent="0.25">
      <c r="A3517" s="85">
        <v>1992118509</v>
      </c>
      <c r="E3517"/>
      <c r="F3517" s="85" t="s">
        <v>63</v>
      </c>
    </row>
    <row r="3518" spans="1:6" x14ac:dyDescent="0.25">
      <c r="A3518" s="85">
        <v>1841685781</v>
      </c>
      <c r="E3518" s="64"/>
      <c r="F3518" s="85" t="s">
        <v>66</v>
      </c>
    </row>
    <row r="3519" spans="1:6" x14ac:dyDescent="0.25">
      <c r="A3519" s="85">
        <v>1528454758</v>
      </c>
      <c r="E3519"/>
      <c r="F3519" s="85" t="s">
        <v>63</v>
      </c>
    </row>
    <row r="3520" spans="1:6" x14ac:dyDescent="0.25">
      <c r="A3520" s="85">
        <v>1205290350</v>
      </c>
      <c r="E3520"/>
      <c r="F3520" s="85" t="s">
        <v>66</v>
      </c>
    </row>
    <row r="3521" spans="1:6" x14ac:dyDescent="0.25">
      <c r="A3521" s="85">
        <v>1114535903</v>
      </c>
      <c r="E3521"/>
      <c r="F3521" s="85" t="s">
        <v>63</v>
      </c>
    </row>
    <row r="3522" spans="1:6" x14ac:dyDescent="0.25">
      <c r="A3522" s="85">
        <v>1669071114</v>
      </c>
      <c r="E3522"/>
      <c r="F3522" s="85" t="s">
        <v>63</v>
      </c>
    </row>
    <row r="3523" spans="1:6" x14ac:dyDescent="0.25">
      <c r="A3523" s="85">
        <v>1205570801</v>
      </c>
      <c r="E3523"/>
      <c r="F3523" s="85" t="s">
        <v>67</v>
      </c>
    </row>
    <row r="3524" spans="1:6" x14ac:dyDescent="0.25">
      <c r="A3524" s="85">
        <v>1750082012</v>
      </c>
      <c r="E3524"/>
      <c r="F3524" s="85" t="s">
        <v>63</v>
      </c>
    </row>
    <row r="3525" spans="1:6" x14ac:dyDescent="0.25">
      <c r="A3525" s="85">
        <v>1467541110</v>
      </c>
      <c r="E3525"/>
      <c r="F3525" s="85" t="s">
        <v>63</v>
      </c>
    </row>
    <row r="3526" spans="1:6" x14ac:dyDescent="0.25">
      <c r="A3526" s="85">
        <v>1245280106</v>
      </c>
      <c r="E3526" s="64"/>
      <c r="F3526" s="85" t="s">
        <v>70</v>
      </c>
    </row>
    <row r="3527" spans="1:6" x14ac:dyDescent="0.25">
      <c r="A3527" s="85">
        <v>1275588394</v>
      </c>
      <c r="E3527"/>
      <c r="F3527" s="85" t="s">
        <v>63</v>
      </c>
    </row>
    <row r="3528" spans="1:6" x14ac:dyDescent="0.25">
      <c r="A3528" s="85">
        <v>1639154149</v>
      </c>
      <c r="E3528"/>
      <c r="F3528" s="85" t="s">
        <v>66</v>
      </c>
    </row>
    <row r="3529" spans="1:6" x14ac:dyDescent="0.25">
      <c r="A3529" s="85">
        <v>1982626479</v>
      </c>
      <c r="E3529"/>
      <c r="F3529" s="85" t="s">
        <v>70</v>
      </c>
    </row>
    <row r="3530" spans="1:6" x14ac:dyDescent="0.25">
      <c r="A3530" s="85">
        <v>1750386140</v>
      </c>
      <c r="E3530" s="64"/>
      <c r="F3530" s="85" t="s">
        <v>67</v>
      </c>
    </row>
    <row r="3531" spans="1:6" x14ac:dyDescent="0.25">
      <c r="A3531" s="85">
        <v>1275726697</v>
      </c>
      <c r="E3531"/>
      <c r="F3531" s="85" t="s">
        <v>63</v>
      </c>
    </row>
    <row r="3532" spans="1:6" x14ac:dyDescent="0.25">
      <c r="A3532" s="85">
        <v>1992781330</v>
      </c>
      <c r="E3532"/>
      <c r="F3532" s="85" t="s">
        <v>67</v>
      </c>
    </row>
    <row r="3533" spans="1:6" x14ac:dyDescent="0.25">
      <c r="A3533" s="85">
        <v>1265637151</v>
      </c>
      <c r="E3533" s="64"/>
      <c r="F3533" s="85" t="s">
        <v>63</v>
      </c>
    </row>
    <row r="3534" spans="1:6" x14ac:dyDescent="0.25">
      <c r="A3534" s="85">
        <v>1427012988</v>
      </c>
      <c r="E3534" s="64"/>
      <c r="F3534" s="85" t="s">
        <v>63</v>
      </c>
    </row>
    <row r="3535" spans="1:6" x14ac:dyDescent="0.25">
      <c r="A3535" s="85">
        <v>1871777698</v>
      </c>
      <c r="E3535"/>
      <c r="F3535" s="85" t="s">
        <v>67</v>
      </c>
    </row>
    <row r="3536" spans="1:6" x14ac:dyDescent="0.25">
      <c r="A3536" s="85">
        <v>1194037507</v>
      </c>
      <c r="E3536" s="64"/>
      <c r="F3536" s="85" t="s">
        <v>66</v>
      </c>
    </row>
    <row r="3537" spans="1:6" x14ac:dyDescent="0.25">
      <c r="A3537" s="85">
        <v>1972898021</v>
      </c>
      <c r="E3537" s="64"/>
      <c r="F3537" s="85" t="s">
        <v>68</v>
      </c>
    </row>
    <row r="3538" spans="1:6" x14ac:dyDescent="0.25">
      <c r="A3538" s="85">
        <v>1578849824</v>
      </c>
      <c r="E3538"/>
      <c r="F3538" s="85" t="s">
        <v>63</v>
      </c>
    </row>
    <row r="3539" spans="1:6" x14ac:dyDescent="0.25">
      <c r="A3539" s="85">
        <v>1831404052</v>
      </c>
      <c r="E3539"/>
      <c r="F3539" s="85" t="s">
        <v>63</v>
      </c>
    </row>
    <row r="3540" spans="1:6" x14ac:dyDescent="0.25">
      <c r="A3540" s="85">
        <v>1407080856</v>
      </c>
      <c r="E3540"/>
      <c r="F3540" s="85" t="s">
        <v>63</v>
      </c>
    </row>
    <row r="3541" spans="1:6" x14ac:dyDescent="0.25">
      <c r="A3541" s="85">
        <v>1851737811</v>
      </c>
      <c r="E3541"/>
      <c r="F3541" s="85" t="s">
        <v>63</v>
      </c>
    </row>
    <row r="3542" spans="1:6" x14ac:dyDescent="0.25">
      <c r="A3542" s="85">
        <v>1174963490</v>
      </c>
      <c r="E3542" s="64"/>
      <c r="F3542" s="85" t="s">
        <v>70</v>
      </c>
    </row>
    <row r="3543" spans="1:6" x14ac:dyDescent="0.25">
      <c r="A3543" s="85">
        <v>1790102747</v>
      </c>
      <c r="E3543" s="64"/>
      <c r="F3543" s="85" t="s">
        <v>70</v>
      </c>
    </row>
    <row r="3544" spans="1:6" x14ac:dyDescent="0.25">
      <c r="A3544" s="85">
        <v>1548586399</v>
      </c>
      <c r="E3544" s="64"/>
      <c r="F3544" s="85" t="s">
        <v>66</v>
      </c>
    </row>
    <row r="3545" spans="1:6" x14ac:dyDescent="0.25">
      <c r="A3545" s="85">
        <v>1790161297</v>
      </c>
      <c r="E3545" s="64"/>
      <c r="F3545" s="85" t="s">
        <v>68</v>
      </c>
    </row>
    <row r="3546" spans="1:6" x14ac:dyDescent="0.25">
      <c r="A3546" s="85">
        <v>1063840379</v>
      </c>
      <c r="E3546" s="64"/>
      <c r="F3546" s="85" t="s">
        <v>68</v>
      </c>
    </row>
    <row r="3547" spans="1:6" x14ac:dyDescent="0.25">
      <c r="A3547" s="85">
        <v>1396255410</v>
      </c>
      <c r="E3547"/>
      <c r="F3547" s="85" t="s">
        <v>67</v>
      </c>
    </row>
    <row r="3548" spans="1:6" x14ac:dyDescent="0.25">
      <c r="A3548" s="85">
        <v>1891149571</v>
      </c>
      <c r="E3548" s="64"/>
      <c r="F3548" s="85" t="s">
        <v>66</v>
      </c>
    </row>
    <row r="3549" spans="1:6" x14ac:dyDescent="0.25">
      <c r="A3549" s="85">
        <v>1023649274</v>
      </c>
      <c r="E3549"/>
      <c r="F3549" s="85" t="s">
        <v>63</v>
      </c>
    </row>
    <row r="3550" spans="1:6" x14ac:dyDescent="0.25">
      <c r="A3550" s="85">
        <v>1760405245</v>
      </c>
      <c r="E3550" s="64"/>
      <c r="F3550" s="85" t="s">
        <v>66</v>
      </c>
    </row>
    <row r="3551" spans="1:6" x14ac:dyDescent="0.25">
      <c r="A3551" s="85">
        <v>1235118589</v>
      </c>
      <c r="E3551"/>
      <c r="F3551" s="85" t="s">
        <v>63</v>
      </c>
    </row>
    <row r="3552" spans="1:6" x14ac:dyDescent="0.25">
      <c r="A3552" s="85">
        <v>1477513950</v>
      </c>
      <c r="E3552"/>
      <c r="F3552" s="85" t="s">
        <v>63</v>
      </c>
    </row>
    <row r="3553" spans="1:6" x14ac:dyDescent="0.25">
      <c r="A3553" s="85">
        <v>1285725945</v>
      </c>
      <c r="E3553"/>
      <c r="F3553" s="85" t="s">
        <v>67</v>
      </c>
    </row>
    <row r="3554" spans="1:6" x14ac:dyDescent="0.25">
      <c r="A3554" s="85">
        <v>1780686147</v>
      </c>
      <c r="E3554"/>
      <c r="F3554" s="85" t="s">
        <v>67</v>
      </c>
    </row>
    <row r="3555" spans="1:6" x14ac:dyDescent="0.25">
      <c r="A3555" s="85">
        <v>1558307025</v>
      </c>
      <c r="E3555"/>
      <c r="F3555" s="85" t="s">
        <v>63</v>
      </c>
    </row>
    <row r="3556" spans="1:6" x14ac:dyDescent="0.25">
      <c r="A3556" s="85">
        <v>1386707933</v>
      </c>
      <c r="E3556" s="64"/>
      <c r="F3556" s="85" t="s">
        <v>70</v>
      </c>
    </row>
    <row r="3557" spans="1:6" x14ac:dyDescent="0.25">
      <c r="A3557" s="85">
        <v>1366602500</v>
      </c>
      <c r="E3557"/>
      <c r="F3557" s="85" t="s">
        <v>70</v>
      </c>
    </row>
    <row r="3558" spans="1:6" x14ac:dyDescent="0.25">
      <c r="A3558" s="85">
        <v>1992852875</v>
      </c>
      <c r="E3558"/>
      <c r="F3558" s="85" t="s">
        <v>70</v>
      </c>
    </row>
    <row r="3559" spans="1:6" x14ac:dyDescent="0.25">
      <c r="A3559" s="85">
        <v>1861421372</v>
      </c>
      <c r="E3559" s="64"/>
      <c r="F3559" s="85" t="s">
        <v>67</v>
      </c>
    </row>
    <row r="3560" spans="1:6" x14ac:dyDescent="0.25">
      <c r="A3560" s="85">
        <v>1952356677</v>
      </c>
      <c r="E3560"/>
      <c r="F3560" s="85" t="s">
        <v>63</v>
      </c>
    </row>
    <row r="3561" spans="1:6" x14ac:dyDescent="0.25">
      <c r="A3561" s="85">
        <v>1750595443</v>
      </c>
      <c r="E3561" s="64"/>
      <c r="F3561" s="85" t="s">
        <v>63</v>
      </c>
    </row>
    <row r="3562" spans="1:6" x14ac:dyDescent="0.25">
      <c r="A3562" s="85">
        <v>1922263169</v>
      </c>
      <c r="E3562"/>
      <c r="F3562" s="85" t="s">
        <v>67</v>
      </c>
    </row>
    <row r="3563" spans="1:6" x14ac:dyDescent="0.25">
      <c r="A3563" s="85">
        <v>1447571096</v>
      </c>
      <c r="E3563"/>
      <c r="F3563" s="85" t="s">
        <v>66</v>
      </c>
    </row>
    <row r="3564" spans="1:6" x14ac:dyDescent="0.25">
      <c r="A3564" s="85">
        <v>1760588669</v>
      </c>
      <c r="E3564"/>
      <c r="F3564" s="85" t="s">
        <v>66</v>
      </c>
    </row>
    <row r="3565" spans="1:6" x14ac:dyDescent="0.25">
      <c r="A3565" s="85">
        <v>1629204771</v>
      </c>
      <c r="E3565" s="64"/>
      <c r="F3565" s="85" t="s">
        <v>63</v>
      </c>
    </row>
    <row r="3566" spans="1:6" x14ac:dyDescent="0.25">
      <c r="A3566" s="85">
        <v>1528169596</v>
      </c>
      <c r="E3566" s="64"/>
      <c r="F3566" s="85" t="s">
        <v>63</v>
      </c>
    </row>
    <row r="3567" spans="1:6" x14ac:dyDescent="0.25">
      <c r="A3567" s="85">
        <v>1992069348</v>
      </c>
      <c r="E3567"/>
      <c r="F3567" s="85" t="s">
        <v>63</v>
      </c>
    </row>
    <row r="3568" spans="1:6" x14ac:dyDescent="0.25">
      <c r="A3568" s="85">
        <v>1205193828</v>
      </c>
      <c r="E3568"/>
      <c r="F3568" s="85" t="s">
        <v>66</v>
      </c>
    </row>
    <row r="3569" spans="1:6" x14ac:dyDescent="0.25">
      <c r="A3569" s="85">
        <v>1316365067</v>
      </c>
      <c r="E3569"/>
      <c r="F3569" s="85" t="s">
        <v>63</v>
      </c>
    </row>
    <row r="3570" spans="1:6" x14ac:dyDescent="0.25">
      <c r="A3570" s="85">
        <v>1306225396</v>
      </c>
      <c r="E3570" s="64"/>
      <c r="F3570" s="85" t="s">
        <v>63</v>
      </c>
    </row>
    <row r="3571" spans="1:6" x14ac:dyDescent="0.25">
      <c r="A3571" s="85">
        <v>1962874883</v>
      </c>
      <c r="E3571"/>
      <c r="F3571" s="85" t="s">
        <v>63</v>
      </c>
    </row>
    <row r="3572" spans="1:6" x14ac:dyDescent="0.25">
      <c r="A3572" s="85">
        <v>1881252666</v>
      </c>
      <c r="E3572" s="64"/>
      <c r="F3572" s="85" t="s">
        <v>67</v>
      </c>
    </row>
    <row r="3573" spans="1:6" x14ac:dyDescent="0.25">
      <c r="A3573" s="85">
        <v>1811595556</v>
      </c>
      <c r="E3573" s="64"/>
      <c r="F3573" s="85" t="s">
        <v>66</v>
      </c>
    </row>
    <row r="3574" spans="1:6" x14ac:dyDescent="0.25">
      <c r="A3574" s="85">
        <v>1639821697</v>
      </c>
      <c r="E3574" s="64"/>
      <c r="F3574" s="85" t="s">
        <v>66</v>
      </c>
    </row>
    <row r="3575" spans="1:6" x14ac:dyDescent="0.25">
      <c r="A3575" s="85">
        <v>1265533772</v>
      </c>
      <c r="E3575" s="64"/>
      <c r="F3575" s="85" t="s">
        <v>63</v>
      </c>
    </row>
    <row r="3576" spans="1:6" x14ac:dyDescent="0.25">
      <c r="A3576" s="85">
        <v>1447256508</v>
      </c>
      <c r="E3576" s="64"/>
      <c r="F3576" s="85" t="s">
        <v>63</v>
      </c>
    </row>
    <row r="3577" spans="1:6" x14ac:dyDescent="0.25">
      <c r="A3577" s="85">
        <v>1497747091</v>
      </c>
      <c r="E3577"/>
      <c r="F3577" s="85" t="s">
        <v>68</v>
      </c>
    </row>
    <row r="3578" spans="1:6" x14ac:dyDescent="0.25">
      <c r="A3578" s="85">
        <v>1932133667</v>
      </c>
      <c r="E3578"/>
      <c r="F3578" s="85" t="s">
        <v>63</v>
      </c>
    </row>
    <row r="3579" spans="1:6" x14ac:dyDescent="0.25">
      <c r="A3579" s="85">
        <v>1699741611</v>
      </c>
      <c r="E3579"/>
      <c r="F3579" s="85" t="s">
        <v>68</v>
      </c>
    </row>
    <row r="3580" spans="1:6" x14ac:dyDescent="0.25">
      <c r="A3580" s="85">
        <v>1427007772</v>
      </c>
      <c r="E3580"/>
      <c r="F3580" s="85" t="s">
        <v>68</v>
      </c>
    </row>
    <row r="3581" spans="1:6" x14ac:dyDescent="0.25">
      <c r="A3581" s="85">
        <v>1831193457</v>
      </c>
      <c r="E3581"/>
      <c r="F3581" s="85" t="s">
        <v>70</v>
      </c>
    </row>
    <row r="3582" spans="1:6" x14ac:dyDescent="0.25">
      <c r="A3582" s="85">
        <v>1164634416</v>
      </c>
      <c r="E3582" s="64"/>
      <c r="F3582" s="85" t="s">
        <v>70</v>
      </c>
    </row>
    <row r="3583" spans="1:6" x14ac:dyDescent="0.25">
      <c r="A3583" s="85">
        <v>1508029380</v>
      </c>
      <c r="E3583"/>
      <c r="F3583" s="85" t="s">
        <v>63</v>
      </c>
    </row>
    <row r="3584" spans="1:6" x14ac:dyDescent="0.25">
      <c r="A3584" s="85">
        <v>1265411185</v>
      </c>
      <c r="E3584"/>
      <c r="F3584" s="85" t="s">
        <v>67</v>
      </c>
    </row>
    <row r="3585" spans="1:6" x14ac:dyDescent="0.25">
      <c r="A3585" s="85">
        <v>1811988199</v>
      </c>
      <c r="E3585"/>
      <c r="F3585" s="85" t="s">
        <v>67</v>
      </c>
    </row>
    <row r="3586" spans="1:6" x14ac:dyDescent="0.25">
      <c r="A3586" s="85">
        <v>1184840712</v>
      </c>
      <c r="E3586"/>
      <c r="F3586" s="85" t="s">
        <v>68</v>
      </c>
    </row>
    <row r="3587" spans="1:6" x14ac:dyDescent="0.25">
      <c r="A3587" s="85">
        <v>1386774172</v>
      </c>
      <c r="E3587"/>
      <c r="F3587" s="85" t="s">
        <v>70</v>
      </c>
    </row>
    <row r="3588" spans="1:6" x14ac:dyDescent="0.25">
      <c r="A3588" s="85">
        <v>1477662039</v>
      </c>
      <c r="E3588"/>
      <c r="F3588" s="85" t="s">
        <v>66</v>
      </c>
    </row>
    <row r="3589" spans="1:6" x14ac:dyDescent="0.25">
      <c r="A3589" s="85">
        <v>1780691923</v>
      </c>
      <c r="E3589" s="64"/>
      <c r="F3589" s="85" t="s">
        <v>63</v>
      </c>
    </row>
    <row r="3590" spans="1:6" x14ac:dyDescent="0.25">
      <c r="A3590" s="85">
        <v>1639156235</v>
      </c>
      <c r="E3590"/>
      <c r="F3590" s="85" t="s">
        <v>66</v>
      </c>
    </row>
    <row r="3591" spans="1:6" x14ac:dyDescent="0.25">
      <c r="A3591" s="85">
        <v>1245467067</v>
      </c>
      <c r="E3591" s="64"/>
      <c r="F3591" s="85" t="s">
        <v>63</v>
      </c>
    </row>
    <row r="3592" spans="1:6" x14ac:dyDescent="0.25">
      <c r="A3592" s="85">
        <v>1912091794</v>
      </c>
      <c r="E3592" s="64"/>
      <c r="F3592" s="85" t="s">
        <v>67</v>
      </c>
    </row>
    <row r="3593" spans="1:6" x14ac:dyDescent="0.25">
      <c r="A3593" s="85">
        <v>1902965684</v>
      </c>
      <c r="E3593"/>
      <c r="F3593" s="85" t="s">
        <v>66</v>
      </c>
    </row>
    <row r="3594" spans="1:6" x14ac:dyDescent="0.25">
      <c r="A3594" s="85">
        <v>1548563224</v>
      </c>
      <c r="E3594"/>
      <c r="F3594" s="85" t="s">
        <v>68</v>
      </c>
    </row>
    <row r="3595" spans="1:6" x14ac:dyDescent="0.25">
      <c r="A3595" s="85">
        <v>1528321437</v>
      </c>
      <c r="E3595"/>
      <c r="F3595" s="85" t="s">
        <v>68</v>
      </c>
    </row>
    <row r="3596" spans="1:6" x14ac:dyDescent="0.25">
      <c r="A3596" s="85">
        <v>1790039311</v>
      </c>
      <c r="E3596"/>
      <c r="F3596" s="85" t="s">
        <v>66</v>
      </c>
    </row>
    <row r="3597" spans="1:6" x14ac:dyDescent="0.25">
      <c r="A3597" s="85">
        <v>1760893184</v>
      </c>
      <c r="E3597" s="64"/>
      <c r="F3597" s="85" t="s">
        <v>63</v>
      </c>
    </row>
    <row r="3598" spans="1:6" x14ac:dyDescent="0.25">
      <c r="A3598" s="85">
        <v>1134480197</v>
      </c>
      <c r="E3598"/>
      <c r="F3598" s="85" t="s">
        <v>63</v>
      </c>
    </row>
    <row r="3599" spans="1:6" x14ac:dyDescent="0.25">
      <c r="A3599" s="85">
        <v>1245276534</v>
      </c>
      <c r="E3599" s="64"/>
      <c r="F3599" s="85" t="s">
        <v>66</v>
      </c>
    </row>
    <row r="3600" spans="1:6" x14ac:dyDescent="0.25">
      <c r="A3600" s="85">
        <v>1780019356</v>
      </c>
      <c r="E3600"/>
      <c r="F3600" s="85" t="s">
        <v>63</v>
      </c>
    </row>
    <row r="3601" spans="1:6" x14ac:dyDescent="0.25">
      <c r="A3601" s="85">
        <v>1215344650</v>
      </c>
      <c r="E3601"/>
      <c r="F3601" s="85" t="s">
        <v>63</v>
      </c>
    </row>
    <row r="3602" spans="1:6" x14ac:dyDescent="0.25">
      <c r="A3602" s="85">
        <v>1487748869</v>
      </c>
      <c r="E3602" s="64"/>
      <c r="F3602" s="85" t="s">
        <v>67</v>
      </c>
    </row>
    <row r="3603" spans="1:6" x14ac:dyDescent="0.25">
      <c r="A3603" s="85">
        <v>1285092908</v>
      </c>
      <c r="E3603" s="64"/>
      <c r="F3603" s="85" t="s">
        <v>66</v>
      </c>
    </row>
    <row r="3604" spans="1:6" x14ac:dyDescent="0.25">
      <c r="A3604" s="85">
        <v>1205440351</v>
      </c>
      <c r="E3604" s="64"/>
      <c r="F3604" s="85" t="s">
        <v>63</v>
      </c>
    </row>
    <row r="3605" spans="1:6" x14ac:dyDescent="0.25">
      <c r="A3605" s="85">
        <v>1922626647</v>
      </c>
      <c r="E3605"/>
      <c r="F3605" s="85" t="s">
        <v>67</v>
      </c>
    </row>
    <row r="3606" spans="1:6" x14ac:dyDescent="0.25">
      <c r="A3606" s="85">
        <v>1154075018</v>
      </c>
      <c r="E3606" s="64"/>
      <c r="F3606" s="85" t="s">
        <v>66</v>
      </c>
    </row>
    <row r="3607" spans="1:6" x14ac:dyDescent="0.25">
      <c r="A3607" s="85">
        <v>1225735335</v>
      </c>
      <c r="E3607" s="64"/>
      <c r="F3607" s="85" t="s">
        <v>66</v>
      </c>
    </row>
    <row r="3608" spans="1:6" x14ac:dyDescent="0.25">
      <c r="A3608" s="85">
        <v>1003845249</v>
      </c>
      <c r="E3608" s="64"/>
      <c r="F3608" s="85" t="s">
        <v>67</v>
      </c>
    </row>
    <row r="3609" spans="1:6" x14ac:dyDescent="0.25">
      <c r="A3609" s="85">
        <v>1033105531</v>
      </c>
      <c r="E3609"/>
      <c r="F3609" s="85" t="s">
        <v>67</v>
      </c>
    </row>
    <row r="3610" spans="1:6" x14ac:dyDescent="0.25">
      <c r="A3610" s="85">
        <v>1851336366</v>
      </c>
      <c r="E3610"/>
      <c r="F3610" s="85" t="s">
        <v>66</v>
      </c>
    </row>
    <row r="3611" spans="1:6" x14ac:dyDescent="0.25">
      <c r="A3611" s="85">
        <v>1174518344</v>
      </c>
      <c r="E3611"/>
      <c r="F3611" s="85" t="s">
        <v>63</v>
      </c>
    </row>
    <row r="3612" spans="1:6" x14ac:dyDescent="0.25">
      <c r="A3612" s="85">
        <v>1700990272</v>
      </c>
      <c r="E3612"/>
      <c r="F3612" s="85" t="s">
        <v>66</v>
      </c>
    </row>
    <row r="3613" spans="1:6" x14ac:dyDescent="0.25">
      <c r="A3613" s="85">
        <v>1427062108</v>
      </c>
      <c r="E3613"/>
      <c r="F3613" s="85" t="s">
        <v>70</v>
      </c>
    </row>
    <row r="3614" spans="1:6" x14ac:dyDescent="0.25">
      <c r="A3614" s="85">
        <v>1518939446</v>
      </c>
      <c r="E3614"/>
      <c r="F3614" s="85" t="s">
        <v>68</v>
      </c>
    </row>
    <row r="3615" spans="1:6" x14ac:dyDescent="0.25">
      <c r="A3615" s="85">
        <v>1740245992</v>
      </c>
      <c r="E3615"/>
      <c r="F3615" s="85" t="s">
        <v>68</v>
      </c>
    </row>
    <row r="3616" spans="1:6" x14ac:dyDescent="0.25">
      <c r="A3616" s="85">
        <v>1962502245</v>
      </c>
      <c r="E3616"/>
      <c r="F3616" s="85" t="s">
        <v>67</v>
      </c>
    </row>
    <row r="3617" spans="1:6" x14ac:dyDescent="0.25">
      <c r="A3617" s="85">
        <v>1154381838</v>
      </c>
      <c r="E3617"/>
      <c r="F3617" s="85" t="s">
        <v>68</v>
      </c>
    </row>
    <row r="3618" spans="1:6" x14ac:dyDescent="0.25">
      <c r="A3618" s="85">
        <v>1477746170</v>
      </c>
      <c r="E3618" s="64"/>
      <c r="F3618" s="85" t="s">
        <v>66</v>
      </c>
    </row>
    <row r="3619" spans="1:6" x14ac:dyDescent="0.25">
      <c r="A3619" s="85">
        <v>1104149202</v>
      </c>
      <c r="E3619"/>
      <c r="F3619" s="85" t="s">
        <v>66</v>
      </c>
    </row>
    <row r="3620" spans="1:6" x14ac:dyDescent="0.25">
      <c r="A3620" s="85">
        <v>1306854682</v>
      </c>
      <c r="E3620"/>
      <c r="F3620" s="85" t="s">
        <v>66</v>
      </c>
    </row>
    <row r="3621" spans="1:6" x14ac:dyDescent="0.25">
      <c r="A3621" s="85">
        <v>1356384473</v>
      </c>
      <c r="E3621" s="64"/>
      <c r="F3621" s="85" t="s">
        <v>66</v>
      </c>
    </row>
    <row r="3622" spans="1:6" x14ac:dyDescent="0.25">
      <c r="A3622" s="85">
        <v>1316161458</v>
      </c>
      <c r="E3622"/>
      <c r="F3622" s="85" t="s">
        <v>67</v>
      </c>
    </row>
    <row r="3623" spans="1:6" x14ac:dyDescent="0.25">
      <c r="A3623" s="85">
        <v>1477755668</v>
      </c>
      <c r="E3623" s="64"/>
      <c r="F3623" s="85" t="s">
        <v>63</v>
      </c>
    </row>
    <row r="3624" spans="1:6" x14ac:dyDescent="0.25">
      <c r="A3624" s="85">
        <v>1457375966</v>
      </c>
      <c r="E3624"/>
      <c r="F3624" s="85" t="s">
        <v>63</v>
      </c>
    </row>
    <row r="3625" spans="1:6" x14ac:dyDescent="0.25">
      <c r="A3625" s="85">
        <v>1700130598</v>
      </c>
      <c r="E3625"/>
      <c r="F3625" s="85" t="s">
        <v>68</v>
      </c>
    </row>
    <row r="3626" spans="1:6" x14ac:dyDescent="0.25">
      <c r="A3626" s="85">
        <v>1982960704</v>
      </c>
      <c r="E3626"/>
      <c r="F3626" s="85" t="s">
        <v>68</v>
      </c>
    </row>
    <row r="3627" spans="1:6" x14ac:dyDescent="0.25">
      <c r="A3627" s="85">
        <v>1902253081</v>
      </c>
      <c r="E3627" s="64"/>
      <c r="F3627" s="85" t="s">
        <v>66</v>
      </c>
    </row>
    <row r="3628" spans="1:6" x14ac:dyDescent="0.25">
      <c r="A3628" s="85">
        <v>1487897419</v>
      </c>
      <c r="E3628" s="64"/>
      <c r="F3628" s="85" t="s">
        <v>68</v>
      </c>
    </row>
    <row r="3629" spans="1:6" x14ac:dyDescent="0.25">
      <c r="A3629" s="85">
        <v>1083131783</v>
      </c>
      <c r="E3629"/>
      <c r="F3629" s="85" t="s">
        <v>63</v>
      </c>
    </row>
    <row r="3630" spans="1:6" x14ac:dyDescent="0.25">
      <c r="A3630" s="85">
        <v>1346764370</v>
      </c>
      <c r="E3630" s="64"/>
      <c r="F3630" s="85" t="s">
        <v>63</v>
      </c>
    </row>
    <row r="3631" spans="1:6" x14ac:dyDescent="0.25">
      <c r="A3631" s="85">
        <v>1437646510</v>
      </c>
      <c r="E3631" s="64"/>
      <c r="F3631" s="85" t="s">
        <v>66</v>
      </c>
    </row>
    <row r="3632" spans="1:6" x14ac:dyDescent="0.25">
      <c r="A3632" s="85">
        <v>1013495605</v>
      </c>
      <c r="E3632" s="64"/>
      <c r="F3632" s="85" t="s">
        <v>68</v>
      </c>
    </row>
    <row r="3633" spans="1:6" x14ac:dyDescent="0.25">
      <c r="A3633" s="85">
        <v>1992357982</v>
      </c>
      <c r="E3633"/>
      <c r="F3633" s="85" t="s">
        <v>70</v>
      </c>
    </row>
    <row r="3634" spans="1:6" x14ac:dyDescent="0.25">
      <c r="A3634" s="85">
        <v>1255931150</v>
      </c>
      <c r="E3634"/>
      <c r="F3634" s="85" t="s">
        <v>63</v>
      </c>
    </row>
    <row r="3635" spans="1:6" x14ac:dyDescent="0.25">
      <c r="A3635" s="85">
        <v>1013581685</v>
      </c>
      <c r="E3635"/>
      <c r="F3635" s="85" t="s">
        <v>67</v>
      </c>
    </row>
    <row r="3636" spans="1:6" x14ac:dyDescent="0.25">
      <c r="A3636" s="85">
        <v>1497736276</v>
      </c>
      <c r="E3636" s="64"/>
      <c r="F3636" s="85" t="s">
        <v>70</v>
      </c>
    </row>
    <row r="3637" spans="1:6" x14ac:dyDescent="0.25">
      <c r="A3637" s="85">
        <v>1316052087</v>
      </c>
      <c r="E3637" s="64"/>
      <c r="F3637" s="85" t="s">
        <v>67</v>
      </c>
    </row>
    <row r="3638" spans="1:6" x14ac:dyDescent="0.25">
      <c r="A3638" s="85">
        <v>1225142730</v>
      </c>
      <c r="E3638" s="64"/>
      <c r="F3638" s="85" t="s">
        <v>68</v>
      </c>
    </row>
    <row r="3639" spans="1:6" x14ac:dyDescent="0.25">
      <c r="A3639" s="85">
        <v>1508853490</v>
      </c>
      <c r="E3639" s="64"/>
      <c r="F3639" s="85" t="s">
        <v>67</v>
      </c>
    </row>
    <row r="3640" spans="1:6" x14ac:dyDescent="0.25">
      <c r="A3640" s="85">
        <v>1831162403</v>
      </c>
      <c r="E3640"/>
      <c r="F3640" s="85" t="s">
        <v>67</v>
      </c>
    </row>
    <row r="3641" spans="1:6" x14ac:dyDescent="0.25">
      <c r="A3641" s="85">
        <v>1457303737</v>
      </c>
      <c r="E3641" s="64"/>
      <c r="F3641" s="85" t="s">
        <v>63</v>
      </c>
    </row>
    <row r="3642" spans="1:6" x14ac:dyDescent="0.25">
      <c r="A3642" s="85">
        <v>1366563959</v>
      </c>
      <c r="E3642" s="64"/>
      <c r="F3642" s="85" t="s">
        <v>63</v>
      </c>
    </row>
    <row r="3643" spans="1:6" x14ac:dyDescent="0.25">
      <c r="A3643" s="85">
        <v>1235106105</v>
      </c>
      <c r="E3643"/>
      <c r="F3643" s="85" t="s">
        <v>63</v>
      </c>
    </row>
    <row r="3644" spans="1:6" x14ac:dyDescent="0.25">
      <c r="A3644" s="85">
        <v>1073565511</v>
      </c>
      <c r="E3644" s="64"/>
      <c r="F3644" s="85" t="s">
        <v>70</v>
      </c>
    </row>
    <row r="3645" spans="1:6" x14ac:dyDescent="0.25">
      <c r="A3645" s="85">
        <v>1689636870</v>
      </c>
      <c r="E3645" s="64"/>
      <c r="F3645" s="85" t="s">
        <v>67</v>
      </c>
    </row>
    <row r="3646" spans="1:6" x14ac:dyDescent="0.25">
      <c r="A3646" s="85">
        <v>1053377051</v>
      </c>
      <c r="E3646" s="64"/>
      <c r="F3646" s="85" t="s">
        <v>66</v>
      </c>
    </row>
    <row r="3647" spans="1:6" x14ac:dyDescent="0.25">
      <c r="A3647" s="85">
        <v>1346225844</v>
      </c>
      <c r="E3647"/>
      <c r="F3647" s="85" t="s">
        <v>68</v>
      </c>
    </row>
    <row r="3648" spans="1:6" x14ac:dyDescent="0.25">
      <c r="A3648" s="85">
        <v>1154331841</v>
      </c>
      <c r="E3648"/>
      <c r="F3648" s="85" t="s">
        <v>66</v>
      </c>
    </row>
    <row r="3649" spans="1:6" x14ac:dyDescent="0.25">
      <c r="A3649" s="85">
        <v>1821069162</v>
      </c>
      <c r="E3649" s="64"/>
      <c r="F3649" s="85" t="s">
        <v>68</v>
      </c>
    </row>
    <row r="3650" spans="1:6" x14ac:dyDescent="0.25">
      <c r="A3650" s="85">
        <v>1043492390</v>
      </c>
      <c r="E3650"/>
      <c r="F3650" s="85" t="s">
        <v>63</v>
      </c>
    </row>
    <row r="3651" spans="1:6" x14ac:dyDescent="0.25">
      <c r="A3651" s="85">
        <v>1780758045</v>
      </c>
      <c r="E3651" s="64"/>
      <c r="F3651" s="85" t="s">
        <v>66</v>
      </c>
    </row>
    <row r="3652" spans="1:6" x14ac:dyDescent="0.25">
      <c r="A3652" s="85">
        <v>1386643211</v>
      </c>
      <c r="E3652" s="64"/>
      <c r="F3652" s="85" t="s">
        <v>66</v>
      </c>
    </row>
    <row r="3653" spans="1:6" x14ac:dyDescent="0.25">
      <c r="A3653" s="85">
        <v>1669551016</v>
      </c>
      <c r="E3653"/>
      <c r="F3653" s="85" t="s">
        <v>63</v>
      </c>
    </row>
    <row r="3654" spans="1:6" x14ac:dyDescent="0.25">
      <c r="A3654" s="85">
        <v>1700064995</v>
      </c>
      <c r="E3654"/>
      <c r="F3654" s="85" t="s">
        <v>63</v>
      </c>
    </row>
    <row r="3655" spans="1:6" x14ac:dyDescent="0.25">
      <c r="A3655" s="85">
        <v>1235161761</v>
      </c>
      <c r="E3655"/>
      <c r="F3655" s="85" t="s">
        <v>63</v>
      </c>
    </row>
    <row r="3656" spans="1:6" x14ac:dyDescent="0.25">
      <c r="A3656" s="85">
        <v>1427195718</v>
      </c>
      <c r="E3656"/>
      <c r="F3656" s="85" t="s">
        <v>67</v>
      </c>
    </row>
    <row r="3657" spans="1:6" x14ac:dyDescent="0.25">
      <c r="A3657" s="85">
        <v>1790873248</v>
      </c>
      <c r="E3657"/>
      <c r="F3657" s="85" t="s">
        <v>67</v>
      </c>
    </row>
    <row r="3658" spans="1:6" x14ac:dyDescent="0.25">
      <c r="A3658" s="85">
        <v>1952358939</v>
      </c>
      <c r="E3658" s="64"/>
      <c r="F3658" s="85" t="s">
        <v>63</v>
      </c>
    </row>
    <row r="3659" spans="1:6" x14ac:dyDescent="0.25">
      <c r="A3659" s="85">
        <v>1174612113</v>
      </c>
      <c r="E3659" s="64"/>
      <c r="F3659" s="85" t="s">
        <v>63</v>
      </c>
    </row>
    <row r="3660" spans="1:6" x14ac:dyDescent="0.25">
      <c r="A3660" s="85">
        <v>1740493162</v>
      </c>
      <c r="E3660" s="64"/>
      <c r="F3660" s="85" t="s">
        <v>66</v>
      </c>
    </row>
    <row r="3661" spans="1:6" x14ac:dyDescent="0.25">
      <c r="A3661" s="85">
        <v>1316278898</v>
      </c>
      <c r="E3661" s="64"/>
      <c r="F3661" s="85" t="s">
        <v>70</v>
      </c>
    </row>
    <row r="3662" spans="1:6" x14ac:dyDescent="0.25">
      <c r="A3662" s="85">
        <v>1750382982</v>
      </c>
      <c r="E3662"/>
      <c r="F3662" s="85" t="s">
        <v>70</v>
      </c>
    </row>
    <row r="3663" spans="1:6" x14ac:dyDescent="0.25">
      <c r="A3663" s="85">
        <v>1811163926</v>
      </c>
      <c r="E3663" s="64"/>
      <c r="F3663" s="85" t="s">
        <v>66</v>
      </c>
    </row>
    <row r="3664" spans="1:6" x14ac:dyDescent="0.25">
      <c r="A3664" s="85">
        <v>1952684417</v>
      </c>
      <c r="E3664"/>
      <c r="F3664" s="85" t="s">
        <v>70</v>
      </c>
    </row>
    <row r="3665" spans="1:6" x14ac:dyDescent="0.25">
      <c r="A3665" s="85">
        <v>1275726598</v>
      </c>
      <c r="E3665"/>
      <c r="F3665" s="85" t="s">
        <v>63</v>
      </c>
    </row>
    <row r="3666" spans="1:6" x14ac:dyDescent="0.25">
      <c r="A3666" s="85">
        <v>1700155124</v>
      </c>
      <c r="E3666"/>
      <c r="F3666" s="85" t="s">
        <v>70</v>
      </c>
    </row>
    <row r="3667" spans="1:6" x14ac:dyDescent="0.25">
      <c r="A3667" s="85">
        <v>1467737999</v>
      </c>
      <c r="E3667"/>
      <c r="F3667" s="85" t="s">
        <v>63</v>
      </c>
    </row>
    <row r="3668" spans="1:6" x14ac:dyDescent="0.25">
      <c r="A3668" s="85">
        <v>1063507796</v>
      </c>
      <c r="E3668" s="64"/>
      <c r="F3668" s="85" t="s">
        <v>66</v>
      </c>
    </row>
    <row r="3669" spans="1:6" x14ac:dyDescent="0.25">
      <c r="A3669" s="85">
        <v>1447478755</v>
      </c>
      <c r="E3669"/>
      <c r="F3669" s="85" t="s">
        <v>63</v>
      </c>
    </row>
    <row r="3670" spans="1:6" x14ac:dyDescent="0.25">
      <c r="A3670" s="85">
        <v>1063703890</v>
      </c>
      <c r="E3670"/>
      <c r="F3670" s="85" t="s">
        <v>63</v>
      </c>
    </row>
    <row r="3671" spans="1:6" x14ac:dyDescent="0.25">
      <c r="A3671" s="85">
        <v>1952408734</v>
      </c>
      <c r="E3671" s="64"/>
      <c r="F3671" s="85" t="s">
        <v>66</v>
      </c>
    </row>
    <row r="3672" spans="1:6" x14ac:dyDescent="0.25">
      <c r="A3672" s="85">
        <v>1861422362</v>
      </c>
      <c r="E3672" s="64"/>
      <c r="F3672" s="85" t="s">
        <v>68</v>
      </c>
    </row>
    <row r="3673" spans="1:6" x14ac:dyDescent="0.25">
      <c r="A3673" s="85">
        <v>1427433572</v>
      </c>
      <c r="E3673" s="64"/>
      <c r="F3673" s="85" t="s">
        <v>70</v>
      </c>
    </row>
    <row r="3674" spans="1:6" x14ac:dyDescent="0.25">
      <c r="A3674" s="85">
        <v>1548632219</v>
      </c>
      <c r="E3674"/>
      <c r="F3674" s="85" t="s">
        <v>66</v>
      </c>
    </row>
    <row r="3675" spans="1:6" x14ac:dyDescent="0.25">
      <c r="A3675" s="85">
        <v>1801339593</v>
      </c>
      <c r="E3675"/>
      <c r="F3675" s="85" t="s">
        <v>63</v>
      </c>
    </row>
    <row r="3676" spans="1:6" x14ac:dyDescent="0.25">
      <c r="A3676" s="85">
        <v>1285164152</v>
      </c>
      <c r="E3676"/>
      <c r="F3676" s="85" t="s">
        <v>68</v>
      </c>
    </row>
    <row r="3677" spans="1:6" x14ac:dyDescent="0.25">
      <c r="A3677" s="85">
        <v>1114381480</v>
      </c>
      <c r="E3677"/>
      <c r="F3677" s="85" t="s">
        <v>68</v>
      </c>
    </row>
    <row r="3678" spans="1:6" x14ac:dyDescent="0.25">
      <c r="A3678" s="85">
        <v>1528735719</v>
      </c>
      <c r="E3678"/>
      <c r="F3678" s="85" t="s">
        <v>63</v>
      </c>
    </row>
    <row r="3679" spans="1:6" x14ac:dyDescent="0.25">
      <c r="A3679" s="85">
        <v>1982876785</v>
      </c>
      <c r="E3679"/>
      <c r="F3679" s="85" t="s">
        <v>63</v>
      </c>
    </row>
    <row r="3680" spans="1:6" x14ac:dyDescent="0.25">
      <c r="A3680" s="85">
        <v>1932409547</v>
      </c>
      <c r="E3680" s="64"/>
      <c r="F3680" s="85" t="s">
        <v>67</v>
      </c>
    </row>
    <row r="3681" spans="1:6" x14ac:dyDescent="0.25">
      <c r="A3681" s="85">
        <v>1053391482</v>
      </c>
      <c r="E3681"/>
      <c r="F3681" s="85" t="s">
        <v>63</v>
      </c>
    </row>
    <row r="3682" spans="1:6" x14ac:dyDescent="0.25">
      <c r="A3682" s="85">
        <v>1528014610</v>
      </c>
      <c r="E3682"/>
      <c r="F3682" s="85" t="s">
        <v>66</v>
      </c>
    </row>
    <row r="3683" spans="1:6" x14ac:dyDescent="0.25">
      <c r="A3683" s="85">
        <v>1881698264</v>
      </c>
      <c r="E3683"/>
      <c r="F3683" s="85" t="s">
        <v>63</v>
      </c>
    </row>
    <row r="3684" spans="1:6" x14ac:dyDescent="0.25">
      <c r="A3684" s="85">
        <v>1043289341</v>
      </c>
      <c r="E3684" s="64"/>
      <c r="F3684" s="85" t="s">
        <v>68</v>
      </c>
    </row>
    <row r="3685" spans="1:6" x14ac:dyDescent="0.25">
      <c r="A3685" s="85">
        <v>1033301502</v>
      </c>
      <c r="E3685" s="64"/>
      <c r="F3685" s="85" t="s">
        <v>63</v>
      </c>
    </row>
    <row r="3686" spans="1:6" x14ac:dyDescent="0.25">
      <c r="A3686" s="85">
        <v>1376523902</v>
      </c>
      <c r="E3686"/>
      <c r="F3686" s="85" t="s">
        <v>70</v>
      </c>
    </row>
    <row r="3687" spans="1:6" x14ac:dyDescent="0.25">
      <c r="A3687" s="85">
        <v>1265477046</v>
      </c>
      <c r="E3687"/>
      <c r="F3687" s="85" t="s">
        <v>68</v>
      </c>
    </row>
    <row r="3688" spans="1:6" x14ac:dyDescent="0.25">
      <c r="A3688" s="85">
        <v>1740280932</v>
      </c>
      <c r="E3688"/>
      <c r="F3688" s="85" t="s">
        <v>68</v>
      </c>
    </row>
    <row r="3689" spans="1:6" x14ac:dyDescent="0.25">
      <c r="A3689" s="85">
        <v>1053487611</v>
      </c>
      <c r="E3689"/>
      <c r="F3689" s="85" t="s">
        <v>63</v>
      </c>
    </row>
    <row r="3690" spans="1:6" x14ac:dyDescent="0.25">
      <c r="A3690" s="85">
        <v>1164457495</v>
      </c>
      <c r="E3690"/>
      <c r="F3690" s="85" t="s">
        <v>63</v>
      </c>
    </row>
    <row r="3691" spans="1:6" x14ac:dyDescent="0.25">
      <c r="A3691" s="85">
        <v>1689796120</v>
      </c>
      <c r="E3691" s="64"/>
      <c r="F3691" s="85" t="s">
        <v>66</v>
      </c>
    </row>
    <row r="3692" spans="1:6" x14ac:dyDescent="0.25">
      <c r="A3692" s="85">
        <v>1003869041</v>
      </c>
      <c r="E3692" s="64"/>
      <c r="F3692" s="85" t="s">
        <v>63</v>
      </c>
    </row>
    <row r="3693" spans="1:6" x14ac:dyDescent="0.25">
      <c r="A3693" s="85">
        <v>1518937069</v>
      </c>
      <c r="E3693"/>
      <c r="F3693" s="85" t="s">
        <v>67</v>
      </c>
    </row>
    <row r="3694" spans="1:6" x14ac:dyDescent="0.25">
      <c r="A3694" s="85">
        <v>1710935309</v>
      </c>
      <c r="E3694" s="64"/>
      <c r="F3694" s="85" t="s">
        <v>67</v>
      </c>
    </row>
    <row r="3695" spans="1:6" x14ac:dyDescent="0.25">
      <c r="A3695" s="85">
        <v>1407953920</v>
      </c>
      <c r="E3695" s="64"/>
      <c r="F3695" s="85" t="s">
        <v>63</v>
      </c>
    </row>
    <row r="3696" spans="1:6" x14ac:dyDescent="0.25">
      <c r="A3696" s="85">
        <v>1245423466</v>
      </c>
      <c r="E3696"/>
      <c r="F3696" s="85" t="s">
        <v>63</v>
      </c>
    </row>
    <row r="3697" spans="1:6" x14ac:dyDescent="0.25">
      <c r="A3697" s="85">
        <v>1609019520</v>
      </c>
      <c r="E3697"/>
      <c r="F3697" s="85" t="s">
        <v>63</v>
      </c>
    </row>
    <row r="3698" spans="1:6" x14ac:dyDescent="0.25">
      <c r="A3698" s="85">
        <v>1376838862</v>
      </c>
      <c r="E3698"/>
      <c r="F3698" s="85" t="s">
        <v>63</v>
      </c>
    </row>
    <row r="3699" spans="1:6" x14ac:dyDescent="0.25">
      <c r="A3699" s="85">
        <v>1689803652</v>
      </c>
      <c r="E3699"/>
      <c r="F3699" s="85" t="s">
        <v>63</v>
      </c>
    </row>
    <row r="3700" spans="1:6" x14ac:dyDescent="0.25">
      <c r="A3700" s="85">
        <v>1346535440</v>
      </c>
      <c r="E3700" s="64"/>
      <c r="F3700" s="85" t="s">
        <v>70</v>
      </c>
    </row>
    <row r="3701" spans="1:6" x14ac:dyDescent="0.25">
      <c r="A3701" s="85">
        <v>1306100805</v>
      </c>
      <c r="E3701"/>
      <c r="F3701" s="85" t="s">
        <v>63</v>
      </c>
    </row>
    <row r="3702" spans="1:6" x14ac:dyDescent="0.25">
      <c r="A3702" s="85">
        <v>1093175325</v>
      </c>
      <c r="E3702"/>
      <c r="F3702" s="85" t="s">
        <v>67</v>
      </c>
    </row>
    <row r="3703" spans="1:6" x14ac:dyDescent="0.25">
      <c r="A3703" s="85">
        <v>1427437706</v>
      </c>
      <c r="E3703" s="64"/>
      <c r="F3703" s="85" t="s">
        <v>66</v>
      </c>
    </row>
    <row r="3704" spans="1:6" x14ac:dyDescent="0.25">
      <c r="A3704" s="85">
        <v>1023350360</v>
      </c>
      <c r="E3704" s="64"/>
      <c r="F3704" s="85" t="s">
        <v>66</v>
      </c>
    </row>
    <row r="3705" spans="1:6" x14ac:dyDescent="0.25">
      <c r="A3705" s="85">
        <v>1861808230</v>
      </c>
      <c r="E3705" s="64"/>
      <c r="F3705" s="85" t="s">
        <v>63</v>
      </c>
    </row>
    <row r="3706" spans="1:6" x14ac:dyDescent="0.25">
      <c r="A3706" s="85">
        <v>1821470675</v>
      </c>
      <c r="E3706" s="64"/>
      <c r="F3706" s="85" t="s">
        <v>70</v>
      </c>
    </row>
    <row r="3707" spans="1:6" x14ac:dyDescent="0.25">
      <c r="A3707" s="85">
        <v>1548742133</v>
      </c>
      <c r="E3707" s="64"/>
      <c r="F3707" s="85" t="s">
        <v>67</v>
      </c>
    </row>
    <row r="3708" spans="1:6" x14ac:dyDescent="0.25">
      <c r="A3708" s="85">
        <v>1124779475</v>
      </c>
      <c r="E3708" s="64"/>
      <c r="F3708" s="85" t="s">
        <v>63</v>
      </c>
    </row>
    <row r="3709" spans="1:6" x14ac:dyDescent="0.25">
      <c r="A3709" s="85">
        <v>1609526607</v>
      </c>
      <c r="E3709" s="64"/>
      <c r="F3709" s="85" t="s">
        <v>66</v>
      </c>
    </row>
    <row r="3710" spans="1:6" x14ac:dyDescent="0.25">
      <c r="A3710" s="85">
        <v>1437101771</v>
      </c>
      <c r="E3710"/>
      <c r="F3710" s="85" t="s">
        <v>66</v>
      </c>
    </row>
    <row r="3711" spans="1:6" x14ac:dyDescent="0.25">
      <c r="A3711" s="85">
        <v>1972599389</v>
      </c>
      <c r="E3711"/>
      <c r="F3711" s="85" t="s">
        <v>63</v>
      </c>
    </row>
    <row r="3712" spans="1:6" x14ac:dyDescent="0.25">
      <c r="A3712" s="85">
        <v>1831291863</v>
      </c>
      <c r="E3712" s="64"/>
      <c r="F3712" s="85" t="s">
        <v>66</v>
      </c>
    </row>
    <row r="3713" spans="1:6" x14ac:dyDescent="0.25">
      <c r="A3713" s="85">
        <v>1043287857</v>
      </c>
      <c r="E3713" s="64"/>
      <c r="F3713" s="85" t="s">
        <v>63</v>
      </c>
    </row>
    <row r="3714" spans="1:6" x14ac:dyDescent="0.25">
      <c r="A3714" s="85">
        <v>1639194822</v>
      </c>
      <c r="E3714"/>
      <c r="F3714" s="85" t="s">
        <v>70</v>
      </c>
    </row>
    <row r="3715" spans="1:6" x14ac:dyDescent="0.25">
      <c r="A3715" s="85">
        <v>1477653160</v>
      </c>
      <c r="E3715"/>
      <c r="F3715" s="85" t="s">
        <v>66</v>
      </c>
    </row>
    <row r="3716" spans="1:6" x14ac:dyDescent="0.25">
      <c r="A3716" s="85">
        <v>1801886155</v>
      </c>
      <c r="E3716"/>
      <c r="F3716" s="85" t="s">
        <v>63</v>
      </c>
    </row>
    <row r="3717" spans="1:6" x14ac:dyDescent="0.25">
      <c r="A3717" s="85">
        <v>1962438143</v>
      </c>
      <c r="E3717" s="64"/>
      <c r="F3717" s="85" t="s">
        <v>63</v>
      </c>
    </row>
    <row r="3718" spans="1:6" x14ac:dyDescent="0.25">
      <c r="A3718" s="85">
        <v>1982852414</v>
      </c>
      <c r="E3718"/>
      <c r="F3718" s="85" t="s">
        <v>68</v>
      </c>
    </row>
    <row r="3719" spans="1:6" x14ac:dyDescent="0.25">
      <c r="A3719" s="85">
        <v>1346226495</v>
      </c>
      <c r="E3719" s="64"/>
      <c r="F3719" s="85" t="s">
        <v>67</v>
      </c>
    </row>
    <row r="3720" spans="1:6" x14ac:dyDescent="0.25">
      <c r="A3720" s="85">
        <v>1497746960</v>
      </c>
      <c r="E3720" s="64"/>
      <c r="F3720" s="85" t="s">
        <v>63</v>
      </c>
    </row>
    <row r="3721" spans="1:6" x14ac:dyDescent="0.25">
      <c r="A3721" s="85">
        <v>1205864667</v>
      </c>
      <c r="E3721" s="64"/>
      <c r="F3721" s="85" t="s">
        <v>63</v>
      </c>
    </row>
    <row r="3722" spans="1:6" x14ac:dyDescent="0.25">
      <c r="A3722" s="85">
        <v>1891873212</v>
      </c>
      <c r="E3722" s="64"/>
      <c r="F3722" s="85" t="s">
        <v>68</v>
      </c>
    </row>
    <row r="3723" spans="1:6" x14ac:dyDescent="0.25">
      <c r="A3723" s="85">
        <v>1710092929</v>
      </c>
      <c r="E3723" s="64"/>
      <c r="F3723" s="85" t="s">
        <v>66</v>
      </c>
    </row>
    <row r="3724" spans="1:6" x14ac:dyDescent="0.25">
      <c r="A3724" s="85">
        <v>1306912118</v>
      </c>
      <c r="E3724"/>
      <c r="F3724" s="85" t="s">
        <v>66</v>
      </c>
    </row>
    <row r="3725" spans="1:6" x14ac:dyDescent="0.25">
      <c r="A3725" s="85">
        <v>1518013143</v>
      </c>
      <c r="E3725" s="64"/>
      <c r="F3725" s="85" t="s">
        <v>63</v>
      </c>
    </row>
    <row r="3726" spans="1:6" x14ac:dyDescent="0.25">
      <c r="A3726" s="85">
        <v>1316962160</v>
      </c>
      <c r="E3726" s="64"/>
      <c r="F3726" s="85" t="s">
        <v>63</v>
      </c>
    </row>
    <row r="3727" spans="1:6" x14ac:dyDescent="0.25">
      <c r="A3727" s="85">
        <v>1154347870</v>
      </c>
      <c r="E3727" s="64"/>
      <c r="F3727" s="85" t="s">
        <v>66</v>
      </c>
    </row>
    <row r="3728" spans="1:6" x14ac:dyDescent="0.25">
      <c r="A3728" s="85">
        <v>1497868509</v>
      </c>
      <c r="E3728"/>
      <c r="F3728" s="85" t="s">
        <v>63</v>
      </c>
    </row>
    <row r="3729" spans="1:6" x14ac:dyDescent="0.25">
      <c r="A3729" s="85">
        <v>1699700583</v>
      </c>
      <c r="E3729" s="64"/>
      <c r="F3729" s="85" t="s">
        <v>70</v>
      </c>
    </row>
    <row r="3730" spans="1:6" x14ac:dyDescent="0.25">
      <c r="A3730" s="85">
        <v>1912913542</v>
      </c>
      <c r="E3730" s="64"/>
      <c r="F3730" s="85" t="s">
        <v>63</v>
      </c>
    </row>
    <row r="3731" spans="1:6" x14ac:dyDescent="0.25">
      <c r="A3731" s="85">
        <v>1538361241</v>
      </c>
      <c r="E3731"/>
      <c r="F3731" s="85" t="s">
        <v>67</v>
      </c>
    </row>
    <row r="3732" spans="1:6" x14ac:dyDescent="0.25">
      <c r="A3732" s="85">
        <v>1316916778</v>
      </c>
      <c r="E3732"/>
      <c r="F3732" s="85" t="s">
        <v>63</v>
      </c>
    </row>
    <row r="3733" spans="1:6" x14ac:dyDescent="0.25">
      <c r="A3733" s="85">
        <v>1255562492</v>
      </c>
      <c r="E3733"/>
      <c r="F3733" s="85" t="s">
        <v>63</v>
      </c>
    </row>
    <row r="3734" spans="1:6" x14ac:dyDescent="0.25">
      <c r="A3734" s="85">
        <v>1649248618</v>
      </c>
      <c r="E3734"/>
      <c r="F3734" s="85" t="s">
        <v>66</v>
      </c>
    </row>
    <row r="3735" spans="1:6" x14ac:dyDescent="0.25">
      <c r="A3735" s="85">
        <v>1609194703</v>
      </c>
      <c r="E3735" s="64"/>
      <c r="F3735" s="85" t="s">
        <v>70</v>
      </c>
    </row>
    <row r="3736" spans="1:6" x14ac:dyDescent="0.25">
      <c r="A3736" s="85">
        <v>1720489909</v>
      </c>
      <c r="E3736" s="64"/>
      <c r="F3736" s="85" t="s">
        <v>63</v>
      </c>
    </row>
    <row r="3737" spans="1:6" x14ac:dyDescent="0.25">
      <c r="A3737" s="85">
        <v>1194068668</v>
      </c>
      <c r="E3737" s="64"/>
      <c r="F3737" s="85" t="s">
        <v>68</v>
      </c>
    </row>
    <row r="3738" spans="1:6" x14ac:dyDescent="0.25">
      <c r="A3738" s="85">
        <v>1982741641</v>
      </c>
      <c r="E3738" s="64"/>
      <c r="F3738" s="85" t="s">
        <v>63</v>
      </c>
    </row>
    <row r="3739" spans="1:6" x14ac:dyDescent="0.25">
      <c r="A3739" s="85">
        <v>1134558695</v>
      </c>
      <c r="E3739"/>
      <c r="F3739" s="85" t="s">
        <v>67</v>
      </c>
    </row>
    <row r="3740" spans="1:6" x14ac:dyDescent="0.25">
      <c r="A3740" s="85">
        <v>1144643669</v>
      </c>
      <c r="E3740"/>
      <c r="F3740" s="85" t="s">
        <v>67</v>
      </c>
    </row>
    <row r="3741" spans="1:6" x14ac:dyDescent="0.25">
      <c r="A3741" s="85">
        <v>1427477058</v>
      </c>
      <c r="E3741" s="64"/>
      <c r="F3741" s="85" t="s">
        <v>66</v>
      </c>
    </row>
    <row r="3742" spans="1:6" x14ac:dyDescent="0.25">
      <c r="A3742" s="85">
        <v>1487056065</v>
      </c>
      <c r="E3742"/>
      <c r="F3742" s="85" t="s">
        <v>70</v>
      </c>
    </row>
    <row r="3743" spans="1:6" x14ac:dyDescent="0.25">
      <c r="A3743" s="85">
        <v>1396134532</v>
      </c>
      <c r="E3743" s="64"/>
      <c r="F3743" s="85" t="s">
        <v>68</v>
      </c>
    </row>
    <row r="3744" spans="1:6" x14ac:dyDescent="0.25">
      <c r="A3744" s="85">
        <v>1316024946</v>
      </c>
      <c r="E3744"/>
      <c r="F3744" s="85" t="s">
        <v>66</v>
      </c>
    </row>
    <row r="3745" spans="1:6" x14ac:dyDescent="0.25">
      <c r="A3745" s="85">
        <v>1265944763</v>
      </c>
      <c r="E3745"/>
      <c r="F3745" s="85" t="s">
        <v>66</v>
      </c>
    </row>
    <row r="3746" spans="1:6" x14ac:dyDescent="0.25">
      <c r="A3746" s="85">
        <v>1003348137</v>
      </c>
      <c r="E3746" s="64"/>
      <c r="F3746" s="85" t="s">
        <v>63</v>
      </c>
    </row>
    <row r="3747" spans="1:6" x14ac:dyDescent="0.25">
      <c r="A3747" s="85">
        <v>1285293704</v>
      </c>
      <c r="E3747" s="64"/>
      <c r="F3747" s="85" t="s">
        <v>67</v>
      </c>
    </row>
    <row r="3748" spans="1:6" x14ac:dyDescent="0.25">
      <c r="A3748" s="85">
        <v>1295342566</v>
      </c>
      <c r="E3748"/>
      <c r="F3748" s="85" t="s">
        <v>63</v>
      </c>
    </row>
    <row r="3749" spans="1:6" x14ac:dyDescent="0.25">
      <c r="A3749" s="85">
        <v>1104886142</v>
      </c>
      <c r="E3749"/>
      <c r="F3749" s="85" t="s">
        <v>63</v>
      </c>
    </row>
    <row r="3750" spans="1:6" x14ac:dyDescent="0.25">
      <c r="A3750" s="85">
        <v>1235367525</v>
      </c>
      <c r="E3750" s="64"/>
      <c r="F3750" s="85" t="s">
        <v>63</v>
      </c>
    </row>
    <row r="3751" spans="1:6" x14ac:dyDescent="0.25">
      <c r="A3751" s="85">
        <v>1407830342</v>
      </c>
      <c r="E3751"/>
      <c r="F3751" s="85" t="s">
        <v>70</v>
      </c>
    </row>
    <row r="3752" spans="1:6" x14ac:dyDescent="0.25">
      <c r="A3752" s="85">
        <v>1205803442</v>
      </c>
      <c r="E3752" s="64"/>
      <c r="F3752" s="85" t="s">
        <v>70</v>
      </c>
    </row>
    <row r="3753" spans="1:6" x14ac:dyDescent="0.25">
      <c r="A3753" s="85">
        <v>1750372777</v>
      </c>
      <c r="E3753" s="64"/>
      <c r="F3753" s="85" t="s">
        <v>66</v>
      </c>
    </row>
    <row r="3754" spans="1:6" x14ac:dyDescent="0.25">
      <c r="A3754" s="85">
        <v>1861495285</v>
      </c>
      <c r="E3754" s="64"/>
      <c r="F3754" s="85" t="s">
        <v>67</v>
      </c>
    </row>
    <row r="3755" spans="1:6" x14ac:dyDescent="0.25">
      <c r="A3755" s="85">
        <v>1063561173</v>
      </c>
      <c r="E3755"/>
      <c r="F3755" s="85" t="s">
        <v>63</v>
      </c>
    </row>
    <row r="3756" spans="1:6" x14ac:dyDescent="0.25">
      <c r="A3756" s="85">
        <v>1134281843</v>
      </c>
      <c r="E3756"/>
      <c r="F3756" s="85" t="s">
        <v>66</v>
      </c>
    </row>
    <row r="3757" spans="1:6" x14ac:dyDescent="0.25">
      <c r="A3757" s="85">
        <v>1962610022</v>
      </c>
      <c r="E3757" s="64"/>
      <c r="F3757" s="85" t="s">
        <v>68</v>
      </c>
    </row>
    <row r="3758" spans="1:6" x14ac:dyDescent="0.25">
      <c r="A3758" s="85">
        <v>1932219623</v>
      </c>
      <c r="E3758" s="64"/>
      <c r="F3758" s="85" t="s">
        <v>63</v>
      </c>
    </row>
    <row r="3759" spans="1:6" x14ac:dyDescent="0.25">
      <c r="A3759" s="85">
        <v>1043353691</v>
      </c>
      <c r="E3759"/>
      <c r="F3759" s="85" t="s">
        <v>66</v>
      </c>
    </row>
    <row r="3760" spans="1:6" x14ac:dyDescent="0.25">
      <c r="A3760" s="85">
        <v>1073605408</v>
      </c>
      <c r="E3760" s="64"/>
      <c r="F3760" s="85" t="s">
        <v>70</v>
      </c>
    </row>
    <row r="3761" spans="1:6" x14ac:dyDescent="0.25">
      <c r="A3761" s="85">
        <v>1235166612</v>
      </c>
      <c r="E3761"/>
      <c r="F3761" s="85" t="s">
        <v>68</v>
      </c>
    </row>
    <row r="3762" spans="1:6" x14ac:dyDescent="0.25">
      <c r="A3762" s="85">
        <v>1679731046</v>
      </c>
      <c r="E3762"/>
      <c r="F3762" s="85" t="s">
        <v>66</v>
      </c>
    </row>
    <row r="3763" spans="1:6" x14ac:dyDescent="0.25">
      <c r="A3763" s="85">
        <v>1205099546</v>
      </c>
      <c r="E3763"/>
      <c r="F3763" s="85" t="s">
        <v>70</v>
      </c>
    </row>
    <row r="3764" spans="1:6" x14ac:dyDescent="0.25">
      <c r="A3764" s="85">
        <v>1790941078</v>
      </c>
      <c r="E3764"/>
      <c r="F3764" s="85" t="s">
        <v>63</v>
      </c>
    </row>
    <row r="3765" spans="1:6" x14ac:dyDescent="0.25">
      <c r="A3765" s="85">
        <v>1528229267</v>
      </c>
      <c r="E3765" s="64"/>
      <c r="F3765" s="85" t="s">
        <v>63</v>
      </c>
    </row>
    <row r="3766" spans="1:6" x14ac:dyDescent="0.25">
      <c r="A3766" s="85">
        <v>1023293016</v>
      </c>
      <c r="E3766"/>
      <c r="F3766" s="85" t="s">
        <v>67</v>
      </c>
    </row>
    <row r="3767" spans="1:6" x14ac:dyDescent="0.25">
      <c r="A3767" s="85">
        <v>1487677936</v>
      </c>
      <c r="E3767" s="64"/>
      <c r="F3767" s="85" t="s">
        <v>63</v>
      </c>
    </row>
    <row r="3768" spans="1:6" x14ac:dyDescent="0.25">
      <c r="A3768" s="85">
        <v>1235365784</v>
      </c>
      <c r="E3768" s="64"/>
      <c r="F3768" s="85" t="s">
        <v>67</v>
      </c>
    </row>
    <row r="3769" spans="1:6" x14ac:dyDescent="0.25">
      <c r="A3769" s="85">
        <v>1003042672</v>
      </c>
      <c r="E3769" s="64"/>
      <c r="F3769" s="85" t="s">
        <v>63</v>
      </c>
    </row>
    <row r="3770" spans="1:6" x14ac:dyDescent="0.25">
      <c r="A3770" s="85">
        <v>1609141027</v>
      </c>
      <c r="E3770"/>
      <c r="F3770" s="85" t="s">
        <v>63</v>
      </c>
    </row>
    <row r="3771" spans="1:6" x14ac:dyDescent="0.25">
      <c r="A3771" s="85">
        <v>1295003234</v>
      </c>
      <c r="E3771" s="64"/>
      <c r="F3771" s="85" t="s">
        <v>70</v>
      </c>
    </row>
    <row r="3772" spans="1:6" x14ac:dyDescent="0.25">
      <c r="A3772" s="85">
        <v>1538425087</v>
      </c>
      <c r="E3772"/>
      <c r="F3772" s="85" t="s">
        <v>63</v>
      </c>
    </row>
    <row r="3773" spans="1:6" x14ac:dyDescent="0.25">
      <c r="A3773" s="85">
        <v>1689943920</v>
      </c>
      <c r="E3773"/>
      <c r="F3773" s="85" t="s">
        <v>70</v>
      </c>
    </row>
    <row r="3774" spans="1:6" x14ac:dyDescent="0.25">
      <c r="A3774" s="85">
        <v>1023477445</v>
      </c>
      <c r="E3774" s="64"/>
      <c r="F3774" s="85" t="s">
        <v>63</v>
      </c>
    </row>
    <row r="3775" spans="1:6" x14ac:dyDescent="0.25">
      <c r="A3775" s="85">
        <v>1326165572</v>
      </c>
      <c r="E3775"/>
      <c r="F3775" s="85" t="s">
        <v>63</v>
      </c>
    </row>
    <row r="3776" spans="1:6" x14ac:dyDescent="0.25">
      <c r="A3776" s="85">
        <v>1174942791</v>
      </c>
      <c r="E3776"/>
      <c r="F3776" s="85" t="s">
        <v>63</v>
      </c>
    </row>
    <row r="3777" spans="1:6" x14ac:dyDescent="0.25">
      <c r="A3777" s="85">
        <v>1174878433</v>
      </c>
      <c r="E3777"/>
      <c r="F3777" s="85" t="s">
        <v>66</v>
      </c>
    </row>
    <row r="3778" spans="1:6" x14ac:dyDescent="0.25">
      <c r="A3778" s="85">
        <v>1295123727</v>
      </c>
      <c r="E3778" s="64"/>
      <c r="F3778" s="85" t="s">
        <v>67</v>
      </c>
    </row>
    <row r="3779" spans="1:6" x14ac:dyDescent="0.25">
      <c r="A3779" s="85">
        <v>1396262770</v>
      </c>
      <c r="E3779" s="64"/>
      <c r="F3779" s="85" t="s">
        <v>66</v>
      </c>
    </row>
    <row r="3780" spans="1:6" x14ac:dyDescent="0.25">
      <c r="A3780" s="85">
        <v>1306872155</v>
      </c>
      <c r="E3780"/>
      <c r="F3780" s="85" t="s">
        <v>63</v>
      </c>
    </row>
    <row r="3781" spans="1:6" x14ac:dyDescent="0.25">
      <c r="A3781" s="85">
        <v>1386285898</v>
      </c>
      <c r="E3781"/>
      <c r="F3781" s="85" t="s">
        <v>66</v>
      </c>
    </row>
    <row r="3782" spans="1:6" x14ac:dyDescent="0.25">
      <c r="A3782" s="85">
        <v>1467061481</v>
      </c>
      <c r="E3782"/>
      <c r="F3782" s="85" t="s">
        <v>67</v>
      </c>
    </row>
    <row r="3783" spans="1:6" x14ac:dyDescent="0.25">
      <c r="A3783" s="85">
        <v>1356327910</v>
      </c>
      <c r="E3783" s="64"/>
      <c r="F3783" s="85" t="s">
        <v>70</v>
      </c>
    </row>
    <row r="3784" spans="1:6" x14ac:dyDescent="0.25">
      <c r="A3784" s="85">
        <v>1033127162</v>
      </c>
      <c r="E3784"/>
      <c r="F3784" s="85" t="s">
        <v>63</v>
      </c>
    </row>
    <row r="3785" spans="1:6" x14ac:dyDescent="0.25">
      <c r="A3785" s="85">
        <v>1831163724</v>
      </c>
      <c r="E3785"/>
      <c r="F3785" s="85" t="s">
        <v>66</v>
      </c>
    </row>
    <row r="3786" spans="1:6" x14ac:dyDescent="0.25">
      <c r="A3786" s="85">
        <v>1730169632</v>
      </c>
      <c r="E3786" s="64"/>
      <c r="F3786" s="85" t="s">
        <v>63</v>
      </c>
    </row>
    <row r="3787" spans="1:6" x14ac:dyDescent="0.25">
      <c r="A3787" s="85">
        <v>1003873928</v>
      </c>
      <c r="E3787" s="64"/>
      <c r="F3787" s="85" t="s">
        <v>63</v>
      </c>
    </row>
    <row r="3788" spans="1:6" x14ac:dyDescent="0.25">
      <c r="A3788" s="85">
        <v>1821102237</v>
      </c>
      <c r="E3788"/>
      <c r="F3788" s="85" t="s">
        <v>63</v>
      </c>
    </row>
    <row r="3789" spans="1:6" x14ac:dyDescent="0.25">
      <c r="A3789" s="85">
        <v>1396825634</v>
      </c>
      <c r="E3789"/>
      <c r="F3789" s="85" t="s">
        <v>66</v>
      </c>
    </row>
    <row r="3790" spans="1:6" x14ac:dyDescent="0.25">
      <c r="A3790" s="85">
        <v>1548356827</v>
      </c>
      <c r="E3790"/>
      <c r="F3790" s="85" t="s">
        <v>63</v>
      </c>
    </row>
    <row r="3791" spans="1:6" x14ac:dyDescent="0.25">
      <c r="A3791" s="85">
        <v>1821047176</v>
      </c>
      <c r="E3791" s="64"/>
      <c r="F3791" s="85" t="s">
        <v>70</v>
      </c>
    </row>
    <row r="3792" spans="1:6" x14ac:dyDescent="0.25">
      <c r="A3792" s="85">
        <v>1316040504</v>
      </c>
      <c r="E3792"/>
      <c r="F3792" s="85" t="s">
        <v>63</v>
      </c>
    </row>
    <row r="3793" spans="1:6" x14ac:dyDescent="0.25">
      <c r="A3793" s="85">
        <v>1518993229</v>
      </c>
      <c r="E3793" s="64"/>
      <c r="F3793" s="85" t="s">
        <v>67</v>
      </c>
    </row>
    <row r="3794" spans="1:6" x14ac:dyDescent="0.25">
      <c r="A3794" s="85">
        <v>1184883738</v>
      </c>
      <c r="E3794"/>
      <c r="F3794" s="85" t="s">
        <v>68</v>
      </c>
    </row>
    <row r="3795" spans="1:6" x14ac:dyDescent="0.25">
      <c r="A3795" s="85">
        <v>1770678336</v>
      </c>
      <c r="E3795" s="64"/>
      <c r="F3795" s="85" t="s">
        <v>63</v>
      </c>
    </row>
    <row r="3796" spans="1:6" x14ac:dyDescent="0.25">
      <c r="A3796" s="85">
        <v>1942242938</v>
      </c>
      <c r="E3796"/>
      <c r="F3796" s="85" t="s">
        <v>66</v>
      </c>
    </row>
    <row r="3797" spans="1:6" x14ac:dyDescent="0.25">
      <c r="A3797" s="85">
        <v>1154525723</v>
      </c>
      <c r="E3797"/>
      <c r="F3797" s="85" t="s">
        <v>66</v>
      </c>
    </row>
    <row r="3798" spans="1:6" x14ac:dyDescent="0.25">
      <c r="A3798" s="85">
        <v>1427335546</v>
      </c>
      <c r="E3798"/>
      <c r="F3798" s="85" t="s">
        <v>66</v>
      </c>
    </row>
    <row r="3799" spans="1:6" x14ac:dyDescent="0.25">
      <c r="A3799" s="85">
        <v>1174882286</v>
      </c>
      <c r="E3799"/>
      <c r="F3799" s="85" t="s">
        <v>70</v>
      </c>
    </row>
    <row r="3800" spans="1:6" x14ac:dyDescent="0.25">
      <c r="A3800" s="85">
        <v>1548586977</v>
      </c>
      <c r="E3800" s="64"/>
      <c r="F3800" s="85" t="s">
        <v>68</v>
      </c>
    </row>
    <row r="3801" spans="1:6" x14ac:dyDescent="0.25">
      <c r="A3801" s="85">
        <v>1447230750</v>
      </c>
      <c r="E3801" s="64"/>
      <c r="F3801" s="85" t="s">
        <v>63</v>
      </c>
    </row>
    <row r="3802" spans="1:6" x14ac:dyDescent="0.25">
      <c r="A3802" s="85">
        <v>1013276518</v>
      </c>
      <c r="E3802" s="64"/>
      <c r="F3802" s="85" t="s">
        <v>70</v>
      </c>
    </row>
    <row r="3803" spans="1:6" x14ac:dyDescent="0.25">
      <c r="A3803" s="85">
        <v>1568803948</v>
      </c>
      <c r="E3803"/>
      <c r="F3803" s="85" t="s">
        <v>68</v>
      </c>
    </row>
    <row r="3804" spans="1:6" x14ac:dyDescent="0.25">
      <c r="A3804" s="85">
        <v>1316389711</v>
      </c>
      <c r="E3804" s="64"/>
      <c r="F3804" s="85" t="s">
        <v>63</v>
      </c>
    </row>
    <row r="3805" spans="1:6" x14ac:dyDescent="0.25">
      <c r="A3805" s="85">
        <v>1639421027</v>
      </c>
      <c r="E3805"/>
      <c r="F3805" s="85" t="s">
        <v>66</v>
      </c>
    </row>
    <row r="3806" spans="1:6" x14ac:dyDescent="0.25">
      <c r="A3806" s="85">
        <v>1205273174</v>
      </c>
      <c r="E3806" s="64"/>
      <c r="F3806" s="85" t="s">
        <v>70</v>
      </c>
    </row>
    <row r="3807" spans="1:6" x14ac:dyDescent="0.25">
      <c r="A3807" s="85">
        <v>1720578230</v>
      </c>
      <c r="E3807" s="64"/>
      <c r="F3807" s="85" t="s">
        <v>68</v>
      </c>
    </row>
    <row r="3808" spans="1:6" x14ac:dyDescent="0.25">
      <c r="A3808" s="85">
        <v>1356881692</v>
      </c>
      <c r="E3808" s="64"/>
      <c r="F3808" s="85" t="s">
        <v>66</v>
      </c>
    </row>
    <row r="3809" spans="1:6" x14ac:dyDescent="0.25">
      <c r="A3809" s="85">
        <v>1871004655</v>
      </c>
      <c r="E3809"/>
      <c r="F3809" s="85" t="s">
        <v>68</v>
      </c>
    </row>
    <row r="3810" spans="1:6" x14ac:dyDescent="0.25">
      <c r="A3810" s="85">
        <v>1982102026</v>
      </c>
      <c r="E3810" s="64"/>
      <c r="F3810" s="85" t="s">
        <v>68</v>
      </c>
    </row>
    <row r="3811" spans="1:6" x14ac:dyDescent="0.25">
      <c r="A3811" s="85">
        <v>1386008472</v>
      </c>
      <c r="E3811" s="64"/>
      <c r="F3811" s="85" t="s">
        <v>66</v>
      </c>
    </row>
    <row r="3812" spans="1:6" x14ac:dyDescent="0.25">
      <c r="A3812" s="85">
        <v>1154854214</v>
      </c>
      <c r="E3812" s="64"/>
      <c r="F3812" s="85" t="s">
        <v>70</v>
      </c>
    </row>
    <row r="3813" spans="1:6" x14ac:dyDescent="0.25">
      <c r="A3813" s="85">
        <v>1487114484</v>
      </c>
      <c r="E3813"/>
      <c r="F3813" s="85" t="s">
        <v>63</v>
      </c>
    </row>
    <row r="3814" spans="1:6" x14ac:dyDescent="0.25">
      <c r="A3814" s="85">
        <v>1255040564</v>
      </c>
      <c r="E3814" s="64"/>
      <c r="F3814" s="85" t="s">
        <v>66</v>
      </c>
    </row>
    <row r="3815" spans="1:6" x14ac:dyDescent="0.25">
      <c r="A3815" s="85">
        <v>1770527301</v>
      </c>
      <c r="E3815" s="64"/>
      <c r="F3815" s="85" t="s">
        <v>63</v>
      </c>
    </row>
    <row r="3816" spans="1:6" x14ac:dyDescent="0.25">
      <c r="A3816" s="85">
        <v>1174518906</v>
      </c>
      <c r="E3816"/>
      <c r="F3816" s="85" t="s">
        <v>63</v>
      </c>
    </row>
    <row r="3817" spans="1:6" x14ac:dyDescent="0.25">
      <c r="A3817" s="85">
        <v>1245406958</v>
      </c>
      <c r="E3817" s="64"/>
      <c r="F3817" s="85" t="s">
        <v>68</v>
      </c>
    </row>
    <row r="3818" spans="1:6" x14ac:dyDescent="0.25">
      <c r="A3818" s="85">
        <v>1720080054</v>
      </c>
      <c r="E3818" s="64"/>
      <c r="F3818" s="85" t="s">
        <v>63</v>
      </c>
    </row>
    <row r="3819" spans="1:6" x14ac:dyDescent="0.25">
      <c r="A3819" s="85">
        <v>1740248160</v>
      </c>
      <c r="E3819"/>
      <c r="F3819" s="85" t="s">
        <v>66</v>
      </c>
    </row>
    <row r="3820" spans="1:6" x14ac:dyDescent="0.25">
      <c r="A3820" s="85">
        <v>1265690374</v>
      </c>
      <c r="E3820"/>
      <c r="F3820" s="85" t="s">
        <v>63</v>
      </c>
    </row>
    <row r="3821" spans="1:6" x14ac:dyDescent="0.25">
      <c r="A3821" s="85">
        <v>1831119189</v>
      </c>
      <c r="E3821"/>
      <c r="F3821" s="85" t="s">
        <v>63</v>
      </c>
    </row>
    <row r="3822" spans="1:6" x14ac:dyDescent="0.25">
      <c r="A3822" s="85">
        <v>1982621629</v>
      </c>
      <c r="E3822"/>
      <c r="F3822" s="85" t="s">
        <v>63</v>
      </c>
    </row>
    <row r="3823" spans="1:6" x14ac:dyDescent="0.25">
      <c r="A3823" s="85">
        <v>1629037486</v>
      </c>
      <c r="E3823"/>
      <c r="F3823" s="85" t="s">
        <v>63</v>
      </c>
    </row>
    <row r="3824" spans="1:6" x14ac:dyDescent="0.25">
      <c r="A3824" s="85">
        <v>1356552095</v>
      </c>
      <c r="E3824"/>
      <c r="F3824" s="85" t="s">
        <v>67</v>
      </c>
    </row>
    <row r="3825" spans="1:6" x14ac:dyDescent="0.25">
      <c r="A3825" s="85">
        <v>1497984512</v>
      </c>
      <c r="E3825"/>
      <c r="F3825" s="85" t="s">
        <v>63</v>
      </c>
    </row>
    <row r="3826" spans="1:6" x14ac:dyDescent="0.25">
      <c r="A3826" s="85">
        <v>1407805849</v>
      </c>
      <c r="E3826"/>
      <c r="F3826" s="85" t="s">
        <v>70</v>
      </c>
    </row>
    <row r="3827" spans="1:6" x14ac:dyDescent="0.25">
      <c r="A3827" s="85">
        <v>1598716110</v>
      </c>
      <c r="E3827" s="64"/>
      <c r="F3827" s="85" t="s">
        <v>70</v>
      </c>
    </row>
    <row r="3828" spans="1:6" x14ac:dyDescent="0.25">
      <c r="A3828" s="85">
        <v>1073653622</v>
      </c>
      <c r="E3828" s="64"/>
      <c r="F3828" s="85" t="s">
        <v>67</v>
      </c>
    </row>
    <row r="3829" spans="1:6" x14ac:dyDescent="0.25">
      <c r="A3829" s="85">
        <v>1033365358</v>
      </c>
      <c r="E3829" s="64"/>
      <c r="F3829" s="85" t="s">
        <v>70</v>
      </c>
    </row>
    <row r="3830" spans="1:6" x14ac:dyDescent="0.25">
      <c r="A3830" s="85">
        <v>1972765675</v>
      </c>
      <c r="E3830"/>
      <c r="F3830" s="85" t="s">
        <v>66</v>
      </c>
    </row>
    <row r="3831" spans="1:6" x14ac:dyDescent="0.25">
      <c r="A3831" s="85">
        <v>1811167349</v>
      </c>
      <c r="E3831"/>
      <c r="F3831" s="85" t="s">
        <v>68</v>
      </c>
    </row>
    <row r="3832" spans="1:6" x14ac:dyDescent="0.25">
      <c r="A3832" s="85">
        <v>1609133073</v>
      </c>
      <c r="E3832"/>
      <c r="F3832" s="85" t="s">
        <v>66</v>
      </c>
    </row>
    <row r="3833" spans="1:6" x14ac:dyDescent="0.25">
      <c r="A3833" s="85">
        <v>1811321573</v>
      </c>
      <c r="E3833" s="64"/>
      <c r="F3833" s="85" t="s">
        <v>66</v>
      </c>
    </row>
    <row r="3834" spans="1:6" x14ac:dyDescent="0.25">
      <c r="A3834" s="85">
        <v>1740671379</v>
      </c>
      <c r="E3834" s="64"/>
      <c r="F3834" s="85" t="s">
        <v>63</v>
      </c>
    </row>
    <row r="3835" spans="1:6" x14ac:dyDescent="0.25">
      <c r="A3835" s="85">
        <v>1720468028</v>
      </c>
      <c r="E3835" s="64"/>
      <c r="F3835" s="85" t="s">
        <v>68</v>
      </c>
    </row>
    <row r="3836" spans="1:6" x14ac:dyDescent="0.25">
      <c r="A3836" s="85">
        <v>1376938530</v>
      </c>
      <c r="E3836" s="64"/>
      <c r="F3836" s="85" t="s">
        <v>63</v>
      </c>
    </row>
    <row r="3837" spans="1:6" x14ac:dyDescent="0.25">
      <c r="A3837" s="85">
        <v>1215307699</v>
      </c>
      <c r="E3837"/>
      <c r="F3837" s="85" t="s">
        <v>66</v>
      </c>
    </row>
    <row r="3838" spans="1:6" x14ac:dyDescent="0.25">
      <c r="A3838" s="85">
        <v>1558758524</v>
      </c>
      <c r="E3838"/>
      <c r="F3838" s="85" t="s">
        <v>66</v>
      </c>
    </row>
    <row r="3839" spans="1:6" x14ac:dyDescent="0.25">
      <c r="A3839" s="85">
        <v>1831489095</v>
      </c>
      <c r="E3839" s="64"/>
      <c r="F3839" s="85" t="s">
        <v>66</v>
      </c>
    </row>
    <row r="3840" spans="1:6" x14ac:dyDescent="0.25">
      <c r="A3840" s="85">
        <v>1407490097</v>
      </c>
      <c r="E3840"/>
      <c r="F3840" s="85" t="s">
        <v>67</v>
      </c>
    </row>
    <row r="3841" spans="1:6" x14ac:dyDescent="0.25">
      <c r="A3841" s="85">
        <v>1073109344</v>
      </c>
      <c r="E3841" s="64"/>
      <c r="F3841" s="85" t="s">
        <v>68</v>
      </c>
    </row>
    <row r="3842" spans="1:6" x14ac:dyDescent="0.25">
      <c r="A3842" s="85">
        <v>1154311769</v>
      </c>
      <c r="E3842" s="64"/>
      <c r="F3842" s="85" t="s">
        <v>68</v>
      </c>
    </row>
    <row r="3843" spans="1:6" x14ac:dyDescent="0.25">
      <c r="A3843" s="85">
        <v>1437149226</v>
      </c>
      <c r="E3843" s="64"/>
      <c r="F3843" s="85" t="s">
        <v>67</v>
      </c>
    </row>
    <row r="3844" spans="1:6" x14ac:dyDescent="0.25">
      <c r="A3844" s="85">
        <v>1346326246</v>
      </c>
      <c r="E3844" s="64"/>
      <c r="F3844" s="85" t="s">
        <v>67</v>
      </c>
    </row>
    <row r="3845" spans="1:6" x14ac:dyDescent="0.25">
      <c r="A3845" s="85">
        <v>1124025374</v>
      </c>
      <c r="E3845"/>
      <c r="F3845" s="85" t="s">
        <v>63</v>
      </c>
    </row>
    <row r="3846" spans="1:6" x14ac:dyDescent="0.25">
      <c r="A3846" s="85">
        <v>1881828291</v>
      </c>
      <c r="E3846" s="64"/>
      <c r="F3846" s="85" t="s">
        <v>63</v>
      </c>
    </row>
    <row r="3847" spans="1:6" x14ac:dyDescent="0.25">
      <c r="A3847" s="85">
        <v>1093720682</v>
      </c>
      <c r="E3847"/>
      <c r="F3847" s="85" t="s">
        <v>63</v>
      </c>
    </row>
    <row r="3848" spans="1:6" x14ac:dyDescent="0.25">
      <c r="A3848" s="85">
        <v>1639497514</v>
      </c>
      <c r="E3848" s="64"/>
      <c r="F3848" s="85" t="s">
        <v>63</v>
      </c>
    </row>
    <row r="3849" spans="1:6" x14ac:dyDescent="0.25">
      <c r="A3849" s="85">
        <v>1578546784</v>
      </c>
      <c r="E3849" s="64"/>
      <c r="F3849" s="85" t="s">
        <v>66</v>
      </c>
    </row>
    <row r="3850" spans="1:6" x14ac:dyDescent="0.25">
      <c r="A3850" s="85">
        <v>1427062850</v>
      </c>
      <c r="E3850" s="64"/>
      <c r="F3850" s="85" t="s">
        <v>63</v>
      </c>
    </row>
    <row r="3851" spans="1:6" x14ac:dyDescent="0.25">
      <c r="A3851" s="85">
        <v>1942464102</v>
      </c>
      <c r="E3851" s="64"/>
      <c r="F3851" s="85" t="s">
        <v>63</v>
      </c>
    </row>
    <row r="3852" spans="1:6" x14ac:dyDescent="0.25">
      <c r="A3852" s="85">
        <v>1104813724</v>
      </c>
      <c r="E3852" s="64"/>
      <c r="F3852" s="85" t="s">
        <v>63</v>
      </c>
    </row>
    <row r="3853" spans="1:6" x14ac:dyDescent="0.25">
      <c r="A3853" s="85">
        <v>1578699104</v>
      </c>
      <c r="E3853" s="64"/>
      <c r="F3853" s="85" t="s">
        <v>63</v>
      </c>
    </row>
    <row r="3854" spans="1:6" x14ac:dyDescent="0.25">
      <c r="A3854" s="85">
        <v>1740280429</v>
      </c>
      <c r="E3854" s="64"/>
      <c r="F3854" s="85" t="s">
        <v>63</v>
      </c>
    </row>
    <row r="3855" spans="1:6" x14ac:dyDescent="0.25">
      <c r="A3855" s="85">
        <v>1992801781</v>
      </c>
      <c r="E3855"/>
      <c r="F3855" s="85" t="s">
        <v>63</v>
      </c>
    </row>
    <row r="3856" spans="1:6" x14ac:dyDescent="0.25">
      <c r="A3856" s="85">
        <v>1912929456</v>
      </c>
      <c r="E3856"/>
      <c r="F3856" s="85" t="s">
        <v>70</v>
      </c>
    </row>
    <row r="3857" spans="1:6" x14ac:dyDescent="0.25">
      <c r="A3857" s="85">
        <v>1316106636</v>
      </c>
      <c r="E3857" s="64"/>
      <c r="F3857" s="85" t="s">
        <v>63</v>
      </c>
    </row>
    <row r="3858" spans="1:6" x14ac:dyDescent="0.25">
      <c r="A3858" s="85">
        <v>1730280165</v>
      </c>
      <c r="E3858" s="64"/>
      <c r="F3858" s="85" t="s">
        <v>67</v>
      </c>
    </row>
    <row r="3859" spans="1:6" x14ac:dyDescent="0.25">
      <c r="A3859" s="85">
        <v>1215048509</v>
      </c>
      <c r="E3859"/>
      <c r="F3859" s="85" t="s">
        <v>68</v>
      </c>
    </row>
    <row r="3860" spans="1:6" x14ac:dyDescent="0.25">
      <c r="A3860" s="85">
        <v>1144209388</v>
      </c>
      <c r="E3860" s="64"/>
      <c r="F3860" s="85" t="s">
        <v>66</v>
      </c>
    </row>
    <row r="3861" spans="1:6" x14ac:dyDescent="0.25">
      <c r="A3861" s="85">
        <v>1902056062</v>
      </c>
      <c r="E3861" s="64"/>
      <c r="F3861" s="85" t="s">
        <v>68</v>
      </c>
    </row>
    <row r="3862" spans="1:6" x14ac:dyDescent="0.25">
      <c r="A3862" s="85">
        <v>1346406147</v>
      </c>
      <c r="E3862"/>
      <c r="F3862" s="85" t="s">
        <v>70</v>
      </c>
    </row>
    <row r="3863" spans="1:6" x14ac:dyDescent="0.25">
      <c r="A3863" s="85">
        <v>1821297870</v>
      </c>
      <c r="E3863"/>
      <c r="F3863" s="85" t="s">
        <v>68</v>
      </c>
    </row>
    <row r="3864" spans="1:6" x14ac:dyDescent="0.25">
      <c r="A3864" s="85">
        <v>1811198567</v>
      </c>
      <c r="E3864"/>
      <c r="F3864" s="85" t="s">
        <v>70</v>
      </c>
    </row>
    <row r="3865" spans="1:6" x14ac:dyDescent="0.25">
      <c r="A3865" s="85">
        <v>1942303276</v>
      </c>
      <c r="E3865"/>
      <c r="F3865" s="85" t="s">
        <v>67</v>
      </c>
    </row>
    <row r="3866" spans="1:6" x14ac:dyDescent="0.25">
      <c r="A3866" s="85">
        <v>1831182757</v>
      </c>
      <c r="E3866" s="64"/>
      <c r="F3866" s="85" t="s">
        <v>66</v>
      </c>
    </row>
    <row r="3867" spans="1:6" x14ac:dyDescent="0.25">
      <c r="A3867" s="85">
        <v>1306071725</v>
      </c>
      <c r="E3867" s="64"/>
      <c r="F3867" s="85" t="s">
        <v>70</v>
      </c>
    </row>
    <row r="3868" spans="1:6" x14ac:dyDescent="0.25">
      <c r="A3868" s="85">
        <v>1144584905</v>
      </c>
      <c r="E3868" s="64"/>
      <c r="F3868" s="85" t="s">
        <v>63</v>
      </c>
    </row>
    <row r="3869" spans="1:6" x14ac:dyDescent="0.25">
      <c r="A3869" s="85">
        <v>1104155878</v>
      </c>
      <c r="E3869"/>
      <c r="F3869" s="85" t="s">
        <v>67</v>
      </c>
    </row>
    <row r="3870" spans="1:6" x14ac:dyDescent="0.25">
      <c r="A3870" s="85">
        <v>1851668271</v>
      </c>
      <c r="E3870"/>
      <c r="F3870" s="85" t="s">
        <v>63</v>
      </c>
    </row>
    <row r="3871" spans="1:6" x14ac:dyDescent="0.25">
      <c r="A3871" s="85">
        <v>1932561768</v>
      </c>
      <c r="E3871"/>
      <c r="F3871" s="85" t="s">
        <v>70</v>
      </c>
    </row>
    <row r="3872" spans="1:6" x14ac:dyDescent="0.25">
      <c r="A3872" s="85">
        <v>1962828251</v>
      </c>
      <c r="E3872" s="64"/>
      <c r="F3872" s="85" t="s">
        <v>66</v>
      </c>
    </row>
    <row r="3873" spans="1:6" x14ac:dyDescent="0.25">
      <c r="A3873" s="85">
        <v>1427462746</v>
      </c>
      <c r="E3873" s="64"/>
      <c r="F3873" s="85" t="s">
        <v>66</v>
      </c>
    </row>
    <row r="3874" spans="1:6" x14ac:dyDescent="0.25">
      <c r="A3874" s="85">
        <v>1609977768</v>
      </c>
      <c r="E3874" s="64"/>
      <c r="F3874" s="85" t="s">
        <v>68</v>
      </c>
    </row>
    <row r="3875" spans="1:6" x14ac:dyDescent="0.25">
      <c r="A3875" s="85">
        <v>1699150649</v>
      </c>
      <c r="E3875" s="64"/>
      <c r="F3875" s="85" t="s">
        <v>68</v>
      </c>
    </row>
    <row r="3876" spans="1:6" x14ac:dyDescent="0.25">
      <c r="A3876" s="85">
        <v>1811439490</v>
      </c>
      <c r="E3876" s="64"/>
      <c r="F3876" s="85" t="s">
        <v>63</v>
      </c>
    </row>
    <row r="3877" spans="1:6" x14ac:dyDescent="0.25">
      <c r="A3877" s="85">
        <v>1144523549</v>
      </c>
      <c r="E3877"/>
      <c r="F3877" s="85" t="s">
        <v>63</v>
      </c>
    </row>
    <row r="3878" spans="1:6" x14ac:dyDescent="0.25">
      <c r="A3878" s="85">
        <v>1144215971</v>
      </c>
      <c r="E3878"/>
      <c r="F3878" s="85" t="s">
        <v>66</v>
      </c>
    </row>
    <row r="3879" spans="1:6" x14ac:dyDescent="0.25">
      <c r="A3879" s="85">
        <v>1891151882</v>
      </c>
      <c r="E3879"/>
      <c r="F3879" s="85" t="s">
        <v>70</v>
      </c>
    </row>
    <row r="3880" spans="1:6" x14ac:dyDescent="0.25">
      <c r="A3880" s="85">
        <v>1033679006</v>
      </c>
      <c r="E3880" s="64"/>
      <c r="F3880" s="85" t="s">
        <v>67</v>
      </c>
    </row>
    <row r="3881" spans="1:6" x14ac:dyDescent="0.25">
      <c r="A3881" s="85">
        <v>1275096158</v>
      </c>
      <c r="E3881"/>
      <c r="F3881" s="85" t="s">
        <v>67</v>
      </c>
    </row>
    <row r="3882" spans="1:6" x14ac:dyDescent="0.25">
      <c r="A3882" s="85">
        <v>1770104358</v>
      </c>
      <c r="E3882" s="64"/>
      <c r="F3882" s="85" t="s">
        <v>66</v>
      </c>
    </row>
    <row r="3883" spans="1:6" x14ac:dyDescent="0.25">
      <c r="A3883" s="85">
        <v>1932866563</v>
      </c>
      <c r="E3883"/>
      <c r="F3883" s="85" t="s">
        <v>66</v>
      </c>
    </row>
    <row r="3884" spans="1:6" x14ac:dyDescent="0.25">
      <c r="A3884" s="85">
        <v>1174284798</v>
      </c>
      <c r="E3884"/>
      <c r="F3884" s="85" t="s">
        <v>67</v>
      </c>
    </row>
    <row r="3885" spans="1:6" x14ac:dyDescent="0.25">
      <c r="A3885" s="85">
        <v>1124801006</v>
      </c>
      <c r="E3885"/>
      <c r="F3885" s="85" t="s">
        <v>63</v>
      </c>
    </row>
    <row r="3886" spans="1:6" x14ac:dyDescent="0.25">
      <c r="A3886" s="85">
        <v>1912972266</v>
      </c>
      <c r="E3886"/>
      <c r="F3886" s="85" t="s">
        <v>70</v>
      </c>
    </row>
    <row r="3887" spans="1:6" x14ac:dyDescent="0.25">
      <c r="A3887" s="85">
        <v>1275665440</v>
      </c>
      <c r="E3887" s="64"/>
      <c r="F3887" s="85" t="s">
        <v>68</v>
      </c>
    </row>
    <row r="3888" spans="1:6" x14ac:dyDescent="0.25">
      <c r="A3888" s="85">
        <v>1851367783</v>
      </c>
      <c r="E3888" s="64"/>
      <c r="F3888" s="85" t="s">
        <v>63</v>
      </c>
    </row>
    <row r="3889" spans="1:6" x14ac:dyDescent="0.25">
      <c r="A3889" s="85">
        <v>1336228253</v>
      </c>
      <c r="E3889"/>
      <c r="F3889" s="85" t="s">
        <v>63</v>
      </c>
    </row>
    <row r="3890" spans="1:6" x14ac:dyDescent="0.25">
      <c r="A3890" s="85">
        <v>1275571945</v>
      </c>
      <c r="E3890"/>
      <c r="F3890" s="85" t="s">
        <v>63</v>
      </c>
    </row>
    <row r="3891" spans="1:6" x14ac:dyDescent="0.25">
      <c r="A3891" s="85">
        <v>1972625788</v>
      </c>
      <c r="E3891" s="64"/>
      <c r="F3891" s="85" t="s">
        <v>66</v>
      </c>
    </row>
    <row r="3892" spans="1:6" x14ac:dyDescent="0.25">
      <c r="A3892" s="85">
        <v>1992739494</v>
      </c>
      <c r="E3892"/>
      <c r="F3892" s="85" t="s">
        <v>66</v>
      </c>
    </row>
    <row r="3893" spans="1:6" x14ac:dyDescent="0.25">
      <c r="A3893" s="85">
        <v>1689623852</v>
      </c>
      <c r="E3893" s="64"/>
      <c r="F3893" s="85" t="s">
        <v>63</v>
      </c>
    </row>
    <row r="3894" spans="1:6" x14ac:dyDescent="0.25">
      <c r="A3894" s="85">
        <v>1215958459</v>
      </c>
      <c r="E3894"/>
      <c r="F3894" s="85" t="s">
        <v>63</v>
      </c>
    </row>
    <row r="3895" spans="1:6" x14ac:dyDescent="0.25">
      <c r="A3895" s="85">
        <v>1245288190</v>
      </c>
      <c r="E3895" s="64"/>
      <c r="F3895" s="85" t="s">
        <v>66</v>
      </c>
    </row>
    <row r="3896" spans="1:6" x14ac:dyDescent="0.25">
      <c r="A3896" s="85">
        <v>1932158730</v>
      </c>
      <c r="E3896" s="64"/>
      <c r="F3896" s="85" t="s">
        <v>66</v>
      </c>
    </row>
    <row r="3897" spans="1:6" x14ac:dyDescent="0.25">
      <c r="A3897" s="85">
        <v>1215902804</v>
      </c>
      <c r="E3897"/>
      <c r="F3897" s="85" t="s">
        <v>67</v>
      </c>
    </row>
    <row r="3898" spans="1:6" x14ac:dyDescent="0.25">
      <c r="A3898" s="85">
        <v>1699766006</v>
      </c>
      <c r="E3898"/>
      <c r="F3898" s="85" t="s">
        <v>67</v>
      </c>
    </row>
    <row r="3899" spans="1:6" x14ac:dyDescent="0.25">
      <c r="A3899" s="85">
        <v>1073503322</v>
      </c>
      <c r="E3899" s="64"/>
      <c r="F3899" s="85" t="s">
        <v>63</v>
      </c>
    </row>
    <row r="3900" spans="1:6" x14ac:dyDescent="0.25">
      <c r="A3900" s="85">
        <v>1679765838</v>
      </c>
      <c r="E3900"/>
      <c r="F3900" s="85" t="s">
        <v>68</v>
      </c>
    </row>
    <row r="3901" spans="1:6" x14ac:dyDescent="0.25">
      <c r="A3901" s="85">
        <v>1174565899</v>
      </c>
      <c r="E3901"/>
      <c r="F3901" s="85" t="s">
        <v>63</v>
      </c>
    </row>
    <row r="3902" spans="1:6" x14ac:dyDescent="0.25">
      <c r="A3902" s="85">
        <v>1730496274</v>
      </c>
      <c r="E3902"/>
      <c r="F3902" s="85" t="s">
        <v>66</v>
      </c>
    </row>
    <row r="3903" spans="1:6" x14ac:dyDescent="0.25">
      <c r="A3903" s="85">
        <v>1326040411</v>
      </c>
      <c r="E3903"/>
      <c r="F3903" s="85" t="s">
        <v>63</v>
      </c>
    </row>
    <row r="3904" spans="1:6" x14ac:dyDescent="0.25">
      <c r="A3904" s="85">
        <v>1477867182</v>
      </c>
      <c r="E3904"/>
      <c r="F3904" s="85" t="s">
        <v>68</v>
      </c>
    </row>
    <row r="3905" spans="1:6" x14ac:dyDescent="0.25">
      <c r="A3905" s="85">
        <v>1205082633</v>
      </c>
      <c r="E3905" s="64"/>
      <c r="F3905" s="85" t="s">
        <v>66</v>
      </c>
    </row>
    <row r="3906" spans="1:6" x14ac:dyDescent="0.25">
      <c r="A3906" s="85">
        <v>1417221243</v>
      </c>
      <c r="E3906" s="64"/>
      <c r="F3906" s="85" t="s">
        <v>70</v>
      </c>
    </row>
    <row r="3907" spans="1:6" x14ac:dyDescent="0.25">
      <c r="A3907" s="85">
        <v>1093026130</v>
      </c>
      <c r="E3907" s="64"/>
      <c r="F3907" s="85" t="s">
        <v>63</v>
      </c>
    </row>
    <row r="3908" spans="1:6" x14ac:dyDescent="0.25">
      <c r="A3908" s="85">
        <v>1720302730</v>
      </c>
      <c r="E3908" s="64"/>
      <c r="F3908" s="85" t="s">
        <v>63</v>
      </c>
    </row>
    <row r="3909" spans="1:6" x14ac:dyDescent="0.25">
      <c r="A3909" s="85">
        <v>1174964019</v>
      </c>
      <c r="E3909"/>
      <c r="F3909" s="85" t="s">
        <v>63</v>
      </c>
    </row>
    <row r="3910" spans="1:6" x14ac:dyDescent="0.25">
      <c r="A3910" s="85">
        <v>1124360862</v>
      </c>
      <c r="E3910"/>
      <c r="F3910" s="85" t="s">
        <v>68</v>
      </c>
    </row>
    <row r="3911" spans="1:6" x14ac:dyDescent="0.25">
      <c r="A3911" s="85">
        <v>1801249420</v>
      </c>
      <c r="E3911"/>
      <c r="F3911" s="85" t="s">
        <v>66</v>
      </c>
    </row>
    <row r="3912" spans="1:6" x14ac:dyDescent="0.25">
      <c r="A3912" s="85">
        <v>1689220741</v>
      </c>
      <c r="E3912"/>
      <c r="F3912" s="85" t="s">
        <v>63</v>
      </c>
    </row>
    <row r="3913" spans="1:6" x14ac:dyDescent="0.25">
      <c r="A3913" s="85">
        <v>1295389849</v>
      </c>
      <c r="E3913"/>
      <c r="F3913" s="85" t="s">
        <v>63</v>
      </c>
    </row>
    <row r="3914" spans="1:6" x14ac:dyDescent="0.25">
      <c r="A3914" s="85">
        <v>1396204319</v>
      </c>
      <c r="E3914"/>
      <c r="F3914" s="85" t="s">
        <v>63</v>
      </c>
    </row>
    <row r="3915" spans="1:6" x14ac:dyDescent="0.25">
      <c r="A3915" s="85">
        <v>1558980771</v>
      </c>
      <c r="E3915" s="64"/>
      <c r="F3915" s="85" t="s">
        <v>70</v>
      </c>
    </row>
    <row r="3916" spans="1:6" x14ac:dyDescent="0.25">
      <c r="A3916" s="85">
        <v>1740814441</v>
      </c>
      <c r="E3916"/>
      <c r="F3916" s="85" t="s">
        <v>66</v>
      </c>
    </row>
    <row r="3917" spans="1:6" x14ac:dyDescent="0.25">
      <c r="A3917" s="85">
        <v>1568122000</v>
      </c>
      <c r="E3917" s="64"/>
      <c r="F3917" s="85" t="s">
        <v>67</v>
      </c>
    </row>
    <row r="3918" spans="1:6" x14ac:dyDescent="0.25">
      <c r="A3918" s="85">
        <v>1790452431</v>
      </c>
      <c r="E3918" s="64"/>
      <c r="F3918" s="85" t="s">
        <v>66</v>
      </c>
    </row>
    <row r="3919" spans="1:6" x14ac:dyDescent="0.25">
      <c r="A3919" s="85">
        <v>1508934035</v>
      </c>
      <c r="E3919"/>
      <c r="F3919" s="85" t="s">
        <v>68</v>
      </c>
    </row>
    <row r="3920" spans="1:6" x14ac:dyDescent="0.25">
      <c r="A3920" s="85">
        <v>1467458802</v>
      </c>
      <c r="E3920" s="64"/>
      <c r="F3920" s="85" t="s">
        <v>63</v>
      </c>
    </row>
    <row r="3921" spans="1:6" x14ac:dyDescent="0.25">
      <c r="A3921" s="85">
        <v>1720289374</v>
      </c>
      <c r="E3921"/>
      <c r="F3921" s="85" t="s">
        <v>68</v>
      </c>
    </row>
    <row r="3922" spans="1:6" x14ac:dyDescent="0.25">
      <c r="A3922" s="85">
        <v>1457523151</v>
      </c>
      <c r="E3922" s="64"/>
      <c r="F3922" s="85" t="s">
        <v>63</v>
      </c>
    </row>
    <row r="3923" spans="1:6" x14ac:dyDescent="0.25">
      <c r="A3923" s="85">
        <v>1902845761</v>
      </c>
      <c r="E3923"/>
      <c r="F3923" s="85" t="s">
        <v>67</v>
      </c>
    </row>
    <row r="3924" spans="1:6" x14ac:dyDescent="0.25">
      <c r="A3924" s="85">
        <v>1821043134</v>
      </c>
      <c r="E3924" s="64"/>
      <c r="F3924" s="85" t="s">
        <v>66</v>
      </c>
    </row>
    <row r="3925" spans="1:6" x14ac:dyDescent="0.25">
      <c r="A3925" s="85">
        <v>1003893223</v>
      </c>
      <c r="E3925" s="64"/>
      <c r="F3925" s="85" t="s">
        <v>63</v>
      </c>
    </row>
    <row r="3926" spans="1:6" x14ac:dyDescent="0.25">
      <c r="A3926" s="85">
        <v>1164538138</v>
      </c>
      <c r="E3926"/>
      <c r="F3926" s="85" t="s">
        <v>67</v>
      </c>
    </row>
    <row r="3927" spans="1:6" x14ac:dyDescent="0.25">
      <c r="A3927" s="85">
        <v>1700819224</v>
      </c>
      <c r="E3927"/>
      <c r="F3927" s="85" t="s">
        <v>67</v>
      </c>
    </row>
    <row r="3928" spans="1:6" x14ac:dyDescent="0.25">
      <c r="A3928" s="85">
        <v>1689694580</v>
      </c>
      <c r="E3928" s="64"/>
      <c r="F3928" s="85" t="s">
        <v>63</v>
      </c>
    </row>
    <row r="3929" spans="1:6" x14ac:dyDescent="0.25">
      <c r="A3929" s="85">
        <v>1356398390</v>
      </c>
      <c r="E3929"/>
      <c r="F3929" s="85" t="s">
        <v>70</v>
      </c>
    </row>
    <row r="3930" spans="1:6" x14ac:dyDescent="0.25">
      <c r="A3930" s="85">
        <v>1518942119</v>
      </c>
      <c r="E3930"/>
      <c r="F3930" s="85" t="s">
        <v>63</v>
      </c>
    </row>
    <row r="3931" spans="1:6" x14ac:dyDescent="0.25">
      <c r="A3931" s="85">
        <v>1396720256</v>
      </c>
      <c r="E3931"/>
      <c r="F3931" s="85" t="s">
        <v>68</v>
      </c>
    </row>
    <row r="3932" spans="1:6" x14ac:dyDescent="0.25">
      <c r="A3932" s="85">
        <v>1326044306</v>
      </c>
      <c r="E3932"/>
      <c r="F3932" s="85" t="s">
        <v>68</v>
      </c>
    </row>
    <row r="3933" spans="1:6" x14ac:dyDescent="0.25">
      <c r="A3933" s="85">
        <v>1487770962</v>
      </c>
      <c r="E3933" s="64"/>
      <c r="F3933" s="85" t="s">
        <v>63</v>
      </c>
    </row>
    <row r="3934" spans="1:6" x14ac:dyDescent="0.25">
      <c r="A3934" s="85">
        <v>1851470967</v>
      </c>
      <c r="E3934"/>
      <c r="F3934" s="85" t="s">
        <v>67</v>
      </c>
    </row>
    <row r="3935" spans="1:6" x14ac:dyDescent="0.25">
      <c r="A3935" s="85">
        <v>1013956473</v>
      </c>
      <c r="E3935"/>
      <c r="F3935" s="85" t="s">
        <v>66</v>
      </c>
    </row>
    <row r="3936" spans="1:6" x14ac:dyDescent="0.25">
      <c r="A3936" s="85">
        <v>1912167347</v>
      </c>
      <c r="E3936" s="64"/>
      <c r="F3936" s="85" t="s">
        <v>63</v>
      </c>
    </row>
    <row r="3937" spans="1:6" x14ac:dyDescent="0.25">
      <c r="A3937" s="85">
        <v>1083723225</v>
      </c>
      <c r="E3937"/>
      <c r="F3937" s="85" t="s">
        <v>63</v>
      </c>
    </row>
    <row r="3938" spans="1:6" x14ac:dyDescent="0.25">
      <c r="A3938" s="85">
        <v>1780647305</v>
      </c>
      <c r="E3938"/>
      <c r="F3938" s="85" t="s">
        <v>70</v>
      </c>
    </row>
    <row r="3939" spans="1:6" x14ac:dyDescent="0.25">
      <c r="A3939" s="85">
        <v>1659537926</v>
      </c>
      <c r="E3939" s="64"/>
      <c r="F3939" s="85" t="s">
        <v>67</v>
      </c>
    </row>
    <row r="3940" spans="1:6" x14ac:dyDescent="0.25">
      <c r="A3940" s="85">
        <v>1497837033</v>
      </c>
      <c r="E3940" s="64"/>
      <c r="F3940" s="85" t="s">
        <v>67</v>
      </c>
    </row>
    <row r="3941" spans="1:6" x14ac:dyDescent="0.25">
      <c r="A3941" s="85">
        <v>1134212558</v>
      </c>
      <c r="E3941" s="64"/>
      <c r="F3941" s="85" t="s">
        <v>63</v>
      </c>
    </row>
    <row r="3942" spans="1:6" x14ac:dyDescent="0.25">
      <c r="A3942" s="85">
        <v>1669500708</v>
      </c>
      <c r="E3942" s="64"/>
      <c r="F3942" s="85" t="s">
        <v>63</v>
      </c>
    </row>
    <row r="3943" spans="1:6" x14ac:dyDescent="0.25">
      <c r="A3943" s="85">
        <v>1376824086</v>
      </c>
      <c r="E3943"/>
      <c r="F3943" s="85" t="s">
        <v>70</v>
      </c>
    </row>
    <row r="3944" spans="1:6" x14ac:dyDescent="0.25">
      <c r="A3944" s="85">
        <v>1104085448</v>
      </c>
      <c r="E3944"/>
      <c r="F3944" s="85" t="s">
        <v>70</v>
      </c>
    </row>
    <row r="3945" spans="1:6" x14ac:dyDescent="0.25">
      <c r="A3945" s="85">
        <v>1326310665</v>
      </c>
      <c r="E3945"/>
      <c r="F3945" s="85" t="s">
        <v>70</v>
      </c>
    </row>
    <row r="3946" spans="1:6" x14ac:dyDescent="0.25">
      <c r="A3946" s="85">
        <v>1396070553</v>
      </c>
      <c r="E3946"/>
      <c r="F3946" s="85" t="s">
        <v>67</v>
      </c>
    </row>
    <row r="3947" spans="1:6" x14ac:dyDescent="0.25">
      <c r="A3947" s="85">
        <v>1750607354</v>
      </c>
      <c r="E3947" s="64"/>
      <c r="F3947" s="85" t="s">
        <v>63</v>
      </c>
    </row>
    <row r="3948" spans="1:6" x14ac:dyDescent="0.25">
      <c r="A3948" s="85">
        <v>1811278088</v>
      </c>
      <c r="E3948"/>
      <c r="F3948" s="85" t="s">
        <v>67</v>
      </c>
    </row>
    <row r="3949" spans="1:6" x14ac:dyDescent="0.25">
      <c r="A3949" s="85">
        <v>1518373752</v>
      </c>
      <c r="E3949" s="64"/>
      <c r="F3949" s="85" t="s">
        <v>68</v>
      </c>
    </row>
    <row r="3950" spans="1:6" x14ac:dyDescent="0.25">
      <c r="A3950" s="85">
        <v>1134515422</v>
      </c>
      <c r="E3950"/>
      <c r="F3950" s="85" t="s">
        <v>68</v>
      </c>
    </row>
    <row r="3951" spans="1:6" x14ac:dyDescent="0.25">
      <c r="A3951" s="85">
        <v>1083001655</v>
      </c>
      <c r="E3951"/>
      <c r="F3951" s="85" t="s">
        <v>63</v>
      </c>
    </row>
    <row r="3952" spans="1:6" x14ac:dyDescent="0.25">
      <c r="A3952" s="85">
        <v>1346691482</v>
      </c>
      <c r="E3952"/>
      <c r="F3952" s="85" t="s">
        <v>66</v>
      </c>
    </row>
    <row r="3953" spans="1:6" x14ac:dyDescent="0.25">
      <c r="A3953" s="85">
        <v>1326590878</v>
      </c>
      <c r="E3953" s="64"/>
      <c r="F3953" s="85" t="s">
        <v>66</v>
      </c>
    </row>
    <row r="3954" spans="1:6" x14ac:dyDescent="0.25">
      <c r="A3954" s="85">
        <v>1912429689</v>
      </c>
      <c r="E3954"/>
      <c r="F3954" s="85" t="s">
        <v>63</v>
      </c>
    </row>
    <row r="3955" spans="1:6" x14ac:dyDescent="0.25">
      <c r="A3955" s="85">
        <v>1912448846</v>
      </c>
      <c r="E3955"/>
      <c r="F3955" s="85" t="s">
        <v>68</v>
      </c>
    </row>
    <row r="3956" spans="1:6" x14ac:dyDescent="0.25">
      <c r="A3956" s="85">
        <v>1578124947</v>
      </c>
      <c r="E3956" s="64"/>
      <c r="F3956" s="85" t="s">
        <v>67</v>
      </c>
    </row>
    <row r="3957" spans="1:6" x14ac:dyDescent="0.25">
      <c r="A3957" s="85">
        <v>1801493374</v>
      </c>
      <c r="E3957"/>
      <c r="F3957" s="85" t="s">
        <v>63</v>
      </c>
    </row>
    <row r="3958" spans="1:6" x14ac:dyDescent="0.25">
      <c r="A3958" s="85">
        <v>1124618186</v>
      </c>
      <c r="E3958"/>
      <c r="F3958" s="85" t="s">
        <v>67</v>
      </c>
    </row>
    <row r="3959" spans="1:6" x14ac:dyDescent="0.25">
      <c r="A3959" s="85">
        <v>1881271963</v>
      </c>
      <c r="E3959" s="64"/>
      <c r="F3959" s="85" t="s">
        <v>70</v>
      </c>
    </row>
    <row r="3960" spans="1:6" x14ac:dyDescent="0.25">
      <c r="A3960" s="85">
        <v>1891809620</v>
      </c>
      <c r="E3960"/>
      <c r="F3960" s="85" t="s">
        <v>68</v>
      </c>
    </row>
    <row r="3961" spans="1:6" x14ac:dyDescent="0.25">
      <c r="A3961" s="85">
        <v>1033184973</v>
      </c>
      <c r="E3961"/>
      <c r="F3961" s="85" t="s">
        <v>63</v>
      </c>
    </row>
    <row r="3962" spans="1:6" x14ac:dyDescent="0.25">
      <c r="A3962" s="85">
        <v>1366540544</v>
      </c>
      <c r="E3962"/>
      <c r="F3962" s="85" t="s">
        <v>63</v>
      </c>
    </row>
    <row r="3963" spans="1:6" x14ac:dyDescent="0.25">
      <c r="A3963" s="85">
        <v>1962428433</v>
      </c>
      <c r="E3963" s="64"/>
      <c r="F3963" s="85" t="s">
        <v>67</v>
      </c>
    </row>
    <row r="3964" spans="1:6" x14ac:dyDescent="0.25">
      <c r="A3964" s="85">
        <v>1184653669</v>
      </c>
      <c r="E3964"/>
      <c r="F3964" s="85" t="s">
        <v>70</v>
      </c>
    </row>
    <row r="3965" spans="1:6" x14ac:dyDescent="0.25">
      <c r="A3965" s="85">
        <v>1750369138</v>
      </c>
      <c r="E3965"/>
      <c r="F3965" s="85" t="s">
        <v>66</v>
      </c>
    </row>
    <row r="3966" spans="1:6" x14ac:dyDescent="0.25">
      <c r="A3966" s="85">
        <v>1679754956</v>
      </c>
      <c r="E3966"/>
      <c r="F3966" s="85" t="s">
        <v>70</v>
      </c>
    </row>
    <row r="3967" spans="1:6" x14ac:dyDescent="0.25">
      <c r="A3967" s="85">
        <v>1831105485</v>
      </c>
      <c r="E3967"/>
      <c r="F3967" s="85" t="s">
        <v>63</v>
      </c>
    </row>
    <row r="3968" spans="1:6" x14ac:dyDescent="0.25">
      <c r="A3968" s="85">
        <v>1588862619</v>
      </c>
      <c r="E3968"/>
      <c r="F3968" s="85" t="s">
        <v>70</v>
      </c>
    </row>
    <row r="3969" spans="1:6" x14ac:dyDescent="0.25">
      <c r="A3969" s="85">
        <v>1619963063</v>
      </c>
      <c r="E3969" s="64"/>
      <c r="F3969" s="85" t="s">
        <v>67</v>
      </c>
    </row>
    <row r="3970" spans="1:6" x14ac:dyDescent="0.25">
      <c r="A3970" s="85">
        <v>1750325569</v>
      </c>
      <c r="E3970" s="64"/>
      <c r="F3970" s="85" t="s">
        <v>70</v>
      </c>
    </row>
    <row r="3971" spans="1:6" x14ac:dyDescent="0.25">
      <c r="A3971" s="85">
        <v>1598945834</v>
      </c>
      <c r="E3971"/>
      <c r="F3971" s="85" t="s">
        <v>66</v>
      </c>
    </row>
    <row r="3972" spans="1:6" x14ac:dyDescent="0.25">
      <c r="A3972" s="85">
        <v>1417069246</v>
      </c>
      <c r="E3972" s="64"/>
      <c r="F3972" s="85" t="s">
        <v>63</v>
      </c>
    </row>
    <row r="3973" spans="1:6" x14ac:dyDescent="0.25">
      <c r="A3973" s="85">
        <v>1952629065</v>
      </c>
      <c r="E3973" s="64"/>
      <c r="F3973" s="85" t="s">
        <v>63</v>
      </c>
    </row>
    <row r="3974" spans="1:6" x14ac:dyDescent="0.25">
      <c r="A3974" s="85">
        <v>1477550739</v>
      </c>
      <c r="E3974"/>
      <c r="F3974" s="85" t="s">
        <v>66</v>
      </c>
    </row>
    <row r="3975" spans="1:6" x14ac:dyDescent="0.25">
      <c r="A3975" s="85">
        <v>1679776561</v>
      </c>
      <c r="E3975"/>
      <c r="F3975" s="85" t="s">
        <v>67</v>
      </c>
    </row>
    <row r="3976" spans="1:6" x14ac:dyDescent="0.25">
      <c r="A3976" s="85">
        <v>1922016757</v>
      </c>
      <c r="E3976" s="64"/>
      <c r="F3976" s="85" t="s">
        <v>63</v>
      </c>
    </row>
    <row r="3977" spans="1:6" x14ac:dyDescent="0.25">
      <c r="A3977" s="85">
        <v>1962441329</v>
      </c>
      <c r="E3977"/>
      <c r="F3977" s="85" t="s">
        <v>63</v>
      </c>
    </row>
    <row r="3978" spans="1:6" x14ac:dyDescent="0.25">
      <c r="A3978" s="85">
        <v>1013143189</v>
      </c>
      <c r="E3978"/>
      <c r="F3978" s="85" t="s">
        <v>63</v>
      </c>
    </row>
    <row r="3979" spans="1:6" x14ac:dyDescent="0.25">
      <c r="A3979" s="85">
        <v>1265656870</v>
      </c>
      <c r="E3979" s="64"/>
      <c r="F3979" s="85" t="s">
        <v>66</v>
      </c>
    </row>
    <row r="3980" spans="1:6" x14ac:dyDescent="0.25">
      <c r="A3980" s="85">
        <v>1265692784</v>
      </c>
      <c r="E3980" s="64"/>
      <c r="F3980" s="85" t="s">
        <v>66</v>
      </c>
    </row>
    <row r="3981" spans="1:6" x14ac:dyDescent="0.25">
      <c r="A3981" s="85">
        <v>1164625257</v>
      </c>
      <c r="E3981" s="64"/>
      <c r="F3981" s="85" t="s">
        <v>63</v>
      </c>
    </row>
    <row r="3982" spans="1:6" x14ac:dyDescent="0.25">
      <c r="A3982" s="85">
        <v>1871913186</v>
      </c>
      <c r="E3982" s="64"/>
      <c r="F3982" s="85" t="s">
        <v>70</v>
      </c>
    </row>
    <row r="3983" spans="1:6" x14ac:dyDescent="0.25">
      <c r="A3983" s="85">
        <v>1275610503</v>
      </c>
      <c r="E3983" s="64"/>
      <c r="F3983" s="85" t="s">
        <v>63</v>
      </c>
    </row>
    <row r="3984" spans="1:6" x14ac:dyDescent="0.25">
      <c r="A3984" s="85">
        <v>1548829666</v>
      </c>
      <c r="E3984"/>
      <c r="F3984" s="85" t="s">
        <v>68</v>
      </c>
    </row>
    <row r="3985" spans="1:6" x14ac:dyDescent="0.25">
      <c r="A3985" s="85">
        <v>1447830443</v>
      </c>
      <c r="E3985" s="64"/>
      <c r="F3985" s="85" t="s">
        <v>68</v>
      </c>
    </row>
    <row r="3986" spans="1:6" x14ac:dyDescent="0.25">
      <c r="A3986" s="85">
        <v>1689774713</v>
      </c>
      <c r="E3986" s="64"/>
      <c r="F3986" s="85" t="s">
        <v>63</v>
      </c>
    </row>
    <row r="3987" spans="1:6" x14ac:dyDescent="0.25">
      <c r="A3987" s="85">
        <v>1174567010</v>
      </c>
      <c r="E3987"/>
      <c r="F3987" s="85" t="s">
        <v>63</v>
      </c>
    </row>
    <row r="3988" spans="1:6" x14ac:dyDescent="0.25">
      <c r="A3988" s="85">
        <v>1003927930</v>
      </c>
      <c r="E3988"/>
      <c r="F3988" s="85" t="s">
        <v>66</v>
      </c>
    </row>
    <row r="3989" spans="1:6" x14ac:dyDescent="0.25">
      <c r="A3989" s="85">
        <v>1861459166</v>
      </c>
      <c r="E3989"/>
      <c r="F3989" s="85" t="s">
        <v>67</v>
      </c>
    </row>
    <row r="3990" spans="1:6" x14ac:dyDescent="0.25">
      <c r="A3990" s="85">
        <v>1205813391</v>
      </c>
      <c r="E3990" s="64"/>
      <c r="F3990" s="85" t="s">
        <v>67</v>
      </c>
    </row>
    <row r="3991" spans="1:6" x14ac:dyDescent="0.25">
      <c r="A3991" s="85">
        <v>1962452615</v>
      </c>
      <c r="E3991" s="64"/>
      <c r="F3991" s="85" t="s">
        <v>66</v>
      </c>
    </row>
    <row r="3992" spans="1:6" x14ac:dyDescent="0.25">
      <c r="A3992" s="85">
        <v>1720097231</v>
      </c>
      <c r="E3992"/>
      <c r="F3992" s="85" t="s">
        <v>68</v>
      </c>
    </row>
    <row r="3993" spans="1:6" x14ac:dyDescent="0.25">
      <c r="A3993" s="85">
        <v>1487688099</v>
      </c>
      <c r="E3993"/>
      <c r="F3993" s="85" t="s">
        <v>68</v>
      </c>
    </row>
    <row r="3994" spans="1:6" x14ac:dyDescent="0.25">
      <c r="A3994" s="85">
        <v>1013998228</v>
      </c>
      <c r="E3994"/>
      <c r="F3994" s="85" t="s">
        <v>63</v>
      </c>
    </row>
    <row r="3995" spans="1:6" x14ac:dyDescent="0.25">
      <c r="A3995" s="85">
        <v>1366557886</v>
      </c>
      <c r="E3995"/>
      <c r="F3995" s="85" t="s">
        <v>70</v>
      </c>
    </row>
    <row r="3996" spans="1:6" x14ac:dyDescent="0.25">
      <c r="A3996" s="85">
        <v>1649255233</v>
      </c>
      <c r="E3996" s="64"/>
      <c r="F3996" s="85" t="s">
        <v>63</v>
      </c>
    </row>
    <row r="3997" spans="1:6" x14ac:dyDescent="0.25">
      <c r="A3997" s="85">
        <v>1891795381</v>
      </c>
      <c r="E3997"/>
      <c r="F3997" s="85" t="s">
        <v>67</v>
      </c>
    </row>
    <row r="3998" spans="1:6" x14ac:dyDescent="0.25">
      <c r="A3998" s="85">
        <v>1780743682</v>
      </c>
      <c r="E3998"/>
      <c r="F3998" s="85" t="s">
        <v>66</v>
      </c>
    </row>
    <row r="3999" spans="1:6" x14ac:dyDescent="0.25">
      <c r="A3999" s="85">
        <v>1992963847</v>
      </c>
      <c r="E3999" s="64"/>
      <c r="F3999" s="85" t="s">
        <v>70</v>
      </c>
    </row>
    <row r="4000" spans="1:6" x14ac:dyDescent="0.25">
      <c r="A4000" s="85">
        <v>1821075011</v>
      </c>
      <c r="E4000"/>
      <c r="F4000" s="85" t="s">
        <v>66</v>
      </c>
    </row>
    <row r="4001" spans="1:6" x14ac:dyDescent="0.25">
      <c r="A4001" s="85">
        <v>1487889960</v>
      </c>
      <c r="E4001"/>
      <c r="F4001" s="85" t="s">
        <v>63</v>
      </c>
    </row>
    <row r="4002" spans="1:6" x14ac:dyDescent="0.25">
      <c r="A4002" s="85">
        <v>1154546232</v>
      </c>
      <c r="E4002"/>
      <c r="F4002" s="85" t="s">
        <v>67</v>
      </c>
    </row>
    <row r="4003" spans="1:6" x14ac:dyDescent="0.25">
      <c r="A4003" s="85">
        <v>1841439270</v>
      </c>
      <c r="E4003" s="64"/>
      <c r="F4003" s="85" t="s">
        <v>66</v>
      </c>
    </row>
    <row r="4004" spans="1:6" x14ac:dyDescent="0.25">
      <c r="A4004" s="85">
        <v>1235427238</v>
      </c>
      <c r="E4004"/>
      <c r="F4004" s="85" t="s">
        <v>63</v>
      </c>
    </row>
    <row r="4005" spans="1:6" x14ac:dyDescent="0.25">
      <c r="A4005" s="85">
        <v>1881030781</v>
      </c>
      <c r="E4005"/>
      <c r="F4005" s="85" t="s">
        <v>68</v>
      </c>
    </row>
    <row r="4006" spans="1:6" x14ac:dyDescent="0.25">
      <c r="A4006" s="85">
        <v>1487099685</v>
      </c>
      <c r="E4006" s="64"/>
      <c r="F4006" s="85" t="s">
        <v>63</v>
      </c>
    </row>
    <row r="4007" spans="1:6" x14ac:dyDescent="0.25">
      <c r="A4007" s="85">
        <v>1982087839</v>
      </c>
      <c r="E4007"/>
      <c r="F4007" s="85" t="s">
        <v>68</v>
      </c>
    </row>
    <row r="4008" spans="1:6" x14ac:dyDescent="0.25">
      <c r="A4008" s="85">
        <v>1982058830</v>
      </c>
      <c r="E4008"/>
      <c r="F4008" s="85" t="s">
        <v>67</v>
      </c>
    </row>
    <row r="4009" spans="1:6" x14ac:dyDescent="0.25">
      <c r="A4009" s="85">
        <v>1114457892</v>
      </c>
      <c r="E4009" s="64"/>
      <c r="F4009" s="85" t="s">
        <v>68</v>
      </c>
    </row>
    <row r="4010" spans="1:6" x14ac:dyDescent="0.25">
      <c r="A4010" s="85">
        <v>1659803633</v>
      </c>
      <c r="E4010" s="64"/>
      <c r="F4010" s="85" t="s">
        <v>67</v>
      </c>
    </row>
    <row r="4011" spans="1:6" x14ac:dyDescent="0.25">
      <c r="A4011" s="85">
        <v>1801348537</v>
      </c>
      <c r="E4011" s="64"/>
      <c r="F4011" s="85" t="s">
        <v>68</v>
      </c>
    </row>
    <row r="4012" spans="1:6" x14ac:dyDescent="0.25">
      <c r="A4012" s="85">
        <v>1437589124</v>
      </c>
      <c r="E4012" s="64"/>
      <c r="F4012" s="85" t="s">
        <v>63</v>
      </c>
    </row>
    <row r="4013" spans="1:6" x14ac:dyDescent="0.25">
      <c r="A4013" s="85">
        <v>1760941801</v>
      </c>
      <c r="E4013" s="64"/>
      <c r="F4013" s="85" t="s">
        <v>63</v>
      </c>
    </row>
    <row r="4014" spans="1:6" x14ac:dyDescent="0.25">
      <c r="A4014" s="85">
        <v>1558986257</v>
      </c>
      <c r="E4014"/>
      <c r="F4014" s="85" t="s">
        <v>67</v>
      </c>
    </row>
    <row r="4015" spans="1:6" x14ac:dyDescent="0.25">
      <c r="A4015" s="85">
        <v>1013685494</v>
      </c>
      <c r="E4015" s="64"/>
      <c r="F4015" s="85" t="s">
        <v>70</v>
      </c>
    </row>
    <row r="4016" spans="1:6" x14ac:dyDescent="0.25">
      <c r="A4016" s="85">
        <v>1750014700</v>
      </c>
      <c r="E4016" s="64"/>
      <c r="F4016" s="85" t="s">
        <v>70</v>
      </c>
    </row>
    <row r="4017" spans="1:6" x14ac:dyDescent="0.25">
      <c r="A4017" s="85">
        <v>1184679664</v>
      </c>
      <c r="E4017" s="64"/>
      <c r="F4017" s="85" t="s">
        <v>66</v>
      </c>
    </row>
    <row r="4018" spans="1:6" x14ac:dyDescent="0.25">
      <c r="A4018" s="85">
        <v>1972585511</v>
      </c>
      <c r="E4018" s="64"/>
      <c r="F4018" s="85" t="s">
        <v>70</v>
      </c>
    </row>
    <row r="4019" spans="1:6" x14ac:dyDescent="0.25">
      <c r="A4019" s="85">
        <v>1932272697</v>
      </c>
      <c r="E4019"/>
      <c r="F4019" s="85" t="s">
        <v>63</v>
      </c>
    </row>
    <row r="4020" spans="1:6" x14ac:dyDescent="0.25">
      <c r="A4020" s="85">
        <v>1841372737</v>
      </c>
      <c r="E4020" s="64"/>
      <c r="F4020" s="85" t="s">
        <v>67</v>
      </c>
    </row>
    <row r="4021" spans="1:6" x14ac:dyDescent="0.25">
      <c r="A4021" s="85">
        <v>1316943947</v>
      </c>
      <c r="E4021"/>
      <c r="F4021" s="85" t="s">
        <v>70</v>
      </c>
    </row>
    <row r="4022" spans="1:6" x14ac:dyDescent="0.25">
      <c r="A4022" s="85">
        <v>1073577110</v>
      </c>
      <c r="E4022"/>
      <c r="F4022" s="85" t="s">
        <v>68</v>
      </c>
    </row>
    <row r="4023" spans="1:6" x14ac:dyDescent="0.25">
      <c r="A4023" s="85">
        <v>1518965250</v>
      </c>
      <c r="E4023"/>
      <c r="F4023" s="85" t="s">
        <v>66</v>
      </c>
    </row>
    <row r="4024" spans="1:6" x14ac:dyDescent="0.25">
      <c r="A4024" s="85">
        <v>1225232531</v>
      </c>
      <c r="E4024"/>
      <c r="F4024" s="85" t="s">
        <v>63</v>
      </c>
    </row>
    <row r="4025" spans="1:6" x14ac:dyDescent="0.25">
      <c r="A4025" s="85">
        <v>1821074543</v>
      </c>
      <c r="E4025"/>
      <c r="F4025" s="85" t="s">
        <v>66</v>
      </c>
    </row>
    <row r="4026" spans="1:6" x14ac:dyDescent="0.25">
      <c r="A4026" s="85">
        <v>1568412492</v>
      </c>
      <c r="E4026" s="64"/>
      <c r="F4026" s="85" t="s">
        <v>63</v>
      </c>
    </row>
    <row r="4027" spans="1:6" x14ac:dyDescent="0.25">
      <c r="A4027" s="85">
        <v>1861504458</v>
      </c>
      <c r="E4027"/>
      <c r="F4027" s="85" t="s">
        <v>70</v>
      </c>
    </row>
    <row r="4028" spans="1:6" x14ac:dyDescent="0.25">
      <c r="A4028" s="85">
        <v>1235183807</v>
      </c>
      <c r="E4028" s="64"/>
      <c r="F4028" s="85" t="s">
        <v>63</v>
      </c>
    </row>
    <row r="4029" spans="1:6" x14ac:dyDescent="0.25">
      <c r="A4029" s="85">
        <v>1932240603</v>
      </c>
      <c r="E4029"/>
      <c r="F4029" s="85" t="s">
        <v>63</v>
      </c>
    </row>
    <row r="4030" spans="1:6" x14ac:dyDescent="0.25">
      <c r="A4030" s="85">
        <v>1720278013</v>
      </c>
      <c r="E4030" s="64"/>
      <c r="F4030" s="85" t="s">
        <v>66</v>
      </c>
    </row>
    <row r="4031" spans="1:6" x14ac:dyDescent="0.25">
      <c r="A4031" s="85">
        <v>1730158650</v>
      </c>
      <c r="E4031" s="64"/>
      <c r="F4031" s="85" t="s">
        <v>63</v>
      </c>
    </row>
    <row r="4032" spans="1:6" x14ac:dyDescent="0.25">
      <c r="A4032" s="85">
        <v>1679504054</v>
      </c>
      <c r="E4032" s="64"/>
      <c r="F4032" s="85" t="s">
        <v>63</v>
      </c>
    </row>
    <row r="4033" spans="1:6" x14ac:dyDescent="0.25">
      <c r="A4033" s="85">
        <v>1225220627</v>
      </c>
      <c r="E4033"/>
      <c r="F4033" s="85" t="s">
        <v>66</v>
      </c>
    </row>
    <row r="4034" spans="1:6" x14ac:dyDescent="0.25">
      <c r="A4034" s="85">
        <v>1033377221</v>
      </c>
      <c r="E4034"/>
      <c r="F4034" s="85" t="s">
        <v>66</v>
      </c>
    </row>
    <row r="4035" spans="1:6" x14ac:dyDescent="0.25">
      <c r="A4035" s="85">
        <v>1245465152</v>
      </c>
      <c r="E4035" s="64"/>
      <c r="F4035" s="85" t="s">
        <v>67</v>
      </c>
    </row>
    <row r="4036" spans="1:6" x14ac:dyDescent="0.25">
      <c r="A4036" s="85">
        <v>1205128725</v>
      </c>
      <c r="E4036"/>
      <c r="F4036" s="85" t="s">
        <v>66</v>
      </c>
    </row>
    <row r="4037" spans="1:6" x14ac:dyDescent="0.25">
      <c r="A4037" s="85">
        <v>1558633008</v>
      </c>
      <c r="E4037" s="64"/>
      <c r="F4037" s="85" t="s">
        <v>67</v>
      </c>
    </row>
    <row r="4038" spans="1:6" x14ac:dyDescent="0.25">
      <c r="A4038" s="85">
        <v>1104247410</v>
      </c>
      <c r="E4038" s="64"/>
      <c r="F4038" s="85" t="s">
        <v>63</v>
      </c>
    </row>
    <row r="4039" spans="1:6" x14ac:dyDescent="0.25">
      <c r="A4039" s="85">
        <v>1316384712</v>
      </c>
      <c r="E4039"/>
      <c r="F4039" s="85" t="s">
        <v>67</v>
      </c>
    </row>
    <row r="4040" spans="1:6" x14ac:dyDescent="0.25">
      <c r="A4040" s="85">
        <v>1417373861</v>
      </c>
      <c r="E4040"/>
      <c r="F4040" s="85" t="s">
        <v>66</v>
      </c>
    </row>
    <row r="4041" spans="1:6" x14ac:dyDescent="0.25">
      <c r="A4041" s="85">
        <v>1881012557</v>
      </c>
      <c r="E4041" s="64"/>
      <c r="F4041" s="85" t="s">
        <v>63</v>
      </c>
    </row>
    <row r="4042" spans="1:6" x14ac:dyDescent="0.25">
      <c r="A4042" s="85">
        <v>1487820353</v>
      </c>
      <c r="E4042" s="64"/>
      <c r="F4042" s="85" t="s">
        <v>63</v>
      </c>
    </row>
    <row r="4043" spans="1:6" x14ac:dyDescent="0.25">
      <c r="A4043" s="85">
        <v>1033524095</v>
      </c>
      <c r="E4043" s="64"/>
      <c r="F4043" s="85" t="s">
        <v>66</v>
      </c>
    </row>
    <row r="4044" spans="1:6" x14ac:dyDescent="0.25">
      <c r="A4044" s="85">
        <v>1821483488</v>
      </c>
      <c r="E4044"/>
      <c r="F4044" s="85" t="s">
        <v>70</v>
      </c>
    </row>
    <row r="4045" spans="1:6" x14ac:dyDescent="0.25">
      <c r="A4045" s="85">
        <v>1497204317</v>
      </c>
      <c r="E4045" s="64"/>
      <c r="F4045" s="85" t="s">
        <v>66</v>
      </c>
    </row>
    <row r="4046" spans="1:6" x14ac:dyDescent="0.25">
      <c r="A4046" s="85">
        <v>1376062752</v>
      </c>
      <c r="E4046" s="64"/>
      <c r="F4046" s="85" t="s">
        <v>66</v>
      </c>
    </row>
    <row r="4047" spans="1:6" x14ac:dyDescent="0.25">
      <c r="A4047" s="85">
        <v>1518604586</v>
      </c>
      <c r="E4047" s="64"/>
      <c r="F4047" s="85" t="s">
        <v>67</v>
      </c>
    </row>
    <row r="4048" spans="1:6" x14ac:dyDescent="0.25">
      <c r="A4048" s="85">
        <v>1114095965</v>
      </c>
      <c r="E4048" s="64"/>
      <c r="F4048" s="85" t="s">
        <v>67</v>
      </c>
    </row>
    <row r="4049" spans="1:6" x14ac:dyDescent="0.25">
      <c r="A4049" s="85">
        <v>1881623767</v>
      </c>
      <c r="E4049"/>
      <c r="F4049" s="85" t="s">
        <v>70</v>
      </c>
    </row>
    <row r="4050" spans="1:6" x14ac:dyDescent="0.25">
      <c r="A4050" s="85">
        <v>1790786002</v>
      </c>
      <c r="E4050" s="64"/>
      <c r="F4050" s="85" t="s">
        <v>63</v>
      </c>
    </row>
    <row r="4051" spans="1:6" x14ac:dyDescent="0.25">
      <c r="A4051" s="85">
        <v>1215969316</v>
      </c>
      <c r="E4051" s="64"/>
      <c r="F4051" s="85" t="s">
        <v>66</v>
      </c>
    </row>
    <row r="4052" spans="1:6" x14ac:dyDescent="0.25">
      <c r="A4052" s="85">
        <v>1215948310</v>
      </c>
      <c r="E4052" s="64"/>
      <c r="F4052" s="85" t="s">
        <v>66</v>
      </c>
    </row>
    <row r="4053" spans="1:6" x14ac:dyDescent="0.25">
      <c r="A4053" s="85">
        <v>1346336831</v>
      </c>
      <c r="E4053"/>
      <c r="F4053" s="85" t="s">
        <v>66</v>
      </c>
    </row>
    <row r="4054" spans="1:6" x14ac:dyDescent="0.25">
      <c r="A4054" s="85">
        <v>1366555385</v>
      </c>
      <c r="E4054"/>
      <c r="F4054" s="85" t="s">
        <v>66</v>
      </c>
    </row>
    <row r="4055" spans="1:6" x14ac:dyDescent="0.25">
      <c r="A4055" s="85">
        <v>1376579698</v>
      </c>
      <c r="E4055"/>
      <c r="F4055" s="85" t="s">
        <v>66</v>
      </c>
    </row>
    <row r="4056" spans="1:6" x14ac:dyDescent="0.25">
      <c r="A4056" s="85">
        <v>1770544298</v>
      </c>
      <c r="E4056" s="64"/>
      <c r="F4056" s="85" t="s">
        <v>63</v>
      </c>
    </row>
    <row r="4057" spans="1:6" x14ac:dyDescent="0.25">
      <c r="A4057" s="85">
        <v>1851328959</v>
      </c>
      <c r="E4057" s="64"/>
      <c r="F4057" s="85" t="s">
        <v>66</v>
      </c>
    </row>
    <row r="4058" spans="1:6" x14ac:dyDescent="0.25">
      <c r="A4058" s="85">
        <v>1972549632</v>
      </c>
      <c r="E4058" s="64"/>
      <c r="F4058" s="85" t="s">
        <v>63</v>
      </c>
    </row>
    <row r="4059" spans="1:6" x14ac:dyDescent="0.25">
      <c r="A4059" s="85">
        <v>1699989939</v>
      </c>
      <c r="E4059"/>
      <c r="F4059" s="85" t="s">
        <v>70</v>
      </c>
    </row>
    <row r="4060" spans="1:6" x14ac:dyDescent="0.25">
      <c r="A4060" s="85">
        <v>1619170693</v>
      </c>
      <c r="E4060" s="64"/>
      <c r="F4060" s="85" t="s">
        <v>66</v>
      </c>
    </row>
    <row r="4061" spans="1:6" x14ac:dyDescent="0.25">
      <c r="A4061" s="85">
        <v>1811969645</v>
      </c>
      <c r="E4061" s="64"/>
      <c r="F4061" s="85" t="s">
        <v>66</v>
      </c>
    </row>
    <row r="4062" spans="1:6" x14ac:dyDescent="0.25">
      <c r="A4062" s="85">
        <v>1356500532</v>
      </c>
      <c r="E4062" s="64"/>
      <c r="F4062" s="85" t="s">
        <v>63</v>
      </c>
    </row>
    <row r="4063" spans="1:6" x14ac:dyDescent="0.25">
      <c r="A4063" s="85">
        <v>1437160827</v>
      </c>
      <c r="E4063"/>
      <c r="F4063" s="85" t="s">
        <v>68</v>
      </c>
    </row>
    <row r="4064" spans="1:6" x14ac:dyDescent="0.25">
      <c r="A4064" s="85">
        <v>1518170406</v>
      </c>
      <c r="E4064" s="64"/>
      <c r="F4064" s="85" t="s">
        <v>63</v>
      </c>
    </row>
    <row r="4065" spans="1:6" x14ac:dyDescent="0.25">
      <c r="A4065" s="85">
        <v>1861502973</v>
      </c>
      <c r="E4065" s="64"/>
      <c r="F4065" s="85" t="s">
        <v>63</v>
      </c>
    </row>
    <row r="4066" spans="1:6" x14ac:dyDescent="0.25">
      <c r="A4066" s="85">
        <v>1720100811</v>
      </c>
      <c r="E4066"/>
      <c r="F4066" s="85" t="s">
        <v>68</v>
      </c>
    </row>
    <row r="4067" spans="1:6" x14ac:dyDescent="0.25">
      <c r="A4067" s="85">
        <v>1912285644</v>
      </c>
      <c r="E4067" s="64"/>
      <c r="F4067" s="85" t="s">
        <v>66</v>
      </c>
    </row>
    <row r="4068" spans="1:6" x14ac:dyDescent="0.25">
      <c r="A4068" s="85">
        <v>1982812681</v>
      </c>
      <c r="E4068" s="64"/>
      <c r="F4068" s="85" t="s">
        <v>63</v>
      </c>
    </row>
    <row r="4069" spans="1:6" x14ac:dyDescent="0.25">
      <c r="A4069" s="85">
        <v>1265721419</v>
      </c>
      <c r="E4069"/>
      <c r="F4069" s="85" t="s">
        <v>70</v>
      </c>
    </row>
    <row r="4070" spans="1:6" x14ac:dyDescent="0.25">
      <c r="A4070" s="85">
        <v>1679822266</v>
      </c>
      <c r="E4070" s="64"/>
      <c r="F4070" s="85" t="s">
        <v>63</v>
      </c>
    </row>
    <row r="4071" spans="1:6" x14ac:dyDescent="0.25">
      <c r="A4071" s="85">
        <v>1558724237</v>
      </c>
      <c r="E4071"/>
      <c r="F4071" s="85" t="s">
        <v>63</v>
      </c>
    </row>
    <row r="4072" spans="1:6" x14ac:dyDescent="0.25">
      <c r="A4072" s="85">
        <v>1225451925</v>
      </c>
      <c r="E4072"/>
      <c r="F4072" s="85" t="s">
        <v>63</v>
      </c>
    </row>
    <row r="4073" spans="1:6" x14ac:dyDescent="0.25">
      <c r="A4073" s="85">
        <v>1134428907</v>
      </c>
      <c r="E4073" s="64"/>
      <c r="F4073" s="85" t="s">
        <v>70</v>
      </c>
    </row>
    <row r="4074" spans="1:6" x14ac:dyDescent="0.25">
      <c r="A4074" s="85">
        <v>1912382193</v>
      </c>
      <c r="E4074"/>
      <c r="F4074" s="85" t="s">
        <v>68</v>
      </c>
    </row>
    <row r="4075" spans="1:6" x14ac:dyDescent="0.25">
      <c r="A4075" s="85">
        <v>1760833875</v>
      </c>
      <c r="E4075" s="64"/>
      <c r="F4075" s="85" t="s">
        <v>66</v>
      </c>
    </row>
    <row r="4076" spans="1:6" x14ac:dyDescent="0.25">
      <c r="A4076" s="85">
        <v>1780118059</v>
      </c>
      <c r="E4076"/>
      <c r="F4076" s="85" t="s">
        <v>63</v>
      </c>
    </row>
    <row r="4077" spans="1:6" x14ac:dyDescent="0.25">
      <c r="A4077" s="85">
        <v>1710145974</v>
      </c>
      <c r="E4077"/>
      <c r="F4077" s="85" t="s">
        <v>63</v>
      </c>
    </row>
    <row r="4078" spans="1:6" x14ac:dyDescent="0.25">
      <c r="A4078" s="85">
        <v>1447807805</v>
      </c>
      <c r="E4078"/>
      <c r="F4078" s="85" t="s">
        <v>63</v>
      </c>
    </row>
    <row r="4079" spans="1:6" x14ac:dyDescent="0.25">
      <c r="A4079" s="85">
        <v>1881219475</v>
      </c>
      <c r="E4079" s="64"/>
      <c r="F4079" s="85" t="s">
        <v>63</v>
      </c>
    </row>
    <row r="4080" spans="1:6" x14ac:dyDescent="0.25">
      <c r="A4080" s="85">
        <v>1801898655</v>
      </c>
      <c r="E4080" s="64"/>
      <c r="F4080" s="85" t="s">
        <v>63</v>
      </c>
    </row>
    <row r="4081" spans="1:6" x14ac:dyDescent="0.25">
      <c r="A4081" s="85">
        <v>1760461925</v>
      </c>
      <c r="E4081"/>
      <c r="F4081" s="85" t="s">
        <v>70</v>
      </c>
    </row>
    <row r="4082" spans="1:6" x14ac:dyDescent="0.25">
      <c r="A4082" s="85">
        <v>1306847884</v>
      </c>
      <c r="E4082" s="64"/>
      <c r="F4082" s="85" t="s">
        <v>68</v>
      </c>
    </row>
    <row r="4083" spans="1:6" x14ac:dyDescent="0.25">
      <c r="A4083" s="85">
        <v>1811007305</v>
      </c>
      <c r="E4083" s="64"/>
      <c r="F4083" s="85" t="s">
        <v>70</v>
      </c>
    </row>
    <row r="4084" spans="1:6" x14ac:dyDescent="0.25">
      <c r="A4084" s="85">
        <v>1366443947</v>
      </c>
      <c r="E4084" s="64"/>
      <c r="F4084" s="85" t="s">
        <v>70</v>
      </c>
    </row>
    <row r="4085" spans="1:6" x14ac:dyDescent="0.25">
      <c r="A4085" s="85">
        <v>1013184985</v>
      </c>
      <c r="E4085" s="64"/>
      <c r="F4085" s="85" t="s">
        <v>68</v>
      </c>
    </row>
    <row r="4086" spans="1:6" x14ac:dyDescent="0.25">
      <c r="A4086" s="85">
        <v>1942370127</v>
      </c>
      <c r="E4086"/>
      <c r="F4086" s="85" t="s">
        <v>63</v>
      </c>
    </row>
    <row r="4087" spans="1:6" x14ac:dyDescent="0.25">
      <c r="A4087" s="85">
        <v>1104994813</v>
      </c>
      <c r="E4087" s="64"/>
      <c r="F4087" s="85" t="s">
        <v>70</v>
      </c>
    </row>
    <row r="4088" spans="1:6" x14ac:dyDescent="0.25">
      <c r="A4088" s="85">
        <v>1497843288</v>
      </c>
      <c r="E4088" s="64"/>
      <c r="F4088" s="85" t="s">
        <v>66</v>
      </c>
    </row>
    <row r="4089" spans="1:6" x14ac:dyDescent="0.25">
      <c r="A4089" s="85">
        <v>1558310698</v>
      </c>
      <c r="E4089" s="64"/>
      <c r="F4089" s="85" t="s">
        <v>66</v>
      </c>
    </row>
    <row r="4090" spans="1:6" x14ac:dyDescent="0.25">
      <c r="A4090" s="85">
        <v>1871798421</v>
      </c>
      <c r="E4090" s="64"/>
      <c r="F4090" s="85" t="s">
        <v>67</v>
      </c>
    </row>
    <row r="4091" spans="1:6" x14ac:dyDescent="0.25">
      <c r="A4091" s="85">
        <v>1487711743</v>
      </c>
      <c r="E4091" s="64"/>
      <c r="F4091" s="85" t="s">
        <v>66</v>
      </c>
    </row>
    <row r="4092" spans="1:6" x14ac:dyDescent="0.25">
      <c r="A4092" s="85">
        <v>1306825302</v>
      </c>
      <c r="E4092" s="64"/>
      <c r="F4092" s="85" t="s">
        <v>66</v>
      </c>
    </row>
    <row r="4093" spans="1:6" x14ac:dyDescent="0.25">
      <c r="A4093" s="85">
        <v>1518950823</v>
      </c>
      <c r="E4093"/>
      <c r="F4093" s="85" t="s">
        <v>66</v>
      </c>
    </row>
    <row r="4094" spans="1:6" x14ac:dyDescent="0.25">
      <c r="A4094" s="85">
        <v>1912014549</v>
      </c>
      <c r="E4094"/>
      <c r="F4094" s="85" t="s">
        <v>63</v>
      </c>
    </row>
    <row r="4095" spans="1:6" x14ac:dyDescent="0.25">
      <c r="A4095" s="85">
        <v>1598811101</v>
      </c>
      <c r="E4095" s="64"/>
      <c r="F4095" s="85" t="s">
        <v>67</v>
      </c>
    </row>
    <row r="4096" spans="1:6" x14ac:dyDescent="0.25">
      <c r="A4096" s="85">
        <v>1528086980</v>
      </c>
      <c r="E4096" s="64"/>
      <c r="F4096" s="85" t="s">
        <v>63</v>
      </c>
    </row>
    <row r="4097" spans="1:6" x14ac:dyDescent="0.25">
      <c r="A4097" s="85">
        <v>1992797302</v>
      </c>
      <c r="E4097"/>
      <c r="F4097" s="85" t="s">
        <v>68</v>
      </c>
    </row>
    <row r="4098" spans="1:6" x14ac:dyDescent="0.25">
      <c r="A4098" s="85">
        <v>1396891974</v>
      </c>
      <c r="E4098" s="64"/>
      <c r="F4098" s="85" t="s">
        <v>66</v>
      </c>
    </row>
    <row r="4099" spans="1:6" x14ac:dyDescent="0.25">
      <c r="A4099" s="85">
        <v>1174537682</v>
      </c>
      <c r="E4099"/>
      <c r="F4099" s="85" t="s">
        <v>63</v>
      </c>
    </row>
    <row r="4100" spans="1:6" x14ac:dyDescent="0.25">
      <c r="A4100" s="85">
        <v>1497937379</v>
      </c>
      <c r="E4100" s="64"/>
      <c r="F4100" s="85" t="s">
        <v>70</v>
      </c>
    </row>
    <row r="4101" spans="1:6" x14ac:dyDescent="0.25">
      <c r="A4101" s="85">
        <v>1578728986</v>
      </c>
      <c r="E4101"/>
      <c r="F4101" s="85" t="s">
        <v>66</v>
      </c>
    </row>
    <row r="4102" spans="1:6" x14ac:dyDescent="0.25">
      <c r="A4102" s="85">
        <v>1902117773</v>
      </c>
      <c r="E4102" s="64"/>
      <c r="F4102" s="85" t="s">
        <v>67</v>
      </c>
    </row>
    <row r="4103" spans="1:6" x14ac:dyDescent="0.25">
      <c r="A4103" s="85">
        <v>1306189147</v>
      </c>
      <c r="E4103"/>
      <c r="F4103" s="85" t="s">
        <v>67</v>
      </c>
    </row>
    <row r="4104" spans="1:6" x14ac:dyDescent="0.25">
      <c r="A4104" s="85">
        <v>1538503271</v>
      </c>
      <c r="E4104" s="64"/>
      <c r="F4104" s="85" t="s">
        <v>63</v>
      </c>
    </row>
    <row r="4105" spans="1:6" x14ac:dyDescent="0.25">
      <c r="A4105" s="85">
        <v>1093129751</v>
      </c>
      <c r="E4105" s="64"/>
      <c r="F4105" s="85" t="s">
        <v>63</v>
      </c>
    </row>
    <row r="4106" spans="1:6" x14ac:dyDescent="0.25">
      <c r="A4106" s="85">
        <v>1780829374</v>
      </c>
      <c r="E4106" s="64"/>
      <c r="F4106" s="85" t="s">
        <v>68</v>
      </c>
    </row>
    <row r="4107" spans="1:6" x14ac:dyDescent="0.25">
      <c r="A4107" s="85">
        <v>1316462401</v>
      </c>
      <c r="E4107" s="64"/>
      <c r="F4107" s="85" t="s">
        <v>70</v>
      </c>
    </row>
    <row r="4108" spans="1:6" x14ac:dyDescent="0.25">
      <c r="A4108" s="85">
        <v>1730706888</v>
      </c>
      <c r="E4108" s="64"/>
      <c r="F4108" s="85" t="s">
        <v>63</v>
      </c>
    </row>
    <row r="4109" spans="1:6" x14ac:dyDescent="0.25">
      <c r="A4109" s="85">
        <v>1124608641</v>
      </c>
      <c r="E4109"/>
      <c r="F4109" s="85" t="s">
        <v>70</v>
      </c>
    </row>
    <row r="4110" spans="1:6" x14ac:dyDescent="0.25">
      <c r="A4110" s="85">
        <v>1174247035</v>
      </c>
      <c r="E4110" s="64"/>
      <c r="F4110" s="85" t="s">
        <v>67</v>
      </c>
    </row>
    <row r="4111" spans="1:6" x14ac:dyDescent="0.25">
      <c r="A4111" s="85">
        <v>1174796999</v>
      </c>
      <c r="E4111" s="64"/>
      <c r="F4111" s="85" t="s">
        <v>66</v>
      </c>
    </row>
    <row r="4112" spans="1:6" x14ac:dyDescent="0.25">
      <c r="A4112" s="85">
        <v>1770585044</v>
      </c>
      <c r="E4112" s="64"/>
      <c r="F4112" s="85" t="s">
        <v>63</v>
      </c>
    </row>
    <row r="4113" spans="1:6" x14ac:dyDescent="0.25">
      <c r="A4113" s="85">
        <v>1326138884</v>
      </c>
      <c r="E4113" s="64"/>
      <c r="F4113" s="85" t="s">
        <v>66</v>
      </c>
    </row>
    <row r="4114" spans="1:6" x14ac:dyDescent="0.25">
      <c r="A4114" s="85">
        <v>1679616593</v>
      </c>
      <c r="E4114" s="64"/>
      <c r="F4114" s="85" t="s">
        <v>70</v>
      </c>
    </row>
    <row r="4115" spans="1:6" x14ac:dyDescent="0.25">
      <c r="A4115" s="85">
        <v>1427046499</v>
      </c>
      <c r="E4115" s="64"/>
      <c r="F4115" s="85" t="s">
        <v>70</v>
      </c>
    </row>
    <row r="4116" spans="1:6" x14ac:dyDescent="0.25">
      <c r="A4116" s="85">
        <v>1851372213</v>
      </c>
      <c r="E4116" s="64"/>
      <c r="F4116" s="85" t="s">
        <v>63</v>
      </c>
    </row>
    <row r="4117" spans="1:6" x14ac:dyDescent="0.25">
      <c r="A4117" s="85">
        <v>1124005830</v>
      </c>
      <c r="E4117"/>
      <c r="F4117" s="85" t="s">
        <v>68</v>
      </c>
    </row>
    <row r="4118" spans="1:6" x14ac:dyDescent="0.25">
      <c r="A4118" s="85">
        <v>1386670552</v>
      </c>
      <c r="E4118" s="64"/>
      <c r="F4118" s="85" t="s">
        <v>66</v>
      </c>
    </row>
    <row r="4119" spans="1:6" x14ac:dyDescent="0.25">
      <c r="A4119" s="85">
        <v>1184642050</v>
      </c>
      <c r="E4119" s="64"/>
      <c r="F4119" s="85" t="s">
        <v>70</v>
      </c>
    </row>
    <row r="4120" spans="1:6" x14ac:dyDescent="0.25">
      <c r="A4120" s="85">
        <v>1851334692</v>
      </c>
      <c r="E4120" s="64"/>
      <c r="F4120" s="85" t="s">
        <v>63</v>
      </c>
    </row>
    <row r="4121" spans="1:6" x14ac:dyDescent="0.25">
      <c r="A4121" s="85">
        <v>1639185465</v>
      </c>
      <c r="E4121" s="64"/>
      <c r="F4121" s="85" t="s">
        <v>63</v>
      </c>
    </row>
    <row r="4122" spans="1:6" x14ac:dyDescent="0.25">
      <c r="A4122" s="85">
        <v>1215920723</v>
      </c>
      <c r="E4122" s="64"/>
      <c r="F4122" s="85" t="s">
        <v>66</v>
      </c>
    </row>
    <row r="4123" spans="1:6" x14ac:dyDescent="0.25">
      <c r="A4123" s="85">
        <v>1720065303</v>
      </c>
      <c r="E4123"/>
      <c r="F4123" s="85" t="s">
        <v>70</v>
      </c>
    </row>
    <row r="4124" spans="1:6" x14ac:dyDescent="0.25">
      <c r="A4124" s="85">
        <v>1598763757</v>
      </c>
      <c r="E4124"/>
      <c r="F4124" s="85" t="s">
        <v>63</v>
      </c>
    </row>
    <row r="4125" spans="1:6" x14ac:dyDescent="0.25">
      <c r="A4125" s="85">
        <v>1346291747</v>
      </c>
      <c r="E4125" s="64"/>
      <c r="F4125" s="85" t="s">
        <v>68</v>
      </c>
    </row>
    <row r="4126" spans="1:6" x14ac:dyDescent="0.25">
      <c r="A4126" s="85">
        <v>1740445642</v>
      </c>
      <c r="E4126" s="64"/>
      <c r="F4126" s="85" t="s">
        <v>66</v>
      </c>
    </row>
    <row r="4127" spans="1:6" x14ac:dyDescent="0.25">
      <c r="A4127" s="85">
        <v>1508896754</v>
      </c>
      <c r="E4127"/>
      <c r="F4127" s="85" t="s">
        <v>70</v>
      </c>
    </row>
    <row r="4128" spans="1:6" x14ac:dyDescent="0.25">
      <c r="A4128" s="85">
        <v>1245280395</v>
      </c>
      <c r="E4128"/>
      <c r="F4128" s="85" t="s">
        <v>68</v>
      </c>
    </row>
    <row r="4129" spans="1:6" x14ac:dyDescent="0.25">
      <c r="A4129" s="85">
        <v>1982828133</v>
      </c>
      <c r="E4129"/>
      <c r="F4129" s="85" t="s">
        <v>66</v>
      </c>
    </row>
    <row r="4130" spans="1:6" x14ac:dyDescent="0.25">
      <c r="A4130" s="85">
        <v>1699898981</v>
      </c>
      <c r="E4130" s="64"/>
      <c r="F4130" s="85" t="s">
        <v>63</v>
      </c>
    </row>
    <row r="4131" spans="1:6" x14ac:dyDescent="0.25">
      <c r="A4131" s="85">
        <v>1679543219</v>
      </c>
      <c r="E4131" s="64"/>
      <c r="F4131" s="85" t="s">
        <v>66</v>
      </c>
    </row>
    <row r="4132" spans="1:6" x14ac:dyDescent="0.25">
      <c r="A4132" s="85">
        <v>1134447493</v>
      </c>
      <c r="E4132" s="64"/>
      <c r="F4132" s="85" t="s">
        <v>66</v>
      </c>
    </row>
    <row r="4133" spans="1:6" x14ac:dyDescent="0.25">
      <c r="A4133" s="85">
        <v>1346566858</v>
      </c>
      <c r="E4133" s="64"/>
      <c r="F4133" s="85" t="s">
        <v>66</v>
      </c>
    </row>
    <row r="4134" spans="1:6" x14ac:dyDescent="0.25">
      <c r="A4134" s="85">
        <v>1073918157</v>
      </c>
      <c r="E4134"/>
      <c r="F4134" s="85" t="s">
        <v>68</v>
      </c>
    </row>
    <row r="4135" spans="1:6" x14ac:dyDescent="0.25">
      <c r="A4135" s="85">
        <v>1922269190</v>
      </c>
      <c r="E4135" s="64"/>
      <c r="F4135" s="85" t="s">
        <v>66</v>
      </c>
    </row>
    <row r="4136" spans="1:6" x14ac:dyDescent="0.25">
      <c r="A4136" s="85">
        <v>1235570805</v>
      </c>
      <c r="E4136"/>
      <c r="F4136" s="85" t="s">
        <v>66</v>
      </c>
    </row>
    <row r="4137" spans="1:6" x14ac:dyDescent="0.25">
      <c r="A4137" s="85">
        <v>1942434659</v>
      </c>
      <c r="E4137" s="64"/>
      <c r="F4137" s="85" t="s">
        <v>63</v>
      </c>
    </row>
    <row r="4138" spans="1:6" x14ac:dyDescent="0.25">
      <c r="A4138" s="85">
        <v>1780033605</v>
      </c>
      <c r="E4138"/>
      <c r="F4138" s="85" t="s">
        <v>68</v>
      </c>
    </row>
    <row r="4139" spans="1:6" x14ac:dyDescent="0.25">
      <c r="A4139" s="85">
        <v>1942749379</v>
      </c>
      <c r="E4139"/>
      <c r="F4139" s="85" t="s">
        <v>68</v>
      </c>
    </row>
    <row r="4140" spans="1:6" x14ac:dyDescent="0.25">
      <c r="A4140" s="85">
        <v>1679636120</v>
      </c>
      <c r="E4140" s="64"/>
      <c r="F4140" s="85" t="s">
        <v>68</v>
      </c>
    </row>
    <row r="4141" spans="1:6" x14ac:dyDescent="0.25">
      <c r="A4141" s="85">
        <v>1174122600</v>
      </c>
      <c r="E4141" s="64"/>
      <c r="F4141" s="85" t="s">
        <v>63</v>
      </c>
    </row>
    <row r="4142" spans="1:6" x14ac:dyDescent="0.25">
      <c r="A4142" s="85">
        <v>1275943938</v>
      </c>
      <c r="E4142"/>
      <c r="F4142" s="85" t="s">
        <v>63</v>
      </c>
    </row>
    <row r="4143" spans="1:6" x14ac:dyDescent="0.25">
      <c r="A4143" s="85">
        <v>1548808074</v>
      </c>
      <c r="E4143"/>
      <c r="F4143" s="85" t="s">
        <v>66</v>
      </c>
    </row>
    <row r="4144" spans="1:6" x14ac:dyDescent="0.25">
      <c r="A4144" s="85">
        <v>1316652373</v>
      </c>
      <c r="E4144"/>
      <c r="F4144" s="85" t="s">
        <v>70</v>
      </c>
    </row>
    <row r="4145" spans="1:6" x14ac:dyDescent="0.25">
      <c r="A4145" s="85">
        <v>1124731617</v>
      </c>
      <c r="E4145" s="64"/>
      <c r="F4145" s="85" t="s">
        <v>67</v>
      </c>
    </row>
    <row r="4146" spans="1:6" x14ac:dyDescent="0.25">
      <c r="A4146" s="85">
        <v>1376648709</v>
      </c>
      <c r="E4146"/>
      <c r="F4146" s="85" t="s">
        <v>70</v>
      </c>
    </row>
    <row r="4147" spans="1:6" x14ac:dyDescent="0.25">
      <c r="A4147" s="85">
        <v>1487649554</v>
      </c>
      <c r="E4147"/>
      <c r="F4147" s="85" t="s">
        <v>70</v>
      </c>
    </row>
    <row r="4148" spans="1:6" x14ac:dyDescent="0.25">
      <c r="A4148" s="85">
        <v>1891893178</v>
      </c>
      <c r="E4148"/>
      <c r="F4148" s="85" t="s">
        <v>68</v>
      </c>
    </row>
    <row r="4149" spans="1:6" x14ac:dyDescent="0.25">
      <c r="A4149" s="85">
        <v>1063551687</v>
      </c>
      <c r="E4149"/>
      <c r="F4149" s="85" t="s">
        <v>66</v>
      </c>
    </row>
    <row r="4150" spans="1:6" x14ac:dyDescent="0.25">
      <c r="A4150" s="85">
        <v>1720054356</v>
      </c>
      <c r="E4150" s="64"/>
      <c r="F4150" s="85" t="s">
        <v>66</v>
      </c>
    </row>
    <row r="4151" spans="1:6" x14ac:dyDescent="0.25">
      <c r="A4151" s="85">
        <v>1336137603</v>
      </c>
      <c r="E4151" s="64"/>
      <c r="F4151" s="85" t="s">
        <v>66</v>
      </c>
    </row>
    <row r="4152" spans="1:6" x14ac:dyDescent="0.25">
      <c r="A4152" s="85">
        <v>1023169489</v>
      </c>
      <c r="E4152" s="64"/>
      <c r="F4152" s="85" t="s">
        <v>63</v>
      </c>
    </row>
    <row r="4153" spans="1:6" x14ac:dyDescent="0.25">
      <c r="A4153" s="85">
        <v>1710962071</v>
      </c>
      <c r="E4153" s="64"/>
      <c r="F4153" s="85" t="s">
        <v>63</v>
      </c>
    </row>
    <row r="4154" spans="1:6" x14ac:dyDescent="0.25">
      <c r="A4154" s="85">
        <v>1194901553</v>
      </c>
      <c r="E4154" s="64"/>
      <c r="F4154" s="85" t="s">
        <v>67</v>
      </c>
    </row>
    <row r="4155" spans="1:6" x14ac:dyDescent="0.25">
      <c r="A4155" s="85">
        <v>1619186228</v>
      </c>
      <c r="E4155"/>
      <c r="F4155" s="85" t="s">
        <v>63</v>
      </c>
    </row>
    <row r="4156" spans="1:6" x14ac:dyDescent="0.25">
      <c r="A4156" s="85">
        <v>1295802791</v>
      </c>
      <c r="E4156"/>
      <c r="F4156" s="85" t="s">
        <v>68</v>
      </c>
    </row>
    <row r="4157" spans="1:6" x14ac:dyDescent="0.25">
      <c r="A4157" s="85">
        <v>1720241318</v>
      </c>
      <c r="E4157" s="64"/>
      <c r="F4157" s="85" t="s">
        <v>63</v>
      </c>
    </row>
    <row r="4158" spans="1:6" x14ac:dyDescent="0.25">
      <c r="A4158" s="85">
        <v>1447400015</v>
      </c>
      <c r="E4158" s="64"/>
      <c r="F4158" s="85" t="s">
        <v>68</v>
      </c>
    </row>
    <row r="4159" spans="1:6" x14ac:dyDescent="0.25">
      <c r="A4159" s="85">
        <v>1053575340</v>
      </c>
      <c r="E4159" s="64"/>
      <c r="F4159" s="85" t="s">
        <v>63</v>
      </c>
    </row>
    <row r="4160" spans="1:6" x14ac:dyDescent="0.25">
      <c r="A4160" s="85">
        <v>1659601094</v>
      </c>
      <c r="E4160" s="64"/>
      <c r="F4160" s="85" t="s">
        <v>67</v>
      </c>
    </row>
    <row r="4161" spans="1:6" x14ac:dyDescent="0.25">
      <c r="A4161" s="85">
        <v>1053556167</v>
      </c>
      <c r="E4161" s="64"/>
      <c r="F4161" s="85" t="s">
        <v>63</v>
      </c>
    </row>
    <row r="4162" spans="1:6" x14ac:dyDescent="0.25">
      <c r="A4162" s="85">
        <v>1023254612</v>
      </c>
      <c r="E4162"/>
      <c r="F4162" s="85" t="s">
        <v>68</v>
      </c>
    </row>
    <row r="4163" spans="1:6" x14ac:dyDescent="0.25">
      <c r="A4163" s="85">
        <v>1366477390</v>
      </c>
      <c r="E4163" s="64"/>
      <c r="F4163" s="85" t="s">
        <v>63</v>
      </c>
    </row>
    <row r="4164" spans="1:6" x14ac:dyDescent="0.25">
      <c r="A4164" s="85">
        <v>1598933533</v>
      </c>
      <c r="E4164"/>
      <c r="F4164" s="85" t="s">
        <v>68</v>
      </c>
    </row>
    <row r="4165" spans="1:6" x14ac:dyDescent="0.25">
      <c r="A4165" s="85">
        <v>1700116712</v>
      </c>
      <c r="E4165"/>
      <c r="F4165" s="85" t="s">
        <v>70</v>
      </c>
    </row>
    <row r="4166" spans="1:6" x14ac:dyDescent="0.25">
      <c r="A4166" s="85">
        <v>1992835581</v>
      </c>
      <c r="E4166"/>
      <c r="F4166" s="85" t="s">
        <v>68</v>
      </c>
    </row>
    <row r="4167" spans="1:6" x14ac:dyDescent="0.25">
      <c r="A4167" s="85">
        <v>1598924805</v>
      </c>
      <c r="E4167" s="64"/>
      <c r="F4167" s="85" t="s">
        <v>63</v>
      </c>
    </row>
    <row r="4168" spans="1:6" x14ac:dyDescent="0.25">
      <c r="A4168" s="85">
        <v>1992915342</v>
      </c>
      <c r="E4168"/>
      <c r="F4168" s="85" t="s">
        <v>66</v>
      </c>
    </row>
    <row r="4169" spans="1:6" x14ac:dyDescent="0.25">
      <c r="A4169" s="85">
        <v>1235320086</v>
      </c>
      <c r="E4169" s="64"/>
      <c r="F4169" s="85" t="s">
        <v>70</v>
      </c>
    </row>
    <row r="4170" spans="1:6" x14ac:dyDescent="0.25">
      <c r="A4170" s="85">
        <v>1043657406</v>
      </c>
      <c r="E4170" s="64"/>
      <c r="F4170" s="85" t="s">
        <v>70</v>
      </c>
    </row>
    <row r="4171" spans="1:6" x14ac:dyDescent="0.25">
      <c r="A4171" s="85">
        <v>1881954030</v>
      </c>
      <c r="E4171" s="64"/>
      <c r="F4171" s="85" t="s">
        <v>63</v>
      </c>
    </row>
    <row r="4172" spans="1:6" x14ac:dyDescent="0.25">
      <c r="A4172" s="85">
        <v>1558893933</v>
      </c>
      <c r="E4172" s="64"/>
      <c r="F4172" s="85" t="s">
        <v>67</v>
      </c>
    </row>
    <row r="4173" spans="1:6" x14ac:dyDescent="0.25">
      <c r="A4173" s="85">
        <v>1902067952</v>
      </c>
      <c r="E4173"/>
      <c r="F4173" s="85" t="s">
        <v>68</v>
      </c>
    </row>
    <row r="4174" spans="1:6" x14ac:dyDescent="0.25">
      <c r="A4174" s="85">
        <v>1033526140</v>
      </c>
      <c r="E4174" s="64"/>
      <c r="F4174" s="85" t="s">
        <v>66</v>
      </c>
    </row>
    <row r="4175" spans="1:6" x14ac:dyDescent="0.25">
      <c r="A4175" s="85">
        <v>1275914798</v>
      </c>
      <c r="E4175" s="64"/>
      <c r="F4175" s="85" t="s">
        <v>70</v>
      </c>
    </row>
    <row r="4176" spans="1:6" x14ac:dyDescent="0.25">
      <c r="A4176" s="85">
        <v>1295934719</v>
      </c>
      <c r="E4176"/>
      <c r="F4176" s="85" t="s">
        <v>67</v>
      </c>
    </row>
    <row r="4177" spans="1:6" x14ac:dyDescent="0.25">
      <c r="A4177" s="85">
        <v>1003269200</v>
      </c>
      <c r="E4177"/>
      <c r="F4177" s="85" t="s">
        <v>63</v>
      </c>
    </row>
    <row r="4178" spans="1:6" x14ac:dyDescent="0.25">
      <c r="A4178" s="85">
        <v>1063861144</v>
      </c>
      <c r="E4178"/>
      <c r="F4178" s="85" t="s">
        <v>70</v>
      </c>
    </row>
    <row r="4179" spans="1:6" x14ac:dyDescent="0.25">
      <c r="A4179" s="85">
        <v>1407376551</v>
      </c>
      <c r="E4179"/>
      <c r="F4179" s="85" t="s">
        <v>63</v>
      </c>
    </row>
    <row r="4180" spans="1:6" x14ac:dyDescent="0.25">
      <c r="A4180" s="85">
        <v>1710451521</v>
      </c>
      <c r="E4180" s="64"/>
      <c r="F4180" s="85" t="s">
        <v>66</v>
      </c>
    </row>
    <row r="4181" spans="1:6" x14ac:dyDescent="0.25">
      <c r="A4181" s="85">
        <v>1407882483</v>
      </c>
      <c r="E4181"/>
      <c r="F4181" s="85" t="s">
        <v>63</v>
      </c>
    </row>
    <row r="4182" spans="1:6" x14ac:dyDescent="0.25">
      <c r="A4182" s="85">
        <v>1417978883</v>
      </c>
      <c r="E4182" s="64"/>
      <c r="F4182" s="85" t="s">
        <v>68</v>
      </c>
    </row>
    <row r="4183" spans="1:6" x14ac:dyDescent="0.25">
      <c r="A4183" s="85">
        <v>1578568440</v>
      </c>
      <c r="E4183" s="64"/>
      <c r="F4183" s="85" t="s">
        <v>63</v>
      </c>
    </row>
    <row r="4184" spans="1:6" x14ac:dyDescent="0.25">
      <c r="A4184" s="85">
        <v>1205852985</v>
      </c>
      <c r="E4184"/>
      <c r="F4184" s="85" t="s">
        <v>63</v>
      </c>
    </row>
    <row r="4185" spans="1:6" x14ac:dyDescent="0.25">
      <c r="A4185" s="85">
        <v>1750347068</v>
      </c>
      <c r="E4185" s="64"/>
      <c r="F4185" s="85" t="s">
        <v>63</v>
      </c>
    </row>
    <row r="4186" spans="1:6" x14ac:dyDescent="0.25">
      <c r="A4186" s="85">
        <v>1821290404</v>
      </c>
      <c r="E4186" s="64"/>
      <c r="F4186" s="85" t="s">
        <v>66</v>
      </c>
    </row>
    <row r="4187" spans="1:6" x14ac:dyDescent="0.25">
      <c r="A4187" s="85">
        <v>1821117532</v>
      </c>
      <c r="E4187" s="64"/>
      <c r="F4187" s="85" t="s">
        <v>66</v>
      </c>
    </row>
    <row r="4188" spans="1:6" x14ac:dyDescent="0.25">
      <c r="A4188" s="85">
        <v>1255370300</v>
      </c>
      <c r="E4188" s="64"/>
      <c r="F4188" s="85" t="s">
        <v>63</v>
      </c>
    </row>
    <row r="4189" spans="1:6" x14ac:dyDescent="0.25">
      <c r="A4189" s="85">
        <v>1447335351</v>
      </c>
      <c r="E4189"/>
      <c r="F4189" s="85" t="s">
        <v>66</v>
      </c>
    </row>
    <row r="4190" spans="1:6" x14ac:dyDescent="0.25">
      <c r="A4190" s="85">
        <v>1225142623</v>
      </c>
      <c r="E4190"/>
      <c r="F4190" s="85" t="s">
        <v>70</v>
      </c>
    </row>
    <row r="4191" spans="1:6" x14ac:dyDescent="0.25">
      <c r="A4191" s="85">
        <v>1023134152</v>
      </c>
      <c r="E4191" s="64"/>
      <c r="F4191" s="85" t="s">
        <v>70</v>
      </c>
    </row>
    <row r="4192" spans="1:6" x14ac:dyDescent="0.25">
      <c r="A4192" s="85">
        <v>1255302584</v>
      </c>
      <c r="E4192" s="64"/>
      <c r="F4192" s="85" t="s">
        <v>66</v>
      </c>
    </row>
    <row r="4193" spans="1:6" x14ac:dyDescent="0.25">
      <c r="A4193" s="85">
        <v>1467642801</v>
      </c>
      <c r="E4193" s="64"/>
      <c r="F4193" s="85" t="s">
        <v>68</v>
      </c>
    </row>
    <row r="4194" spans="1:6" x14ac:dyDescent="0.25">
      <c r="A4194" s="85">
        <v>1740397397</v>
      </c>
      <c r="E4194" s="64"/>
      <c r="F4194" s="85" t="s">
        <v>63</v>
      </c>
    </row>
    <row r="4195" spans="1:6" x14ac:dyDescent="0.25">
      <c r="A4195" s="85">
        <v>1154563682</v>
      </c>
      <c r="E4195" s="64"/>
      <c r="F4195" s="85" t="s">
        <v>66</v>
      </c>
    </row>
    <row r="4196" spans="1:6" x14ac:dyDescent="0.25">
      <c r="A4196" s="85">
        <v>1730497454</v>
      </c>
      <c r="E4196"/>
      <c r="F4196" s="85" t="s">
        <v>70</v>
      </c>
    </row>
    <row r="4197" spans="1:6" x14ac:dyDescent="0.25">
      <c r="A4197" s="85">
        <v>1396979936</v>
      </c>
      <c r="E4197" s="64"/>
      <c r="F4197" s="85" t="s">
        <v>66</v>
      </c>
    </row>
    <row r="4198" spans="1:6" x14ac:dyDescent="0.25">
      <c r="A4198" s="85">
        <v>1417117060</v>
      </c>
      <c r="E4198" s="64"/>
      <c r="F4198" s="85" t="s">
        <v>70</v>
      </c>
    </row>
    <row r="4199" spans="1:6" x14ac:dyDescent="0.25">
      <c r="A4199" s="85">
        <v>1922142975</v>
      </c>
      <c r="E4199"/>
      <c r="F4199" s="85" t="s">
        <v>70</v>
      </c>
    </row>
    <row r="4200" spans="1:6" x14ac:dyDescent="0.25">
      <c r="A4200" s="85">
        <v>1730310210</v>
      </c>
      <c r="E4200" s="64"/>
      <c r="F4200" s="85" t="s">
        <v>68</v>
      </c>
    </row>
    <row r="4201" spans="1:6" x14ac:dyDescent="0.25">
      <c r="A4201" s="85">
        <v>1508123217</v>
      </c>
      <c r="E4201" s="64"/>
      <c r="F4201" s="85" t="s">
        <v>66</v>
      </c>
    </row>
    <row r="4202" spans="1:6" x14ac:dyDescent="0.25">
      <c r="A4202" s="85">
        <v>1255420204</v>
      </c>
      <c r="E4202" s="64"/>
      <c r="F4202" s="85" t="s">
        <v>63</v>
      </c>
    </row>
    <row r="4203" spans="1:6" x14ac:dyDescent="0.25">
      <c r="A4203" s="85">
        <v>1144579699</v>
      </c>
      <c r="E4203"/>
      <c r="F4203" s="85" t="s">
        <v>66</v>
      </c>
    </row>
    <row r="4204" spans="1:6" x14ac:dyDescent="0.25">
      <c r="A4204" s="85">
        <v>1558789511</v>
      </c>
      <c r="E4204" s="64"/>
      <c r="F4204" s="85" t="s">
        <v>68</v>
      </c>
    </row>
    <row r="4205" spans="1:6" x14ac:dyDescent="0.25">
      <c r="A4205" s="85">
        <v>1972565398</v>
      </c>
      <c r="E4205"/>
      <c r="F4205" s="85" t="s">
        <v>66</v>
      </c>
    </row>
    <row r="4206" spans="1:6" x14ac:dyDescent="0.25">
      <c r="A4206" s="85">
        <v>1275916983</v>
      </c>
      <c r="E4206" s="64"/>
      <c r="F4206" s="85" t="s">
        <v>63</v>
      </c>
    </row>
    <row r="4207" spans="1:6" x14ac:dyDescent="0.25">
      <c r="A4207" s="85">
        <v>1740564640</v>
      </c>
      <c r="E4207" s="64"/>
      <c r="F4207" s="85" t="s">
        <v>70</v>
      </c>
    </row>
    <row r="4208" spans="1:6" x14ac:dyDescent="0.25">
      <c r="A4208" s="85">
        <v>1801307475</v>
      </c>
      <c r="E4208"/>
      <c r="F4208" s="85" t="s">
        <v>66</v>
      </c>
    </row>
    <row r="4209" spans="1:6" x14ac:dyDescent="0.25">
      <c r="A4209" s="85">
        <v>1730730516</v>
      </c>
      <c r="E4209" s="64"/>
      <c r="F4209" s="85" t="s">
        <v>66</v>
      </c>
    </row>
    <row r="4210" spans="1:6" x14ac:dyDescent="0.25">
      <c r="A4210" s="85">
        <v>1427615269</v>
      </c>
      <c r="E4210"/>
      <c r="F4210" s="85" t="s">
        <v>70</v>
      </c>
    </row>
    <row r="4211" spans="1:6" x14ac:dyDescent="0.25">
      <c r="A4211" s="85">
        <v>1578194015</v>
      </c>
      <c r="E4211"/>
      <c r="F4211" s="85" t="s">
        <v>63</v>
      </c>
    </row>
    <row r="4212" spans="1:6" x14ac:dyDescent="0.25">
      <c r="A4212" s="85">
        <v>1679115703</v>
      </c>
      <c r="E4212"/>
      <c r="F4212" s="85" t="s">
        <v>63</v>
      </c>
    </row>
    <row r="4213" spans="1:6" x14ac:dyDescent="0.25">
      <c r="A4213" s="85">
        <v>1316656473</v>
      </c>
      <c r="E4213"/>
      <c r="F4213" s="85" t="s">
        <v>66</v>
      </c>
    </row>
    <row r="4214" spans="1:6" x14ac:dyDescent="0.25">
      <c r="A4214" s="85">
        <v>1245325802</v>
      </c>
      <c r="E4214"/>
      <c r="F4214" s="85" t="s">
        <v>63</v>
      </c>
    </row>
    <row r="4215" spans="1:6" x14ac:dyDescent="0.25">
      <c r="A4215" s="85">
        <v>1063456457</v>
      </c>
      <c r="E4215"/>
      <c r="F4215" s="85" t="s">
        <v>67</v>
      </c>
    </row>
    <row r="4216" spans="1:6" x14ac:dyDescent="0.25">
      <c r="A4216" s="85">
        <v>1700817269</v>
      </c>
      <c r="E4216" s="64"/>
      <c r="F4216" s="85" t="s">
        <v>66</v>
      </c>
    </row>
    <row r="4217" spans="1:6" x14ac:dyDescent="0.25">
      <c r="A4217" s="85">
        <v>1972521219</v>
      </c>
      <c r="E4217"/>
      <c r="F4217" s="85" t="s">
        <v>68</v>
      </c>
    </row>
    <row r="4218" spans="1:6" x14ac:dyDescent="0.25">
      <c r="A4218" s="85">
        <v>1932181260</v>
      </c>
      <c r="E4218"/>
      <c r="F4218" s="85" t="s">
        <v>63</v>
      </c>
    </row>
    <row r="4219" spans="1:6" x14ac:dyDescent="0.25">
      <c r="A4219" s="85">
        <v>1922113075</v>
      </c>
      <c r="E4219" s="64"/>
      <c r="F4219" s="85" t="s">
        <v>70</v>
      </c>
    </row>
    <row r="4220" spans="1:6" x14ac:dyDescent="0.25">
      <c r="A4220" s="85">
        <v>1245284801</v>
      </c>
      <c r="E4220"/>
      <c r="F4220" s="85" t="s">
        <v>66</v>
      </c>
    </row>
    <row r="4221" spans="1:6" x14ac:dyDescent="0.25">
      <c r="A4221" s="85">
        <v>1801840111</v>
      </c>
      <c r="E4221" s="64"/>
      <c r="F4221" s="85" t="s">
        <v>63</v>
      </c>
    </row>
    <row r="4222" spans="1:6" x14ac:dyDescent="0.25">
      <c r="A4222" s="85">
        <v>1558321190</v>
      </c>
      <c r="E4222"/>
      <c r="F4222" s="85" t="s">
        <v>67</v>
      </c>
    </row>
    <row r="4223" spans="1:6" x14ac:dyDescent="0.25">
      <c r="A4223" s="85">
        <v>1154363190</v>
      </c>
      <c r="E4223" s="64"/>
      <c r="F4223" s="85" t="s">
        <v>63</v>
      </c>
    </row>
    <row r="4224" spans="1:6" x14ac:dyDescent="0.25">
      <c r="A4224" s="85">
        <v>1851592570</v>
      </c>
      <c r="E4224" s="64"/>
      <c r="F4224" s="85" t="s">
        <v>63</v>
      </c>
    </row>
    <row r="4225" spans="1:6" x14ac:dyDescent="0.25">
      <c r="A4225" s="85">
        <v>1578569067</v>
      </c>
      <c r="E4225" s="64"/>
      <c r="F4225" s="85" t="s">
        <v>63</v>
      </c>
    </row>
    <row r="4226" spans="1:6" x14ac:dyDescent="0.25">
      <c r="A4226" s="85">
        <v>1770787749</v>
      </c>
      <c r="E4226"/>
      <c r="F4226" s="85" t="s">
        <v>66</v>
      </c>
    </row>
    <row r="4227" spans="1:6" x14ac:dyDescent="0.25">
      <c r="A4227" s="85">
        <v>1134110455</v>
      </c>
      <c r="E4227" s="64"/>
      <c r="F4227" s="85" t="s">
        <v>68</v>
      </c>
    </row>
    <row r="4228" spans="1:6" x14ac:dyDescent="0.25">
      <c r="A4228" s="85">
        <v>1427265826</v>
      </c>
      <c r="E4228" s="64"/>
      <c r="F4228" s="85" t="s">
        <v>66</v>
      </c>
    </row>
    <row r="4229" spans="1:6" x14ac:dyDescent="0.25">
      <c r="A4229" s="85">
        <v>1598972838</v>
      </c>
      <c r="E4229" s="64"/>
      <c r="F4229" s="85" t="s">
        <v>66</v>
      </c>
    </row>
    <row r="4230" spans="1:6" x14ac:dyDescent="0.25">
      <c r="A4230" s="85">
        <v>1932452083</v>
      </c>
      <c r="E4230" s="64"/>
      <c r="F4230" s="85" t="s">
        <v>66</v>
      </c>
    </row>
    <row r="4231" spans="1:6" x14ac:dyDescent="0.25">
      <c r="A4231" s="85">
        <v>1134493125</v>
      </c>
      <c r="E4231"/>
      <c r="F4231" s="85" t="s">
        <v>63</v>
      </c>
    </row>
    <row r="4232" spans="1:6" x14ac:dyDescent="0.25">
      <c r="A4232" s="85">
        <v>1871939298</v>
      </c>
      <c r="E4232" s="64"/>
      <c r="F4232" s="85" t="s">
        <v>66</v>
      </c>
    </row>
    <row r="4233" spans="1:6" x14ac:dyDescent="0.25">
      <c r="A4233" s="85">
        <v>1427492701</v>
      </c>
      <c r="E4233"/>
      <c r="F4233" s="85" t="s">
        <v>66</v>
      </c>
    </row>
    <row r="4234" spans="1:6" x14ac:dyDescent="0.25">
      <c r="A4234" s="85">
        <v>1386986537</v>
      </c>
      <c r="E4234"/>
      <c r="F4234" s="85" t="s">
        <v>66</v>
      </c>
    </row>
    <row r="4235" spans="1:6" x14ac:dyDescent="0.25">
      <c r="A4235" s="85">
        <v>1306230362</v>
      </c>
      <c r="E4235"/>
      <c r="F4235" s="85" t="s">
        <v>63</v>
      </c>
    </row>
    <row r="4236" spans="1:6" x14ac:dyDescent="0.25">
      <c r="A4236" s="85">
        <v>1376927715</v>
      </c>
      <c r="E4236" s="64"/>
      <c r="F4236" s="85" t="s">
        <v>66</v>
      </c>
    </row>
    <row r="4237" spans="1:6" x14ac:dyDescent="0.25">
      <c r="A4237" s="85">
        <v>1992807242</v>
      </c>
      <c r="E4237" s="64"/>
      <c r="F4237" s="85" t="s">
        <v>70</v>
      </c>
    </row>
    <row r="4238" spans="1:6" x14ac:dyDescent="0.25">
      <c r="A4238" s="85">
        <v>1336502863</v>
      </c>
      <c r="E4238" s="64"/>
      <c r="F4238" s="85" t="s">
        <v>63</v>
      </c>
    </row>
    <row r="4239" spans="1:6" x14ac:dyDescent="0.25">
      <c r="A4239" s="85">
        <v>1225687759</v>
      </c>
      <c r="E4239"/>
      <c r="F4239" s="85" t="s">
        <v>67</v>
      </c>
    </row>
    <row r="4240" spans="1:6" x14ac:dyDescent="0.25">
      <c r="A4240" s="85">
        <v>1922600113</v>
      </c>
      <c r="E4240" s="64"/>
      <c r="F4240" s="85" t="s">
        <v>70</v>
      </c>
    </row>
    <row r="4241" spans="1:6" x14ac:dyDescent="0.25">
      <c r="A4241" s="85">
        <v>1962006585</v>
      </c>
      <c r="E4241" s="64"/>
      <c r="F4241" s="85" t="s">
        <v>70</v>
      </c>
    </row>
    <row r="4242" spans="1:6" x14ac:dyDescent="0.25">
      <c r="A4242" s="85">
        <v>1548222516</v>
      </c>
      <c r="E4242"/>
      <c r="F4242" s="85" t="s">
        <v>66</v>
      </c>
    </row>
    <row r="4243" spans="1:6" x14ac:dyDescent="0.25">
      <c r="A4243" s="85">
        <v>1629045786</v>
      </c>
      <c r="E4243"/>
      <c r="F4243" s="85" t="s">
        <v>63</v>
      </c>
    </row>
    <row r="4244" spans="1:6" x14ac:dyDescent="0.25">
      <c r="A4244" s="85">
        <v>1164493870</v>
      </c>
      <c r="E4244"/>
      <c r="F4244" s="85" t="s">
        <v>67</v>
      </c>
    </row>
    <row r="4245" spans="1:6" x14ac:dyDescent="0.25">
      <c r="A4245" s="85">
        <v>1679558241</v>
      </c>
      <c r="E4245" s="64"/>
      <c r="F4245" s="85" t="s">
        <v>63</v>
      </c>
    </row>
    <row r="4246" spans="1:6" x14ac:dyDescent="0.25">
      <c r="A4246" s="85">
        <v>1891700597</v>
      </c>
      <c r="E4246"/>
      <c r="F4246" s="85" t="s">
        <v>63</v>
      </c>
    </row>
    <row r="4247" spans="1:6" x14ac:dyDescent="0.25">
      <c r="A4247" s="85">
        <v>1619925146</v>
      </c>
      <c r="E4247"/>
      <c r="F4247" s="85" t="s">
        <v>67</v>
      </c>
    </row>
    <row r="4248" spans="1:6" x14ac:dyDescent="0.25">
      <c r="A4248" s="85">
        <v>1205907136</v>
      </c>
      <c r="E4248" s="64"/>
      <c r="F4248" s="85" t="s">
        <v>66</v>
      </c>
    </row>
    <row r="4249" spans="1:6" x14ac:dyDescent="0.25">
      <c r="A4249" s="85">
        <v>1548256738</v>
      </c>
      <c r="E4249"/>
      <c r="F4249" s="85" t="s">
        <v>66</v>
      </c>
    </row>
    <row r="4250" spans="1:6" x14ac:dyDescent="0.25">
      <c r="A4250" s="85">
        <v>1932241254</v>
      </c>
      <c r="E4250" s="64"/>
      <c r="F4250" s="85" t="s">
        <v>70</v>
      </c>
    </row>
    <row r="4251" spans="1:6" x14ac:dyDescent="0.25">
      <c r="A4251" s="85">
        <v>1407825805</v>
      </c>
      <c r="E4251" s="64"/>
      <c r="F4251" s="85" t="s">
        <v>63</v>
      </c>
    </row>
    <row r="4252" spans="1:6" x14ac:dyDescent="0.25">
      <c r="A4252" s="85">
        <v>1417994815</v>
      </c>
      <c r="E4252"/>
      <c r="F4252" s="85" t="s">
        <v>63</v>
      </c>
    </row>
    <row r="4253" spans="1:6" x14ac:dyDescent="0.25">
      <c r="A4253" s="85">
        <v>1104831536</v>
      </c>
      <c r="E4253" s="64"/>
      <c r="F4253" s="85" t="s">
        <v>66</v>
      </c>
    </row>
    <row r="4254" spans="1:6" x14ac:dyDescent="0.25">
      <c r="A4254" s="85">
        <v>1295783546</v>
      </c>
      <c r="E4254" s="64"/>
      <c r="F4254" s="85" t="s">
        <v>66</v>
      </c>
    </row>
    <row r="4255" spans="1:6" x14ac:dyDescent="0.25">
      <c r="A4255" s="85">
        <v>1558300137</v>
      </c>
      <c r="E4255"/>
      <c r="F4255" s="85" t="s">
        <v>68</v>
      </c>
    </row>
    <row r="4256" spans="1:6" x14ac:dyDescent="0.25">
      <c r="A4256" s="85">
        <v>1962656314</v>
      </c>
      <c r="E4256" s="64"/>
      <c r="F4256" s="85" t="s">
        <v>63</v>
      </c>
    </row>
    <row r="4257" spans="1:6" x14ac:dyDescent="0.25">
      <c r="A4257" s="85">
        <v>1023338654</v>
      </c>
      <c r="E4257"/>
      <c r="F4257" s="85" t="s">
        <v>63</v>
      </c>
    </row>
    <row r="4258" spans="1:6" x14ac:dyDescent="0.25">
      <c r="A4258" s="85">
        <v>1790074078</v>
      </c>
      <c r="E4258" s="64"/>
      <c r="F4258" s="85" t="s">
        <v>63</v>
      </c>
    </row>
    <row r="4259" spans="1:6" x14ac:dyDescent="0.25">
      <c r="A4259" s="85">
        <v>1407242381</v>
      </c>
      <c r="E4259" s="64"/>
      <c r="F4259" s="85" t="s">
        <v>63</v>
      </c>
    </row>
    <row r="4260" spans="1:6" x14ac:dyDescent="0.25">
      <c r="A4260" s="85">
        <v>1285171363</v>
      </c>
      <c r="E4260"/>
      <c r="F4260" s="85" t="s">
        <v>68</v>
      </c>
    </row>
    <row r="4261" spans="1:6" x14ac:dyDescent="0.25">
      <c r="A4261" s="85">
        <v>1306353347</v>
      </c>
      <c r="E4261" s="64"/>
      <c r="F4261" s="85" t="s">
        <v>66</v>
      </c>
    </row>
    <row r="4262" spans="1:6" x14ac:dyDescent="0.25">
      <c r="A4262" s="85">
        <v>1700448503</v>
      </c>
      <c r="E4262" s="64"/>
      <c r="F4262" s="85" t="s">
        <v>63</v>
      </c>
    </row>
    <row r="4263" spans="1:6" x14ac:dyDescent="0.25">
      <c r="A4263" s="85">
        <v>1750925137</v>
      </c>
      <c r="E4263" s="64"/>
      <c r="F4263" s="85" t="s">
        <v>70</v>
      </c>
    </row>
    <row r="4264" spans="1:6" x14ac:dyDescent="0.25">
      <c r="A4264" s="85">
        <v>1710505391</v>
      </c>
      <c r="E4264" s="64"/>
      <c r="F4264" s="85" t="s">
        <v>63</v>
      </c>
    </row>
    <row r="4265" spans="1:6" x14ac:dyDescent="0.25">
      <c r="A4265" s="85">
        <v>1912994989</v>
      </c>
      <c r="E4265" s="64"/>
      <c r="F4265" s="85" t="s">
        <v>63</v>
      </c>
    </row>
    <row r="4266" spans="1:6" x14ac:dyDescent="0.25">
      <c r="A4266" s="85">
        <v>1649208190</v>
      </c>
      <c r="E4266" s="64"/>
      <c r="F4266" s="85" t="s">
        <v>70</v>
      </c>
    </row>
    <row r="4267" spans="1:6" x14ac:dyDescent="0.25">
      <c r="A4267" s="85">
        <v>1053343434</v>
      </c>
      <c r="E4267"/>
      <c r="F4267" s="85" t="s">
        <v>63</v>
      </c>
    </row>
    <row r="4268" spans="1:6" x14ac:dyDescent="0.25">
      <c r="A4268" s="85">
        <v>1366607749</v>
      </c>
      <c r="E4268"/>
      <c r="F4268" s="85" t="s">
        <v>63</v>
      </c>
    </row>
    <row r="4269" spans="1:6" x14ac:dyDescent="0.25">
      <c r="A4269" s="85">
        <v>1154375087</v>
      </c>
      <c r="E4269"/>
      <c r="F4269" s="85" t="s">
        <v>70</v>
      </c>
    </row>
    <row r="4270" spans="1:6" x14ac:dyDescent="0.25">
      <c r="A4270" s="85">
        <v>1669474904</v>
      </c>
      <c r="E4270"/>
      <c r="F4270" s="85" t="s">
        <v>67</v>
      </c>
    </row>
    <row r="4271" spans="1:6" x14ac:dyDescent="0.25">
      <c r="A4271" s="85">
        <v>1649478314</v>
      </c>
      <c r="E4271" s="64"/>
      <c r="F4271" s="85" t="s">
        <v>63</v>
      </c>
    </row>
    <row r="4272" spans="1:6" x14ac:dyDescent="0.25">
      <c r="A4272" s="85">
        <v>1649506932</v>
      </c>
      <c r="E4272" s="64"/>
      <c r="F4272" s="85" t="s">
        <v>70</v>
      </c>
    </row>
    <row r="4273" spans="1:6" x14ac:dyDescent="0.25">
      <c r="A4273" s="85">
        <v>1053599951</v>
      </c>
      <c r="E4273"/>
      <c r="F4273" s="85" t="s">
        <v>63</v>
      </c>
    </row>
    <row r="4274" spans="1:6" x14ac:dyDescent="0.25">
      <c r="A4274" s="85">
        <v>1457352890</v>
      </c>
      <c r="E4274" s="64"/>
      <c r="F4274" s="85" t="s">
        <v>63</v>
      </c>
    </row>
    <row r="4275" spans="1:6" x14ac:dyDescent="0.25">
      <c r="A4275" s="85">
        <v>1902835325</v>
      </c>
      <c r="E4275" s="64"/>
      <c r="F4275" s="85" t="s">
        <v>67</v>
      </c>
    </row>
    <row r="4276" spans="1:6" x14ac:dyDescent="0.25">
      <c r="A4276" s="85">
        <v>1144290727</v>
      </c>
      <c r="E4276"/>
      <c r="F4276" s="85" t="s">
        <v>66</v>
      </c>
    </row>
    <row r="4277" spans="1:6" x14ac:dyDescent="0.25">
      <c r="A4277" s="85">
        <v>1831344415</v>
      </c>
      <c r="E4277"/>
      <c r="F4277" s="85" t="s">
        <v>70</v>
      </c>
    </row>
    <row r="4278" spans="1:6" x14ac:dyDescent="0.25">
      <c r="A4278" s="85">
        <v>1013925429</v>
      </c>
      <c r="E4278"/>
      <c r="F4278" s="85" t="s">
        <v>63</v>
      </c>
    </row>
    <row r="4279" spans="1:6" x14ac:dyDescent="0.25">
      <c r="A4279" s="85">
        <v>1023304607</v>
      </c>
      <c r="E4279" s="64"/>
      <c r="F4279" s="85" t="s">
        <v>66</v>
      </c>
    </row>
    <row r="4280" spans="1:6" x14ac:dyDescent="0.25">
      <c r="A4280" s="85">
        <v>1528324787</v>
      </c>
      <c r="E4280" s="64"/>
      <c r="F4280" s="85" t="s">
        <v>63</v>
      </c>
    </row>
    <row r="4281" spans="1:6" x14ac:dyDescent="0.25">
      <c r="A4281" s="85">
        <v>1750647418</v>
      </c>
      <c r="E4281" s="64"/>
      <c r="F4281" s="85" t="s">
        <v>67</v>
      </c>
    </row>
    <row r="4282" spans="1:6" x14ac:dyDescent="0.25">
      <c r="A4282" s="85">
        <v>1265842934</v>
      </c>
      <c r="E4282" s="64"/>
      <c r="F4282" s="85" t="s">
        <v>66</v>
      </c>
    </row>
    <row r="4283" spans="1:6" x14ac:dyDescent="0.25">
      <c r="A4283" s="85">
        <v>1639531056</v>
      </c>
      <c r="E4283" s="64"/>
      <c r="F4283" s="85" t="s">
        <v>70</v>
      </c>
    </row>
    <row r="4284" spans="1:6" x14ac:dyDescent="0.25">
      <c r="A4284" s="85">
        <v>1669549788</v>
      </c>
      <c r="E4284" s="64"/>
      <c r="F4284" s="85" t="s">
        <v>66</v>
      </c>
    </row>
    <row r="4285" spans="1:6" x14ac:dyDescent="0.25">
      <c r="A4285" s="85">
        <v>1194266163</v>
      </c>
      <c r="E4285" s="64"/>
      <c r="F4285" s="85" t="s">
        <v>63</v>
      </c>
    </row>
    <row r="4286" spans="1:6" x14ac:dyDescent="0.25">
      <c r="A4286" s="85">
        <v>1417901315</v>
      </c>
      <c r="E4286" s="64"/>
      <c r="F4286" s="85" t="s">
        <v>63</v>
      </c>
    </row>
    <row r="4287" spans="1:6" x14ac:dyDescent="0.25">
      <c r="A4287" s="85">
        <v>1285117259</v>
      </c>
      <c r="E4287" s="64"/>
      <c r="F4287" s="85" t="s">
        <v>70</v>
      </c>
    </row>
    <row r="4288" spans="1:6" x14ac:dyDescent="0.25">
      <c r="A4288" s="85">
        <v>1710595335</v>
      </c>
      <c r="E4288" s="64"/>
      <c r="F4288" s="85" t="s">
        <v>63</v>
      </c>
    </row>
    <row r="4289" spans="1:6" x14ac:dyDescent="0.25">
      <c r="A4289" s="85">
        <v>1164170064</v>
      </c>
      <c r="E4289"/>
      <c r="F4289" s="85" t="s">
        <v>63</v>
      </c>
    </row>
    <row r="4290" spans="1:6" x14ac:dyDescent="0.25">
      <c r="A4290" s="85">
        <v>1982369575</v>
      </c>
      <c r="E4290" s="64"/>
      <c r="F4290" s="85" t="s">
        <v>63</v>
      </c>
    </row>
    <row r="4291" spans="1:6" x14ac:dyDescent="0.25">
      <c r="A4291" s="85">
        <v>1497715791</v>
      </c>
      <c r="E4291" s="64"/>
      <c r="F4291" s="85" t="s">
        <v>67</v>
      </c>
    </row>
    <row r="4292" spans="1:6" x14ac:dyDescent="0.25">
      <c r="A4292" s="85">
        <v>1548210859</v>
      </c>
      <c r="E4292" s="64"/>
      <c r="F4292" s="85" t="s">
        <v>66</v>
      </c>
    </row>
    <row r="4293" spans="1:6" x14ac:dyDescent="0.25">
      <c r="A4293" s="85">
        <v>1831271360</v>
      </c>
      <c r="E4293" s="64"/>
      <c r="F4293" s="85" t="s">
        <v>68</v>
      </c>
    </row>
    <row r="4294" spans="1:6" x14ac:dyDescent="0.25">
      <c r="A4294" s="85">
        <v>1710067053</v>
      </c>
      <c r="E4294" s="64"/>
      <c r="F4294" s="85" t="s">
        <v>68</v>
      </c>
    </row>
    <row r="4295" spans="1:6" x14ac:dyDescent="0.25">
      <c r="A4295" s="85">
        <v>1497720510</v>
      </c>
      <c r="E4295" s="64"/>
      <c r="F4295" s="85" t="s">
        <v>66</v>
      </c>
    </row>
    <row r="4296" spans="1:6" x14ac:dyDescent="0.25">
      <c r="A4296" s="85">
        <v>1922072404</v>
      </c>
      <c r="E4296"/>
      <c r="F4296" s="85" t="s">
        <v>63</v>
      </c>
    </row>
    <row r="4297" spans="1:6" x14ac:dyDescent="0.25">
      <c r="A4297" s="85">
        <v>1891711909</v>
      </c>
      <c r="E4297" s="64"/>
      <c r="F4297" s="85" t="s">
        <v>67</v>
      </c>
    </row>
    <row r="4298" spans="1:6" x14ac:dyDescent="0.25">
      <c r="A4298" s="85">
        <v>1073698049</v>
      </c>
      <c r="E4298"/>
      <c r="F4298" s="85" t="s">
        <v>67</v>
      </c>
    </row>
    <row r="4299" spans="1:6" x14ac:dyDescent="0.25">
      <c r="A4299" s="85">
        <v>1780656439</v>
      </c>
      <c r="E4299"/>
      <c r="F4299" s="85" t="s">
        <v>66</v>
      </c>
    </row>
    <row r="4300" spans="1:6" x14ac:dyDescent="0.25">
      <c r="A4300" s="85">
        <v>1780608422</v>
      </c>
      <c r="E4300"/>
      <c r="F4300" s="85" t="s">
        <v>70</v>
      </c>
    </row>
    <row r="4301" spans="1:6" x14ac:dyDescent="0.25">
      <c r="A4301" s="85">
        <v>1649251885</v>
      </c>
      <c r="E4301" s="64"/>
      <c r="F4301" s="85" t="s">
        <v>67</v>
      </c>
    </row>
    <row r="4302" spans="1:6" x14ac:dyDescent="0.25">
      <c r="A4302" s="85">
        <v>1831274315</v>
      </c>
      <c r="E4302" s="64"/>
      <c r="F4302" s="85" t="s">
        <v>63</v>
      </c>
    </row>
    <row r="4303" spans="1:6" x14ac:dyDescent="0.25">
      <c r="A4303" s="85">
        <v>1508801986</v>
      </c>
      <c r="E4303" s="64"/>
      <c r="F4303" s="85" t="s">
        <v>63</v>
      </c>
    </row>
    <row r="4304" spans="1:6" x14ac:dyDescent="0.25">
      <c r="A4304" s="85">
        <v>1790728749</v>
      </c>
      <c r="E4304" s="64"/>
      <c r="F4304" s="85" t="s">
        <v>67</v>
      </c>
    </row>
    <row r="4305" spans="1:6" x14ac:dyDescent="0.25">
      <c r="A4305" s="85">
        <v>1952322984</v>
      </c>
      <c r="E4305" s="64"/>
      <c r="F4305" s="85" t="s">
        <v>66</v>
      </c>
    </row>
    <row r="4306" spans="1:6" x14ac:dyDescent="0.25">
      <c r="A4306" s="85">
        <v>1922116631</v>
      </c>
      <c r="E4306"/>
      <c r="F4306" s="85" t="s">
        <v>66</v>
      </c>
    </row>
    <row r="4307" spans="1:6" x14ac:dyDescent="0.25">
      <c r="A4307" s="85">
        <v>1417032368</v>
      </c>
      <c r="E4307" s="64"/>
      <c r="F4307" s="85" t="s">
        <v>63</v>
      </c>
    </row>
    <row r="4308" spans="1:6" x14ac:dyDescent="0.25">
      <c r="A4308" s="85">
        <v>1518158427</v>
      </c>
      <c r="E4308" s="64"/>
      <c r="F4308" s="85" t="s">
        <v>63</v>
      </c>
    </row>
    <row r="4309" spans="1:6" x14ac:dyDescent="0.25">
      <c r="A4309" s="85">
        <v>1184681892</v>
      </c>
      <c r="E4309" s="64"/>
      <c r="F4309" s="85" t="s">
        <v>63</v>
      </c>
    </row>
    <row r="4310" spans="1:6" x14ac:dyDescent="0.25">
      <c r="A4310" s="85">
        <v>1518943513</v>
      </c>
      <c r="E4310"/>
      <c r="F4310" s="85" t="s">
        <v>63</v>
      </c>
    </row>
    <row r="4311" spans="1:6" x14ac:dyDescent="0.25">
      <c r="A4311" s="85">
        <v>1083616700</v>
      </c>
      <c r="E4311" s="64"/>
      <c r="F4311" s="85" t="s">
        <v>67</v>
      </c>
    </row>
    <row r="4312" spans="1:6" x14ac:dyDescent="0.25">
      <c r="A4312" s="85">
        <v>1801086087</v>
      </c>
      <c r="E4312" s="64"/>
      <c r="F4312" s="85" t="s">
        <v>63</v>
      </c>
    </row>
    <row r="4313" spans="1:6" x14ac:dyDescent="0.25">
      <c r="A4313" s="85">
        <v>1427224765</v>
      </c>
      <c r="E4313" s="64"/>
      <c r="F4313" s="85" t="s">
        <v>63</v>
      </c>
    </row>
    <row r="4314" spans="1:6" x14ac:dyDescent="0.25">
      <c r="A4314" s="85">
        <v>1740268481</v>
      </c>
      <c r="E4314" s="64"/>
      <c r="F4314" s="85" t="s">
        <v>70</v>
      </c>
    </row>
    <row r="4315" spans="1:6" x14ac:dyDescent="0.25">
      <c r="A4315" s="85">
        <v>1639278708</v>
      </c>
      <c r="E4315"/>
      <c r="F4315" s="85" t="s">
        <v>66</v>
      </c>
    </row>
    <row r="4316" spans="1:6" x14ac:dyDescent="0.25">
      <c r="A4316" s="85">
        <v>1750544425</v>
      </c>
      <c r="E4316" s="64"/>
      <c r="F4316" s="85" t="s">
        <v>68</v>
      </c>
    </row>
    <row r="4317" spans="1:6" x14ac:dyDescent="0.25">
      <c r="A4317" s="85">
        <v>1881669224</v>
      </c>
      <c r="E4317" s="64"/>
      <c r="F4317" s="85" t="s">
        <v>68</v>
      </c>
    </row>
    <row r="4318" spans="1:6" x14ac:dyDescent="0.25">
      <c r="A4318" s="85">
        <v>1457659179</v>
      </c>
      <c r="E4318"/>
      <c r="F4318" s="85" t="s">
        <v>63</v>
      </c>
    </row>
    <row r="4319" spans="1:6" x14ac:dyDescent="0.25">
      <c r="A4319" s="85">
        <v>1215223151</v>
      </c>
      <c r="E4319" s="64"/>
      <c r="F4319" s="85" t="s">
        <v>63</v>
      </c>
    </row>
    <row r="4320" spans="1:6" x14ac:dyDescent="0.25">
      <c r="A4320" s="85">
        <v>1326365289</v>
      </c>
      <c r="E4320" s="64"/>
      <c r="F4320" s="85" t="s">
        <v>66</v>
      </c>
    </row>
    <row r="4321" spans="1:6" x14ac:dyDescent="0.25">
      <c r="A4321" s="85">
        <v>1053523878</v>
      </c>
      <c r="E4321" s="64"/>
      <c r="F4321" s="85" t="s">
        <v>67</v>
      </c>
    </row>
    <row r="4322" spans="1:6" x14ac:dyDescent="0.25">
      <c r="A4322" s="85">
        <v>1659717445</v>
      </c>
      <c r="E4322" s="64"/>
      <c r="F4322" s="85" t="s">
        <v>63</v>
      </c>
    </row>
    <row r="4323" spans="1:6" x14ac:dyDescent="0.25">
      <c r="A4323" s="85">
        <v>1932532991</v>
      </c>
      <c r="E4323" s="64"/>
      <c r="F4323" s="85" t="s">
        <v>68</v>
      </c>
    </row>
    <row r="4324" spans="1:6" x14ac:dyDescent="0.25">
      <c r="A4324" s="85">
        <v>1215366380</v>
      </c>
      <c r="E4324" s="64"/>
      <c r="F4324" s="85" t="s">
        <v>66</v>
      </c>
    </row>
    <row r="4325" spans="1:6" x14ac:dyDescent="0.25">
      <c r="A4325" s="85">
        <v>1790741312</v>
      </c>
      <c r="E4325" s="64"/>
      <c r="F4325" s="85" t="s">
        <v>68</v>
      </c>
    </row>
    <row r="4326" spans="1:6" x14ac:dyDescent="0.25">
      <c r="A4326" s="85">
        <v>1699917096</v>
      </c>
      <c r="E4326"/>
      <c r="F4326" s="85" t="s">
        <v>63</v>
      </c>
    </row>
    <row r="4327" spans="1:6" x14ac:dyDescent="0.25">
      <c r="A4327" s="85">
        <v>1780102293</v>
      </c>
      <c r="E4327" s="64"/>
      <c r="F4327" s="85" t="s">
        <v>70</v>
      </c>
    </row>
    <row r="4328" spans="1:6" x14ac:dyDescent="0.25">
      <c r="A4328" s="85">
        <v>1679047146</v>
      </c>
      <c r="E4328"/>
      <c r="F4328" s="85" t="s">
        <v>66</v>
      </c>
    </row>
    <row r="4329" spans="1:6" x14ac:dyDescent="0.25">
      <c r="A4329" s="85">
        <v>1255898615</v>
      </c>
      <c r="E4329" s="64"/>
      <c r="F4329" s="85" t="s">
        <v>63</v>
      </c>
    </row>
    <row r="4330" spans="1:6" x14ac:dyDescent="0.25">
      <c r="A4330" s="85">
        <v>1750923694</v>
      </c>
      <c r="E4330" s="64"/>
      <c r="F4330" s="85" t="s">
        <v>68</v>
      </c>
    </row>
    <row r="4331" spans="1:6" x14ac:dyDescent="0.25">
      <c r="A4331" s="85">
        <v>1750069449</v>
      </c>
      <c r="E4331"/>
      <c r="F4331" s="85" t="s">
        <v>63</v>
      </c>
    </row>
    <row r="4332" spans="1:6" x14ac:dyDescent="0.25">
      <c r="A4332" s="85">
        <v>1962015701</v>
      </c>
      <c r="E4332" s="64"/>
      <c r="F4332" s="85" t="s">
        <v>66</v>
      </c>
    </row>
    <row r="4333" spans="1:6" x14ac:dyDescent="0.25">
      <c r="A4333" s="85">
        <v>1619572153</v>
      </c>
      <c r="E4333" s="64"/>
      <c r="F4333" s="85" t="s">
        <v>67</v>
      </c>
    </row>
    <row r="4334" spans="1:6" x14ac:dyDescent="0.25">
      <c r="A4334" s="85">
        <v>1962079418</v>
      </c>
      <c r="E4334" s="64"/>
      <c r="F4334" s="85" t="s">
        <v>63</v>
      </c>
    </row>
    <row r="4335" spans="1:6" x14ac:dyDescent="0.25">
      <c r="A4335" s="85">
        <v>1225046170</v>
      </c>
      <c r="E4335"/>
      <c r="F4335" s="85" t="s">
        <v>63</v>
      </c>
    </row>
    <row r="4336" spans="1:6" x14ac:dyDescent="0.25">
      <c r="A4336" s="85">
        <v>1780681866</v>
      </c>
      <c r="E4336" s="64"/>
      <c r="F4336" s="85" t="s">
        <v>70</v>
      </c>
    </row>
    <row r="4337" spans="1:6" x14ac:dyDescent="0.25">
      <c r="A4337" s="85">
        <v>1689634438</v>
      </c>
      <c r="E4337" s="64"/>
      <c r="F4337" s="85" t="s">
        <v>66</v>
      </c>
    </row>
    <row r="4338" spans="1:6" x14ac:dyDescent="0.25">
      <c r="A4338" s="85">
        <v>1578521217</v>
      </c>
      <c r="E4338" s="64"/>
      <c r="F4338" s="85" t="s">
        <v>63</v>
      </c>
    </row>
    <row r="4339" spans="1:6" x14ac:dyDescent="0.25">
      <c r="A4339" s="85">
        <v>1093918302</v>
      </c>
      <c r="E4339"/>
      <c r="F4339" s="85" t="s">
        <v>63</v>
      </c>
    </row>
    <row r="4340" spans="1:6" x14ac:dyDescent="0.25">
      <c r="A4340" s="85">
        <v>1831306208</v>
      </c>
      <c r="E4340"/>
      <c r="F4340" s="85" t="s">
        <v>67</v>
      </c>
    </row>
    <row r="4341" spans="1:6" x14ac:dyDescent="0.25">
      <c r="A4341" s="85">
        <v>1629054820</v>
      </c>
      <c r="E4341" s="64"/>
      <c r="F4341" s="85" t="s">
        <v>68</v>
      </c>
    </row>
    <row r="4342" spans="1:6" x14ac:dyDescent="0.25">
      <c r="A4342" s="85">
        <v>1285784876</v>
      </c>
      <c r="E4342" s="64"/>
      <c r="F4342" s="85" t="s">
        <v>68</v>
      </c>
    </row>
    <row r="4343" spans="1:6" x14ac:dyDescent="0.25">
      <c r="A4343" s="85">
        <v>1003967811</v>
      </c>
      <c r="E4343" s="64"/>
      <c r="F4343" s="85" t="s">
        <v>68</v>
      </c>
    </row>
    <row r="4344" spans="1:6" x14ac:dyDescent="0.25">
      <c r="A4344" s="85">
        <v>1649307356</v>
      </c>
      <c r="E4344" s="64"/>
      <c r="F4344" s="85" t="s">
        <v>68</v>
      </c>
    </row>
    <row r="4345" spans="1:6" x14ac:dyDescent="0.25">
      <c r="A4345" s="85">
        <v>1629075643</v>
      </c>
      <c r="E4345" s="64"/>
      <c r="F4345" s="85" t="s">
        <v>68</v>
      </c>
    </row>
    <row r="4346" spans="1:6" x14ac:dyDescent="0.25">
      <c r="A4346" s="85">
        <v>1184750325</v>
      </c>
      <c r="E4346" s="64"/>
      <c r="F4346" s="85" t="s">
        <v>63</v>
      </c>
    </row>
    <row r="4347" spans="1:6" x14ac:dyDescent="0.25">
      <c r="A4347" s="85">
        <v>1427037969</v>
      </c>
      <c r="E4347" s="64"/>
      <c r="F4347" s="85" t="s">
        <v>63</v>
      </c>
    </row>
    <row r="4348" spans="1:6" x14ac:dyDescent="0.25">
      <c r="A4348" s="85">
        <v>1043213101</v>
      </c>
      <c r="E4348"/>
      <c r="F4348" s="85" t="s">
        <v>70</v>
      </c>
    </row>
    <row r="4349" spans="1:6" x14ac:dyDescent="0.25">
      <c r="A4349" s="85">
        <v>1053373316</v>
      </c>
      <c r="E4349" s="64"/>
      <c r="F4349" s="85" t="s">
        <v>70</v>
      </c>
    </row>
    <row r="4350" spans="1:6" x14ac:dyDescent="0.25">
      <c r="A4350" s="85">
        <v>1396707931</v>
      </c>
      <c r="E4350" s="64"/>
      <c r="F4350" s="85" t="s">
        <v>63</v>
      </c>
    </row>
    <row r="4351" spans="1:6" x14ac:dyDescent="0.25">
      <c r="A4351" s="85">
        <v>1639185374</v>
      </c>
      <c r="E4351" s="64"/>
      <c r="F4351" s="85" t="s">
        <v>63</v>
      </c>
    </row>
    <row r="4352" spans="1:6" x14ac:dyDescent="0.25">
      <c r="A4352" s="85">
        <v>1336473172</v>
      </c>
      <c r="E4352" s="64"/>
      <c r="F4352" s="85" t="s">
        <v>67</v>
      </c>
    </row>
    <row r="4353" spans="1:6" x14ac:dyDescent="0.25">
      <c r="A4353" s="85">
        <v>1194806489</v>
      </c>
      <c r="E4353" s="64"/>
      <c r="F4353" s="85" t="s">
        <v>63</v>
      </c>
    </row>
    <row r="4354" spans="1:6" x14ac:dyDescent="0.25">
      <c r="A4354" s="85">
        <v>1689663700</v>
      </c>
      <c r="E4354"/>
      <c r="F4354" s="85" t="s">
        <v>67</v>
      </c>
    </row>
    <row r="4355" spans="1:6" x14ac:dyDescent="0.25">
      <c r="A4355" s="85">
        <v>1073534681</v>
      </c>
      <c r="E4355" s="64"/>
      <c r="F4355" s="85" t="s">
        <v>68</v>
      </c>
    </row>
    <row r="4356" spans="1:6" x14ac:dyDescent="0.25">
      <c r="A4356" s="85">
        <v>1841400371</v>
      </c>
      <c r="E4356" s="64"/>
      <c r="F4356" s="85" t="s">
        <v>67</v>
      </c>
    </row>
    <row r="4357" spans="1:6" x14ac:dyDescent="0.25">
      <c r="A4357" s="85">
        <v>1376673335</v>
      </c>
      <c r="E4357" s="64"/>
      <c r="F4357" s="85" t="s">
        <v>67</v>
      </c>
    </row>
    <row r="4358" spans="1:6" x14ac:dyDescent="0.25">
      <c r="A4358" s="85">
        <v>1497082085</v>
      </c>
      <c r="E4358" s="64"/>
      <c r="F4358" s="85" t="s">
        <v>67</v>
      </c>
    </row>
    <row r="4359" spans="1:6" x14ac:dyDescent="0.25">
      <c r="A4359" s="85">
        <v>1902041981</v>
      </c>
      <c r="E4359"/>
      <c r="F4359" s="85" t="s">
        <v>70</v>
      </c>
    </row>
    <row r="4360" spans="1:6" x14ac:dyDescent="0.25">
      <c r="A4360" s="85">
        <v>1790018166</v>
      </c>
      <c r="E4360"/>
      <c r="F4360" s="85" t="s">
        <v>68</v>
      </c>
    </row>
    <row r="4361" spans="1:6" x14ac:dyDescent="0.25">
      <c r="A4361" s="85">
        <v>1730443177</v>
      </c>
      <c r="E4361" s="64"/>
      <c r="F4361" s="85" t="s">
        <v>63</v>
      </c>
    </row>
    <row r="4362" spans="1:6" x14ac:dyDescent="0.25">
      <c r="A4362" s="85">
        <v>1871849133</v>
      </c>
      <c r="E4362" s="64"/>
      <c r="F4362" s="85" t="s">
        <v>66</v>
      </c>
    </row>
    <row r="4363" spans="1:6" x14ac:dyDescent="0.25">
      <c r="A4363" s="85">
        <v>1508156001</v>
      </c>
      <c r="E4363" s="64"/>
      <c r="F4363" s="85" t="s">
        <v>68</v>
      </c>
    </row>
    <row r="4364" spans="1:6" x14ac:dyDescent="0.25">
      <c r="A4364" s="85">
        <v>1740608538</v>
      </c>
      <c r="E4364"/>
      <c r="F4364" s="85" t="s">
        <v>66</v>
      </c>
    </row>
    <row r="4365" spans="1:6" x14ac:dyDescent="0.25">
      <c r="A4365" s="85">
        <v>1700287745</v>
      </c>
      <c r="E4365"/>
      <c r="F4365" s="85" t="s">
        <v>63</v>
      </c>
    </row>
    <row r="4366" spans="1:6" x14ac:dyDescent="0.25">
      <c r="A4366" s="85">
        <v>1588954457</v>
      </c>
      <c r="E4366" s="64"/>
      <c r="F4366" s="85" t="s">
        <v>68</v>
      </c>
    </row>
    <row r="4367" spans="1:6" x14ac:dyDescent="0.25">
      <c r="A4367" s="85">
        <v>1043622558</v>
      </c>
      <c r="E4367" s="64"/>
      <c r="F4367" s="85" t="s">
        <v>63</v>
      </c>
    </row>
    <row r="4368" spans="1:6" x14ac:dyDescent="0.25">
      <c r="A4368" s="85">
        <v>1053574277</v>
      </c>
      <c r="E4368"/>
      <c r="F4368" s="85" t="s">
        <v>63</v>
      </c>
    </row>
    <row r="4369" spans="1:6" x14ac:dyDescent="0.25">
      <c r="A4369" s="85">
        <v>1063852101</v>
      </c>
      <c r="E4369" s="64"/>
      <c r="F4369" s="85" t="s">
        <v>63</v>
      </c>
    </row>
    <row r="4370" spans="1:6" x14ac:dyDescent="0.25">
      <c r="A4370" s="85">
        <v>1275905283</v>
      </c>
      <c r="E4370" s="64"/>
      <c r="F4370" s="85" t="s">
        <v>67</v>
      </c>
    </row>
    <row r="4371" spans="1:6" x14ac:dyDescent="0.25">
      <c r="A4371" s="85">
        <v>1942650023</v>
      </c>
      <c r="E4371" s="64"/>
      <c r="F4371" s="85" t="s">
        <v>63</v>
      </c>
    </row>
    <row r="4372" spans="1:6" x14ac:dyDescent="0.25">
      <c r="A4372" s="85">
        <v>1548784945</v>
      </c>
      <c r="E4372" s="64"/>
      <c r="F4372" s="85" t="s">
        <v>63</v>
      </c>
    </row>
    <row r="4373" spans="1:6" x14ac:dyDescent="0.25">
      <c r="A4373" s="85">
        <v>1073043279</v>
      </c>
      <c r="E4373" s="64"/>
      <c r="F4373" s="85" t="s">
        <v>63</v>
      </c>
    </row>
    <row r="4374" spans="1:6" x14ac:dyDescent="0.25">
      <c r="A4374" s="85">
        <v>1376069435</v>
      </c>
      <c r="E4374" s="64"/>
      <c r="F4374" s="85" t="s">
        <v>63</v>
      </c>
    </row>
    <row r="4375" spans="1:6" x14ac:dyDescent="0.25">
      <c r="A4375" s="85">
        <v>1851932404</v>
      </c>
      <c r="E4375" s="64"/>
      <c r="F4375" s="85" t="s">
        <v>67</v>
      </c>
    </row>
    <row r="4376" spans="1:6" x14ac:dyDescent="0.25">
      <c r="A4376" s="85">
        <v>1891728853</v>
      </c>
      <c r="E4376" s="64"/>
      <c r="F4376" s="85" t="s">
        <v>63</v>
      </c>
    </row>
    <row r="4377" spans="1:6" x14ac:dyDescent="0.25">
      <c r="A4377" s="85">
        <v>1144298613</v>
      </c>
      <c r="E4377"/>
      <c r="F4377" s="85" t="s">
        <v>63</v>
      </c>
    </row>
    <row r="4378" spans="1:6" x14ac:dyDescent="0.25">
      <c r="A4378" s="85">
        <v>1326041658</v>
      </c>
      <c r="E4378"/>
      <c r="F4378" s="85" t="s">
        <v>63</v>
      </c>
    </row>
    <row r="4379" spans="1:6" x14ac:dyDescent="0.25">
      <c r="A4379" s="85">
        <v>1073524211</v>
      </c>
      <c r="E4379" s="64"/>
      <c r="F4379" s="85" t="s">
        <v>68</v>
      </c>
    </row>
    <row r="4380" spans="1:6" x14ac:dyDescent="0.25">
      <c r="A4380" s="85">
        <v>1649266776</v>
      </c>
      <c r="E4380"/>
      <c r="F4380" s="85" t="s">
        <v>66</v>
      </c>
    </row>
    <row r="4381" spans="1:6" x14ac:dyDescent="0.25">
      <c r="A4381" s="85">
        <v>1316980006</v>
      </c>
      <c r="E4381" s="64"/>
      <c r="F4381" s="85" t="s">
        <v>70</v>
      </c>
    </row>
    <row r="4382" spans="1:6" x14ac:dyDescent="0.25">
      <c r="A4382" s="85">
        <v>1194833392</v>
      </c>
      <c r="E4382"/>
      <c r="F4382" s="85" t="s">
        <v>66</v>
      </c>
    </row>
    <row r="4383" spans="1:6" x14ac:dyDescent="0.25">
      <c r="A4383" s="85">
        <v>1063471712</v>
      </c>
      <c r="E4383"/>
      <c r="F4383" s="85" t="s">
        <v>63</v>
      </c>
    </row>
    <row r="4384" spans="1:6" x14ac:dyDescent="0.25">
      <c r="A4384" s="85">
        <v>1437128527</v>
      </c>
      <c r="E4384" s="64"/>
      <c r="F4384" s="85" t="s">
        <v>63</v>
      </c>
    </row>
    <row r="4385" spans="1:6" x14ac:dyDescent="0.25">
      <c r="A4385" s="85">
        <v>1629025697</v>
      </c>
      <c r="E4385" s="64"/>
      <c r="F4385" s="85" t="s">
        <v>63</v>
      </c>
    </row>
    <row r="4386" spans="1:6" x14ac:dyDescent="0.25">
      <c r="A4386" s="85">
        <v>1073573663</v>
      </c>
      <c r="E4386" s="64"/>
      <c r="F4386" s="85" t="s">
        <v>68</v>
      </c>
    </row>
    <row r="4387" spans="1:6" x14ac:dyDescent="0.25">
      <c r="A4387" s="85">
        <v>1912016650</v>
      </c>
      <c r="E4387" s="64"/>
      <c r="F4387" s="85" t="s">
        <v>66</v>
      </c>
    </row>
    <row r="4388" spans="1:6" x14ac:dyDescent="0.25">
      <c r="A4388" s="85">
        <v>1194789149</v>
      </c>
      <c r="E4388" s="64"/>
      <c r="F4388" s="85" t="s">
        <v>66</v>
      </c>
    </row>
    <row r="4389" spans="1:6" x14ac:dyDescent="0.25">
      <c r="A4389" s="85">
        <v>1346384492</v>
      </c>
      <c r="E4389"/>
      <c r="F4389" s="85" t="s">
        <v>67</v>
      </c>
    </row>
    <row r="4390" spans="1:6" x14ac:dyDescent="0.25">
      <c r="A4390" s="85">
        <v>1972561843</v>
      </c>
      <c r="E4390" s="64"/>
      <c r="F4390" s="85" t="s">
        <v>63</v>
      </c>
    </row>
    <row r="4391" spans="1:6" x14ac:dyDescent="0.25">
      <c r="A4391" s="85">
        <v>1417142969</v>
      </c>
      <c r="E4391"/>
      <c r="F4391" s="85" t="s">
        <v>66</v>
      </c>
    </row>
    <row r="4392" spans="1:6" x14ac:dyDescent="0.25">
      <c r="A4392" s="85">
        <v>1265410914</v>
      </c>
      <c r="E4392" s="64"/>
      <c r="F4392" s="85" t="s">
        <v>66</v>
      </c>
    </row>
    <row r="4393" spans="1:6" x14ac:dyDescent="0.25">
      <c r="A4393" s="85">
        <v>1942471164</v>
      </c>
      <c r="E4393"/>
      <c r="F4393" s="85" t="s">
        <v>66</v>
      </c>
    </row>
    <row r="4394" spans="1:6" x14ac:dyDescent="0.25">
      <c r="A4394" s="85">
        <v>1033123161</v>
      </c>
      <c r="E4394"/>
      <c r="F4394" s="85" t="s">
        <v>63</v>
      </c>
    </row>
    <row r="4395" spans="1:6" x14ac:dyDescent="0.25">
      <c r="A4395" s="85">
        <v>1699748988</v>
      </c>
      <c r="E4395"/>
      <c r="F4395" s="85" t="s">
        <v>66</v>
      </c>
    </row>
    <row r="4396" spans="1:6" x14ac:dyDescent="0.25">
      <c r="A4396" s="85">
        <v>1578798591</v>
      </c>
      <c r="E4396" s="64"/>
      <c r="F4396" s="85" t="s">
        <v>66</v>
      </c>
    </row>
    <row r="4397" spans="1:6" x14ac:dyDescent="0.25">
      <c r="A4397" s="85">
        <v>1417158536</v>
      </c>
      <c r="E4397" s="64"/>
      <c r="F4397" s="85" t="s">
        <v>63</v>
      </c>
    </row>
    <row r="4398" spans="1:6" x14ac:dyDescent="0.25">
      <c r="A4398" s="85">
        <v>1750597704</v>
      </c>
      <c r="E4398"/>
      <c r="F4398" s="85" t="s">
        <v>66</v>
      </c>
    </row>
    <row r="4399" spans="1:6" x14ac:dyDescent="0.25">
      <c r="A4399" s="85">
        <v>1972780013</v>
      </c>
      <c r="E4399"/>
      <c r="F4399" s="85" t="s">
        <v>70</v>
      </c>
    </row>
    <row r="4400" spans="1:6" x14ac:dyDescent="0.25">
      <c r="A4400" s="85">
        <v>1982870127</v>
      </c>
      <c r="E4400" s="64"/>
      <c r="F4400" s="85" t="s">
        <v>66</v>
      </c>
    </row>
    <row r="4401" spans="1:6" x14ac:dyDescent="0.25">
      <c r="A4401" s="85">
        <v>1982950440</v>
      </c>
      <c r="E4401"/>
      <c r="F4401" s="85" t="s">
        <v>63</v>
      </c>
    </row>
    <row r="4402" spans="1:6" x14ac:dyDescent="0.25">
      <c r="A4402" s="85">
        <v>1841536208</v>
      </c>
      <c r="E4402"/>
      <c r="F4402" s="85" t="s">
        <v>67</v>
      </c>
    </row>
    <row r="4403" spans="1:6" x14ac:dyDescent="0.25">
      <c r="A4403" s="85">
        <v>1447592969</v>
      </c>
      <c r="E4403"/>
      <c r="F4403" s="85" t="s">
        <v>67</v>
      </c>
    </row>
    <row r="4404" spans="1:6" x14ac:dyDescent="0.25">
      <c r="A4404" s="85">
        <v>1891134714</v>
      </c>
      <c r="E4404"/>
      <c r="F4404" s="85" t="s">
        <v>63</v>
      </c>
    </row>
    <row r="4405" spans="1:6" x14ac:dyDescent="0.25">
      <c r="A4405" s="85">
        <v>1003282542</v>
      </c>
      <c r="E4405"/>
      <c r="F4405" s="85" t="s">
        <v>67</v>
      </c>
    </row>
    <row r="4406" spans="1:6" x14ac:dyDescent="0.25">
      <c r="A4406" s="85">
        <v>1235648858</v>
      </c>
      <c r="E4406"/>
      <c r="F4406" s="85" t="s">
        <v>66</v>
      </c>
    </row>
    <row r="4407" spans="1:6" x14ac:dyDescent="0.25">
      <c r="A4407" s="85">
        <v>1902386378</v>
      </c>
      <c r="E4407"/>
      <c r="F4407" s="85" t="s">
        <v>66</v>
      </c>
    </row>
    <row r="4408" spans="1:6" x14ac:dyDescent="0.25">
      <c r="A4408" s="85">
        <v>1427622182</v>
      </c>
      <c r="E4408"/>
      <c r="F4408" s="85" t="s">
        <v>63</v>
      </c>
    </row>
    <row r="4409" spans="1:6" x14ac:dyDescent="0.25">
      <c r="A4409" s="85">
        <v>1497899173</v>
      </c>
      <c r="E4409" s="64"/>
      <c r="F4409" s="85" t="s">
        <v>66</v>
      </c>
    </row>
    <row r="4410" spans="1:6" x14ac:dyDescent="0.25">
      <c r="A4410" s="85">
        <v>1952439713</v>
      </c>
      <c r="E4410" s="64"/>
      <c r="F4410" s="85" t="s">
        <v>66</v>
      </c>
    </row>
    <row r="4411" spans="1:6" x14ac:dyDescent="0.25">
      <c r="A4411" s="85">
        <v>1356329049</v>
      </c>
      <c r="E4411"/>
      <c r="F4411" s="85" t="s">
        <v>70</v>
      </c>
    </row>
    <row r="4412" spans="1:6" x14ac:dyDescent="0.25">
      <c r="A4412" s="85">
        <v>1477558377</v>
      </c>
      <c r="E4412" s="64"/>
      <c r="F4412" s="85" t="s">
        <v>63</v>
      </c>
    </row>
    <row r="4413" spans="1:6" x14ac:dyDescent="0.25">
      <c r="A4413" s="85">
        <v>1407943194</v>
      </c>
      <c r="E4413" s="64"/>
      <c r="F4413" s="85" t="s">
        <v>63</v>
      </c>
    </row>
    <row r="4414" spans="1:6" x14ac:dyDescent="0.25">
      <c r="A4414" s="85">
        <v>1437141835</v>
      </c>
      <c r="E4414"/>
      <c r="F4414" s="85" t="s">
        <v>68</v>
      </c>
    </row>
    <row r="4415" spans="1:6" x14ac:dyDescent="0.25">
      <c r="A4415" s="85">
        <v>1376679761</v>
      </c>
      <c r="E4415" s="64"/>
      <c r="F4415" s="85" t="s">
        <v>63</v>
      </c>
    </row>
    <row r="4416" spans="1:6" x14ac:dyDescent="0.25">
      <c r="A4416" s="85">
        <v>1144226515</v>
      </c>
      <c r="E4416"/>
      <c r="F4416" s="85" t="s">
        <v>68</v>
      </c>
    </row>
    <row r="4417" spans="1:6" x14ac:dyDescent="0.25">
      <c r="A4417" s="85">
        <v>1124221882</v>
      </c>
      <c r="E4417"/>
      <c r="F4417" s="85" t="s">
        <v>63</v>
      </c>
    </row>
    <row r="4418" spans="1:6" x14ac:dyDescent="0.25">
      <c r="A4418" s="85">
        <v>1447225537</v>
      </c>
      <c r="E4418" s="64"/>
      <c r="F4418" s="85" t="s">
        <v>63</v>
      </c>
    </row>
    <row r="4419" spans="1:6" x14ac:dyDescent="0.25">
      <c r="A4419" s="85">
        <v>1134278799</v>
      </c>
      <c r="E4419" s="64"/>
      <c r="F4419" s="85" t="s">
        <v>66</v>
      </c>
    </row>
    <row r="4420" spans="1:6" x14ac:dyDescent="0.25">
      <c r="A4420" s="85">
        <v>1124032032</v>
      </c>
      <c r="E4420"/>
      <c r="F4420" s="85" t="s">
        <v>63</v>
      </c>
    </row>
    <row r="4421" spans="1:6" x14ac:dyDescent="0.25">
      <c r="A4421" s="85">
        <v>1689636433</v>
      </c>
      <c r="E4421" s="64"/>
      <c r="F4421" s="85" t="s">
        <v>63</v>
      </c>
    </row>
    <row r="4422" spans="1:6" x14ac:dyDescent="0.25">
      <c r="A4422" s="85">
        <v>1386698074</v>
      </c>
      <c r="E4422" s="64"/>
      <c r="F4422" s="85" t="s">
        <v>63</v>
      </c>
    </row>
    <row r="4423" spans="1:6" x14ac:dyDescent="0.25">
      <c r="A4423" s="85">
        <v>1861490740</v>
      </c>
      <c r="E4423" s="64"/>
      <c r="F4423" s="85" t="s">
        <v>70</v>
      </c>
    </row>
    <row r="4424" spans="1:6" x14ac:dyDescent="0.25">
      <c r="A4424" s="85">
        <v>1801882501</v>
      </c>
      <c r="E4424" s="64"/>
      <c r="F4424" s="85" t="s">
        <v>63</v>
      </c>
    </row>
    <row r="4425" spans="1:6" x14ac:dyDescent="0.25">
      <c r="A4425" s="85">
        <v>1124237086</v>
      </c>
      <c r="E4425" s="64"/>
      <c r="F4425" s="85" t="s">
        <v>66</v>
      </c>
    </row>
    <row r="4426" spans="1:6" x14ac:dyDescent="0.25">
      <c r="A4426" s="85">
        <v>1912103755</v>
      </c>
      <c r="E4426" s="64"/>
      <c r="F4426" s="85" t="s">
        <v>63</v>
      </c>
    </row>
    <row r="4427" spans="1:6" x14ac:dyDescent="0.25">
      <c r="A4427" s="85">
        <v>1619231701</v>
      </c>
      <c r="E4427" s="64"/>
      <c r="F4427" s="85" t="s">
        <v>70</v>
      </c>
    </row>
    <row r="4428" spans="1:6" x14ac:dyDescent="0.25">
      <c r="A4428" s="85">
        <v>1558702514</v>
      </c>
      <c r="E4428"/>
      <c r="F4428" s="85" t="s">
        <v>66</v>
      </c>
    </row>
    <row r="4429" spans="1:6" x14ac:dyDescent="0.25">
      <c r="A4429" s="85">
        <v>1003251497</v>
      </c>
      <c r="E4429"/>
      <c r="F4429" s="85" t="s">
        <v>66</v>
      </c>
    </row>
    <row r="4430" spans="1:6" x14ac:dyDescent="0.25">
      <c r="A4430" s="85">
        <v>1699186585</v>
      </c>
      <c r="E4430"/>
      <c r="F4430" s="85" t="s">
        <v>63</v>
      </c>
    </row>
    <row r="4431" spans="1:6" x14ac:dyDescent="0.25">
      <c r="A4431" s="85">
        <v>1972878239</v>
      </c>
      <c r="E4431"/>
      <c r="F4431" s="85" t="s">
        <v>67</v>
      </c>
    </row>
    <row r="4432" spans="1:6" x14ac:dyDescent="0.25">
      <c r="A4432" s="85">
        <v>1154605376</v>
      </c>
      <c r="E4432" s="64"/>
      <c r="F4432" s="85" t="s">
        <v>66</v>
      </c>
    </row>
    <row r="4433" spans="1:6" x14ac:dyDescent="0.25">
      <c r="A4433" s="85">
        <v>1457780801</v>
      </c>
      <c r="E4433" s="64"/>
      <c r="F4433" s="85" t="s">
        <v>66</v>
      </c>
    </row>
    <row r="4434" spans="1:6" x14ac:dyDescent="0.25">
      <c r="A4434" s="85">
        <v>1770617011</v>
      </c>
      <c r="E4434" s="64"/>
      <c r="F4434" s="85" t="s">
        <v>63</v>
      </c>
    </row>
    <row r="4435" spans="1:6" x14ac:dyDescent="0.25">
      <c r="A4435" s="85">
        <v>1124402508</v>
      </c>
      <c r="E4435"/>
      <c r="F4435" s="85" t="s">
        <v>68</v>
      </c>
    </row>
    <row r="4436" spans="1:6" x14ac:dyDescent="0.25">
      <c r="A4436" s="85">
        <v>1972118701</v>
      </c>
      <c r="E4436" s="64"/>
      <c r="F4436" s="85" t="s">
        <v>63</v>
      </c>
    </row>
    <row r="4437" spans="1:6" x14ac:dyDescent="0.25">
      <c r="A4437" s="85">
        <v>1932149911</v>
      </c>
      <c r="E4437" s="64"/>
      <c r="F4437" s="85" t="s">
        <v>70</v>
      </c>
    </row>
    <row r="4438" spans="1:6" x14ac:dyDescent="0.25">
      <c r="A4438" s="85">
        <v>1093744310</v>
      </c>
      <c r="E4438" s="64"/>
      <c r="F4438" s="85" t="s">
        <v>63</v>
      </c>
    </row>
    <row r="4439" spans="1:6" x14ac:dyDescent="0.25">
      <c r="A4439" s="85">
        <v>1376512848</v>
      </c>
      <c r="E4439" s="64"/>
      <c r="F4439" s="85" t="s">
        <v>67</v>
      </c>
    </row>
    <row r="4440" spans="1:6" x14ac:dyDescent="0.25">
      <c r="A4440" s="85">
        <v>1437105327</v>
      </c>
      <c r="E4440"/>
      <c r="F4440" s="85" t="s">
        <v>63</v>
      </c>
    </row>
    <row r="4441" spans="1:6" x14ac:dyDescent="0.25">
      <c r="A4441" s="85">
        <v>1750395828</v>
      </c>
      <c r="E4441"/>
      <c r="F4441" s="85" t="s">
        <v>70</v>
      </c>
    </row>
    <row r="4442" spans="1:6" x14ac:dyDescent="0.25">
      <c r="A4442" s="85">
        <v>1114911294</v>
      </c>
      <c r="E4442" s="64"/>
      <c r="F4442" s="85" t="s">
        <v>70</v>
      </c>
    </row>
    <row r="4443" spans="1:6" x14ac:dyDescent="0.25">
      <c r="A4443" s="85">
        <v>1205898715</v>
      </c>
      <c r="E4443" s="64"/>
      <c r="F4443" s="85" t="s">
        <v>63</v>
      </c>
    </row>
    <row r="4444" spans="1:6" x14ac:dyDescent="0.25">
      <c r="A4444" s="85">
        <v>1689824948</v>
      </c>
      <c r="E4444"/>
      <c r="F4444" s="85" t="s">
        <v>63</v>
      </c>
    </row>
    <row r="4445" spans="1:6" x14ac:dyDescent="0.25">
      <c r="A4445" s="85">
        <v>1497790877</v>
      </c>
      <c r="E4445"/>
      <c r="F4445" s="85" t="s">
        <v>68</v>
      </c>
    </row>
    <row r="4446" spans="1:6" x14ac:dyDescent="0.25">
      <c r="A4446" s="85">
        <v>1285618454</v>
      </c>
      <c r="E4446"/>
      <c r="F4446" s="85" t="s">
        <v>66</v>
      </c>
    </row>
    <row r="4447" spans="1:6" x14ac:dyDescent="0.25">
      <c r="A4447" s="85">
        <v>1992763122</v>
      </c>
      <c r="E4447" s="64"/>
      <c r="F4447" s="85" t="s">
        <v>70</v>
      </c>
    </row>
    <row r="4448" spans="1:6" x14ac:dyDescent="0.25">
      <c r="A4448" s="85">
        <v>1508028770</v>
      </c>
      <c r="E4448"/>
      <c r="F4448" s="85" t="s">
        <v>63</v>
      </c>
    </row>
    <row r="4449" spans="1:6" x14ac:dyDescent="0.25">
      <c r="A4449" s="85">
        <v>1295791671</v>
      </c>
      <c r="E4449" s="64"/>
      <c r="F4449" s="85" t="s">
        <v>63</v>
      </c>
    </row>
    <row r="4450" spans="1:6" x14ac:dyDescent="0.25">
      <c r="A4450" s="85">
        <v>1336237924</v>
      </c>
      <c r="E4450" s="64"/>
      <c r="F4450" s="85" t="s">
        <v>66</v>
      </c>
    </row>
    <row r="4451" spans="1:6" x14ac:dyDescent="0.25">
      <c r="A4451" s="85">
        <v>1487685079</v>
      </c>
      <c r="E4451"/>
      <c r="F4451" s="85" t="s">
        <v>63</v>
      </c>
    </row>
    <row r="4452" spans="1:6" x14ac:dyDescent="0.25">
      <c r="A4452" s="85">
        <v>1437199049</v>
      </c>
      <c r="E4452" s="64"/>
      <c r="F4452" s="85" t="s">
        <v>63</v>
      </c>
    </row>
    <row r="4453" spans="1:6" x14ac:dyDescent="0.25">
      <c r="A4453" s="85">
        <v>1962630913</v>
      </c>
      <c r="E4453"/>
      <c r="F4453" s="85" t="s">
        <v>63</v>
      </c>
    </row>
    <row r="4454" spans="1:6" x14ac:dyDescent="0.25">
      <c r="A4454" s="85">
        <v>1689994329</v>
      </c>
      <c r="E4454"/>
      <c r="F4454" s="85" t="s">
        <v>67</v>
      </c>
    </row>
    <row r="4455" spans="1:6" x14ac:dyDescent="0.25">
      <c r="A4455" s="85">
        <v>1275890410</v>
      </c>
      <c r="E4455"/>
      <c r="F4455" s="85" t="s">
        <v>68</v>
      </c>
    </row>
    <row r="4456" spans="1:6" x14ac:dyDescent="0.25">
      <c r="A4456" s="85">
        <v>1073624789</v>
      </c>
      <c r="E4456"/>
      <c r="F4456" s="85" t="s">
        <v>70</v>
      </c>
    </row>
    <row r="4457" spans="1:6" x14ac:dyDescent="0.25">
      <c r="A4457" s="85">
        <v>1366785115</v>
      </c>
      <c r="E4457"/>
      <c r="F4457" s="85" t="s">
        <v>70</v>
      </c>
    </row>
    <row r="4458" spans="1:6" x14ac:dyDescent="0.25">
      <c r="A4458" s="85">
        <v>1083055578</v>
      </c>
      <c r="E4458"/>
      <c r="F4458" s="85" t="s">
        <v>67</v>
      </c>
    </row>
    <row r="4459" spans="1:6" x14ac:dyDescent="0.25">
      <c r="A4459" s="85">
        <v>1588035117</v>
      </c>
      <c r="E4459" s="64"/>
      <c r="F4459" s="85" t="s">
        <v>68</v>
      </c>
    </row>
    <row r="4460" spans="1:6" x14ac:dyDescent="0.25">
      <c r="A4460" s="85">
        <v>1073856720</v>
      </c>
      <c r="E4460"/>
      <c r="F4460" s="85" t="s">
        <v>63</v>
      </c>
    </row>
    <row r="4461" spans="1:6" x14ac:dyDescent="0.25">
      <c r="A4461" s="85">
        <v>1841618204</v>
      </c>
      <c r="E4461"/>
      <c r="F4461" s="85" t="s">
        <v>67</v>
      </c>
    </row>
    <row r="4462" spans="1:6" x14ac:dyDescent="0.25">
      <c r="A4462" s="85">
        <v>1962701326</v>
      </c>
      <c r="E4462" s="64"/>
      <c r="F4462" s="85" t="s">
        <v>67</v>
      </c>
    </row>
    <row r="4463" spans="1:6" x14ac:dyDescent="0.25">
      <c r="A4463" s="85">
        <v>1639587439</v>
      </c>
      <c r="E4463" s="64"/>
      <c r="F4463" s="85" t="s">
        <v>66</v>
      </c>
    </row>
    <row r="4464" spans="1:6" x14ac:dyDescent="0.25">
      <c r="A4464" s="85">
        <v>1538403597</v>
      </c>
      <c r="E4464" s="64"/>
      <c r="F4464" s="85" t="s">
        <v>67</v>
      </c>
    </row>
    <row r="4465" spans="1:6" x14ac:dyDescent="0.25">
      <c r="A4465" s="85">
        <v>1023562212</v>
      </c>
      <c r="E4465" s="64"/>
      <c r="F4465" s="85" t="s">
        <v>66</v>
      </c>
    </row>
    <row r="4466" spans="1:6" x14ac:dyDescent="0.25">
      <c r="A4466" s="85">
        <v>1811476773</v>
      </c>
      <c r="E4466" s="64"/>
      <c r="F4466" s="85" t="s">
        <v>66</v>
      </c>
    </row>
    <row r="4467" spans="1:6" x14ac:dyDescent="0.25">
      <c r="A4467" s="85">
        <v>1740747542</v>
      </c>
      <c r="E4467" s="64"/>
      <c r="F4467" s="85" t="s">
        <v>67</v>
      </c>
    </row>
    <row r="4468" spans="1:6" x14ac:dyDescent="0.25">
      <c r="A4468" s="85">
        <v>1427569714</v>
      </c>
      <c r="E4468"/>
      <c r="F4468" s="85" t="s">
        <v>66</v>
      </c>
    </row>
    <row r="4469" spans="1:6" x14ac:dyDescent="0.25">
      <c r="A4469" s="85">
        <v>1043850431</v>
      </c>
      <c r="E4469"/>
      <c r="F4469" s="85" t="s">
        <v>63</v>
      </c>
    </row>
    <row r="4470" spans="1:6" x14ac:dyDescent="0.25">
      <c r="A4470" s="85">
        <v>1992347561</v>
      </c>
      <c r="E4470"/>
      <c r="F4470" s="85" t="s">
        <v>66</v>
      </c>
    </row>
    <row r="4471" spans="1:6" x14ac:dyDescent="0.25">
      <c r="A4471" s="85">
        <v>1821767559</v>
      </c>
      <c r="E4471"/>
      <c r="F4471" s="85" t="s">
        <v>67</v>
      </c>
    </row>
    <row r="4472" spans="1:6" x14ac:dyDescent="0.25">
      <c r="A4472" s="85">
        <v>1073638656</v>
      </c>
      <c r="E4472" s="64"/>
      <c r="F4472" s="85" t="s">
        <v>66</v>
      </c>
    </row>
    <row r="4473" spans="1:6" x14ac:dyDescent="0.25">
      <c r="A4473" s="85">
        <v>1003883661</v>
      </c>
      <c r="E4473" s="64"/>
      <c r="F4473" s="85" t="s">
        <v>63</v>
      </c>
    </row>
    <row r="4474" spans="1:6" x14ac:dyDescent="0.25">
      <c r="A4474" s="85">
        <v>1043209398</v>
      </c>
      <c r="E4474"/>
      <c r="F4474" s="85" t="s">
        <v>66</v>
      </c>
    </row>
    <row r="4475" spans="1:6" x14ac:dyDescent="0.25">
      <c r="A4475" s="85">
        <v>1104864487</v>
      </c>
      <c r="E4475" s="64"/>
      <c r="F4475" s="85" t="s">
        <v>63</v>
      </c>
    </row>
    <row r="4476" spans="1:6" x14ac:dyDescent="0.25">
      <c r="A4476" s="85">
        <v>1619931383</v>
      </c>
      <c r="E4476" s="64"/>
      <c r="F4476" s="85" t="s">
        <v>63</v>
      </c>
    </row>
    <row r="4477" spans="1:6" x14ac:dyDescent="0.25">
      <c r="A4477" s="85">
        <v>1811986581</v>
      </c>
      <c r="E4477"/>
      <c r="F4477" s="85" t="s">
        <v>63</v>
      </c>
    </row>
    <row r="4478" spans="1:6" x14ac:dyDescent="0.25">
      <c r="A4478" s="85">
        <v>1487654349</v>
      </c>
      <c r="E4478" s="64"/>
      <c r="F4478" s="85" t="s">
        <v>63</v>
      </c>
    </row>
    <row r="4479" spans="1:6" x14ac:dyDescent="0.25">
      <c r="A4479" s="85">
        <v>1497797708</v>
      </c>
      <c r="E4479"/>
      <c r="F4479" s="85" t="s">
        <v>63</v>
      </c>
    </row>
    <row r="4480" spans="1:6" x14ac:dyDescent="0.25">
      <c r="A4480" s="85">
        <v>1750591616</v>
      </c>
      <c r="E4480"/>
      <c r="F4480" s="85" t="s">
        <v>66</v>
      </c>
    </row>
    <row r="4481" spans="1:6" x14ac:dyDescent="0.25">
      <c r="A4481" s="85">
        <v>1801836507</v>
      </c>
      <c r="E4481" s="64"/>
      <c r="F4481" s="85" t="s">
        <v>66</v>
      </c>
    </row>
    <row r="4482" spans="1:6" x14ac:dyDescent="0.25">
      <c r="A4482" s="85">
        <v>1780772897</v>
      </c>
      <c r="E4482"/>
      <c r="F4482" s="85" t="s">
        <v>63</v>
      </c>
    </row>
    <row r="4483" spans="1:6" x14ac:dyDescent="0.25">
      <c r="A4483" s="85">
        <v>1598966301</v>
      </c>
      <c r="E4483"/>
      <c r="F4483" s="85" t="s">
        <v>63</v>
      </c>
    </row>
    <row r="4484" spans="1:6" x14ac:dyDescent="0.25">
      <c r="A4484" s="85">
        <v>1720244478</v>
      </c>
      <c r="E4484"/>
      <c r="F4484" s="85" t="s">
        <v>63</v>
      </c>
    </row>
    <row r="4485" spans="1:6" x14ac:dyDescent="0.25">
      <c r="A4485" s="85">
        <v>1124013636</v>
      </c>
      <c r="E4485"/>
      <c r="F4485" s="85" t="s">
        <v>67</v>
      </c>
    </row>
    <row r="4486" spans="1:6" x14ac:dyDescent="0.25">
      <c r="A4486" s="85">
        <v>1528012259</v>
      </c>
      <c r="E4486" s="64"/>
      <c r="F4486" s="85" t="s">
        <v>63</v>
      </c>
    </row>
    <row r="4487" spans="1:6" x14ac:dyDescent="0.25">
      <c r="A4487" s="85">
        <v>1609033315</v>
      </c>
      <c r="E4487"/>
      <c r="F4487" s="85" t="s">
        <v>70</v>
      </c>
    </row>
    <row r="4488" spans="1:6" x14ac:dyDescent="0.25">
      <c r="A4488" s="85">
        <v>1104150234</v>
      </c>
      <c r="E4488"/>
      <c r="F4488" s="85" t="s">
        <v>63</v>
      </c>
    </row>
    <row r="4489" spans="1:6" x14ac:dyDescent="0.25">
      <c r="A4489" s="85">
        <v>1871759100</v>
      </c>
      <c r="E4489"/>
      <c r="F4489" s="85" t="s">
        <v>70</v>
      </c>
    </row>
    <row r="4490" spans="1:6" x14ac:dyDescent="0.25">
      <c r="A4490" s="85">
        <v>1487738811</v>
      </c>
      <c r="E4490" s="64"/>
      <c r="F4490" s="85" t="s">
        <v>66</v>
      </c>
    </row>
    <row r="4491" spans="1:6" x14ac:dyDescent="0.25">
      <c r="A4491" s="85">
        <v>1780833343</v>
      </c>
      <c r="E4491" s="64"/>
      <c r="F4491" s="85" t="s">
        <v>63</v>
      </c>
    </row>
    <row r="4492" spans="1:6" x14ac:dyDescent="0.25">
      <c r="A4492" s="85">
        <v>1447679584</v>
      </c>
      <c r="E4492"/>
      <c r="F4492" s="85" t="s">
        <v>66</v>
      </c>
    </row>
    <row r="4493" spans="1:6" x14ac:dyDescent="0.25">
      <c r="A4493" s="85">
        <v>1679987994</v>
      </c>
      <c r="E4493" s="64"/>
      <c r="F4493" s="85" t="s">
        <v>66</v>
      </c>
    </row>
    <row r="4494" spans="1:6" x14ac:dyDescent="0.25">
      <c r="A4494" s="85">
        <v>1912410358</v>
      </c>
      <c r="E4494"/>
      <c r="F4494" s="85" t="s">
        <v>63</v>
      </c>
    </row>
    <row r="4495" spans="1:6" x14ac:dyDescent="0.25">
      <c r="A4495" s="85" t="s">
        <v>69</v>
      </c>
      <c r="E4495" s="64"/>
      <c r="F4495" s="85" t="s">
        <v>66</v>
      </c>
    </row>
    <row r="4496" spans="1:6" x14ac:dyDescent="0.25">
      <c r="A4496" s="85">
        <v>1871998518</v>
      </c>
      <c r="E4496" s="64"/>
      <c r="F4496" s="85" t="s">
        <v>66</v>
      </c>
    </row>
    <row r="4497" spans="1:6" x14ac:dyDescent="0.25">
      <c r="A4497" s="85">
        <v>1841729670</v>
      </c>
      <c r="E4497" s="64"/>
      <c r="F4497" s="85" t="s">
        <v>67</v>
      </c>
    </row>
    <row r="4498" spans="1:6" x14ac:dyDescent="0.25">
      <c r="A4498" s="85">
        <v>1407333115</v>
      </c>
      <c r="E4498" s="64"/>
      <c r="F4498" s="85" t="s">
        <v>66</v>
      </c>
    </row>
    <row r="4499" spans="1:6" x14ac:dyDescent="0.25">
      <c r="A4499" s="85">
        <v>1629612833</v>
      </c>
      <c r="E4499" s="64"/>
      <c r="F4499" s="85" t="s">
        <v>68</v>
      </c>
    </row>
    <row r="4500" spans="1:6" x14ac:dyDescent="0.25">
      <c r="A4500" s="85">
        <v>1285890582</v>
      </c>
      <c r="E4500" s="64"/>
      <c r="F4500" s="85" t="s">
        <v>66</v>
      </c>
    </row>
    <row r="4501" spans="1:6" x14ac:dyDescent="0.25">
      <c r="A4501" s="85">
        <v>1386272060</v>
      </c>
      <c r="E4501" s="64"/>
      <c r="F4501" s="85" t="s">
        <v>67</v>
      </c>
    </row>
    <row r="4502" spans="1:6" x14ac:dyDescent="0.25">
      <c r="A4502" s="85">
        <v>1588289532</v>
      </c>
      <c r="E4502"/>
      <c r="F4502" s="85" t="s">
        <v>67</v>
      </c>
    </row>
    <row r="4503" spans="1:6" x14ac:dyDescent="0.25">
      <c r="A4503" s="85">
        <v>1235848672</v>
      </c>
      <c r="E4503" s="64"/>
      <c r="F4503" s="85" t="s">
        <v>70</v>
      </c>
    </row>
    <row r="4504" spans="1:6" x14ac:dyDescent="0.25">
      <c r="A4504" s="85">
        <v>1720069297</v>
      </c>
      <c r="E4504"/>
      <c r="F4504" s="85" t="s">
        <v>68</v>
      </c>
    </row>
    <row r="4505" spans="1:6" x14ac:dyDescent="0.25">
      <c r="A4505" s="85">
        <v>1306083936</v>
      </c>
      <c r="E4505"/>
      <c r="F4505" s="85" t="s">
        <v>63</v>
      </c>
    </row>
    <row r="4506" spans="1:6" x14ac:dyDescent="0.25">
      <c r="A4506" s="85">
        <v>1730173436</v>
      </c>
      <c r="E4506" s="64"/>
      <c r="F4506" s="85" t="s">
        <v>70</v>
      </c>
    </row>
    <row r="4507" spans="1:6" x14ac:dyDescent="0.25">
      <c r="A4507" s="85">
        <v>1043404593</v>
      </c>
      <c r="E4507"/>
      <c r="F4507" s="85" t="s">
        <v>68</v>
      </c>
    </row>
    <row r="4508" spans="1:6" x14ac:dyDescent="0.25">
      <c r="A4508" s="85">
        <v>1982703914</v>
      </c>
      <c r="E4508"/>
      <c r="F4508" s="85" t="s">
        <v>63</v>
      </c>
    </row>
    <row r="4509" spans="1:6" x14ac:dyDescent="0.25">
      <c r="A4509" s="85">
        <v>1922033265</v>
      </c>
      <c r="E4509"/>
      <c r="F4509" s="85" t="s">
        <v>68</v>
      </c>
    </row>
    <row r="4510" spans="1:6" x14ac:dyDescent="0.25">
      <c r="A4510" s="85">
        <v>1548236391</v>
      </c>
      <c r="E4510"/>
      <c r="F4510" s="85" t="s">
        <v>63</v>
      </c>
    </row>
    <row r="4511" spans="1:6" x14ac:dyDescent="0.25">
      <c r="A4511" s="85">
        <v>1508882325</v>
      </c>
      <c r="E4511"/>
      <c r="F4511" s="85" t="s">
        <v>66</v>
      </c>
    </row>
    <row r="4512" spans="1:6" x14ac:dyDescent="0.25">
      <c r="A4512" s="85">
        <v>1679889166</v>
      </c>
      <c r="E4512" s="64"/>
      <c r="F4512" s="85" t="s">
        <v>66</v>
      </c>
    </row>
    <row r="4513" spans="1:6" x14ac:dyDescent="0.25">
      <c r="A4513" s="85">
        <v>1689930257</v>
      </c>
      <c r="E4513"/>
      <c r="F4513" s="85" t="s">
        <v>63</v>
      </c>
    </row>
    <row r="4514" spans="1:6" x14ac:dyDescent="0.25">
      <c r="A4514" s="85">
        <v>1548548084</v>
      </c>
      <c r="E4514"/>
      <c r="F4514" s="85" t="s">
        <v>70</v>
      </c>
    </row>
    <row r="4515" spans="1:6" x14ac:dyDescent="0.25">
      <c r="A4515" s="85">
        <v>1578983771</v>
      </c>
      <c r="E4515" s="64"/>
      <c r="F4515" s="85" t="s">
        <v>63</v>
      </c>
    </row>
    <row r="4516" spans="1:6" x14ac:dyDescent="0.25">
      <c r="A4516" s="85">
        <v>1932654555</v>
      </c>
      <c r="E4516" s="64"/>
      <c r="F4516" s="85" t="s">
        <v>66</v>
      </c>
    </row>
    <row r="4517" spans="1:6" x14ac:dyDescent="0.25">
      <c r="A4517" s="85">
        <v>1255834552</v>
      </c>
      <c r="E4517" s="64"/>
      <c r="F4517" s="85" t="s">
        <v>63</v>
      </c>
    </row>
    <row r="4518" spans="1:6" x14ac:dyDescent="0.25">
      <c r="A4518" s="85">
        <v>1881160638</v>
      </c>
      <c r="E4518" s="64"/>
      <c r="F4518" s="85" t="s">
        <v>67</v>
      </c>
    </row>
    <row r="4519" spans="1:6" x14ac:dyDescent="0.25">
      <c r="A4519" s="85">
        <v>1841923695</v>
      </c>
      <c r="E4519" s="64"/>
      <c r="F4519" s="85" t="s">
        <v>68</v>
      </c>
    </row>
    <row r="4520" spans="1:6" x14ac:dyDescent="0.25">
      <c r="A4520" s="85">
        <v>1487644613</v>
      </c>
      <c r="E4520"/>
      <c r="F4520" s="85" t="s">
        <v>66</v>
      </c>
    </row>
    <row r="4521" spans="1:6" x14ac:dyDescent="0.25">
      <c r="A4521" s="85">
        <v>1790721165</v>
      </c>
      <c r="E4521" s="64"/>
      <c r="F4521" s="85" t="s">
        <v>63</v>
      </c>
    </row>
    <row r="4522" spans="1:6" x14ac:dyDescent="0.25">
      <c r="A4522" s="85">
        <v>1396948824</v>
      </c>
      <c r="E4522"/>
      <c r="F4522" s="85" t="s">
        <v>70</v>
      </c>
    </row>
    <row r="4523" spans="1:6" x14ac:dyDescent="0.25">
      <c r="A4523" s="85">
        <v>1346213386</v>
      </c>
      <c r="E4523"/>
      <c r="F4523" s="85" t="s">
        <v>66</v>
      </c>
    </row>
    <row r="4524" spans="1:6" x14ac:dyDescent="0.25">
      <c r="A4524" s="85">
        <v>1841291697</v>
      </c>
      <c r="E4524" s="64"/>
      <c r="F4524" s="85" t="s">
        <v>63</v>
      </c>
    </row>
    <row r="4525" spans="1:6" x14ac:dyDescent="0.25">
      <c r="A4525" s="85">
        <v>1811987902</v>
      </c>
      <c r="E4525" s="64"/>
      <c r="F4525" s="85" t="s">
        <v>63</v>
      </c>
    </row>
    <row r="4526" spans="1:6" x14ac:dyDescent="0.25">
      <c r="A4526" s="85">
        <v>1477657070</v>
      </c>
      <c r="E4526" s="64"/>
      <c r="F4526" s="85" t="s">
        <v>63</v>
      </c>
    </row>
    <row r="4527" spans="1:6" x14ac:dyDescent="0.25">
      <c r="A4527" s="85">
        <v>1760478838</v>
      </c>
      <c r="E4527" s="64"/>
      <c r="F4527" s="85" t="s">
        <v>63</v>
      </c>
    </row>
    <row r="4528" spans="1:6" x14ac:dyDescent="0.25">
      <c r="A4528" s="85">
        <v>1447253539</v>
      </c>
      <c r="E4528" s="64"/>
      <c r="F4528" s="85" t="s">
        <v>63</v>
      </c>
    </row>
    <row r="4529" spans="1:6" x14ac:dyDescent="0.25">
      <c r="A4529" s="85">
        <v>1184617938</v>
      </c>
      <c r="E4529" s="64"/>
      <c r="F4529" s="85" t="s">
        <v>67</v>
      </c>
    </row>
    <row r="4530" spans="1:6" x14ac:dyDescent="0.25">
      <c r="A4530" s="85">
        <v>1750334538</v>
      </c>
      <c r="E4530" s="64"/>
      <c r="F4530" s="85" t="s">
        <v>63</v>
      </c>
    </row>
    <row r="4531" spans="1:6" x14ac:dyDescent="0.25">
      <c r="A4531" s="85">
        <v>1841304458</v>
      </c>
      <c r="E4531" s="64"/>
      <c r="F4531" s="85" t="s">
        <v>63</v>
      </c>
    </row>
    <row r="4532" spans="1:6" x14ac:dyDescent="0.25">
      <c r="A4532" s="85">
        <v>1922055276</v>
      </c>
      <c r="E4532"/>
      <c r="F4532" s="85" t="s">
        <v>70</v>
      </c>
    </row>
    <row r="4533" spans="1:6" x14ac:dyDescent="0.25">
      <c r="A4533" s="85">
        <v>1487632238</v>
      </c>
      <c r="E4533"/>
      <c r="F4533" s="85" t="s">
        <v>67</v>
      </c>
    </row>
    <row r="4534" spans="1:6" x14ac:dyDescent="0.25">
      <c r="A4534" s="85">
        <v>1588618359</v>
      </c>
      <c r="E4534"/>
      <c r="F4534" s="85" t="s">
        <v>68</v>
      </c>
    </row>
    <row r="4535" spans="1:6" x14ac:dyDescent="0.25">
      <c r="A4535" s="85">
        <v>1922198282</v>
      </c>
      <c r="E4535"/>
      <c r="F4535" s="85" t="s">
        <v>70</v>
      </c>
    </row>
    <row r="4536" spans="1:6" x14ac:dyDescent="0.25">
      <c r="A4536" s="85">
        <v>1114945953</v>
      </c>
      <c r="E4536" s="64"/>
      <c r="F4536" s="85" t="s">
        <v>67</v>
      </c>
    </row>
    <row r="4537" spans="1:6" x14ac:dyDescent="0.25">
      <c r="A4537" s="85">
        <v>1689871717</v>
      </c>
      <c r="E4537" s="64"/>
      <c r="F4537" s="85" t="s">
        <v>66</v>
      </c>
    </row>
    <row r="4538" spans="1:6" x14ac:dyDescent="0.25">
      <c r="A4538" s="85">
        <v>1982634598</v>
      </c>
      <c r="E4538" s="64"/>
      <c r="F4538" s="85" t="s">
        <v>66</v>
      </c>
    </row>
    <row r="4539" spans="1:6" x14ac:dyDescent="0.25">
      <c r="A4539" s="85">
        <v>1568626653</v>
      </c>
      <c r="E4539" s="64"/>
      <c r="F4539" s="85" t="s">
        <v>63</v>
      </c>
    </row>
    <row r="4540" spans="1:6" x14ac:dyDescent="0.25">
      <c r="A4540" s="85">
        <v>1487616132</v>
      </c>
      <c r="E4540" s="64"/>
      <c r="F4540" s="85" t="s">
        <v>66</v>
      </c>
    </row>
    <row r="4541" spans="1:6" x14ac:dyDescent="0.25">
      <c r="A4541" s="85">
        <v>1598805574</v>
      </c>
      <c r="E4541" s="64"/>
      <c r="F4541" s="85" t="s">
        <v>67</v>
      </c>
    </row>
    <row r="4542" spans="1:6" x14ac:dyDescent="0.25">
      <c r="A4542" s="85">
        <v>1518198910</v>
      </c>
      <c r="E4542" s="64"/>
      <c r="F4542" s="85" t="s">
        <v>66</v>
      </c>
    </row>
    <row r="4543" spans="1:6" x14ac:dyDescent="0.25">
      <c r="A4543" s="85">
        <v>1104086628</v>
      </c>
      <c r="E4543" s="64"/>
      <c r="F4543" s="85" t="s">
        <v>66</v>
      </c>
    </row>
    <row r="4544" spans="1:6" x14ac:dyDescent="0.25">
      <c r="A4544" s="85">
        <v>1639471667</v>
      </c>
      <c r="E4544" s="64"/>
      <c r="F4544" s="85" t="s">
        <v>68</v>
      </c>
    </row>
    <row r="4545" spans="1:6" x14ac:dyDescent="0.25">
      <c r="A4545" s="85">
        <v>1902099484</v>
      </c>
      <c r="E4545" s="64"/>
      <c r="F4545" s="85" t="s">
        <v>63</v>
      </c>
    </row>
    <row r="4546" spans="1:6" x14ac:dyDescent="0.25">
      <c r="A4546" s="85">
        <v>1235347485</v>
      </c>
      <c r="E4546" s="64"/>
      <c r="F4546" s="85" t="s">
        <v>67</v>
      </c>
    </row>
    <row r="4547" spans="1:6" x14ac:dyDescent="0.25">
      <c r="A4547" s="85">
        <v>1891062089</v>
      </c>
      <c r="E4547" s="64"/>
      <c r="F4547" s="85" t="s">
        <v>70</v>
      </c>
    </row>
    <row r="4548" spans="1:6" x14ac:dyDescent="0.25">
      <c r="A4548" s="85">
        <v>1548689060</v>
      </c>
      <c r="E4548" s="64"/>
      <c r="F4548" s="85" t="s">
        <v>63</v>
      </c>
    </row>
    <row r="4549" spans="1:6" x14ac:dyDescent="0.25">
      <c r="A4549" s="85">
        <v>1154611457</v>
      </c>
      <c r="E4549" s="64"/>
      <c r="F4549" s="85" t="s">
        <v>67</v>
      </c>
    </row>
    <row r="4550" spans="1:6" x14ac:dyDescent="0.25">
      <c r="A4550" s="85">
        <v>1902291594</v>
      </c>
      <c r="E4550" s="64"/>
      <c r="F4550" s="85" t="s">
        <v>63</v>
      </c>
    </row>
    <row r="4551" spans="1:6" x14ac:dyDescent="0.25">
      <c r="A4551" s="85">
        <v>1568859031</v>
      </c>
      <c r="E4551" s="64"/>
      <c r="F4551" s="85" t="s">
        <v>67</v>
      </c>
    </row>
    <row r="4552" spans="1:6" x14ac:dyDescent="0.25">
      <c r="A4552" s="85">
        <v>1174822845</v>
      </c>
      <c r="E4552" s="64"/>
      <c r="F4552" s="85" t="s">
        <v>70</v>
      </c>
    </row>
    <row r="4553" spans="1:6" x14ac:dyDescent="0.25">
      <c r="A4553" s="85">
        <v>1871139394</v>
      </c>
      <c r="E4553" s="64"/>
      <c r="F4553" s="85" t="s">
        <v>66</v>
      </c>
    </row>
    <row r="4554" spans="1:6" x14ac:dyDescent="0.25">
      <c r="A4554" s="85">
        <v>1811085616</v>
      </c>
      <c r="E4554" s="64"/>
      <c r="F4554" s="85" t="s">
        <v>63</v>
      </c>
    </row>
    <row r="4555" spans="1:6" x14ac:dyDescent="0.25">
      <c r="A4555" s="85">
        <v>1063416634</v>
      </c>
      <c r="E4555" s="64"/>
      <c r="F4555" s="85" t="s">
        <v>66</v>
      </c>
    </row>
    <row r="4556" spans="1:6" x14ac:dyDescent="0.25">
      <c r="A4556" s="85">
        <v>1881637304</v>
      </c>
      <c r="E4556" s="64"/>
      <c r="F4556" s="85" t="s">
        <v>66</v>
      </c>
    </row>
    <row r="4557" spans="1:6" x14ac:dyDescent="0.25">
      <c r="A4557" s="85">
        <v>1801839501</v>
      </c>
      <c r="E4557" s="64"/>
      <c r="F4557" s="85" t="s">
        <v>66</v>
      </c>
    </row>
    <row r="4558" spans="1:6" x14ac:dyDescent="0.25">
      <c r="A4558" s="85">
        <v>1689641391</v>
      </c>
      <c r="E4558" s="64"/>
      <c r="F4558" s="85" t="s">
        <v>63</v>
      </c>
    </row>
    <row r="4559" spans="1:6" x14ac:dyDescent="0.25">
      <c r="A4559" s="85">
        <v>1306848965</v>
      </c>
      <c r="E4559" s="64"/>
      <c r="F4559" s="85" t="s">
        <v>66</v>
      </c>
    </row>
    <row r="4560" spans="1:6" x14ac:dyDescent="0.25">
      <c r="A4560" s="85">
        <v>1477710564</v>
      </c>
      <c r="E4560" s="64"/>
      <c r="F4560" s="85" t="s">
        <v>63</v>
      </c>
    </row>
    <row r="4561" spans="1:6" x14ac:dyDescent="0.25">
      <c r="A4561" s="85">
        <v>1841283389</v>
      </c>
      <c r="E4561" s="64"/>
      <c r="F4561" s="85" t="s">
        <v>66</v>
      </c>
    </row>
    <row r="4562" spans="1:6" x14ac:dyDescent="0.25">
      <c r="A4562" s="85">
        <v>1790753317</v>
      </c>
      <c r="E4562" s="64"/>
      <c r="F4562" s="85" t="s">
        <v>68</v>
      </c>
    </row>
    <row r="4563" spans="1:6" x14ac:dyDescent="0.25">
      <c r="A4563" s="85">
        <v>1063441863</v>
      </c>
      <c r="E4563" s="64"/>
      <c r="F4563" s="85" t="s">
        <v>66</v>
      </c>
    </row>
    <row r="4564" spans="1:6" x14ac:dyDescent="0.25">
      <c r="A4564" s="85">
        <v>1821061383</v>
      </c>
      <c r="E4564" s="64"/>
      <c r="F4564" s="85" t="s">
        <v>63</v>
      </c>
    </row>
    <row r="4565" spans="1:6" x14ac:dyDescent="0.25">
      <c r="A4565" s="85">
        <v>1386870095</v>
      </c>
      <c r="E4565" s="64"/>
      <c r="F4565" s="85" t="s">
        <v>70</v>
      </c>
    </row>
    <row r="4566" spans="1:6" x14ac:dyDescent="0.25">
      <c r="A4566" s="85">
        <v>1508962325</v>
      </c>
      <c r="E4566" s="64"/>
      <c r="F4566" s="85" t="s">
        <v>66</v>
      </c>
    </row>
    <row r="4567" spans="1:6" x14ac:dyDescent="0.25">
      <c r="A4567" s="85">
        <v>1538128616</v>
      </c>
      <c r="E4567" s="64"/>
      <c r="F4567" s="85" t="s">
        <v>68</v>
      </c>
    </row>
    <row r="4568" spans="1:6" x14ac:dyDescent="0.25">
      <c r="A4568" s="85">
        <v>1609002229</v>
      </c>
      <c r="E4568" s="64"/>
      <c r="F4568" s="85" t="s">
        <v>66</v>
      </c>
    </row>
    <row r="4569" spans="1:6" x14ac:dyDescent="0.25">
      <c r="A4569" s="85">
        <v>1487862066</v>
      </c>
      <c r="E4569" s="64"/>
      <c r="F4569" s="85" t="s">
        <v>66</v>
      </c>
    </row>
    <row r="4570" spans="1:6" x14ac:dyDescent="0.25">
      <c r="A4570" s="85">
        <v>1831480573</v>
      </c>
      <c r="E4570" s="64"/>
      <c r="F4570" s="85" t="s">
        <v>67</v>
      </c>
    </row>
    <row r="4571" spans="1:6" x14ac:dyDescent="0.25">
      <c r="A4571" s="85">
        <v>1598041766</v>
      </c>
      <c r="E4571" s="64"/>
      <c r="F4571" s="85" t="s">
        <v>63</v>
      </c>
    </row>
    <row r="4572" spans="1:6" x14ac:dyDescent="0.25">
      <c r="A4572" s="85">
        <v>1790020741</v>
      </c>
      <c r="E4572" s="64"/>
      <c r="F4572" s="85" t="s">
        <v>66</v>
      </c>
    </row>
    <row r="4573" spans="1:6" x14ac:dyDescent="0.25">
      <c r="A4573" s="85">
        <v>1083952998</v>
      </c>
      <c r="E4573" s="64"/>
      <c r="F4573" s="85" t="s">
        <v>66</v>
      </c>
    </row>
    <row r="4574" spans="1:6" x14ac:dyDescent="0.25">
      <c r="A4574" s="85">
        <v>1588094569</v>
      </c>
      <c r="E4574" s="64"/>
      <c r="F4574" s="85" t="s">
        <v>67</v>
      </c>
    </row>
    <row r="4575" spans="1:6" x14ac:dyDescent="0.25">
      <c r="A4575" s="85">
        <v>1174800908</v>
      </c>
      <c r="E4575"/>
      <c r="F4575" s="85" t="s">
        <v>68</v>
      </c>
    </row>
    <row r="4576" spans="1:6" x14ac:dyDescent="0.25">
      <c r="A4576" s="85">
        <v>1033472071</v>
      </c>
      <c r="E4576" s="64"/>
      <c r="F4576" s="85" t="s">
        <v>63</v>
      </c>
    </row>
    <row r="4577" spans="1:6" x14ac:dyDescent="0.25">
      <c r="A4577" s="85">
        <v>1003290883</v>
      </c>
      <c r="E4577" s="64"/>
      <c r="F4577" s="85" t="s">
        <v>66</v>
      </c>
    </row>
    <row r="4578" spans="1:6" x14ac:dyDescent="0.25">
      <c r="A4578" s="85">
        <v>1477915742</v>
      </c>
      <c r="E4578" s="64"/>
      <c r="F4578" s="85" t="s">
        <v>66</v>
      </c>
    </row>
    <row r="4579" spans="1:6" x14ac:dyDescent="0.25">
      <c r="A4579" s="85">
        <v>1609257799</v>
      </c>
      <c r="E4579" s="64"/>
      <c r="F4579" s="85" t="s">
        <v>67</v>
      </c>
    </row>
    <row r="4580" spans="1:6" x14ac:dyDescent="0.25">
      <c r="A4580" s="85">
        <v>1962803643</v>
      </c>
      <c r="E4580" s="64"/>
      <c r="F4580" s="85" t="s">
        <v>66</v>
      </c>
    </row>
    <row r="4581" spans="1:6" x14ac:dyDescent="0.25">
      <c r="A4581" s="85">
        <v>1780047332</v>
      </c>
      <c r="E4581"/>
      <c r="F4581" s="85" t="s">
        <v>63</v>
      </c>
    </row>
    <row r="4582" spans="1:6" x14ac:dyDescent="0.25">
      <c r="A4582" s="85">
        <v>1669933818</v>
      </c>
      <c r="E4582" s="64"/>
      <c r="F4582" s="85" t="s">
        <v>63</v>
      </c>
    </row>
    <row r="4583" spans="1:6" x14ac:dyDescent="0.25">
      <c r="A4583" s="85">
        <v>1194319087</v>
      </c>
      <c r="E4583" s="64"/>
      <c r="F4583" s="85" t="s">
        <v>66</v>
      </c>
    </row>
    <row r="4584" spans="1:6" x14ac:dyDescent="0.25">
      <c r="A4584" s="85">
        <v>1184294878</v>
      </c>
      <c r="E4584" s="64"/>
      <c r="F4584" s="85" t="s">
        <v>70</v>
      </c>
    </row>
    <row r="4585" spans="1:6" x14ac:dyDescent="0.25">
      <c r="A4585" s="85">
        <v>1194722009</v>
      </c>
      <c r="E4585" s="64"/>
      <c r="F4585" s="85" t="s">
        <v>66</v>
      </c>
    </row>
    <row r="4586" spans="1:6" x14ac:dyDescent="0.25">
      <c r="A4586" s="85">
        <v>1386733558</v>
      </c>
      <c r="E4586"/>
      <c r="F4586" s="85" t="s">
        <v>63</v>
      </c>
    </row>
    <row r="4587" spans="1:6" x14ac:dyDescent="0.25">
      <c r="A4587" s="85">
        <v>1972516748</v>
      </c>
      <c r="E4587" s="64"/>
      <c r="F4587" s="85" t="s">
        <v>68</v>
      </c>
    </row>
    <row r="4588" spans="1:6" x14ac:dyDescent="0.25">
      <c r="A4588" s="85">
        <v>1598927667</v>
      </c>
      <c r="E4588" s="64"/>
      <c r="F4588" s="85" t="s">
        <v>63</v>
      </c>
    </row>
    <row r="4589" spans="1:6" x14ac:dyDescent="0.25">
      <c r="A4589" s="85">
        <v>1306820618</v>
      </c>
      <c r="E4589"/>
      <c r="F4589" s="85" t="s">
        <v>63</v>
      </c>
    </row>
    <row r="4590" spans="1:6" x14ac:dyDescent="0.25">
      <c r="A4590" s="85">
        <v>1609929868</v>
      </c>
      <c r="E4590" s="64"/>
      <c r="F4590" s="85" t="s">
        <v>66</v>
      </c>
    </row>
    <row r="4591" spans="1:6" x14ac:dyDescent="0.25">
      <c r="A4591" s="85">
        <v>1811960347</v>
      </c>
      <c r="E4591" s="64"/>
      <c r="F4591" s="85" t="s">
        <v>66</v>
      </c>
    </row>
    <row r="4592" spans="1:6" x14ac:dyDescent="0.25">
      <c r="A4592" s="85">
        <v>1538194048</v>
      </c>
      <c r="E4592" s="64"/>
      <c r="F4592" s="85" t="s">
        <v>68</v>
      </c>
    </row>
    <row r="4593" spans="1:6" x14ac:dyDescent="0.25">
      <c r="A4593" s="85">
        <v>1104903566</v>
      </c>
      <c r="E4593" s="64"/>
      <c r="F4593" s="85" t="s">
        <v>66</v>
      </c>
    </row>
    <row r="4594" spans="1:6" x14ac:dyDescent="0.25">
      <c r="A4594" s="85">
        <v>1538187240</v>
      </c>
      <c r="E4594" s="64"/>
      <c r="F4594" s="85" t="s">
        <v>63</v>
      </c>
    </row>
    <row r="4595" spans="1:6" x14ac:dyDescent="0.25">
      <c r="A4595" s="85">
        <v>1760761449</v>
      </c>
      <c r="E4595" s="64"/>
      <c r="F4595" s="85" t="s">
        <v>68</v>
      </c>
    </row>
    <row r="4596" spans="1:6" x14ac:dyDescent="0.25">
      <c r="A4596" s="85">
        <v>1295864395</v>
      </c>
      <c r="E4596"/>
      <c r="F4596" s="85" t="s">
        <v>67</v>
      </c>
    </row>
    <row r="4597" spans="1:6" x14ac:dyDescent="0.25">
      <c r="A4597" s="85">
        <v>1952395766</v>
      </c>
      <c r="E4597" s="64"/>
      <c r="F4597" s="85" t="s">
        <v>66</v>
      </c>
    </row>
    <row r="4598" spans="1:6" x14ac:dyDescent="0.25">
      <c r="A4598" s="85">
        <v>1184941791</v>
      </c>
      <c r="E4598" s="64"/>
      <c r="F4598" s="85" t="s">
        <v>63</v>
      </c>
    </row>
    <row r="4599" spans="1:6" x14ac:dyDescent="0.25">
      <c r="A4599" s="85">
        <v>1588612691</v>
      </c>
      <c r="E4599"/>
      <c r="F4599" s="85" t="s">
        <v>67</v>
      </c>
    </row>
    <row r="4600" spans="1:6" x14ac:dyDescent="0.25">
      <c r="A4600" s="85">
        <v>1356528566</v>
      </c>
      <c r="E4600" s="64"/>
      <c r="F4600" s="85" t="s">
        <v>63</v>
      </c>
    </row>
    <row r="4601" spans="1:6" x14ac:dyDescent="0.25">
      <c r="A4601" s="85">
        <v>1063667608</v>
      </c>
      <c r="E4601" s="64"/>
      <c r="F4601" s="85" t="s">
        <v>63</v>
      </c>
    </row>
    <row r="4602" spans="1:6" x14ac:dyDescent="0.25">
      <c r="A4602" s="85">
        <v>1992055248</v>
      </c>
      <c r="E4602" s="64"/>
      <c r="F4602" s="85" t="s">
        <v>66</v>
      </c>
    </row>
    <row r="4603" spans="1:6" x14ac:dyDescent="0.25">
      <c r="A4603" s="85">
        <v>1437437613</v>
      </c>
      <c r="E4603"/>
      <c r="F4603" s="85" t="s">
        <v>66</v>
      </c>
    </row>
    <row r="4604" spans="1:6" x14ac:dyDescent="0.25">
      <c r="A4604" s="85">
        <v>1629473251</v>
      </c>
      <c r="E4604"/>
      <c r="F4604" s="85" t="s">
        <v>66</v>
      </c>
    </row>
    <row r="4605" spans="1:6" x14ac:dyDescent="0.25">
      <c r="A4605" s="85">
        <v>1639546039</v>
      </c>
      <c r="E4605" s="64"/>
      <c r="F4605" s="85" t="s">
        <v>68</v>
      </c>
    </row>
    <row r="4606" spans="1:6" x14ac:dyDescent="0.25">
      <c r="A4606" s="85">
        <v>1528430931</v>
      </c>
      <c r="E4606" s="64"/>
      <c r="F4606" s="85" t="s">
        <v>66</v>
      </c>
    </row>
    <row r="4607" spans="1:6" x14ac:dyDescent="0.25">
      <c r="A4607" s="85">
        <v>1588027239</v>
      </c>
      <c r="E4607"/>
      <c r="F4607" s="85" t="s">
        <v>63</v>
      </c>
    </row>
    <row r="4608" spans="1:6" x14ac:dyDescent="0.25">
      <c r="A4608" s="85">
        <v>1902312994</v>
      </c>
      <c r="E4608" s="64"/>
      <c r="F4608" s="85" t="s">
        <v>63</v>
      </c>
    </row>
    <row r="4609" spans="1:6" x14ac:dyDescent="0.25">
      <c r="A4609" s="85">
        <v>1275018020</v>
      </c>
      <c r="E4609" s="64"/>
      <c r="F4609" s="85" t="s">
        <v>66</v>
      </c>
    </row>
    <row r="4610" spans="1:6" x14ac:dyDescent="0.25">
      <c r="A4610" s="85">
        <v>1104493220</v>
      </c>
      <c r="E4610" s="64"/>
      <c r="F4610" s="85" t="s">
        <v>66</v>
      </c>
    </row>
    <row r="4611" spans="1:6" x14ac:dyDescent="0.25">
      <c r="A4611" s="85">
        <v>1184659823</v>
      </c>
      <c r="E4611" s="64"/>
      <c r="F4611" s="85" t="s">
        <v>67</v>
      </c>
    </row>
    <row r="4612" spans="1:6" x14ac:dyDescent="0.25">
      <c r="A4612" s="85">
        <v>1528003977</v>
      </c>
      <c r="E4612" s="64"/>
      <c r="F4612" s="85" t="s">
        <v>68</v>
      </c>
    </row>
    <row r="4613" spans="1:6" x14ac:dyDescent="0.25">
      <c r="A4613" s="85">
        <v>1548246788</v>
      </c>
      <c r="E4613" s="64"/>
      <c r="F4613" s="85" t="s">
        <v>66</v>
      </c>
    </row>
    <row r="4614" spans="1:6" x14ac:dyDescent="0.25">
      <c r="A4614" s="85">
        <v>1982604831</v>
      </c>
      <c r="E4614" s="64"/>
      <c r="F4614" s="85" t="s">
        <v>70</v>
      </c>
    </row>
    <row r="4615" spans="1:6" x14ac:dyDescent="0.25">
      <c r="A4615" s="85">
        <v>1871652727</v>
      </c>
      <c r="E4615" s="64"/>
      <c r="F4615" s="85" t="s">
        <v>67</v>
      </c>
    </row>
    <row r="4616" spans="1:6" x14ac:dyDescent="0.25">
      <c r="A4616" s="85">
        <v>1699769257</v>
      </c>
      <c r="E4616"/>
      <c r="F4616" s="85" t="s">
        <v>68</v>
      </c>
    </row>
    <row r="4617" spans="1:6" x14ac:dyDescent="0.25">
      <c r="A4617" s="85">
        <v>1952367393</v>
      </c>
      <c r="E4617" s="64"/>
      <c r="F4617" s="85" t="s">
        <v>70</v>
      </c>
    </row>
    <row r="4618" spans="1:6" x14ac:dyDescent="0.25">
      <c r="A4618" s="85">
        <v>1619014214</v>
      </c>
      <c r="E4618" s="64"/>
      <c r="F4618" s="85" t="s">
        <v>66</v>
      </c>
    </row>
    <row r="4619" spans="1:6" x14ac:dyDescent="0.25">
      <c r="A4619" s="85">
        <v>1962645929</v>
      </c>
      <c r="E4619" s="64"/>
      <c r="F4619" s="85" t="s">
        <v>66</v>
      </c>
    </row>
    <row r="4620" spans="1:6" x14ac:dyDescent="0.25">
      <c r="A4620" s="85">
        <v>1891824777</v>
      </c>
      <c r="E4620"/>
      <c r="F4620" s="85" t="s">
        <v>63</v>
      </c>
    </row>
    <row r="4621" spans="1:6" x14ac:dyDescent="0.25">
      <c r="A4621" s="85">
        <v>1922087477</v>
      </c>
      <c r="E4621" s="64"/>
      <c r="F4621" s="85" t="s">
        <v>66</v>
      </c>
    </row>
    <row r="4622" spans="1:6" x14ac:dyDescent="0.25">
      <c r="A4622" s="85">
        <v>1770528697</v>
      </c>
      <c r="E4622" s="64"/>
      <c r="F4622" s="85" t="s">
        <v>68</v>
      </c>
    </row>
    <row r="4623" spans="1:6" x14ac:dyDescent="0.25">
      <c r="A4623" s="85">
        <v>1699877670</v>
      </c>
      <c r="E4623" s="64"/>
      <c r="F4623" s="85" t="s">
        <v>63</v>
      </c>
    </row>
    <row r="4624" spans="1:6" x14ac:dyDescent="0.25">
      <c r="A4624" s="85">
        <v>1174576052</v>
      </c>
      <c r="E4624" s="64"/>
      <c r="F4624" s="85" t="s">
        <v>67</v>
      </c>
    </row>
    <row r="4625" spans="1:6" x14ac:dyDescent="0.25">
      <c r="A4625" s="85">
        <v>1528002706</v>
      </c>
      <c r="E4625" s="64"/>
      <c r="F4625" s="85" t="s">
        <v>63</v>
      </c>
    </row>
    <row r="4626" spans="1:6" x14ac:dyDescent="0.25">
      <c r="A4626" s="85">
        <v>1144433673</v>
      </c>
      <c r="E4626" s="64"/>
      <c r="F4626" s="85" t="s">
        <v>67</v>
      </c>
    </row>
    <row r="4627" spans="1:6" x14ac:dyDescent="0.25">
      <c r="A4627" s="85">
        <v>1285844142</v>
      </c>
      <c r="E4627" s="64"/>
      <c r="F4627" s="85" t="s">
        <v>70</v>
      </c>
    </row>
    <row r="4628" spans="1:6" x14ac:dyDescent="0.25">
      <c r="A4628" s="85">
        <v>1093997819</v>
      </c>
      <c r="E4628" s="64"/>
      <c r="F4628" s="85" t="s">
        <v>66</v>
      </c>
    </row>
    <row r="4629" spans="1:6" x14ac:dyDescent="0.25">
      <c r="A4629" s="85">
        <v>1376864157</v>
      </c>
      <c r="E4629" s="64"/>
      <c r="F4629" s="85" t="s">
        <v>63</v>
      </c>
    </row>
    <row r="4630" spans="1:6" x14ac:dyDescent="0.25">
      <c r="A4630" s="85">
        <v>1649278474</v>
      </c>
      <c r="E4630" s="64"/>
      <c r="F4630" s="85" t="s">
        <v>68</v>
      </c>
    </row>
    <row r="4631" spans="1:6" x14ac:dyDescent="0.25">
      <c r="A4631" s="85">
        <v>1770742595</v>
      </c>
      <c r="E4631"/>
      <c r="F4631" s="85" t="s">
        <v>70</v>
      </c>
    </row>
    <row r="4632" spans="1:6" x14ac:dyDescent="0.25">
      <c r="A4632" s="85">
        <v>1982081428</v>
      </c>
      <c r="E4632" s="64"/>
      <c r="F4632" s="85" t="s">
        <v>63</v>
      </c>
    </row>
    <row r="4633" spans="1:6" x14ac:dyDescent="0.25">
      <c r="A4633" s="85">
        <v>1316507981</v>
      </c>
      <c r="E4633" s="64"/>
      <c r="F4633" s="85" t="s">
        <v>63</v>
      </c>
    </row>
    <row r="4634" spans="1:6" x14ac:dyDescent="0.25">
      <c r="A4634" s="85">
        <v>1962410548</v>
      </c>
      <c r="E4634" s="64"/>
      <c r="F4634" s="85" t="s">
        <v>63</v>
      </c>
    </row>
    <row r="4635" spans="1:6" x14ac:dyDescent="0.25">
      <c r="A4635" s="85">
        <v>1558366435</v>
      </c>
      <c r="E4635" s="64"/>
      <c r="F4635" s="85" t="s">
        <v>68</v>
      </c>
    </row>
    <row r="4636" spans="1:6" x14ac:dyDescent="0.25">
      <c r="A4636" s="85">
        <v>1821074618</v>
      </c>
      <c r="E4636" s="64"/>
      <c r="F4636" s="85" t="s">
        <v>66</v>
      </c>
    </row>
    <row r="4637" spans="1:6" x14ac:dyDescent="0.25">
      <c r="A4637" s="85">
        <v>1861436701</v>
      </c>
      <c r="E4637" s="64"/>
      <c r="F4637" s="85" t="s">
        <v>66</v>
      </c>
    </row>
    <row r="4638" spans="1:6" x14ac:dyDescent="0.25">
      <c r="A4638" s="85">
        <v>1790789022</v>
      </c>
      <c r="E4638" s="64"/>
      <c r="F4638" s="85" t="s">
        <v>63</v>
      </c>
    </row>
    <row r="4639" spans="1:6" x14ac:dyDescent="0.25">
      <c r="A4639" s="85">
        <v>1508973173</v>
      </c>
      <c r="E4639" s="64"/>
      <c r="F4639" s="85" t="s">
        <v>68</v>
      </c>
    </row>
    <row r="4640" spans="1:6" x14ac:dyDescent="0.25">
      <c r="A4640" s="85">
        <v>1477516938</v>
      </c>
      <c r="E4640" s="64"/>
      <c r="F4640" s="85" t="s">
        <v>66</v>
      </c>
    </row>
    <row r="4641" spans="1:6" x14ac:dyDescent="0.25">
      <c r="A4641" s="85">
        <v>1578653259</v>
      </c>
      <c r="E4641"/>
      <c r="F4641" s="85" t="s">
        <v>68</v>
      </c>
    </row>
    <row r="4642" spans="1:6" x14ac:dyDescent="0.25">
      <c r="A4642" s="85">
        <v>1457569386</v>
      </c>
      <c r="E4642" s="64"/>
      <c r="F4642" s="85" t="s">
        <v>63</v>
      </c>
    </row>
    <row r="4643" spans="1:6" x14ac:dyDescent="0.25">
      <c r="A4643" s="85">
        <v>1043387566</v>
      </c>
      <c r="E4643" s="64"/>
      <c r="F4643" s="85" t="s">
        <v>63</v>
      </c>
    </row>
    <row r="4644" spans="1:6" x14ac:dyDescent="0.25">
      <c r="A4644" s="85">
        <v>1457569998</v>
      </c>
      <c r="E4644" s="64"/>
      <c r="F4644" s="85" t="s">
        <v>66</v>
      </c>
    </row>
    <row r="4645" spans="1:6" x14ac:dyDescent="0.25">
      <c r="A4645" s="85">
        <v>1942225453</v>
      </c>
      <c r="E4645" s="64"/>
      <c r="F4645" s="85" t="s">
        <v>66</v>
      </c>
    </row>
    <row r="4646" spans="1:6" x14ac:dyDescent="0.25">
      <c r="A4646" s="85">
        <v>1265620462</v>
      </c>
      <c r="E4646"/>
      <c r="F4646" s="85" t="s">
        <v>63</v>
      </c>
    </row>
    <row r="4647" spans="1:6" x14ac:dyDescent="0.25">
      <c r="A4647" s="85">
        <v>1548418197</v>
      </c>
      <c r="E4647" s="64"/>
      <c r="F4647" s="85" t="s">
        <v>63</v>
      </c>
    </row>
    <row r="4648" spans="1:6" x14ac:dyDescent="0.25">
      <c r="A4648" s="85">
        <v>1629185616</v>
      </c>
      <c r="E4648" s="64"/>
      <c r="F4648" s="85" t="s">
        <v>68</v>
      </c>
    </row>
    <row r="4649" spans="1:6" x14ac:dyDescent="0.25">
      <c r="A4649" s="85">
        <v>1639143480</v>
      </c>
      <c r="E4649" s="64"/>
      <c r="F4649" s="85" t="s">
        <v>68</v>
      </c>
    </row>
    <row r="4650" spans="1:6" x14ac:dyDescent="0.25">
      <c r="A4650" s="85">
        <v>1538257464</v>
      </c>
      <c r="E4650" s="64"/>
      <c r="F4650" s="85" t="s">
        <v>63</v>
      </c>
    </row>
    <row r="4651" spans="1:6" x14ac:dyDescent="0.25">
      <c r="A4651" s="85">
        <v>1821199464</v>
      </c>
      <c r="E4651"/>
      <c r="F4651" s="85" t="s">
        <v>66</v>
      </c>
    </row>
    <row r="4652" spans="1:6" x14ac:dyDescent="0.25">
      <c r="A4652" s="85">
        <v>1174566558</v>
      </c>
      <c r="E4652" s="64"/>
      <c r="F4652" s="85" t="s">
        <v>63</v>
      </c>
    </row>
    <row r="4653" spans="1:6" x14ac:dyDescent="0.25">
      <c r="A4653" s="85">
        <v>1962613125</v>
      </c>
      <c r="E4653" s="64"/>
      <c r="F4653" s="85" t="s">
        <v>63</v>
      </c>
    </row>
    <row r="4654" spans="1:6" x14ac:dyDescent="0.25">
      <c r="A4654" s="85">
        <v>1669568622</v>
      </c>
      <c r="E4654" s="64"/>
      <c r="F4654" s="85" t="s">
        <v>68</v>
      </c>
    </row>
    <row r="4655" spans="1:6" x14ac:dyDescent="0.25">
      <c r="A4655" s="85">
        <v>1518088111</v>
      </c>
      <c r="E4655" s="64"/>
      <c r="F4655" s="85" t="s">
        <v>63</v>
      </c>
    </row>
    <row r="4656" spans="1:6" x14ac:dyDescent="0.25">
      <c r="A4656" s="85">
        <v>1164792198</v>
      </c>
      <c r="E4656" s="64"/>
      <c r="F4656" s="85" t="s">
        <v>66</v>
      </c>
    </row>
    <row r="4657" spans="1:6" x14ac:dyDescent="0.25">
      <c r="A4657" s="85">
        <v>1538446448</v>
      </c>
      <c r="E4657" s="64"/>
      <c r="F4657" s="85" t="s">
        <v>66</v>
      </c>
    </row>
    <row r="4658" spans="1:6" x14ac:dyDescent="0.25">
      <c r="A4658" s="85">
        <v>1770643843</v>
      </c>
      <c r="E4658" s="64"/>
      <c r="F4658" s="85" t="s">
        <v>68</v>
      </c>
    </row>
    <row r="4659" spans="1:6" x14ac:dyDescent="0.25">
      <c r="A4659" s="85">
        <v>1124383039</v>
      </c>
      <c r="E4659"/>
      <c r="F4659" s="85" t="s">
        <v>63</v>
      </c>
    </row>
    <row r="4660" spans="1:6" x14ac:dyDescent="0.25">
      <c r="A4660" s="85">
        <v>1447514302</v>
      </c>
      <c r="E4660" s="64"/>
      <c r="F4660" s="85" t="s">
        <v>70</v>
      </c>
    </row>
    <row r="4661" spans="1:6" x14ac:dyDescent="0.25">
      <c r="A4661" s="85">
        <v>1487023057</v>
      </c>
      <c r="E4661" s="64"/>
      <c r="F4661" s="85" t="s">
        <v>66</v>
      </c>
    </row>
    <row r="4662" spans="1:6" x14ac:dyDescent="0.25">
      <c r="A4662" s="85">
        <v>1659798650</v>
      </c>
      <c r="E4662" s="64"/>
      <c r="F4662" s="85" t="s">
        <v>67</v>
      </c>
    </row>
    <row r="4663" spans="1:6" x14ac:dyDescent="0.25">
      <c r="A4663" s="85">
        <v>1396278982</v>
      </c>
      <c r="E4663" s="64"/>
      <c r="F4663" s="85" t="s">
        <v>63</v>
      </c>
    </row>
    <row r="4664" spans="1:6" x14ac:dyDescent="0.25">
      <c r="A4664" s="85">
        <v>1932575883</v>
      </c>
      <c r="E4664" s="64"/>
      <c r="F4664" s="85" t="s">
        <v>70</v>
      </c>
    </row>
    <row r="4665" spans="1:6" x14ac:dyDescent="0.25">
      <c r="A4665" s="85">
        <v>1013400548</v>
      </c>
      <c r="E4665" s="64"/>
      <c r="F4665" s="85" t="s">
        <v>66</v>
      </c>
    </row>
    <row r="4666" spans="1:6" x14ac:dyDescent="0.25">
      <c r="A4666" s="85">
        <v>1982240636</v>
      </c>
      <c r="E4666" s="64"/>
      <c r="F4666" s="85" t="s">
        <v>67</v>
      </c>
    </row>
    <row r="4667" spans="1:6" x14ac:dyDescent="0.25">
      <c r="A4667" s="85">
        <v>1679115240</v>
      </c>
      <c r="E4667" s="64"/>
      <c r="F4667" s="85" t="s">
        <v>67</v>
      </c>
    </row>
    <row r="4668" spans="1:6" x14ac:dyDescent="0.25">
      <c r="A4668" s="85">
        <v>1982228847</v>
      </c>
      <c r="E4668" s="64"/>
      <c r="F4668" s="85" t="s">
        <v>68</v>
      </c>
    </row>
    <row r="4669" spans="1:6" x14ac:dyDescent="0.25">
      <c r="A4669" s="85">
        <v>1285215541</v>
      </c>
      <c r="E4669" s="64"/>
      <c r="F4669" s="85" t="s">
        <v>68</v>
      </c>
    </row>
    <row r="4670" spans="1:6" x14ac:dyDescent="0.25">
      <c r="A4670" s="85">
        <v>1114609161</v>
      </c>
      <c r="E4670" s="64"/>
      <c r="F4670" s="85" t="s">
        <v>63</v>
      </c>
    </row>
    <row r="4671" spans="1:6" x14ac:dyDescent="0.25">
      <c r="A4671" s="85">
        <v>1548218183</v>
      </c>
      <c r="E4671" s="64"/>
      <c r="F4671" s="85" t="s">
        <v>66</v>
      </c>
    </row>
    <row r="4672" spans="1:6" x14ac:dyDescent="0.25">
      <c r="A4672" s="85">
        <v>1053325118</v>
      </c>
      <c r="E4672" s="64"/>
      <c r="F4672" s="85" t="s">
        <v>63</v>
      </c>
    </row>
    <row r="4673" spans="1:6" x14ac:dyDescent="0.25">
      <c r="A4673" s="85">
        <v>1811991508</v>
      </c>
      <c r="E4673" s="64"/>
      <c r="F4673" s="85" t="s">
        <v>63</v>
      </c>
    </row>
    <row r="4674" spans="1:6" x14ac:dyDescent="0.25">
      <c r="A4674" s="85">
        <v>1861433922</v>
      </c>
      <c r="E4674" s="64"/>
      <c r="F4674" s="85" t="s">
        <v>66</v>
      </c>
    </row>
    <row r="4675" spans="1:6" x14ac:dyDescent="0.25">
      <c r="A4675" s="85">
        <v>1982600961</v>
      </c>
      <c r="E4675" s="64"/>
      <c r="F4675" s="85" t="s">
        <v>66</v>
      </c>
    </row>
    <row r="4676" spans="1:6" x14ac:dyDescent="0.25">
      <c r="A4676" s="85">
        <v>1659529485</v>
      </c>
      <c r="E4676"/>
      <c r="F4676" s="85" t="s">
        <v>63</v>
      </c>
    </row>
    <row r="4677" spans="1:6" x14ac:dyDescent="0.25">
      <c r="A4677" s="85">
        <v>1477889590</v>
      </c>
      <c r="E4677" s="64"/>
      <c r="F4677" s="85" t="s">
        <v>67</v>
      </c>
    </row>
    <row r="4678" spans="1:6" x14ac:dyDescent="0.25">
      <c r="A4678" s="85">
        <v>1841215795</v>
      </c>
      <c r="E4678" s="64"/>
      <c r="F4678" s="85" t="s">
        <v>66</v>
      </c>
    </row>
    <row r="4679" spans="1:6" x14ac:dyDescent="0.25">
      <c r="A4679" s="85">
        <v>1235333956</v>
      </c>
      <c r="E4679" s="64"/>
      <c r="F4679" s="85" t="s">
        <v>63</v>
      </c>
    </row>
    <row r="4680" spans="1:6" x14ac:dyDescent="0.25">
      <c r="A4680" s="85">
        <v>1669419495</v>
      </c>
      <c r="E4680" s="64"/>
      <c r="F4680" s="85" t="s">
        <v>66</v>
      </c>
    </row>
    <row r="4681" spans="1:6" x14ac:dyDescent="0.25">
      <c r="A4681" s="85">
        <v>1861400749</v>
      </c>
      <c r="E4681" s="64"/>
      <c r="F4681" s="85" t="s">
        <v>63</v>
      </c>
    </row>
    <row r="4682" spans="1:6" x14ac:dyDescent="0.25">
      <c r="A4682" s="85">
        <v>1174729438</v>
      </c>
      <c r="E4682" s="64"/>
      <c r="F4682" s="85" t="s">
        <v>63</v>
      </c>
    </row>
    <row r="4683" spans="1:6" x14ac:dyDescent="0.25">
      <c r="A4683" s="85">
        <v>1073582961</v>
      </c>
      <c r="E4683" s="64"/>
      <c r="F4683" s="85" t="s">
        <v>66</v>
      </c>
    </row>
    <row r="4684" spans="1:6" x14ac:dyDescent="0.25">
      <c r="A4684" s="85">
        <v>1033418843</v>
      </c>
      <c r="E4684" s="64"/>
      <c r="F4684" s="85" t="s">
        <v>63</v>
      </c>
    </row>
    <row r="4685" spans="1:6" x14ac:dyDescent="0.25">
      <c r="A4685" s="85">
        <v>1770808990</v>
      </c>
      <c r="E4685" s="64"/>
      <c r="F4685" s="85" t="s">
        <v>63</v>
      </c>
    </row>
    <row r="4686" spans="1:6" x14ac:dyDescent="0.25">
      <c r="A4686" s="85">
        <v>1689818098</v>
      </c>
      <c r="E4686" s="64"/>
      <c r="F4686" s="85" t="s">
        <v>70</v>
      </c>
    </row>
    <row r="4687" spans="1:6" x14ac:dyDescent="0.25">
      <c r="A4687" s="85">
        <v>1487068094</v>
      </c>
      <c r="E4687" s="64"/>
      <c r="F4687" s="85" t="s">
        <v>67</v>
      </c>
    </row>
    <row r="4688" spans="1:6" x14ac:dyDescent="0.25">
      <c r="A4688" s="85">
        <v>1235496142</v>
      </c>
      <c r="E4688" s="64"/>
      <c r="F4688" s="85" t="s">
        <v>70</v>
      </c>
    </row>
    <row r="4689" spans="1:6" x14ac:dyDescent="0.25">
      <c r="A4689" s="85">
        <v>1356633630</v>
      </c>
      <c r="E4689" s="64"/>
      <c r="F4689" s="85" t="s">
        <v>70</v>
      </c>
    </row>
    <row r="4690" spans="1:6" x14ac:dyDescent="0.25">
      <c r="A4690" s="85">
        <v>1821409434</v>
      </c>
      <c r="E4690" s="64"/>
      <c r="F4690" s="85" t="s">
        <v>66</v>
      </c>
    </row>
    <row r="4691" spans="1:6" x14ac:dyDescent="0.25">
      <c r="A4691" s="85">
        <v>1316396690</v>
      </c>
      <c r="E4691" s="64"/>
      <c r="F4691" s="85" t="s">
        <v>67</v>
      </c>
    </row>
    <row r="4692" spans="1:6" x14ac:dyDescent="0.25">
      <c r="A4692" s="85">
        <v>1275094385</v>
      </c>
      <c r="E4692" s="64"/>
      <c r="F4692" s="85" t="s">
        <v>67</v>
      </c>
    </row>
    <row r="4693" spans="1:6" x14ac:dyDescent="0.25">
      <c r="A4693" s="85">
        <v>1083197644</v>
      </c>
      <c r="E4693" s="64"/>
      <c r="F4693" s="85" t="s">
        <v>63</v>
      </c>
    </row>
    <row r="4694" spans="1:6" x14ac:dyDescent="0.25">
      <c r="A4694" s="85">
        <v>1205929841</v>
      </c>
      <c r="E4694"/>
      <c r="F4694" s="85" t="s">
        <v>63</v>
      </c>
    </row>
    <row r="4695" spans="1:6" x14ac:dyDescent="0.25">
      <c r="A4695" s="85">
        <v>1831158005</v>
      </c>
      <c r="E4695"/>
      <c r="F4695" s="85" t="s">
        <v>68</v>
      </c>
    </row>
    <row r="4696" spans="1:6" x14ac:dyDescent="0.25">
      <c r="A4696" s="85">
        <v>1477716041</v>
      </c>
      <c r="E4696" s="64"/>
      <c r="F4696" s="85" t="s">
        <v>67</v>
      </c>
    </row>
    <row r="4697" spans="1:6" x14ac:dyDescent="0.25">
      <c r="A4697" s="85">
        <v>1447225784</v>
      </c>
      <c r="E4697" s="64"/>
      <c r="F4697" s="85" t="s">
        <v>68</v>
      </c>
    </row>
    <row r="4698" spans="1:6" x14ac:dyDescent="0.25">
      <c r="A4698" s="85">
        <v>1225079312</v>
      </c>
      <c r="E4698" s="64"/>
      <c r="F4698" s="85" t="s">
        <v>70</v>
      </c>
    </row>
    <row r="4699" spans="1:6" x14ac:dyDescent="0.25">
      <c r="A4699" s="85">
        <v>1427027614</v>
      </c>
      <c r="E4699" s="64"/>
      <c r="F4699" s="85" t="s">
        <v>63</v>
      </c>
    </row>
    <row r="4700" spans="1:6" x14ac:dyDescent="0.25">
      <c r="A4700" s="85">
        <v>1326096603</v>
      </c>
      <c r="E4700"/>
      <c r="F4700" s="85" t="s">
        <v>66</v>
      </c>
    </row>
    <row r="4701" spans="1:6" x14ac:dyDescent="0.25">
      <c r="A4701" s="85">
        <v>1861591604</v>
      </c>
      <c r="E4701" s="64"/>
      <c r="F4701" s="85" t="s">
        <v>63</v>
      </c>
    </row>
    <row r="4702" spans="1:6" x14ac:dyDescent="0.25">
      <c r="A4702" s="85">
        <v>1831366798</v>
      </c>
      <c r="E4702" s="64"/>
      <c r="F4702" s="85" t="s">
        <v>63</v>
      </c>
    </row>
    <row r="4703" spans="1:6" x14ac:dyDescent="0.25">
      <c r="A4703" s="85">
        <v>1871681056</v>
      </c>
      <c r="E4703" s="64"/>
      <c r="F4703" s="85" t="s">
        <v>63</v>
      </c>
    </row>
    <row r="4704" spans="1:6" x14ac:dyDescent="0.25">
      <c r="A4704" s="85">
        <v>1083689996</v>
      </c>
      <c r="E4704" s="64"/>
      <c r="F4704" s="85" t="s">
        <v>63</v>
      </c>
    </row>
    <row r="4705" spans="1:6" x14ac:dyDescent="0.25">
      <c r="A4705" s="85">
        <v>1265607725</v>
      </c>
      <c r="E4705" s="64"/>
      <c r="F4705" s="85" t="s">
        <v>68</v>
      </c>
    </row>
    <row r="4706" spans="1:6" x14ac:dyDescent="0.25">
      <c r="A4706" s="85">
        <v>1699979187</v>
      </c>
      <c r="E4706" s="64"/>
      <c r="F4706" s="85" t="s">
        <v>66</v>
      </c>
    </row>
    <row r="4707" spans="1:6" x14ac:dyDescent="0.25">
      <c r="A4707" s="85">
        <v>1962630731</v>
      </c>
      <c r="E4707" s="64"/>
      <c r="F4707" s="85" t="s">
        <v>70</v>
      </c>
    </row>
    <row r="4708" spans="1:6" x14ac:dyDescent="0.25">
      <c r="A4708" s="85">
        <v>1417134008</v>
      </c>
      <c r="E4708" s="64"/>
      <c r="F4708" s="85" t="s">
        <v>66</v>
      </c>
    </row>
    <row r="4709" spans="1:6" x14ac:dyDescent="0.25">
      <c r="A4709" s="85">
        <v>1811031222</v>
      </c>
      <c r="E4709" s="64"/>
      <c r="F4709" s="85" t="s">
        <v>68</v>
      </c>
    </row>
    <row r="4710" spans="1:6" x14ac:dyDescent="0.25">
      <c r="A4710" s="85">
        <v>1285614404</v>
      </c>
      <c r="E4710" s="64"/>
      <c r="F4710" s="85" t="s">
        <v>66</v>
      </c>
    </row>
    <row r="4711" spans="1:6" x14ac:dyDescent="0.25">
      <c r="A4711" s="85">
        <v>1336300078</v>
      </c>
      <c r="E4711"/>
      <c r="F4711" s="85" t="s">
        <v>66</v>
      </c>
    </row>
    <row r="4712" spans="1:6" x14ac:dyDescent="0.25">
      <c r="A4712" s="85">
        <v>1053517565</v>
      </c>
      <c r="E4712" s="64"/>
      <c r="F4712" s="85" t="s">
        <v>66</v>
      </c>
    </row>
    <row r="4713" spans="1:6" x14ac:dyDescent="0.25">
      <c r="A4713" s="85">
        <v>1053318030</v>
      </c>
      <c r="E4713" s="64"/>
      <c r="F4713" s="85" t="s">
        <v>63</v>
      </c>
    </row>
    <row r="4714" spans="1:6" x14ac:dyDescent="0.25">
      <c r="A4714" s="85">
        <v>1538413877</v>
      </c>
      <c r="E4714" s="64"/>
      <c r="F4714" s="85" t="s">
        <v>63</v>
      </c>
    </row>
    <row r="4715" spans="1:6" x14ac:dyDescent="0.25">
      <c r="A4715" s="85">
        <v>1013133594</v>
      </c>
      <c r="E4715" s="64"/>
      <c r="F4715" s="85" t="s">
        <v>63</v>
      </c>
    </row>
    <row r="4716" spans="1:6" x14ac:dyDescent="0.25">
      <c r="A4716" s="85">
        <v>1629364435</v>
      </c>
      <c r="E4716" s="64"/>
      <c r="F4716" s="85" t="s">
        <v>70</v>
      </c>
    </row>
    <row r="4717" spans="1:6" x14ac:dyDescent="0.25">
      <c r="A4717" s="85">
        <v>1295963379</v>
      </c>
      <c r="E4717" s="64"/>
      <c r="F4717" s="85" t="s">
        <v>66</v>
      </c>
    </row>
    <row r="4718" spans="1:6" x14ac:dyDescent="0.25">
      <c r="A4718" s="85">
        <v>1558523563</v>
      </c>
      <c r="E4718" s="64"/>
      <c r="F4718" s="85" t="s">
        <v>63</v>
      </c>
    </row>
    <row r="4719" spans="1:6" x14ac:dyDescent="0.25">
      <c r="A4719" s="85">
        <v>1669584777</v>
      </c>
      <c r="E4719" s="64"/>
      <c r="F4719" s="85" t="s">
        <v>63</v>
      </c>
    </row>
    <row r="4720" spans="1:6" x14ac:dyDescent="0.25">
      <c r="A4720" s="85">
        <v>1811331226</v>
      </c>
      <c r="E4720" s="64"/>
      <c r="F4720" s="85" t="s">
        <v>68</v>
      </c>
    </row>
    <row r="4721" spans="1:6" x14ac:dyDescent="0.25">
      <c r="A4721" s="85">
        <v>1396032546</v>
      </c>
      <c r="E4721" s="64"/>
      <c r="F4721" s="85" t="s">
        <v>63</v>
      </c>
    </row>
    <row r="4722" spans="1:6" x14ac:dyDescent="0.25">
      <c r="A4722" s="85">
        <v>1619274172</v>
      </c>
      <c r="E4722" s="64"/>
      <c r="F4722" s="85" t="s">
        <v>63</v>
      </c>
    </row>
    <row r="4723" spans="1:6" x14ac:dyDescent="0.25">
      <c r="A4723" s="85">
        <v>1265871545</v>
      </c>
      <c r="E4723" s="64"/>
      <c r="F4723" s="85" t="s">
        <v>63</v>
      </c>
    </row>
    <row r="4724" spans="1:6" x14ac:dyDescent="0.25">
      <c r="A4724" s="85">
        <v>1164798369</v>
      </c>
      <c r="E4724" s="64"/>
      <c r="F4724" s="85" t="s">
        <v>63</v>
      </c>
    </row>
    <row r="4725" spans="1:6" x14ac:dyDescent="0.25">
      <c r="A4725" s="85">
        <v>1730585514</v>
      </c>
      <c r="E4725" s="64"/>
      <c r="F4725" s="85" t="s">
        <v>63</v>
      </c>
    </row>
    <row r="4726" spans="1:6" x14ac:dyDescent="0.25">
      <c r="A4726" s="85">
        <v>1780818823</v>
      </c>
      <c r="E4726"/>
      <c r="F4726" s="85" t="s">
        <v>63</v>
      </c>
    </row>
    <row r="4727" spans="1:6" x14ac:dyDescent="0.25">
      <c r="A4727" s="85">
        <v>1245696848</v>
      </c>
      <c r="E4727" s="64"/>
      <c r="F4727" s="85" t="s">
        <v>67</v>
      </c>
    </row>
    <row r="4728" spans="1:6" x14ac:dyDescent="0.25">
      <c r="A4728" s="85" t="s">
        <v>69</v>
      </c>
      <c r="E4728" s="64"/>
      <c r="F4728" s="85" t="s">
        <v>70</v>
      </c>
    </row>
    <row r="4729" spans="1:6" x14ac:dyDescent="0.25">
      <c r="A4729" s="85">
        <v>1609333947</v>
      </c>
      <c r="E4729" s="64"/>
      <c r="F4729" s="85" t="s">
        <v>63</v>
      </c>
    </row>
    <row r="4730" spans="1:6" x14ac:dyDescent="0.25">
      <c r="A4730" s="85">
        <v>1548726482</v>
      </c>
      <c r="E4730" s="64"/>
      <c r="F4730" s="85" t="s">
        <v>66</v>
      </c>
    </row>
    <row r="4731" spans="1:6" x14ac:dyDescent="0.25">
      <c r="A4731" s="85">
        <v>1124003330</v>
      </c>
      <c r="E4731" s="64"/>
      <c r="F4731" s="85" t="s">
        <v>63</v>
      </c>
    </row>
    <row r="4732" spans="1:6" x14ac:dyDescent="0.25">
      <c r="A4732" s="85">
        <v>1649272816</v>
      </c>
      <c r="E4732" s="64"/>
      <c r="F4732" s="85" t="s">
        <v>63</v>
      </c>
    </row>
    <row r="4733" spans="1:6" x14ac:dyDescent="0.25">
      <c r="A4733" s="85">
        <v>1548338478</v>
      </c>
      <c r="E4733" s="64"/>
      <c r="F4733" s="85" t="s">
        <v>63</v>
      </c>
    </row>
    <row r="4734" spans="1:6" x14ac:dyDescent="0.25">
      <c r="A4734" s="85">
        <v>1891892691</v>
      </c>
      <c r="E4734" s="64"/>
      <c r="F4734" s="85" t="s">
        <v>68</v>
      </c>
    </row>
    <row r="4735" spans="1:6" x14ac:dyDescent="0.25">
      <c r="A4735" s="85">
        <v>1417906678</v>
      </c>
      <c r="E4735" s="64"/>
      <c r="F4735" s="85" t="s">
        <v>67</v>
      </c>
    </row>
    <row r="4736" spans="1:6" x14ac:dyDescent="0.25">
      <c r="A4736" s="85">
        <v>1124040316</v>
      </c>
      <c r="E4736" s="64"/>
      <c r="F4736" s="85" t="s">
        <v>63</v>
      </c>
    </row>
    <row r="4737" spans="1:6" x14ac:dyDescent="0.25">
      <c r="A4737" s="85">
        <v>1427154145</v>
      </c>
      <c r="E4737" s="64"/>
      <c r="F4737" s="85" t="s">
        <v>67</v>
      </c>
    </row>
    <row r="4738" spans="1:6" x14ac:dyDescent="0.25">
      <c r="A4738" s="85">
        <v>1033196373</v>
      </c>
      <c r="E4738" s="64"/>
      <c r="F4738" s="85" t="s">
        <v>63</v>
      </c>
    </row>
    <row r="4739" spans="1:6" x14ac:dyDescent="0.25">
      <c r="A4739" s="85">
        <v>1386619393</v>
      </c>
      <c r="E4739" s="64"/>
      <c r="F4739" s="85" t="s">
        <v>67</v>
      </c>
    </row>
    <row r="4740" spans="1:6" x14ac:dyDescent="0.25">
      <c r="A4740" s="85">
        <v>1669655478</v>
      </c>
      <c r="E4740" s="64"/>
      <c r="F4740" s="85" t="s">
        <v>66</v>
      </c>
    </row>
    <row r="4741" spans="1:6" x14ac:dyDescent="0.25">
      <c r="A4741" s="85">
        <v>1700958873</v>
      </c>
      <c r="E4741" s="64"/>
      <c r="F4741" s="85" t="s">
        <v>66</v>
      </c>
    </row>
    <row r="4742" spans="1:6" x14ac:dyDescent="0.25">
      <c r="A4742" s="85">
        <v>1104105030</v>
      </c>
      <c r="E4742" s="64"/>
      <c r="F4742" s="85" t="s">
        <v>67</v>
      </c>
    </row>
    <row r="4743" spans="1:6" x14ac:dyDescent="0.25">
      <c r="A4743" s="85">
        <v>1316079619</v>
      </c>
      <c r="E4743" s="64"/>
      <c r="F4743" s="85" t="s">
        <v>67</v>
      </c>
    </row>
    <row r="4744" spans="1:6" x14ac:dyDescent="0.25">
      <c r="A4744" s="85">
        <v>1821055518</v>
      </c>
      <c r="E4744" s="64"/>
      <c r="F4744" s="85" t="s">
        <v>63</v>
      </c>
    </row>
    <row r="4745" spans="1:6" x14ac:dyDescent="0.25">
      <c r="A4745" s="85">
        <v>1831173293</v>
      </c>
      <c r="E4745" s="64"/>
      <c r="F4745" s="85" t="s">
        <v>66</v>
      </c>
    </row>
    <row r="4746" spans="1:6" x14ac:dyDescent="0.25">
      <c r="A4746" s="85">
        <v>1902822281</v>
      </c>
      <c r="E4746" s="64"/>
      <c r="F4746" s="85" t="s">
        <v>70</v>
      </c>
    </row>
    <row r="4747" spans="1:6" x14ac:dyDescent="0.25">
      <c r="A4747" s="85">
        <v>1205199387</v>
      </c>
      <c r="E4747" s="64"/>
      <c r="F4747" s="85" t="s">
        <v>63</v>
      </c>
    </row>
    <row r="4748" spans="1:6" x14ac:dyDescent="0.25">
      <c r="A4748" s="85">
        <v>1528245784</v>
      </c>
      <c r="E4748" s="64"/>
      <c r="F4748" s="85" t="s">
        <v>63</v>
      </c>
    </row>
    <row r="4749" spans="1:6" x14ac:dyDescent="0.25">
      <c r="A4749" s="85">
        <v>1801866124</v>
      </c>
      <c r="E4749" s="64"/>
      <c r="F4749" s="85" t="s">
        <v>63</v>
      </c>
    </row>
    <row r="4750" spans="1:6" x14ac:dyDescent="0.25">
      <c r="A4750" s="85">
        <v>1114001104</v>
      </c>
      <c r="E4750" s="64"/>
      <c r="F4750" s="85" t="s">
        <v>66</v>
      </c>
    </row>
    <row r="4751" spans="1:6" x14ac:dyDescent="0.25">
      <c r="A4751" s="85">
        <v>1467730580</v>
      </c>
      <c r="E4751" s="64"/>
      <c r="F4751" s="85" t="s">
        <v>68</v>
      </c>
    </row>
    <row r="4752" spans="1:6" x14ac:dyDescent="0.25">
      <c r="A4752" s="85">
        <v>1427476233</v>
      </c>
      <c r="E4752" s="64"/>
      <c r="F4752" s="85" t="s">
        <v>63</v>
      </c>
    </row>
    <row r="4753" spans="1:6" x14ac:dyDescent="0.25">
      <c r="A4753" s="85">
        <v>1427231216</v>
      </c>
      <c r="E4753"/>
      <c r="F4753" s="85" t="s">
        <v>63</v>
      </c>
    </row>
    <row r="4754" spans="1:6" x14ac:dyDescent="0.25">
      <c r="A4754" s="85">
        <v>1487058749</v>
      </c>
      <c r="E4754" s="64"/>
      <c r="F4754" s="85" t="s">
        <v>70</v>
      </c>
    </row>
    <row r="4755" spans="1:6" x14ac:dyDescent="0.25">
      <c r="A4755" s="85">
        <v>1922415801</v>
      </c>
      <c r="E4755"/>
      <c r="F4755" s="85" t="s">
        <v>66</v>
      </c>
    </row>
    <row r="4756" spans="1:6" x14ac:dyDescent="0.25">
      <c r="A4756" s="85">
        <v>1215319322</v>
      </c>
      <c r="E4756" s="64"/>
      <c r="F4756" s="85" t="s">
        <v>66</v>
      </c>
    </row>
    <row r="4757" spans="1:6" x14ac:dyDescent="0.25">
      <c r="A4757" s="85">
        <v>1083125140</v>
      </c>
      <c r="E4757" s="64"/>
      <c r="F4757" s="85" t="s">
        <v>66</v>
      </c>
    </row>
    <row r="4758" spans="1:6" x14ac:dyDescent="0.25">
      <c r="A4758" s="85">
        <v>1134639347</v>
      </c>
      <c r="E4758" s="64"/>
      <c r="F4758" s="85" t="s">
        <v>63</v>
      </c>
    </row>
    <row r="4759" spans="1:6" x14ac:dyDescent="0.25">
      <c r="A4759" s="85">
        <v>1841844685</v>
      </c>
      <c r="E4759" s="64"/>
      <c r="F4759" s="85" t="s">
        <v>70</v>
      </c>
    </row>
    <row r="4760" spans="1:6" x14ac:dyDescent="0.25">
      <c r="A4760" s="85">
        <v>1457389983</v>
      </c>
      <c r="E4760" s="64"/>
      <c r="F4760" s="85" t="s">
        <v>63</v>
      </c>
    </row>
    <row r="4761" spans="1:6" x14ac:dyDescent="0.25">
      <c r="A4761" s="85">
        <v>1194715813</v>
      </c>
      <c r="E4761" s="64"/>
      <c r="F4761" s="85" t="s">
        <v>67</v>
      </c>
    </row>
    <row r="4762" spans="1:6" x14ac:dyDescent="0.25">
      <c r="A4762" s="85">
        <v>1770578858</v>
      </c>
      <c r="E4762" s="64"/>
      <c r="F4762" s="85" t="s">
        <v>68</v>
      </c>
    </row>
    <row r="4763" spans="1:6" x14ac:dyDescent="0.25">
      <c r="A4763" s="85">
        <v>1285693507</v>
      </c>
      <c r="E4763" s="64"/>
      <c r="F4763" s="85" t="s">
        <v>66</v>
      </c>
    </row>
    <row r="4764" spans="1:6" x14ac:dyDescent="0.25">
      <c r="A4764" s="85">
        <v>1821029026</v>
      </c>
      <c r="E4764" s="64"/>
      <c r="F4764" s="85" t="s">
        <v>67</v>
      </c>
    </row>
    <row r="4765" spans="1:6" x14ac:dyDescent="0.25">
      <c r="A4765" s="85">
        <v>1487617858</v>
      </c>
      <c r="E4765" s="64"/>
      <c r="F4765" s="85" t="s">
        <v>70</v>
      </c>
    </row>
    <row r="4766" spans="1:6" x14ac:dyDescent="0.25">
      <c r="A4766" s="85">
        <v>1518923838</v>
      </c>
      <c r="E4766"/>
      <c r="F4766" s="85" t="s">
        <v>67</v>
      </c>
    </row>
    <row r="4767" spans="1:6" x14ac:dyDescent="0.25">
      <c r="A4767" s="85">
        <v>1568431146</v>
      </c>
      <c r="E4767" s="64"/>
      <c r="F4767" s="85" t="s">
        <v>63</v>
      </c>
    </row>
    <row r="4768" spans="1:6" x14ac:dyDescent="0.25">
      <c r="A4768" s="85">
        <v>1538253190</v>
      </c>
      <c r="E4768" s="64"/>
      <c r="F4768" s="85" t="s">
        <v>66</v>
      </c>
    </row>
    <row r="4769" spans="1:6" x14ac:dyDescent="0.25">
      <c r="A4769" s="85">
        <v>1144285164</v>
      </c>
      <c r="E4769" s="64"/>
      <c r="F4769" s="85" t="s">
        <v>66</v>
      </c>
    </row>
    <row r="4770" spans="1:6" x14ac:dyDescent="0.25">
      <c r="A4770" s="85">
        <v>1801877733</v>
      </c>
      <c r="E4770" s="64"/>
      <c r="F4770" s="85" t="s">
        <v>63</v>
      </c>
    </row>
    <row r="4771" spans="1:6" x14ac:dyDescent="0.25">
      <c r="A4771" s="85">
        <v>1073566402</v>
      </c>
      <c r="E4771"/>
      <c r="F4771" s="85" t="s">
        <v>63</v>
      </c>
    </row>
    <row r="4772" spans="1:6" x14ac:dyDescent="0.25">
      <c r="A4772" s="85">
        <v>1497072243</v>
      </c>
      <c r="E4772"/>
      <c r="F4772" s="85" t="s">
        <v>70</v>
      </c>
    </row>
    <row r="4773" spans="1:6" x14ac:dyDescent="0.25">
      <c r="A4773" s="85">
        <v>1639494032</v>
      </c>
      <c r="E4773" s="64"/>
      <c r="F4773" s="85" t="s">
        <v>63</v>
      </c>
    </row>
    <row r="4774" spans="1:6" x14ac:dyDescent="0.25">
      <c r="A4774" s="85">
        <v>1316237423</v>
      </c>
      <c r="E4774" s="64"/>
      <c r="F4774" s="85" t="s">
        <v>68</v>
      </c>
    </row>
    <row r="4775" spans="1:6" x14ac:dyDescent="0.25">
      <c r="A4775" s="85">
        <v>1306102629</v>
      </c>
      <c r="E4775" s="64"/>
      <c r="F4775" s="85" t="s">
        <v>68</v>
      </c>
    </row>
    <row r="4776" spans="1:6" x14ac:dyDescent="0.25">
      <c r="A4776" s="85">
        <v>1124537329</v>
      </c>
      <c r="E4776" s="64"/>
      <c r="F4776" s="85" t="s">
        <v>63</v>
      </c>
    </row>
    <row r="4777" spans="1:6" x14ac:dyDescent="0.25">
      <c r="A4777" s="85">
        <v>1326357815</v>
      </c>
      <c r="E4777" s="64"/>
      <c r="F4777" s="85" t="s">
        <v>66</v>
      </c>
    </row>
    <row r="4778" spans="1:6" x14ac:dyDescent="0.25">
      <c r="A4778" s="85">
        <v>1285072587</v>
      </c>
      <c r="E4778" s="64"/>
      <c r="F4778" s="85" t="s">
        <v>67</v>
      </c>
    </row>
    <row r="4779" spans="1:6" x14ac:dyDescent="0.25">
      <c r="A4779" s="85">
        <v>1376941302</v>
      </c>
      <c r="E4779" s="64"/>
      <c r="F4779" s="85" t="s">
        <v>66</v>
      </c>
    </row>
    <row r="4780" spans="1:6" x14ac:dyDescent="0.25">
      <c r="A4780" s="85">
        <v>1568817336</v>
      </c>
      <c r="E4780" s="64"/>
      <c r="F4780" s="85" t="s">
        <v>67</v>
      </c>
    </row>
    <row r="4781" spans="1:6" x14ac:dyDescent="0.25">
      <c r="A4781" s="85">
        <v>1619081577</v>
      </c>
      <c r="E4781" s="64"/>
      <c r="F4781" s="85" t="s">
        <v>63</v>
      </c>
    </row>
    <row r="4782" spans="1:6" x14ac:dyDescent="0.25">
      <c r="A4782" s="85">
        <v>1700343209</v>
      </c>
      <c r="E4782" s="64"/>
      <c r="F4782" s="85" t="s">
        <v>66</v>
      </c>
    </row>
    <row r="4783" spans="1:6" x14ac:dyDescent="0.25">
      <c r="A4783" s="85">
        <v>1699320770</v>
      </c>
      <c r="E4783" s="64"/>
      <c r="F4783" s="85" t="s">
        <v>66</v>
      </c>
    </row>
    <row r="4784" spans="1:6" x14ac:dyDescent="0.25">
      <c r="A4784" s="85">
        <v>1396467478</v>
      </c>
      <c r="E4784" s="64"/>
      <c r="F4784" s="85" t="s">
        <v>67</v>
      </c>
    </row>
    <row r="4785" spans="1:6" x14ac:dyDescent="0.25">
      <c r="A4785" s="85">
        <v>1164121919</v>
      </c>
      <c r="E4785" s="64"/>
      <c r="F4785" s="85" t="s">
        <v>66</v>
      </c>
    </row>
    <row r="4786" spans="1:6" x14ac:dyDescent="0.25">
      <c r="A4786" s="85">
        <v>1831805654</v>
      </c>
      <c r="E4786" s="64"/>
      <c r="F4786" s="85" t="s">
        <v>67</v>
      </c>
    </row>
    <row r="4787" spans="1:6" x14ac:dyDescent="0.25">
      <c r="A4787" s="85">
        <v>1366534307</v>
      </c>
      <c r="E4787" s="64"/>
      <c r="F4787" s="85" t="s">
        <v>66</v>
      </c>
    </row>
    <row r="4788" spans="1:6" x14ac:dyDescent="0.25">
      <c r="A4788" s="85">
        <v>1932148285</v>
      </c>
      <c r="E4788" s="64"/>
      <c r="F4788" s="85" t="s">
        <v>70</v>
      </c>
    </row>
    <row r="4789" spans="1:6" x14ac:dyDescent="0.25">
      <c r="A4789" s="85">
        <v>1538189998</v>
      </c>
      <c r="E4789" s="64"/>
      <c r="F4789" s="85" t="s">
        <v>66</v>
      </c>
    </row>
    <row r="4790" spans="1:6" x14ac:dyDescent="0.25">
      <c r="A4790" s="85">
        <v>1811994239</v>
      </c>
      <c r="E4790" s="64"/>
      <c r="F4790" s="85" t="s">
        <v>70</v>
      </c>
    </row>
    <row r="4791" spans="1:6" x14ac:dyDescent="0.25">
      <c r="A4791" s="85">
        <v>1154415347</v>
      </c>
      <c r="E4791" s="64"/>
      <c r="F4791" s="85" t="s">
        <v>63</v>
      </c>
    </row>
    <row r="4792" spans="1:6" x14ac:dyDescent="0.25">
      <c r="A4792" s="85">
        <v>1063416659</v>
      </c>
      <c r="E4792" s="64"/>
      <c r="F4792" s="85" t="s">
        <v>67</v>
      </c>
    </row>
    <row r="4793" spans="1:6" x14ac:dyDescent="0.25">
      <c r="A4793" s="85">
        <v>1093723132</v>
      </c>
      <c r="E4793" s="64"/>
      <c r="F4793" s="85" t="s">
        <v>70</v>
      </c>
    </row>
    <row r="4794" spans="1:6" x14ac:dyDescent="0.25">
      <c r="A4794" s="85">
        <v>1265411920</v>
      </c>
      <c r="E4794" s="64"/>
      <c r="F4794" s="85" t="s">
        <v>63</v>
      </c>
    </row>
    <row r="4795" spans="1:6" x14ac:dyDescent="0.25">
      <c r="A4795" s="85">
        <v>1538191101</v>
      </c>
      <c r="E4795" s="64"/>
      <c r="F4795" s="85" t="s">
        <v>66</v>
      </c>
    </row>
    <row r="4796" spans="1:6" x14ac:dyDescent="0.25">
      <c r="A4796" s="85">
        <v>1578690210</v>
      </c>
      <c r="E4796" s="64"/>
      <c r="F4796" s="85" t="s">
        <v>70</v>
      </c>
    </row>
    <row r="4797" spans="1:6" x14ac:dyDescent="0.25">
      <c r="A4797" s="85">
        <v>1215135199</v>
      </c>
      <c r="E4797" s="64"/>
      <c r="F4797" s="85" t="s">
        <v>70</v>
      </c>
    </row>
    <row r="4798" spans="1:6" x14ac:dyDescent="0.25">
      <c r="A4798" s="85">
        <v>1225202351</v>
      </c>
      <c r="E4798" s="64"/>
      <c r="F4798" s="85" t="s">
        <v>63</v>
      </c>
    </row>
    <row r="4799" spans="1:6" x14ac:dyDescent="0.25">
      <c r="A4799" s="85">
        <v>1306821715</v>
      </c>
      <c r="E4799"/>
      <c r="F4799" s="85" t="s">
        <v>63</v>
      </c>
    </row>
    <row r="4800" spans="1:6" x14ac:dyDescent="0.25">
      <c r="A4800" s="85">
        <v>1740283126</v>
      </c>
      <c r="E4800" s="64"/>
      <c r="F4800" s="85" t="s">
        <v>66</v>
      </c>
    </row>
    <row r="4801" spans="1:6" x14ac:dyDescent="0.25">
      <c r="A4801" s="85">
        <v>1487761706</v>
      </c>
      <c r="E4801" s="64"/>
      <c r="F4801" s="85" t="s">
        <v>66</v>
      </c>
    </row>
    <row r="4802" spans="1:6" x14ac:dyDescent="0.25">
      <c r="A4802" s="85">
        <v>1053514141</v>
      </c>
      <c r="E4802" s="64"/>
      <c r="F4802" s="85" t="s">
        <v>63</v>
      </c>
    </row>
    <row r="4803" spans="1:6" x14ac:dyDescent="0.25">
      <c r="A4803" s="85">
        <v>1780986372</v>
      </c>
      <c r="E4803" s="64"/>
      <c r="F4803" s="85" t="s">
        <v>63</v>
      </c>
    </row>
    <row r="4804" spans="1:6" x14ac:dyDescent="0.25">
      <c r="A4804" s="85">
        <v>1407122443</v>
      </c>
      <c r="E4804" s="64"/>
      <c r="F4804" s="85" t="s">
        <v>66</v>
      </c>
    </row>
    <row r="4805" spans="1:6" x14ac:dyDescent="0.25">
      <c r="A4805" s="85">
        <v>1629343736</v>
      </c>
      <c r="E4805"/>
      <c r="F4805" s="85" t="s">
        <v>63</v>
      </c>
    </row>
    <row r="4806" spans="1:6" x14ac:dyDescent="0.25">
      <c r="A4806" s="85">
        <v>1477879765</v>
      </c>
      <c r="E4806" s="64"/>
      <c r="F4806" s="85" t="s">
        <v>63</v>
      </c>
    </row>
    <row r="4807" spans="1:6" x14ac:dyDescent="0.25">
      <c r="A4807" s="85">
        <v>1700223013</v>
      </c>
      <c r="E4807" s="64"/>
      <c r="F4807" s="85" t="s">
        <v>67</v>
      </c>
    </row>
    <row r="4808" spans="1:6" x14ac:dyDescent="0.25">
      <c r="A4808" s="85">
        <v>1801237441</v>
      </c>
      <c r="E4808" s="64"/>
      <c r="F4808" s="85" t="s">
        <v>70</v>
      </c>
    </row>
    <row r="4809" spans="1:6" x14ac:dyDescent="0.25">
      <c r="A4809" s="85">
        <v>1356772917</v>
      </c>
      <c r="E4809" s="64"/>
      <c r="F4809" s="85" t="s">
        <v>70</v>
      </c>
    </row>
    <row r="4810" spans="1:6" x14ac:dyDescent="0.25">
      <c r="A4810" s="85">
        <v>1205221553</v>
      </c>
      <c r="E4810"/>
      <c r="F4810" s="85" t="s">
        <v>70</v>
      </c>
    </row>
    <row r="4811" spans="1:6" x14ac:dyDescent="0.25">
      <c r="A4811" s="85">
        <v>1144606146</v>
      </c>
      <c r="E4811" s="64"/>
      <c r="F4811" s="85" t="s">
        <v>63</v>
      </c>
    </row>
    <row r="4812" spans="1:6" x14ac:dyDescent="0.25">
      <c r="A4812" s="85">
        <v>1467837484</v>
      </c>
      <c r="E4812" s="64"/>
      <c r="F4812" s="85" t="s">
        <v>70</v>
      </c>
    </row>
    <row r="4813" spans="1:6" x14ac:dyDescent="0.25">
      <c r="A4813" s="85">
        <v>1811332364</v>
      </c>
      <c r="E4813" s="64"/>
      <c r="F4813" s="85" t="s">
        <v>67</v>
      </c>
    </row>
    <row r="4814" spans="1:6" x14ac:dyDescent="0.25">
      <c r="A4814" s="85">
        <v>1417434085</v>
      </c>
      <c r="E4814" s="64"/>
      <c r="F4814" s="85" t="s">
        <v>63</v>
      </c>
    </row>
    <row r="4815" spans="1:6" x14ac:dyDescent="0.25">
      <c r="A4815" s="85">
        <v>1033679774</v>
      </c>
      <c r="E4815" s="64"/>
      <c r="F4815" s="85" t="s">
        <v>63</v>
      </c>
    </row>
    <row r="4816" spans="1:6" x14ac:dyDescent="0.25">
      <c r="A4816" s="85">
        <v>1871109405</v>
      </c>
      <c r="E4816" s="64"/>
      <c r="F4816" s="85" t="s">
        <v>63</v>
      </c>
    </row>
    <row r="4817" spans="1:6" x14ac:dyDescent="0.25">
      <c r="A4817" s="85">
        <v>1477212777</v>
      </c>
      <c r="E4817" s="64"/>
      <c r="F4817" s="85" t="s">
        <v>63</v>
      </c>
    </row>
    <row r="4818" spans="1:6" x14ac:dyDescent="0.25">
      <c r="A4818" s="85">
        <v>1306948187</v>
      </c>
      <c r="E4818" s="64"/>
      <c r="F4818" s="85" t="s">
        <v>66</v>
      </c>
    </row>
    <row r="4819" spans="1:6" x14ac:dyDescent="0.25">
      <c r="A4819" s="85">
        <v>1306832811</v>
      </c>
      <c r="E4819" s="64"/>
      <c r="F4819" s="85" t="s">
        <v>63</v>
      </c>
    </row>
    <row r="4820" spans="1:6" x14ac:dyDescent="0.25">
      <c r="A4820" s="85">
        <v>1528154903</v>
      </c>
      <c r="E4820" s="64"/>
      <c r="F4820" s="85" t="s">
        <v>67</v>
      </c>
    </row>
    <row r="4821" spans="1:6" x14ac:dyDescent="0.25">
      <c r="A4821" s="85">
        <v>1598734055</v>
      </c>
      <c r="E4821" s="64"/>
      <c r="F4821" s="85" t="s">
        <v>63</v>
      </c>
    </row>
    <row r="4822" spans="1:6" x14ac:dyDescent="0.25">
      <c r="A4822" s="85">
        <v>1932167087</v>
      </c>
      <c r="E4822"/>
      <c r="F4822" s="85" t="s">
        <v>67</v>
      </c>
    </row>
    <row r="4823" spans="1:6" x14ac:dyDescent="0.25">
      <c r="A4823" s="85">
        <v>1164419362</v>
      </c>
      <c r="E4823" s="64"/>
      <c r="F4823" s="85" t="s">
        <v>63</v>
      </c>
    </row>
    <row r="4824" spans="1:6" x14ac:dyDescent="0.25">
      <c r="A4824" s="85">
        <v>1811994171</v>
      </c>
      <c r="E4824" s="64"/>
      <c r="F4824" s="85" t="s">
        <v>63</v>
      </c>
    </row>
    <row r="4825" spans="1:6" x14ac:dyDescent="0.25">
      <c r="A4825" s="85">
        <v>1134128143</v>
      </c>
      <c r="E4825" s="64"/>
      <c r="F4825" s="85" t="s">
        <v>66</v>
      </c>
    </row>
    <row r="4826" spans="1:6" x14ac:dyDescent="0.25">
      <c r="A4826" s="85">
        <v>1144415613</v>
      </c>
      <c r="E4826" s="64"/>
      <c r="F4826" s="85" t="s">
        <v>68</v>
      </c>
    </row>
    <row r="4827" spans="1:6" x14ac:dyDescent="0.25">
      <c r="A4827" s="85">
        <v>1205875192</v>
      </c>
      <c r="E4827" s="64"/>
      <c r="F4827" s="85" t="s">
        <v>66</v>
      </c>
    </row>
    <row r="4828" spans="1:6" x14ac:dyDescent="0.25">
      <c r="A4828" s="85">
        <v>1417118571</v>
      </c>
      <c r="E4828" s="64"/>
      <c r="F4828" s="85" t="s">
        <v>68</v>
      </c>
    </row>
    <row r="4829" spans="1:6" x14ac:dyDescent="0.25">
      <c r="A4829" s="85">
        <v>1376851360</v>
      </c>
      <c r="E4829"/>
      <c r="F4829" s="85" t="s">
        <v>70</v>
      </c>
    </row>
    <row r="4830" spans="1:6" x14ac:dyDescent="0.25">
      <c r="A4830" s="85">
        <v>1700173754</v>
      </c>
      <c r="E4830" s="64"/>
      <c r="F4830" s="85" t="s">
        <v>70</v>
      </c>
    </row>
    <row r="4831" spans="1:6" x14ac:dyDescent="0.25">
      <c r="A4831" s="85">
        <v>1841588670</v>
      </c>
      <c r="E4831"/>
      <c r="F4831" s="85" t="s">
        <v>70</v>
      </c>
    </row>
    <row r="4832" spans="1:6" x14ac:dyDescent="0.25">
      <c r="A4832" s="85">
        <v>1306833611</v>
      </c>
      <c r="E4832" s="64"/>
      <c r="F4832" s="85" t="s">
        <v>63</v>
      </c>
    </row>
    <row r="4833" spans="1:6" x14ac:dyDescent="0.25">
      <c r="A4833" s="85">
        <v>1508111345</v>
      </c>
      <c r="E4833" s="64"/>
      <c r="F4833" s="85" t="s">
        <v>67</v>
      </c>
    </row>
    <row r="4834" spans="1:6" x14ac:dyDescent="0.25">
      <c r="A4834" s="85">
        <v>1841356441</v>
      </c>
      <c r="E4834" s="64"/>
      <c r="F4834" s="85" t="s">
        <v>67</v>
      </c>
    </row>
    <row r="4835" spans="1:6" x14ac:dyDescent="0.25">
      <c r="A4835" s="85">
        <v>1881980241</v>
      </c>
      <c r="E4835" s="64"/>
      <c r="F4835" s="85" t="s">
        <v>70</v>
      </c>
    </row>
    <row r="4836" spans="1:6" x14ac:dyDescent="0.25">
      <c r="A4836" s="85">
        <v>1619083680</v>
      </c>
      <c r="E4836" s="64"/>
      <c r="F4836" s="85" t="s">
        <v>63</v>
      </c>
    </row>
    <row r="4837" spans="1:6" x14ac:dyDescent="0.25">
      <c r="A4837" s="85">
        <v>1902119845</v>
      </c>
      <c r="E4837"/>
      <c r="F4837" s="85" t="s">
        <v>67</v>
      </c>
    </row>
    <row r="4838" spans="1:6" x14ac:dyDescent="0.25">
      <c r="A4838" s="85">
        <v>1245670348</v>
      </c>
      <c r="E4838"/>
      <c r="F4838" s="85" t="s">
        <v>66</v>
      </c>
    </row>
    <row r="4839" spans="1:6" x14ac:dyDescent="0.25">
      <c r="A4839" s="85">
        <v>1497179998</v>
      </c>
      <c r="E4839" s="64"/>
      <c r="F4839" s="85" t="s">
        <v>66</v>
      </c>
    </row>
    <row r="4840" spans="1:6" x14ac:dyDescent="0.25">
      <c r="A4840" s="85">
        <v>1073811352</v>
      </c>
      <c r="E4840" s="64"/>
      <c r="F4840" s="85" t="s">
        <v>70</v>
      </c>
    </row>
    <row r="4841" spans="1:6" x14ac:dyDescent="0.25">
      <c r="A4841" s="85">
        <v>1336568054</v>
      </c>
      <c r="E4841" s="64"/>
      <c r="F4841" s="85" t="s">
        <v>67</v>
      </c>
    </row>
    <row r="4842" spans="1:6" x14ac:dyDescent="0.25">
      <c r="A4842" s="85">
        <v>1376637744</v>
      </c>
      <c r="E4842" s="64"/>
      <c r="F4842" s="85" t="s">
        <v>68</v>
      </c>
    </row>
    <row r="4843" spans="1:6" x14ac:dyDescent="0.25">
      <c r="A4843" s="85">
        <v>1740614585</v>
      </c>
      <c r="E4843" s="64"/>
      <c r="F4843" s="85" t="s">
        <v>63</v>
      </c>
    </row>
    <row r="4844" spans="1:6" x14ac:dyDescent="0.25">
      <c r="A4844" s="85">
        <v>1588079438</v>
      </c>
      <c r="E4844" s="64"/>
      <c r="F4844" s="85" t="s">
        <v>66</v>
      </c>
    </row>
    <row r="4845" spans="1:6" x14ac:dyDescent="0.25">
      <c r="A4845" s="85">
        <v>1093704959</v>
      </c>
      <c r="E4845" s="64"/>
      <c r="F4845" s="85" t="s">
        <v>67</v>
      </c>
    </row>
    <row r="4846" spans="1:6" x14ac:dyDescent="0.25">
      <c r="A4846" s="85">
        <v>1154781128</v>
      </c>
      <c r="E4846" s="64"/>
      <c r="F4846" s="85" t="s">
        <v>68</v>
      </c>
    </row>
    <row r="4847" spans="1:6" x14ac:dyDescent="0.25">
      <c r="A4847" s="85">
        <v>1265883615</v>
      </c>
      <c r="E4847" s="64"/>
      <c r="F4847" s="85" t="s">
        <v>63</v>
      </c>
    </row>
    <row r="4848" spans="1:6" x14ac:dyDescent="0.25">
      <c r="A4848" s="85">
        <v>1952852196</v>
      </c>
      <c r="E4848" s="64"/>
      <c r="F4848" s="85" t="s">
        <v>63</v>
      </c>
    </row>
    <row r="4849" spans="1:6" x14ac:dyDescent="0.25">
      <c r="A4849" s="85">
        <v>1376075275</v>
      </c>
      <c r="E4849" s="64"/>
      <c r="F4849" s="85" t="s">
        <v>67</v>
      </c>
    </row>
    <row r="4850" spans="1:6" x14ac:dyDescent="0.25">
      <c r="A4850" s="85">
        <v>1871015628</v>
      </c>
      <c r="E4850" s="64"/>
      <c r="F4850" s="85" t="s">
        <v>66</v>
      </c>
    </row>
    <row r="4851" spans="1:6" x14ac:dyDescent="0.25">
      <c r="A4851" s="85">
        <v>1487201018</v>
      </c>
      <c r="E4851" s="64"/>
      <c r="F4851" s="85" t="s">
        <v>66</v>
      </c>
    </row>
    <row r="4852" spans="1:6" x14ac:dyDescent="0.25">
      <c r="A4852" s="85">
        <v>1962174375</v>
      </c>
      <c r="E4852"/>
      <c r="F4852" s="85" t="s">
        <v>68</v>
      </c>
    </row>
    <row r="4853" spans="1:6" x14ac:dyDescent="0.25">
      <c r="A4853" s="85">
        <v>1063178648</v>
      </c>
      <c r="E4853" s="64"/>
      <c r="F4853" s="85" t="s">
        <v>66</v>
      </c>
    </row>
    <row r="4854" spans="1:6" x14ac:dyDescent="0.25">
      <c r="A4854" s="85">
        <v>1427194075</v>
      </c>
      <c r="E4854" s="64"/>
      <c r="F4854" s="85" t="s">
        <v>68</v>
      </c>
    </row>
    <row r="4855" spans="1:6" x14ac:dyDescent="0.25">
      <c r="A4855" s="85">
        <v>1932107323</v>
      </c>
      <c r="E4855" s="64"/>
      <c r="F4855" s="85" t="s">
        <v>63</v>
      </c>
    </row>
    <row r="4856" spans="1:6" x14ac:dyDescent="0.25">
      <c r="A4856" s="85">
        <v>1548252265</v>
      </c>
      <c r="E4856" s="64"/>
      <c r="F4856" s="85" t="s">
        <v>66</v>
      </c>
    </row>
    <row r="4857" spans="1:6" x14ac:dyDescent="0.25">
      <c r="A4857" s="85">
        <v>1508839606</v>
      </c>
      <c r="E4857" s="64"/>
      <c r="F4857" s="85" t="s">
        <v>70</v>
      </c>
    </row>
    <row r="4858" spans="1:6" x14ac:dyDescent="0.25">
      <c r="A4858" s="85">
        <v>1548241169</v>
      </c>
      <c r="E4858" s="64"/>
      <c r="F4858" s="85" t="s">
        <v>63</v>
      </c>
    </row>
    <row r="4859" spans="1:6" x14ac:dyDescent="0.25">
      <c r="A4859" s="85">
        <v>1376570184</v>
      </c>
      <c r="E4859" s="64"/>
      <c r="F4859" s="85" t="s">
        <v>63</v>
      </c>
    </row>
    <row r="4860" spans="1:6" x14ac:dyDescent="0.25">
      <c r="A4860" s="85">
        <v>1952309049</v>
      </c>
      <c r="E4860" s="64"/>
      <c r="F4860" s="85" t="s">
        <v>66</v>
      </c>
    </row>
    <row r="4861" spans="1:6" x14ac:dyDescent="0.25">
      <c r="A4861" s="85">
        <v>1457326522</v>
      </c>
      <c r="E4861" s="64"/>
      <c r="F4861" s="85" t="s">
        <v>66</v>
      </c>
    </row>
    <row r="4862" spans="1:6" x14ac:dyDescent="0.25">
      <c r="A4862" s="85">
        <v>1245215144</v>
      </c>
      <c r="E4862" s="64"/>
      <c r="F4862" s="85" t="s">
        <v>63</v>
      </c>
    </row>
    <row r="4863" spans="1:6" x14ac:dyDescent="0.25">
      <c r="A4863" s="85">
        <v>1386690162</v>
      </c>
      <c r="E4863" s="64"/>
      <c r="F4863" s="85" t="s">
        <v>66</v>
      </c>
    </row>
    <row r="4864" spans="1:6" x14ac:dyDescent="0.25">
      <c r="A4864" s="85">
        <v>1831119882</v>
      </c>
      <c r="E4864" s="64"/>
      <c r="F4864" s="85" t="s">
        <v>70</v>
      </c>
    </row>
    <row r="4865" spans="1:6" x14ac:dyDescent="0.25">
      <c r="A4865" s="85">
        <v>1891743191</v>
      </c>
      <c r="E4865" s="64"/>
      <c r="F4865" s="85" t="s">
        <v>67</v>
      </c>
    </row>
    <row r="4866" spans="1:6" x14ac:dyDescent="0.25">
      <c r="A4866" s="85">
        <v>1174603401</v>
      </c>
      <c r="E4866" s="64"/>
      <c r="F4866" s="85" t="s">
        <v>63</v>
      </c>
    </row>
    <row r="4867" spans="1:6" x14ac:dyDescent="0.25">
      <c r="A4867" s="85">
        <v>1356591713</v>
      </c>
      <c r="E4867" s="64"/>
      <c r="F4867" s="85" t="s">
        <v>63</v>
      </c>
    </row>
    <row r="4868" spans="1:6" x14ac:dyDescent="0.25">
      <c r="A4868" s="85">
        <v>1841482429</v>
      </c>
      <c r="E4868" s="64"/>
      <c r="F4868" s="85" t="s">
        <v>68</v>
      </c>
    </row>
    <row r="4869" spans="1:6" x14ac:dyDescent="0.25">
      <c r="A4869" s="85">
        <v>1467636902</v>
      </c>
      <c r="E4869"/>
      <c r="F4869" s="85" t="s">
        <v>66</v>
      </c>
    </row>
    <row r="4870" spans="1:6" x14ac:dyDescent="0.25">
      <c r="A4870" s="85">
        <v>1952698946</v>
      </c>
      <c r="E4870" s="64"/>
      <c r="F4870" s="85" t="s">
        <v>67</v>
      </c>
    </row>
    <row r="4871" spans="1:6" x14ac:dyDescent="0.25">
      <c r="A4871" s="85">
        <v>1306934997</v>
      </c>
      <c r="E4871" s="64"/>
      <c r="F4871" s="85" t="s">
        <v>63</v>
      </c>
    </row>
    <row r="4872" spans="1:6" x14ac:dyDescent="0.25">
      <c r="A4872" s="85">
        <v>1689820631</v>
      </c>
      <c r="E4872" s="64"/>
      <c r="F4872" s="85" t="s">
        <v>66</v>
      </c>
    </row>
    <row r="4873" spans="1:6" x14ac:dyDescent="0.25">
      <c r="A4873" s="85">
        <v>1386936110</v>
      </c>
      <c r="E4873" s="64"/>
      <c r="F4873" s="85" t="s">
        <v>66</v>
      </c>
    </row>
    <row r="4874" spans="1:6" x14ac:dyDescent="0.25">
      <c r="A4874" s="85">
        <v>1801841325</v>
      </c>
      <c r="E4874" s="64"/>
      <c r="F4874" s="85" t="s">
        <v>66</v>
      </c>
    </row>
    <row r="4875" spans="1:6" x14ac:dyDescent="0.25">
      <c r="A4875" s="85">
        <v>1730478520</v>
      </c>
      <c r="E4875" s="64"/>
      <c r="F4875" s="85" t="s">
        <v>67</v>
      </c>
    </row>
    <row r="4876" spans="1:6" x14ac:dyDescent="0.25">
      <c r="A4876" s="85">
        <v>1376885996</v>
      </c>
      <c r="E4876" s="64"/>
      <c r="F4876" s="85" t="s">
        <v>66</v>
      </c>
    </row>
    <row r="4877" spans="1:6" x14ac:dyDescent="0.25">
      <c r="A4877" s="85">
        <v>1780003780</v>
      </c>
      <c r="E4877" s="64"/>
      <c r="F4877" s="85" t="s">
        <v>68</v>
      </c>
    </row>
    <row r="4878" spans="1:6" x14ac:dyDescent="0.25">
      <c r="A4878" s="85">
        <v>1346655586</v>
      </c>
      <c r="E4878" s="64"/>
      <c r="F4878" s="85" t="s">
        <v>67</v>
      </c>
    </row>
    <row r="4879" spans="1:6" x14ac:dyDescent="0.25">
      <c r="A4879" s="85">
        <v>1619337268</v>
      </c>
      <c r="E4879" s="64"/>
      <c r="F4879" s="85" t="s">
        <v>63</v>
      </c>
    </row>
    <row r="4880" spans="1:6" x14ac:dyDescent="0.25">
      <c r="A4880" s="85">
        <v>1912358508</v>
      </c>
      <c r="E4880" s="64"/>
      <c r="F4880" s="85" t="s">
        <v>70</v>
      </c>
    </row>
    <row r="4881" spans="1:6" x14ac:dyDescent="0.25">
      <c r="A4881" s="85">
        <v>1558882514</v>
      </c>
      <c r="E4881" s="64"/>
      <c r="F4881" s="85" t="s">
        <v>63</v>
      </c>
    </row>
    <row r="4882" spans="1:6" x14ac:dyDescent="0.25">
      <c r="A4882" s="85">
        <v>1497299184</v>
      </c>
      <c r="E4882" s="64"/>
      <c r="F4882" s="85" t="s">
        <v>66</v>
      </c>
    </row>
    <row r="4883" spans="1:6" x14ac:dyDescent="0.25">
      <c r="A4883" s="85">
        <v>1639650120</v>
      </c>
      <c r="E4883" s="64"/>
      <c r="F4883" s="85" t="s">
        <v>63</v>
      </c>
    </row>
    <row r="4884" spans="1:6" x14ac:dyDescent="0.25">
      <c r="A4884" s="85">
        <v>1346616851</v>
      </c>
      <c r="E4884" s="64"/>
      <c r="F4884" s="85" t="s">
        <v>68</v>
      </c>
    </row>
    <row r="4885" spans="1:6" x14ac:dyDescent="0.25">
      <c r="A4885" s="85">
        <v>1619571643</v>
      </c>
      <c r="E4885" s="64"/>
      <c r="F4885" s="85" t="s">
        <v>63</v>
      </c>
    </row>
    <row r="4886" spans="1:6" x14ac:dyDescent="0.25">
      <c r="A4886" s="85">
        <v>1922069707</v>
      </c>
      <c r="E4886" s="64"/>
      <c r="F4886" s="85" t="s">
        <v>70</v>
      </c>
    </row>
    <row r="4887" spans="1:6" x14ac:dyDescent="0.25">
      <c r="A4887" s="85">
        <v>1518997477</v>
      </c>
      <c r="E4887" s="64"/>
      <c r="F4887" s="85" t="s">
        <v>63</v>
      </c>
    </row>
    <row r="4888" spans="1:6" x14ac:dyDescent="0.25">
      <c r="A4888" s="85">
        <v>1942263017</v>
      </c>
      <c r="E4888" s="64"/>
      <c r="F4888" s="85" t="s">
        <v>63</v>
      </c>
    </row>
    <row r="4889" spans="1:6" x14ac:dyDescent="0.25">
      <c r="A4889" s="85">
        <v>1487636254</v>
      </c>
      <c r="E4889" s="64"/>
      <c r="F4889" s="85" t="s">
        <v>66</v>
      </c>
    </row>
    <row r="4890" spans="1:6" x14ac:dyDescent="0.25">
      <c r="A4890" s="85">
        <v>1124022082</v>
      </c>
      <c r="E4890" s="64"/>
      <c r="F4890" s="85" t="s">
        <v>66</v>
      </c>
    </row>
    <row r="4891" spans="1:6" x14ac:dyDescent="0.25">
      <c r="A4891" s="85">
        <v>1407814999</v>
      </c>
      <c r="E4891" s="64"/>
      <c r="F4891" s="85" t="s">
        <v>66</v>
      </c>
    </row>
    <row r="4892" spans="1:6" x14ac:dyDescent="0.25">
      <c r="A4892" s="85">
        <v>1447347802</v>
      </c>
      <c r="E4892" s="64"/>
      <c r="F4892" s="85" t="s">
        <v>63</v>
      </c>
    </row>
    <row r="4893" spans="1:6" x14ac:dyDescent="0.25">
      <c r="A4893" s="85">
        <v>1164463444</v>
      </c>
      <c r="E4893" s="64"/>
      <c r="F4893" s="85" t="s">
        <v>68</v>
      </c>
    </row>
    <row r="4894" spans="1:6" x14ac:dyDescent="0.25">
      <c r="A4894" s="85">
        <v>1417192774</v>
      </c>
      <c r="E4894" s="64"/>
      <c r="F4894" s="85" t="s">
        <v>63</v>
      </c>
    </row>
    <row r="4895" spans="1:6" x14ac:dyDescent="0.25">
      <c r="A4895" s="85">
        <v>1619057114</v>
      </c>
      <c r="E4895" s="64"/>
      <c r="F4895" s="85" t="s">
        <v>68</v>
      </c>
    </row>
    <row r="4896" spans="1:6" x14ac:dyDescent="0.25">
      <c r="A4896" s="85">
        <v>1346446093</v>
      </c>
      <c r="E4896" s="64"/>
      <c r="F4896" s="85" t="s">
        <v>68</v>
      </c>
    </row>
    <row r="4897" spans="1:6" x14ac:dyDescent="0.25">
      <c r="A4897" s="85">
        <v>1952308108</v>
      </c>
      <c r="E4897" s="64"/>
      <c r="F4897" s="85" t="s">
        <v>70</v>
      </c>
    </row>
    <row r="4898" spans="1:6" x14ac:dyDescent="0.25">
      <c r="A4898" s="85">
        <v>1295946168</v>
      </c>
      <c r="E4898" s="64"/>
      <c r="F4898" s="85" t="s">
        <v>63</v>
      </c>
    </row>
    <row r="4899" spans="1:6" x14ac:dyDescent="0.25">
      <c r="A4899" s="85">
        <v>1982739199</v>
      </c>
      <c r="E4899" s="64"/>
      <c r="F4899" s="85" t="s">
        <v>63</v>
      </c>
    </row>
    <row r="4900" spans="1:6" x14ac:dyDescent="0.25">
      <c r="A4900" s="85">
        <v>1619952777</v>
      </c>
      <c r="E4900" s="64"/>
      <c r="F4900" s="85" t="s">
        <v>63</v>
      </c>
    </row>
    <row r="4901" spans="1:6" x14ac:dyDescent="0.25">
      <c r="A4901" s="85">
        <v>1508818063</v>
      </c>
      <c r="E4901" s="64"/>
      <c r="F4901" s="85" t="s">
        <v>70</v>
      </c>
    </row>
    <row r="4902" spans="1:6" x14ac:dyDescent="0.25">
      <c r="A4902" s="85">
        <v>1134195977</v>
      </c>
      <c r="E4902" s="64"/>
      <c r="F4902" s="85" t="s">
        <v>66</v>
      </c>
    </row>
    <row r="4903" spans="1:6" x14ac:dyDescent="0.25">
      <c r="A4903" s="85">
        <v>1063403947</v>
      </c>
      <c r="E4903" s="64"/>
      <c r="F4903" s="85" t="s">
        <v>63</v>
      </c>
    </row>
    <row r="4904" spans="1:6" x14ac:dyDescent="0.25">
      <c r="A4904" s="85">
        <v>1235365297</v>
      </c>
      <c r="E4904" s="64"/>
      <c r="F4904" s="85" t="s">
        <v>68</v>
      </c>
    </row>
    <row r="4905" spans="1:6" x14ac:dyDescent="0.25">
      <c r="A4905" s="85">
        <v>1265852941</v>
      </c>
      <c r="E4905" s="64"/>
      <c r="F4905" s="85" t="s">
        <v>63</v>
      </c>
    </row>
    <row r="4906" spans="1:6" x14ac:dyDescent="0.25">
      <c r="A4906" s="85">
        <v>1053623504</v>
      </c>
      <c r="E4906" s="64"/>
      <c r="F4906" s="85" t="s">
        <v>70</v>
      </c>
    </row>
    <row r="4907" spans="1:6" x14ac:dyDescent="0.25">
      <c r="A4907" s="85">
        <v>1114223690</v>
      </c>
      <c r="E4907" s="64"/>
      <c r="F4907" s="85" t="s">
        <v>70</v>
      </c>
    </row>
    <row r="4908" spans="1:6" x14ac:dyDescent="0.25">
      <c r="A4908" s="85">
        <v>1295085702</v>
      </c>
      <c r="E4908" s="64"/>
      <c r="F4908" s="85" t="s">
        <v>67</v>
      </c>
    </row>
    <row r="4909" spans="1:6" x14ac:dyDescent="0.25">
      <c r="A4909" s="85">
        <v>1609130020</v>
      </c>
      <c r="E4909" s="64"/>
      <c r="F4909" s="85" t="s">
        <v>63</v>
      </c>
    </row>
    <row r="4910" spans="1:6" x14ac:dyDescent="0.25">
      <c r="A4910" s="85">
        <v>1942555909</v>
      </c>
      <c r="E4910" s="64"/>
      <c r="F4910" s="85" t="s">
        <v>66</v>
      </c>
    </row>
    <row r="4911" spans="1:6" x14ac:dyDescent="0.25">
      <c r="A4911" s="85">
        <v>1326206772</v>
      </c>
      <c r="E4911" s="64"/>
      <c r="F4911" s="85" t="s">
        <v>66</v>
      </c>
    </row>
    <row r="4912" spans="1:6" x14ac:dyDescent="0.25">
      <c r="A4912" s="85">
        <v>1326471640</v>
      </c>
      <c r="E4912" s="64"/>
      <c r="F4912" s="85" t="s">
        <v>63</v>
      </c>
    </row>
    <row r="4913" spans="1:6" x14ac:dyDescent="0.25">
      <c r="A4913" s="85">
        <v>1609290246</v>
      </c>
      <c r="E4913" s="64"/>
      <c r="F4913" s="85" t="s">
        <v>66</v>
      </c>
    </row>
    <row r="4914" spans="1:6" x14ac:dyDescent="0.25">
      <c r="A4914" s="85">
        <v>1164836516</v>
      </c>
      <c r="E4914" s="64"/>
      <c r="F4914" s="85" t="s">
        <v>63</v>
      </c>
    </row>
    <row r="4915" spans="1:6" x14ac:dyDescent="0.25">
      <c r="A4915" s="85">
        <v>1568880508</v>
      </c>
      <c r="E4915" s="64"/>
      <c r="F4915" s="85" t="s">
        <v>67</v>
      </c>
    </row>
    <row r="4916" spans="1:6" x14ac:dyDescent="0.25">
      <c r="A4916" s="85">
        <v>1891790101</v>
      </c>
      <c r="E4916" s="64"/>
      <c r="F4916" s="85" t="s">
        <v>68</v>
      </c>
    </row>
    <row r="4917" spans="1:6" x14ac:dyDescent="0.25">
      <c r="A4917" s="85">
        <v>1790220143</v>
      </c>
      <c r="E4917" s="64"/>
      <c r="F4917" s="85" t="s">
        <v>63</v>
      </c>
    </row>
    <row r="4918" spans="1:6" x14ac:dyDescent="0.25">
      <c r="A4918" s="85">
        <v>1558887174</v>
      </c>
      <c r="E4918" s="64"/>
      <c r="F4918" s="85" t="s">
        <v>70</v>
      </c>
    </row>
    <row r="4919" spans="1:6" x14ac:dyDescent="0.25">
      <c r="A4919" s="85">
        <v>1184199101</v>
      </c>
      <c r="E4919" s="64"/>
      <c r="F4919" s="85" t="s">
        <v>63</v>
      </c>
    </row>
    <row r="4920" spans="1:6" x14ac:dyDescent="0.25">
      <c r="A4920" s="85">
        <v>1548671092</v>
      </c>
      <c r="E4920" s="64"/>
      <c r="F4920" s="85" t="s">
        <v>70</v>
      </c>
    </row>
    <row r="4921" spans="1:6" x14ac:dyDescent="0.25">
      <c r="A4921" s="85">
        <v>1629011549</v>
      </c>
      <c r="E4921" s="64"/>
      <c r="F4921" s="85" t="s">
        <v>66</v>
      </c>
    </row>
    <row r="4922" spans="1:6" x14ac:dyDescent="0.25">
      <c r="A4922" s="85">
        <v>1942208608</v>
      </c>
      <c r="E4922" s="64"/>
      <c r="F4922" s="85" t="s">
        <v>63</v>
      </c>
    </row>
    <row r="4923" spans="1:6" x14ac:dyDescent="0.25">
      <c r="A4923" s="85">
        <v>1245296243</v>
      </c>
      <c r="E4923" s="64"/>
      <c r="F4923" s="85" t="s">
        <v>67</v>
      </c>
    </row>
    <row r="4924" spans="1:6" x14ac:dyDescent="0.25">
      <c r="A4924" s="85">
        <v>1033153952</v>
      </c>
      <c r="E4924" s="64"/>
      <c r="F4924" s="85" t="s">
        <v>66</v>
      </c>
    </row>
    <row r="4925" spans="1:6" x14ac:dyDescent="0.25">
      <c r="A4925" s="85">
        <v>1932209962</v>
      </c>
      <c r="E4925" s="64"/>
      <c r="F4925" s="85" t="s">
        <v>70</v>
      </c>
    </row>
    <row r="4926" spans="1:6" x14ac:dyDescent="0.25">
      <c r="A4926" s="85">
        <v>1285727669</v>
      </c>
      <c r="E4926" s="64"/>
      <c r="F4926" s="85" t="s">
        <v>63</v>
      </c>
    </row>
    <row r="4927" spans="1:6" x14ac:dyDescent="0.25">
      <c r="A4927" s="85">
        <v>1841272549</v>
      </c>
      <c r="E4927" s="64"/>
      <c r="F4927" s="85" t="s">
        <v>67</v>
      </c>
    </row>
    <row r="4928" spans="1:6" x14ac:dyDescent="0.25">
      <c r="A4928" s="85">
        <v>1336157171</v>
      </c>
      <c r="E4928"/>
      <c r="F4928" s="85" t="s">
        <v>70</v>
      </c>
    </row>
    <row r="4929" spans="1:6" x14ac:dyDescent="0.25">
      <c r="A4929" s="85">
        <v>1376748640</v>
      </c>
      <c r="E4929" s="64"/>
      <c r="F4929" s="85" t="s">
        <v>68</v>
      </c>
    </row>
    <row r="4930" spans="1:6" x14ac:dyDescent="0.25">
      <c r="A4930" s="85">
        <v>1275737389</v>
      </c>
      <c r="E4930"/>
      <c r="F4930" s="85" t="s">
        <v>63</v>
      </c>
    </row>
    <row r="4931" spans="1:6" x14ac:dyDescent="0.25">
      <c r="A4931" s="85">
        <v>1962616409</v>
      </c>
      <c r="E4931" s="64"/>
      <c r="F4931" s="85" t="s">
        <v>63</v>
      </c>
    </row>
    <row r="4932" spans="1:6" x14ac:dyDescent="0.25">
      <c r="A4932" s="85">
        <v>1407058563</v>
      </c>
      <c r="E4932" s="64"/>
      <c r="F4932" s="85" t="s">
        <v>63</v>
      </c>
    </row>
    <row r="4933" spans="1:6" x14ac:dyDescent="0.25">
      <c r="A4933" s="85">
        <v>1609860501</v>
      </c>
      <c r="E4933" s="64"/>
      <c r="F4933" s="85" t="s">
        <v>67</v>
      </c>
    </row>
    <row r="4934" spans="1:6" x14ac:dyDescent="0.25">
      <c r="A4934" s="85">
        <v>1619014776</v>
      </c>
      <c r="E4934" s="64"/>
      <c r="F4934" s="85" t="s">
        <v>63</v>
      </c>
    </row>
    <row r="4935" spans="1:6" x14ac:dyDescent="0.25">
      <c r="A4935" s="85">
        <v>1710086608</v>
      </c>
      <c r="E4935" s="64"/>
      <c r="F4935" s="85" t="s">
        <v>66</v>
      </c>
    </row>
    <row r="4936" spans="1:6" x14ac:dyDescent="0.25">
      <c r="A4936" s="85">
        <v>1609124965</v>
      </c>
      <c r="E4936" s="64"/>
      <c r="F4936" s="85" t="s">
        <v>68</v>
      </c>
    </row>
    <row r="4937" spans="1:6" x14ac:dyDescent="0.25">
      <c r="A4937" s="85">
        <v>1487774410</v>
      </c>
      <c r="E4937" s="64"/>
      <c r="F4937" s="85" t="s">
        <v>63</v>
      </c>
    </row>
    <row r="4938" spans="1:6" x14ac:dyDescent="0.25">
      <c r="A4938" s="85">
        <v>1881095453</v>
      </c>
      <c r="E4938" s="64"/>
      <c r="F4938" s="85" t="s">
        <v>66</v>
      </c>
    </row>
    <row r="4939" spans="1:6" x14ac:dyDescent="0.25">
      <c r="A4939" s="85">
        <v>1518300607</v>
      </c>
      <c r="E4939" s="64"/>
      <c r="F4939" s="85" t="s">
        <v>63</v>
      </c>
    </row>
    <row r="4940" spans="1:6" x14ac:dyDescent="0.25">
      <c r="A4940" s="85">
        <v>1427591510</v>
      </c>
      <c r="E4940"/>
      <c r="F4940" s="85" t="s">
        <v>63</v>
      </c>
    </row>
    <row r="4941" spans="1:6" x14ac:dyDescent="0.25">
      <c r="A4941" s="85">
        <v>1457889743</v>
      </c>
      <c r="E4941" s="64"/>
      <c r="F4941" s="85" t="s">
        <v>63</v>
      </c>
    </row>
    <row r="4942" spans="1:6" x14ac:dyDescent="0.25">
      <c r="A4942" s="85">
        <v>1134123813</v>
      </c>
      <c r="E4942" s="64"/>
      <c r="F4942" s="85" t="s">
        <v>63</v>
      </c>
    </row>
    <row r="4943" spans="1:6" x14ac:dyDescent="0.25">
      <c r="A4943" s="85">
        <v>1770134561</v>
      </c>
      <c r="E4943" s="64"/>
      <c r="F4943" s="85" t="s">
        <v>67</v>
      </c>
    </row>
    <row r="4944" spans="1:6" x14ac:dyDescent="0.25">
      <c r="A4944" s="85">
        <v>1043804966</v>
      </c>
      <c r="E4944" s="64"/>
      <c r="F4944" s="85" t="s">
        <v>66</v>
      </c>
    </row>
    <row r="4945" spans="1:6" x14ac:dyDescent="0.25">
      <c r="A4945" s="85">
        <v>1962182386</v>
      </c>
      <c r="E4945" s="64"/>
      <c r="F4945" s="85" t="s">
        <v>67</v>
      </c>
    </row>
    <row r="4946" spans="1:6" x14ac:dyDescent="0.25">
      <c r="A4946" s="85">
        <v>1487431938</v>
      </c>
      <c r="E4946" s="64"/>
      <c r="F4946" s="85" t="s">
        <v>63</v>
      </c>
    </row>
    <row r="4947" spans="1:6" x14ac:dyDescent="0.25">
      <c r="A4947" s="85">
        <v>1477527547</v>
      </c>
      <c r="E4947" s="64"/>
      <c r="F4947" s="85" t="s">
        <v>63</v>
      </c>
    </row>
    <row r="4948" spans="1:6" x14ac:dyDescent="0.25">
      <c r="A4948" s="85">
        <v>1154316826</v>
      </c>
      <c r="E4948" s="64"/>
      <c r="F4948" s="85" t="s">
        <v>63</v>
      </c>
    </row>
    <row r="4949" spans="1:6" x14ac:dyDescent="0.25">
      <c r="A4949" s="85">
        <v>1306820139</v>
      </c>
      <c r="E4949" s="64"/>
      <c r="F4949" s="85" t="s">
        <v>63</v>
      </c>
    </row>
    <row r="4950" spans="1:6" x14ac:dyDescent="0.25">
      <c r="A4950" s="85">
        <v>1306844980</v>
      </c>
      <c r="E4950" s="64"/>
      <c r="F4950" s="85" t="s">
        <v>63</v>
      </c>
    </row>
    <row r="4951" spans="1:6" x14ac:dyDescent="0.25">
      <c r="A4951" s="85">
        <v>1609809110</v>
      </c>
      <c r="E4951" s="64"/>
      <c r="F4951" s="85" t="s">
        <v>66</v>
      </c>
    </row>
    <row r="4952" spans="1:6" x14ac:dyDescent="0.25">
      <c r="A4952" s="85">
        <v>1285606491</v>
      </c>
      <c r="E4952" s="64"/>
      <c r="F4952" s="85" t="s">
        <v>63</v>
      </c>
    </row>
    <row r="4953" spans="1:6" x14ac:dyDescent="0.25">
      <c r="A4953" s="85">
        <v>1942285465</v>
      </c>
      <c r="E4953" s="64"/>
      <c r="F4953" s="85" t="s">
        <v>66</v>
      </c>
    </row>
    <row r="4954" spans="1:6" x14ac:dyDescent="0.25">
      <c r="A4954" s="85">
        <v>1538183678</v>
      </c>
      <c r="E4954" s="64"/>
      <c r="F4954" s="85" t="s">
        <v>67</v>
      </c>
    </row>
    <row r="4955" spans="1:6" x14ac:dyDescent="0.25">
      <c r="A4955" s="85">
        <v>1104874999</v>
      </c>
      <c r="E4955" s="64"/>
      <c r="F4955" s="85" t="s">
        <v>63</v>
      </c>
    </row>
    <row r="4956" spans="1:6" x14ac:dyDescent="0.25">
      <c r="A4956" s="85">
        <v>1497750822</v>
      </c>
      <c r="E4956" s="64"/>
      <c r="F4956" s="85" t="s">
        <v>68</v>
      </c>
    </row>
    <row r="4957" spans="1:6" x14ac:dyDescent="0.25">
      <c r="A4957" s="85">
        <v>1578547170</v>
      </c>
      <c r="E4957" s="64"/>
      <c r="F4957" s="85" t="s">
        <v>63</v>
      </c>
    </row>
    <row r="4958" spans="1:6" x14ac:dyDescent="0.25">
      <c r="A4958" s="85">
        <v>1982898490</v>
      </c>
      <c r="E4958" s="64"/>
      <c r="F4958" s="85" t="s">
        <v>63</v>
      </c>
    </row>
    <row r="4959" spans="1:6" x14ac:dyDescent="0.25">
      <c r="A4959" s="85">
        <v>1760477657</v>
      </c>
      <c r="E4959" s="64"/>
      <c r="F4959" s="85" t="s">
        <v>63</v>
      </c>
    </row>
    <row r="4960" spans="1:6" x14ac:dyDescent="0.25">
      <c r="A4960" s="85">
        <v>1447251939</v>
      </c>
      <c r="E4960" s="64"/>
      <c r="F4960" s="85" t="s">
        <v>70</v>
      </c>
    </row>
    <row r="4961" spans="1:6" x14ac:dyDescent="0.25">
      <c r="A4961" s="85">
        <v>1326080490</v>
      </c>
      <c r="E4961" s="64"/>
      <c r="F4961" s="85" t="s">
        <v>63</v>
      </c>
    </row>
    <row r="4962" spans="1:6" x14ac:dyDescent="0.25">
      <c r="A4962" s="85">
        <v>1932217544</v>
      </c>
      <c r="E4962"/>
      <c r="F4962" s="85" t="s">
        <v>67</v>
      </c>
    </row>
    <row r="4963" spans="1:6" x14ac:dyDescent="0.25">
      <c r="A4963" s="85">
        <v>1093998320</v>
      </c>
      <c r="E4963"/>
      <c r="F4963" s="85" t="s">
        <v>63</v>
      </c>
    </row>
    <row r="4964" spans="1:6" x14ac:dyDescent="0.25">
      <c r="A4964" s="85">
        <v>1386647170</v>
      </c>
      <c r="E4964" s="64"/>
      <c r="F4964" s="85" t="s">
        <v>66</v>
      </c>
    </row>
    <row r="4965" spans="1:6" x14ac:dyDescent="0.25">
      <c r="A4965" s="85">
        <v>1487912465</v>
      </c>
      <c r="E4965" s="64"/>
      <c r="F4965" s="85" t="s">
        <v>66</v>
      </c>
    </row>
    <row r="4966" spans="1:6" x14ac:dyDescent="0.25">
      <c r="A4966" s="85">
        <v>1609960558</v>
      </c>
      <c r="E4966" s="64"/>
      <c r="F4966" s="85" t="s">
        <v>67</v>
      </c>
    </row>
    <row r="4967" spans="1:6" x14ac:dyDescent="0.25">
      <c r="A4967" s="85">
        <v>1346642394</v>
      </c>
      <c r="E4967" s="64"/>
      <c r="F4967" s="85" t="s">
        <v>67</v>
      </c>
    </row>
    <row r="4968" spans="1:6" x14ac:dyDescent="0.25">
      <c r="A4968" s="85">
        <v>1952776023</v>
      </c>
      <c r="E4968" s="64"/>
      <c r="F4968" s="85" t="s">
        <v>63</v>
      </c>
    </row>
    <row r="4969" spans="1:6" x14ac:dyDescent="0.25">
      <c r="A4969" s="85">
        <v>1275990327</v>
      </c>
      <c r="E4969" s="64"/>
      <c r="F4969" s="85" t="s">
        <v>63</v>
      </c>
    </row>
    <row r="4970" spans="1:6" x14ac:dyDescent="0.25">
      <c r="A4970" s="85">
        <v>1558863597</v>
      </c>
      <c r="E4970" s="64"/>
      <c r="F4970" s="85" t="s">
        <v>67</v>
      </c>
    </row>
    <row r="4971" spans="1:6" x14ac:dyDescent="0.25">
      <c r="A4971" s="85">
        <v>1407343395</v>
      </c>
      <c r="E4971" s="64"/>
      <c r="F4971" s="85" t="s">
        <v>63</v>
      </c>
    </row>
    <row r="4972" spans="1:6" x14ac:dyDescent="0.25">
      <c r="A4972" s="85">
        <v>1942782388</v>
      </c>
      <c r="E4972" s="64"/>
      <c r="F4972" s="85" t="s">
        <v>70</v>
      </c>
    </row>
    <row r="4973" spans="1:6" x14ac:dyDescent="0.25">
      <c r="A4973" s="85">
        <v>1497305262</v>
      </c>
      <c r="E4973" s="64"/>
      <c r="F4973" s="85" t="s">
        <v>67</v>
      </c>
    </row>
    <row r="4974" spans="1:6" x14ac:dyDescent="0.25">
      <c r="A4974" s="85">
        <v>1740822329</v>
      </c>
      <c r="E4974" s="64"/>
      <c r="F4974" s="85" t="s">
        <v>63</v>
      </c>
    </row>
    <row r="4975" spans="1:6" x14ac:dyDescent="0.25">
      <c r="A4975" s="85">
        <v>1952076291</v>
      </c>
      <c r="E4975" s="64"/>
      <c r="F4975" s="85" t="s">
        <v>66</v>
      </c>
    </row>
    <row r="4976" spans="1:6" x14ac:dyDescent="0.25">
      <c r="A4976" s="85">
        <v>1316643000</v>
      </c>
      <c r="E4976" s="64"/>
      <c r="F4976" s="85" t="s">
        <v>63</v>
      </c>
    </row>
    <row r="4977" spans="1:6" x14ac:dyDescent="0.25">
      <c r="A4977" s="85">
        <v>1982086526</v>
      </c>
      <c r="E4977" s="64"/>
      <c r="F4977" s="85" t="s">
        <v>68</v>
      </c>
    </row>
    <row r="4978" spans="1:6" x14ac:dyDescent="0.25">
      <c r="A4978" s="85">
        <v>1386600864</v>
      </c>
      <c r="E4978" s="64"/>
      <c r="F4978" s="85" t="s">
        <v>68</v>
      </c>
    </row>
    <row r="4979" spans="1:6" x14ac:dyDescent="0.25">
      <c r="A4979" s="85">
        <v>1992778948</v>
      </c>
      <c r="E4979" s="64"/>
      <c r="F4979" s="85" t="s">
        <v>67</v>
      </c>
    </row>
    <row r="4980" spans="1:6" x14ac:dyDescent="0.25">
      <c r="A4980" s="85">
        <v>1720022023</v>
      </c>
      <c r="E4980" s="64"/>
      <c r="F4980" s="85" t="s">
        <v>66</v>
      </c>
    </row>
    <row r="4981" spans="1:6" x14ac:dyDescent="0.25">
      <c r="A4981" s="85">
        <v>1003872292</v>
      </c>
      <c r="E4981" s="64"/>
      <c r="F4981" s="85" t="s">
        <v>68</v>
      </c>
    </row>
    <row r="4982" spans="1:6" x14ac:dyDescent="0.25">
      <c r="A4982" s="85">
        <v>1336124163</v>
      </c>
      <c r="E4982" s="64"/>
      <c r="F4982" s="85" t="s">
        <v>63</v>
      </c>
    </row>
    <row r="4983" spans="1:6" x14ac:dyDescent="0.25">
      <c r="A4983" s="85">
        <v>1851409650</v>
      </c>
      <c r="E4983" s="64"/>
      <c r="F4983" s="85" t="s">
        <v>66</v>
      </c>
    </row>
    <row r="4984" spans="1:6" x14ac:dyDescent="0.25">
      <c r="A4984" s="85">
        <v>1356509574</v>
      </c>
      <c r="E4984" s="64"/>
      <c r="F4984" s="85" t="s">
        <v>70</v>
      </c>
    </row>
    <row r="4985" spans="1:6" x14ac:dyDescent="0.25">
      <c r="A4985" s="85">
        <v>1982630463</v>
      </c>
      <c r="E4985" s="64"/>
      <c r="F4985" s="85" t="s">
        <v>63</v>
      </c>
    </row>
    <row r="4986" spans="1:6" x14ac:dyDescent="0.25">
      <c r="A4986" s="85">
        <v>1659469005</v>
      </c>
      <c r="E4986" s="64"/>
      <c r="F4986" s="85" t="s">
        <v>63</v>
      </c>
    </row>
    <row r="4987" spans="1:6" x14ac:dyDescent="0.25">
      <c r="A4987" s="85">
        <v>1376664938</v>
      </c>
      <c r="E4987" s="64"/>
      <c r="F4987" s="85" t="s">
        <v>70</v>
      </c>
    </row>
    <row r="4988" spans="1:6" x14ac:dyDescent="0.25">
      <c r="A4988" s="85">
        <v>1174503148</v>
      </c>
      <c r="E4988" s="64"/>
      <c r="F4988" s="85" t="s">
        <v>63</v>
      </c>
    </row>
    <row r="4989" spans="1:6" x14ac:dyDescent="0.25">
      <c r="A4989" s="85">
        <v>1730270208</v>
      </c>
      <c r="E4989" s="64"/>
      <c r="F4989" s="85" t="s">
        <v>68</v>
      </c>
    </row>
    <row r="4990" spans="1:6" x14ac:dyDescent="0.25">
      <c r="A4990" s="85">
        <v>1972702470</v>
      </c>
      <c r="E4990" s="64"/>
      <c r="F4990" s="85" t="s">
        <v>63</v>
      </c>
    </row>
    <row r="4991" spans="1:6" x14ac:dyDescent="0.25">
      <c r="A4991" s="85">
        <v>1497709695</v>
      </c>
      <c r="E4991" s="64"/>
      <c r="F4991" s="85" t="s">
        <v>66</v>
      </c>
    </row>
    <row r="4992" spans="1:6" x14ac:dyDescent="0.25">
      <c r="A4992" s="85">
        <v>1083630115</v>
      </c>
      <c r="E4992" s="64"/>
      <c r="F4992" s="85" t="s">
        <v>63</v>
      </c>
    </row>
    <row r="4993" spans="1:6" x14ac:dyDescent="0.25">
      <c r="A4993" s="85">
        <v>1508807066</v>
      </c>
      <c r="E4993" s="64"/>
      <c r="F4993" s="85" t="s">
        <v>63</v>
      </c>
    </row>
    <row r="4994" spans="1:6" x14ac:dyDescent="0.25">
      <c r="A4994" s="85">
        <v>1336123058</v>
      </c>
      <c r="E4994" s="64"/>
      <c r="F4994" s="85" t="s">
        <v>67</v>
      </c>
    </row>
    <row r="4995" spans="1:6" x14ac:dyDescent="0.25">
      <c r="A4995" s="85">
        <v>1144219148</v>
      </c>
      <c r="E4995" s="64"/>
      <c r="F4995" s="85" t="s">
        <v>67</v>
      </c>
    </row>
    <row r="4996" spans="1:6" x14ac:dyDescent="0.25">
      <c r="A4996" s="85">
        <v>1629290556</v>
      </c>
      <c r="E4996"/>
      <c r="F4996" s="85" t="s">
        <v>67</v>
      </c>
    </row>
    <row r="4997" spans="1:6" x14ac:dyDescent="0.25">
      <c r="A4997" s="85">
        <v>1437109741</v>
      </c>
      <c r="E4997" s="64"/>
      <c r="F4997" s="85" t="s">
        <v>67</v>
      </c>
    </row>
    <row r="4998" spans="1:6" x14ac:dyDescent="0.25">
      <c r="A4998" s="85">
        <v>1942258231</v>
      </c>
      <c r="E4998" s="64"/>
      <c r="F4998" s="85" t="s">
        <v>66</v>
      </c>
    </row>
    <row r="4999" spans="1:6" x14ac:dyDescent="0.25">
      <c r="A4999" s="85">
        <v>1578541017</v>
      </c>
      <c r="E4999" s="64"/>
      <c r="F4999" s="85" t="s">
        <v>63</v>
      </c>
    </row>
    <row r="5000" spans="1:6" x14ac:dyDescent="0.25">
      <c r="A5000" s="85">
        <v>1215251038</v>
      </c>
      <c r="E5000" s="64"/>
      <c r="F5000" s="85" t="s">
        <v>63</v>
      </c>
    </row>
    <row r="5001" spans="1:6" x14ac:dyDescent="0.25">
      <c r="A5001" s="85">
        <v>1780818286</v>
      </c>
      <c r="E5001" s="64"/>
      <c r="F5001" s="85" t="s">
        <v>67</v>
      </c>
    </row>
    <row r="5002" spans="1:6" x14ac:dyDescent="0.25">
      <c r="A5002" s="85">
        <v>1477843761</v>
      </c>
      <c r="E5002" s="64"/>
      <c r="F5002" s="85" t="s">
        <v>63</v>
      </c>
    </row>
    <row r="5003" spans="1:6" x14ac:dyDescent="0.25">
      <c r="A5003" s="85">
        <v>1134396773</v>
      </c>
      <c r="E5003" s="64"/>
      <c r="F5003" s="85" t="s">
        <v>63</v>
      </c>
    </row>
    <row r="5004" spans="1:6" x14ac:dyDescent="0.25">
      <c r="A5004" s="85">
        <v>1659303303</v>
      </c>
      <c r="E5004" s="64"/>
      <c r="F5004" s="85" t="s">
        <v>63</v>
      </c>
    </row>
    <row r="5005" spans="1:6" x14ac:dyDescent="0.25">
      <c r="A5005" s="85">
        <v>1225370828</v>
      </c>
      <c r="E5005" s="64"/>
      <c r="F5005" s="85" t="s">
        <v>67</v>
      </c>
    </row>
    <row r="5006" spans="1:6" x14ac:dyDescent="0.25">
      <c r="A5006" s="85">
        <v>1316202823</v>
      </c>
      <c r="E5006" s="64"/>
      <c r="F5006" s="85" t="s">
        <v>66</v>
      </c>
    </row>
    <row r="5007" spans="1:6" x14ac:dyDescent="0.25">
      <c r="A5007" s="85">
        <v>1982905329</v>
      </c>
      <c r="E5007" s="64"/>
      <c r="F5007" s="85" t="s">
        <v>70</v>
      </c>
    </row>
    <row r="5008" spans="1:6" x14ac:dyDescent="0.25">
      <c r="A5008" s="85">
        <v>1295142768</v>
      </c>
      <c r="E5008"/>
      <c r="F5008" s="85" t="s">
        <v>66</v>
      </c>
    </row>
    <row r="5009" spans="1:6" x14ac:dyDescent="0.25">
      <c r="A5009" s="85">
        <v>1710396841</v>
      </c>
      <c r="E5009" s="64"/>
      <c r="F5009" s="85" t="s">
        <v>68</v>
      </c>
    </row>
    <row r="5010" spans="1:6" x14ac:dyDescent="0.25">
      <c r="A5010" s="85">
        <v>1912351404</v>
      </c>
      <c r="E5010" s="64"/>
      <c r="F5010" s="85" t="s">
        <v>63</v>
      </c>
    </row>
    <row r="5011" spans="1:6" x14ac:dyDescent="0.25">
      <c r="A5011" s="85">
        <v>1922524644</v>
      </c>
      <c r="E5011"/>
      <c r="F5011" s="85" t="s">
        <v>63</v>
      </c>
    </row>
    <row r="5012" spans="1:6" x14ac:dyDescent="0.25">
      <c r="A5012" s="85">
        <v>1629749684</v>
      </c>
      <c r="E5012"/>
      <c r="F5012" s="85" t="s">
        <v>63</v>
      </c>
    </row>
    <row r="5013" spans="1:6" x14ac:dyDescent="0.25">
      <c r="A5013" s="85">
        <v>1043979669</v>
      </c>
      <c r="E5013"/>
      <c r="F5013" s="85" t="s">
        <v>63</v>
      </c>
    </row>
    <row r="5014" spans="1:6" x14ac:dyDescent="0.25">
      <c r="A5014" s="85">
        <v>1013048057</v>
      </c>
      <c r="E5014" s="64"/>
      <c r="F5014" s="85" t="s">
        <v>68</v>
      </c>
    </row>
    <row r="5015" spans="1:6" x14ac:dyDescent="0.25">
      <c r="A5015" s="85">
        <v>1235208935</v>
      </c>
      <c r="E5015"/>
      <c r="F5015" s="85" t="s">
        <v>66</v>
      </c>
    </row>
    <row r="5016" spans="1:6" x14ac:dyDescent="0.25">
      <c r="A5016" s="85">
        <v>1679538052</v>
      </c>
      <c r="E5016" s="64"/>
      <c r="F5016" s="85" t="s">
        <v>67</v>
      </c>
    </row>
    <row r="5017" spans="1:6" x14ac:dyDescent="0.25">
      <c r="A5017" s="85">
        <v>1336111731</v>
      </c>
      <c r="E5017"/>
      <c r="F5017" s="85" t="s">
        <v>63</v>
      </c>
    </row>
    <row r="5018" spans="1:6" x14ac:dyDescent="0.25">
      <c r="A5018" s="85">
        <v>1033147368</v>
      </c>
      <c r="E5018"/>
      <c r="F5018" s="85" t="s">
        <v>67</v>
      </c>
    </row>
    <row r="5019" spans="1:6" x14ac:dyDescent="0.25">
      <c r="A5019" s="85">
        <v>1356595466</v>
      </c>
      <c r="E5019"/>
      <c r="F5019" s="85" t="s">
        <v>70</v>
      </c>
    </row>
    <row r="5020" spans="1:6" x14ac:dyDescent="0.25">
      <c r="A5020" s="85">
        <v>1639153554</v>
      </c>
      <c r="E5020" s="64"/>
      <c r="F5020" s="85" t="s">
        <v>63</v>
      </c>
    </row>
    <row r="5021" spans="1:6" x14ac:dyDescent="0.25">
      <c r="A5021" s="85">
        <v>1568434702</v>
      </c>
      <c r="E5021" s="64"/>
      <c r="F5021" s="85" t="s">
        <v>66</v>
      </c>
    </row>
    <row r="5022" spans="1:6" x14ac:dyDescent="0.25">
      <c r="A5022" s="85">
        <v>1225182751</v>
      </c>
      <c r="E5022" s="64"/>
      <c r="F5022" s="85" t="s">
        <v>63</v>
      </c>
    </row>
    <row r="5023" spans="1:6" x14ac:dyDescent="0.25">
      <c r="A5023" s="85">
        <v>1497797880</v>
      </c>
      <c r="E5023" s="64"/>
      <c r="F5023" s="85" t="s">
        <v>67</v>
      </c>
    </row>
    <row r="5024" spans="1:6" x14ac:dyDescent="0.25">
      <c r="A5024" s="85">
        <v>1043453962</v>
      </c>
      <c r="E5024" s="64"/>
      <c r="F5024" s="85" t="s">
        <v>67</v>
      </c>
    </row>
    <row r="5025" spans="1:6" x14ac:dyDescent="0.25">
      <c r="A5025" s="85">
        <v>1538393939</v>
      </c>
      <c r="E5025"/>
      <c r="F5025" s="85" t="s">
        <v>63</v>
      </c>
    </row>
    <row r="5026" spans="1:6" x14ac:dyDescent="0.25">
      <c r="A5026" s="85">
        <v>1427030691</v>
      </c>
      <c r="E5026"/>
      <c r="F5026" s="85" t="s">
        <v>66</v>
      </c>
    </row>
    <row r="5027" spans="1:6" x14ac:dyDescent="0.25">
      <c r="A5027" s="85">
        <v>1821079146</v>
      </c>
      <c r="E5027"/>
      <c r="F5027" s="85" t="s">
        <v>66</v>
      </c>
    </row>
    <row r="5028" spans="1:6" x14ac:dyDescent="0.25">
      <c r="A5028" s="85">
        <v>1740493352</v>
      </c>
      <c r="E5028" s="64"/>
      <c r="F5028" s="85" t="s">
        <v>68</v>
      </c>
    </row>
    <row r="5029" spans="1:6" x14ac:dyDescent="0.25">
      <c r="A5029" s="85">
        <v>1891871786</v>
      </c>
      <c r="E5029"/>
      <c r="F5029" s="85" t="s">
        <v>67</v>
      </c>
    </row>
    <row r="5030" spans="1:6" x14ac:dyDescent="0.25">
      <c r="A5030" s="85">
        <v>1205058856</v>
      </c>
      <c r="E5030"/>
      <c r="F5030" s="85" t="s">
        <v>66</v>
      </c>
    </row>
    <row r="5031" spans="1:6" x14ac:dyDescent="0.25">
      <c r="A5031" s="85">
        <v>1447533534</v>
      </c>
      <c r="E5031"/>
      <c r="F5031" s="85" t="s">
        <v>67</v>
      </c>
    </row>
    <row r="5032" spans="1:6" x14ac:dyDescent="0.25">
      <c r="A5032" s="85">
        <v>1477815124</v>
      </c>
      <c r="E5032"/>
      <c r="F5032" s="85" t="s">
        <v>63</v>
      </c>
    </row>
    <row r="5033" spans="1:6" x14ac:dyDescent="0.25">
      <c r="A5033" s="85">
        <v>1619155686</v>
      </c>
      <c r="E5033"/>
      <c r="F5033" s="85" t="s">
        <v>70</v>
      </c>
    </row>
    <row r="5034" spans="1:6" x14ac:dyDescent="0.25">
      <c r="A5034" s="85">
        <v>1194160002</v>
      </c>
      <c r="E5034" s="64"/>
      <c r="F5034" s="85" t="s">
        <v>63</v>
      </c>
    </row>
    <row r="5035" spans="1:6" x14ac:dyDescent="0.25">
      <c r="A5035" s="85">
        <v>1013312867</v>
      </c>
      <c r="E5035" s="64"/>
      <c r="F5035" s="85" t="s">
        <v>68</v>
      </c>
    </row>
    <row r="5036" spans="1:6" x14ac:dyDescent="0.25">
      <c r="A5036" s="85">
        <v>1962721530</v>
      </c>
      <c r="E5036" s="64"/>
      <c r="F5036" s="85" t="s">
        <v>66</v>
      </c>
    </row>
    <row r="5037" spans="1:6" x14ac:dyDescent="0.25">
      <c r="A5037" s="85">
        <v>1346464765</v>
      </c>
      <c r="E5037"/>
      <c r="F5037" s="85" t="s">
        <v>70</v>
      </c>
    </row>
    <row r="5038" spans="1:6" x14ac:dyDescent="0.25">
      <c r="A5038" s="85">
        <v>1437315959</v>
      </c>
      <c r="E5038" s="64"/>
      <c r="F5038" s="85" t="s">
        <v>67</v>
      </c>
    </row>
    <row r="5039" spans="1:6" x14ac:dyDescent="0.25">
      <c r="A5039" s="85">
        <v>1821484692</v>
      </c>
      <c r="E5039"/>
      <c r="F5039" s="85" t="s">
        <v>66</v>
      </c>
    </row>
    <row r="5040" spans="1:6" x14ac:dyDescent="0.25">
      <c r="A5040" s="85">
        <v>1053870717</v>
      </c>
      <c r="E5040"/>
      <c r="F5040" s="85" t="s">
        <v>63</v>
      </c>
    </row>
    <row r="5041" spans="1:6" x14ac:dyDescent="0.25">
      <c r="A5041" s="85">
        <v>1265635957</v>
      </c>
      <c r="E5041" s="64"/>
      <c r="F5041" s="85" t="s">
        <v>63</v>
      </c>
    </row>
    <row r="5042" spans="1:6" x14ac:dyDescent="0.25">
      <c r="A5042" s="85">
        <v>1528002151</v>
      </c>
      <c r="E5042"/>
      <c r="F5042" s="85" t="s">
        <v>70</v>
      </c>
    </row>
    <row r="5043" spans="1:6" x14ac:dyDescent="0.25">
      <c r="A5043" s="85">
        <v>1831226950</v>
      </c>
      <c r="E5043" s="64"/>
      <c r="F5043" s="85" t="s">
        <v>66</v>
      </c>
    </row>
    <row r="5044" spans="1:6" x14ac:dyDescent="0.25">
      <c r="A5044" s="85">
        <v>1649223272</v>
      </c>
      <c r="E5044"/>
      <c r="F5044" s="85" t="s">
        <v>63</v>
      </c>
    </row>
    <row r="5045" spans="1:6" x14ac:dyDescent="0.25">
      <c r="A5045" s="85">
        <v>1437110442</v>
      </c>
      <c r="E5045" s="64"/>
      <c r="F5045" s="85" t="s">
        <v>66</v>
      </c>
    </row>
    <row r="5046" spans="1:6" x14ac:dyDescent="0.25">
      <c r="A5046" s="85">
        <v>1225000870</v>
      </c>
      <c r="E5046"/>
      <c r="F5046" s="85" t="s">
        <v>63</v>
      </c>
    </row>
    <row r="5047" spans="1:6" x14ac:dyDescent="0.25">
      <c r="A5047" s="85">
        <v>1508860107</v>
      </c>
      <c r="E5047"/>
      <c r="F5047" s="85" t="s">
        <v>63</v>
      </c>
    </row>
    <row r="5048" spans="1:6" x14ac:dyDescent="0.25">
      <c r="A5048" s="85">
        <v>1598895260</v>
      </c>
      <c r="E5048" s="64"/>
      <c r="F5048" s="85" t="s">
        <v>67</v>
      </c>
    </row>
    <row r="5049" spans="1:6" x14ac:dyDescent="0.25">
      <c r="A5049" s="85">
        <v>1588607691</v>
      </c>
      <c r="E5049"/>
      <c r="F5049" s="85" t="s">
        <v>63</v>
      </c>
    </row>
    <row r="5050" spans="1:6" x14ac:dyDescent="0.25">
      <c r="A5050" s="85">
        <v>1568445237</v>
      </c>
      <c r="E5050" s="64"/>
      <c r="F5050" s="85" t="s">
        <v>70</v>
      </c>
    </row>
    <row r="5051" spans="1:6" x14ac:dyDescent="0.25">
      <c r="A5051" s="85">
        <v>1649413774</v>
      </c>
      <c r="E5051"/>
      <c r="F5051" s="85" t="s">
        <v>66</v>
      </c>
    </row>
    <row r="5052" spans="1:6" x14ac:dyDescent="0.25">
      <c r="A5052" s="85">
        <v>1265471619</v>
      </c>
      <c r="E5052"/>
      <c r="F5052" s="85" t="s">
        <v>66</v>
      </c>
    </row>
    <row r="5053" spans="1:6" x14ac:dyDescent="0.25">
      <c r="A5053" s="85">
        <v>1528170792</v>
      </c>
      <c r="E5053" s="64"/>
      <c r="F5053" s="85" t="s">
        <v>63</v>
      </c>
    </row>
    <row r="5054" spans="1:6" x14ac:dyDescent="0.25">
      <c r="A5054" s="85">
        <v>1003854076</v>
      </c>
      <c r="E5054"/>
      <c r="F5054" s="85" t="s">
        <v>70</v>
      </c>
    </row>
    <row r="5055" spans="1:6" x14ac:dyDescent="0.25">
      <c r="A5055" s="85">
        <v>1114002680</v>
      </c>
      <c r="E5055"/>
      <c r="F5055" s="85" t="s">
        <v>66</v>
      </c>
    </row>
    <row r="5056" spans="1:6" x14ac:dyDescent="0.25">
      <c r="A5056" s="85">
        <v>1053378448</v>
      </c>
      <c r="E5056" s="64"/>
      <c r="F5056" s="85" t="s">
        <v>66</v>
      </c>
    </row>
    <row r="5057" spans="1:6" x14ac:dyDescent="0.25">
      <c r="A5057" s="85">
        <v>1043494081</v>
      </c>
      <c r="E5057"/>
      <c r="F5057" s="85" t="s">
        <v>70</v>
      </c>
    </row>
    <row r="5058" spans="1:6" x14ac:dyDescent="0.25">
      <c r="A5058" s="85">
        <v>1932189941</v>
      </c>
      <c r="E5058" s="64"/>
      <c r="F5058" s="85" t="s">
        <v>66</v>
      </c>
    </row>
    <row r="5059" spans="1:6" x14ac:dyDescent="0.25">
      <c r="A5059" s="85">
        <v>1154566594</v>
      </c>
      <c r="E5059" s="64"/>
      <c r="F5059" s="85" t="s">
        <v>67</v>
      </c>
    </row>
    <row r="5060" spans="1:6" x14ac:dyDescent="0.25">
      <c r="A5060" s="85">
        <v>1245402460</v>
      </c>
      <c r="E5060"/>
      <c r="F5060" s="85" t="s">
        <v>63</v>
      </c>
    </row>
    <row r="5061" spans="1:6" x14ac:dyDescent="0.25">
      <c r="A5061" s="85">
        <v>1154323319</v>
      </c>
      <c r="E5061"/>
      <c r="F5061" s="85" t="s">
        <v>63</v>
      </c>
    </row>
    <row r="5062" spans="1:6" x14ac:dyDescent="0.25">
      <c r="A5062" s="85">
        <v>1629261722</v>
      </c>
      <c r="E5062"/>
      <c r="F5062" s="85" t="s">
        <v>63</v>
      </c>
    </row>
    <row r="5063" spans="1:6" x14ac:dyDescent="0.25">
      <c r="A5063" s="85">
        <v>1700157450</v>
      </c>
      <c r="E5063" s="64"/>
      <c r="F5063" s="85" t="s">
        <v>66</v>
      </c>
    </row>
    <row r="5064" spans="1:6" x14ac:dyDescent="0.25">
      <c r="A5064" s="85">
        <v>1093089716</v>
      </c>
      <c r="E5064" s="64"/>
      <c r="F5064" s="85" t="s">
        <v>67</v>
      </c>
    </row>
    <row r="5065" spans="1:6" x14ac:dyDescent="0.25">
      <c r="A5065" s="85">
        <v>1568807402</v>
      </c>
      <c r="E5065"/>
      <c r="F5065" s="85" t="s">
        <v>63</v>
      </c>
    </row>
    <row r="5066" spans="1:6" x14ac:dyDescent="0.25">
      <c r="A5066" s="85">
        <v>1912342742</v>
      </c>
      <c r="E5066"/>
      <c r="F5066" s="85" t="s">
        <v>63</v>
      </c>
    </row>
    <row r="5067" spans="1:6" x14ac:dyDescent="0.25">
      <c r="A5067" s="85">
        <v>1972910685</v>
      </c>
      <c r="E5067"/>
      <c r="F5067" s="85" t="s">
        <v>67</v>
      </c>
    </row>
    <row r="5068" spans="1:6" x14ac:dyDescent="0.25">
      <c r="A5068" s="85">
        <v>1154717684</v>
      </c>
      <c r="E5068"/>
      <c r="F5068" s="85" t="s">
        <v>70</v>
      </c>
    </row>
    <row r="5069" spans="1:6" x14ac:dyDescent="0.25">
      <c r="A5069" s="85">
        <v>1417941618</v>
      </c>
      <c r="E5069" s="64"/>
      <c r="F5069" s="85" t="s">
        <v>67</v>
      </c>
    </row>
    <row r="5070" spans="1:6" x14ac:dyDescent="0.25">
      <c r="A5070" s="85">
        <v>1386039477</v>
      </c>
      <c r="E5070" s="64"/>
      <c r="F5070" s="85" t="s">
        <v>67</v>
      </c>
    </row>
    <row r="5071" spans="1:6" x14ac:dyDescent="0.25">
      <c r="A5071" s="85">
        <v>1295198166</v>
      </c>
      <c r="E5071"/>
      <c r="F5071" s="85" t="s">
        <v>67</v>
      </c>
    </row>
    <row r="5072" spans="1:6" x14ac:dyDescent="0.25">
      <c r="A5072" s="85">
        <v>1902191059</v>
      </c>
      <c r="E5072" s="64"/>
      <c r="F5072" s="85" t="s">
        <v>66</v>
      </c>
    </row>
    <row r="5073" spans="1:6" x14ac:dyDescent="0.25">
      <c r="A5073" s="85">
        <v>1063962892</v>
      </c>
      <c r="E5073"/>
      <c r="F5073" s="85" t="s">
        <v>67</v>
      </c>
    </row>
    <row r="5074" spans="1:6" x14ac:dyDescent="0.25">
      <c r="A5074" s="85">
        <v>1912416132</v>
      </c>
      <c r="E5074"/>
      <c r="F5074" s="85" t="s">
        <v>66</v>
      </c>
    </row>
    <row r="5075" spans="1:6" x14ac:dyDescent="0.25">
      <c r="A5075" s="85">
        <v>1821570482</v>
      </c>
      <c r="E5075"/>
      <c r="F5075" s="85" t="s">
        <v>66</v>
      </c>
    </row>
    <row r="5076" spans="1:6" x14ac:dyDescent="0.25">
      <c r="A5076" s="85">
        <v>1174091326</v>
      </c>
      <c r="E5076"/>
      <c r="F5076" s="85" t="s">
        <v>67</v>
      </c>
    </row>
    <row r="5077" spans="1:6" x14ac:dyDescent="0.25">
      <c r="A5077" s="85">
        <v>1093276867</v>
      </c>
      <c r="E5077" s="64"/>
      <c r="F5077" s="85" t="s">
        <v>68</v>
      </c>
    </row>
    <row r="5078" spans="1:6" x14ac:dyDescent="0.25">
      <c r="A5078" s="85">
        <v>1487187761</v>
      </c>
      <c r="E5078" s="64"/>
      <c r="F5078" s="85" t="s">
        <v>67</v>
      </c>
    </row>
    <row r="5079" spans="1:6" x14ac:dyDescent="0.25">
      <c r="A5079" s="85">
        <v>1285106757</v>
      </c>
      <c r="E5079"/>
      <c r="F5079" s="85" t="s">
        <v>63</v>
      </c>
    </row>
    <row r="5080" spans="1:6" x14ac:dyDescent="0.25">
      <c r="A5080" s="85">
        <v>1215565346</v>
      </c>
      <c r="E5080"/>
      <c r="F5080" s="85" t="s">
        <v>66</v>
      </c>
    </row>
    <row r="5081" spans="1:6" x14ac:dyDescent="0.25">
      <c r="A5081" s="85">
        <v>1487266326</v>
      </c>
      <c r="E5081" s="64"/>
      <c r="F5081" s="85" t="s">
        <v>66</v>
      </c>
    </row>
    <row r="5082" spans="1:6" x14ac:dyDescent="0.25">
      <c r="A5082" s="85">
        <v>1154935104</v>
      </c>
      <c r="E5082" s="64"/>
      <c r="F5082" s="85" t="s">
        <v>63</v>
      </c>
    </row>
    <row r="5083" spans="1:6" x14ac:dyDescent="0.25">
      <c r="A5083" s="85">
        <v>1396721254</v>
      </c>
      <c r="E5083"/>
      <c r="F5083" s="85" t="s">
        <v>66</v>
      </c>
    </row>
    <row r="5084" spans="1:6" x14ac:dyDescent="0.25">
      <c r="A5084" s="85">
        <v>1386637254</v>
      </c>
      <c r="E5084"/>
      <c r="F5084" s="85" t="s">
        <v>70</v>
      </c>
    </row>
    <row r="5085" spans="1:6" x14ac:dyDescent="0.25">
      <c r="A5085" s="85">
        <v>1174574610</v>
      </c>
      <c r="E5085" s="64"/>
      <c r="F5085" s="85" t="s">
        <v>63</v>
      </c>
    </row>
    <row r="5086" spans="1:6" x14ac:dyDescent="0.25">
      <c r="A5086" s="85">
        <v>1528090818</v>
      </c>
      <c r="E5086"/>
      <c r="F5086" s="85" t="s">
        <v>66</v>
      </c>
    </row>
    <row r="5087" spans="1:6" x14ac:dyDescent="0.25">
      <c r="A5087" s="85">
        <v>1326066747</v>
      </c>
      <c r="E5087"/>
      <c r="F5087" s="85" t="s">
        <v>68</v>
      </c>
    </row>
    <row r="5088" spans="1:6" x14ac:dyDescent="0.25">
      <c r="A5088" s="85">
        <v>1427077270</v>
      </c>
      <c r="E5088" s="64"/>
      <c r="F5088" s="85" t="s">
        <v>67</v>
      </c>
    </row>
    <row r="5089" spans="1:6" x14ac:dyDescent="0.25">
      <c r="A5089" s="85">
        <v>1780752907</v>
      </c>
      <c r="E5089"/>
      <c r="F5089" s="85" t="s">
        <v>66</v>
      </c>
    </row>
    <row r="5090" spans="1:6" x14ac:dyDescent="0.25">
      <c r="A5090" s="85">
        <v>1790827566</v>
      </c>
      <c r="E5090" s="64"/>
      <c r="F5090" s="85" t="s">
        <v>66</v>
      </c>
    </row>
    <row r="5091" spans="1:6" x14ac:dyDescent="0.25">
      <c r="A5091" s="85">
        <v>1134119357</v>
      </c>
      <c r="E5091"/>
      <c r="F5091" s="85" t="s">
        <v>66</v>
      </c>
    </row>
    <row r="5092" spans="1:6" x14ac:dyDescent="0.25">
      <c r="A5092" s="85">
        <v>1285681692</v>
      </c>
      <c r="E5092"/>
      <c r="F5092" s="85" t="s">
        <v>70</v>
      </c>
    </row>
    <row r="5093" spans="1:6" x14ac:dyDescent="0.25">
      <c r="A5093" s="85">
        <v>1336180629</v>
      </c>
      <c r="E5093" s="64"/>
      <c r="F5093" s="85" t="s">
        <v>68</v>
      </c>
    </row>
    <row r="5094" spans="1:6" x14ac:dyDescent="0.25">
      <c r="A5094" s="85">
        <v>1427038967</v>
      </c>
      <c r="E5094" s="64"/>
      <c r="F5094" s="85" t="s">
        <v>70</v>
      </c>
    </row>
    <row r="5095" spans="1:6" x14ac:dyDescent="0.25">
      <c r="A5095" s="85">
        <v>1215975339</v>
      </c>
      <c r="E5095"/>
      <c r="F5095" s="85" t="s">
        <v>68</v>
      </c>
    </row>
    <row r="5096" spans="1:6" x14ac:dyDescent="0.25">
      <c r="A5096" s="85">
        <v>1265691380</v>
      </c>
      <c r="E5096"/>
      <c r="F5096" s="85" t="s">
        <v>67</v>
      </c>
    </row>
    <row r="5097" spans="1:6" x14ac:dyDescent="0.25">
      <c r="A5097" s="85">
        <v>1982684130</v>
      </c>
      <c r="E5097" s="64"/>
      <c r="F5097" s="85" t="s">
        <v>68</v>
      </c>
    </row>
    <row r="5098" spans="1:6" x14ac:dyDescent="0.25">
      <c r="A5098" s="85">
        <v>1881603538</v>
      </c>
      <c r="E5098" s="64"/>
      <c r="F5098" s="85" t="s">
        <v>63</v>
      </c>
    </row>
    <row r="5099" spans="1:6" x14ac:dyDescent="0.25">
      <c r="A5099" s="85">
        <v>1821309964</v>
      </c>
      <c r="E5099"/>
      <c r="F5099" s="85" t="s">
        <v>63</v>
      </c>
    </row>
    <row r="5100" spans="1:6" x14ac:dyDescent="0.25">
      <c r="A5100" s="85">
        <v>1801190988</v>
      </c>
      <c r="E5100" s="64"/>
      <c r="F5100" s="85" t="s">
        <v>63</v>
      </c>
    </row>
    <row r="5101" spans="1:6" x14ac:dyDescent="0.25">
      <c r="A5101" s="85">
        <v>1124312376</v>
      </c>
      <c r="E5101"/>
      <c r="F5101" s="85" t="s">
        <v>66</v>
      </c>
    </row>
    <row r="5102" spans="1:6" x14ac:dyDescent="0.25">
      <c r="A5102" s="85">
        <v>1932494739</v>
      </c>
      <c r="E5102"/>
      <c r="F5102" s="85" t="s">
        <v>70</v>
      </c>
    </row>
    <row r="5103" spans="1:6" x14ac:dyDescent="0.25">
      <c r="A5103" s="85">
        <v>1407100308</v>
      </c>
      <c r="E5103"/>
      <c r="F5103" s="85" t="s">
        <v>63</v>
      </c>
    </row>
    <row r="5104" spans="1:6" x14ac:dyDescent="0.25">
      <c r="A5104" s="85">
        <v>1083972814</v>
      </c>
      <c r="E5104" s="64"/>
      <c r="F5104" s="85" t="s">
        <v>66</v>
      </c>
    </row>
    <row r="5105" spans="1:6" x14ac:dyDescent="0.25">
      <c r="A5105" s="85">
        <v>1255405627</v>
      </c>
      <c r="E5105" s="64"/>
      <c r="F5105" s="85" t="s">
        <v>66</v>
      </c>
    </row>
    <row r="5106" spans="1:6" x14ac:dyDescent="0.25">
      <c r="A5106" s="85">
        <v>1457554834</v>
      </c>
      <c r="E5106" s="64"/>
      <c r="F5106" s="85" t="s">
        <v>68</v>
      </c>
    </row>
    <row r="5107" spans="1:6" x14ac:dyDescent="0.25">
      <c r="A5107" s="85">
        <v>1861832438</v>
      </c>
      <c r="E5107" s="64"/>
      <c r="F5107" s="85" t="s">
        <v>63</v>
      </c>
    </row>
    <row r="5108" spans="1:6" x14ac:dyDescent="0.25">
      <c r="A5108" s="85">
        <v>1629497136</v>
      </c>
      <c r="E5108" s="64"/>
      <c r="F5108" s="85" t="s">
        <v>70</v>
      </c>
    </row>
    <row r="5109" spans="1:6" x14ac:dyDescent="0.25">
      <c r="A5109" s="85">
        <v>1285079723</v>
      </c>
      <c r="E5109"/>
      <c r="F5109" s="85" t="s">
        <v>70</v>
      </c>
    </row>
    <row r="5110" spans="1:6" x14ac:dyDescent="0.25">
      <c r="A5110" s="85">
        <v>1255321089</v>
      </c>
      <c r="E5110"/>
      <c r="F5110" s="85" t="s">
        <v>63</v>
      </c>
    </row>
    <row r="5111" spans="1:6" x14ac:dyDescent="0.25">
      <c r="A5111" s="85">
        <v>1417339037</v>
      </c>
      <c r="E5111"/>
      <c r="F5111" s="85" t="s">
        <v>63</v>
      </c>
    </row>
    <row r="5112" spans="1:6" x14ac:dyDescent="0.25">
      <c r="A5112" s="85">
        <v>1396974234</v>
      </c>
      <c r="E5112"/>
      <c r="F5112" s="85" t="s">
        <v>67</v>
      </c>
    </row>
    <row r="5113" spans="1:6" x14ac:dyDescent="0.25">
      <c r="A5113" s="85">
        <v>1285084806</v>
      </c>
      <c r="E5113"/>
      <c r="F5113" s="85" t="s">
        <v>67</v>
      </c>
    </row>
    <row r="5114" spans="1:6" x14ac:dyDescent="0.25">
      <c r="A5114" s="85">
        <v>1861903502</v>
      </c>
      <c r="E5114" s="64"/>
      <c r="F5114" s="85" t="s">
        <v>63</v>
      </c>
    </row>
    <row r="5115" spans="1:6" x14ac:dyDescent="0.25">
      <c r="A5115" s="85">
        <v>1821658212</v>
      </c>
      <c r="E5115" s="64"/>
      <c r="F5115" s="85" t="s">
        <v>63</v>
      </c>
    </row>
    <row r="5116" spans="1:6" x14ac:dyDescent="0.25">
      <c r="A5116" s="85">
        <v>1558822791</v>
      </c>
      <c r="E5116"/>
      <c r="F5116" s="85" t="s">
        <v>67</v>
      </c>
    </row>
    <row r="5117" spans="1:6" x14ac:dyDescent="0.25">
      <c r="A5117" s="85">
        <v>1225728272</v>
      </c>
      <c r="E5117"/>
      <c r="F5117" s="85" t="s">
        <v>63</v>
      </c>
    </row>
    <row r="5118" spans="1:6" x14ac:dyDescent="0.25">
      <c r="A5118" s="85">
        <v>1861123143</v>
      </c>
      <c r="E5118" s="64"/>
      <c r="F5118" s="85" t="s">
        <v>66</v>
      </c>
    </row>
    <row r="5119" spans="1:6" x14ac:dyDescent="0.25">
      <c r="A5119" s="85">
        <v>1386693646</v>
      </c>
      <c r="E5119"/>
      <c r="F5119" s="85" t="s">
        <v>63</v>
      </c>
    </row>
    <row r="5120" spans="1:6" x14ac:dyDescent="0.25">
      <c r="A5120" s="85">
        <v>1225018989</v>
      </c>
      <c r="E5120" s="64"/>
      <c r="F5120" s="85" t="s">
        <v>63</v>
      </c>
    </row>
    <row r="5121" spans="1:6" x14ac:dyDescent="0.25">
      <c r="A5121" s="85">
        <v>1861481749</v>
      </c>
      <c r="E5121" s="64"/>
      <c r="F5121" s="85" t="s">
        <v>68</v>
      </c>
    </row>
    <row r="5122" spans="1:6" x14ac:dyDescent="0.25">
      <c r="A5122" s="85">
        <v>1134133283</v>
      </c>
      <c r="E5122"/>
      <c r="F5122" s="85" t="s">
        <v>63</v>
      </c>
    </row>
    <row r="5123" spans="1:6" x14ac:dyDescent="0.25">
      <c r="A5123" s="85">
        <v>1730184284</v>
      </c>
      <c r="E5123" s="64"/>
      <c r="F5123" s="85" t="s">
        <v>67</v>
      </c>
    </row>
    <row r="5124" spans="1:6" x14ac:dyDescent="0.25">
      <c r="A5124" s="85">
        <v>1700970142</v>
      </c>
      <c r="E5124" s="64"/>
      <c r="F5124" s="85" t="s">
        <v>63</v>
      </c>
    </row>
    <row r="5125" spans="1:6" x14ac:dyDescent="0.25">
      <c r="A5125" s="85">
        <v>1093705055</v>
      </c>
      <c r="E5125"/>
      <c r="F5125" s="85" t="s">
        <v>67</v>
      </c>
    </row>
    <row r="5126" spans="1:6" x14ac:dyDescent="0.25">
      <c r="A5126" s="85">
        <v>1669433454</v>
      </c>
      <c r="E5126"/>
      <c r="F5126" s="85" t="s">
        <v>68</v>
      </c>
    </row>
    <row r="5127" spans="1:6" x14ac:dyDescent="0.25">
      <c r="A5127" s="85">
        <v>1891725891</v>
      </c>
      <c r="E5127" s="64"/>
      <c r="F5127" s="85" t="s">
        <v>70</v>
      </c>
    </row>
    <row r="5128" spans="1:6" x14ac:dyDescent="0.25">
      <c r="A5128" s="85">
        <v>1225199409</v>
      </c>
      <c r="E5128"/>
      <c r="F5128" s="85" t="s">
        <v>63</v>
      </c>
    </row>
    <row r="5129" spans="1:6" x14ac:dyDescent="0.25">
      <c r="A5129" s="85">
        <v>1356462154</v>
      </c>
      <c r="E5129"/>
      <c r="F5129" s="85" t="s">
        <v>66</v>
      </c>
    </row>
    <row r="5130" spans="1:6" x14ac:dyDescent="0.25">
      <c r="A5130" s="85">
        <v>1598920415</v>
      </c>
      <c r="E5130"/>
      <c r="F5130" s="85" t="s">
        <v>63</v>
      </c>
    </row>
    <row r="5131" spans="1:6" x14ac:dyDescent="0.25">
      <c r="A5131" s="85">
        <v>1114160926</v>
      </c>
      <c r="E5131" s="64"/>
      <c r="F5131" s="85" t="s">
        <v>63</v>
      </c>
    </row>
    <row r="5132" spans="1:6" x14ac:dyDescent="0.25">
      <c r="A5132" s="85">
        <v>1366633166</v>
      </c>
      <c r="E5132" s="64"/>
      <c r="F5132" s="85" t="s">
        <v>63</v>
      </c>
    </row>
    <row r="5133" spans="1:6" x14ac:dyDescent="0.25">
      <c r="A5133" s="85">
        <v>1336450543</v>
      </c>
      <c r="E5133"/>
      <c r="F5133" s="85" t="s">
        <v>68</v>
      </c>
    </row>
    <row r="5134" spans="1:6" x14ac:dyDescent="0.25">
      <c r="A5134" s="85">
        <v>1699977926</v>
      </c>
      <c r="E5134"/>
      <c r="F5134" s="85" t="s">
        <v>66</v>
      </c>
    </row>
    <row r="5135" spans="1:6" x14ac:dyDescent="0.25">
      <c r="A5135" s="85">
        <v>1669529129</v>
      </c>
      <c r="E5135" s="64"/>
      <c r="F5135" s="85" t="s">
        <v>70</v>
      </c>
    </row>
    <row r="5136" spans="1:6" x14ac:dyDescent="0.25">
      <c r="A5136" s="85">
        <v>1467612671</v>
      </c>
      <c r="E5136" s="64"/>
      <c r="F5136" s="85" t="s">
        <v>63</v>
      </c>
    </row>
    <row r="5137" spans="1:6" x14ac:dyDescent="0.25">
      <c r="A5137" s="85">
        <v>1518182153</v>
      </c>
      <c r="E5137" s="64"/>
      <c r="F5137" s="85" t="s">
        <v>67</v>
      </c>
    </row>
    <row r="5138" spans="1:6" x14ac:dyDescent="0.25">
      <c r="A5138" s="85">
        <v>1649515917</v>
      </c>
      <c r="E5138" s="64"/>
      <c r="F5138" s="85" t="s">
        <v>70</v>
      </c>
    </row>
    <row r="5139" spans="1:6" x14ac:dyDescent="0.25">
      <c r="A5139" s="85">
        <v>1336469485</v>
      </c>
      <c r="E5139"/>
      <c r="F5139" s="85" t="s">
        <v>66</v>
      </c>
    </row>
    <row r="5140" spans="1:6" x14ac:dyDescent="0.25">
      <c r="A5140" s="85">
        <v>1992142343</v>
      </c>
      <c r="E5140" s="64"/>
      <c r="F5140" s="85" t="s">
        <v>63</v>
      </c>
    </row>
    <row r="5141" spans="1:6" x14ac:dyDescent="0.25">
      <c r="A5141" s="85">
        <v>1013281427</v>
      </c>
      <c r="E5141" s="64"/>
      <c r="F5141" s="85" t="s">
        <v>63</v>
      </c>
    </row>
    <row r="5142" spans="1:6" x14ac:dyDescent="0.25">
      <c r="A5142" s="85">
        <v>1720479223</v>
      </c>
      <c r="E5142" s="64"/>
      <c r="F5142" s="85" t="s">
        <v>63</v>
      </c>
    </row>
    <row r="5143" spans="1:6" x14ac:dyDescent="0.25">
      <c r="A5143" s="85">
        <v>1619488061</v>
      </c>
      <c r="E5143"/>
      <c r="F5143" s="85" t="s">
        <v>66</v>
      </c>
    </row>
    <row r="5144" spans="1:6" x14ac:dyDescent="0.25">
      <c r="A5144" s="85">
        <v>1639686009</v>
      </c>
      <c r="E5144" s="64"/>
      <c r="F5144" s="85" t="s">
        <v>67</v>
      </c>
    </row>
    <row r="5145" spans="1:6" x14ac:dyDescent="0.25">
      <c r="A5145" s="85">
        <v>1851885446</v>
      </c>
      <c r="E5145" s="64"/>
      <c r="F5145" s="85" t="s">
        <v>67</v>
      </c>
    </row>
    <row r="5146" spans="1:6" x14ac:dyDescent="0.25">
      <c r="A5146" s="85">
        <v>1124580733</v>
      </c>
      <c r="E5146" s="64"/>
      <c r="F5146" s="85" t="s">
        <v>66</v>
      </c>
    </row>
    <row r="5147" spans="1:6" x14ac:dyDescent="0.25">
      <c r="A5147" s="85">
        <v>1427721620</v>
      </c>
      <c r="E5147" s="64"/>
      <c r="F5147" s="85" t="s">
        <v>68</v>
      </c>
    </row>
    <row r="5148" spans="1:6" x14ac:dyDescent="0.25">
      <c r="A5148" s="85">
        <v>1871184911</v>
      </c>
      <c r="E5148" s="64"/>
      <c r="F5148" s="85" t="s">
        <v>67</v>
      </c>
    </row>
    <row r="5149" spans="1:6" x14ac:dyDescent="0.25">
      <c r="A5149" s="85">
        <v>1225786700</v>
      </c>
      <c r="E5149"/>
      <c r="F5149" s="85" t="s">
        <v>67</v>
      </c>
    </row>
    <row r="5150" spans="1:6" x14ac:dyDescent="0.25">
      <c r="A5150" s="85">
        <v>1124769617</v>
      </c>
      <c r="E5150"/>
      <c r="F5150" s="85" t="s">
        <v>67</v>
      </c>
    </row>
    <row r="5151" spans="1:6" x14ac:dyDescent="0.25">
      <c r="A5151" s="85">
        <v>1669170650</v>
      </c>
      <c r="E5151" s="64"/>
      <c r="F5151" s="85" t="s">
        <v>67</v>
      </c>
    </row>
    <row r="5152" spans="1:6" x14ac:dyDescent="0.25">
      <c r="A5152" s="85">
        <v>1992573992</v>
      </c>
      <c r="E5152"/>
      <c r="F5152" s="85" t="s">
        <v>67</v>
      </c>
    </row>
    <row r="5153" spans="1:6" x14ac:dyDescent="0.25">
      <c r="A5153" s="85">
        <v>1225056070</v>
      </c>
      <c r="E5153" s="64"/>
      <c r="F5153" s="85" t="s">
        <v>70</v>
      </c>
    </row>
    <row r="5154" spans="1:6" x14ac:dyDescent="0.25">
      <c r="A5154" s="85">
        <v>1528159480</v>
      </c>
      <c r="E5154"/>
      <c r="F5154" s="85" t="s">
        <v>67</v>
      </c>
    </row>
    <row r="5155" spans="1:6" x14ac:dyDescent="0.25">
      <c r="A5155" s="85">
        <v>1467621730</v>
      </c>
      <c r="E5155"/>
      <c r="F5155" s="85" t="s">
        <v>63</v>
      </c>
    </row>
    <row r="5156" spans="1:6" x14ac:dyDescent="0.25">
      <c r="A5156" s="85">
        <v>1003899212</v>
      </c>
      <c r="E5156"/>
      <c r="F5156" s="85" t="s">
        <v>70</v>
      </c>
    </row>
    <row r="5157" spans="1:6" x14ac:dyDescent="0.25">
      <c r="A5157" s="85">
        <v>1437134723</v>
      </c>
      <c r="E5157"/>
      <c r="F5157" s="85" t="s">
        <v>63</v>
      </c>
    </row>
    <row r="5158" spans="1:6" x14ac:dyDescent="0.25">
      <c r="A5158" s="85">
        <v>1043236961</v>
      </c>
      <c r="E5158" s="64"/>
      <c r="F5158" s="85" t="s">
        <v>66</v>
      </c>
    </row>
    <row r="5159" spans="1:6" x14ac:dyDescent="0.25">
      <c r="A5159" s="85">
        <v>1871524348</v>
      </c>
      <c r="E5159" s="64"/>
      <c r="F5159" s="85" t="s">
        <v>67</v>
      </c>
    </row>
    <row r="5160" spans="1:6" x14ac:dyDescent="0.25">
      <c r="A5160" s="85">
        <v>1891757621</v>
      </c>
      <c r="E5160" s="64"/>
      <c r="F5160" s="85" t="s">
        <v>66</v>
      </c>
    </row>
    <row r="5161" spans="1:6" x14ac:dyDescent="0.25">
      <c r="A5161" s="85">
        <v>1609839588</v>
      </c>
      <c r="E5161" s="64"/>
      <c r="F5161" s="85" t="s">
        <v>67</v>
      </c>
    </row>
    <row r="5162" spans="1:6" x14ac:dyDescent="0.25">
      <c r="A5162" s="85">
        <v>1760696991</v>
      </c>
      <c r="E5162"/>
      <c r="F5162" s="85" t="s">
        <v>66</v>
      </c>
    </row>
    <row r="5163" spans="1:6" x14ac:dyDescent="0.25">
      <c r="A5163" s="85">
        <v>1124091392</v>
      </c>
      <c r="E5163"/>
      <c r="F5163" s="85" t="s">
        <v>63</v>
      </c>
    </row>
    <row r="5164" spans="1:6" x14ac:dyDescent="0.25">
      <c r="A5164" s="85">
        <v>1598010902</v>
      </c>
      <c r="E5164"/>
      <c r="F5164" s="85" t="s">
        <v>68</v>
      </c>
    </row>
    <row r="5165" spans="1:6" x14ac:dyDescent="0.25">
      <c r="A5165" s="85">
        <v>1366604423</v>
      </c>
      <c r="E5165" s="64"/>
      <c r="F5165" s="85" t="s">
        <v>66</v>
      </c>
    </row>
    <row r="5166" spans="1:6" x14ac:dyDescent="0.25">
      <c r="A5166" s="85">
        <v>1346355450</v>
      </c>
      <c r="E5166" s="64"/>
      <c r="F5166" s="85" t="s">
        <v>63</v>
      </c>
    </row>
    <row r="5167" spans="1:6" x14ac:dyDescent="0.25">
      <c r="A5167" s="85">
        <v>1922457225</v>
      </c>
      <c r="E5167"/>
      <c r="F5167" s="85" t="s">
        <v>68</v>
      </c>
    </row>
    <row r="5168" spans="1:6" x14ac:dyDescent="0.25">
      <c r="A5168" s="85">
        <v>1376837344</v>
      </c>
      <c r="E5168"/>
      <c r="F5168" s="85" t="s">
        <v>63</v>
      </c>
    </row>
    <row r="5169" spans="1:6" x14ac:dyDescent="0.25">
      <c r="A5169" s="85">
        <v>1699193532</v>
      </c>
      <c r="E5169" s="64"/>
      <c r="F5169" s="85" t="s">
        <v>63</v>
      </c>
    </row>
    <row r="5170" spans="1:6" x14ac:dyDescent="0.25">
      <c r="A5170" s="85">
        <v>1588148738</v>
      </c>
      <c r="E5170" s="64"/>
      <c r="F5170" s="85" t="s">
        <v>63</v>
      </c>
    </row>
    <row r="5171" spans="1:6" x14ac:dyDescent="0.25">
      <c r="A5171" s="85">
        <v>1417627472</v>
      </c>
      <c r="E5171"/>
      <c r="F5171" s="85" t="s">
        <v>66</v>
      </c>
    </row>
    <row r="5172" spans="1:6" x14ac:dyDescent="0.25">
      <c r="A5172" s="85">
        <v>1770207391</v>
      </c>
      <c r="E5172"/>
      <c r="F5172" s="85" t="s">
        <v>66</v>
      </c>
    </row>
    <row r="5173" spans="1:6" x14ac:dyDescent="0.25">
      <c r="A5173" s="85">
        <v>1770279358</v>
      </c>
      <c r="E5173" s="64"/>
      <c r="F5173" s="85" t="s">
        <v>63</v>
      </c>
    </row>
    <row r="5174" spans="1:6" x14ac:dyDescent="0.25">
      <c r="A5174" s="85">
        <v>1326237819</v>
      </c>
      <c r="E5174" s="64"/>
      <c r="F5174" s="85" t="s">
        <v>63</v>
      </c>
    </row>
    <row r="5175" spans="1:6" x14ac:dyDescent="0.25">
      <c r="A5175" s="85">
        <v>1073547402</v>
      </c>
      <c r="E5175"/>
      <c r="F5175" s="85" t="s">
        <v>67</v>
      </c>
    </row>
    <row r="5176" spans="1:6" x14ac:dyDescent="0.25">
      <c r="A5176" s="85">
        <v>1821092701</v>
      </c>
      <c r="E5176"/>
      <c r="F5176" s="85" t="s">
        <v>63</v>
      </c>
    </row>
    <row r="5177" spans="1:6" x14ac:dyDescent="0.25">
      <c r="A5177" s="85">
        <v>1568452928</v>
      </c>
      <c r="E5177" s="64"/>
      <c r="F5177" s="85" t="s">
        <v>63</v>
      </c>
    </row>
    <row r="5178" spans="1:6" x14ac:dyDescent="0.25">
      <c r="A5178" s="85">
        <v>1346210838</v>
      </c>
      <c r="E5178" s="64"/>
      <c r="F5178" s="85" t="s">
        <v>68</v>
      </c>
    </row>
    <row r="5179" spans="1:6" x14ac:dyDescent="0.25">
      <c r="A5179" s="85">
        <v>1568558062</v>
      </c>
      <c r="E5179" s="64"/>
      <c r="F5179" s="85" t="s">
        <v>68</v>
      </c>
    </row>
    <row r="5180" spans="1:6" x14ac:dyDescent="0.25">
      <c r="A5180" s="85">
        <v>1851384044</v>
      </c>
      <c r="E5180"/>
      <c r="F5180" s="85" t="s">
        <v>63</v>
      </c>
    </row>
    <row r="5181" spans="1:6" x14ac:dyDescent="0.25">
      <c r="A5181" s="85">
        <v>1528067444</v>
      </c>
      <c r="E5181" s="64"/>
      <c r="F5181" s="85" t="s">
        <v>63</v>
      </c>
    </row>
    <row r="5182" spans="1:6" x14ac:dyDescent="0.25">
      <c r="A5182" s="85">
        <v>1730142696</v>
      </c>
      <c r="E5182" s="64"/>
      <c r="F5182" s="85" t="s">
        <v>63</v>
      </c>
    </row>
    <row r="5183" spans="1:6" x14ac:dyDescent="0.25">
      <c r="A5183" s="85">
        <v>1528009875</v>
      </c>
      <c r="E5183"/>
      <c r="F5183" s="85" t="s">
        <v>63</v>
      </c>
    </row>
    <row r="5184" spans="1:6" x14ac:dyDescent="0.25">
      <c r="A5184" s="85">
        <v>1144392242</v>
      </c>
      <c r="E5184" s="64"/>
      <c r="F5184" s="85" t="s">
        <v>70</v>
      </c>
    </row>
    <row r="5185" spans="1:6" x14ac:dyDescent="0.25">
      <c r="A5185" s="85">
        <v>1265456347</v>
      </c>
      <c r="E5185" s="64"/>
      <c r="F5185" s="85" t="s">
        <v>63</v>
      </c>
    </row>
    <row r="5186" spans="1:6" x14ac:dyDescent="0.25">
      <c r="A5186" s="85">
        <v>1013194414</v>
      </c>
      <c r="E5186"/>
      <c r="F5186" s="85" t="s">
        <v>68</v>
      </c>
    </row>
    <row r="5187" spans="1:6" x14ac:dyDescent="0.25">
      <c r="A5187" s="85">
        <v>1760626030</v>
      </c>
      <c r="E5187"/>
      <c r="F5187" s="85" t="s">
        <v>70</v>
      </c>
    </row>
    <row r="5188" spans="1:6" x14ac:dyDescent="0.25">
      <c r="A5188" s="85">
        <v>1992066799</v>
      </c>
      <c r="E5188"/>
      <c r="F5188" s="85" t="s">
        <v>63</v>
      </c>
    </row>
    <row r="5189" spans="1:6" x14ac:dyDescent="0.25">
      <c r="A5189" s="85">
        <v>1861732331</v>
      </c>
      <c r="E5189" s="64"/>
      <c r="F5189" s="85" t="s">
        <v>70</v>
      </c>
    </row>
    <row r="5190" spans="1:6" x14ac:dyDescent="0.25">
      <c r="A5190" s="85">
        <v>1548491129</v>
      </c>
      <c r="E5190" s="64"/>
      <c r="F5190" s="85" t="s">
        <v>63</v>
      </c>
    </row>
    <row r="5191" spans="1:6" x14ac:dyDescent="0.25">
      <c r="A5191" s="85">
        <v>1255643078</v>
      </c>
      <c r="E5191"/>
      <c r="F5191" s="85" t="s">
        <v>67</v>
      </c>
    </row>
    <row r="5192" spans="1:6" x14ac:dyDescent="0.25">
      <c r="A5192" s="85">
        <v>1376961128</v>
      </c>
      <c r="E5192"/>
      <c r="F5192" s="85" t="s">
        <v>68</v>
      </c>
    </row>
    <row r="5193" spans="1:6" x14ac:dyDescent="0.25">
      <c r="A5193" s="85">
        <v>1851769863</v>
      </c>
      <c r="E5193" s="64"/>
      <c r="F5193" s="85" t="s">
        <v>63</v>
      </c>
    </row>
    <row r="5194" spans="1:6" x14ac:dyDescent="0.25">
      <c r="A5194" s="85">
        <v>1346533320</v>
      </c>
      <c r="E5194" s="64"/>
      <c r="F5194" s="85" t="s">
        <v>63</v>
      </c>
    </row>
    <row r="5195" spans="1:6" x14ac:dyDescent="0.25">
      <c r="A5195" s="85">
        <v>1053575399</v>
      </c>
      <c r="E5195"/>
      <c r="F5195" s="85" t="s">
        <v>63</v>
      </c>
    </row>
    <row r="5196" spans="1:6" x14ac:dyDescent="0.25">
      <c r="A5196" s="85">
        <v>1184086795</v>
      </c>
      <c r="E5196"/>
      <c r="F5196" s="85" t="s">
        <v>66</v>
      </c>
    </row>
    <row r="5197" spans="1:6" x14ac:dyDescent="0.25">
      <c r="A5197" s="85">
        <v>1497260038</v>
      </c>
      <c r="E5197"/>
      <c r="F5197" s="85" t="s">
        <v>70</v>
      </c>
    </row>
    <row r="5198" spans="1:6" x14ac:dyDescent="0.25">
      <c r="A5198" s="85">
        <v>1992364970</v>
      </c>
      <c r="E5198"/>
      <c r="F5198" s="85" t="s">
        <v>66</v>
      </c>
    </row>
    <row r="5199" spans="1:6" x14ac:dyDescent="0.25">
      <c r="A5199" s="85">
        <v>1396749891</v>
      </c>
      <c r="E5199"/>
      <c r="F5199" s="85" t="s">
        <v>63</v>
      </c>
    </row>
    <row r="5200" spans="1:6" x14ac:dyDescent="0.25">
      <c r="A5200" s="85">
        <v>1831157940</v>
      </c>
      <c r="E5200"/>
      <c r="F5200" s="85" t="s">
        <v>63</v>
      </c>
    </row>
    <row r="5201" spans="1:6" x14ac:dyDescent="0.25">
      <c r="A5201" s="85">
        <v>1851338636</v>
      </c>
      <c r="E5201" s="64"/>
      <c r="F5201" s="85" t="s">
        <v>63</v>
      </c>
    </row>
    <row r="5202" spans="1:6" x14ac:dyDescent="0.25">
      <c r="A5202" s="85">
        <v>1376543470</v>
      </c>
      <c r="E5202"/>
      <c r="F5202" s="85" t="s">
        <v>70</v>
      </c>
    </row>
    <row r="5203" spans="1:6" x14ac:dyDescent="0.25">
      <c r="A5203" s="85">
        <v>1568618080</v>
      </c>
      <c r="E5203" s="64"/>
      <c r="F5203" s="85" t="s">
        <v>66</v>
      </c>
    </row>
    <row r="5204" spans="1:6" x14ac:dyDescent="0.25">
      <c r="A5204" s="85">
        <v>1982642203</v>
      </c>
      <c r="E5204"/>
      <c r="F5204" s="85" t="s">
        <v>63</v>
      </c>
    </row>
    <row r="5205" spans="1:6" x14ac:dyDescent="0.25">
      <c r="A5205" s="85">
        <v>1841327152</v>
      </c>
      <c r="E5205"/>
      <c r="F5205" s="85" t="s">
        <v>68</v>
      </c>
    </row>
    <row r="5206" spans="1:6" x14ac:dyDescent="0.25">
      <c r="A5206" s="85">
        <v>1780873315</v>
      </c>
      <c r="E5206"/>
      <c r="F5206" s="85" t="s">
        <v>68</v>
      </c>
    </row>
    <row r="5207" spans="1:6" x14ac:dyDescent="0.25">
      <c r="A5207" s="85">
        <v>1952390288</v>
      </c>
      <c r="E5207"/>
      <c r="F5207" s="85" t="s">
        <v>66</v>
      </c>
    </row>
    <row r="5208" spans="1:6" x14ac:dyDescent="0.25">
      <c r="A5208" s="85">
        <v>1164426961</v>
      </c>
      <c r="E5208" s="64"/>
      <c r="F5208" s="85" t="s">
        <v>66</v>
      </c>
    </row>
    <row r="5209" spans="1:6" x14ac:dyDescent="0.25">
      <c r="A5209" s="85">
        <v>1477723344</v>
      </c>
      <c r="E5209" s="64"/>
      <c r="F5209" s="85" t="s">
        <v>68</v>
      </c>
    </row>
    <row r="5210" spans="1:6" x14ac:dyDescent="0.25">
      <c r="A5210" s="85">
        <v>1609070275</v>
      </c>
      <c r="E5210"/>
      <c r="F5210" s="85" t="s">
        <v>66</v>
      </c>
    </row>
    <row r="5211" spans="1:6" x14ac:dyDescent="0.25">
      <c r="A5211" s="85">
        <v>1174700371</v>
      </c>
      <c r="E5211"/>
      <c r="F5211" s="85" t="s">
        <v>67</v>
      </c>
    </row>
    <row r="5212" spans="1:6" x14ac:dyDescent="0.25">
      <c r="A5212" s="85">
        <v>1598778805</v>
      </c>
      <c r="E5212"/>
      <c r="F5212" s="85" t="s">
        <v>63</v>
      </c>
    </row>
    <row r="5213" spans="1:6" x14ac:dyDescent="0.25">
      <c r="A5213" s="85">
        <v>1306834064</v>
      </c>
      <c r="E5213" s="64"/>
      <c r="F5213" s="85" t="s">
        <v>67</v>
      </c>
    </row>
    <row r="5214" spans="1:6" x14ac:dyDescent="0.25">
      <c r="A5214" s="85">
        <v>1033309034</v>
      </c>
      <c r="E5214"/>
      <c r="F5214" s="85" t="s">
        <v>63</v>
      </c>
    </row>
    <row r="5215" spans="1:6" x14ac:dyDescent="0.25">
      <c r="A5215" s="85">
        <v>1124358254</v>
      </c>
      <c r="E5215" s="64"/>
      <c r="F5215" s="85" t="s">
        <v>70</v>
      </c>
    </row>
    <row r="5216" spans="1:6" x14ac:dyDescent="0.25">
      <c r="A5216" s="85">
        <v>1790049161</v>
      </c>
      <c r="E5216" s="64"/>
      <c r="F5216" s="85" t="s">
        <v>70</v>
      </c>
    </row>
    <row r="5217" spans="1:6" x14ac:dyDescent="0.25">
      <c r="A5217" s="85">
        <v>1235549940</v>
      </c>
      <c r="E5217"/>
      <c r="F5217" s="85" t="s">
        <v>67</v>
      </c>
    </row>
    <row r="5218" spans="1:6" x14ac:dyDescent="0.25">
      <c r="A5218" s="85">
        <v>1922446632</v>
      </c>
      <c r="E5218"/>
      <c r="F5218" s="85" t="s">
        <v>66</v>
      </c>
    </row>
    <row r="5219" spans="1:6" x14ac:dyDescent="0.25">
      <c r="A5219" s="85">
        <v>1336559004</v>
      </c>
      <c r="E5219"/>
      <c r="F5219" s="85" t="s">
        <v>67</v>
      </c>
    </row>
    <row r="5220" spans="1:6" x14ac:dyDescent="0.25">
      <c r="A5220" s="85">
        <v>1790227783</v>
      </c>
      <c r="E5220" s="64"/>
      <c r="F5220" s="85" t="s">
        <v>66</v>
      </c>
    </row>
    <row r="5221" spans="1:6" x14ac:dyDescent="0.25">
      <c r="A5221" s="85">
        <v>1417421405</v>
      </c>
      <c r="E5221"/>
      <c r="F5221" s="85" t="s">
        <v>63</v>
      </c>
    </row>
    <row r="5222" spans="1:6" x14ac:dyDescent="0.25">
      <c r="A5222" s="85">
        <v>1407322209</v>
      </c>
      <c r="E5222"/>
      <c r="F5222" s="85" t="s">
        <v>66</v>
      </c>
    </row>
    <row r="5223" spans="1:6" x14ac:dyDescent="0.25">
      <c r="A5223" s="85">
        <v>1720724701</v>
      </c>
      <c r="E5223"/>
      <c r="F5223" s="85" t="s">
        <v>63</v>
      </c>
    </row>
    <row r="5224" spans="1:6" x14ac:dyDescent="0.25">
      <c r="A5224" s="85">
        <v>1104501402</v>
      </c>
      <c r="E5224"/>
      <c r="F5224" s="85" t="s">
        <v>63</v>
      </c>
    </row>
    <row r="5225" spans="1:6" x14ac:dyDescent="0.25">
      <c r="A5225" s="85">
        <v>1821095456</v>
      </c>
      <c r="E5225" s="64"/>
      <c r="F5225" s="85" t="s">
        <v>63</v>
      </c>
    </row>
    <row r="5226" spans="1:6" x14ac:dyDescent="0.25">
      <c r="A5226" s="85">
        <v>1043221450</v>
      </c>
      <c r="E5226"/>
      <c r="F5226" s="85" t="s">
        <v>63</v>
      </c>
    </row>
    <row r="5227" spans="1:6" x14ac:dyDescent="0.25">
      <c r="A5227" s="85">
        <v>1134283104</v>
      </c>
      <c r="E5227"/>
      <c r="F5227" s="85" t="s">
        <v>63</v>
      </c>
    </row>
    <row r="5228" spans="1:6" x14ac:dyDescent="0.25">
      <c r="A5228" s="85">
        <v>1699748053</v>
      </c>
      <c r="E5228" s="64"/>
      <c r="F5228" s="85" t="s">
        <v>66</v>
      </c>
    </row>
    <row r="5229" spans="1:6" x14ac:dyDescent="0.25">
      <c r="A5229" s="85">
        <v>1235158031</v>
      </c>
      <c r="E5229" s="64"/>
      <c r="F5229" s="85" t="s">
        <v>63</v>
      </c>
    </row>
    <row r="5230" spans="1:6" x14ac:dyDescent="0.25">
      <c r="A5230" s="85">
        <v>1497745145</v>
      </c>
      <c r="E5230"/>
      <c r="F5230" s="85" t="s">
        <v>66</v>
      </c>
    </row>
    <row r="5231" spans="1:6" x14ac:dyDescent="0.25">
      <c r="A5231" s="85">
        <v>1437171683</v>
      </c>
      <c r="E5231"/>
      <c r="F5231" s="85" t="s">
        <v>63</v>
      </c>
    </row>
    <row r="5232" spans="1:6" x14ac:dyDescent="0.25">
      <c r="A5232" s="85">
        <v>1649206095</v>
      </c>
      <c r="E5232"/>
      <c r="F5232" s="85" t="s">
        <v>66</v>
      </c>
    </row>
    <row r="5233" spans="1:6" x14ac:dyDescent="0.25">
      <c r="A5233" s="85">
        <v>1750520433</v>
      </c>
      <c r="E5233"/>
      <c r="F5233" s="85" t="s">
        <v>63</v>
      </c>
    </row>
    <row r="5234" spans="1:6" x14ac:dyDescent="0.25">
      <c r="A5234" s="85">
        <v>1205866613</v>
      </c>
      <c r="E5234" s="64"/>
      <c r="F5234" s="85" t="s">
        <v>63</v>
      </c>
    </row>
    <row r="5235" spans="1:6" x14ac:dyDescent="0.25">
      <c r="A5235" s="85">
        <v>1619931409</v>
      </c>
      <c r="E5235" s="64"/>
      <c r="F5235" s="85" t="s">
        <v>70</v>
      </c>
    </row>
    <row r="5236" spans="1:6" x14ac:dyDescent="0.25">
      <c r="A5236" s="85">
        <v>1952522161</v>
      </c>
      <c r="E5236"/>
      <c r="F5236" s="85" t="s">
        <v>63</v>
      </c>
    </row>
    <row r="5237" spans="1:6" x14ac:dyDescent="0.25">
      <c r="A5237" s="85">
        <v>1689602740</v>
      </c>
      <c r="E5237" s="64"/>
      <c r="F5237" s="85" t="s">
        <v>63</v>
      </c>
    </row>
    <row r="5238" spans="1:6" x14ac:dyDescent="0.25">
      <c r="A5238" s="85">
        <v>1184917999</v>
      </c>
      <c r="E5238"/>
      <c r="F5238" s="85" t="s">
        <v>63</v>
      </c>
    </row>
    <row r="5239" spans="1:6" x14ac:dyDescent="0.25">
      <c r="A5239" s="85">
        <v>1073649620</v>
      </c>
      <c r="E5239"/>
      <c r="F5239" s="85" t="s">
        <v>66</v>
      </c>
    </row>
    <row r="5240" spans="1:6" x14ac:dyDescent="0.25">
      <c r="A5240" s="85">
        <v>1639434368</v>
      </c>
      <c r="E5240" s="64"/>
      <c r="F5240" s="85" t="s">
        <v>63</v>
      </c>
    </row>
    <row r="5241" spans="1:6" x14ac:dyDescent="0.25">
      <c r="A5241" s="85">
        <v>1790039196</v>
      </c>
      <c r="E5241" s="64"/>
      <c r="F5241" s="85" t="s">
        <v>66</v>
      </c>
    </row>
    <row r="5242" spans="1:6" x14ac:dyDescent="0.25">
      <c r="A5242" s="85">
        <v>1932553906</v>
      </c>
      <c r="E5242" s="64"/>
      <c r="F5242" s="85" t="s">
        <v>63</v>
      </c>
    </row>
    <row r="5243" spans="1:6" x14ac:dyDescent="0.25">
      <c r="A5243" s="85">
        <v>1043640956</v>
      </c>
      <c r="E5243"/>
      <c r="F5243" s="85" t="s">
        <v>63</v>
      </c>
    </row>
    <row r="5244" spans="1:6" x14ac:dyDescent="0.25">
      <c r="A5244" s="85">
        <v>1548521461</v>
      </c>
      <c r="E5244"/>
      <c r="F5244" s="85" t="s">
        <v>63</v>
      </c>
    </row>
    <row r="5245" spans="1:6" x14ac:dyDescent="0.25">
      <c r="A5245" s="85">
        <v>1619104411</v>
      </c>
      <c r="E5245"/>
      <c r="F5245" s="85" t="s">
        <v>68</v>
      </c>
    </row>
    <row r="5246" spans="1:6" x14ac:dyDescent="0.25">
      <c r="A5246" s="85">
        <v>1679936561</v>
      </c>
      <c r="E5246"/>
      <c r="F5246" s="85" t="s">
        <v>70</v>
      </c>
    </row>
    <row r="5247" spans="1:6" x14ac:dyDescent="0.25">
      <c r="A5247" s="85">
        <v>1134678477</v>
      </c>
      <c r="E5247"/>
      <c r="F5247" s="85" t="s">
        <v>67</v>
      </c>
    </row>
    <row r="5248" spans="1:6" x14ac:dyDescent="0.25">
      <c r="A5248" s="85">
        <v>1235662206</v>
      </c>
      <c r="E5248" s="64"/>
      <c r="F5248" s="85" t="s">
        <v>63</v>
      </c>
    </row>
    <row r="5249" spans="1:6" x14ac:dyDescent="0.25">
      <c r="A5249" s="85">
        <v>1508383738</v>
      </c>
      <c r="E5249"/>
      <c r="F5249" s="85" t="s">
        <v>70</v>
      </c>
    </row>
    <row r="5250" spans="1:6" x14ac:dyDescent="0.25">
      <c r="A5250" s="85">
        <v>1851934723</v>
      </c>
      <c r="E5250" s="64"/>
      <c r="F5250" s="85" t="s">
        <v>70</v>
      </c>
    </row>
    <row r="5251" spans="1:6" x14ac:dyDescent="0.25">
      <c r="A5251" s="85">
        <v>1164460499</v>
      </c>
      <c r="E5251" s="64"/>
      <c r="F5251" s="85" t="s">
        <v>70</v>
      </c>
    </row>
    <row r="5252" spans="1:6" x14ac:dyDescent="0.25">
      <c r="A5252" s="85">
        <v>1730175183</v>
      </c>
      <c r="E5252"/>
      <c r="F5252" s="85" t="s">
        <v>63</v>
      </c>
    </row>
    <row r="5253" spans="1:6" x14ac:dyDescent="0.25">
      <c r="A5253" s="85">
        <v>1417908989</v>
      </c>
      <c r="E5253" s="64"/>
      <c r="F5253" s="85" t="s">
        <v>68</v>
      </c>
    </row>
    <row r="5254" spans="1:6" x14ac:dyDescent="0.25">
      <c r="A5254" s="85">
        <v>1386621464</v>
      </c>
      <c r="E5254"/>
      <c r="F5254" s="85" t="s">
        <v>68</v>
      </c>
    </row>
    <row r="5255" spans="1:6" x14ac:dyDescent="0.25">
      <c r="A5255" s="85">
        <v>1518997907</v>
      </c>
      <c r="E5255"/>
      <c r="F5255" s="85" t="s">
        <v>70</v>
      </c>
    </row>
    <row r="5256" spans="1:6" x14ac:dyDescent="0.25">
      <c r="A5256" s="85">
        <v>1225023567</v>
      </c>
      <c r="E5256" s="64"/>
      <c r="F5256" s="85" t="s">
        <v>67</v>
      </c>
    </row>
    <row r="5257" spans="1:6" x14ac:dyDescent="0.25">
      <c r="A5257" s="85">
        <v>1326018425</v>
      </c>
      <c r="E5257" s="64"/>
      <c r="F5257" s="85" t="s">
        <v>67</v>
      </c>
    </row>
    <row r="5258" spans="1:6" x14ac:dyDescent="0.25">
      <c r="A5258" s="85">
        <v>1780876466</v>
      </c>
      <c r="E5258"/>
      <c r="F5258" s="85" t="s">
        <v>63</v>
      </c>
    </row>
    <row r="5259" spans="1:6" x14ac:dyDescent="0.25">
      <c r="A5259" s="85">
        <v>1982036778</v>
      </c>
      <c r="E5259"/>
      <c r="F5259" s="85" t="s">
        <v>63</v>
      </c>
    </row>
    <row r="5260" spans="1:6" x14ac:dyDescent="0.25">
      <c r="A5260" s="85">
        <v>1508975343</v>
      </c>
      <c r="E5260"/>
      <c r="F5260" s="85" t="s">
        <v>63</v>
      </c>
    </row>
    <row r="5261" spans="1:6" x14ac:dyDescent="0.25">
      <c r="A5261" s="85">
        <v>1992762033</v>
      </c>
      <c r="E5261"/>
      <c r="F5261" s="85" t="s">
        <v>63</v>
      </c>
    </row>
    <row r="5262" spans="1:6" x14ac:dyDescent="0.25">
      <c r="A5262" s="85">
        <v>1518908854</v>
      </c>
      <c r="E5262" s="64"/>
      <c r="F5262" s="85" t="s">
        <v>67</v>
      </c>
    </row>
    <row r="5263" spans="1:6" x14ac:dyDescent="0.25">
      <c r="A5263" s="85">
        <v>1063724458</v>
      </c>
      <c r="E5263"/>
      <c r="F5263" s="85" t="s">
        <v>68</v>
      </c>
    </row>
    <row r="5264" spans="1:6" x14ac:dyDescent="0.25">
      <c r="A5264" s="85">
        <v>1740496512</v>
      </c>
      <c r="E5264"/>
      <c r="F5264" s="85" t="s">
        <v>68</v>
      </c>
    </row>
    <row r="5265" spans="1:6" x14ac:dyDescent="0.25">
      <c r="A5265" s="85">
        <v>1386998102</v>
      </c>
      <c r="E5265"/>
      <c r="F5265" s="85" t="s">
        <v>70</v>
      </c>
    </row>
    <row r="5266" spans="1:6" x14ac:dyDescent="0.25">
      <c r="A5266" s="85">
        <v>1265441729</v>
      </c>
      <c r="E5266"/>
      <c r="F5266" s="85" t="s">
        <v>67</v>
      </c>
    </row>
    <row r="5267" spans="1:6" x14ac:dyDescent="0.25">
      <c r="A5267" s="85">
        <v>1053584037</v>
      </c>
      <c r="E5267"/>
      <c r="F5267" s="85" t="s">
        <v>68</v>
      </c>
    </row>
    <row r="5268" spans="1:6" x14ac:dyDescent="0.25">
      <c r="A5268" s="85">
        <v>1700029410</v>
      </c>
      <c r="E5268" s="64"/>
      <c r="F5268" s="85" t="s">
        <v>67</v>
      </c>
    </row>
    <row r="5269" spans="1:6" x14ac:dyDescent="0.25">
      <c r="A5269" s="85">
        <v>1528424868</v>
      </c>
      <c r="E5269"/>
      <c r="F5269" s="85" t="s">
        <v>63</v>
      </c>
    </row>
    <row r="5270" spans="1:6" x14ac:dyDescent="0.25">
      <c r="A5270" s="85">
        <v>1902264856</v>
      </c>
      <c r="E5270" s="64"/>
      <c r="F5270" s="85" t="s">
        <v>66</v>
      </c>
    </row>
    <row r="5271" spans="1:6" x14ac:dyDescent="0.25">
      <c r="A5271" s="85">
        <v>1982120531</v>
      </c>
      <c r="E5271" s="64"/>
      <c r="F5271" s="85" t="s">
        <v>67</v>
      </c>
    </row>
    <row r="5272" spans="1:6" x14ac:dyDescent="0.25">
      <c r="A5272" s="85">
        <v>1558398511</v>
      </c>
      <c r="E5272" s="64"/>
      <c r="F5272" s="85" t="s">
        <v>63</v>
      </c>
    </row>
    <row r="5273" spans="1:6" x14ac:dyDescent="0.25">
      <c r="A5273" s="85">
        <v>1942270947</v>
      </c>
      <c r="E5273" s="64"/>
      <c r="F5273" s="85" t="s">
        <v>67</v>
      </c>
    </row>
    <row r="5274" spans="1:6" x14ac:dyDescent="0.25">
      <c r="A5274" s="85">
        <v>1942252085</v>
      </c>
      <c r="E5274" s="64"/>
      <c r="F5274" s="85" t="s">
        <v>68</v>
      </c>
    </row>
    <row r="5275" spans="1:6" x14ac:dyDescent="0.25">
      <c r="A5275" s="85">
        <v>1992794408</v>
      </c>
      <c r="E5275" s="64"/>
      <c r="F5275" s="85" t="s">
        <v>66</v>
      </c>
    </row>
    <row r="5276" spans="1:6" x14ac:dyDescent="0.25">
      <c r="A5276" s="85">
        <v>1295736205</v>
      </c>
      <c r="E5276"/>
      <c r="F5276" s="85" t="s">
        <v>63</v>
      </c>
    </row>
    <row r="5277" spans="1:6" x14ac:dyDescent="0.25">
      <c r="A5277" s="85">
        <v>1902814346</v>
      </c>
      <c r="E5277" s="64"/>
      <c r="F5277" s="85" t="s">
        <v>70</v>
      </c>
    </row>
    <row r="5278" spans="1:6" x14ac:dyDescent="0.25">
      <c r="A5278" s="85">
        <v>1235229790</v>
      </c>
      <c r="E5278" s="64"/>
      <c r="F5278" s="85" t="s">
        <v>63</v>
      </c>
    </row>
    <row r="5279" spans="1:6" x14ac:dyDescent="0.25">
      <c r="A5279" s="85">
        <v>1649238148</v>
      </c>
      <c r="E5279" s="64"/>
      <c r="F5279" s="85" t="s">
        <v>67</v>
      </c>
    </row>
    <row r="5280" spans="1:6" x14ac:dyDescent="0.25">
      <c r="A5280" s="85">
        <v>1245443860</v>
      </c>
      <c r="E5280" s="64"/>
      <c r="F5280" s="85" t="s">
        <v>66</v>
      </c>
    </row>
    <row r="5281" spans="1:6" x14ac:dyDescent="0.25">
      <c r="A5281" s="85">
        <v>1184614620</v>
      </c>
      <c r="E5281" s="64"/>
      <c r="F5281" s="85" t="s">
        <v>63</v>
      </c>
    </row>
    <row r="5282" spans="1:6" x14ac:dyDescent="0.25">
      <c r="A5282" s="85">
        <v>1184619348</v>
      </c>
      <c r="E5282"/>
      <c r="F5282" s="85" t="s">
        <v>66</v>
      </c>
    </row>
    <row r="5283" spans="1:6" x14ac:dyDescent="0.25">
      <c r="A5283" s="85">
        <v>1821324278</v>
      </c>
      <c r="E5283"/>
      <c r="F5283" s="85" t="s">
        <v>63</v>
      </c>
    </row>
    <row r="5284" spans="1:6" x14ac:dyDescent="0.25">
      <c r="A5284" s="85">
        <v>1285875484</v>
      </c>
      <c r="E5284"/>
      <c r="F5284" s="85" t="s">
        <v>63</v>
      </c>
    </row>
    <row r="5285" spans="1:6" x14ac:dyDescent="0.25">
      <c r="A5285" s="85">
        <v>1689630592</v>
      </c>
      <c r="E5285" s="64"/>
      <c r="F5285" s="85" t="s">
        <v>63</v>
      </c>
    </row>
    <row r="5286" spans="1:6" x14ac:dyDescent="0.25">
      <c r="A5286" s="85">
        <v>1487612255</v>
      </c>
      <c r="E5286" s="64"/>
      <c r="F5286" s="85" t="s">
        <v>67</v>
      </c>
    </row>
    <row r="5287" spans="1:6" x14ac:dyDescent="0.25">
      <c r="A5287" s="85">
        <v>1790919173</v>
      </c>
      <c r="E5287" s="64"/>
      <c r="F5287" s="85" t="s">
        <v>66</v>
      </c>
    </row>
    <row r="5288" spans="1:6" x14ac:dyDescent="0.25">
      <c r="A5288" s="85">
        <v>1689833048</v>
      </c>
      <c r="E5288" s="64"/>
      <c r="F5288" s="85" t="s">
        <v>63</v>
      </c>
    </row>
    <row r="5289" spans="1:6" x14ac:dyDescent="0.25">
      <c r="A5289" s="85">
        <v>1477981777</v>
      </c>
      <c r="E5289"/>
      <c r="F5289" s="85" t="s">
        <v>68</v>
      </c>
    </row>
    <row r="5290" spans="1:6" x14ac:dyDescent="0.25">
      <c r="A5290" s="85">
        <v>1558797845</v>
      </c>
      <c r="E5290" s="64"/>
      <c r="F5290" s="85" t="s">
        <v>63</v>
      </c>
    </row>
    <row r="5291" spans="1:6" x14ac:dyDescent="0.25">
      <c r="A5291" s="85">
        <v>1124595509</v>
      </c>
      <c r="E5291"/>
      <c r="F5291" s="85" t="s">
        <v>63</v>
      </c>
    </row>
    <row r="5292" spans="1:6" x14ac:dyDescent="0.25">
      <c r="A5292" s="85">
        <v>1124587928</v>
      </c>
      <c r="E5292"/>
      <c r="F5292" s="85" t="s">
        <v>67</v>
      </c>
    </row>
    <row r="5293" spans="1:6" x14ac:dyDescent="0.25">
      <c r="A5293" s="85">
        <v>1154938744</v>
      </c>
      <c r="E5293"/>
      <c r="F5293" s="85" t="s">
        <v>66</v>
      </c>
    </row>
    <row r="5294" spans="1:6" x14ac:dyDescent="0.25">
      <c r="A5294" s="85">
        <v>1508510439</v>
      </c>
      <c r="E5294"/>
      <c r="F5294" s="85" t="s">
        <v>63</v>
      </c>
    </row>
    <row r="5295" spans="1:6" x14ac:dyDescent="0.25">
      <c r="A5295" s="85">
        <v>1952388142</v>
      </c>
      <c r="E5295" s="64"/>
      <c r="F5295" s="85" t="s">
        <v>63</v>
      </c>
    </row>
    <row r="5296" spans="1:6" x14ac:dyDescent="0.25">
      <c r="A5296" s="85">
        <v>1255395083</v>
      </c>
      <c r="E5296" s="64"/>
      <c r="F5296" s="85" t="s">
        <v>67</v>
      </c>
    </row>
    <row r="5297" spans="1:6" x14ac:dyDescent="0.25">
      <c r="A5297" s="85">
        <v>1427113760</v>
      </c>
      <c r="E5297" s="64"/>
      <c r="F5297" s="85" t="s">
        <v>66</v>
      </c>
    </row>
    <row r="5298" spans="1:6" x14ac:dyDescent="0.25">
      <c r="A5298" s="85">
        <v>1669429775</v>
      </c>
      <c r="E5298"/>
      <c r="F5298" s="85" t="s">
        <v>66</v>
      </c>
    </row>
    <row r="5299" spans="1:6" x14ac:dyDescent="0.25">
      <c r="A5299" s="85">
        <v>1245238880</v>
      </c>
      <c r="E5299"/>
      <c r="F5299" s="85" t="s">
        <v>66</v>
      </c>
    </row>
    <row r="5300" spans="1:6" x14ac:dyDescent="0.25">
      <c r="A5300" s="85">
        <v>1396803474</v>
      </c>
      <c r="E5300"/>
      <c r="F5300" s="85" t="s">
        <v>70</v>
      </c>
    </row>
    <row r="5301" spans="1:6" x14ac:dyDescent="0.25">
      <c r="A5301" s="85">
        <v>1710987334</v>
      </c>
      <c r="E5301"/>
      <c r="F5301" s="85" t="s">
        <v>63</v>
      </c>
    </row>
    <row r="5302" spans="1:6" x14ac:dyDescent="0.25">
      <c r="A5302" s="85">
        <v>1043296866</v>
      </c>
      <c r="E5302" s="64"/>
      <c r="F5302" s="85" t="s">
        <v>63</v>
      </c>
    </row>
    <row r="5303" spans="1:6" x14ac:dyDescent="0.25">
      <c r="A5303" s="85">
        <v>1043379738</v>
      </c>
      <c r="E5303"/>
      <c r="F5303" s="85" t="s">
        <v>63</v>
      </c>
    </row>
    <row r="5304" spans="1:6" x14ac:dyDescent="0.25">
      <c r="A5304" s="85">
        <v>1235146150</v>
      </c>
      <c r="E5304"/>
      <c r="F5304" s="85" t="s">
        <v>63</v>
      </c>
    </row>
    <row r="5305" spans="1:6" x14ac:dyDescent="0.25">
      <c r="A5305" s="85">
        <v>1629005566</v>
      </c>
      <c r="E5305" s="64"/>
      <c r="F5305" s="85" t="s">
        <v>63</v>
      </c>
    </row>
    <row r="5306" spans="1:6" x14ac:dyDescent="0.25">
      <c r="A5306" s="85">
        <v>1053486126</v>
      </c>
      <c r="E5306" s="64"/>
      <c r="F5306" s="85" t="s">
        <v>63</v>
      </c>
    </row>
    <row r="5307" spans="1:6" x14ac:dyDescent="0.25">
      <c r="A5307" s="85">
        <v>1447228838</v>
      </c>
      <c r="E5307"/>
      <c r="F5307" s="85" t="s">
        <v>63</v>
      </c>
    </row>
    <row r="5308" spans="1:6" x14ac:dyDescent="0.25">
      <c r="A5308" s="85">
        <v>1598777682</v>
      </c>
      <c r="E5308"/>
      <c r="F5308" s="85" t="s">
        <v>63</v>
      </c>
    </row>
    <row r="5309" spans="1:6" x14ac:dyDescent="0.25">
      <c r="A5309" s="85">
        <v>1659369957</v>
      </c>
      <c r="E5309" s="64"/>
      <c r="F5309" s="85" t="s">
        <v>63</v>
      </c>
    </row>
    <row r="5310" spans="1:6" x14ac:dyDescent="0.25">
      <c r="A5310" s="85">
        <v>1215921937</v>
      </c>
      <c r="E5310" s="64"/>
      <c r="F5310" s="85" t="s">
        <v>67</v>
      </c>
    </row>
    <row r="5311" spans="1:6" x14ac:dyDescent="0.25">
      <c r="A5311" s="85">
        <v>1144537200</v>
      </c>
      <c r="E5311" s="64"/>
      <c r="F5311" s="85" t="s">
        <v>66</v>
      </c>
    </row>
    <row r="5312" spans="1:6" x14ac:dyDescent="0.25">
      <c r="A5312" s="85">
        <v>1962633966</v>
      </c>
      <c r="E5312"/>
      <c r="F5312" s="85" t="s">
        <v>68</v>
      </c>
    </row>
    <row r="5313" spans="1:6" x14ac:dyDescent="0.25">
      <c r="A5313" s="85">
        <v>1154373223</v>
      </c>
      <c r="E5313" s="64"/>
      <c r="F5313" s="85" t="s">
        <v>66</v>
      </c>
    </row>
    <row r="5314" spans="1:6" x14ac:dyDescent="0.25">
      <c r="A5314" s="85">
        <v>1952739336</v>
      </c>
      <c r="E5314"/>
      <c r="F5314" s="85" t="s">
        <v>70</v>
      </c>
    </row>
    <row r="5315" spans="1:6" x14ac:dyDescent="0.25">
      <c r="A5315" s="85">
        <v>1568881977</v>
      </c>
      <c r="E5315" s="64"/>
      <c r="F5315" s="85" t="s">
        <v>63</v>
      </c>
    </row>
    <row r="5316" spans="1:6" x14ac:dyDescent="0.25">
      <c r="A5316" s="85">
        <v>1487964235</v>
      </c>
      <c r="E5316" s="64"/>
      <c r="F5316" s="85" t="s">
        <v>68</v>
      </c>
    </row>
    <row r="5317" spans="1:6" x14ac:dyDescent="0.25">
      <c r="A5317" s="85">
        <v>1275920381</v>
      </c>
      <c r="E5317"/>
      <c r="F5317" s="85" t="s">
        <v>66</v>
      </c>
    </row>
    <row r="5318" spans="1:6" x14ac:dyDescent="0.25">
      <c r="A5318" s="85">
        <v>1144693532</v>
      </c>
      <c r="E5318" s="64"/>
      <c r="F5318" s="85" t="s">
        <v>66</v>
      </c>
    </row>
    <row r="5319" spans="1:6" x14ac:dyDescent="0.25">
      <c r="A5319" s="85">
        <v>1043662463</v>
      </c>
      <c r="E5319"/>
      <c r="F5319" s="85" t="s">
        <v>66</v>
      </c>
    </row>
    <row r="5320" spans="1:6" x14ac:dyDescent="0.25">
      <c r="A5320" s="85">
        <v>1225685035</v>
      </c>
      <c r="E5320"/>
      <c r="F5320" s="85" t="s">
        <v>63</v>
      </c>
    </row>
    <row r="5321" spans="1:6" x14ac:dyDescent="0.25">
      <c r="A5321" s="85">
        <v>1558033746</v>
      </c>
      <c r="E5321" s="64"/>
      <c r="F5321" s="85" t="s">
        <v>70</v>
      </c>
    </row>
    <row r="5322" spans="1:6" x14ac:dyDescent="0.25">
      <c r="A5322" s="85">
        <v>1215688213</v>
      </c>
      <c r="E5322" s="64"/>
      <c r="F5322" s="85" t="s">
        <v>63</v>
      </c>
    </row>
    <row r="5323" spans="1:6" x14ac:dyDescent="0.25">
      <c r="A5323" s="85">
        <v>1174125512</v>
      </c>
      <c r="E5323"/>
      <c r="F5323" s="85" t="s">
        <v>63</v>
      </c>
    </row>
    <row r="5324" spans="1:6" x14ac:dyDescent="0.25">
      <c r="A5324" s="85">
        <v>1316965726</v>
      </c>
      <c r="E5324" s="64"/>
      <c r="F5324" s="85" t="s">
        <v>66</v>
      </c>
    </row>
    <row r="5325" spans="1:6" x14ac:dyDescent="0.25">
      <c r="A5325" s="85">
        <v>1023270261</v>
      </c>
      <c r="E5325" s="64"/>
      <c r="F5325" s="85" t="s">
        <v>66</v>
      </c>
    </row>
    <row r="5326" spans="1:6" x14ac:dyDescent="0.25">
      <c r="A5326" s="85">
        <v>1699723213</v>
      </c>
      <c r="E5326"/>
      <c r="F5326" s="85" t="s">
        <v>66</v>
      </c>
    </row>
    <row r="5327" spans="1:6" x14ac:dyDescent="0.25">
      <c r="A5327" s="85">
        <v>1790750271</v>
      </c>
      <c r="E5327" s="64"/>
      <c r="F5327" s="85" t="s">
        <v>70</v>
      </c>
    </row>
    <row r="5328" spans="1:6" x14ac:dyDescent="0.25">
      <c r="A5328" s="85">
        <v>1003083627</v>
      </c>
      <c r="E5328" s="64"/>
      <c r="F5328" s="85" t="s">
        <v>66</v>
      </c>
    </row>
    <row r="5329" spans="1:6" x14ac:dyDescent="0.25">
      <c r="A5329" s="85">
        <v>1376644344</v>
      </c>
      <c r="E5329"/>
      <c r="F5329" s="85" t="s">
        <v>70</v>
      </c>
    </row>
    <row r="5330" spans="1:6" x14ac:dyDescent="0.25">
      <c r="A5330" s="85">
        <v>1649247057</v>
      </c>
      <c r="E5330"/>
      <c r="F5330" s="85" t="s">
        <v>66</v>
      </c>
    </row>
    <row r="5331" spans="1:6" x14ac:dyDescent="0.25">
      <c r="A5331" s="85">
        <v>1548340607</v>
      </c>
      <c r="E5331" s="64"/>
      <c r="F5331" s="85" t="s">
        <v>68</v>
      </c>
    </row>
    <row r="5332" spans="1:6" x14ac:dyDescent="0.25">
      <c r="A5332" s="85">
        <v>1780690040</v>
      </c>
      <c r="E5332"/>
      <c r="F5332" s="85" t="s">
        <v>63</v>
      </c>
    </row>
    <row r="5333" spans="1:6" x14ac:dyDescent="0.25">
      <c r="A5333" s="85">
        <v>1932168796</v>
      </c>
      <c r="E5333"/>
      <c r="F5333" s="85" t="s">
        <v>67</v>
      </c>
    </row>
    <row r="5334" spans="1:6" x14ac:dyDescent="0.25">
      <c r="A5334" s="85">
        <v>1740499193</v>
      </c>
      <c r="E5334"/>
      <c r="F5334" s="85" t="s">
        <v>70</v>
      </c>
    </row>
    <row r="5335" spans="1:6" x14ac:dyDescent="0.25">
      <c r="A5335" s="85">
        <v>1336109925</v>
      </c>
      <c r="E5335"/>
      <c r="F5335" s="85" t="s">
        <v>68</v>
      </c>
    </row>
    <row r="5336" spans="1:6" x14ac:dyDescent="0.25">
      <c r="A5336" s="85">
        <v>1487635066</v>
      </c>
      <c r="E5336"/>
      <c r="F5336" s="85" t="s">
        <v>68</v>
      </c>
    </row>
    <row r="5337" spans="1:6" x14ac:dyDescent="0.25">
      <c r="A5337" s="85">
        <v>1457669772</v>
      </c>
      <c r="E5337"/>
      <c r="F5337" s="85" t="s">
        <v>63</v>
      </c>
    </row>
    <row r="5338" spans="1:6" x14ac:dyDescent="0.25">
      <c r="A5338" s="85">
        <v>1386649846</v>
      </c>
      <c r="E5338" s="64"/>
      <c r="F5338" s="85" t="s">
        <v>67</v>
      </c>
    </row>
    <row r="5339" spans="1:6" x14ac:dyDescent="0.25">
      <c r="A5339" s="85">
        <v>1558364729</v>
      </c>
      <c r="E5339"/>
      <c r="F5339" s="85" t="s">
        <v>67</v>
      </c>
    </row>
    <row r="5340" spans="1:6" x14ac:dyDescent="0.25">
      <c r="A5340" s="85">
        <v>1942317243</v>
      </c>
      <c r="E5340" s="64"/>
      <c r="F5340" s="85" t="s">
        <v>63</v>
      </c>
    </row>
    <row r="5341" spans="1:6" x14ac:dyDescent="0.25">
      <c r="A5341" s="85">
        <v>1306907084</v>
      </c>
      <c r="E5341" s="64"/>
      <c r="F5341" s="85" t="s">
        <v>66</v>
      </c>
    </row>
    <row r="5342" spans="1:6" x14ac:dyDescent="0.25">
      <c r="A5342" s="85">
        <v>1851552111</v>
      </c>
      <c r="E5342" s="64"/>
      <c r="F5342" s="85" t="s">
        <v>70</v>
      </c>
    </row>
    <row r="5343" spans="1:6" x14ac:dyDescent="0.25">
      <c r="A5343" s="85">
        <v>1780894717</v>
      </c>
      <c r="E5343"/>
      <c r="F5343" s="85" t="s">
        <v>63</v>
      </c>
    </row>
    <row r="5344" spans="1:6" x14ac:dyDescent="0.25">
      <c r="A5344" s="85">
        <v>1295783181</v>
      </c>
      <c r="E5344" s="64"/>
      <c r="F5344" s="85" t="s">
        <v>63</v>
      </c>
    </row>
    <row r="5345" spans="1:6" x14ac:dyDescent="0.25">
      <c r="A5345" s="85">
        <v>1720126600</v>
      </c>
      <c r="E5345"/>
      <c r="F5345" s="85" t="s">
        <v>67</v>
      </c>
    </row>
    <row r="5346" spans="1:6" x14ac:dyDescent="0.25">
      <c r="A5346" s="85">
        <v>1881604460</v>
      </c>
      <c r="E5346"/>
      <c r="F5346" s="85" t="s">
        <v>66</v>
      </c>
    </row>
    <row r="5347" spans="1:6" x14ac:dyDescent="0.25">
      <c r="A5347" s="85">
        <v>1023283751</v>
      </c>
      <c r="E5347" s="64"/>
      <c r="F5347" s="85" t="s">
        <v>66</v>
      </c>
    </row>
    <row r="5348" spans="1:6" x14ac:dyDescent="0.25">
      <c r="A5348" s="85">
        <v>1578500856</v>
      </c>
      <c r="E5348" s="64"/>
      <c r="F5348" s="85" t="s">
        <v>66</v>
      </c>
    </row>
    <row r="5349" spans="1:6" x14ac:dyDescent="0.25">
      <c r="A5349" s="85">
        <v>1659557668</v>
      </c>
      <c r="E5349" s="64"/>
      <c r="F5349" s="85" t="s">
        <v>66</v>
      </c>
    </row>
    <row r="5350" spans="1:6" x14ac:dyDescent="0.25">
      <c r="A5350" s="85">
        <v>1457542920</v>
      </c>
      <c r="E5350"/>
      <c r="F5350" s="85" t="s">
        <v>70</v>
      </c>
    </row>
    <row r="5351" spans="1:6" x14ac:dyDescent="0.25">
      <c r="A5351" s="85">
        <v>1770512774</v>
      </c>
      <c r="E5351"/>
      <c r="F5351" s="85" t="s">
        <v>70</v>
      </c>
    </row>
    <row r="5352" spans="1:6" x14ac:dyDescent="0.25">
      <c r="A5352" s="85">
        <v>1336448331</v>
      </c>
      <c r="E5352" s="64"/>
      <c r="F5352" s="85" t="s">
        <v>63</v>
      </c>
    </row>
    <row r="5353" spans="1:6" x14ac:dyDescent="0.25">
      <c r="A5353" s="85">
        <v>1699928770</v>
      </c>
      <c r="E5353"/>
      <c r="F5353" s="85" t="s">
        <v>70</v>
      </c>
    </row>
    <row r="5354" spans="1:6" x14ac:dyDescent="0.25">
      <c r="A5354" s="85">
        <v>1952590408</v>
      </c>
      <c r="E5354"/>
      <c r="F5354" s="85" t="s">
        <v>63</v>
      </c>
    </row>
    <row r="5355" spans="1:6" x14ac:dyDescent="0.25">
      <c r="A5355" s="85">
        <v>1831416189</v>
      </c>
      <c r="E5355" s="64"/>
      <c r="F5355" s="85" t="s">
        <v>63</v>
      </c>
    </row>
    <row r="5356" spans="1:6" x14ac:dyDescent="0.25">
      <c r="A5356" s="85">
        <v>1538571419</v>
      </c>
      <c r="E5356" s="64"/>
      <c r="F5356" s="85" t="s">
        <v>67</v>
      </c>
    </row>
    <row r="5357" spans="1:6" x14ac:dyDescent="0.25">
      <c r="A5357" s="85">
        <v>1114335114</v>
      </c>
      <c r="E5357"/>
      <c r="F5357" s="85" t="s">
        <v>70</v>
      </c>
    </row>
    <row r="5358" spans="1:6" x14ac:dyDescent="0.25">
      <c r="A5358" s="85">
        <v>1326466467</v>
      </c>
      <c r="E5358"/>
      <c r="F5358" s="85" t="s">
        <v>67</v>
      </c>
    </row>
    <row r="5359" spans="1:6" x14ac:dyDescent="0.25">
      <c r="A5359" s="85">
        <v>1821443300</v>
      </c>
      <c r="E5359" s="64"/>
      <c r="F5359" s="85" t="s">
        <v>63</v>
      </c>
    </row>
    <row r="5360" spans="1:6" x14ac:dyDescent="0.25">
      <c r="A5360" s="85">
        <v>1447708060</v>
      </c>
      <c r="E5360"/>
      <c r="F5360" s="85" t="s">
        <v>63</v>
      </c>
    </row>
    <row r="5361" spans="1:6" x14ac:dyDescent="0.25">
      <c r="A5361" s="85">
        <v>1770033979</v>
      </c>
      <c r="E5361"/>
      <c r="F5361" s="85" t="s">
        <v>67</v>
      </c>
    </row>
    <row r="5362" spans="1:6" x14ac:dyDescent="0.25">
      <c r="A5362" s="85">
        <v>1134789217</v>
      </c>
      <c r="E5362" s="64"/>
      <c r="F5362" s="85" t="s">
        <v>63</v>
      </c>
    </row>
    <row r="5363" spans="1:6" x14ac:dyDescent="0.25">
      <c r="A5363" s="85">
        <v>1083257448</v>
      </c>
      <c r="E5363"/>
      <c r="F5363" s="85" t="s">
        <v>70</v>
      </c>
    </row>
    <row r="5364" spans="1:6" x14ac:dyDescent="0.25">
      <c r="A5364" s="85">
        <v>1427742709</v>
      </c>
      <c r="E5364" s="64"/>
      <c r="F5364" s="85" t="s">
        <v>66</v>
      </c>
    </row>
    <row r="5365" spans="1:6" x14ac:dyDescent="0.25">
      <c r="A5365" s="85">
        <v>1083669535</v>
      </c>
      <c r="E5365"/>
      <c r="F5365" s="85" t="s">
        <v>66</v>
      </c>
    </row>
    <row r="5366" spans="1:6" x14ac:dyDescent="0.25">
      <c r="A5366" s="85">
        <v>1346445574</v>
      </c>
      <c r="E5366" s="64"/>
      <c r="F5366" s="85" t="s">
        <v>63</v>
      </c>
    </row>
    <row r="5367" spans="1:6" x14ac:dyDescent="0.25">
      <c r="A5367" s="85">
        <v>1104841931</v>
      </c>
      <c r="E5367" s="64"/>
      <c r="F5367" s="85" t="s">
        <v>67</v>
      </c>
    </row>
    <row r="5368" spans="1:6" x14ac:dyDescent="0.25">
      <c r="A5368" s="85">
        <v>1598751794</v>
      </c>
      <c r="E5368" s="64"/>
      <c r="F5368" s="85" t="s">
        <v>67</v>
      </c>
    </row>
    <row r="5369" spans="1:6" x14ac:dyDescent="0.25">
      <c r="A5369" s="85">
        <v>1497849988</v>
      </c>
      <c r="E5369" s="64"/>
      <c r="F5369" s="85" t="s">
        <v>66</v>
      </c>
    </row>
    <row r="5370" spans="1:6" x14ac:dyDescent="0.25">
      <c r="A5370" s="85">
        <v>1245299288</v>
      </c>
      <c r="E5370"/>
      <c r="F5370" s="85" t="s">
        <v>70</v>
      </c>
    </row>
    <row r="5371" spans="1:6" x14ac:dyDescent="0.25">
      <c r="A5371" s="85">
        <v>1801938865</v>
      </c>
      <c r="E5371" s="64"/>
      <c r="F5371" s="85" t="s">
        <v>70</v>
      </c>
    </row>
    <row r="5372" spans="1:6" x14ac:dyDescent="0.25">
      <c r="A5372" s="85">
        <v>1831130038</v>
      </c>
      <c r="E5372"/>
      <c r="F5372" s="85" t="s">
        <v>63</v>
      </c>
    </row>
    <row r="5373" spans="1:6" x14ac:dyDescent="0.25">
      <c r="A5373" s="85">
        <v>1891761037</v>
      </c>
      <c r="E5373" s="64"/>
      <c r="F5373" s="85" t="s">
        <v>66</v>
      </c>
    </row>
    <row r="5374" spans="1:6" x14ac:dyDescent="0.25">
      <c r="A5374" s="85">
        <v>1366494874</v>
      </c>
      <c r="E5374"/>
      <c r="F5374" s="85" t="s">
        <v>66</v>
      </c>
    </row>
    <row r="5375" spans="1:6" x14ac:dyDescent="0.25">
      <c r="A5375" s="85">
        <v>1619097730</v>
      </c>
      <c r="E5375" s="64"/>
      <c r="F5375" s="85" t="s">
        <v>66</v>
      </c>
    </row>
    <row r="5376" spans="1:6" x14ac:dyDescent="0.25">
      <c r="A5376" s="85">
        <v>1912032764</v>
      </c>
      <c r="E5376"/>
      <c r="F5376" s="85" t="s">
        <v>68</v>
      </c>
    </row>
    <row r="5377" spans="1:6" x14ac:dyDescent="0.25">
      <c r="A5377" s="85">
        <v>1639330012</v>
      </c>
      <c r="E5377"/>
      <c r="F5377" s="85" t="s">
        <v>67</v>
      </c>
    </row>
    <row r="5378" spans="1:6" x14ac:dyDescent="0.25">
      <c r="A5378" s="85">
        <v>1801869656</v>
      </c>
      <c r="E5378"/>
      <c r="F5378" s="85" t="s">
        <v>68</v>
      </c>
    </row>
    <row r="5379" spans="1:6" x14ac:dyDescent="0.25">
      <c r="A5379" s="85">
        <v>1144551979</v>
      </c>
      <c r="E5379"/>
      <c r="F5379" s="85" t="s">
        <v>63</v>
      </c>
    </row>
    <row r="5380" spans="1:6" x14ac:dyDescent="0.25">
      <c r="A5380" s="85">
        <v>1548463003</v>
      </c>
      <c r="E5380" s="64"/>
      <c r="F5380" s="85" t="s">
        <v>67</v>
      </c>
    </row>
    <row r="5381" spans="1:6" x14ac:dyDescent="0.25">
      <c r="A5381" s="85">
        <v>1396946596</v>
      </c>
      <c r="E5381"/>
      <c r="F5381" s="85" t="s">
        <v>70</v>
      </c>
    </row>
    <row r="5382" spans="1:6" x14ac:dyDescent="0.25">
      <c r="A5382" s="85">
        <v>1972513471</v>
      </c>
      <c r="E5382"/>
      <c r="F5382" s="85" t="s">
        <v>63</v>
      </c>
    </row>
    <row r="5383" spans="1:6" x14ac:dyDescent="0.25">
      <c r="A5383" s="85">
        <v>1801030523</v>
      </c>
      <c r="E5383" s="64"/>
      <c r="F5383" s="85" t="s">
        <v>63</v>
      </c>
    </row>
    <row r="5384" spans="1:6" x14ac:dyDescent="0.25">
      <c r="A5384" s="85">
        <v>1457745549</v>
      </c>
      <c r="E5384"/>
      <c r="F5384" s="85" t="s">
        <v>68</v>
      </c>
    </row>
    <row r="5385" spans="1:6" x14ac:dyDescent="0.25">
      <c r="A5385" s="85">
        <v>1841832839</v>
      </c>
      <c r="E5385"/>
      <c r="F5385" s="85" t="s">
        <v>67</v>
      </c>
    </row>
    <row r="5386" spans="1:6" x14ac:dyDescent="0.25">
      <c r="A5386" s="85">
        <v>1497343420</v>
      </c>
      <c r="E5386" s="64"/>
      <c r="F5386" s="85" t="s">
        <v>66</v>
      </c>
    </row>
    <row r="5387" spans="1:6" x14ac:dyDescent="0.25">
      <c r="A5387" s="85">
        <v>1558026021</v>
      </c>
      <c r="E5387"/>
      <c r="F5387" s="85" t="s">
        <v>67</v>
      </c>
    </row>
    <row r="5388" spans="1:6" x14ac:dyDescent="0.25">
      <c r="A5388" s="85">
        <v>1720747769</v>
      </c>
      <c r="E5388"/>
      <c r="F5388" s="85" t="s">
        <v>66</v>
      </c>
    </row>
    <row r="5389" spans="1:6" x14ac:dyDescent="0.25">
      <c r="A5389" s="85">
        <v>1578630281</v>
      </c>
      <c r="E5389" s="64"/>
      <c r="F5389" s="85" t="s">
        <v>63</v>
      </c>
    </row>
    <row r="5390" spans="1:6" x14ac:dyDescent="0.25">
      <c r="A5390" s="85">
        <v>1003990656</v>
      </c>
      <c r="E5390"/>
      <c r="F5390" s="85" t="s">
        <v>63</v>
      </c>
    </row>
    <row r="5391" spans="1:6" x14ac:dyDescent="0.25">
      <c r="A5391" s="85">
        <v>1336183250</v>
      </c>
      <c r="E5391"/>
      <c r="F5391" s="85" t="s">
        <v>66</v>
      </c>
    </row>
    <row r="5392" spans="1:6" x14ac:dyDescent="0.25">
      <c r="A5392" s="85">
        <v>1508867193</v>
      </c>
      <c r="E5392" s="64"/>
      <c r="F5392" s="85" t="s">
        <v>63</v>
      </c>
    </row>
    <row r="5393" spans="1:6" x14ac:dyDescent="0.25">
      <c r="A5393" s="85">
        <v>1902012438</v>
      </c>
      <c r="E5393"/>
      <c r="F5393" s="85" t="s">
        <v>66</v>
      </c>
    </row>
    <row r="5394" spans="1:6" x14ac:dyDescent="0.25">
      <c r="A5394" s="85">
        <v>1487783767</v>
      </c>
      <c r="E5394"/>
      <c r="F5394" s="85" t="s">
        <v>63</v>
      </c>
    </row>
    <row r="5395" spans="1:6" x14ac:dyDescent="0.25">
      <c r="A5395" s="85">
        <v>1295711539</v>
      </c>
      <c r="E5395"/>
      <c r="F5395" s="85" t="s">
        <v>70</v>
      </c>
    </row>
    <row r="5396" spans="1:6" x14ac:dyDescent="0.25">
      <c r="A5396" s="85">
        <v>1609081041</v>
      </c>
      <c r="E5396"/>
      <c r="F5396" s="85" t="s">
        <v>63</v>
      </c>
    </row>
    <row r="5397" spans="1:6" x14ac:dyDescent="0.25">
      <c r="A5397" s="85">
        <v>1467427120</v>
      </c>
      <c r="E5397" s="64"/>
      <c r="F5397" s="85" t="s">
        <v>63</v>
      </c>
    </row>
    <row r="5398" spans="1:6" x14ac:dyDescent="0.25">
      <c r="A5398" s="85">
        <v>1235118597</v>
      </c>
      <c r="E5398" s="64"/>
      <c r="F5398" s="85" t="s">
        <v>70</v>
      </c>
    </row>
    <row r="5399" spans="1:6" x14ac:dyDescent="0.25">
      <c r="A5399" s="85">
        <v>1710955182</v>
      </c>
      <c r="E5399"/>
      <c r="F5399" s="85" t="s">
        <v>63</v>
      </c>
    </row>
    <row r="5400" spans="1:6" x14ac:dyDescent="0.25">
      <c r="A5400" s="85">
        <v>1932133493</v>
      </c>
      <c r="E5400" s="64"/>
      <c r="F5400" s="85" t="s">
        <v>67</v>
      </c>
    </row>
    <row r="5401" spans="1:6" x14ac:dyDescent="0.25">
      <c r="A5401" s="85">
        <v>1205813763</v>
      </c>
      <c r="E5401"/>
      <c r="F5401" s="85" t="s">
        <v>63</v>
      </c>
    </row>
    <row r="5402" spans="1:6" x14ac:dyDescent="0.25">
      <c r="A5402" s="85">
        <v>1497712350</v>
      </c>
      <c r="E5402"/>
      <c r="F5402" s="85" t="s">
        <v>63</v>
      </c>
    </row>
    <row r="5403" spans="1:6" x14ac:dyDescent="0.25">
      <c r="A5403" s="85">
        <v>1639268105</v>
      </c>
      <c r="E5403" s="64"/>
      <c r="F5403" s="85" t="s">
        <v>67</v>
      </c>
    </row>
    <row r="5404" spans="1:6" x14ac:dyDescent="0.25">
      <c r="A5404" s="85">
        <v>1629117643</v>
      </c>
      <c r="E5404"/>
      <c r="F5404" s="85" t="s">
        <v>63</v>
      </c>
    </row>
    <row r="5405" spans="1:6" x14ac:dyDescent="0.25">
      <c r="A5405" s="85">
        <v>1265546592</v>
      </c>
      <c r="E5405"/>
      <c r="F5405" s="85" t="s">
        <v>67</v>
      </c>
    </row>
    <row r="5406" spans="1:6" x14ac:dyDescent="0.25">
      <c r="A5406" s="85">
        <v>1154350270</v>
      </c>
      <c r="E5406" s="64"/>
      <c r="F5406" s="85" t="s">
        <v>63</v>
      </c>
    </row>
    <row r="5407" spans="1:6" x14ac:dyDescent="0.25">
      <c r="A5407" s="85">
        <v>1528291762</v>
      </c>
      <c r="E5407" s="64"/>
      <c r="F5407" s="85" t="s">
        <v>63</v>
      </c>
    </row>
    <row r="5408" spans="1:6" x14ac:dyDescent="0.25">
      <c r="A5408" s="85">
        <v>1184606410</v>
      </c>
      <c r="E5408" s="64"/>
      <c r="F5408" s="85" t="s">
        <v>66</v>
      </c>
    </row>
    <row r="5409" spans="1:6" x14ac:dyDescent="0.25">
      <c r="A5409" s="85">
        <v>1285739730</v>
      </c>
      <c r="E5409"/>
      <c r="F5409" s="85" t="s">
        <v>63</v>
      </c>
    </row>
    <row r="5410" spans="1:6" x14ac:dyDescent="0.25">
      <c r="A5410" s="85">
        <v>1104141209</v>
      </c>
      <c r="E5410" s="64"/>
      <c r="F5410" s="85" t="s">
        <v>63</v>
      </c>
    </row>
    <row r="5411" spans="1:6" x14ac:dyDescent="0.25">
      <c r="A5411" s="85">
        <v>1831118421</v>
      </c>
      <c r="E5411" s="64"/>
      <c r="F5411" s="85" t="s">
        <v>70</v>
      </c>
    </row>
    <row r="5412" spans="1:6" x14ac:dyDescent="0.25">
      <c r="A5412" s="85">
        <v>1740222702</v>
      </c>
      <c r="E5412"/>
      <c r="F5412" s="85" t="s">
        <v>63</v>
      </c>
    </row>
    <row r="5413" spans="1:6" x14ac:dyDescent="0.25">
      <c r="A5413" s="85">
        <v>1962798306</v>
      </c>
      <c r="E5413"/>
      <c r="F5413" s="85" t="s">
        <v>68</v>
      </c>
    </row>
    <row r="5414" spans="1:6" x14ac:dyDescent="0.25">
      <c r="A5414" s="85">
        <v>1518099654</v>
      </c>
      <c r="E5414"/>
      <c r="F5414" s="85" t="s">
        <v>70</v>
      </c>
    </row>
    <row r="5415" spans="1:6" x14ac:dyDescent="0.25">
      <c r="A5415" s="85">
        <v>1932499092</v>
      </c>
      <c r="E5415" s="64"/>
      <c r="F5415" s="85" t="s">
        <v>66</v>
      </c>
    </row>
    <row r="5416" spans="1:6" x14ac:dyDescent="0.25">
      <c r="A5416" s="85">
        <v>1801195235</v>
      </c>
      <c r="E5416" s="64"/>
      <c r="F5416" s="85" t="s">
        <v>66</v>
      </c>
    </row>
    <row r="5417" spans="1:6" x14ac:dyDescent="0.25">
      <c r="A5417" s="85">
        <v>1598907990</v>
      </c>
      <c r="E5417" s="64"/>
      <c r="F5417" s="85" t="s">
        <v>66</v>
      </c>
    </row>
    <row r="5418" spans="1:6" x14ac:dyDescent="0.25">
      <c r="A5418" s="85">
        <v>1053724179</v>
      </c>
      <c r="E5418" s="64"/>
      <c r="F5418" s="85" t="s">
        <v>67</v>
      </c>
    </row>
    <row r="5419" spans="1:6" x14ac:dyDescent="0.25">
      <c r="A5419" s="85">
        <v>1316351430</v>
      </c>
      <c r="E5419" s="64"/>
      <c r="F5419" s="85" t="s">
        <v>63</v>
      </c>
    </row>
    <row r="5420" spans="1:6" x14ac:dyDescent="0.25">
      <c r="A5420" s="85">
        <v>1588068845</v>
      </c>
      <c r="E5420" s="64"/>
      <c r="F5420" s="85" t="s">
        <v>63</v>
      </c>
    </row>
    <row r="5421" spans="1:6" x14ac:dyDescent="0.25">
      <c r="A5421" s="85">
        <v>1093058307</v>
      </c>
      <c r="E5421"/>
      <c r="F5421" s="85" t="s">
        <v>63</v>
      </c>
    </row>
    <row r="5422" spans="1:6" x14ac:dyDescent="0.25">
      <c r="A5422" s="85">
        <v>1699167130</v>
      </c>
      <c r="E5422"/>
      <c r="F5422" s="85" t="s">
        <v>70</v>
      </c>
    </row>
    <row r="5423" spans="1:6" x14ac:dyDescent="0.25">
      <c r="A5423" s="85">
        <v>1801283981</v>
      </c>
      <c r="E5423"/>
      <c r="F5423" s="85" t="s">
        <v>63</v>
      </c>
    </row>
    <row r="5424" spans="1:6" x14ac:dyDescent="0.25">
      <c r="A5424" s="85">
        <v>1346864139</v>
      </c>
      <c r="E5424"/>
      <c r="F5424" s="85" t="s">
        <v>63</v>
      </c>
    </row>
    <row r="5425" spans="1:6" x14ac:dyDescent="0.25">
      <c r="A5425" s="85">
        <v>1841720653</v>
      </c>
      <c r="E5425" s="64"/>
      <c r="F5425" s="85" t="s">
        <v>66</v>
      </c>
    </row>
    <row r="5426" spans="1:6" x14ac:dyDescent="0.25">
      <c r="A5426" s="85">
        <v>1447905823</v>
      </c>
      <c r="E5426" s="64"/>
      <c r="F5426" s="85" t="s">
        <v>66</v>
      </c>
    </row>
    <row r="5427" spans="1:6" x14ac:dyDescent="0.25">
      <c r="A5427" s="85">
        <v>1841988086</v>
      </c>
      <c r="E5427"/>
      <c r="F5427" s="85" t="s">
        <v>63</v>
      </c>
    </row>
    <row r="5428" spans="1:6" x14ac:dyDescent="0.25">
      <c r="A5428" s="85">
        <v>1891886842</v>
      </c>
      <c r="E5428"/>
      <c r="F5428" s="85" t="s">
        <v>70</v>
      </c>
    </row>
    <row r="5429" spans="1:6" x14ac:dyDescent="0.25">
      <c r="A5429" s="85">
        <v>1922035617</v>
      </c>
      <c r="E5429" s="64"/>
      <c r="F5429" s="85" t="s">
        <v>68</v>
      </c>
    </row>
    <row r="5430" spans="1:6" x14ac:dyDescent="0.25">
      <c r="A5430" s="85">
        <v>1578527008</v>
      </c>
      <c r="E5430" s="64"/>
      <c r="F5430" s="85" t="s">
        <v>68</v>
      </c>
    </row>
    <row r="5431" spans="1:6" x14ac:dyDescent="0.25">
      <c r="A5431" s="85">
        <v>1689656662</v>
      </c>
      <c r="E5431"/>
      <c r="F5431" s="85" t="s">
        <v>70</v>
      </c>
    </row>
    <row r="5432" spans="1:6" x14ac:dyDescent="0.25">
      <c r="A5432" s="85">
        <v>1225053259</v>
      </c>
      <c r="E5432"/>
      <c r="F5432" s="85" t="s">
        <v>66</v>
      </c>
    </row>
    <row r="5433" spans="1:6" x14ac:dyDescent="0.25">
      <c r="A5433" s="85">
        <v>1932148327</v>
      </c>
      <c r="E5433" s="64"/>
      <c r="F5433" s="85" t="s">
        <v>66</v>
      </c>
    </row>
    <row r="5434" spans="1:6" x14ac:dyDescent="0.25">
      <c r="A5434" s="85">
        <v>1962511501</v>
      </c>
      <c r="E5434" s="64"/>
      <c r="F5434" s="85" t="s">
        <v>63</v>
      </c>
    </row>
    <row r="5435" spans="1:6" x14ac:dyDescent="0.25">
      <c r="A5435" s="85">
        <v>1891943098</v>
      </c>
      <c r="E5435" s="64"/>
      <c r="F5435" s="85" t="s">
        <v>66</v>
      </c>
    </row>
    <row r="5436" spans="1:6" x14ac:dyDescent="0.25">
      <c r="A5436" s="85">
        <v>1295712446</v>
      </c>
      <c r="E5436" s="64"/>
      <c r="F5436" s="85" t="s">
        <v>70</v>
      </c>
    </row>
    <row r="5437" spans="1:6" x14ac:dyDescent="0.25">
      <c r="A5437" s="85">
        <v>1972616316</v>
      </c>
      <c r="E5437" s="64"/>
      <c r="F5437" s="85" t="s">
        <v>63</v>
      </c>
    </row>
    <row r="5438" spans="1:6" x14ac:dyDescent="0.25">
      <c r="A5438" s="85">
        <v>1699912279</v>
      </c>
      <c r="E5438" s="64"/>
      <c r="F5438" s="85" t="s">
        <v>68</v>
      </c>
    </row>
    <row r="5439" spans="1:6" x14ac:dyDescent="0.25">
      <c r="A5439" s="85">
        <v>1275579799</v>
      </c>
      <c r="E5439" s="64"/>
      <c r="F5439" s="85" t="s">
        <v>63</v>
      </c>
    </row>
    <row r="5440" spans="1:6" x14ac:dyDescent="0.25">
      <c r="A5440" s="85">
        <v>1073558862</v>
      </c>
      <c r="E5440"/>
      <c r="F5440" s="85" t="s">
        <v>67</v>
      </c>
    </row>
    <row r="5441" spans="1:6" x14ac:dyDescent="0.25">
      <c r="A5441" s="85">
        <v>1972586253</v>
      </c>
      <c r="E5441"/>
      <c r="F5441" s="85" t="s">
        <v>63</v>
      </c>
    </row>
    <row r="5442" spans="1:6" x14ac:dyDescent="0.25">
      <c r="A5442" s="85">
        <v>1154577336</v>
      </c>
      <c r="E5442"/>
      <c r="F5442" s="85" t="s">
        <v>66</v>
      </c>
    </row>
    <row r="5443" spans="1:6" x14ac:dyDescent="0.25">
      <c r="A5443" s="85">
        <v>1316000805</v>
      </c>
      <c r="E5443"/>
      <c r="F5443" s="85" t="s">
        <v>70</v>
      </c>
    </row>
    <row r="5444" spans="1:6" x14ac:dyDescent="0.25">
      <c r="A5444" s="85">
        <v>1003865627</v>
      </c>
      <c r="E5444"/>
      <c r="F5444" s="85" t="s">
        <v>63</v>
      </c>
    </row>
    <row r="5445" spans="1:6" x14ac:dyDescent="0.25">
      <c r="A5445" s="85">
        <v>1356337059</v>
      </c>
      <c r="E5445" s="64"/>
      <c r="F5445" s="85" t="s">
        <v>66</v>
      </c>
    </row>
    <row r="5446" spans="1:6" x14ac:dyDescent="0.25">
      <c r="A5446" s="85">
        <v>1508181256</v>
      </c>
      <c r="E5446"/>
      <c r="F5446" s="85" t="s">
        <v>70</v>
      </c>
    </row>
    <row r="5447" spans="1:6" x14ac:dyDescent="0.25">
      <c r="A5447" s="85">
        <v>1578730388</v>
      </c>
      <c r="E5447"/>
      <c r="F5447" s="85" t="s">
        <v>66</v>
      </c>
    </row>
    <row r="5448" spans="1:6" x14ac:dyDescent="0.25">
      <c r="A5448" s="85">
        <v>1083858617</v>
      </c>
      <c r="E5448"/>
      <c r="F5448" s="85" t="s">
        <v>67</v>
      </c>
    </row>
    <row r="5449" spans="1:6" x14ac:dyDescent="0.25">
      <c r="A5449" s="85">
        <v>1932532272</v>
      </c>
      <c r="E5449" s="64"/>
      <c r="F5449" s="85" t="s">
        <v>63</v>
      </c>
    </row>
    <row r="5450" spans="1:6" x14ac:dyDescent="0.25">
      <c r="A5450" s="85">
        <v>1982037073</v>
      </c>
      <c r="E5450"/>
      <c r="F5450" s="85" t="s">
        <v>66</v>
      </c>
    </row>
    <row r="5451" spans="1:6" x14ac:dyDescent="0.25">
      <c r="A5451" s="85">
        <v>1588058242</v>
      </c>
      <c r="E5451" s="64"/>
      <c r="F5451" s="85" t="s">
        <v>68</v>
      </c>
    </row>
    <row r="5452" spans="1:6" x14ac:dyDescent="0.25">
      <c r="A5452" s="85">
        <v>1881967255</v>
      </c>
      <c r="E5452" s="64"/>
      <c r="F5452" s="85" t="s">
        <v>66</v>
      </c>
    </row>
    <row r="5453" spans="1:6" x14ac:dyDescent="0.25">
      <c r="A5453" s="85">
        <v>1518363340</v>
      </c>
      <c r="E5453"/>
      <c r="F5453" s="85" t="s">
        <v>67</v>
      </c>
    </row>
    <row r="5454" spans="1:6" x14ac:dyDescent="0.25">
      <c r="A5454" s="85">
        <v>1801248422</v>
      </c>
      <c r="E5454"/>
      <c r="F5454" s="85" t="s">
        <v>68</v>
      </c>
    </row>
    <row r="5455" spans="1:6" x14ac:dyDescent="0.25">
      <c r="A5455" s="85">
        <v>1578084091</v>
      </c>
      <c r="E5455"/>
      <c r="F5455" s="85" t="s">
        <v>63</v>
      </c>
    </row>
    <row r="5456" spans="1:6" x14ac:dyDescent="0.25">
      <c r="A5456" s="85">
        <v>1952870115</v>
      </c>
      <c r="E5456"/>
      <c r="F5456" s="85" t="s">
        <v>70</v>
      </c>
    </row>
    <row r="5457" spans="1:6" x14ac:dyDescent="0.25">
      <c r="A5457" s="85">
        <v>1598436305</v>
      </c>
      <c r="E5457" s="64"/>
      <c r="F5457" s="85" t="s">
        <v>63</v>
      </c>
    </row>
    <row r="5458" spans="1:6" x14ac:dyDescent="0.25">
      <c r="A5458" s="85">
        <v>1740949882</v>
      </c>
      <c r="E5458"/>
      <c r="F5458" s="85" t="s">
        <v>63</v>
      </c>
    </row>
    <row r="5459" spans="1:6" x14ac:dyDescent="0.25">
      <c r="A5459" s="85">
        <v>1306503362</v>
      </c>
      <c r="E5459" s="64"/>
      <c r="F5459" s="85" t="s">
        <v>63</v>
      </c>
    </row>
    <row r="5460" spans="1:6" x14ac:dyDescent="0.25">
      <c r="A5460" s="85">
        <v>1053301010</v>
      </c>
      <c r="E5460" s="64"/>
      <c r="F5460" s="85" t="s">
        <v>66</v>
      </c>
    </row>
    <row r="5461" spans="1:6" x14ac:dyDescent="0.25">
      <c r="A5461" s="85">
        <v>1285606541</v>
      </c>
      <c r="E5461" s="64"/>
      <c r="F5461" s="85" t="s">
        <v>66</v>
      </c>
    </row>
    <row r="5462" spans="1:6" x14ac:dyDescent="0.25">
      <c r="A5462" s="85">
        <v>1376578062</v>
      </c>
      <c r="E5462"/>
      <c r="F5462" s="85" t="s">
        <v>68</v>
      </c>
    </row>
    <row r="5463" spans="1:6" x14ac:dyDescent="0.25">
      <c r="A5463" s="85">
        <v>1437130309</v>
      </c>
      <c r="E5463" s="64"/>
      <c r="F5463" s="85" t="s">
        <v>70</v>
      </c>
    </row>
    <row r="5464" spans="1:6" x14ac:dyDescent="0.25">
      <c r="A5464" s="85">
        <v>1508970120</v>
      </c>
      <c r="E5464"/>
      <c r="F5464" s="85" t="s">
        <v>70</v>
      </c>
    </row>
    <row r="5465" spans="1:6" x14ac:dyDescent="0.25">
      <c r="A5465" s="85">
        <v>1861470551</v>
      </c>
      <c r="E5465"/>
      <c r="F5465" s="85" t="s">
        <v>67</v>
      </c>
    </row>
    <row r="5466" spans="1:6" x14ac:dyDescent="0.25">
      <c r="A5466" s="85">
        <v>1487822854</v>
      </c>
      <c r="E5466"/>
      <c r="F5466" s="85" t="s">
        <v>66</v>
      </c>
    </row>
    <row r="5467" spans="1:6" x14ac:dyDescent="0.25">
      <c r="A5467" s="85">
        <v>1407818180</v>
      </c>
      <c r="E5467"/>
      <c r="F5467" s="85" t="s">
        <v>66</v>
      </c>
    </row>
    <row r="5468" spans="1:6" x14ac:dyDescent="0.25">
      <c r="A5468" s="85">
        <v>1043473168</v>
      </c>
      <c r="E5468"/>
      <c r="F5468" s="85" t="s">
        <v>63</v>
      </c>
    </row>
    <row r="5469" spans="1:6" x14ac:dyDescent="0.25">
      <c r="A5469" s="85">
        <v>1588735617</v>
      </c>
      <c r="E5469" s="64"/>
      <c r="F5469" s="85" t="s">
        <v>66</v>
      </c>
    </row>
    <row r="5470" spans="1:6" x14ac:dyDescent="0.25">
      <c r="A5470" s="85">
        <v>1770586273</v>
      </c>
      <c r="E5470" s="64"/>
      <c r="F5470" s="85" t="s">
        <v>63</v>
      </c>
    </row>
    <row r="5471" spans="1:6" x14ac:dyDescent="0.25">
      <c r="A5471" s="85">
        <v>1851355218</v>
      </c>
      <c r="E5471" s="64"/>
      <c r="F5471" s="85" t="s">
        <v>63</v>
      </c>
    </row>
    <row r="5472" spans="1:6" x14ac:dyDescent="0.25">
      <c r="A5472" s="85">
        <v>1669660627</v>
      </c>
      <c r="E5472" s="64"/>
      <c r="F5472" s="85" t="s">
        <v>63</v>
      </c>
    </row>
    <row r="5473" spans="1:6" x14ac:dyDescent="0.25">
      <c r="A5473" s="85">
        <v>1023266541</v>
      </c>
      <c r="E5473" s="64"/>
      <c r="F5473" s="85" t="s">
        <v>68</v>
      </c>
    </row>
    <row r="5474" spans="1:6" x14ac:dyDescent="0.25">
      <c r="A5474" s="85">
        <v>1851601900</v>
      </c>
      <c r="E5474"/>
      <c r="F5474" s="85" t="s">
        <v>63</v>
      </c>
    </row>
    <row r="5475" spans="1:6" x14ac:dyDescent="0.25">
      <c r="A5475" s="85">
        <v>1417997875</v>
      </c>
      <c r="E5475" s="64"/>
      <c r="F5475" s="85" t="s">
        <v>63</v>
      </c>
    </row>
    <row r="5476" spans="1:6" x14ac:dyDescent="0.25">
      <c r="A5476" s="85">
        <v>1386848752</v>
      </c>
      <c r="E5476"/>
      <c r="F5476" s="85" t="s">
        <v>63</v>
      </c>
    </row>
    <row r="5477" spans="1:6" x14ac:dyDescent="0.25">
      <c r="A5477" s="85">
        <v>1639158777</v>
      </c>
      <c r="E5477" s="64"/>
      <c r="F5477" s="85" t="s">
        <v>63</v>
      </c>
    </row>
    <row r="5478" spans="1:6" x14ac:dyDescent="0.25">
      <c r="A5478" s="85">
        <v>1487802690</v>
      </c>
      <c r="E5478" s="64"/>
      <c r="F5478" s="85" t="s">
        <v>63</v>
      </c>
    </row>
    <row r="5479" spans="1:6" x14ac:dyDescent="0.25">
      <c r="A5479" s="85">
        <v>1720121585</v>
      </c>
      <c r="E5479"/>
      <c r="F5479" s="85" t="s">
        <v>66</v>
      </c>
    </row>
    <row r="5480" spans="1:6" x14ac:dyDescent="0.25">
      <c r="A5480" s="85">
        <v>1811212392</v>
      </c>
      <c r="E5480"/>
      <c r="F5480" s="85" t="s">
        <v>63</v>
      </c>
    </row>
    <row r="5481" spans="1:6" x14ac:dyDescent="0.25">
      <c r="A5481" s="85">
        <v>1851687958</v>
      </c>
      <c r="E5481" s="64"/>
      <c r="F5481" s="85" t="s">
        <v>67</v>
      </c>
    </row>
    <row r="5482" spans="1:6" x14ac:dyDescent="0.25">
      <c r="A5482" s="85">
        <v>1881858652</v>
      </c>
      <c r="E5482" s="64"/>
      <c r="F5482" s="85" t="s">
        <v>68</v>
      </c>
    </row>
    <row r="5483" spans="1:6" x14ac:dyDescent="0.25">
      <c r="A5483" s="85">
        <v>1821498239</v>
      </c>
      <c r="E5483"/>
      <c r="F5483" s="85" t="s">
        <v>63</v>
      </c>
    </row>
    <row r="5484" spans="1:6" x14ac:dyDescent="0.25">
      <c r="A5484" s="85">
        <v>1568821429</v>
      </c>
      <c r="E5484" s="64"/>
      <c r="F5484" s="85" t="s">
        <v>67</v>
      </c>
    </row>
    <row r="5485" spans="1:6" x14ac:dyDescent="0.25">
      <c r="A5485" s="85">
        <v>1669445938</v>
      </c>
      <c r="E5485" s="64"/>
      <c r="F5485" s="85" t="s">
        <v>63</v>
      </c>
    </row>
    <row r="5486" spans="1:6" x14ac:dyDescent="0.25">
      <c r="A5486" s="85">
        <v>1134602923</v>
      </c>
      <c r="E5486"/>
      <c r="F5486" s="85" t="s">
        <v>63</v>
      </c>
    </row>
    <row r="5487" spans="1:6" x14ac:dyDescent="0.25">
      <c r="A5487" s="85">
        <v>1720699408</v>
      </c>
      <c r="E5487" s="64"/>
      <c r="F5487" s="85" t="s">
        <v>63</v>
      </c>
    </row>
    <row r="5488" spans="1:6" x14ac:dyDescent="0.25">
      <c r="A5488" s="85">
        <v>1023771771</v>
      </c>
      <c r="E5488"/>
      <c r="F5488" s="85" t="s">
        <v>63</v>
      </c>
    </row>
    <row r="5489" spans="1:6" x14ac:dyDescent="0.25">
      <c r="A5489" s="85">
        <v>1497770416</v>
      </c>
      <c r="E5489" s="64"/>
      <c r="F5489" s="85" t="s">
        <v>68</v>
      </c>
    </row>
    <row r="5490" spans="1:6" x14ac:dyDescent="0.25">
      <c r="A5490" s="85">
        <v>1194755728</v>
      </c>
      <c r="E5490" s="64"/>
      <c r="F5490" s="85" t="s">
        <v>67</v>
      </c>
    </row>
    <row r="5491" spans="1:6" x14ac:dyDescent="0.25">
      <c r="A5491" s="85">
        <v>1336282094</v>
      </c>
      <c r="E5491"/>
      <c r="F5491" s="85" t="s">
        <v>66</v>
      </c>
    </row>
    <row r="5492" spans="1:6" x14ac:dyDescent="0.25">
      <c r="A5492" s="85">
        <v>1083638217</v>
      </c>
      <c r="E5492"/>
      <c r="F5492" s="85" t="s">
        <v>63</v>
      </c>
    </row>
    <row r="5493" spans="1:6" x14ac:dyDescent="0.25">
      <c r="A5493" s="85">
        <v>1720025463</v>
      </c>
      <c r="E5493" s="64"/>
      <c r="F5493" s="85" t="s">
        <v>63</v>
      </c>
    </row>
    <row r="5494" spans="1:6" x14ac:dyDescent="0.25">
      <c r="A5494" s="85">
        <v>1073533485</v>
      </c>
      <c r="E5494"/>
      <c r="F5494" s="85" t="s">
        <v>63</v>
      </c>
    </row>
    <row r="5495" spans="1:6" x14ac:dyDescent="0.25">
      <c r="A5495" s="85">
        <v>1669435889</v>
      </c>
      <c r="E5495" s="64"/>
      <c r="F5495" s="85" t="s">
        <v>63</v>
      </c>
    </row>
    <row r="5496" spans="1:6" x14ac:dyDescent="0.25">
      <c r="A5496" s="85">
        <v>1144420837</v>
      </c>
      <c r="E5496"/>
      <c r="F5496" s="85" t="s">
        <v>70</v>
      </c>
    </row>
    <row r="5497" spans="1:6" x14ac:dyDescent="0.25">
      <c r="A5497" s="85">
        <v>1336159052</v>
      </c>
      <c r="E5497"/>
      <c r="F5497" s="85" t="s">
        <v>63</v>
      </c>
    </row>
    <row r="5498" spans="1:6" x14ac:dyDescent="0.25">
      <c r="A5498" s="85">
        <v>1760583785</v>
      </c>
      <c r="E5498" s="64"/>
      <c r="F5498" s="85" t="s">
        <v>63</v>
      </c>
    </row>
    <row r="5499" spans="1:6" x14ac:dyDescent="0.25">
      <c r="A5499" s="85">
        <v>1720025380</v>
      </c>
      <c r="E5499" s="64"/>
      <c r="F5499" s="85" t="s">
        <v>63</v>
      </c>
    </row>
    <row r="5500" spans="1:6" x14ac:dyDescent="0.25">
      <c r="A5500" s="85">
        <v>1730265000</v>
      </c>
      <c r="E5500" s="64"/>
      <c r="F5500" s="85" t="s">
        <v>68</v>
      </c>
    </row>
    <row r="5501" spans="1:6" x14ac:dyDescent="0.25">
      <c r="A5501" s="85">
        <v>1669663811</v>
      </c>
      <c r="E5501" s="64"/>
      <c r="F5501" s="85" t="s">
        <v>67</v>
      </c>
    </row>
    <row r="5502" spans="1:6" x14ac:dyDescent="0.25">
      <c r="A5502" s="85">
        <v>1932113149</v>
      </c>
      <c r="E5502"/>
      <c r="F5502" s="85" t="s">
        <v>67</v>
      </c>
    </row>
    <row r="5503" spans="1:6" x14ac:dyDescent="0.25">
      <c r="A5503" s="85">
        <v>1871799973</v>
      </c>
      <c r="E5503" s="64"/>
      <c r="F5503" s="85" t="s">
        <v>66</v>
      </c>
    </row>
    <row r="5504" spans="1:6" x14ac:dyDescent="0.25">
      <c r="A5504" s="85">
        <v>1215254602</v>
      </c>
      <c r="E5504"/>
      <c r="F5504" s="85" t="s">
        <v>68</v>
      </c>
    </row>
    <row r="5505" spans="1:6" x14ac:dyDescent="0.25">
      <c r="A5505" s="85">
        <v>1891775508</v>
      </c>
      <c r="E5505"/>
      <c r="F5505" s="85" t="s">
        <v>70</v>
      </c>
    </row>
    <row r="5506" spans="1:6" x14ac:dyDescent="0.25">
      <c r="A5506" s="85">
        <v>1649249947</v>
      </c>
      <c r="E5506"/>
      <c r="F5506" s="85" t="s">
        <v>66</v>
      </c>
    </row>
    <row r="5507" spans="1:6" x14ac:dyDescent="0.25">
      <c r="A5507" s="85">
        <v>1497014294</v>
      </c>
      <c r="E5507"/>
      <c r="F5507" s="85" t="s">
        <v>68</v>
      </c>
    </row>
    <row r="5508" spans="1:6" x14ac:dyDescent="0.25">
      <c r="A5508" s="85">
        <v>1366478653</v>
      </c>
      <c r="E5508" s="64"/>
      <c r="F5508" s="85" t="s">
        <v>63</v>
      </c>
    </row>
    <row r="5509" spans="1:6" x14ac:dyDescent="0.25">
      <c r="A5509" s="85">
        <v>1417292392</v>
      </c>
      <c r="E5509" s="64"/>
      <c r="F5509" s="85" t="s">
        <v>63</v>
      </c>
    </row>
    <row r="5510" spans="1:6" x14ac:dyDescent="0.25">
      <c r="A5510" s="85">
        <v>1477986966</v>
      </c>
      <c r="E5510"/>
      <c r="F5510" s="85" t="s">
        <v>68</v>
      </c>
    </row>
    <row r="5511" spans="1:6" x14ac:dyDescent="0.25">
      <c r="A5511" s="85">
        <v>1992105043</v>
      </c>
      <c r="E5511"/>
      <c r="F5511" s="85" t="s">
        <v>66</v>
      </c>
    </row>
    <row r="5512" spans="1:6" x14ac:dyDescent="0.25">
      <c r="A5512" s="85">
        <v>1225278054</v>
      </c>
      <c r="E5512" s="64"/>
      <c r="F5512" s="85" t="s">
        <v>63</v>
      </c>
    </row>
    <row r="5513" spans="1:6" x14ac:dyDescent="0.25">
      <c r="A5513" s="85">
        <v>1891198735</v>
      </c>
      <c r="E5513"/>
      <c r="F5513" s="85" t="s">
        <v>63</v>
      </c>
    </row>
    <row r="5514" spans="1:6" x14ac:dyDescent="0.25">
      <c r="A5514" s="85">
        <v>1295122497</v>
      </c>
      <c r="E5514" s="64"/>
      <c r="F5514" s="85" t="s">
        <v>63</v>
      </c>
    </row>
    <row r="5515" spans="1:6" x14ac:dyDescent="0.25">
      <c r="A5515" s="85">
        <v>1720475403</v>
      </c>
      <c r="E5515" s="64"/>
      <c r="F5515" s="85" t="s">
        <v>63</v>
      </c>
    </row>
    <row r="5516" spans="1:6" x14ac:dyDescent="0.25">
      <c r="A5516" s="85">
        <v>1649666579</v>
      </c>
      <c r="E5516"/>
      <c r="F5516" s="85" t="s">
        <v>70</v>
      </c>
    </row>
    <row r="5517" spans="1:6" x14ac:dyDescent="0.25">
      <c r="A5517" s="85">
        <v>1275915506</v>
      </c>
      <c r="E5517"/>
      <c r="F5517" s="85" t="s">
        <v>66</v>
      </c>
    </row>
    <row r="5518" spans="1:6" x14ac:dyDescent="0.25">
      <c r="A5518" s="85">
        <v>1689085201</v>
      </c>
      <c r="E5518" s="64"/>
      <c r="F5518" s="85" t="s">
        <v>63</v>
      </c>
    </row>
    <row r="5519" spans="1:6" x14ac:dyDescent="0.25">
      <c r="A5519" s="85">
        <v>1639680366</v>
      </c>
      <c r="E5519" s="64"/>
      <c r="F5519" s="85" t="s">
        <v>63</v>
      </c>
    </row>
    <row r="5520" spans="1:6" x14ac:dyDescent="0.25">
      <c r="A5520" s="85">
        <v>1033740287</v>
      </c>
      <c r="E5520"/>
      <c r="F5520" s="85" t="s">
        <v>67</v>
      </c>
    </row>
    <row r="5521" spans="1:6" x14ac:dyDescent="0.25">
      <c r="A5521" s="85">
        <v>1174116529</v>
      </c>
      <c r="E5521" s="64"/>
      <c r="F5521" s="85" t="s">
        <v>66</v>
      </c>
    </row>
    <row r="5522" spans="1:6" x14ac:dyDescent="0.25">
      <c r="A5522" s="85">
        <v>1477296960</v>
      </c>
      <c r="E5522" s="64"/>
      <c r="F5522" s="85" t="s">
        <v>66</v>
      </c>
    </row>
    <row r="5523" spans="1:6" x14ac:dyDescent="0.25">
      <c r="A5523" s="85">
        <v>1245967538</v>
      </c>
      <c r="E5523" s="64"/>
      <c r="F5523" s="85" t="s">
        <v>66</v>
      </c>
    </row>
    <row r="5524" spans="1:6" x14ac:dyDescent="0.25">
      <c r="A5524" s="85">
        <v>1043935844</v>
      </c>
      <c r="E5524"/>
      <c r="F5524" s="85" t="s">
        <v>63</v>
      </c>
    </row>
    <row r="5525" spans="1:6" x14ac:dyDescent="0.25">
      <c r="A5525" s="85">
        <v>1487643854</v>
      </c>
      <c r="E5525"/>
      <c r="F5525" s="85" t="s">
        <v>66</v>
      </c>
    </row>
    <row r="5526" spans="1:6" x14ac:dyDescent="0.25">
      <c r="A5526" s="85">
        <v>1427161793</v>
      </c>
      <c r="E5526"/>
      <c r="F5526" s="85" t="s">
        <v>70</v>
      </c>
    </row>
    <row r="5527" spans="1:6" x14ac:dyDescent="0.25">
      <c r="A5527" s="85">
        <v>1689761371</v>
      </c>
      <c r="E5527" s="64"/>
      <c r="F5527" s="85" t="s">
        <v>66</v>
      </c>
    </row>
    <row r="5528" spans="1:6" x14ac:dyDescent="0.25">
      <c r="A5528" s="85">
        <v>1811942857</v>
      </c>
      <c r="E5528"/>
      <c r="F5528" s="85" t="s">
        <v>66</v>
      </c>
    </row>
    <row r="5529" spans="1:6" x14ac:dyDescent="0.25">
      <c r="A5529" s="85">
        <v>1235223843</v>
      </c>
      <c r="E5529"/>
      <c r="F5529" s="85" t="s">
        <v>68</v>
      </c>
    </row>
    <row r="5530" spans="1:6" x14ac:dyDescent="0.25">
      <c r="A5530" s="85">
        <v>1396781332</v>
      </c>
      <c r="E5530"/>
      <c r="F5530" s="85" t="s">
        <v>63</v>
      </c>
    </row>
    <row r="5531" spans="1:6" x14ac:dyDescent="0.25">
      <c r="A5531" s="85">
        <v>1629015037</v>
      </c>
      <c r="E5531"/>
      <c r="F5531" s="85" t="s">
        <v>67</v>
      </c>
    </row>
    <row r="5532" spans="1:6" x14ac:dyDescent="0.25">
      <c r="A5532" s="85">
        <v>1306928924</v>
      </c>
      <c r="E5532"/>
      <c r="F5532" s="85" t="s">
        <v>70</v>
      </c>
    </row>
    <row r="5533" spans="1:6" x14ac:dyDescent="0.25">
      <c r="A5533" s="85">
        <v>1457450280</v>
      </c>
      <c r="E5533"/>
      <c r="F5533" s="85" t="s">
        <v>63</v>
      </c>
    </row>
    <row r="5534" spans="1:6" x14ac:dyDescent="0.25">
      <c r="A5534" s="85">
        <v>1386660876</v>
      </c>
      <c r="E5534"/>
      <c r="F5534" s="85" t="s">
        <v>67</v>
      </c>
    </row>
    <row r="5535" spans="1:6" x14ac:dyDescent="0.25">
      <c r="A5535" s="85">
        <v>1215991880</v>
      </c>
      <c r="E5535" s="64"/>
      <c r="F5535" s="85" t="s">
        <v>68</v>
      </c>
    </row>
    <row r="5536" spans="1:6" x14ac:dyDescent="0.25">
      <c r="A5536" s="85">
        <v>1952509911</v>
      </c>
      <c r="E5536" s="64"/>
      <c r="F5536" s="85" t="s">
        <v>66</v>
      </c>
    </row>
    <row r="5537" spans="1:6" x14ac:dyDescent="0.25">
      <c r="A5537" s="85">
        <v>1679671093</v>
      </c>
      <c r="E5537" s="64"/>
      <c r="F5537" s="85" t="s">
        <v>66</v>
      </c>
    </row>
    <row r="5538" spans="1:6" x14ac:dyDescent="0.25">
      <c r="A5538" s="85">
        <v>1790755031</v>
      </c>
      <c r="E5538"/>
      <c r="F5538" s="85" t="s">
        <v>70</v>
      </c>
    </row>
    <row r="5539" spans="1:6" x14ac:dyDescent="0.25">
      <c r="A5539" s="85">
        <v>1104058387</v>
      </c>
      <c r="E5539"/>
      <c r="F5539" s="85" t="s">
        <v>67</v>
      </c>
    </row>
    <row r="5540" spans="1:6" x14ac:dyDescent="0.25">
      <c r="A5540" s="85">
        <v>1114913050</v>
      </c>
      <c r="E5540"/>
      <c r="F5540" s="85" t="s">
        <v>68</v>
      </c>
    </row>
    <row r="5541" spans="1:6" x14ac:dyDescent="0.25">
      <c r="A5541" s="85">
        <v>1871731836</v>
      </c>
      <c r="E5541"/>
      <c r="F5541" s="85" t="s">
        <v>66</v>
      </c>
    </row>
    <row r="5542" spans="1:6" x14ac:dyDescent="0.25">
      <c r="A5542" s="85">
        <v>1114037421</v>
      </c>
      <c r="E5542" s="64"/>
      <c r="F5542" s="85" t="s">
        <v>68</v>
      </c>
    </row>
    <row r="5543" spans="1:6" x14ac:dyDescent="0.25">
      <c r="A5543" s="85">
        <v>1528086212</v>
      </c>
      <c r="E5543"/>
      <c r="F5543" s="85" t="s">
        <v>63</v>
      </c>
    </row>
    <row r="5544" spans="1:6" x14ac:dyDescent="0.25">
      <c r="A5544" s="85">
        <v>1407171614</v>
      </c>
      <c r="E5544" s="64"/>
      <c r="F5544" s="85" t="s">
        <v>63</v>
      </c>
    </row>
    <row r="5545" spans="1:6" x14ac:dyDescent="0.25">
      <c r="A5545" s="85">
        <v>1396094587</v>
      </c>
      <c r="E5545"/>
      <c r="F5545" s="85" t="s">
        <v>70</v>
      </c>
    </row>
    <row r="5546" spans="1:6" x14ac:dyDescent="0.25">
      <c r="A5546" s="85">
        <v>1265412654</v>
      </c>
      <c r="E5546" s="64"/>
      <c r="F5546" s="85" t="s">
        <v>63</v>
      </c>
    </row>
    <row r="5547" spans="1:6" x14ac:dyDescent="0.25">
      <c r="A5547" s="85">
        <v>1598963746</v>
      </c>
      <c r="E5547" s="64"/>
      <c r="F5547" s="85" t="s">
        <v>67</v>
      </c>
    </row>
    <row r="5548" spans="1:6" x14ac:dyDescent="0.25">
      <c r="A5548" s="85">
        <v>1215286760</v>
      </c>
      <c r="E5548" s="64"/>
      <c r="F5548" s="85" t="s">
        <v>70</v>
      </c>
    </row>
    <row r="5549" spans="1:6" x14ac:dyDescent="0.25">
      <c r="A5549" s="85">
        <v>1124290416</v>
      </c>
      <c r="E5549" s="64"/>
      <c r="F5549" s="85" t="s">
        <v>70</v>
      </c>
    </row>
    <row r="5550" spans="1:6" x14ac:dyDescent="0.25">
      <c r="A5550" s="85">
        <v>1114366515</v>
      </c>
      <c r="E5550"/>
      <c r="F5550" s="85" t="s">
        <v>70</v>
      </c>
    </row>
    <row r="5551" spans="1:6" x14ac:dyDescent="0.25">
      <c r="A5551" s="85">
        <v>1093198475</v>
      </c>
      <c r="E5551"/>
      <c r="F5551" s="85" t="s">
        <v>67</v>
      </c>
    </row>
    <row r="5552" spans="1:6" x14ac:dyDescent="0.25">
      <c r="A5552" s="85">
        <v>1356726160</v>
      </c>
      <c r="E5552" s="64"/>
      <c r="F5552" s="85" t="s">
        <v>63</v>
      </c>
    </row>
    <row r="5553" spans="1:6" x14ac:dyDescent="0.25">
      <c r="A5553" s="85">
        <v>1023667649</v>
      </c>
      <c r="E5553" s="64"/>
      <c r="F5553" s="85" t="s">
        <v>70</v>
      </c>
    </row>
    <row r="5554" spans="1:6" x14ac:dyDescent="0.25">
      <c r="A5554" s="85">
        <v>1467418087</v>
      </c>
      <c r="E5554"/>
      <c r="F5554" s="85" t="s">
        <v>63</v>
      </c>
    </row>
    <row r="5555" spans="1:6" x14ac:dyDescent="0.25">
      <c r="A5555" s="85">
        <v>1639118748</v>
      </c>
      <c r="E5555"/>
      <c r="F5555" s="85" t="s">
        <v>63</v>
      </c>
    </row>
    <row r="5556" spans="1:6" x14ac:dyDescent="0.25">
      <c r="A5556" s="85">
        <v>1134111040</v>
      </c>
      <c r="E5556" s="64"/>
      <c r="F5556" s="85" t="s">
        <v>63</v>
      </c>
    </row>
    <row r="5557" spans="1:6" x14ac:dyDescent="0.25">
      <c r="A5557" s="85">
        <v>1972768539</v>
      </c>
      <c r="E5557"/>
      <c r="F5557" s="85" t="s">
        <v>63</v>
      </c>
    </row>
    <row r="5558" spans="1:6" x14ac:dyDescent="0.25">
      <c r="A5558" s="85">
        <v>1821059668</v>
      </c>
      <c r="E5558"/>
      <c r="F5558" s="85" t="s">
        <v>63</v>
      </c>
    </row>
    <row r="5559" spans="1:6" x14ac:dyDescent="0.25">
      <c r="A5559" s="85">
        <v>1972555183</v>
      </c>
      <c r="E5559"/>
      <c r="F5559" s="85" t="s">
        <v>70</v>
      </c>
    </row>
    <row r="5560" spans="1:6" x14ac:dyDescent="0.25">
      <c r="A5560" s="85">
        <v>1366440950</v>
      </c>
      <c r="E5560"/>
      <c r="F5560" s="85" t="s">
        <v>63</v>
      </c>
    </row>
    <row r="5561" spans="1:6" x14ac:dyDescent="0.25">
      <c r="A5561" s="85">
        <v>1174527659</v>
      </c>
      <c r="E5561" s="64"/>
      <c r="F5561" s="85" t="s">
        <v>66</v>
      </c>
    </row>
    <row r="5562" spans="1:6" x14ac:dyDescent="0.25">
      <c r="A5562" s="85">
        <v>1114915741</v>
      </c>
      <c r="E5562" s="64"/>
      <c r="F5562" s="85" t="s">
        <v>66</v>
      </c>
    </row>
    <row r="5563" spans="1:6" x14ac:dyDescent="0.25">
      <c r="A5563" s="85">
        <v>1164440293</v>
      </c>
      <c r="E5563" s="64"/>
      <c r="F5563" s="85" t="s">
        <v>66</v>
      </c>
    </row>
    <row r="5564" spans="1:6" x14ac:dyDescent="0.25">
      <c r="A5564" s="85">
        <v>1801979828</v>
      </c>
      <c r="E5564" s="64"/>
      <c r="F5564" s="85" t="s">
        <v>63</v>
      </c>
    </row>
    <row r="5565" spans="1:6" x14ac:dyDescent="0.25">
      <c r="A5565" s="85">
        <v>1790862886</v>
      </c>
      <c r="E5565" s="64"/>
      <c r="F5565" s="85" t="s">
        <v>70</v>
      </c>
    </row>
    <row r="5566" spans="1:6" x14ac:dyDescent="0.25">
      <c r="A5566" s="85">
        <v>1518073782</v>
      </c>
      <c r="E5566"/>
      <c r="F5566" s="85" t="s">
        <v>63</v>
      </c>
    </row>
    <row r="5567" spans="1:6" x14ac:dyDescent="0.25">
      <c r="A5567" s="85">
        <v>1487896486</v>
      </c>
      <c r="E5567"/>
      <c r="F5567" s="85" t="s">
        <v>67</v>
      </c>
    </row>
    <row r="5568" spans="1:6" x14ac:dyDescent="0.25">
      <c r="A5568" s="85">
        <v>1619909314</v>
      </c>
      <c r="E5568"/>
      <c r="F5568" s="85" t="s">
        <v>68</v>
      </c>
    </row>
    <row r="5569" spans="1:6" x14ac:dyDescent="0.25">
      <c r="A5569" s="85">
        <v>1285637116</v>
      </c>
      <c r="E5569" s="64"/>
      <c r="F5569" s="85" t="s">
        <v>63</v>
      </c>
    </row>
    <row r="5570" spans="1:6" x14ac:dyDescent="0.25">
      <c r="A5570" s="85">
        <v>1033273750</v>
      </c>
      <c r="E5570"/>
      <c r="F5570" s="85" t="s">
        <v>63</v>
      </c>
    </row>
    <row r="5571" spans="1:6" x14ac:dyDescent="0.25">
      <c r="A5571" s="85">
        <v>1902916778</v>
      </c>
      <c r="E5571"/>
      <c r="F5571" s="85" t="s">
        <v>63</v>
      </c>
    </row>
    <row r="5572" spans="1:6" x14ac:dyDescent="0.25">
      <c r="A5572" s="85">
        <v>1194936757</v>
      </c>
      <c r="E5572"/>
      <c r="F5572" s="85" t="s">
        <v>68</v>
      </c>
    </row>
    <row r="5573" spans="1:6" x14ac:dyDescent="0.25">
      <c r="A5573" s="85">
        <v>1447461116</v>
      </c>
      <c r="E5573"/>
      <c r="F5573" s="85" t="s">
        <v>70</v>
      </c>
    </row>
    <row r="5574" spans="1:6" x14ac:dyDescent="0.25">
      <c r="A5574" s="85">
        <v>1215908272</v>
      </c>
      <c r="E5574" s="64"/>
      <c r="F5574" s="85" t="s">
        <v>66</v>
      </c>
    </row>
    <row r="5575" spans="1:6" x14ac:dyDescent="0.25">
      <c r="A5575" s="85">
        <v>1922304013</v>
      </c>
      <c r="E5575" s="64"/>
      <c r="F5575" s="85" t="s">
        <v>68</v>
      </c>
    </row>
    <row r="5576" spans="1:6" x14ac:dyDescent="0.25">
      <c r="A5576" s="85">
        <v>1053570432</v>
      </c>
      <c r="E5576" s="64"/>
      <c r="F5576" s="85" t="s">
        <v>70</v>
      </c>
    </row>
    <row r="5577" spans="1:6" x14ac:dyDescent="0.25">
      <c r="A5577" s="85">
        <v>1952588394</v>
      </c>
      <c r="E5577" s="64"/>
      <c r="F5577" s="85" t="s">
        <v>70</v>
      </c>
    </row>
    <row r="5578" spans="1:6" x14ac:dyDescent="0.25">
      <c r="A5578" s="85">
        <v>1881911667</v>
      </c>
      <c r="E5578" s="64"/>
      <c r="F5578" s="85" t="s">
        <v>63</v>
      </c>
    </row>
    <row r="5579" spans="1:6" x14ac:dyDescent="0.25">
      <c r="A5579" s="85">
        <v>1235285222</v>
      </c>
      <c r="E5579"/>
      <c r="F5579" s="85" t="s">
        <v>70</v>
      </c>
    </row>
    <row r="5580" spans="1:6" x14ac:dyDescent="0.25">
      <c r="A5580" s="85">
        <v>1598101503</v>
      </c>
      <c r="E5580"/>
      <c r="F5580" s="85" t="s">
        <v>63</v>
      </c>
    </row>
    <row r="5581" spans="1:6" x14ac:dyDescent="0.25">
      <c r="A5581" s="85">
        <v>1356709026</v>
      </c>
      <c r="E5581"/>
      <c r="F5581" s="85" t="s">
        <v>63</v>
      </c>
    </row>
    <row r="5582" spans="1:6" x14ac:dyDescent="0.25">
      <c r="A5582" s="85">
        <v>1104273648</v>
      </c>
      <c r="E5582"/>
      <c r="F5582" s="85" t="s">
        <v>66</v>
      </c>
    </row>
    <row r="5583" spans="1:6" x14ac:dyDescent="0.25">
      <c r="A5583" s="85">
        <v>1629495155</v>
      </c>
      <c r="E5583" s="64"/>
      <c r="F5583" s="85" t="s">
        <v>68</v>
      </c>
    </row>
    <row r="5584" spans="1:6" x14ac:dyDescent="0.25">
      <c r="A5584" s="85">
        <v>1245624626</v>
      </c>
      <c r="E5584" s="64"/>
      <c r="F5584" s="85" t="s">
        <v>68</v>
      </c>
    </row>
    <row r="5585" spans="1:6" x14ac:dyDescent="0.25">
      <c r="A5585" s="85">
        <v>1568978377</v>
      </c>
      <c r="E5585" s="64"/>
      <c r="F5585" s="85" t="s">
        <v>63</v>
      </c>
    </row>
    <row r="5586" spans="1:6" x14ac:dyDescent="0.25">
      <c r="A5586" s="85">
        <v>1265972004</v>
      </c>
      <c r="E5586" s="64"/>
      <c r="F5586" s="85" t="s">
        <v>67</v>
      </c>
    </row>
    <row r="5587" spans="1:6" x14ac:dyDescent="0.25">
      <c r="A5587" s="85">
        <v>1609412634</v>
      </c>
      <c r="E5587" s="64"/>
      <c r="F5587" s="85" t="s">
        <v>63</v>
      </c>
    </row>
    <row r="5588" spans="1:6" x14ac:dyDescent="0.25">
      <c r="A5588" s="85">
        <v>1588220966</v>
      </c>
      <c r="E5588" s="64"/>
      <c r="F5588" s="85" t="s">
        <v>63</v>
      </c>
    </row>
    <row r="5589" spans="1:6" x14ac:dyDescent="0.25">
      <c r="A5589" s="85">
        <v>1437815032</v>
      </c>
      <c r="E5589" s="64"/>
      <c r="F5589" s="85" t="s">
        <v>63</v>
      </c>
    </row>
    <row r="5590" spans="1:6" x14ac:dyDescent="0.25">
      <c r="A5590" s="85">
        <v>1003480245</v>
      </c>
      <c r="E5590" s="64"/>
      <c r="F5590" s="85" t="s">
        <v>67</v>
      </c>
    </row>
    <row r="5591" spans="1:6" x14ac:dyDescent="0.25">
      <c r="A5591" s="85">
        <v>1164426987</v>
      </c>
      <c r="E5591" s="64"/>
      <c r="F5591" s="85" t="s">
        <v>66</v>
      </c>
    </row>
    <row r="5592" spans="1:6" x14ac:dyDescent="0.25">
      <c r="A5592" s="85">
        <v>1952385692</v>
      </c>
      <c r="E5592"/>
      <c r="F5592" s="85" t="s">
        <v>66</v>
      </c>
    </row>
    <row r="5593" spans="1:6" x14ac:dyDescent="0.25">
      <c r="A5593" s="85">
        <v>1275623449</v>
      </c>
      <c r="E5593" s="64"/>
      <c r="F5593" s="85" t="s">
        <v>67</v>
      </c>
    </row>
    <row r="5594" spans="1:6" x14ac:dyDescent="0.25">
      <c r="A5594" s="85">
        <v>1790759298</v>
      </c>
      <c r="E5594"/>
      <c r="F5594" s="85" t="s">
        <v>63</v>
      </c>
    </row>
    <row r="5595" spans="1:6" x14ac:dyDescent="0.25">
      <c r="A5595" s="85">
        <v>1770646127</v>
      </c>
      <c r="E5595"/>
      <c r="F5595" s="85" t="s">
        <v>67</v>
      </c>
    </row>
    <row r="5596" spans="1:6" x14ac:dyDescent="0.25">
      <c r="A5596" s="85">
        <v>1194828517</v>
      </c>
      <c r="E5596"/>
      <c r="F5596" s="85" t="s">
        <v>68</v>
      </c>
    </row>
    <row r="5597" spans="1:6" x14ac:dyDescent="0.25">
      <c r="A5597" s="85">
        <v>1063420370</v>
      </c>
      <c r="E5597" s="64"/>
      <c r="F5597" s="85" t="s">
        <v>68</v>
      </c>
    </row>
    <row r="5598" spans="1:6" x14ac:dyDescent="0.25">
      <c r="A5598" s="85">
        <v>1790748077</v>
      </c>
      <c r="E5598" s="64"/>
      <c r="F5598" s="85" t="s">
        <v>63</v>
      </c>
    </row>
    <row r="5599" spans="1:6" x14ac:dyDescent="0.25">
      <c r="A5599" s="85">
        <v>1700990264</v>
      </c>
      <c r="E5599" s="64"/>
      <c r="F5599" s="85" t="s">
        <v>63</v>
      </c>
    </row>
    <row r="5600" spans="1:6" x14ac:dyDescent="0.25">
      <c r="A5600" s="85">
        <v>1861461626</v>
      </c>
      <c r="E5600"/>
      <c r="F5600" s="85" t="s">
        <v>68</v>
      </c>
    </row>
    <row r="5601" spans="1:6" x14ac:dyDescent="0.25">
      <c r="A5601" s="85">
        <v>1578799508</v>
      </c>
      <c r="E5601" s="64"/>
      <c r="F5601" s="85" t="s">
        <v>67</v>
      </c>
    </row>
    <row r="5602" spans="1:6" x14ac:dyDescent="0.25">
      <c r="A5602" s="85">
        <v>1568667038</v>
      </c>
      <c r="E5602" s="64"/>
      <c r="F5602" s="85" t="s">
        <v>70</v>
      </c>
    </row>
    <row r="5603" spans="1:6" x14ac:dyDescent="0.25">
      <c r="A5603" s="85">
        <v>1013048016</v>
      </c>
      <c r="E5603"/>
      <c r="F5603" s="85" t="s">
        <v>63</v>
      </c>
    </row>
    <row r="5604" spans="1:6" x14ac:dyDescent="0.25">
      <c r="A5604" s="85">
        <v>1639261506</v>
      </c>
      <c r="E5604" s="64"/>
      <c r="F5604" s="85" t="s">
        <v>63</v>
      </c>
    </row>
    <row r="5605" spans="1:6" x14ac:dyDescent="0.25">
      <c r="A5605" s="85">
        <v>1538255476</v>
      </c>
      <c r="E5605"/>
      <c r="F5605" s="85" t="s">
        <v>67</v>
      </c>
    </row>
    <row r="5606" spans="1:6" x14ac:dyDescent="0.25">
      <c r="A5606" s="85">
        <v>1255359550</v>
      </c>
      <c r="E5606"/>
      <c r="F5606" s="85" t="s">
        <v>63</v>
      </c>
    </row>
    <row r="5607" spans="1:6" x14ac:dyDescent="0.25">
      <c r="A5607" s="85">
        <v>1902080278</v>
      </c>
      <c r="E5607" s="64"/>
      <c r="F5607" s="85" t="s">
        <v>63</v>
      </c>
    </row>
    <row r="5608" spans="1:6" x14ac:dyDescent="0.25">
      <c r="A5608" s="85">
        <v>1326252503</v>
      </c>
      <c r="E5608" s="64"/>
      <c r="F5608" s="85" t="s">
        <v>68</v>
      </c>
    </row>
    <row r="5609" spans="1:6" x14ac:dyDescent="0.25">
      <c r="A5609" s="85">
        <v>1538323399</v>
      </c>
      <c r="E5609" s="64"/>
      <c r="F5609" s="85" t="s">
        <v>66</v>
      </c>
    </row>
    <row r="5610" spans="1:6" x14ac:dyDescent="0.25">
      <c r="A5610" s="85">
        <v>1669720256</v>
      </c>
      <c r="E5610" s="64"/>
      <c r="F5610" s="85" t="s">
        <v>63</v>
      </c>
    </row>
    <row r="5611" spans="1:6" x14ac:dyDescent="0.25">
      <c r="A5611" s="85">
        <v>1871863852</v>
      </c>
      <c r="E5611" s="64"/>
      <c r="F5611" s="85" t="s">
        <v>63</v>
      </c>
    </row>
    <row r="5612" spans="1:6" x14ac:dyDescent="0.25">
      <c r="A5612" s="85">
        <v>1467890657</v>
      </c>
      <c r="E5612" s="64"/>
      <c r="F5612" s="85" t="s">
        <v>63</v>
      </c>
    </row>
    <row r="5613" spans="1:6" x14ac:dyDescent="0.25">
      <c r="A5613" s="85">
        <v>1578944849</v>
      </c>
      <c r="E5613" s="64"/>
      <c r="F5613" s="85" t="s">
        <v>63</v>
      </c>
    </row>
    <row r="5614" spans="1:6" x14ac:dyDescent="0.25">
      <c r="A5614" s="85">
        <v>1215390877</v>
      </c>
      <c r="E5614"/>
      <c r="F5614" s="85" t="s">
        <v>63</v>
      </c>
    </row>
    <row r="5615" spans="1:6" x14ac:dyDescent="0.25">
      <c r="A5615" s="85">
        <v>1487027058</v>
      </c>
      <c r="E5615" s="64"/>
      <c r="F5615" s="85" t="s">
        <v>66</v>
      </c>
    </row>
    <row r="5616" spans="1:6" x14ac:dyDescent="0.25">
      <c r="A5616" s="85">
        <v>1619359858</v>
      </c>
      <c r="E5616" s="64"/>
      <c r="F5616" s="85" t="s">
        <v>63</v>
      </c>
    </row>
    <row r="5617" spans="1:6" x14ac:dyDescent="0.25">
      <c r="A5617" s="85">
        <v>1063965697</v>
      </c>
      <c r="E5617"/>
      <c r="F5617" s="85" t="s">
        <v>66</v>
      </c>
    </row>
    <row r="5618" spans="1:6" x14ac:dyDescent="0.25">
      <c r="A5618" s="85">
        <v>1427586189</v>
      </c>
      <c r="E5618"/>
      <c r="F5618" s="85" t="s">
        <v>66</v>
      </c>
    </row>
    <row r="5619" spans="1:6" x14ac:dyDescent="0.25">
      <c r="A5619" s="85">
        <v>1831608504</v>
      </c>
      <c r="E5619" s="64"/>
      <c r="F5619" s="85" t="s">
        <v>67</v>
      </c>
    </row>
    <row r="5620" spans="1:6" x14ac:dyDescent="0.25">
      <c r="A5620" s="85">
        <v>1770140824</v>
      </c>
      <c r="E5620" s="64"/>
      <c r="F5620" s="85" t="s">
        <v>66</v>
      </c>
    </row>
    <row r="5621" spans="1:6" x14ac:dyDescent="0.25">
      <c r="A5621" s="85">
        <v>1437775244</v>
      </c>
      <c r="E5621" s="64"/>
      <c r="F5621" s="85" t="s">
        <v>67</v>
      </c>
    </row>
    <row r="5622" spans="1:6" x14ac:dyDescent="0.25">
      <c r="A5622" s="85">
        <v>1548882814</v>
      </c>
      <c r="E5622"/>
      <c r="F5622" s="85" t="s">
        <v>67</v>
      </c>
    </row>
    <row r="5623" spans="1:6" x14ac:dyDescent="0.25">
      <c r="A5623" s="85">
        <v>1265037717</v>
      </c>
      <c r="E5623" s="64"/>
      <c r="F5623" s="85" t="s">
        <v>63</v>
      </c>
    </row>
    <row r="5624" spans="1:6" x14ac:dyDescent="0.25">
      <c r="A5624" s="85">
        <v>1104423417</v>
      </c>
      <c r="E5624" s="64"/>
      <c r="F5624" s="85" t="s">
        <v>67</v>
      </c>
    </row>
    <row r="5625" spans="1:6" x14ac:dyDescent="0.25">
      <c r="A5625" s="85">
        <v>1316933054</v>
      </c>
      <c r="E5625" s="64"/>
      <c r="F5625" s="85" t="s">
        <v>66</v>
      </c>
    </row>
    <row r="5626" spans="1:6" x14ac:dyDescent="0.25">
      <c r="A5626" s="85">
        <v>1770581720</v>
      </c>
      <c r="E5626" s="64"/>
      <c r="F5626" s="85" t="s">
        <v>63</v>
      </c>
    </row>
    <row r="5627" spans="1:6" x14ac:dyDescent="0.25">
      <c r="A5627" s="85">
        <v>1396735874</v>
      </c>
      <c r="E5627"/>
      <c r="F5627" s="85" t="s">
        <v>70</v>
      </c>
    </row>
    <row r="5628" spans="1:6" x14ac:dyDescent="0.25">
      <c r="A5628" s="85">
        <v>1821179714</v>
      </c>
      <c r="E5628" s="64"/>
      <c r="F5628" s="85" t="s">
        <v>66</v>
      </c>
    </row>
    <row r="5629" spans="1:6" x14ac:dyDescent="0.25">
      <c r="A5629" s="85">
        <v>1316906159</v>
      </c>
      <c r="E5629"/>
      <c r="F5629" s="85" t="s">
        <v>67</v>
      </c>
    </row>
    <row r="5630" spans="1:6" x14ac:dyDescent="0.25">
      <c r="A5630" s="85">
        <v>1093772030</v>
      </c>
      <c r="E5630" s="64"/>
      <c r="F5630" s="85" t="s">
        <v>70</v>
      </c>
    </row>
    <row r="5631" spans="1:6" x14ac:dyDescent="0.25">
      <c r="A5631" s="85">
        <v>1184701377</v>
      </c>
      <c r="E5631" s="64"/>
      <c r="F5631" s="85" t="s">
        <v>70</v>
      </c>
    </row>
    <row r="5632" spans="1:6" x14ac:dyDescent="0.25">
      <c r="A5632" s="85">
        <v>1053509257</v>
      </c>
      <c r="E5632" s="64"/>
      <c r="F5632" s="85" t="s">
        <v>67</v>
      </c>
    </row>
    <row r="5633" spans="1:6" x14ac:dyDescent="0.25">
      <c r="A5633" s="85">
        <v>1689845349</v>
      </c>
      <c r="E5633" s="64"/>
      <c r="F5633" s="85" t="s">
        <v>70</v>
      </c>
    </row>
    <row r="5634" spans="1:6" x14ac:dyDescent="0.25">
      <c r="A5634" s="85">
        <v>1487801403</v>
      </c>
      <c r="E5634" s="64"/>
      <c r="F5634" s="85" t="s">
        <v>68</v>
      </c>
    </row>
    <row r="5635" spans="1:6" x14ac:dyDescent="0.25">
      <c r="A5635" s="85">
        <v>1316998883</v>
      </c>
      <c r="E5635" s="64"/>
      <c r="F5635" s="85" t="s">
        <v>70</v>
      </c>
    </row>
    <row r="5636" spans="1:6" x14ac:dyDescent="0.25">
      <c r="A5636" s="85">
        <v>1740514892</v>
      </c>
      <c r="E5636" s="64"/>
      <c r="F5636" s="85" t="s">
        <v>63</v>
      </c>
    </row>
    <row r="5637" spans="1:6" x14ac:dyDescent="0.25">
      <c r="A5637" s="85">
        <v>1992776389</v>
      </c>
      <c r="E5637" s="64"/>
      <c r="F5637" s="85" t="s">
        <v>63</v>
      </c>
    </row>
    <row r="5638" spans="1:6" x14ac:dyDescent="0.25">
      <c r="A5638" s="85">
        <v>1164524815</v>
      </c>
      <c r="E5638"/>
      <c r="F5638" s="85" t="s">
        <v>67</v>
      </c>
    </row>
    <row r="5639" spans="1:6" x14ac:dyDescent="0.25">
      <c r="A5639" s="85">
        <v>1316225360</v>
      </c>
      <c r="E5639"/>
      <c r="F5639" s="85" t="s">
        <v>66</v>
      </c>
    </row>
    <row r="5640" spans="1:6" x14ac:dyDescent="0.25">
      <c r="A5640" s="85">
        <v>1033113691</v>
      </c>
      <c r="E5640"/>
      <c r="F5640" s="85" t="s">
        <v>66</v>
      </c>
    </row>
    <row r="5641" spans="1:6" x14ac:dyDescent="0.25">
      <c r="A5641" s="85">
        <v>1831485770</v>
      </c>
      <c r="E5641"/>
      <c r="F5641" s="85" t="s">
        <v>63</v>
      </c>
    </row>
    <row r="5642" spans="1:6" x14ac:dyDescent="0.25">
      <c r="A5642" s="85">
        <v>1336463082</v>
      </c>
      <c r="E5642"/>
      <c r="F5642" s="85" t="s">
        <v>68</v>
      </c>
    </row>
    <row r="5643" spans="1:6" x14ac:dyDescent="0.25">
      <c r="A5643" s="85">
        <v>1255659868</v>
      </c>
      <c r="E5643" s="64"/>
      <c r="F5643" s="85" t="s">
        <v>63</v>
      </c>
    </row>
    <row r="5644" spans="1:6" x14ac:dyDescent="0.25">
      <c r="A5644" s="85">
        <v>1992969281</v>
      </c>
      <c r="E5644"/>
      <c r="F5644" s="85" t="s">
        <v>66</v>
      </c>
    </row>
    <row r="5645" spans="1:6" x14ac:dyDescent="0.25">
      <c r="A5645" s="85">
        <v>1568721900</v>
      </c>
      <c r="E5645" s="64"/>
      <c r="F5645" s="85" t="s">
        <v>66</v>
      </c>
    </row>
    <row r="5646" spans="1:6" x14ac:dyDescent="0.25">
      <c r="A5646" s="85">
        <v>1942644323</v>
      </c>
      <c r="E5646"/>
      <c r="F5646" s="85" t="s">
        <v>63</v>
      </c>
    </row>
    <row r="5647" spans="1:6" x14ac:dyDescent="0.25">
      <c r="A5647" s="85">
        <v>1891033213</v>
      </c>
      <c r="E5647" s="64"/>
      <c r="F5647" s="85" t="s">
        <v>63</v>
      </c>
    </row>
    <row r="5648" spans="1:6" x14ac:dyDescent="0.25">
      <c r="A5648" s="85">
        <v>1912395088</v>
      </c>
      <c r="E5648"/>
      <c r="F5648" s="85" t="s">
        <v>66</v>
      </c>
    </row>
    <row r="5649" spans="1:6" x14ac:dyDescent="0.25">
      <c r="A5649" s="85">
        <v>1326433749</v>
      </c>
      <c r="E5649" s="64"/>
      <c r="F5649" s="85" t="s">
        <v>63</v>
      </c>
    </row>
    <row r="5650" spans="1:6" x14ac:dyDescent="0.25">
      <c r="A5650" s="85">
        <v>1700270352</v>
      </c>
      <c r="E5650"/>
      <c r="F5650" s="85" t="s">
        <v>70</v>
      </c>
    </row>
    <row r="5651" spans="1:6" x14ac:dyDescent="0.25">
      <c r="A5651" s="85">
        <v>1619332871</v>
      </c>
      <c r="E5651" s="64"/>
      <c r="F5651" s="85" t="s">
        <v>70</v>
      </c>
    </row>
    <row r="5652" spans="1:6" x14ac:dyDescent="0.25">
      <c r="A5652" s="85">
        <v>1992275614</v>
      </c>
      <c r="E5652"/>
      <c r="F5652" s="85" t="s">
        <v>66</v>
      </c>
    </row>
    <row r="5653" spans="1:6" x14ac:dyDescent="0.25">
      <c r="A5653" s="85">
        <v>1801567367</v>
      </c>
      <c r="E5653" s="64"/>
      <c r="F5653" s="85" t="s">
        <v>63</v>
      </c>
    </row>
    <row r="5654" spans="1:6" x14ac:dyDescent="0.25">
      <c r="A5654" s="85">
        <v>1205826419</v>
      </c>
      <c r="E5654" s="64"/>
      <c r="F5654" s="85" t="s">
        <v>68</v>
      </c>
    </row>
    <row r="5655" spans="1:6" x14ac:dyDescent="0.25">
      <c r="A5655" s="85">
        <v>1992735757</v>
      </c>
      <c r="E5655" s="64"/>
      <c r="F5655" s="85" t="s">
        <v>63</v>
      </c>
    </row>
    <row r="5656" spans="1:6" x14ac:dyDescent="0.25">
      <c r="A5656" s="85">
        <v>1629167713</v>
      </c>
      <c r="E5656" s="64"/>
      <c r="F5656" s="85" t="s">
        <v>63</v>
      </c>
    </row>
    <row r="5657" spans="1:6" x14ac:dyDescent="0.25">
      <c r="A5657" s="85">
        <v>1558387597</v>
      </c>
      <c r="E5657" s="64"/>
      <c r="F5657" s="85" t="s">
        <v>63</v>
      </c>
    </row>
    <row r="5658" spans="1:6" x14ac:dyDescent="0.25">
      <c r="A5658" s="85">
        <v>1790945889</v>
      </c>
      <c r="E5658" s="64"/>
      <c r="F5658" s="85" t="s">
        <v>63</v>
      </c>
    </row>
    <row r="5659" spans="1:6" x14ac:dyDescent="0.25">
      <c r="A5659" s="85">
        <v>1679585228</v>
      </c>
      <c r="E5659" s="64"/>
      <c r="F5659" s="85" t="s">
        <v>66</v>
      </c>
    </row>
    <row r="5660" spans="1:6" x14ac:dyDescent="0.25">
      <c r="A5660" s="85">
        <v>1255668968</v>
      </c>
      <c r="E5660"/>
      <c r="F5660" s="85" t="s">
        <v>66</v>
      </c>
    </row>
    <row r="5661" spans="1:6" x14ac:dyDescent="0.25">
      <c r="A5661" s="85">
        <v>1871876060</v>
      </c>
      <c r="E5661"/>
      <c r="F5661" s="85" t="s">
        <v>68</v>
      </c>
    </row>
    <row r="5662" spans="1:6" x14ac:dyDescent="0.25">
      <c r="A5662" s="85">
        <v>1851579809</v>
      </c>
      <c r="E5662"/>
      <c r="F5662" s="85" t="s">
        <v>66</v>
      </c>
    </row>
    <row r="5663" spans="1:6" x14ac:dyDescent="0.25">
      <c r="A5663" s="85">
        <v>1982854311</v>
      </c>
      <c r="E5663"/>
      <c r="F5663" s="85" t="s">
        <v>68</v>
      </c>
    </row>
    <row r="5664" spans="1:6" x14ac:dyDescent="0.25">
      <c r="A5664" s="85">
        <v>1639460470</v>
      </c>
      <c r="E5664" s="64"/>
      <c r="F5664" s="85" t="s">
        <v>63</v>
      </c>
    </row>
    <row r="5665" spans="1:6" x14ac:dyDescent="0.25">
      <c r="A5665" s="85">
        <v>1114220639</v>
      </c>
      <c r="E5665"/>
      <c r="F5665" s="85" t="s">
        <v>63</v>
      </c>
    </row>
    <row r="5666" spans="1:6" x14ac:dyDescent="0.25">
      <c r="A5666" s="85">
        <v>1750621579</v>
      </c>
      <c r="E5666" s="64"/>
      <c r="F5666" s="85" t="s">
        <v>66</v>
      </c>
    </row>
    <row r="5667" spans="1:6" x14ac:dyDescent="0.25">
      <c r="A5667" s="85">
        <v>1306264130</v>
      </c>
      <c r="E5667"/>
      <c r="F5667" s="85" t="s">
        <v>63</v>
      </c>
    </row>
    <row r="5668" spans="1:6" x14ac:dyDescent="0.25">
      <c r="A5668" s="85">
        <v>1366618209</v>
      </c>
      <c r="E5668" s="64"/>
      <c r="F5668" s="85" t="s">
        <v>66</v>
      </c>
    </row>
    <row r="5669" spans="1:6" x14ac:dyDescent="0.25">
      <c r="A5669" s="85">
        <v>1629489505</v>
      </c>
      <c r="E5669" s="64"/>
      <c r="F5669" s="85" t="s">
        <v>70</v>
      </c>
    </row>
    <row r="5670" spans="1:6" x14ac:dyDescent="0.25">
      <c r="A5670" s="85">
        <v>1437658705</v>
      </c>
      <c r="E5670" s="64"/>
      <c r="F5670" s="85" t="s">
        <v>66</v>
      </c>
    </row>
    <row r="5671" spans="1:6" x14ac:dyDescent="0.25">
      <c r="A5671" s="85">
        <v>1649781030</v>
      </c>
      <c r="E5671"/>
      <c r="F5671" s="85" t="s">
        <v>66</v>
      </c>
    </row>
    <row r="5672" spans="1:6" x14ac:dyDescent="0.25">
      <c r="A5672" s="85">
        <v>1982145181</v>
      </c>
      <c r="E5672" s="64"/>
      <c r="F5672" s="85" t="s">
        <v>67</v>
      </c>
    </row>
    <row r="5673" spans="1:6" x14ac:dyDescent="0.25">
      <c r="A5673" s="85">
        <v>1487305173</v>
      </c>
      <c r="E5673" s="64"/>
      <c r="F5673" s="85" t="s">
        <v>66</v>
      </c>
    </row>
    <row r="5674" spans="1:6" x14ac:dyDescent="0.25">
      <c r="A5674" s="85">
        <v>1104907914</v>
      </c>
      <c r="E5674" s="64"/>
      <c r="F5674" s="85" t="s">
        <v>67</v>
      </c>
    </row>
    <row r="5675" spans="1:6" x14ac:dyDescent="0.25">
      <c r="A5675" s="85">
        <v>1346229150</v>
      </c>
      <c r="E5675"/>
      <c r="F5675" s="85" t="s">
        <v>63</v>
      </c>
    </row>
    <row r="5676" spans="1:6" x14ac:dyDescent="0.25">
      <c r="A5676" s="85">
        <v>1568462240</v>
      </c>
      <c r="E5676" s="64"/>
      <c r="F5676" s="85" t="s">
        <v>63</v>
      </c>
    </row>
    <row r="5677" spans="1:6" x14ac:dyDescent="0.25">
      <c r="A5677" s="85">
        <v>1811927981</v>
      </c>
      <c r="E5677"/>
      <c r="F5677" s="85" t="s">
        <v>68</v>
      </c>
    </row>
    <row r="5678" spans="1:6" x14ac:dyDescent="0.25">
      <c r="A5678" s="85">
        <v>1467415604</v>
      </c>
      <c r="E5678"/>
      <c r="F5678" s="85" t="s">
        <v>66</v>
      </c>
    </row>
    <row r="5679" spans="1:6" x14ac:dyDescent="0.25">
      <c r="A5679" s="85">
        <v>1063458719</v>
      </c>
      <c r="E5679"/>
      <c r="F5679" s="85" t="s">
        <v>63</v>
      </c>
    </row>
    <row r="5680" spans="1:6" x14ac:dyDescent="0.25">
      <c r="A5680" s="85">
        <v>1780608406</v>
      </c>
      <c r="E5680" s="64"/>
      <c r="F5680" s="85" t="s">
        <v>66</v>
      </c>
    </row>
    <row r="5681" spans="1:6" x14ac:dyDescent="0.25">
      <c r="A5681" s="85">
        <v>1316120157</v>
      </c>
      <c r="E5681"/>
      <c r="F5681" s="85" t="s">
        <v>63</v>
      </c>
    </row>
    <row r="5682" spans="1:6" x14ac:dyDescent="0.25">
      <c r="A5682" s="85">
        <v>1073615712</v>
      </c>
      <c r="E5682" s="64"/>
      <c r="F5682" s="85" t="s">
        <v>63</v>
      </c>
    </row>
    <row r="5683" spans="1:6" x14ac:dyDescent="0.25">
      <c r="A5683" s="85">
        <v>1053377093</v>
      </c>
      <c r="E5683" s="64"/>
      <c r="F5683" s="85" t="s">
        <v>67</v>
      </c>
    </row>
    <row r="5684" spans="1:6" x14ac:dyDescent="0.25">
      <c r="A5684" s="85">
        <v>1134166291</v>
      </c>
      <c r="E5684" s="64"/>
      <c r="F5684" s="85" t="s">
        <v>70</v>
      </c>
    </row>
    <row r="5685" spans="1:6" x14ac:dyDescent="0.25">
      <c r="A5685" s="85">
        <v>1467656058</v>
      </c>
      <c r="E5685"/>
      <c r="F5685" s="85" t="s">
        <v>67</v>
      </c>
    </row>
    <row r="5686" spans="1:6" x14ac:dyDescent="0.25">
      <c r="A5686" s="85">
        <v>1720222102</v>
      </c>
      <c r="E5686" s="64"/>
      <c r="F5686" s="85" t="s">
        <v>63</v>
      </c>
    </row>
    <row r="5687" spans="1:6" x14ac:dyDescent="0.25">
      <c r="A5687" s="85">
        <v>1346419355</v>
      </c>
      <c r="E5687"/>
      <c r="F5687" s="85" t="s">
        <v>68</v>
      </c>
    </row>
    <row r="5688" spans="1:6" x14ac:dyDescent="0.25">
      <c r="A5688" s="85">
        <v>1962710715</v>
      </c>
      <c r="E5688"/>
      <c r="F5688" s="85" t="s">
        <v>66</v>
      </c>
    </row>
    <row r="5689" spans="1:6" x14ac:dyDescent="0.25">
      <c r="A5689" s="85">
        <v>1043520380</v>
      </c>
      <c r="E5689"/>
      <c r="F5689" s="85" t="s">
        <v>66</v>
      </c>
    </row>
    <row r="5690" spans="1:6" x14ac:dyDescent="0.25">
      <c r="A5690" s="85">
        <v>1154697472</v>
      </c>
      <c r="E5690"/>
      <c r="F5690" s="85" t="s">
        <v>67</v>
      </c>
    </row>
    <row r="5691" spans="1:6" x14ac:dyDescent="0.25">
      <c r="A5691" s="85">
        <v>1235489758</v>
      </c>
      <c r="E5691" s="64"/>
      <c r="F5691" s="85" t="s">
        <v>63</v>
      </c>
    </row>
    <row r="5692" spans="1:6" x14ac:dyDescent="0.25">
      <c r="A5692" s="85">
        <v>1730488099</v>
      </c>
      <c r="E5692"/>
      <c r="F5692" s="85" t="s">
        <v>63</v>
      </c>
    </row>
    <row r="5693" spans="1:6" x14ac:dyDescent="0.25">
      <c r="A5693" s="85">
        <v>1871995399</v>
      </c>
      <c r="E5693" s="64"/>
      <c r="F5693" s="85" t="s">
        <v>66</v>
      </c>
    </row>
    <row r="5694" spans="1:6" x14ac:dyDescent="0.25">
      <c r="A5694" s="85">
        <v>1457693533</v>
      </c>
      <c r="E5694" s="64"/>
      <c r="F5694" s="85" t="s">
        <v>68</v>
      </c>
    </row>
    <row r="5695" spans="1:6" x14ac:dyDescent="0.25">
      <c r="A5695" s="85">
        <v>1164451688</v>
      </c>
      <c r="E5695" s="64"/>
      <c r="F5695" s="85" t="s">
        <v>63</v>
      </c>
    </row>
    <row r="5696" spans="1:6" x14ac:dyDescent="0.25">
      <c r="A5696" s="85">
        <v>1528327707</v>
      </c>
      <c r="E5696" s="64"/>
      <c r="F5696" s="85" t="s">
        <v>70</v>
      </c>
    </row>
    <row r="5697" spans="1:6" x14ac:dyDescent="0.25">
      <c r="A5697" s="85">
        <v>1952078198</v>
      </c>
      <c r="E5697"/>
      <c r="F5697" s="85" t="s">
        <v>67</v>
      </c>
    </row>
    <row r="5698" spans="1:6" x14ac:dyDescent="0.25">
      <c r="A5698" s="85">
        <v>1518690908</v>
      </c>
      <c r="E5698" s="64"/>
      <c r="F5698" s="85" t="s">
        <v>66</v>
      </c>
    </row>
    <row r="5699" spans="1:6" x14ac:dyDescent="0.25">
      <c r="A5699" s="85">
        <v>1740906437</v>
      </c>
      <c r="E5699"/>
      <c r="F5699" s="85" t="s">
        <v>70</v>
      </c>
    </row>
    <row r="5700" spans="1:6" x14ac:dyDescent="0.25">
      <c r="A5700" s="85">
        <v>1861104416</v>
      </c>
      <c r="E5700"/>
      <c r="F5700" s="85" t="s">
        <v>63</v>
      </c>
    </row>
    <row r="5701" spans="1:6" x14ac:dyDescent="0.25">
      <c r="A5701" s="85">
        <v>1225080906</v>
      </c>
      <c r="E5701" s="64"/>
      <c r="F5701" s="85" t="s">
        <v>66</v>
      </c>
    </row>
    <row r="5702" spans="1:6" x14ac:dyDescent="0.25">
      <c r="A5702" s="85">
        <v>1225081177</v>
      </c>
      <c r="E5702" s="64"/>
      <c r="F5702" s="85" t="s">
        <v>63</v>
      </c>
    </row>
    <row r="5703" spans="1:6" x14ac:dyDescent="0.25">
      <c r="A5703" s="85">
        <v>1457433088</v>
      </c>
      <c r="E5703" s="64"/>
      <c r="F5703" s="85" t="s">
        <v>63</v>
      </c>
    </row>
    <row r="5704" spans="1:6" x14ac:dyDescent="0.25">
      <c r="A5704" s="85">
        <v>1558342832</v>
      </c>
      <c r="E5704"/>
      <c r="F5704" s="85" t="s">
        <v>70</v>
      </c>
    </row>
    <row r="5705" spans="1:6" x14ac:dyDescent="0.25">
      <c r="A5705" s="85">
        <v>1154311751</v>
      </c>
      <c r="E5705"/>
      <c r="F5705" s="85" t="s">
        <v>63</v>
      </c>
    </row>
    <row r="5706" spans="1:6" x14ac:dyDescent="0.25">
      <c r="A5706" s="85">
        <v>1407883036</v>
      </c>
      <c r="E5706"/>
      <c r="F5706" s="85" t="s">
        <v>66</v>
      </c>
    </row>
    <row r="5707" spans="1:6" x14ac:dyDescent="0.25">
      <c r="A5707" s="85">
        <v>1295818680</v>
      </c>
      <c r="E5707"/>
      <c r="F5707" s="85" t="s">
        <v>67</v>
      </c>
    </row>
    <row r="5708" spans="1:6" x14ac:dyDescent="0.25">
      <c r="A5708" s="85">
        <v>1568447670</v>
      </c>
      <c r="E5708"/>
      <c r="F5708" s="85" t="s">
        <v>68</v>
      </c>
    </row>
    <row r="5709" spans="1:6" x14ac:dyDescent="0.25">
      <c r="A5709" s="85">
        <v>1902859184</v>
      </c>
      <c r="E5709"/>
      <c r="F5709" s="85" t="s">
        <v>67</v>
      </c>
    </row>
    <row r="5710" spans="1:6" x14ac:dyDescent="0.25">
      <c r="A5710" s="85">
        <v>1518934736</v>
      </c>
      <c r="E5710" s="64"/>
      <c r="F5710" s="85" t="s">
        <v>66</v>
      </c>
    </row>
    <row r="5711" spans="1:6" x14ac:dyDescent="0.25">
      <c r="A5711" s="85">
        <v>1760792576</v>
      </c>
      <c r="E5711" s="64"/>
      <c r="F5711" s="85" t="s">
        <v>70</v>
      </c>
    </row>
    <row r="5712" spans="1:6" x14ac:dyDescent="0.25">
      <c r="A5712" s="85">
        <v>1285830778</v>
      </c>
      <c r="E5712"/>
      <c r="F5712" s="85" t="s">
        <v>68</v>
      </c>
    </row>
    <row r="5713" spans="1:6" x14ac:dyDescent="0.25">
      <c r="A5713" s="85">
        <v>1033231907</v>
      </c>
      <c r="E5713"/>
      <c r="F5713" s="85" t="s">
        <v>66</v>
      </c>
    </row>
    <row r="5714" spans="1:6" x14ac:dyDescent="0.25">
      <c r="A5714" s="85">
        <v>1821090192</v>
      </c>
      <c r="E5714"/>
      <c r="F5714" s="85" t="s">
        <v>63</v>
      </c>
    </row>
    <row r="5715" spans="1:6" x14ac:dyDescent="0.25">
      <c r="A5715" s="85">
        <v>1194936625</v>
      </c>
      <c r="E5715"/>
      <c r="F5715" s="85" t="s">
        <v>63</v>
      </c>
    </row>
    <row r="5716" spans="1:6" x14ac:dyDescent="0.25">
      <c r="A5716" s="85">
        <v>1730322389</v>
      </c>
      <c r="E5716" s="64"/>
      <c r="F5716" s="85" t="s">
        <v>67</v>
      </c>
    </row>
    <row r="5717" spans="1:6" x14ac:dyDescent="0.25">
      <c r="A5717" s="85">
        <v>1548262918</v>
      </c>
      <c r="E5717"/>
      <c r="F5717" s="85" t="s">
        <v>66</v>
      </c>
    </row>
    <row r="5718" spans="1:6" x14ac:dyDescent="0.25">
      <c r="A5718" s="85">
        <v>1770744575</v>
      </c>
      <c r="E5718" s="64"/>
      <c r="F5718" s="85" t="s">
        <v>67</v>
      </c>
    </row>
    <row r="5719" spans="1:6" x14ac:dyDescent="0.25">
      <c r="A5719" s="85">
        <v>1699897249</v>
      </c>
      <c r="E5719"/>
      <c r="F5719" s="85" t="s">
        <v>66</v>
      </c>
    </row>
    <row r="5720" spans="1:6" x14ac:dyDescent="0.25">
      <c r="A5720" s="85">
        <v>1073538245</v>
      </c>
      <c r="E5720"/>
      <c r="F5720" s="85" t="s">
        <v>68</v>
      </c>
    </row>
    <row r="5721" spans="1:6" x14ac:dyDescent="0.25">
      <c r="A5721" s="85">
        <v>1700152261</v>
      </c>
      <c r="E5721"/>
      <c r="F5721" s="85" t="s">
        <v>68</v>
      </c>
    </row>
    <row r="5722" spans="1:6" x14ac:dyDescent="0.25">
      <c r="A5722" s="85">
        <v>1407167430</v>
      </c>
      <c r="E5722" s="64"/>
      <c r="F5722" s="85" t="s">
        <v>67</v>
      </c>
    </row>
    <row r="5723" spans="1:6" x14ac:dyDescent="0.25">
      <c r="A5723" s="85">
        <v>1912293465</v>
      </c>
      <c r="E5723" s="64"/>
      <c r="F5723" s="85" t="s">
        <v>66</v>
      </c>
    </row>
    <row r="5724" spans="1:6" x14ac:dyDescent="0.25">
      <c r="A5724" s="85">
        <v>1114202579</v>
      </c>
      <c r="E5724"/>
      <c r="F5724" s="85" t="s">
        <v>68</v>
      </c>
    </row>
    <row r="5725" spans="1:6" x14ac:dyDescent="0.25">
      <c r="A5725" s="85">
        <v>1063705309</v>
      </c>
      <c r="E5725" s="64"/>
      <c r="F5725" s="85" t="s">
        <v>63</v>
      </c>
    </row>
    <row r="5726" spans="1:6" x14ac:dyDescent="0.25">
      <c r="A5726" s="85">
        <v>1770864704</v>
      </c>
      <c r="E5726" s="64"/>
      <c r="F5726" s="85" t="s">
        <v>67</v>
      </c>
    </row>
    <row r="5727" spans="1:6" x14ac:dyDescent="0.25">
      <c r="A5727" s="85">
        <v>1417272113</v>
      </c>
      <c r="E5727"/>
      <c r="F5727" s="85" t="s">
        <v>70</v>
      </c>
    </row>
    <row r="5728" spans="1:6" x14ac:dyDescent="0.25">
      <c r="A5728" s="85">
        <v>1649693326</v>
      </c>
      <c r="E5728"/>
      <c r="F5728" s="85" t="s">
        <v>70</v>
      </c>
    </row>
    <row r="5729" spans="1:6" x14ac:dyDescent="0.25">
      <c r="A5729" s="85">
        <v>1083024715</v>
      </c>
      <c r="E5729" s="64"/>
      <c r="F5729" s="85" t="s">
        <v>63</v>
      </c>
    </row>
    <row r="5730" spans="1:6" x14ac:dyDescent="0.25">
      <c r="A5730" s="85">
        <v>1760401749</v>
      </c>
      <c r="E5730"/>
      <c r="F5730" s="85" t="s">
        <v>70</v>
      </c>
    </row>
    <row r="5731" spans="1:6" x14ac:dyDescent="0.25">
      <c r="A5731" s="85">
        <v>1881184091</v>
      </c>
      <c r="E5731"/>
      <c r="F5731" s="85" t="s">
        <v>66</v>
      </c>
    </row>
    <row r="5732" spans="1:6" x14ac:dyDescent="0.25">
      <c r="A5732" s="85">
        <v>1558846568</v>
      </c>
      <c r="E5732" s="64"/>
      <c r="F5732" s="85" t="s">
        <v>66</v>
      </c>
    </row>
    <row r="5733" spans="1:6" x14ac:dyDescent="0.25">
      <c r="A5733" s="85">
        <v>1003477894</v>
      </c>
      <c r="E5733" s="64"/>
      <c r="F5733" s="85" t="s">
        <v>66</v>
      </c>
    </row>
    <row r="5734" spans="1:6" x14ac:dyDescent="0.25">
      <c r="A5734" s="85">
        <v>1649897406</v>
      </c>
      <c r="E5734" s="64"/>
      <c r="F5734" s="85" t="s">
        <v>67</v>
      </c>
    </row>
    <row r="5735" spans="1:6" x14ac:dyDescent="0.25">
      <c r="A5735" s="85">
        <v>1558038901</v>
      </c>
      <c r="E5735" s="64"/>
      <c r="F5735" s="85" t="s">
        <v>70</v>
      </c>
    </row>
    <row r="5736" spans="1:6" x14ac:dyDescent="0.25">
      <c r="A5736" s="85">
        <v>1205542727</v>
      </c>
      <c r="E5736" s="64"/>
      <c r="F5736" s="85" t="s">
        <v>63</v>
      </c>
    </row>
    <row r="5737" spans="1:6" x14ac:dyDescent="0.25">
      <c r="A5737" s="85">
        <v>1245213453</v>
      </c>
      <c r="E5737"/>
      <c r="F5737" s="85" t="s">
        <v>63</v>
      </c>
    </row>
    <row r="5738" spans="1:6" x14ac:dyDescent="0.25">
      <c r="A5738" s="85">
        <v>1457359697</v>
      </c>
      <c r="E5738"/>
      <c r="F5738" s="85" t="s">
        <v>68</v>
      </c>
    </row>
    <row r="5739" spans="1:6" x14ac:dyDescent="0.25">
      <c r="A5739" s="85">
        <v>1689856643</v>
      </c>
      <c r="E5739" s="64"/>
      <c r="F5739" s="85" t="s">
        <v>66</v>
      </c>
    </row>
    <row r="5740" spans="1:6" x14ac:dyDescent="0.25">
      <c r="A5740" s="85">
        <v>1184622151</v>
      </c>
      <c r="E5740" s="64"/>
      <c r="F5740" s="85" t="s">
        <v>66</v>
      </c>
    </row>
    <row r="5741" spans="1:6" x14ac:dyDescent="0.25">
      <c r="A5741" s="85">
        <v>1467410308</v>
      </c>
      <c r="E5741"/>
      <c r="F5741" s="85" t="s">
        <v>66</v>
      </c>
    </row>
    <row r="5742" spans="1:6" x14ac:dyDescent="0.25">
      <c r="A5742" s="85">
        <v>1558307678</v>
      </c>
      <c r="E5742"/>
      <c r="F5742" s="85" t="s">
        <v>66</v>
      </c>
    </row>
    <row r="5743" spans="1:6" x14ac:dyDescent="0.25">
      <c r="A5743" s="85">
        <v>1053334490</v>
      </c>
      <c r="E5743" s="64"/>
      <c r="F5743" s="85" t="s">
        <v>63</v>
      </c>
    </row>
    <row r="5744" spans="1:6" x14ac:dyDescent="0.25">
      <c r="A5744" s="85">
        <v>1265403661</v>
      </c>
      <c r="E5744" s="64"/>
      <c r="F5744" s="85" t="s">
        <v>63</v>
      </c>
    </row>
    <row r="5745" spans="1:6" x14ac:dyDescent="0.25">
      <c r="A5745" s="85">
        <v>1003851510</v>
      </c>
      <c r="E5745" s="64"/>
      <c r="F5745" s="85" t="s">
        <v>70</v>
      </c>
    </row>
    <row r="5746" spans="1:6" x14ac:dyDescent="0.25">
      <c r="A5746" s="85">
        <v>1881613305</v>
      </c>
      <c r="E5746" s="64"/>
      <c r="F5746" s="85" t="s">
        <v>67</v>
      </c>
    </row>
    <row r="5747" spans="1:6" x14ac:dyDescent="0.25">
      <c r="A5747" s="85">
        <v>1568444545</v>
      </c>
      <c r="E5747" s="64"/>
      <c r="F5747" s="85" t="s">
        <v>70</v>
      </c>
    </row>
    <row r="5748" spans="1:6" x14ac:dyDescent="0.25">
      <c r="A5748" s="85">
        <v>1255493185</v>
      </c>
      <c r="E5748" s="64"/>
      <c r="F5748" s="85" t="s">
        <v>66</v>
      </c>
    </row>
    <row r="5749" spans="1:6" x14ac:dyDescent="0.25">
      <c r="A5749" s="85">
        <v>1265608186</v>
      </c>
      <c r="E5749"/>
      <c r="F5749" s="85" t="s">
        <v>70</v>
      </c>
    </row>
    <row r="5750" spans="1:6" x14ac:dyDescent="0.25">
      <c r="A5750" s="85">
        <v>1891719316</v>
      </c>
      <c r="E5750"/>
      <c r="F5750" s="85" t="s">
        <v>63</v>
      </c>
    </row>
    <row r="5751" spans="1:6" x14ac:dyDescent="0.25">
      <c r="A5751" s="85">
        <v>1275730657</v>
      </c>
      <c r="E5751"/>
      <c r="F5751" s="85" t="s">
        <v>68</v>
      </c>
    </row>
    <row r="5752" spans="1:6" x14ac:dyDescent="0.25">
      <c r="A5752" s="85">
        <v>1043395650</v>
      </c>
      <c r="E5752"/>
      <c r="F5752" s="85" t="s">
        <v>63</v>
      </c>
    </row>
    <row r="5753" spans="1:6" x14ac:dyDescent="0.25">
      <c r="A5753" s="85">
        <v>1053432104</v>
      </c>
      <c r="E5753"/>
      <c r="F5753" s="85" t="s">
        <v>67</v>
      </c>
    </row>
    <row r="5754" spans="1:6" x14ac:dyDescent="0.25">
      <c r="A5754" s="85">
        <v>1710994231</v>
      </c>
      <c r="E5754"/>
      <c r="F5754" s="85" t="s">
        <v>63</v>
      </c>
    </row>
    <row r="5755" spans="1:6" x14ac:dyDescent="0.25">
      <c r="A5755" s="85">
        <v>1902880719</v>
      </c>
      <c r="E5755"/>
      <c r="F5755" s="85" t="s">
        <v>63</v>
      </c>
    </row>
    <row r="5756" spans="1:6" x14ac:dyDescent="0.25">
      <c r="A5756" s="85">
        <v>1851552624</v>
      </c>
      <c r="E5756" s="64"/>
      <c r="F5756" s="85" t="s">
        <v>67</v>
      </c>
    </row>
    <row r="5757" spans="1:6" x14ac:dyDescent="0.25">
      <c r="A5757" s="85">
        <v>1013901339</v>
      </c>
      <c r="E5757"/>
      <c r="F5757" s="85" t="s">
        <v>63</v>
      </c>
    </row>
    <row r="5758" spans="1:6" x14ac:dyDescent="0.25">
      <c r="A5758" s="85">
        <v>1972865673</v>
      </c>
      <c r="E5758"/>
      <c r="F5758" s="85" t="s">
        <v>66</v>
      </c>
    </row>
    <row r="5759" spans="1:6" x14ac:dyDescent="0.25">
      <c r="A5759" s="85">
        <v>1851638829</v>
      </c>
      <c r="E5759" s="64"/>
      <c r="F5759" s="85" t="s">
        <v>63</v>
      </c>
    </row>
    <row r="5760" spans="1:6" x14ac:dyDescent="0.25">
      <c r="A5760" s="85">
        <v>1073933651</v>
      </c>
      <c r="E5760" s="64"/>
      <c r="F5760" s="85" t="s">
        <v>67</v>
      </c>
    </row>
    <row r="5761" spans="1:6" x14ac:dyDescent="0.25">
      <c r="A5761" s="85">
        <v>1447660998</v>
      </c>
      <c r="E5761" s="64"/>
      <c r="F5761" s="85" t="s">
        <v>63</v>
      </c>
    </row>
    <row r="5762" spans="1:6" x14ac:dyDescent="0.25">
      <c r="A5762" s="85">
        <v>1972919447</v>
      </c>
      <c r="E5762" s="64"/>
      <c r="F5762" s="85" t="s">
        <v>68</v>
      </c>
    </row>
    <row r="5763" spans="1:6" x14ac:dyDescent="0.25">
      <c r="A5763" s="85">
        <v>1518341023</v>
      </c>
      <c r="E5763"/>
      <c r="F5763" s="85" t="s">
        <v>63</v>
      </c>
    </row>
    <row r="5764" spans="1:6" x14ac:dyDescent="0.25">
      <c r="A5764" s="85">
        <v>1194106393</v>
      </c>
      <c r="E5764"/>
      <c r="F5764" s="85" t="s">
        <v>63</v>
      </c>
    </row>
    <row r="5765" spans="1:6" x14ac:dyDescent="0.25">
      <c r="A5765" s="85">
        <v>1265800718</v>
      </c>
      <c r="E5765" s="64"/>
      <c r="F5765" s="85" t="s">
        <v>63</v>
      </c>
    </row>
    <row r="5766" spans="1:6" x14ac:dyDescent="0.25">
      <c r="A5766" s="85">
        <v>1518954726</v>
      </c>
      <c r="E5766"/>
      <c r="F5766" s="85" t="s">
        <v>63</v>
      </c>
    </row>
    <row r="5767" spans="1:6" x14ac:dyDescent="0.25">
      <c r="A5767" s="85">
        <v>1962630962</v>
      </c>
      <c r="E5767"/>
      <c r="F5767" s="85" t="s">
        <v>63</v>
      </c>
    </row>
    <row r="5768" spans="1:6" x14ac:dyDescent="0.25">
      <c r="A5768" s="85">
        <v>1841700226</v>
      </c>
      <c r="E5768" s="64"/>
      <c r="F5768" s="85" t="s">
        <v>63</v>
      </c>
    </row>
    <row r="5769" spans="1:6" x14ac:dyDescent="0.25">
      <c r="A5769" s="85">
        <v>1649758871</v>
      </c>
      <c r="E5769"/>
      <c r="F5769" s="85" t="s">
        <v>70</v>
      </c>
    </row>
    <row r="5770" spans="1:6" x14ac:dyDescent="0.25">
      <c r="A5770" s="85">
        <v>1457815797</v>
      </c>
      <c r="E5770" s="64"/>
      <c r="F5770" s="85" t="s">
        <v>66</v>
      </c>
    </row>
    <row r="5771" spans="1:6" x14ac:dyDescent="0.25">
      <c r="A5771" s="85">
        <v>1396206983</v>
      </c>
      <c r="E5771"/>
      <c r="F5771" s="85" t="s">
        <v>70</v>
      </c>
    </row>
    <row r="5772" spans="1:6" x14ac:dyDescent="0.25">
      <c r="A5772" s="85">
        <v>1063075976</v>
      </c>
      <c r="E5772" s="64"/>
      <c r="F5772" s="85" t="s">
        <v>66</v>
      </c>
    </row>
    <row r="5773" spans="1:6" x14ac:dyDescent="0.25">
      <c r="A5773" s="85">
        <v>1194434167</v>
      </c>
      <c r="E5773"/>
      <c r="F5773" s="85" t="s">
        <v>63</v>
      </c>
    </row>
    <row r="5774" spans="1:6" x14ac:dyDescent="0.25">
      <c r="A5774" s="85">
        <v>1437869526</v>
      </c>
      <c r="E5774"/>
      <c r="F5774" s="85" t="s">
        <v>63</v>
      </c>
    </row>
    <row r="5775" spans="1:6" x14ac:dyDescent="0.25">
      <c r="A5775" s="85">
        <v>1447967567</v>
      </c>
      <c r="E5775"/>
      <c r="F5775" s="85" t="s">
        <v>63</v>
      </c>
    </row>
    <row r="5776" spans="1:6" x14ac:dyDescent="0.25">
      <c r="A5776" s="85">
        <v>1740240803</v>
      </c>
      <c r="E5776" s="64"/>
      <c r="F5776" s="85" t="s">
        <v>67</v>
      </c>
    </row>
    <row r="5777" spans="1:6" x14ac:dyDescent="0.25">
      <c r="A5777" s="85">
        <v>1851377394</v>
      </c>
      <c r="E5777" s="64"/>
      <c r="F5777" s="85" t="s">
        <v>63</v>
      </c>
    </row>
    <row r="5778" spans="1:6" x14ac:dyDescent="0.25">
      <c r="A5778" s="85">
        <v>1801800263</v>
      </c>
      <c r="E5778" s="64"/>
      <c r="F5778" s="85" t="s">
        <v>70</v>
      </c>
    </row>
    <row r="5779" spans="1:6" x14ac:dyDescent="0.25">
      <c r="A5779" s="85">
        <v>1043286453</v>
      </c>
      <c r="E5779" s="64"/>
      <c r="F5779" s="85" t="s">
        <v>70</v>
      </c>
    </row>
    <row r="5780" spans="1:6" x14ac:dyDescent="0.25">
      <c r="A5780" s="85">
        <v>1295732568</v>
      </c>
      <c r="E5780"/>
      <c r="F5780" s="85" t="s">
        <v>66</v>
      </c>
    </row>
    <row r="5781" spans="1:6" x14ac:dyDescent="0.25">
      <c r="A5781" s="85">
        <v>1689618753</v>
      </c>
      <c r="E5781"/>
      <c r="F5781" s="85" t="s">
        <v>70</v>
      </c>
    </row>
    <row r="5782" spans="1:6" x14ac:dyDescent="0.25">
      <c r="A5782" s="85">
        <v>1942496757</v>
      </c>
      <c r="E5782"/>
      <c r="F5782" s="85" t="s">
        <v>70</v>
      </c>
    </row>
    <row r="5783" spans="1:6" x14ac:dyDescent="0.25">
      <c r="A5783" s="85">
        <v>1407840408</v>
      </c>
      <c r="E5783" s="64"/>
      <c r="F5783" s="85" t="s">
        <v>63</v>
      </c>
    </row>
    <row r="5784" spans="1:6" x14ac:dyDescent="0.25">
      <c r="A5784" s="85">
        <v>1942401807</v>
      </c>
      <c r="E5784" s="64"/>
      <c r="F5784" s="85" t="s">
        <v>63</v>
      </c>
    </row>
    <row r="5785" spans="1:6" x14ac:dyDescent="0.25">
      <c r="A5785" s="85">
        <v>1619099629</v>
      </c>
      <c r="E5785" s="64"/>
      <c r="F5785" s="85" t="s">
        <v>68</v>
      </c>
    </row>
    <row r="5786" spans="1:6" x14ac:dyDescent="0.25">
      <c r="A5786" s="85">
        <v>1679777825</v>
      </c>
      <c r="E5786" s="64"/>
      <c r="F5786" s="85" t="s">
        <v>67</v>
      </c>
    </row>
    <row r="5787" spans="1:6" x14ac:dyDescent="0.25">
      <c r="A5787" s="85">
        <v>1902059314</v>
      </c>
      <c r="E5787"/>
      <c r="F5787" s="85" t="s">
        <v>63</v>
      </c>
    </row>
    <row r="5788" spans="1:6" x14ac:dyDescent="0.25">
      <c r="A5788" s="85">
        <v>1952381287</v>
      </c>
      <c r="E5788"/>
      <c r="F5788" s="85" t="s">
        <v>67</v>
      </c>
    </row>
    <row r="5789" spans="1:6" x14ac:dyDescent="0.25">
      <c r="A5789" s="85">
        <v>1346455599</v>
      </c>
      <c r="E5789"/>
      <c r="F5789" s="85" t="s">
        <v>67</v>
      </c>
    </row>
    <row r="5790" spans="1:6" x14ac:dyDescent="0.25">
      <c r="A5790" s="85">
        <v>1588602957</v>
      </c>
      <c r="E5790"/>
      <c r="F5790" s="85" t="s">
        <v>63</v>
      </c>
    </row>
    <row r="5791" spans="1:6" x14ac:dyDescent="0.25">
      <c r="A5791" s="85">
        <v>1336405695</v>
      </c>
      <c r="E5791" s="64"/>
      <c r="F5791" s="85" t="s">
        <v>66</v>
      </c>
    </row>
    <row r="5792" spans="1:6" x14ac:dyDescent="0.25">
      <c r="A5792" s="85">
        <v>1295711414</v>
      </c>
      <c r="E5792"/>
      <c r="F5792" s="85" t="s">
        <v>66</v>
      </c>
    </row>
    <row r="5793" spans="1:6" x14ac:dyDescent="0.25">
      <c r="A5793" s="85">
        <v>1437496197</v>
      </c>
      <c r="E5793" s="64"/>
      <c r="F5793" s="85" t="s">
        <v>63</v>
      </c>
    </row>
    <row r="5794" spans="1:6" x14ac:dyDescent="0.25">
      <c r="A5794" s="85">
        <v>1861626251</v>
      </c>
      <c r="E5794" s="64"/>
      <c r="F5794" s="85" t="s">
        <v>63</v>
      </c>
    </row>
    <row r="5795" spans="1:6" x14ac:dyDescent="0.25">
      <c r="A5795" s="85">
        <v>1821394370</v>
      </c>
      <c r="E5795"/>
      <c r="F5795" s="85" t="s">
        <v>63</v>
      </c>
    </row>
    <row r="5796" spans="1:6" x14ac:dyDescent="0.25">
      <c r="A5796" s="85">
        <v>1265878185</v>
      </c>
      <c r="E5796"/>
      <c r="F5796" s="85" t="s">
        <v>66</v>
      </c>
    </row>
    <row r="5797" spans="1:6" x14ac:dyDescent="0.25">
      <c r="A5797" s="85">
        <v>1306259627</v>
      </c>
      <c r="E5797"/>
      <c r="F5797" s="85" t="s">
        <v>63</v>
      </c>
    </row>
    <row r="5798" spans="1:6" x14ac:dyDescent="0.25">
      <c r="A5798" s="85">
        <v>1760894638</v>
      </c>
      <c r="E5798" s="64"/>
      <c r="F5798" s="85" t="s">
        <v>67</v>
      </c>
    </row>
    <row r="5799" spans="1:6" x14ac:dyDescent="0.25">
      <c r="A5799" s="85">
        <v>1043219819</v>
      </c>
      <c r="E5799"/>
      <c r="F5799" s="85" t="s">
        <v>63</v>
      </c>
    </row>
    <row r="5800" spans="1:6" x14ac:dyDescent="0.25">
      <c r="A5800" s="85">
        <v>1477949675</v>
      </c>
      <c r="E5800" s="64"/>
      <c r="F5800" s="85" t="s">
        <v>63</v>
      </c>
    </row>
    <row r="5801" spans="1:6" x14ac:dyDescent="0.25">
      <c r="A5801" s="85">
        <v>1821594052</v>
      </c>
      <c r="E5801"/>
      <c r="F5801" s="85" t="s">
        <v>70</v>
      </c>
    </row>
    <row r="5802" spans="1:6" x14ac:dyDescent="0.25">
      <c r="A5802" s="85">
        <v>1902451446</v>
      </c>
      <c r="E5802"/>
      <c r="F5802" s="85" t="s">
        <v>63</v>
      </c>
    </row>
    <row r="5803" spans="1:6" x14ac:dyDescent="0.25">
      <c r="A5803" s="85">
        <v>1437670544</v>
      </c>
      <c r="E5803" s="64"/>
      <c r="F5803" s="85" t="s">
        <v>63</v>
      </c>
    </row>
    <row r="5804" spans="1:6" x14ac:dyDescent="0.25">
      <c r="A5804" s="85">
        <v>1376171298</v>
      </c>
      <c r="E5804"/>
      <c r="F5804" s="85" t="s">
        <v>67</v>
      </c>
    </row>
    <row r="5805" spans="1:6" x14ac:dyDescent="0.25">
      <c r="A5805" s="85">
        <v>1699409524</v>
      </c>
      <c r="E5805"/>
      <c r="F5805" s="85" t="s">
        <v>67</v>
      </c>
    </row>
    <row r="5806" spans="1:6" x14ac:dyDescent="0.25">
      <c r="A5806" s="85">
        <v>1891414207</v>
      </c>
      <c r="E5806" s="64"/>
      <c r="F5806" s="85" t="s">
        <v>63</v>
      </c>
    </row>
    <row r="5807" spans="1:6" x14ac:dyDescent="0.25">
      <c r="A5807" s="85">
        <v>1033206594</v>
      </c>
      <c r="E5807"/>
      <c r="F5807" s="85" t="s">
        <v>66</v>
      </c>
    </row>
    <row r="5808" spans="1:6" x14ac:dyDescent="0.25">
      <c r="A5808" s="85">
        <v>1427032234</v>
      </c>
      <c r="E5808"/>
      <c r="F5808" s="85" t="s">
        <v>67</v>
      </c>
    </row>
    <row r="5809" spans="1:6" x14ac:dyDescent="0.25">
      <c r="A5809" s="85">
        <v>1730281387</v>
      </c>
      <c r="E5809"/>
      <c r="F5809" s="85" t="s">
        <v>63</v>
      </c>
    </row>
    <row r="5810" spans="1:6" x14ac:dyDescent="0.25">
      <c r="A5810" s="85">
        <v>1043219678</v>
      </c>
      <c r="E5810" s="64"/>
      <c r="F5810" s="85" t="s">
        <v>63</v>
      </c>
    </row>
    <row r="5811" spans="1:6" x14ac:dyDescent="0.25">
      <c r="A5811" s="85">
        <v>1699793372</v>
      </c>
      <c r="E5811" s="64"/>
      <c r="F5811" s="85" t="s">
        <v>63</v>
      </c>
    </row>
    <row r="5812" spans="1:6" x14ac:dyDescent="0.25">
      <c r="A5812" s="85">
        <v>1568455905</v>
      </c>
      <c r="E5812"/>
      <c r="F5812" s="85" t="s">
        <v>63</v>
      </c>
    </row>
    <row r="5813" spans="1:6" x14ac:dyDescent="0.25">
      <c r="A5813" s="85">
        <v>1225120801</v>
      </c>
      <c r="E5813"/>
      <c r="F5813" s="85" t="s">
        <v>63</v>
      </c>
    </row>
    <row r="5814" spans="1:6" x14ac:dyDescent="0.25">
      <c r="A5814" s="85">
        <v>1770592685</v>
      </c>
      <c r="E5814" s="64"/>
      <c r="F5814" s="85" t="s">
        <v>63</v>
      </c>
    </row>
    <row r="5815" spans="1:6" x14ac:dyDescent="0.25">
      <c r="A5815" s="85">
        <v>1386675775</v>
      </c>
      <c r="E5815" s="64"/>
      <c r="F5815" s="85" t="s">
        <v>63</v>
      </c>
    </row>
    <row r="5816" spans="1:6" x14ac:dyDescent="0.25">
      <c r="A5816" s="85">
        <v>1396908455</v>
      </c>
      <c r="E5816"/>
      <c r="F5816" s="85" t="s">
        <v>66</v>
      </c>
    </row>
    <row r="5817" spans="1:6" x14ac:dyDescent="0.25">
      <c r="A5817" s="85">
        <v>1235155482</v>
      </c>
      <c r="E5817" s="64"/>
      <c r="F5817" s="85" t="s">
        <v>70</v>
      </c>
    </row>
    <row r="5818" spans="1:6" x14ac:dyDescent="0.25">
      <c r="A5818" s="85">
        <v>1871601757</v>
      </c>
      <c r="E5818" s="64"/>
      <c r="F5818" s="85" t="s">
        <v>66</v>
      </c>
    </row>
    <row r="5819" spans="1:6" x14ac:dyDescent="0.25">
      <c r="A5819" s="85">
        <v>1760505341</v>
      </c>
      <c r="E5819"/>
      <c r="F5819" s="85" t="s">
        <v>67</v>
      </c>
    </row>
    <row r="5820" spans="1:6" x14ac:dyDescent="0.25">
      <c r="A5820" s="85">
        <v>1003861030</v>
      </c>
      <c r="E5820" s="64"/>
      <c r="F5820" s="85" t="s">
        <v>63</v>
      </c>
    </row>
    <row r="5821" spans="1:6" x14ac:dyDescent="0.25">
      <c r="A5821" s="85">
        <v>1285691287</v>
      </c>
      <c r="E5821" s="64"/>
      <c r="F5821" s="85" t="s">
        <v>66</v>
      </c>
    </row>
    <row r="5822" spans="1:6" x14ac:dyDescent="0.25">
      <c r="A5822" s="85">
        <v>1164439949</v>
      </c>
      <c r="E5822" s="64"/>
      <c r="F5822" s="85" t="s">
        <v>66</v>
      </c>
    </row>
    <row r="5823" spans="1:6" x14ac:dyDescent="0.25">
      <c r="A5823" s="85">
        <v>1497749725</v>
      </c>
      <c r="E5823"/>
      <c r="F5823" s="85" t="s">
        <v>63</v>
      </c>
    </row>
    <row r="5824" spans="1:6" x14ac:dyDescent="0.25">
      <c r="A5824" s="85">
        <v>1508178328</v>
      </c>
      <c r="E5824" s="64"/>
      <c r="F5824" s="85" t="s">
        <v>68</v>
      </c>
    </row>
    <row r="5825" spans="1:6" x14ac:dyDescent="0.25">
      <c r="A5825" s="85">
        <v>1407165020</v>
      </c>
      <c r="E5825"/>
      <c r="F5825" s="85" t="s">
        <v>70</v>
      </c>
    </row>
    <row r="5826" spans="1:6" x14ac:dyDescent="0.25">
      <c r="A5826" s="85">
        <v>1003194093</v>
      </c>
      <c r="E5826" s="64"/>
      <c r="F5826" s="85" t="s">
        <v>68</v>
      </c>
    </row>
    <row r="5827" spans="1:6" x14ac:dyDescent="0.25">
      <c r="A5827" s="85">
        <v>1780132308</v>
      </c>
      <c r="E5827"/>
      <c r="F5827" s="85" t="s">
        <v>68</v>
      </c>
    </row>
    <row r="5828" spans="1:6" x14ac:dyDescent="0.25">
      <c r="A5828" s="85">
        <v>1588106272</v>
      </c>
      <c r="E5828"/>
      <c r="F5828" s="85" t="s">
        <v>66</v>
      </c>
    </row>
    <row r="5829" spans="1:6" x14ac:dyDescent="0.25">
      <c r="A5829" s="85">
        <v>1073068300</v>
      </c>
      <c r="E5829"/>
      <c r="F5829" s="85" t="s">
        <v>66</v>
      </c>
    </row>
    <row r="5830" spans="1:6" x14ac:dyDescent="0.25">
      <c r="A5830" s="85">
        <v>1902303183</v>
      </c>
      <c r="E5830" s="64"/>
      <c r="F5830" s="85" t="s">
        <v>66</v>
      </c>
    </row>
    <row r="5831" spans="1:6" x14ac:dyDescent="0.25">
      <c r="A5831" s="85">
        <v>1972121127</v>
      </c>
      <c r="E5831"/>
      <c r="F5831" s="85" t="s">
        <v>70</v>
      </c>
    </row>
    <row r="5832" spans="1:6" x14ac:dyDescent="0.25">
      <c r="A5832" s="85">
        <v>1679249098</v>
      </c>
      <c r="E5832"/>
      <c r="F5832" s="85" t="s">
        <v>68</v>
      </c>
    </row>
    <row r="5833" spans="1:6" x14ac:dyDescent="0.25">
      <c r="A5833" s="85">
        <v>1588640650</v>
      </c>
      <c r="E5833"/>
      <c r="F5833" s="85" t="s">
        <v>63</v>
      </c>
    </row>
    <row r="5834" spans="1:6" x14ac:dyDescent="0.25">
      <c r="A5834" s="85">
        <v>1225118573</v>
      </c>
      <c r="E5834"/>
      <c r="F5834" s="85" t="s">
        <v>68</v>
      </c>
    </row>
    <row r="5835" spans="1:6" x14ac:dyDescent="0.25">
      <c r="A5835" s="85">
        <v>1861422586</v>
      </c>
      <c r="E5835" s="64"/>
      <c r="F5835" s="85" t="s">
        <v>67</v>
      </c>
    </row>
    <row r="5836" spans="1:6" x14ac:dyDescent="0.25">
      <c r="A5836" s="85">
        <v>1588653786</v>
      </c>
      <c r="E5836"/>
      <c r="F5836" s="85" t="s">
        <v>63</v>
      </c>
    </row>
    <row r="5837" spans="1:6" x14ac:dyDescent="0.25">
      <c r="A5837" s="85">
        <v>1013133412</v>
      </c>
      <c r="E5837"/>
      <c r="F5837" s="85" t="s">
        <v>68</v>
      </c>
    </row>
    <row r="5838" spans="1:6" x14ac:dyDescent="0.25">
      <c r="A5838" s="85">
        <v>1659376119</v>
      </c>
      <c r="E5838" s="64"/>
      <c r="F5838" s="85" t="s">
        <v>67</v>
      </c>
    </row>
    <row r="5839" spans="1:6" x14ac:dyDescent="0.25">
      <c r="A5839" s="85">
        <v>1427006006</v>
      </c>
      <c r="E5839"/>
      <c r="F5839" s="85" t="s">
        <v>63</v>
      </c>
    </row>
    <row r="5840" spans="1:6" x14ac:dyDescent="0.25">
      <c r="A5840" s="85">
        <v>1811920242</v>
      </c>
      <c r="E5840" s="64"/>
      <c r="F5840" s="85" t="s">
        <v>70</v>
      </c>
    </row>
    <row r="5841" spans="1:6" x14ac:dyDescent="0.25">
      <c r="A5841" s="85">
        <v>1073612545</v>
      </c>
      <c r="E5841" s="64"/>
      <c r="F5841" s="85" t="s">
        <v>63</v>
      </c>
    </row>
    <row r="5842" spans="1:6" x14ac:dyDescent="0.25">
      <c r="A5842" s="85">
        <v>1164411484</v>
      </c>
      <c r="E5842"/>
      <c r="F5842" s="85" t="s">
        <v>66</v>
      </c>
    </row>
    <row r="5843" spans="1:6" x14ac:dyDescent="0.25">
      <c r="A5843" s="85">
        <v>1992844484</v>
      </c>
      <c r="E5843"/>
      <c r="F5843" s="85" t="s">
        <v>70</v>
      </c>
    </row>
    <row r="5844" spans="1:6" x14ac:dyDescent="0.25">
      <c r="A5844" s="85">
        <v>1609836998</v>
      </c>
      <c r="E5844"/>
      <c r="F5844" s="85" t="s">
        <v>63</v>
      </c>
    </row>
    <row r="5845" spans="1:6" x14ac:dyDescent="0.25">
      <c r="A5845" s="85">
        <v>1396700274</v>
      </c>
      <c r="E5845"/>
      <c r="F5845" s="85" t="s">
        <v>63</v>
      </c>
    </row>
    <row r="5846" spans="1:6" x14ac:dyDescent="0.25">
      <c r="A5846" s="85">
        <v>1104070887</v>
      </c>
      <c r="E5846" s="64"/>
      <c r="F5846" s="85" t="s">
        <v>63</v>
      </c>
    </row>
    <row r="5847" spans="1:6" x14ac:dyDescent="0.25">
      <c r="A5847" s="85">
        <v>1760582654</v>
      </c>
      <c r="E5847" s="64"/>
      <c r="F5847" s="85" t="s">
        <v>70</v>
      </c>
    </row>
    <row r="5848" spans="1:6" x14ac:dyDescent="0.25">
      <c r="A5848" s="85">
        <v>1326003641</v>
      </c>
      <c r="E5848" s="64"/>
      <c r="F5848" s="85" t="s">
        <v>63</v>
      </c>
    </row>
    <row r="5849" spans="1:6" x14ac:dyDescent="0.25">
      <c r="A5849" s="85">
        <v>1790821882</v>
      </c>
      <c r="E5849"/>
      <c r="F5849" s="85" t="s">
        <v>63</v>
      </c>
    </row>
    <row r="5850" spans="1:6" x14ac:dyDescent="0.25">
      <c r="A5850" s="85">
        <v>1447307392</v>
      </c>
      <c r="E5850" s="64"/>
      <c r="F5850" s="85" t="s">
        <v>70</v>
      </c>
    </row>
    <row r="5851" spans="1:6" x14ac:dyDescent="0.25">
      <c r="A5851" s="85">
        <v>1518144344</v>
      </c>
      <c r="E5851" s="64"/>
      <c r="F5851" s="85" t="s">
        <v>68</v>
      </c>
    </row>
    <row r="5852" spans="1:6" x14ac:dyDescent="0.25">
      <c r="A5852" s="85">
        <v>1619925419</v>
      </c>
      <c r="E5852" s="64"/>
      <c r="F5852" s="85" t="s">
        <v>70</v>
      </c>
    </row>
    <row r="5853" spans="1:6" x14ac:dyDescent="0.25">
      <c r="A5853" s="85">
        <v>1487870846</v>
      </c>
      <c r="E5853" s="64"/>
      <c r="F5853" s="85" t="s">
        <v>67</v>
      </c>
    </row>
    <row r="5854" spans="1:6" x14ac:dyDescent="0.25">
      <c r="A5854" s="85">
        <v>1902184567</v>
      </c>
      <c r="E5854"/>
      <c r="F5854" s="85" t="s">
        <v>63</v>
      </c>
    </row>
    <row r="5855" spans="1:6" x14ac:dyDescent="0.25">
      <c r="A5855" s="85">
        <v>1043456049</v>
      </c>
      <c r="E5855" s="64"/>
      <c r="F5855" s="85" t="s">
        <v>66</v>
      </c>
    </row>
    <row r="5856" spans="1:6" x14ac:dyDescent="0.25">
      <c r="A5856" s="85">
        <v>1841698867</v>
      </c>
      <c r="E5856"/>
      <c r="F5856" s="85" t="s">
        <v>66</v>
      </c>
    </row>
    <row r="5857" spans="1:6" x14ac:dyDescent="0.25">
      <c r="A5857" s="85">
        <v>1457731408</v>
      </c>
      <c r="E5857"/>
      <c r="F5857" s="85" t="s">
        <v>63</v>
      </c>
    </row>
    <row r="5858" spans="1:6" x14ac:dyDescent="0.25">
      <c r="A5858" s="85">
        <v>1851853436</v>
      </c>
      <c r="E5858" s="64"/>
      <c r="F5858" s="85" t="s">
        <v>66</v>
      </c>
    </row>
    <row r="5859" spans="1:6" x14ac:dyDescent="0.25">
      <c r="A5859" s="85">
        <v>1205472735</v>
      </c>
      <c r="E5859" s="64"/>
      <c r="F5859" s="85" t="s">
        <v>66</v>
      </c>
    </row>
    <row r="5860" spans="1:6" x14ac:dyDescent="0.25">
      <c r="A5860" s="85">
        <v>1902573959</v>
      </c>
      <c r="E5860" s="64"/>
      <c r="F5860" s="85" t="s">
        <v>66</v>
      </c>
    </row>
    <row r="5861" spans="1:6" x14ac:dyDescent="0.25">
      <c r="A5861" s="85">
        <v>1811940091</v>
      </c>
      <c r="E5861"/>
      <c r="F5861" s="85" t="s">
        <v>67</v>
      </c>
    </row>
    <row r="5862" spans="1:6" x14ac:dyDescent="0.25">
      <c r="A5862" s="85">
        <v>1982693164</v>
      </c>
      <c r="E5862"/>
      <c r="F5862" s="85" t="s">
        <v>66</v>
      </c>
    </row>
    <row r="5863" spans="1:6" x14ac:dyDescent="0.25">
      <c r="A5863" s="85">
        <v>1457334369</v>
      </c>
      <c r="E5863" s="64"/>
      <c r="F5863" s="85" t="s">
        <v>67</v>
      </c>
    </row>
    <row r="5864" spans="1:6" x14ac:dyDescent="0.25">
      <c r="A5864" s="85">
        <v>1154345593</v>
      </c>
      <c r="E5864" s="64"/>
      <c r="F5864" s="85" t="s">
        <v>70</v>
      </c>
    </row>
    <row r="5865" spans="1:6" x14ac:dyDescent="0.25">
      <c r="A5865" s="85">
        <v>1982619763</v>
      </c>
      <c r="E5865" s="64"/>
      <c r="F5865" s="85" t="s">
        <v>63</v>
      </c>
    </row>
    <row r="5866" spans="1:6" x14ac:dyDescent="0.25">
      <c r="A5866" s="85">
        <v>1437116076</v>
      </c>
      <c r="E5866" s="64"/>
      <c r="F5866" s="85" t="s">
        <v>63</v>
      </c>
    </row>
    <row r="5867" spans="1:6" x14ac:dyDescent="0.25">
      <c r="A5867" s="85">
        <v>1720006117</v>
      </c>
      <c r="E5867"/>
      <c r="F5867" s="85" t="s">
        <v>63</v>
      </c>
    </row>
    <row r="5868" spans="1:6" x14ac:dyDescent="0.25">
      <c r="A5868" s="85">
        <v>1093893091</v>
      </c>
      <c r="E5868"/>
      <c r="F5868" s="85" t="s">
        <v>63</v>
      </c>
    </row>
    <row r="5869" spans="1:6" x14ac:dyDescent="0.25">
      <c r="A5869" s="85">
        <v>1730140583</v>
      </c>
      <c r="E5869"/>
      <c r="F5869" s="85" t="s">
        <v>63</v>
      </c>
    </row>
    <row r="5870" spans="1:6" x14ac:dyDescent="0.25">
      <c r="A5870" s="85">
        <v>1790717478</v>
      </c>
      <c r="E5870" s="64"/>
      <c r="F5870" s="85" t="s">
        <v>63</v>
      </c>
    </row>
    <row r="5871" spans="1:6" x14ac:dyDescent="0.25">
      <c r="A5871" s="85">
        <v>1043218480</v>
      </c>
      <c r="E5871"/>
      <c r="F5871" s="85" t="s">
        <v>63</v>
      </c>
    </row>
    <row r="5872" spans="1:6" x14ac:dyDescent="0.25">
      <c r="A5872" s="85">
        <v>1982731055</v>
      </c>
      <c r="E5872"/>
      <c r="F5872" s="85" t="s">
        <v>63</v>
      </c>
    </row>
    <row r="5873" spans="1:6" x14ac:dyDescent="0.25">
      <c r="A5873" s="85">
        <v>1992786222</v>
      </c>
      <c r="E5873"/>
      <c r="F5873" s="85" t="s">
        <v>67</v>
      </c>
    </row>
    <row r="5874" spans="1:6" x14ac:dyDescent="0.25">
      <c r="A5874" s="85">
        <v>1316115595</v>
      </c>
      <c r="E5874" s="64"/>
      <c r="F5874" s="85" t="s">
        <v>66</v>
      </c>
    </row>
    <row r="5875" spans="1:6" x14ac:dyDescent="0.25">
      <c r="A5875" s="85">
        <v>1043367105</v>
      </c>
      <c r="E5875" s="64"/>
      <c r="F5875" s="85" t="s">
        <v>63</v>
      </c>
    </row>
    <row r="5876" spans="1:6" x14ac:dyDescent="0.25">
      <c r="A5876" s="85">
        <v>1518901123</v>
      </c>
      <c r="E5876" s="64"/>
      <c r="F5876" s="85" t="s">
        <v>63</v>
      </c>
    </row>
    <row r="5877" spans="1:6" x14ac:dyDescent="0.25">
      <c r="A5877" s="85">
        <v>1508008772</v>
      </c>
      <c r="E5877"/>
      <c r="F5877" s="85" t="s">
        <v>63</v>
      </c>
    </row>
    <row r="5878" spans="1:6" x14ac:dyDescent="0.25">
      <c r="A5878" s="85">
        <v>1922202597</v>
      </c>
      <c r="E5878" s="64"/>
      <c r="F5878" s="85" t="s">
        <v>66</v>
      </c>
    </row>
    <row r="5879" spans="1:6" x14ac:dyDescent="0.25">
      <c r="A5879" s="85">
        <v>1811148430</v>
      </c>
      <c r="E5879"/>
      <c r="F5879" s="85" t="s">
        <v>70</v>
      </c>
    </row>
    <row r="5880" spans="1:6" x14ac:dyDescent="0.25">
      <c r="A5880" s="85">
        <v>1932385796</v>
      </c>
      <c r="E5880"/>
      <c r="F5880" s="85" t="s">
        <v>66</v>
      </c>
    </row>
    <row r="5881" spans="1:6" x14ac:dyDescent="0.25">
      <c r="A5881" s="85">
        <v>1801163464</v>
      </c>
      <c r="E5881" s="64"/>
      <c r="F5881" s="85" t="s">
        <v>66</v>
      </c>
    </row>
    <row r="5882" spans="1:6" x14ac:dyDescent="0.25">
      <c r="A5882" s="85">
        <v>1568766251</v>
      </c>
      <c r="E5882" s="64"/>
      <c r="F5882" s="85" t="s">
        <v>66</v>
      </c>
    </row>
    <row r="5883" spans="1:6" x14ac:dyDescent="0.25">
      <c r="A5883" s="85">
        <v>1083904007</v>
      </c>
      <c r="E5883"/>
      <c r="F5883" s="85" t="s">
        <v>70</v>
      </c>
    </row>
    <row r="5884" spans="1:6" x14ac:dyDescent="0.25">
      <c r="A5884" s="85">
        <v>1053684696</v>
      </c>
      <c r="E5884"/>
      <c r="F5884" s="85" t="s">
        <v>66</v>
      </c>
    </row>
    <row r="5885" spans="1:6" x14ac:dyDescent="0.25">
      <c r="A5885" s="85">
        <v>1558796235</v>
      </c>
      <c r="E5885"/>
      <c r="F5885" s="85" t="s">
        <v>63</v>
      </c>
    </row>
    <row r="5886" spans="1:6" x14ac:dyDescent="0.25">
      <c r="A5886" s="85">
        <v>1205271947</v>
      </c>
      <c r="E5886" s="64"/>
      <c r="F5886" s="85" t="s">
        <v>66</v>
      </c>
    </row>
    <row r="5887" spans="1:6" x14ac:dyDescent="0.25">
      <c r="A5887" s="85">
        <v>1588672075</v>
      </c>
      <c r="E5887" s="64"/>
      <c r="F5887" s="85" t="s">
        <v>66</v>
      </c>
    </row>
    <row r="5888" spans="1:6" x14ac:dyDescent="0.25">
      <c r="A5888" s="85">
        <v>1285998609</v>
      </c>
      <c r="E5888"/>
      <c r="F5888" s="85" t="s">
        <v>66</v>
      </c>
    </row>
    <row r="5889" spans="1:6" x14ac:dyDescent="0.25">
      <c r="A5889" s="85">
        <v>1689088197</v>
      </c>
      <c r="E5889"/>
      <c r="F5889" s="85" t="s">
        <v>63</v>
      </c>
    </row>
    <row r="5890" spans="1:6" x14ac:dyDescent="0.25">
      <c r="A5890" s="85">
        <v>1033523493</v>
      </c>
      <c r="E5890"/>
      <c r="F5890" s="85" t="s">
        <v>66</v>
      </c>
    </row>
    <row r="5891" spans="1:6" x14ac:dyDescent="0.25">
      <c r="A5891" s="85">
        <v>1205840899</v>
      </c>
      <c r="E5891"/>
      <c r="F5891" s="85" t="s">
        <v>66</v>
      </c>
    </row>
    <row r="5892" spans="1:6" x14ac:dyDescent="0.25">
      <c r="A5892" s="85">
        <v>1891234944</v>
      </c>
      <c r="E5892"/>
      <c r="F5892" s="85" t="s">
        <v>66</v>
      </c>
    </row>
    <row r="5893" spans="1:6" x14ac:dyDescent="0.25">
      <c r="A5893" s="85">
        <v>1316113558</v>
      </c>
      <c r="E5893" s="64"/>
      <c r="F5893" s="85" t="s">
        <v>63</v>
      </c>
    </row>
    <row r="5894" spans="1:6" x14ac:dyDescent="0.25">
      <c r="A5894" s="85">
        <v>1699775171</v>
      </c>
      <c r="E5894"/>
      <c r="F5894" s="85" t="s">
        <v>63</v>
      </c>
    </row>
    <row r="5895" spans="1:6" x14ac:dyDescent="0.25">
      <c r="A5895" s="85">
        <v>1578661054</v>
      </c>
      <c r="E5895" s="64"/>
      <c r="F5895" s="85" t="s">
        <v>66</v>
      </c>
    </row>
    <row r="5896" spans="1:6" x14ac:dyDescent="0.25">
      <c r="A5896" s="85">
        <v>1730257239</v>
      </c>
      <c r="E5896" s="64"/>
      <c r="F5896" s="85" t="s">
        <v>70</v>
      </c>
    </row>
    <row r="5897" spans="1:6" x14ac:dyDescent="0.25">
      <c r="A5897" s="85">
        <v>1033194634</v>
      </c>
      <c r="E5897"/>
      <c r="F5897" s="85" t="s">
        <v>70</v>
      </c>
    </row>
    <row r="5898" spans="1:6" x14ac:dyDescent="0.25">
      <c r="A5898" s="85">
        <v>1477579647</v>
      </c>
      <c r="E5898" s="64"/>
      <c r="F5898" s="85" t="s">
        <v>68</v>
      </c>
    </row>
    <row r="5899" spans="1:6" x14ac:dyDescent="0.25">
      <c r="A5899" s="85">
        <v>1437130085</v>
      </c>
      <c r="E5899"/>
      <c r="F5899" s="85" t="s">
        <v>63</v>
      </c>
    </row>
    <row r="5900" spans="1:6" x14ac:dyDescent="0.25">
      <c r="A5900" s="85">
        <v>1518932615</v>
      </c>
      <c r="E5900"/>
      <c r="F5900" s="85" t="s">
        <v>63</v>
      </c>
    </row>
    <row r="5901" spans="1:6" x14ac:dyDescent="0.25">
      <c r="A5901" s="85">
        <v>1356327183</v>
      </c>
      <c r="E5901"/>
      <c r="F5901" s="85" t="s">
        <v>68</v>
      </c>
    </row>
    <row r="5902" spans="1:6" x14ac:dyDescent="0.25">
      <c r="A5902" s="85">
        <v>1588627822</v>
      </c>
      <c r="E5902"/>
      <c r="F5902" s="85" t="s">
        <v>66</v>
      </c>
    </row>
    <row r="5903" spans="1:6" x14ac:dyDescent="0.25">
      <c r="A5903" s="85">
        <v>1205902095</v>
      </c>
      <c r="E5903" s="64"/>
      <c r="F5903" s="85" t="s">
        <v>70</v>
      </c>
    </row>
    <row r="5904" spans="1:6" x14ac:dyDescent="0.25">
      <c r="A5904" s="85">
        <v>1013926427</v>
      </c>
      <c r="E5904"/>
      <c r="F5904" s="85" t="s">
        <v>63</v>
      </c>
    </row>
    <row r="5905" spans="1:6" x14ac:dyDescent="0.25">
      <c r="A5905" s="85">
        <v>1043479033</v>
      </c>
      <c r="E5905"/>
      <c r="F5905" s="85" t="s">
        <v>63</v>
      </c>
    </row>
    <row r="5906" spans="1:6" x14ac:dyDescent="0.25">
      <c r="A5906" s="85">
        <v>1700984192</v>
      </c>
      <c r="E5906"/>
      <c r="F5906" s="85" t="s">
        <v>67</v>
      </c>
    </row>
    <row r="5907" spans="1:6" x14ac:dyDescent="0.25">
      <c r="A5907" s="85">
        <v>1952411670</v>
      </c>
      <c r="E5907"/>
      <c r="F5907" s="85" t="s">
        <v>66</v>
      </c>
    </row>
    <row r="5908" spans="1:6" x14ac:dyDescent="0.25">
      <c r="A5908" s="85">
        <v>1437393964</v>
      </c>
      <c r="E5908"/>
      <c r="F5908" s="85" t="s">
        <v>63</v>
      </c>
    </row>
    <row r="5909" spans="1:6" x14ac:dyDescent="0.25">
      <c r="A5909" s="85">
        <v>1962438713</v>
      </c>
      <c r="E5909" s="64"/>
      <c r="F5909" s="85" t="s">
        <v>63</v>
      </c>
    </row>
    <row r="5910" spans="1:6" x14ac:dyDescent="0.25">
      <c r="A5910" s="85">
        <v>1730141193</v>
      </c>
      <c r="E5910"/>
      <c r="F5910" s="85" t="s">
        <v>63</v>
      </c>
    </row>
    <row r="5911" spans="1:6" x14ac:dyDescent="0.25">
      <c r="A5911" s="85">
        <v>1497916837</v>
      </c>
      <c r="E5911"/>
      <c r="F5911" s="85" t="s">
        <v>67</v>
      </c>
    </row>
    <row r="5912" spans="1:6" x14ac:dyDescent="0.25">
      <c r="A5912" s="85">
        <v>1891853974</v>
      </c>
      <c r="E5912"/>
      <c r="F5912" s="85" t="s">
        <v>70</v>
      </c>
    </row>
    <row r="5913" spans="1:6" x14ac:dyDescent="0.25">
      <c r="A5913" s="85">
        <v>1841498094</v>
      </c>
      <c r="E5913"/>
      <c r="F5913" s="85" t="s">
        <v>66</v>
      </c>
    </row>
    <row r="5914" spans="1:6" x14ac:dyDescent="0.25">
      <c r="A5914" s="85">
        <v>1447695564</v>
      </c>
      <c r="E5914"/>
      <c r="F5914" s="85" t="s">
        <v>67</v>
      </c>
    </row>
    <row r="5915" spans="1:6" x14ac:dyDescent="0.25">
      <c r="A5915" s="85">
        <v>1922412022</v>
      </c>
      <c r="E5915"/>
      <c r="F5915" s="85" t="s">
        <v>68</v>
      </c>
    </row>
    <row r="5916" spans="1:6" x14ac:dyDescent="0.25">
      <c r="A5916" s="85">
        <v>1285186072</v>
      </c>
      <c r="E5916"/>
      <c r="F5916" s="85" t="s">
        <v>66</v>
      </c>
    </row>
    <row r="5917" spans="1:6" x14ac:dyDescent="0.25">
      <c r="A5917" s="85">
        <v>1679967236</v>
      </c>
      <c r="E5917"/>
      <c r="F5917" s="85" t="s">
        <v>66</v>
      </c>
    </row>
    <row r="5918" spans="1:6" x14ac:dyDescent="0.25">
      <c r="A5918" s="85">
        <v>1396229241</v>
      </c>
      <c r="E5918" s="64"/>
      <c r="F5918" s="85" t="s">
        <v>63</v>
      </c>
    </row>
    <row r="5919" spans="1:6" x14ac:dyDescent="0.25">
      <c r="A5919" s="85">
        <v>1831718147</v>
      </c>
      <c r="E5919" s="64"/>
      <c r="F5919" s="85" t="s">
        <v>63</v>
      </c>
    </row>
    <row r="5920" spans="1:6" x14ac:dyDescent="0.25">
      <c r="A5920" s="85">
        <v>1700409711</v>
      </c>
      <c r="E5920" s="64"/>
      <c r="F5920" s="85" t="s">
        <v>67</v>
      </c>
    </row>
    <row r="5921" spans="1:6" x14ac:dyDescent="0.25">
      <c r="A5921" s="85">
        <v>1366034969</v>
      </c>
      <c r="E5921"/>
      <c r="F5921" s="85" t="s">
        <v>63</v>
      </c>
    </row>
    <row r="5922" spans="1:6" x14ac:dyDescent="0.25">
      <c r="A5922" s="85">
        <v>1548915648</v>
      </c>
      <c r="E5922" s="64"/>
      <c r="F5922" s="85" t="s">
        <v>67</v>
      </c>
    </row>
    <row r="5923" spans="1:6" x14ac:dyDescent="0.25">
      <c r="A5923" s="85">
        <v>1578509527</v>
      </c>
      <c r="E5923"/>
      <c r="F5923" s="85" t="s">
        <v>70</v>
      </c>
    </row>
    <row r="5924" spans="1:6" x14ac:dyDescent="0.25">
      <c r="A5924" s="85">
        <v>1184651192</v>
      </c>
      <c r="E5924" s="64"/>
      <c r="F5924" s="85" t="s">
        <v>68</v>
      </c>
    </row>
    <row r="5925" spans="1:6" x14ac:dyDescent="0.25">
      <c r="A5925" s="85">
        <v>1366425787</v>
      </c>
      <c r="E5925" s="64"/>
      <c r="F5925" s="85" t="s">
        <v>63</v>
      </c>
    </row>
    <row r="5926" spans="1:6" x14ac:dyDescent="0.25">
      <c r="A5926" s="85">
        <v>1972579068</v>
      </c>
      <c r="E5926" s="64"/>
      <c r="F5926" s="85" t="s">
        <v>63</v>
      </c>
    </row>
    <row r="5927" spans="1:6" x14ac:dyDescent="0.25">
      <c r="A5927" s="85">
        <v>1982647483</v>
      </c>
      <c r="E5927" s="64"/>
      <c r="F5927" s="85" t="s">
        <v>66</v>
      </c>
    </row>
    <row r="5928" spans="1:6" x14ac:dyDescent="0.25">
      <c r="A5928" s="85">
        <v>1366484230</v>
      </c>
      <c r="E5928" s="64"/>
      <c r="F5928" s="85" t="s">
        <v>67</v>
      </c>
    </row>
    <row r="5929" spans="1:6" x14ac:dyDescent="0.25">
      <c r="A5929" s="85">
        <v>1376785634</v>
      </c>
      <c r="E5929" s="64"/>
      <c r="F5929" s="85" t="s">
        <v>67</v>
      </c>
    </row>
    <row r="5930" spans="1:6" x14ac:dyDescent="0.25">
      <c r="A5930" s="85">
        <v>1487829362</v>
      </c>
      <c r="E5930"/>
      <c r="F5930" s="85" t="s">
        <v>63</v>
      </c>
    </row>
    <row r="5931" spans="1:6" x14ac:dyDescent="0.25">
      <c r="A5931" s="85">
        <v>1083931646</v>
      </c>
      <c r="E5931"/>
      <c r="F5931" s="85" t="s">
        <v>63</v>
      </c>
    </row>
    <row r="5932" spans="1:6" x14ac:dyDescent="0.25">
      <c r="A5932" s="85">
        <v>1487797874</v>
      </c>
      <c r="E5932"/>
      <c r="F5932" s="85" t="s">
        <v>63</v>
      </c>
    </row>
    <row r="5933" spans="1:6" x14ac:dyDescent="0.25">
      <c r="A5933" s="85">
        <v>1134218720</v>
      </c>
      <c r="E5933" s="64"/>
      <c r="F5933" s="85" t="s">
        <v>63</v>
      </c>
    </row>
    <row r="5934" spans="1:6" x14ac:dyDescent="0.25">
      <c r="A5934" s="85">
        <v>1366720666</v>
      </c>
      <c r="E5934" s="64"/>
      <c r="F5934" s="85" t="s">
        <v>66</v>
      </c>
    </row>
    <row r="5935" spans="1:6" x14ac:dyDescent="0.25">
      <c r="A5935" s="85">
        <v>1043598477</v>
      </c>
      <c r="E5935" s="64"/>
      <c r="F5935" s="85" t="s">
        <v>63</v>
      </c>
    </row>
    <row r="5936" spans="1:6" x14ac:dyDescent="0.25">
      <c r="A5936" s="85">
        <v>1609919471</v>
      </c>
      <c r="E5936"/>
      <c r="F5936" s="85" t="s">
        <v>67</v>
      </c>
    </row>
    <row r="5937" spans="1:6" x14ac:dyDescent="0.25">
      <c r="A5937" s="85">
        <v>1295033215</v>
      </c>
      <c r="E5937" s="64"/>
      <c r="F5937" s="85" t="s">
        <v>70</v>
      </c>
    </row>
    <row r="5938" spans="1:6" x14ac:dyDescent="0.25">
      <c r="A5938" s="85">
        <v>1184918161</v>
      </c>
      <c r="E5938" s="64"/>
      <c r="F5938" s="85" t="s">
        <v>68</v>
      </c>
    </row>
    <row r="5939" spans="1:6" x14ac:dyDescent="0.25">
      <c r="A5939" s="85">
        <v>1235397308</v>
      </c>
      <c r="E5939" s="64"/>
      <c r="F5939" s="85" t="s">
        <v>63</v>
      </c>
    </row>
    <row r="5940" spans="1:6" x14ac:dyDescent="0.25">
      <c r="A5940" s="85">
        <v>1821379132</v>
      </c>
      <c r="E5940"/>
      <c r="F5940" s="85" t="s">
        <v>63</v>
      </c>
    </row>
    <row r="5941" spans="1:6" x14ac:dyDescent="0.25">
      <c r="A5941" s="85">
        <v>1386084044</v>
      </c>
      <c r="E5941" s="64"/>
      <c r="F5941" s="85" t="s">
        <v>63</v>
      </c>
    </row>
    <row r="5942" spans="1:6" x14ac:dyDescent="0.25">
      <c r="A5942" s="85">
        <v>1396141156</v>
      </c>
      <c r="E5942"/>
      <c r="F5942" s="85" t="s">
        <v>66</v>
      </c>
    </row>
    <row r="5943" spans="1:6" x14ac:dyDescent="0.25">
      <c r="A5943" s="85">
        <v>1144645441</v>
      </c>
      <c r="E5943" s="64"/>
      <c r="F5943" s="85" t="s">
        <v>63</v>
      </c>
    </row>
    <row r="5944" spans="1:6" x14ac:dyDescent="0.25">
      <c r="A5944" s="85">
        <v>1437535846</v>
      </c>
      <c r="E5944" s="64"/>
      <c r="F5944" s="85" t="s">
        <v>63</v>
      </c>
    </row>
    <row r="5945" spans="1:6" x14ac:dyDescent="0.25">
      <c r="A5945" s="85">
        <v>1043209695</v>
      </c>
      <c r="E5945"/>
      <c r="F5945" s="85" t="s">
        <v>67</v>
      </c>
    </row>
    <row r="5946" spans="1:6" x14ac:dyDescent="0.25">
      <c r="A5946" s="85">
        <v>1376086553</v>
      </c>
      <c r="E5946"/>
      <c r="F5946" s="85" t="s">
        <v>63</v>
      </c>
    </row>
    <row r="5947" spans="1:6" x14ac:dyDescent="0.25">
      <c r="A5947" s="85">
        <v>1275101875</v>
      </c>
      <c r="E5947"/>
      <c r="F5947" s="85" t="s">
        <v>70</v>
      </c>
    </row>
    <row r="5948" spans="1:6" x14ac:dyDescent="0.25">
      <c r="A5948" s="85">
        <v>1497509806</v>
      </c>
      <c r="E5948" s="64"/>
      <c r="F5948" s="85" t="s">
        <v>67</v>
      </c>
    </row>
    <row r="5949" spans="1:6" x14ac:dyDescent="0.25">
      <c r="A5949" s="85">
        <v>1902801509</v>
      </c>
      <c r="E5949"/>
      <c r="F5949" s="85" t="s">
        <v>68</v>
      </c>
    </row>
    <row r="5950" spans="1:6" x14ac:dyDescent="0.25">
      <c r="A5950" s="85">
        <v>1124157250</v>
      </c>
      <c r="E5950" s="64"/>
      <c r="F5950" s="85" t="s">
        <v>63</v>
      </c>
    </row>
    <row r="5951" spans="1:6" x14ac:dyDescent="0.25">
      <c r="A5951" s="85">
        <v>1356325088</v>
      </c>
      <c r="E5951" s="64"/>
      <c r="F5951" s="85" t="s">
        <v>63</v>
      </c>
    </row>
    <row r="5952" spans="1:6" x14ac:dyDescent="0.25">
      <c r="A5952" s="85">
        <v>1467678557</v>
      </c>
      <c r="E5952" s="64"/>
      <c r="F5952" s="85" t="s">
        <v>66</v>
      </c>
    </row>
    <row r="5953" spans="1:6" x14ac:dyDescent="0.25">
      <c r="A5953" s="85">
        <v>1942258728</v>
      </c>
      <c r="E5953"/>
      <c r="F5953" s="85" t="s">
        <v>68</v>
      </c>
    </row>
    <row r="5954" spans="1:6" x14ac:dyDescent="0.25">
      <c r="A5954" s="85">
        <v>1659471118</v>
      </c>
      <c r="E5954"/>
      <c r="F5954" s="85" t="s">
        <v>63</v>
      </c>
    </row>
    <row r="5955" spans="1:6" x14ac:dyDescent="0.25">
      <c r="A5955" s="85">
        <v>1528087509</v>
      </c>
      <c r="E5955" s="64"/>
      <c r="F5955" s="85" t="s">
        <v>68</v>
      </c>
    </row>
    <row r="5956" spans="1:6" x14ac:dyDescent="0.25">
      <c r="A5956" s="85">
        <v>1063537561</v>
      </c>
      <c r="E5956"/>
      <c r="F5956" s="85" t="s">
        <v>66</v>
      </c>
    </row>
    <row r="5957" spans="1:6" x14ac:dyDescent="0.25">
      <c r="A5957" s="85">
        <v>1891779740</v>
      </c>
      <c r="E5957"/>
      <c r="F5957" s="85" t="s">
        <v>67</v>
      </c>
    </row>
    <row r="5958" spans="1:6" x14ac:dyDescent="0.25">
      <c r="A5958" s="85">
        <v>1073713772</v>
      </c>
      <c r="E5958"/>
      <c r="F5958" s="85" t="s">
        <v>66</v>
      </c>
    </row>
    <row r="5959" spans="1:6" x14ac:dyDescent="0.25">
      <c r="A5959" s="85">
        <v>1912014887</v>
      </c>
      <c r="E5959"/>
      <c r="F5959" s="85" t="s">
        <v>63</v>
      </c>
    </row>
    <row r="5960" spans="1:6" x14ac:dyDescent="0.25">
      <c r="A5960" s="85">
        <v>1639249675</v>
      </c>
      <c r="E5960" s="64"/>
      <c r="F5960" s="85" t="s">
        <v>63</v>
      </c>
    </row>
    <row r="5961" spans="1:6" x14ac:dyDescent="0.25">
      <c r="A5961" s="85">
        <v>1912033085</v>
      </c>
      <c r="E5961" s="64"/>
      <c r="F5961" s="85" t="s">
        <v>67</v>
      </c>
    </row>
    <row r="5962" spans="1:6" x14ac:dyDescent="0.25">
      <c r="A5962" s="85">
        <v>1407008162</v>
      </c>
      <c r="E5962" s="64"/>
      <c r="F5962" s="85" t="s">
        <v>68</v>
      </c>
    </row>
    <row r="5963" spans="1:6" x14ac:dyDescent="0.25">
      <c r="A5963" s="85">
        <v>1023338456</v>
      </c>
      <c r="E5963" s="64"/>
      <c r="F5963" s="85" t="s">
        <v>70</v>
      </c>
    </row>
    <row r="5964" spans="1:6" x14ac:dyDescent="0.25">
      <c r="A5964" s="85">
        <v>1467652560</v>
      </c>
      <c r="E5964" s="64"/>
      <c r="F5964" s="85" t="s">
        <v>67</v>
      </c>
    </row>
    <row r="5965" spans="1:6" x14ac:dyDescent="0.25">
      <c r="A5965" s="85">
        <v>1598022733</v>
      </c>
      <c r="E5965"/>
      <c r="F5965" s="85" t="s">
        <v>63</v>
      </c>
    </row>
    <row r="5966" spans="1:6" x14ac:dyDescent="0.25">
      <c r="A5966" s="85">
        <v>1225248602</v>
      </c>
      <c r="E5966" s="64"/>
      <c r="F5966" s="85" t="s">
        <v>66</v>
      </c>
    </row>
    <row r="5967" spans="1:6" x14ac:dyDescent="0.25">
      <c r="A5967" s="85">
        <v>1295943660</v>
      </c>
      <c r="E5967"/>
      <c r="F5967" s="85" t="s">
        <v>63</v>
      </c>
    </row>
    <row r="5968" spans="1:6" x14ac:dyDescent="0.25">
      <c r="A5968" s="85">
        <v>1225284359</v>
      </c>
      <c r="E5968"/>
      <c r="F5968" s="85" t="s">
        <v>67</v>
      </c>
    </row>
    <row r="5969" spans="1:6" x14ac:dyDescent="0.25">
      <c r="A5969" s="85">
        <v>1174798805</v>
      </c>
      <c r="E5969"/>
      <c r="F5969" s="85" t="s">
        <v>67</v>
      </c>
    </row>
    <row r="5970" spans="1:6" x14ac:dyDescent="0.25">
      <c r="A5970" s="85">
        <v>1093080145</v>
      </c>
      <c r="E5970"/>
      <c r="F5970" s="85" t="s">
        <v>63</v>
      </c>
    </row>
    <row r="5971" spans="1:6" x14ac:dyDescent="0.25">
      <c r="A5971" s="85">
        <v>1619374592</v>
      </c>
      <c r="E5971" s="64"/>
      <c r="F5971" s="85" t="s">
        <v>66</v>
      </c>
    </row>
    <row r="5972" spans="1:6" x14ac:dyDescent="0.25">
      <c r="A5972" s="85">
        <v>1255691895</v>
      </c>
      <c r="E5972"/>
      <c r="F5972" s="85" t="s">
        <v>67</v>
      </c>
    </row>
    <row r="5973" spans="1:6" x14ac:dyDescent="0.25">
      <c r="A5973" s="85">
        <v>1619317229</v>
      </c>
      <c r="E5973" s="64"/>
      <c r="F5973" s="85" t="s">
        <v>66</v>
      </c>
    </row>
    <row r="5974" spans="1:6" x14ac:dyDescent="0.25">
      <c r="A5974" s="85">
        <v>1740381672</v>
      </c>
      <c r="E5974"/>
      <c r="F5974" s="85" t="s">
        <v>63</v>
      </c>
    </row>
    <row r="5975" spans="1:6" x14ac:dyDescent="0.25">
      <c r="A5975" s="85">
        <v>1750838983</v>
      </c>
      <c r="E5975" s="64"/>
      <c r="F5975" s="85" t="s">
        <v>66</v>
      </c>
    </row>
    <row r="5976" spans="1:6" x14ac:dyDescent="0.25">
      <c r="A5976" s="85">
        <v>1417407826</v>
      </c>
      <c r="E5976" s="64"/>
      <c r="F5976" s="85" t="s">
        <v>63</v>
      </c>
    </row>
    <row r="5977" spans="1:6" x14ac:dyDescent="0.25">
      <c r="A5977" s="85" t="s">
        <v>69</v>
      </c>
      <c r="E5977"/>
      <c r="F5977" s="85" t="s">
        <v>66</v>
      </c>
    </row>
    <row r="5978" spans="1:6" x14ac:dyDescent="0.25">
      <c r="A5978" s="85">
        <v>1457836405</v>
      </c>
      <c r="E5978"/>
      <c r="F5978" s="85" t="s">
        <v>70</v>
      </c>
    </row>
    <row r="5979" spans="1:6" x14ac:dyDescent="0.25">
      <c r="A5979" s="85">
        <v>1952951667</v>
      </c>
      <c r="E5979"/>
      <c r="F5979" s="85" t="s">
        <v>66</v>
      </c>
    </row>
    <row r="5980" spans="1:6" x14ac:dyDescent="0.25">
      <c r="A5980" s="85">
        <v>1770257743</v>
      </c>
      <c r="E5980" s="64"/>
      <c r="F5980" s="85" t="s">
        <v>67</v>
      </c>
    </row>
    <row r="5981" spans="1:6" x14ac:dyDescent="0.25">
      <c r="A5981" s="85">
        <v>1902901424</v>
      </c>
      <c r="E5981"/>
      <c r="F5981" s="85" t="s">
        <v>66</v>
      </c>
    </row>
    <row r="5982" spans="1:6" x14ac:dyDescent="0.25">
      <c r="A5982" s="85">
        <v>1033227582</v>
      </c>
      <c r="E5982" s="64"/>
      <c r="F5982" s="85" t="s">
        <v>66</v>
      </c>
    </row>
    <row r="5983" spans="1:6" x14ac:dyDescent="0.25">
      <c r="A5983" s="85">
        <v>1023060480</v>
      </c>
      <c r="E5983"/>
      <c r="F5983" s="85" t="s">
        <v>68</v>
      </c>
    </row>
    <row r="5984" spans="1:6" x14ac:dyDescent="0.25">
      <c r="A5984" s="85">
        <v>1033176870</v>
      </c>
      <c r="E5984"/>
      <c r="F5984" s="85" t="s">
        <v>67</v>
      </c>
    </row>
    <row r="5985" spans="1:6" x14ac:dyDescent="0.25">
      <c r="A5985" s="85">
        <v>1356372536</v>
      </c>
      <c r="E5985" s="64"/>
      <c r="F5985" s="85" t="s">
        <v>66</v>
      </c>
    </row>
    <row r="5986" spans="1:6" x14ac:dyDescent="0.25">
      <c r="A5986" s="85">
        <v>1770586265</v>
      </c>
      <c r="E5986"/>
      <c r="F5986" s="85" t="s">
        <v>70</v>
      </c>
    </row>
    <row r="5987" spans="1:6" x14ac:dyDescent="0.25">
      <c r="A5987" s="85">
        <v>1699847095</v>
      </c>
      <c r="E5987" s="64"/>
      <c r="F5987" s="85" t="s">
        <v>63</v>
      </c>
    </row>
    <row r="5988" spans="1:6" x14ac:dyDescent="0.25">
      <c r="A5988" s="85">
        <v>1134189384</v>
      </c>
      <c r="E5988"/>
      <c r="F5988" s="85" t="s">
        <v>63</v>
      </c>
    </row>
    <row r="5989" spans="1:6" x14ac:dyDescent="0.25">
      <c r="A5989" s="85">
        <v>1407945462</v>
      </c>
      <c r="E5989" s="64"/>
      <c r="F5989" s="85" t="s">
        <v>63</v>
      </c>
    </row>
    <row r="5990" spans="1:6" x14ac:dyDescent="0.25">
      <c r="A5990" s="85">
        <v>1093972655</v>
      </c>
      <c r="E5990" s="64"/>
      <c r="F5990" s="85" t="s">
        <v>68</v>
      </c>
    </row>
    <row r="5991" spans="1:6" x14ac:dyDescent="0.25">
      <c r="A5991" s="85">
        <v>1497729248</v>
      </c>
      <c r="E5991" s="64"/>
      <c r="F5991" s="85" t="s">
        <v>67</v>
      </c>
    </row>
    <row r="5992" spans="1:6" x14ac:dyDescent="0.25">
      <c r="A5992" s="85">
        <v>1750308284</v>
      </c>
      <c r="E5992" s="64"/>
      <c r="F5992" s="85" t="s">
        <v>67</v>
      </c>
    </row>
    <row r="5993" spans="1:6" x14ac:dyDescent="0.25">
      <c r="A5993" s="85">
        <v>1578785838</v>
      </c>
      <c r="E5993"/>
      <c r="F5993" s="85" t="s">
        <v>67</v>
      </c>
    </row>
    <row r="5994" spans="1:6" x14ac:dyDescent="0.25">
      <c r="A5994" s="85">
        <v>1598907115</v>
      </c>
      <c r="E5994"/>
      <c r="F5994" s="85" t="s">
        <v>63</v>
      </c>
    </row>
    <row r="5995" spans="1:6" x14ac:dyDescent="0.25">
      <c r="A5995" s="85">
        <v>1316950603</v>
      </c>
      <c r="E5995"/>
      <c r="F5995" s="85" t="s">
        <v>66</v>
      </c>
    </row>
    <row r="5996" spans="1:6" x14ac:dyDescent="0.25">
      <c r="A5996" s="85">
        <v>1487827960</v>
      </c>
      <c r="E5996" s="64"/>
      <c r="F5996" s="85" t="s">
        <v>66</v>
      </c>
    </row>
    <row r="5997" spans="1:6" x14ac:dyDescent="0.25">
      <c r="A5997" s="85">
        <v>1003913682</v>
      </c>
      <c r="E5997" s="64"/>
      <c r="F5997" s="85" t="s">
        <v>68</v>
      </c>
    </row>
    <row r="5998" spans="1:6" x14ac:dyDescent="0.25">
      <c r="A5998" s="85">
        <v>1023260874</v>
      </c>
      <c r="E5998"/>
      <c r="F5998" s="85" t="s">
        <v>70</v>
      </c>
    </row>
    <row r="5999" spans="1:6" x14ac:dyDescent="0.25">
      <c r="A5999" s="85">
        <v>1629276159</v>
      </c>
      <c r="E5999"/>
      <c r="F5999" s="85" t="s">
        <v>66</v>
      </c>
    </row>
    <row r="6000" spans="1:6" x14ac:dyDescent="0.25">
      <c r="A6000" s="85">
        <v>1326049511</v>
      </c>
      <c r="E6000"/>
      <c r="F6000" s="85" t="s">
        <v>63</v>
      </c>
    </row>
    <row r="6001" spans="1:6" x14ac:dyDescent="0.25">
      <c r="A6001" s="85">
        <v>1447212238</v>
      </c>
      <c r="E6001" s="64"/>
      <c r="F6001" s="85" t="s">
        <v>66</v>
      </c>
    </row>
    <row r="6002" spans="1:6" x14ac:dyDescent="0.25">
      <c r="A6002" s="85">
        <v>1528286192</v>
      </c>
      <c r="E6002"/>
      <c r="F6002" s="85" t="s">
        <v>66</v>
      </c>
    </row>
    <row r="6003" spans="1:6" x14ac:dyDescent="0.25">
      <c r="A6003" s="85">
        <v>1437195427</v>
      </c>
      <c r="E6003" s="64"/>
      <c r="F6003" s="85" t="s">
        <v>63</v>
      </c>
    </row>
    <row r="6004" spans="1:6" x14ac:dyDescent="0.25">
      <c r="A6004" s="85">
        <v>1639123516</v>
      </c>
      <c r="E6004" s="64"/>
      <c r="F6004" s="85" t="s">
        <v>70</v>
      </c>
    </row>
    <row r="6005" spans="1:6" x14ac:dyDescent="0.25">
      <c r="A6005" s="85">
        <v>1912088782</v>
      </c>
      <c r="E6005"/>
      <c r="F6005" s="85" t="s">
        <v>68</v>
      </c>
    </row>
    <row r="6006" spans="1:6" x14ac:dyDescent="0.25">
      <c r="A6006" s="85">
        <v>1063742534</v>
      </c>
      <c r="E6006"/>
      <c r="F6006" s="85" t="s">
        <v>63</v>
      </c>
    </row>
    <row r="6007" spans="1:6" x14ac:dyDescent="0.25">
      <c r="A6007" s="85">
        <v>1780983007</v>
      </c>
      <c r="E6007"/>
      <c r="F6007" s="85" t="s">
        <v>63</v>
      </c>
    </row>
    <row r="6008" spans="1:6" x14ac:dyDescent="0.25">
      <c r="A6008" s="85">
        <v>1477838084</v>
      </c>
      <c r="E6008"/>
      <c r="F6008" s="85" t="s">
        <v>67</v>
      </c>
    </row>
    <row r="6009" spans="1:6" x14ac:dyDescent="0.25">
      <c r="A6009" s="85">
        <v>1376892521</v>
      </c>
      <c r="E6009"/>
      <c r="F6009" s="85" t="s">
        <v>63</v>
      </c>
    </row>
    <row r="6010" spans="1:6" x14ac:dyDescent="0.25">
      <c r="A6010" s="85">
        <v>1033203724</v>
      </c>
      <c r="E6010" s="64"/>
      <c r="F6010" s="85" t="s">
        <v>70</v>
      </c>
    </row>
    <row r="6011" spans="1:6" x14ac:dyDescent="0.25">
      <c r="A6011" s="85">
        <v>1184942138</v>
      </c>
      <c r="E6011" s="64"/>
      <c r="F6011" s="85" t="s">
        <v>66</v>
      </c>
    </row>
    <row r="6012" spans="1:6" x14ac:dyDescent="0.25">
      <c r="A6012" s="85">
        <v>1710159363</v>
      </c>
      <c r="E6012" s="64"/>
      <c r="F6012" s="85" t="s">
        <v>70</v>
      </c>
    </row>
    <row r="6013" spans="1:6" x14ac:dyDescent="0.25">
      <c r="A6013" s="85">
        <v>1184853053</v>
      </c>
      <c r="E6013"/>
      <c r="F6013" s="85" t="s">
        <v>66</v>
      </c>
    </row>
    <row r="6014" spans="1:6" x14ac:dyDescent="0.25">
      <c r="A6014" s="85">
        <v>1033552179</v>
      </c>
      <c r="E6014" s="64"/>
      <c r="F6014" s="85" t="s">
        <v>63</v>
      </c>
    </row>
    <row r="6015" spans="1:6" x14ac:dyDescent="0.25">
      <c r="A6015" s="85">
        <v>1861816621</v>
      </c>
      <c r="E6015"/>
      <c r="F6015" s="85" t="s">
        <v>70</v>
      </c>
    </row>
    <row r="6016" spans="1:6" x14ac:dyDescent="0.25">
      <c r="A6016" s="85">
        <v>1639522816</v>
      </c>
      <c r="E6016" s="64"/>
      <c r="F6016" s="85" t="s">
        <v>66</v>
      </c>
    </row>
    <row r="6017" spans="1:6" x14ac:dyDescent="0.25">
      <c r="A6017" s="85">
        <v>1881174324</v>
      </c>
      <c r="E6017" s="64"/>
      <c r="F6017" s="85" t="s">
        <v>70</v>
      </c>
    </row>
    <row r="6018" spans="1:6" x14ac:dyDescent="0.25">
      <c r="A6018" s="85">
        <v>1912449331</v>
      </c>
      <c r="E6018" s="64"/>
      <c r="F6018" s="85" t="s">
        <v>66</v>
      </c>
    </row>
    <row r="6019" spans="1:6" x14ac:dyDescent="0.25">
      <c r="A6019" s="85">
        <v>1124480132</v>
      </c>
      <c r="E6019" s="64"/>
      <c r="F6019" s="85" t="s">
        <v>67</v>
      </c>
    </row>
    <row r="6020" spans="1:6" x14ac:dyDescent="0.25">
      <c r="A6020" s="85">
        <v>1942842752</v>
      </c>
      <c r="E6020" s="64"/>
      <c r="F6020" s="85" t="s">
        <v>70</v>
      </c>
    </row>
    <row r="6021" spans="1:6" x14ac:dyDescent="0.25">
      <c r="A6021" s="85">
        <v>1700456738</v>
      </c>
      <c r="E6021"/>
      <c r="F6021" s="85" t="s">
        <v>63</v>
      </c>
    </row>
    <row r="6022" spans="1:6" x14ac:dyDescent="0.25">
      <c r="A6022" s="85">
        <v>1669129250</v>
      </c>
      <c r="E6022"/>
      <c r="F6022" s="85" t="s">
        <v>63</v>
      </c>
    </row>
    <row r="6023" spans="1:6" x14ac:dyDescent="0.25">
      <c r="A6023" s="85">
        <v>1669129193</v>
      </c>
      <c r="E6023"/>
      <c r="F6023" s="85" t="s">
        <v>63</v>
      </c>
    </row>
    <row r="6024" spans="1:6" x14ac:dyDescent="0.25">
      <c r="A6024" s="85">
        <v>1871601302</v>
      </c>
      <c r="E6024" s="64"/>
      <c r="F6024" s="85" t="s">
        <v>66</v>
      </c>
    </row>
    <row r="6025" spans="1:6" x14ac:dyDescent="0.25">
      <c r="A6025" s="85">
        <v>1356361919</v>
      </c>
      <c r="E6025"/>
      <c r="F6025" s="85" t="s">
        <v>66</v>
      </c>
    </row>
    <row r="6026" spans="1:6" x14ac:dyDescent="0.25">
      <c r="A6026" s="85">
        <v>1093899908</v>
      </c>
      <c r="E6026"/>
      <c r="F6026" s="85" t="s">
        <v>68</v>
      </c>
    </row>
    <row r="6027" spans="1:6" x14ac:dyDescent="0.25">
      <c r="A6027" s="85">
        <v>1073509774</v>
      </c>
      <c r="E6027" s="64"/>
      <c r="F6027" s="85" t="s">
        <v>66</v>
      </c>
    </row>
    <row r="6028" spans="1:6" x14ac:dyDescent="0.25">
      <c r="A6028" s="85">
        <v>1588653976</v>
      </c>
      <c r="E6028" s="64"/>
      <c r="F6028" s="85" t="s">
        <v>63</v>
      </c>
    </row>
    <row r="6029" spans="1:6" x14ac:dyDescent="0.25">
      <c r="A6029" s="85">
        <v>1740352293</v>
      </c>
      <c r="E6029"/>
      <c r="F6029" s="85" t="s">
        <v>63</v>
      </c>
    </row>
    <row r="6030" spans="1:6" x14ac:dyDescent="0.25">
      <c r="A6030" s="85">
        <v>1992899165</v>
      </c>
      <c r="E6030"/>
      <c r="F6030" s="85" t="s">
        <v>68</v>
      </c>
    </row>
    <row r="6031" spans="1:6" x14ac:dyDescent="0.25">
      <c r="A6031" s="85">
        <v>1285799825</v>
      </c>
      <c r="E6031" s="64"/>
      <c r="F6031" s="85" t="s">
        <v>68</v>
      </c>
    </row>
    <row r="6032" spans="1:6" x14ac:dyDescent="0.25">
      <c r="A6032" s="85">
        <v>1972722015</v>
      </c>
      <c r="E6032" s="64"/>
      <c r="F6032" s="85" t="s">
        <v>66</v>
      </c>
    </row>
    <row r="6033" spans="1:6" x14ac:dyDescent="0.25">
      <c r="A6033" s="85">
        <v>1689851677</v>
      </c>
      <c r="E6033" s="64"/>
      <c r="F6033" s="85" t="s">
        <v>68</v>
      </c>
    </row>
    <row r="6034" spans="1:6" x14ac:dyDescent="0.25">
      <c r="A6034" s="85">
        <v>1891904017</v>
      </c>
      <c r="E6034"/>
      <c r="F6034" s="85" t="s">
        <v>66</v>
      </c>
    </row>
    <row r="6035" spans="1:6" x14ac:dyDescent="0.25">
      <c r="A6035" s="85">
        <v>1811922339</v>
      </c>
      <c r="E6035"/>
      <c r="F6035" s="85" t="s">
        <v>66</v>
      </c>
    </row>
    <row r="6036" spans="1:6" x14ac:dyDescent="0.25">
      <c r="A6036" s="85">
        <v>1376514380</v>
      </c>
      <c r="E6036" s="64"/>
      <c r="F6036" s="85" t="s">
        <v>67</v>
      </c>
    </row>
    <row r="6037" spans="1:6" x14ac:dyDescent="0.25">
      <c r="A6037" s="85">
        <v>1801029608</v>
      </c>
      <c r="E6037" s="64"/>
      <c r="F6037" s="85" t="s">
        <v>66</v>
      </c>
    </row>
    <row r="6038" spans="1:6" x14ac:dyDescent="0.25">
      <c r="A6038" s="85">
        <v>1346357092</v>
      </c>
      <c r="E6038"/>
      <c r="F6038" s="85" t="s">
        <v>67</v>
      </c>
    </row>
    <row r="6039" spans="1:6" x14ac:dyDescent="0.25">
      <c r="A6039" s="85">
        <v>1891003620</v>
      </c>
      <c r="E6039" s="64"/>
      <c r="F6039" s="85" t="s">
        <v>63</v>
      </c>
    </row>
    <row r="6040" spans="1:6" x14ac:dyDescent="0.25">
      <c r="A6040" s="85">
        <v>1972762540</v>
      </c>
      <c r="E6040" s="64"/>
      <c r="F6040" s="85" t="s">
        <v>63</v>
      </c>
    </row>
    <row r="6041" spans="1:6" x14ac:dyDescent="0.25">
      <c r="A6041" s="85">
        <v>1700090636</v>
      </c>
      <c r="E6041"/>
      <c r="F6041" s="85" t="s">
        <v>66</v>
      </c>
    </row>
    <row r="6042" spans="1:6" x14ac:dyDescent="0.25">
      <c r="A6042" s="85">
        <v>1396893699</v>
      </c>
      <c r="E6042" s="64"/>
      <c r="F6042" s="85" t="s">
        <v>63</v>
      </c>
    </row>
    <row r="6043" spans="1:6" x14ac:dyDescent="0.25">
      <c r="A6043" s="85">
        <v>1417341645</v>
      </c>
      <c r="E6043" s="64"/>
      <c r="F6043" s="85" t="s">
        <v>68</v>
      </c>
    </row>
    <row r="6044" spans="1:6" x14ac:dyDescent="0.25">
      <c r="A6044" s="85">
        <v>1912314030</v>
      </c>
      <c r="E6044"/>
      <c r="F6044" s="85" t="s">
        <v>68</v>
      </c>
    </row>
    <row r="6045" spans="1:6" x14ac:dyDescent="0.25">
      <c r="A6045" s="85">
        <v>1750347902</v>
      </c>
      <c r="E6045" s="64"/>
      <c r="F6045" s="85" t="s">
        <v>63</v>
      </c>
    </row>
    <row r="6046" spans="1:6" x14ac:dyDescent="0.25">
      <c r="A6046" s="85">
        <v>1447647805</v>
      </c>
      <c r="E6046" s="64"/>
      <c r="F6046" s="85" t="s">
        <v>70</v>
      </c>
    </row>
    <row r="6047" spans="1:6" x14ac:dyDescent="0.25">
      <c r="A6047" s="85">
        <v>1295260453</v>
      </c>
      <c r="E6047"/>
      <c r="F6047" s="85" t="s">
        <v>67</v>
      </c>
    </row>
    <row r="6048" spans="1:6" x14ac:dyDescent="0.25">
      <c r="A6048" s="85">
        <v>1952830093</v>
      </c>
      <c r="E6048" s="64"/>
      <c r="F6048" s="85" t="s">
        <v>63</v>
      </c>
    </row>
    <row r="6049" spans="1:6" x14ac:dyDescent="0.25">
      <c r="A6049" s="85">
        <v>1043717549</v>
      </c>
      <c r="E6049" s="64"/>
      <c r="F6049" s="85" t="s">
        <v>66</v>
      </c>
    </row>
    <row r="6050" spans="1:6" x14ac:dyDescent="0.25">
      <c r="A6050" s="85">
        <v>1881161255</v>
      </c>
      <c r="E6050"/>
      <c r="F6050" s="85" t="s">
        <v>67</v>
      </c>
    </row>
    <row r="6051" spans="1:6" x14ac:dyDescent="0.25">
      <c r="A6051" s="85">
        <v>1033860903</v>
      </c>
      <c r="E6051"/>
      <c r="F6051" s="85" t="s">
        <v>67</v>
      </c>
    </row>
    <row r="6052" spans="1:6" x14ac:dyDescent="0.25">
      <c r="A6052" s="85">
        <v>1285693069</v>
      </c>
      <c r="E6052" s="64"/>
      <c r="F6052" s="85" t="s">
        <v>68</v>
      </c>
    </row>
    <row r="6053" spans="1:6" x14ac:dyDescent="0.25">
      <c r="A6053" s="85">
        <v>1851382287</v>
      </c>
      <c r="E6053"/>
      <c r="F6053" s="85" t="s">
        <v>63</v>
      </c>
    </row>
    <row r="6054" spans="1:6" x14ac:dyDescent="0.25">
      <c r="A6054" s="85">
        <v>1104816370</v>
      </c>
      <c r="E6054" s="64"/>
      <c r="F6054" s="85" t="s">
        <v>67</v>
      </c>
    </row>
    <row r="6055" spans="1:6" x14ac:dyDescent="0.25">
      <c r="A6055" s="85">
        <v>1588656219</v>
      </c>
      <c r="E6055" s="64"/>
      <c r="F6055" s="85" t="s">
        <v>66</v>
      </c>
    </row>
    <row r="6056" spans="1:6" x14ac:dyDescent="0.25">
      <c r="A6056" s="85">
        <v>1598765430</v>
      </c>
      <c r="E6056" s="64"/>
      <c r="F6056" s="85" t="s">
        <v>66</v>
      </c>
    </row>
    <row r="6057" spans="1:6" x14ac:dyDescent="0.25">
      <c r="A6057" s="85">
        <v>1083680854</v>
      </c>
      <c r="E6057" s="64"/>
      <c r="F6057" s="85" t="s">
        <v>63</v>
      </c>
    </row>
    <row r="6058" spans="1:6" x14ac:dyDescent="0.25">
      <c r="A6058" s="85">
        <v>1295948982</v>
      </c>
      <c r="E6058" s="64"/>
      <c r="F6058" s="85" t="s">
        <v>66</v>
      </c>
    </row>
    <row r="6059" spans="1:6" x14ac:dyDescent="0.25">
      <c r="A6059" s="85">
        <v>1669453619</v>
      </c>
      <c r="E6059" s="64"/>
      <c r="F6059" s="85" t="s">
        <v>66</v>
      </c>
    </row>
    <row r="6060" spans="1:6" x14ac:dyDescent="0.25">
      <c r="A6060" s="85">
        <v>1053371005</v>
      </c>
      <c r="E6060"/>
      <c r="F6060" s="85" t="s">
        <v>63</v>
      </c>
    </row>
    <row r="6061" spans="1:6" x14ac:dyDescent="0.25">
      <c r="A6061" s="85">
        <v>1740467281</v>
      </c>
      <c r="E6061" s="64"/>
      <c r="F6061" s="85" t="s">
        <v>63</v>
      </c>
    </row>
    <row r="6062" spans="1:6" x14ac:dyDescent="0.25">
      <c r="A6062" s="85">
        <v>1427211911</v>
      </c>
      <c r="E6062"/>
      <c r="F6062" s="85" t="s">
        <v>68</v>
      </c>
    </row>
    <row r="6063" spans="1:6" x14ac:dyDescent="0.25">
      <c r="A6063" s="85">
        <v>1982706446</v>
      </c>
      <c r="E6063"/>
      <c r="F6063" s="85" t="s">
        <v>63</v>
      </c>
    </row>
    <row r="6064" spans="1:6" x14ac:dyDescent="0.25">
      <c r="A6064" s="85">
        <v>1073674271</v>
      </c>
      <c r="E6064"/>
      <c r="F6064" s="85" t="s">
        <v>63</v>
      </c>
    </row>
    <row r="6065" spans="1:6" x14ac:dyDescent="0.25">
      <c r="A6065" s="85">
        <v>1427121037</v>
      </c>
      <c r="E6065"/>
      <c r="F6065" s="85" t="s">
        <v>66</v>
      </c>
    </row>
    <row r="6066" spans="1:6" x14ac:dyDescent="0.25">
      <c r="A6066" s="85">
        <v>1982642526</v>
      </c>
      <c r="E6066" s="64"/>
      <c r="F6066" s="85" t="s">
        <v>67</v>
      </c>
    </row>
    <row r="6067" spans="1:6" x14ac:dyDescent="0.25">
      <c r="A6067" s="85">
        <v>1356516777</v>
      </c>
      <c r="E6067" s="64"/>
      <c r="F6067" s="85" t="s">
        <v>68</v>
      </c>
    </row>
    <row r="6068" spans="1:6" x14ac:dyDescent="0.25">
      <c r="A6068" s="85">
        <v>1013908730</v>
      </c>
      <c r="E6068"/>
      <c r="F6068" s="85" t="s">
        <v>66</v>
      </c>
    </row>
    <row r="6069" spans="1:6" x14ac:dyDescent="0.25">
      <c r="A6069" s="85">
        <v>1154616001</v>
      </c>
      <c r="E6069"/>
      <c r="F6069" s="85" t="s">
        <v>63</v>
      </c>
    </row>
    <row r="6070" spans="1:6" x14ac:dyDescent="0.25">
      <c r="A6070" s="85">
        <v>1457563488</v>
      </c>
      <c r="E6070" s="64"/>
      <c r="F6070" s="85" t="s">
        <v>66</v>
      </c>
    </row>
    <row r="6071" spans="1:6" x14ac:dyDescent="0.25">
      <c r="A6071" s="85">
        <v>1205092103</v>
      </c>
      <c r="E6071"/>
      <c r="F6071" s="85" t="s">
        <v>66</v>
      </c>
    </row>
    <row r="6072" spans="1:6" x14ac:dyDescent="0.25">
      <c r="A6072" s="85">
        <v>1619223708</v>
      </c>
      <c r="E6072"/>
      <c r="F6072" s="85" t="s">
        <v>70</v>
      </c>
    </row>
    <row r="6073" spans="1:6" x14ac:dyDescent="0.25">
      <c r="A6073" s="85">
        <v>1790075950</v>
      </c>
      <c r="E6073"/>
      <c r="F6073" s="85" t="s">
        <v>66</v>
      </c>
    </row>
    <row r="6074" spans="1:6" x14ac:dyDescent="0.25">
      <c r="A6074" s="85">
        <v>1669722013</v>
      </c>
      <c r="E6074"/>
      <c r="F6074" s="85" t="s">
        <v>66</v>
      </c>
    </row>
    <row r="6075" spans="1:6" x14ac:dyDescent="0.25">
      <c r="A6075" s="85">
        <v>1104168681</v>
      </c>
      <c r="E6075" s="64"/>
      <c r="F6075" s="85" t="s">
        <v>68</v>
      </c>
    </row>
    <row r="6076" spans="1:6" x14ac:dyDescent="0.25">
      <c r="A6076" s="85">
        <v>1023428877</v>
      </c>
      <c r="E6076"/>
      <c r="F6076" s="85" t="s">
        <v>63</v>
      </c>
    </row>
    <row r="6077" spans="1:6" x14ac:dyDescent="0.25">
      <c r="A6077" s="85">
        <v>1699033340</v>
      </c>
      <c r="E6077"/>
      <c r="F6077" s="85" t="s">
        <v>63</v>
      </c>
    </row>
    <row r="6078" spans="1:6" x14ac:dyDescent="0.25">
      <c r="A6078" s="85">
        <v>1639519887</v>
      </c>
      <c r="E6078"/>
      <c r="F6078" s="85" t="s">
        <v>66</v>
      </c>
    </row>
    <row r="6079" spans="1:6" x14ac:dyDescent="0.25">
      <c r="A6079" s="85">
        <v>1922254432</v>
      </c>
      <c r="E6079" s="64"/>
      <c r="F6079" s="85" t="s">
        <v>67</v>
      </c>
    </row>
    <row r="6080" spans="1:6" x14ac:dyDescent="0.25">
      <c r="A6080" s="85">
        <v>1376945188</v>
      </c>
      <c r="E6080" s="64"/>
      <c r="F6080" s="85" t="s">
        <v>66</v>
      </c>
    </row>
    <row r="6081" spans="1:6" x14ac:dyDescent="0.25">
      <c r="A6081" s="85">
        <v>1083097869</v>
      </c>
      <c r="E6081"/>
      <c r="F6081" s="85" t="s">
        <v>66</v>
      </c>
    </row>
    <row r="6082" spans="1:6" x14ac:dyDescent="0.25">
      <c r="A6082" s="85">
        <v>1205228301</v>
      </c>
      <c r="E6082" s="64"/>
      <c r="F6082" s="85" t="s">
        <v>66</v>
      </c>
    </row>
    <row r="6083" spans="1:6" x14ac:dyDescent="0.25">
      <c r="A6083" s="85">
        <v>1043203011</v>
      </c>
      <c r="E6083" s="64"/>
      <c r="F6083" s="85" t="s">
        <v>67</v>
      </c>
    </row>
    <row r="6084" spans="1:6" x14ac:dyDescent="0.25">
      <c r="A6084" s="85">
        <v>1114392800</v>
      </c>
      <c r="E6084"/>
      <c r="F6084" s="85" t="s">
        <v>67</v>
      </c>
    </row>
    <row r="6085" spans="1:6" x14ac:dyDescent="0.25">
      <c r="A6085" s="85">
        <v>1376077818</v>
      </c>
      <c r="E6085"/>
      <c r="F6085" s="85" t="s">
        <v>66</v>
      </c>
    </row>
    <row r="6086" spans="1:6" x14ac:dyDescent="0.25">
      <c r="A6086" s="85">
        <v>1396286662</v>
      </c>
      <c r="E6086"/>
      <c r="F6086" s="85" t="s">
        <v>63</v>
      </c>
    </row>
    <row r="6087" spans="1:6" x14ac:dyDescent="0.25">
      <c r="A6087" s="85">
        <v>1861924961</v>
      </c>
      <c r="E6087"/>
      <c r="F6087" s="85" t="s">
        <v>67</v>
      </c>
    </row>
    <row r="6088" spans="1:6" x14ac:dyDescent="0.25">
      <c r="A6088" s="85">
        <v>1982698957</v>
      </c>
      <c r="E6088"/>
      <c r="F6088" s="85" t="s">
        <v>70</v>
      </c>
    </row>
    <row r="6089" spans="1:6" x14ac:dyDescent="0.25">
      <c r="A6089" s="85">
        <v>1942302880</v>
      </c>
      <c r="E6089" s="64"/>
      <c r="F6089" s="85" t="s">
        <v>66</v>
      </c>
    </row>
    <row r="6090" spans="1:6" x14ac:dyDescent="0.25">
      <c r="A6090" s="85">
        <v>1427061654</v>
      </c>
      <c r="E6090"/>
      <c r="F6090" s="85" t="s">
        <v>66</v>
      </c>
    </row>
    <row r="6091" spans="1:6" x14ac:dyDescent="0.25">
      <c r="A6091" s="85">
        <v>1477501849</v>
      </c>
      <c r="E6091" s="64"/>
      <c r="F6091" s="85" t="s">
        <v>68</v>
      </c>
    </row>
    <row r="6092" spans="1:6" x14ac:dyDescent="0.25">
      <c r="A6092" s="85">
        <v>1285623157</v>
      </c>
      <c r="E6092"/>
      <c r="F6092" s="85" t="s">
        <v>68</v>
      </c>
    </row>
    <row r="6093" spans="1:6" x14ac:dyDescent="0.25">
      <c r="A6093" s="85">
        <v>1215938360</v>
      </c>
      <c r="E6093" s="64"/>
      <c r="F6093" s="85" t="s">
        <v>67</v>
      </c>
    </row>
    <row r="6094" spans="1:6" x14ac:dyDescent="0.25">
      <c r="A6094" s="85">
        <v>1790788909</v>
      </c>
      <c r="E6094" s="64"/>
      <c r="F6094" s="85" t="s">
        <v>67</v>
      </c>
    </row>
    <row r="6095" spans="1:6" x14ac:dyDescent="0.25">
      <c r="A6095" s="85">
        <v>1831269794</v>
      </c>
      <c r="E6095"/>
      <c r="F6095" s="85" t="s">
        <v>68</v>
      </c>
    </row>
    <row r="6096" spans="1:6" x14ac:dyDescent="0.25">
      <c r="A6096" s="85">
        <v>1609831502</v>
      </c>
      <c r="E6096" s="64"/>
      <c r="F6096" s="85" t="s">
        <v>67</v>
      </c>
    </row>
    <row r="6097" spans="1:6" x14ac:dyDescent="0.25">
      <c r="A6097" s="85">
        <v>1306879036</v>
      </c>
      <c r="E6097"/>
      <c r="F6097" s="85" t="s">
        <v>63</v>
      </c>
    </row>
    <row r="6098" spans="1:6" x14ac:dyDescent="0.25">
      <c r="A6098" s="85">
        <v>1912992330</v>
      </c>
      <c r="E6098" s="64"/>
      <c r="F6098" s="85" t="s">
        <v>67</v>
      </c>
    </row>
    <row r="6099" spans="1:6" x14ac:dyDescent="0.25">
      <c r="A6099" s="85">
        <v>1194703728</v>
      </c>
      <c r="E6099" s="64"/>
      <c r="F6099" s="85" t="s">
        <v>63</v>
      </c>
    </row>
    <row r="6100" spans="1:6" x14ac:dyDescent="0.25">
      <c r="A6100" s="85">
        <v>1356450381</v>
      </c>
      <c r="E6100"/>
      <c r="F6100" s="85" t="s">
        <v>68</v>
      </c>
    </row>
    <row r="6101" spans="1:6" x14ac:dyDescent="0.25">
      <c r="A6101" s="85">
        <v>1407052244</v>
      </c>
      <c r="E6101" s="64"/>
      <c r="F6101" s="85" t="s">
        <v>63</v>
      </c>
    </row>
    <row r="6102" spans="1:6" x14ac:dyDescent="0.25">
      <c r="A6102" s="85">
        <v>1093854010</v>
      </c>
      <c r="E6102"/>
      <c r="F6102" s="85" t="s">
        <v>66</v>
      </c>
    </row>
    <row r="6103" spans="1:6" x14ac:dyDescent="0.25">
      <c r="A6103" s="85">
        <v>1629395686</v>
      </c>
      <c r="E6103"/>
      <c r="F6103" s="85" t="s">
        <v>70</v>
      </c>
    </row>
    <row r="6104" spans="1:6" x14ac:dyDescent="0.25">
      <c r="A6104" s="85">
        <v>1386806768</v>
      </c>
      <c r="E6104"/>
      <c r="F6104" s="85" t="s">
        <v>66</v>
      </c>
    </row>
    <row r="6105" spans="1:6" x14ac:dyDescent="0.25">
      <c r="A6105" s="85">
        <v>1194793513</v>
      </c>
      <c r="E6105"/>
      <c r="F6105" s="85" t="s">
        <v>63</v>
      </c>
    </row>
    <row r="6106" spans="1:6" x14ac:dyDescent="0.25">
      <c r="A6106" s="85">
        <v>1306882881</v>
      </c>
      <c r="E6106"/>
      <c r="F6106" s="85" t="s">
        <v>66</v>
      </c>
    </row>
    <row r="6107" spans="1:6" x14ac:dyDescent="0.25">
      <c r="A6107" s="85">
        <v>1386690865</v>
      </c>
      <c r="E6107"/>
      <c r="F6107" s="85" t="s">
        <v>63</v>
      </c>
    </row>
    <row r="6108" spans="1:6" x14ac:dyDescent="0.25">
      <c r="A6108" s="85">
        <v>1457337602</v>
      </c>
      <c r="E6108" s="64"/>
      <c r="F6108" s="85" t="s">
        <v>66</v>
      </c>
    </row>
    <row r="6109" spans="1:6" x14ac:dyDescent="0.25">
      <c r="A6109" s="85">
        <v>1891996195</v>
      </c>
      <c r="E6109"/>
      <c r="F6109" s="85" t="s">
        <v>66</v>
      </c>
    </row>
    <row r="6110" spans="1:6" x14ac:dyDescent="0.25">
      <c r="A6110" s="85">
        <v>1669677811</v>
      </c>
      <c r="E6110" s="64"/>
      <c r="F6110" s="85" t="s">
        <v>66</v>
      </c>
    </row>
    <row r="6111" spans="1:6" x14ac:dyDescent="0.25">
      <c r="A6111" s="85">
        <v>1033438544</v>
      </c>
      <c r="E6111" s="64"/>
      <c r="F6111" s="85" t="s">
        <v>67</v>
      </c>
    </row>
    <row r="6112" spans="1:6" x14ac:dyDescent="0.25">
      <c r="A6112" s="85">
        <v>1619273232</v>
      </c>
      <c r="E6112"/>
      <c r="F6112" s="85" t="s">
        <v>63</v>
      </c>
    </row>
    <row r="6113" spans="1:6" x14ac:dyDescent="0.25">
      <c r="A6113" s="85">
        <v>1366747222</v>
      </c>
      <c r="E6113"/>
      <c r="F6113" s="85" t="s">
        <v>63</v>
      </c>
    </row>
    <row r="6114" spans="1:6" x14ac:dyDescent="0.25">
      <c r="A6114" s="85">
        <v>1437383833</v>
      </c>
      <c r="E6114" s="64"/>
      <c r="F6114" s="85" t="s">
        <v>63</v>
      </c>
    </row>
    <row r="6115" spans="1:6" x14ac:dyDescent="0.25">
      <c r="A6115" s="85">
        <v>1356786628</v>
      </c>
      <c r="E6115" s="64"/>
      <c r="F6115" s="85" t="s">
        <v>66</v>
      </c>
    </row>
    <row r="6116" spans="1:6" x14ac:dyDescent="0.25">
      <c r="A6116" s="85">
        <v>1285046490</v>
      </c>
      <c r="E6116" s="64"/>
      <c r="F6116" s="85" t="s">
        <v>66</v>
      </c>
    </row>
    <row r="6117" spans="1:6" x14ac:dyDescent="0.25">
      <c r="A6117" s="85">
        <v>1205242591</v>
      </c>
      <c r="E6117" s="64"/>
      <c r="F6117" s="85" t="s">
        <v>67</v>
      </c>
    </row>
    <row r="6118" spans="1:6" x14ac:dyDescent="0.25">
      <c r="A6118" s="85">
        <v>1497770671</v>
      </c>
      <c r="E6118" s="64"/>
      <c r="F6118" s="85" t="s">
        <v>63</v>
      </c>
    </row>
    <row r="6119" spans="1:6" x14ac:dyDescent="0.25">
      <c r="A6119" s="85">
        <v>1356617351</v>
      </c>
      <c r="E6119"/>
      <c r="F6119" s="85" t="s">
        <v>67</v>
      </c>
    </row>
    <row r="6120" spans="1:6" x14ac:dyDescent="0.25">
      <c r="A6120" s="85">
        <v>1306453543</v>
      </c>
      <c r="E6120"/>
      <c r="F6120" s="85" t="s">
        <v>63</v>
      </c>
    </row>
    <row r="6121" spans="1:6" x14ac:dyDescent="0.25">
      <c r="A6121" s="85">
        <v>1518560655</v>
      </c>
      <c r="E6121"/>
      <c r="F6121" s="85" t="s">
        <v>63</v>
      </c>
    </row>
    <row r="6122" spans="1:6" x14ac:dyDescent="0.25">
      <c r="A6122" s="85">
        <v>1649936535</v>
      </c>
      <c r="E6122" s="64"/>
      <c r="F6122" s="85" t="s">
        <v>63</v>
      </c>
    </row>
    <row r="6123" spans="1:6" x14ac:dyDescent="0.25">
      <c r="A6123" s="85">
        <v>1700892957</v>
      </c>
      <c r="E6123" s="64"/>
      <c r="F6123" s="85" t="s">
        <v>63</v>
      </c>
    </row>
    <row r="6124" spans="1:6" x14ac:dyDescent="0.25">
      <c r="A6124" s="85">
        <v>1669472429</v>
      </c>
      <c r="E6124"/>
      <c r="F6124" s="85" t="s">
        <v>70</v>
      </c>
    </row>
    <row r="6125" spans="1:6" x14ac:dyDescent="0.25">
      <c r="A6125" s="85">
        <v>1134177470</v>
      </c>
      <c r="E6125" s="64"/>
      <c r="F6125" s="85" t="s">
        <v>68</v>
      </c>
    </row>
    <row r="6126" spans="1:6" x14ac:dyDescent="0.25">
      <c r="A6126" s="85">
        <v>1629091988</v>
      </c>
      <c r="E6126" s="64"/>
      <c r="F6126" s="85" t="s">
        <v>63</v>
      </c>
    </row>
    <row r="6127" spans="1:6" x14ac:dyDescent="0.25">
      <c r="A6127" s="85">
        <v>1023014909</v>
      </c>
      <c r="E6127" s="64"/>
      <c r="F6127" s="85" t="s">
        <v>63</v>
      </c>
    </row>
    <row r="6128" spans="1:6" x14ac:dyDescent="0.25">
      <c r="A6128" s="85">
        <v>1518941137</v>
      </c>
      <c r="E6128"/>
      <c r="F6128" s="85" t="s">
        <v>66</v>
      </c>
    </row>
    <row r="6129" spans="1:6" x14ac:dyDescent="0.25">
      <c r="A6129" s="85">
        <v>1417986167</v>
      </c>
      <c r="E6129" s="64"/>
      <c r="F6129" s="85" t="s">
        <v>70</v>
      </c>
    </row>
    <row r="6130" spans="1:6" x14ac:dyDescent="0.25">
      <c r="A6130" s="85">
        <v>1356375059</v>
      </c>
      <c r="E6130" s="64"/>
      <c r="F6130" s="85" t="s">
        <v>66</v>
      </c>
    </row>
    <row r="6131" spans="1:6" x14ac:dyDescent="0.25">
      <c r="A6131" s="85">
        <v>1073545257</v>
      </c>
      <c r="E6131"/>
      <c r="F6131" s="85" t="s">
        <v>66</v>
      </c>
    </row>
    <row r="6132" spans="1:6" x14ac:dyDescent="0.25">
      <c r="A6132" s="85">
        <v>1104898311</v>
      </c>
      <c r="E6132"/>
      <c r="F6132" s="85" t="s">
        <v>70</v>
      </c>
    </row>
    <row r="6133" spans="1:6" x14ac:dyDescent="0.25">
      <c r="A6133" s="85">
        <v>1487881538</v>
      </c>
      <c r="E6133"/>
      <c r="F6133" s="85" t="s">
        <v>63</v>
      </c>
    </row>
    <row r="6134" spans="1:6" x14ac:dyDescent="0.25">
      <c r="A6134" s="85">
        <v>1659370930</v>
      </c>
      <c r="E6134" s="64"/>
      <c r="F6134" s="85" t="s">
        <v>63</v>
      </c>
    </row>
    <row r="6135" spans="1:6" x14ac:dyDescent="0.25">
      <c r="A6135" s="85">
        <v>1659587699</v>
      </c>
      <c r="E6135" s="64"/>
      <c r="F6135" s="85" t="s">
        <v>63</v>
      </c>
    </row>
    <row r="6136" spans="1:6" x14ac:dyDescent="0.25">
      <c r="A6136" s="85">
        <v>1780604645</v>
      </c>
      <c r="E6136" s="64"/>
      <c r="F6136" s="85" t="s">
        <v>63</v>
      </c>
    </row>
    <row r="6137" spans="1:6" x14ac:dyDescent="0.25">
      <c r="A6137" s="85">
        <v>1609985597</v>
      </c>
      <c r="E6137" s="64"/>
      <c r="F6137" s="85" t="s">
        <v>63</v>
      </c>
    </row>
    <row r="6138" spans="1:6" x14ac:dyDescent="0.25">
      <c r="A6138" s="85">
        <v>1265420699</v>
      </c>
      <c r="E6138" s="64"/>
      <c r="F6138" s="85" t="s">
        <v>67</v>
      </c>
    </row>
    <row r="6139" spans="1:6" x14ac:dyDescent="0.25">
      <c r="A6139" s="85">
        <v>1659308435</v>
      </c>
      <c r="E6139" s="64"/>
      <c r="F6139" s="85" t="s">
        <v>70</v>
      </c>
    </row>
    <row r="6140" spans="1:6" x14ac:dyDescent="0.25">
      <c r="A6140" s="85">
        <v>1821204686</v>
      </c>
      <c r="E6140"/>
      <c r="F6140" s="85" t="s">
        <v>66</v>
      </c>
    </row>
    <row r="6141" spans="1:6" x14ac:dyDescent="0.25">
      <c r="A6141" s="85">
        <v>1154504538</v>
      </c>
      <c r="E6141" s="64"/>
      <c r="F6141" s="85" t="s">
        <v>63</v>
      </c>
    </row>
    <row r="6142" spans="1:6" x14ac:dyDescent="0.25">
      <c r="A6142" s="85">
        <v>1225294499</v>
      </c>
      <c r="E6142"/>
      <c r="F6142" s="85" t="s">
        <v>67</v>
      </c>
    </row>
    <row r="6143" spans="1:6" x14ac:dyDescent="0.25">
      <c r="A6143" s="85">
        <v>1548268527</v>
      </c>
      <c r="E6143" s="64"/>
      <c r="F6143" s="85" t="s">
        <v>63</v>
      </c>
    </row>
    <row r="6144" spans="1:6" x14ac:dyDescent="0.25">
      <c r="A6144" s="85">
        <v>1376860833</v>
      </c>
      <c r="E6144"/>
      <c r="F6144" s="85" t="s">
        <v>66</v>
      </c>
    </row>
    <row r="6145" spans="1:6" x14ac:dyDescent="0.25">
      <c r="A6145" s="85">
        <v>1851550388</v>
      </c>
      <c r="E6145" s="64"/>
      <c r="F6145" s="85" t="s">
        <v>67</v>
      </c>
    </row>
    <row r="6146" spans="1:6" x14ac:dyDescent="0.25">
      <c r="A6146" s="85">
        <v>1114075785</v>
      </c>
      <c r="E6146"/>
      <c r="F6146" s="85" t="s">
        <v>63</v>
      </c>
    </row>
    <row r="6147" spans="1:6" x14ac:dyDescent="0.25">
      <c r="A6147" s="85">
        <v>1518130624</v>
      </c>
      <c r="E6147" s="64"/>
      <c r="F6147" s="85" t="s">
        <v>70</v>
      </c>
    </row>
    <row r="6148" spans="1:6" x14ac:dyDescent="0.25">
      <c r="A6148" s="85">
        <v>1801277702</v>
      </c>
      <c r="E6148" s="64"/>
      <c r="F6148" s="85" t="s">
        <v>70</v>
      </c>
    </row>
    <row r="6149" spans="1:6" x14ac:dyDescent="0.25">
      <c r="A6149" s="85">
        <v>1427374941</v>
      </c>
      <c r="E6149" s="64"/>
      <c r="F6149" s="85" t="s">
        <v>63</v>
      </c>
    </row>
    <row r="6150" spans="1:6" x14ac:dyDescent="0.25">
      <c r="A6150" s="85">
        <v>1003047523</v>
      </c>
      <c r="E6150" s="64"/>
      <c r="F6150" s="85" t="s">
        <v>66</v>
      </c>
    </row>
    <row r="6151" spans="1:6" x14ac:dyDescent="0.25">
      <c r="A6151" s="85">
        <v>1851791446</v>
      </c>
      <c r="E6151"/>
      <c r="F6151" s="85" t="s">
        <v>63</v>
      </c>
    </row>
    <row r="6152" spans="1:6" x14ac:dyDescent="0.25">
      <c r="A6152" s="85">
        <v>1851772917</v>
      </c>
      <c r="E6152"/>
      <c r="F6152" s="85" t="s">
        <v>67</v>
      </c>
    </row>
    <row r="6153" spans="1:6" x14ac:dyDescent="0.25">
      <c r="A6153" s="85">
        <v>1982966222</v>
      </c>
      <c r="E6153" s="64"/>
      <c r="F6153" s="85" t="s">
        <v>63</v>
      </c>
    </row>
    <row r="6154" spans="1:6" x14ac:dyDescent="0.25">
      <c r="A6154" s="85">
        <v>1881040509</v>
      </c>
      <c r="E6154"/>
      <c r="F6154" s="85" t="s">
        <v>68</v>
      </c>
    </row>
    <row r="6155" spans="1:6" x14ac:dyDescent="0.25">
      <c r="A6155" s="85">
        <v>1861941619</v>
      </c>
      <c r="E6155"/>
      <c r="F6155" s="85" t="s">
        <v>63</v>
      </c>
    </row>
    <row r="6156" spans="1:6" x14ac:dyDescent="0.25">
      <c r="A6156" s="85">
        <v>1013164979</v>
      </c>
      <c r="E6156"/>
      <c r="F6156" s="85" t="s">
        <v>70</v>
      </c>
    </row>
    <row r="6157" spans="1:6" x14ac:dyDescent="0.25">
      <c r="A6157" s="85">
        <v>1124511738</v>
      </c>
      <c r="E6157" s="64"/>
      <c r="F6157" s="85" t="s">
        <v>70</v>
      </c>
    </row>
    <row r="6158" spans="1:6" x14ac:dyDescent="0.25">
      <c r="A6158" s="85">
        <v>1821600693</v>
      </c>
      <c r="E6158" s="64"/>
      <c r="F6158" s="85" t="s">
        <v>63</v>
      </c>
    </row>
    <row r="6159" spans="1:6" x14ac:dyDescent="0.25">
      <c r="A6159" s="85">
        <v>1982204640</v>
      </c>
      <c r="E6159" s="64"/>
      <c r="F6159" s="85" t="s">
        <v>63</v>
      </c>
    </row>
    <row r="6160" spans="1:6" x14ac:dyDescent="0.25">
      <c r="A6160" s="85">
        <v>1053337998</v>
      </c>
      <c r="E6160" s="64"/>
      <c r="F6160" s="85" t="s">
        <v>66</v>
      </c>
    </row>
    <row r="6161" spans="1:6" x14ac:dyDescent="0.25">
      <c r="A6161" s="85">
        <v>1578549325</v>
      </c>
      <c r="E6161" s="64"/>
      <c r="F6161" s="85" t="s">
        <v>67</v>
      </c>
    </row>
    <row r="6162" spans="1:6" x14ac:dyDescent="0.25">
      <c r="A6162" s="85">
        <v>1265492060</v>
      </c>
      <c r="E6162" s="64"/>
      <c r="F6162" s="85" t="s">
        <v>63</v>
      </c>
    </row>
    <row r="6163" spans="1:6" x14ac:dyDescent="0.25">
      <c r="A6163" s="85">
        <v>1487630901</v>
      </c>
      <c r="E6163"/>
      <c r="F6163" s="85" t="s">
        <v>63</v>
      </c>
    </row>
    <row r="6164" spans="1:6" x14ac:dyDescent="0.25">
      <c r="A6164" s="85">
        <v>1720009160</v>
      </c>
      <c r="E6164" s="64"/>
      <c r="F6164" s="85" t="s">
        <v>68</v>
      </c>
    </row>
    <row r="6165" spans="1:6" x14ac:dyDescent="0.25">
      <c r="A6165" s="85">
        <v>1073508818</v>
      </c>
      <c r="E6165"/>
      <c r="F6165" s="85" t="s">
        <v>66</v>
      </c>
    </row>
    <row r="6166" spans="1:6" x14ac:dyDescent="0.25">
      <c r="A6166" s="85">
        <v>1144212853</v>
      </c>
      <c r="E6166"/>
      <c r="F6166" s="85" t="s">
        <v>66</v>
      </c>
    </row>
    <row r="6167" spans="1:6" x14ac:dyDescent="0.25">
      <c r="A6167" s="85">
        <v>1720019474</v>
      </c>
      <c r="E6167" s="64"/>
      <c r="F6167" s="85" t="s">
        <v>68</v>
      </c>
    </row>
    <row r="6168" spans="1:6" x14ac:dyDescent="0.25">
      <c r="A6168" s="85">
        <v>1851484323</v>
      </c>
      <c r="E6168" s="64"/>
      <c r="F6168" s="85" t="s">
        <v>66</v>
      </c>
    </row>
    <row r="6169" spans="1:6" x14ac:dyDescent="0.25">
      <c r="A6169" s="85">
        <v>1437124211</v>
      </c>
      <c r="E6169" s="64"/>
      <c r="F6169" s="85" t="s">
        <v>66</v>
      </c>
    </row>
    <row r="6170" spans="1:6" x14ac:dyDescent="0.25">
      <c r="A6170" s="85">
        <v>1568411809</v>
      </c>
      <c r="E6170" s="64"/>
      <c r="F6170" s="85" t="s">
        <v>66</v>
      </c>
    </row>
    <row r="6171" spans="1:6" x14ac:dyDescent="0.25">
      <c r="A6171" s="85">
        <v>1487657219</v>
      </c>
      <c r="E6171"/>
      <c r="F6171" s="85" t="s">
        <v>63</v>
      </c>
    </row>
    <row r="6172" spans="1:6" x14ac:dyDescent="0.25">
      <c r="A6172" s="85">
        <v>1730175712</v>
      </c>
      <c r="E6172" s="64"/>
      <c r="F6172" s="85" t="s">
        <v>70</v>
      </c>
    </row>
    <row r="6173" spans="1:6" x14ac:dyDescent="0.25">
      <c r="A6173" s="85">
        <v>1346372521</v>
      </c>
      <c r="E6173" s="64"/>
      <c r="F6173" s="85" t="s">
        <v>68</v>
      </c>
    </row>
    <row r="6174" spans="1:6" x14ac:dyDescent="0.25">
      <c r="A6174" s="85">
        <v>1962474452</v>
      </c>
      <c r="E6174" s="64"/>
      <c r="F6174" s="85" t="s">
        <v>67</v>
      </c>
    </row>
    <row r="6175" spans="1:6" x14ac:dyDescent="0.25">
      <c r="A6175" s="85">
        <v>1740480565</v>
      </c>
      <c r="E6175" s="64"/>
      <c r="F6175" s="85" t="s">
        <v>63</v>
      </c>
    </row>
    <row r="6176" spans="1:6" x14ac:dyDescent="0.25">
      <c r="A6176" s="85">
        <v>1790946663</v>
      </c>
      <c r="E6176" s="64"/>
      <c r="F6176" s="85" t="s">
        <v>63</v>
      </c>
    </row>
    <row r="6177" spans="1:6" x14ac:dyDescent="0.25">
      <c r="A6177" s="85">
        <v>1396757233</v>
      </c>
      <c r="E6177"/>
      <c r="F6177" s="85" t="s">
        <v>63</v>
      </c>
    </row>
    <row r="6178" spans="1:6" x14ac:dyDescent="0.25">
      <c r="A6178" s="85">
        <v>1750523783</v>
      </c>
      <c r="E6178" s="64"/>
      <c r="F6178" s="85" t="s">
        <v>66</v>
      </c>
    </row>
    <row r="6179" spans="1:6" x14ac:dyDescent="0.25">
      <c r="A6179" s="85">
        <v>1093979981</v>
      </c>
      <c r="E6179"/>
      <c r="F6179" s="85" t="s">
        <v>67</v>
      </c>
    </row>
    <row r="6180" spans="1:6" x14ac:dyDescent="0.25">
      <c r="A6180" s="85">
        <v>1225046543</v>
      </c>
      <c r="E6180" s="64"/>
      <c r="F6180" s="85" t="s">
        <v>66</v>
      </c>
    </row>
    <row r="6181" spans="1:6" x14ac:dyDescent="0.25">
      <c r="A6181" s="85">
        <v>1073522819</v>
      </c>
      <c r="E6181"/>
      <c r="F6181" s="85" t="s">
        <v>63</v>
      </c>
    </row>
    <row r="6182" spans="1:6" x14ac:dyDescent="0.25">
      <c r="A6182" s="85">
        <v>1932389681</v>
      </c>
      <c r="E6182" s="64"/>
      <c r="F6182" s="85" t="s">
        <v>66</v>
      </c>
    </row>
    <row r="6183" spans="1:6" x14ac:dyDescent="0.25">
      <c r="A6183" s="85">
        <v>1821229915</v>
      </c>
      <c r="E6183" s="64"/>
      <c r="F6183" s="85" t="s">
        <v>66</v>
      </c>
    </row>
    <row r="6184" spans="1:6" x14ac:dyDescent="0.25">
      <c r="A6184" s="85">
        <v>1326081647</v>
      </c>
      <c r="E6184"/>
      <c r="F6184" s="85" t="s">
        <v>66</v>
      </c>
    </row>
    <row r="6185" spans="1:6" x14ac:dyDescent="0.25">
      <c r="A6185" s="85">
        <v>1154583953</v>
      </c>
      <c r="E6185" s="64"/>
      <c r="F6185" s="85" t="s">
        <v>66</v>
      </c>
    </row>
    <row r="6186" spans="1:6" x14ac:dyDescent="0.25">
      <c r="A6186" s="85">
        <v>1912115460</v>
      </c>
      <c r="E6186" s="64"/>
      <c r="F6186" s="85" t="s">
        <v>66</v>
      </c>
    </row>
    <row r="6187" spans="1:6" x14ac:dyDescent="0.25">
      <c r="A6187" s="85">
        <v>1679806863</v>
      </c>
      <c r="E6187" s="64"/>
      <c r="F6187" s="85" t="s">
        <v>68</v>
      </c>
    </row>
    <row r="6188" spans="1:6" x14ac:dyDescent="0.25">
      <c r="A6188" s="85">
        <v>1427394345</v>
      </c>
      <c r="E6188"/>
      <c r="F6188" s="85" t="s">
        <v>63</v>
      </c>
    </row>
    <row r="6189" spans="1:6" x14ac:dyDescent="0.25">
      <c r="A6189" s="85">
        <v>1164640553</v>
      </c>
      <c r="E6189" s="64"/>
      <c r="F6189" s="85" t="s">
        <v>66</v>
      </c>
    </row>
    <row r="6190" spans="1:6" x14ac:dyDescent="0.25">
      <c r="A6190" s="85">
        <v>1871931832</v>
      </c>
      <c r="E6190"/>
      <c r="F6190" s="85" t="s">
        <v>70</v>
      </c>
    </row>
    <row r="6191" spans="1:6" x14ac:dyDescent="0.25">
      <c r="A6191" s="85">
        <v>1235495474</v>
      </c>
      <c r="E6191" s="64"/>
      <c r="F6191" s="85" t="s">
        <v>67</v>
      </c>
    </row>
    <row r="6192" spans="1:6" x14ac:dyDescent="0.25">
      <c r="A6192" s="85">
        <v>1548237480</v>
      </c>
      <c r="E6192" s="64"/>
      <c r="F6192" s="85" t="s">
        <v>66</v>
      </c>
    </row>
    <row r="6193" spans="1:6" x14ac:dyDescent="0.25">
      <c r="A6193" s="85">
        <v>1669890448</v>
      </c>
      <c r="E6193"/>
      <c r="F6193" s="85" t="s">
        <v>63</v>
      </c>
    </row>
    <row r="6194" spans="1:6" x14ac:dyDescent="0.25">
      <c r="A6194" s="85">
        <v>1447487251</v>
      </c>
      <c r="E6194" s="64"/>
      <c r="F6194" s="85" t="s">
        <v>63</v>
      </c>
    </row>
    <row r="6195" spans="1:6" x14ac:dyDescent="0.25">
      <c r="A6195" s="85">
        <v>1689038911</v>
      </c>
      <c r="E6195"/>
      <c r="F6195" s="85" t="s">
        <v>68</v>
      </c>
    </row>
    <row r="6196" spans="1:6" x14ac:dyDescent="0.25">
      <c r="A6196" s="85">
        <v>1285186759</v>
      </c>
      <c r="E6196"/>
      <c r="F6196" s="85" t="s">
        <v>70</v>
      </c>
    </row>
    <row r="6197" spans="1:6" x14ac:dyDescent="0.25">
      <c r="A6197" s="85">
        <v>1821630203</v>
      </c>
      <c r="E6197" s="64"/>
      <c r="F6197" s="85" t="s">
        <v>63</v>
      </c>
    </row>
    <row r="6198" spans="1:6" x14ac:dyDescent="0.25">
      <c r="A6198" s="85">
        <v>1548884380</v>
      </c>
      <c r="E6198" s="64"/>
      <c r="F6198" s="85" t="s">
        <v>63</v>
      </c>
    </row>
    <row r="6199" spans="1:6" x14ac:dyDescent="0.25">
      <c r="A6199" s="85">
        <v>1801440672</v>
      </c>
      <c r="E6199"/>
      <c r="F6199" s="85" t="s">
        <v>66</v>
      </c>
    </row>
    <row r="6200" spans="1:6" x14ac:dyDescent="0.25">
      <c r="A6200" s="85">
        <v>1124713102</v>
      </c>
      <c r="E6200" s="64"/>
      <c r="F6200" s="85" t="s">
        <v>66</v>
      </c>
    </row>
    <row r="6201" spans="1:6" x14ac:dyDescent="0.25">
      <c r="A6201" s="85">
        <v>1134153711</v>
      </c>
      <c r="E6201"/>
      <c r="F6201" s="85" t="s">
        <v>63</v>
      </c>
    </row>
    <row r="6202" spans="1:6" x14ac:dyDescent="0.25">
      <c r="A6202" s="85">
        <v>1225079049</v>
      </c>
      <c r="E6202"/>
      <c r="F6202" s="85" t="s">
        <v>68</v>
      </c>
    </row>
    <row r="6203" spans="1:6" x14ac:dyDescent="0.25">
      <c r="A6203" s="85">
        <v>1932319316</v>
      </c>
      <c r="E6203" s="64"/>
      <c r="F6203" s="85" t="s">
        <v>63</v>
      </c>
    </row>
    <row r="6204" spans="1:6" x14ac:dyDescent="0.25">
      <c r="A6204" s="85">
        <v>1558348573</v>
      </c>
      <c r="E6204" s="64"/>
      <c r="F6204" s="85" t="s">
        <v>63</v>
      </c>
    </row>
    <row r="6205" spans="1:6" x14ac:dyDescent="0.25">
      <c r="A6205" s="85">
        <v>1730208562</v>
      </c>
      <c r="E6205"/>
      <c r="F6205" s="85" t="s">
        <v>68</v>
      </c>
    </row>
    <row r="6206" spans="1:6" x14ac:dyDescent="0.25">
      <c r="A6206" s="85">
        <v>1376612671</v>
      </c>
      <c r="E6206" s="64"/>
      <c r="F6206" s="85" t="s">
        <v>63</v>
      </c>
    </row>
    <row r="6207" spans="1:6" x14ac:dyDescent="0.25">
      <c r="A6207" s="85">
        <v>1437103678</v>
      </c>
      <c r="E6207"/>
      <c r="F6207" s="85" t="s">
        <v>67</v>
      </c>
    </row>
    <row r="6208" spans="1:6" x14ac:dyDescent="0.25">
      <c r="A6208" s="85">
        <v>1306043021</v>
      </c>
      <c r="E6208" s="64"/>
      <c r="F6208" s="85" t="s">
        <v>66</v>
      </c>
    </row>
    <row r="6209" spans="1:6" x14ac:dyDescent="0.25">
      <c r="A6209" s="85">
        <v>1356371231</v>
      </c>
      <c r="E6209"/>
      <c r="F6209" s="85" t="s">
        <v>70</v>
      </c>
    </row>
    <row r="6210" spans="1:6" x14ac:dyDescent="0.25">
      <c r="A6210" s="85">
        <v>1992785430</v>
      </c>
      <c r="E6210" s="64"/>
      <c r="F6210" s="85" t="s">
        <v>70</v>
      </c>
    </row>
    <row r="6211" spans="1:6" x14ac:dyDescent="0.25">
      <c r="A6211" s="85">
        <v>1942469960</v>
      </c>
      <c r="E6211"/>
      <c r="F6211" s="85" t="s">
        <v>68</v>
      </c>
    </row>
    <row r="6212" spans="1:6" x14ac:dyDescent="0.25">
      <c r="A6212" s="85">
        <v>1053325407</v>
      </c>
      <c r="E6212" s="64"/>
      <c r="F6212" s="85" t="s">
        <v>63</v>
      </c>
    </row>
    <row r="6213" spans="1:6" x14ac:dyDescent="0.25">
      <c r="A6213" s="85">
        <v>1912182312</v>
      </c>
      <c r="E6213" s="64"/>
      <c r="F6213" s="85" t="s">
        <v>63</v>
      </c>
    </row>
    <row r="6214" spans="1:6" x14ac:dyDescent="0.25">
      <c r="A6214" s="85">
        <v>1669638391</v>
      </c>
      <c r="E6214" s="64"/>
      <c r="F6214" s="85" t="s">
        <v>66</v>
      </c>
    </row>
    <row r="6215" spans="1:6" x14ac:dyDescent="0.25">
      <c r="A6215" s="85">
        <v>1003144882</v>
      </c>
      <c r="E6215" s="64"/>
      <c r="F6215" s="85" t="s">
        <v>66</v>
      </c>
    </row>
    <row r="6216" spans="1:6" x14ac:dyDescent="0.25">
      <c r="A6216" s="85">
        <v>1578849519</v>
      </c>
      <c r="E6216" s="64"/>
      <c r="F6216" s="85" t="s">
        <v>67</v>
      </c>
    </row>
    <row r="6217" spans="1:6" x14ac:dyDescent="0.25">
      <c r="A6217" s="85">
        <v>1760725345</v>
      </c>
      <c r="E6217" s="64"/>
      <c r="F6217" s="85" t="s">
        <v>66</v>
      </c>
    </row>
    <row r="6218" spans="1:6" x14ac:dyDescent="0.25">
      <c r="A6218" s="85">
        <v>1629498068</v>
      </c>
      <c r="E6218"/>
      <c r="F6218" s="85" t="s">
        <v>68</v>
      </c>
    </row>
    <row r="6219" spans="1:6" x14ac:dyDescent="0.25">
      <c r="A6219" s="85">
        <v>1376986513</v>
      </c>
      <c r="E6219"/>
      <c r="F6219" s="85" t="s">
        <v>70</v>
      </c>
    </row>
    <row r="6220" spans="1:6" x14ac:dyDescent="0.25">
      <c r="A6220" s="85">
        <v>1194379412</v>
      </c>
      <c r="E6220"/>
      <c r="F6220" s="85" t="s">
        <v>66</v>
      </c>
    </row>
    <row r="6221" spans="1:6" x14ac:dyDescent="0.25">
      <c r="A6221" s="85">
        <v>1124483482</v>
      </c>
      <c r="E6221" s="64"/>
      <c r="F6221" s="85" t="s">
        <v>63</v>
      </c>
    </row>
    <row r="6222" spans="1:6" x14ac:dyDescent="0.25">
      <c r="A6222" s="85">
        <v>1215512751</v>
      </c>
      <c r="E6222"/>
      <c r="F6222" s="85" t="s">
        <v>66</v>
      </c>
    </row>
    <row r="6223" spans="1:6" x14ac:dyDescent="0.25">
      <c r="A6223" s="85">
        <v>1508853417</v>
      </c>
      <c r="E6223" s="64"/>
      <c r="F6223" s="85" t="s">
        <v>66</v>
      </c>
    </row>
    <row r="6224" spans="1:6" x14ac:dyDescent="0.25">
      <c r="A6224" s="85">
        <v>1487711891</v>
      </c>
      <c r="E6224"/>
      <c r="F6224" s="85" t="s">
        <v>66</v>
      </c>
    </row>
    <row r="6225" spans="1:6" x14ac:dyDescent="0.25">
      <c r="A6225" s="85">
        <v>1659339059</v>
      </c>
      <c r="E6225"/>
      <c r="F6225" s="85" t="s">
        <v>63</v>
      </c>
    </row>
    <row r="6226" spans="1:6" x14ac:dyDescent="0.25">
      <c r="A6226" s="85">
        <v>1265497002</v>
      </c>
      <c r="E6226"/>
      <c r="F6226" s="85" t="s">
        <v>68</v>
      </c>
    </row>
    <row r="6227" spans="1:6" x14ac:dyDescent="0.25">
      <c r="A6227" s="85">
        <v>1396709838</v>
      </c>
      <c r="E6227" s="64"/>
      <c r="F6227" s="85" t="s">
        <v>66</v>
      </c>
    </row>
    <row r="6228" spans="1:6" x14ac:dyDescent="0.25">
      <c r="A6228" s="85">
        <v>1225045743</v>
      </c>
      <c r="E6228" s="64"/>
      <c r="F6228" s="85" t="s">
        <v>66</v>
      </c>
    </row>
    <row r="6229" spans="1:6" x14ac:dyDescent="0.25">
      <c r="A6229" s="85">
        <v>1144700758</v>
      </c>
      <c r="E6229" s="64"/>
      <c r="F6229" s="85" t="s">
        <v>66</v>
      </c>
    </row>
    <row r="6230" spans="1:6" x14ac:dyDescent="0.25">
      <c r="A6230" s="85">
        <v>1538272091</v>
      </c>
      <c r="E6230" s="64"/>
      <c r="F6230" s="85" t="s">
        <v>70</v>
      </c>
    </row>
    <row r="6231" spans="1:6" x14ac:dyDescent="0.25">
      <c r="A6231" s="85">
        <v>1073771887</v>
      </c>
      <c r="E6231"/>
      <c r="F6231" s="85" t="s">
        <v>66</v>
      </c>
    </row>
    <row r="6232" spans="1:6" x14ac:dyDescent="0.25">
      <c r="A6232" s="85">
        <v>1275060725</v>
      </c>
      <c r="E6232" s="64"/>
      <c r="F6232" s="85" t="s">
        <v>66</v>
      </c>
    </row>
    <row r="6233" spans="1:6" x14ac:dyDescent="0.25">
      <c r="A6233" s="85">
        <v>1497231062</v>
      </c>
      <c r="E6233"/>
      <c r="F6233" s="85" t="s">
        <v>66</v>
      </c>
    </row>
    <row r="6234" spans="1:6" x14ac:dyDescent="0.25">
      <c r="A6234" s="85">
        <v>1992775407</v>
      </c>
      <c r="E6234" s="64"/>
      <c r="F6234" s="85" t="s">
        <v>68</v>
      </c>
    </row>
    <row r="6235" spans="1:6" x14ac:dyDescent="0.25">
      <c r="A6235" s="85">
        <v>1205833662</v>
      </c>
      <c r="E6235" s="64"/>
      <c r="F6235" s="85" t="s">
        <v>67</v>
      </c>
    </row>
    <row r="6236" spans="1:6" x14ac:dyDescent="0.25">
      <c r="A6236" s="85">
        <v>1144289166</v>
      </c>
      <c r="E6236"/>
      <c r="F6236" s="85" t="s">
        <v>63</v>
      </c>
    </row>
    <row r="6237" spans="1:6" x14ac:dyDescent="0.25">
      <c r="A6237" s="85">
        <v>1972640142</v>
      </c>
      <c r="E6237"/>
      <c r="F6237" s="85" t="s">
        <v>67</v>
      </c>
    </row>
    <row r="6238" spans="1:6" x14ac:dyDescent="0.25">
      <c r="A6238" s="85">
        <v>1427317247</v>
      </c>
      <c r="E6238" s="64"/>
      <c r="F6238" s="85" t="s">
        <v>63</v>
      </c>
    </row>
    <row r="6239" spans="1:6" x14ac:dyDescent="0.25">
      <c r="A6239" s="85">
        <v>1841619095</v>
      </c>
      <c r="E6239" s="64"/>
      <c r="F6239" s="85" t="s">
        <v>67</v>
      </c>
    </row>
    <row r="6240" spans="1:6" x14ac:dyDescent="0.25">
      <c r="A6240" s="85">
        <v>1407968514</v>
      </c>
      <c r="E6240"/>
      <c r="F6240" s="85" t="s">
        <v>66</v>
      </c>
    </row>
    <row r="6241" spans="1:6" x14ac:dyDescent="0.25">
      <c r="A6241" s="85">
        <v>1699395897</v>
      </c>
      <c r="E6241" s="64"/>
      <c r="F6241" s="85" t="s">
        <v>68</v>
      </c>
    </row>
    <row r="6242" spans="1:6" x14ac:dyDescent="0.25">
      <c r="A6242" s="85">
        <v>1972298206</v>
      </c>
      <c r="E6242" s="64"/>
      <c r="F6242" s="85" t="s">
        <v>66</v>
      </c>
    </row>
    <row r="6243" spans="1:6" x14ac:dyDescent="0.25">
      <c r="A6243" s="85">
        <v>1922078930</v>
      </c>
      <c r="E6243" s="64"/>
      <c r="F6243" s="85" t="s">
        <v>70</v>
      </c>
    </row>
    <row r="6244" spans="1:6" x14ac:dyDescent="0.25">
      <c r="A6244" s="85">
        <v>1750375416</v>
      </c>
      <c r="E6244"/>
      <c r="F6244" s="85" t="s">
        <v>63</v>
      </c>
    </row>
    <row r="6245" spans="1:6" x14ac:dyDescent="0.25">
      <c r="A6245" s="85">
        <v>1821103870</v>
      </c>
      <c r="E6245" s="64"/>
      <c r="F6245" s="85" t="s">
        <v>70</v>
      </c>
    </row>
    <row r="6246" spans="1:6" x14ac:dyDescent="0.25">
      <c r="A6246" s="85">
        <v>1659354595</v>
      </c>
      <c r="E6246" s="64"/>
      <c r="F6246" s="85" t="s">
        <v>66</v>
      </c>
    </row>
    <row r="6247" spans="1:6" x14ac:dyDescent="0.25">
      <c r="A6247" s="85">
        <v>1952507915</v>
      </c>
      <c r="E6247" s="64"/>
      <c r="F6247" s="85" t="s">
        <v>66</v>
      </c>
    </row>
    <row r="6248" spans="1:6" x14ac:dyDescent="0.25">
      <c r="A6248" s="85">
        <v>1588226062</v>
      </c>
      <c r="E6248" s="64"/>
      <c r="F6248" s="85" t="s">
        <v>70</v>
      </c>
    </row>
    <row r="6249" spans="1:6" x14ac:dyDescent="0.25">
      <c r="A6249" s="85">
        <v>1710959390</v>
      </c>
      <c r="E6249"/>
      <c r="F6249" s="85" t="s">
        <v>66</v>
      </c>
    </row>
    <row r="6250" spans="1:6" x14ac:dyDescent="0.25">
      <c r="A6250" s="85">
        <v>1407829047</v>
      </c>
      <c r="E6250" s="64"/>
      <c r="F6250" s="85" t="s">
        <v>66</v>
      </c>
    </row>
    <row r="6251" spans="1:6" x14ac:dyDescent="0.25">
      <c r="A6251" s="85">
        <v>1306804323</v>
      </c>
      <c r="E6251"/>
      <c r="F6251" s="85" t="s">
        <v>63</v>
      </c>
    </row>
    <row r="6252" spans="1:6" x14ac:dyDescent="0.25">
      <c r="A6252" s="85">
        <v>1891982450</v>
      </c>
      <c r="E6252" s="64"/>
      <c r="F6252" s="85" t="s">
        <v>70</v>
      </c>
    </row>
    <row r="6253" spans="1:6" x14ac:dyDescent="0.25">
      <c r="A6253" s="85">
        <v>1023012424</v>
      </c>
      <c r="E6253"/>
      <c r="F6253" s="85" t="s">
        <v>68</v>
      </c>
    </row>
    <row r="6254" spans="1:6" x14ac:dyDescent="0.25">
      <c r="A6254" s="85">
        <v>1740405323</v>
      </c>
      <c r="E6254"/>
      <c r="F6254" s="85" t="s">
        <v>70</v>
      </c>
    </row>
    <row r="6255" spans="1:6" x14ac:dyDescent="0.25">
      <c r="A6255" s="85">
        <v>1063998912</v>
      </c>
      <c r="E6255"/>
      <c r="F6255" s="85" t="s">
        <v>70</v>
      </c>
    </row>
    <row r="6256" spans="1:6" x14ac:dyDescent="0.25">
      <c r="A6256" s="85">
        <v>1699038653</v>
      </c>
      <c r="E6256" s="64"/>
      <c r="F6256" s="85" t="s">
        <v>70</v>
      </c>
    </row>
    <row r="6257" spans="1:6" x14ac:dyDescent="0.25">
      <c r="A6257" s="85">
        <v>1992995971</v>
      </c>
      <c r="E6257" s="64"/>
      <c r="F6257" s="85" t="s">
        <v>66</v>
      </c>
    </row>
    <row r="6258" spans="1:6" x14ac:dyDescent="0.25">
      <c r="A6258" s="85">
        <v>1336502822</v>
      </c>
      <c r="E6258"/>
      <c r="F6258" s="85" t="s">
        <v>66</v>
      </c>
    </row>
    <row r="6259" spans="1:6" x14ac:dyDescent="0.25">
      <c r="A6259" s="85">
        <v>1932732096</v>
      </c>
      <c r="E6259" s="64"/>
      <c r="F6259" s="85" t="s">
        <v>66</v>
      </c>
    </row>
    <row r="6260" spans="1:6" x14ac:dyDescent="0.25">
      <c r="A6260" s="85">
        <v>1144299926</v>
      </c>
      <c r="E6260" s="64"/>
      <c r="F6260" s="85" t="s">
        <v>66</v>
      </c>
    </row>
    <row r="6261" spans="1:6" x14ac:dyDescent="0.25">
      <c r="A6261" s="85">
        <v>1326019316</v>
      </c>
      <c r="E6261"/>
      <c r="F6261" s="85" t="s">
        <v>66</v>
      </c>
    </row>
    <row r="6262" spans="1:6" x14ac:dyDescent="0.25">
      <c r="A6262" s="85">
        <v>1306485073</v>
      </c>
      <c r="E6262"/>
      <c r="F6262" s="85" t="s">
        <v>66</v>
      </c>
    </row>
    <row r="6263" spans="1:6" x14ac:dyDescent="0.25">
      <c r="A6263" s="85">
        <v>1871828566</v>
      </c>
      <c r="E6263" s="64"/>
      <c r="F6263" s="85" t="s">
        <v>70</v>
      </c>
    </row>
    <row r="6264" spans="1:6" x14ac:dyDescent="0.25">
      <c r="A6264" s="85">
        <v>1821093592</v>
      </c>
      <c r="E6264" s="64"/>
      <c r="F6264" s="85" t="s">
        <v>70</v>
      </c>
    </row>
    <row r="6265" spans="1:6" x14ac:dyDescent="0.25">
      <c r="A6265" s="85">
        <v>1245426980</v>
      </c>
      <c r="E6265"/>
      <c r="F6265" s="85" t="s">
        <v>68</v>
      </c>
    </row>
    <row r="6266" spans="1:6" x14ac:dyDescent="0.25">
      <c r="A6266" s="85">
        <v>1649569658</v>
      </c>
      <c r="E6266" s="64"/>
      <c r="F6266" s="85" t="s">
        <v>67</v>
      </c>
    </row>
    <row r="6267" spans="1:6" x14ac:dyDescent="0.25">
      <c r="A6267" s="85">
        <v>1497121305</v>
      </c>
      <c r="E6267" s="64"/>
      <c r="F6267" s="85" t="s">
        <v>63</v>
      </c>
    </row>
    <row r="6268" spans="1:6" x14ac:dyDescent="0.25">
      <c r="A6268" s="85">
        <v>1235105875</v>
      </c>
      <c r="E6268" s="64"/>
      <c r="F6268" s="85" t="s">
        <v>66</v>
      </c>
    </row>
    <row r="6269" spans="1:6" x14ac:dyDescent="0.25">
      <c r="A6269" s="85">
        <v>1083704639</v>
      </c>
      <c r="E6269"/>
      <c r="F6269" s="85" t="s">
        <v>66</v>
      </c>
    </row>
    <row r="6270" spans="1:6" x14ac:dyDescent="0.25">
      <c r="A6270" s="85">
        <v>1043415342</v>
      </c>
      <c r="E6270"/>
      <c r="F6270" s="85" t="s">
        <v>66</v>
      </c>
    </row>
    <row r="6271" spans="1:6" x14ac:dyDescent="0.25">
      <c r="A6271" s="85">
        <v>1790945996</v>
      </c>
      <c r="E6271"/>
      <c r="F6271" s="85" t="s">
        <v>66</v>
      </c>
    </row>
    <row r="6272" spans="1:6" x14ac:dyDescent="0.25">
      <c r="A6272" s="85">
        <v>1699011098</v>
      </c>
      <c r="E6272" s="64"/>
      <c r="F6272" s="85" t="s">
        <v>66</v>
      </c>
    </row>
    <row r="6273" spans="1:6" x14ac:dyDescent="0.25">
      <c r="A6273" s="85">
        <v>1285181578</v>
      </c>
      <c r="E6273"/>
      <c r="F6273" s="85" t="s">
        <v>66</v>
      </c>
    </row>
    <row r="6274" spans="1:6" x14ac:dyDescent="0.25">
      <c r="A6274" s="85">
        <v>1003818501</v>
      </c>
      <c r="E6274"/>
      <c r="F6274" s="85" t="s">
        <v>63</v>
      </c>
    </row>
    <row r="6275" spans="1:6" x14ac:dyDescent="0.25">
      <c r="A6275" s="85">
        <v>1972699197</v>
      </c>
      <c r="E6275" s="64"/>
      <c r="F6275" s="85" t="s">
        <v>66</v>
      </c>
    </row>
    <row r="6276" spans="1:6" x14ac:dyDescent="0.25">
      <c r="A6276" s="85">
        <v>1174509491</v>
      </c>
      <c r="E6276" s="64"/>
      <c r="F6276" s="85" t="s">
        <v>66</v>
      </c>
    </row>
    <row r="6277" spans="1:6" x14ac:dyDescent="0.25">
      <c r="A6277" s="85">
        <v>1104331735</v>
      </c>
      <c r="E6277" s="64"/>
      <c r="F6277" s="85" t="s">
        <v>66</v>
      </c>
    </row>
    <row r="6278" spans="1:6" x14ac:dyDescent="0.25">
      <c r="A6278" s="85">
        <v>1538140082</v>
      </c>
      <c r="E6278"/>
      <c r="F6278" s="85" t="s">
        <v>63</v>
      </c>
    </row>
    <row r="6279" spans="1:6" x14ac:dyDescent="0.25">
      <c r="A6279" s="85">
        <v>1093708539</v>
      </c>
      <c r="E6279"/>
      <c r="F6279" s="85" t="s">
        <v>66</v>
      </c>
    </row>
    <row r="6280" spans="1:6" x14ac:dyDescent="0.25">
      <c r="A6280" s="85">
        <v>1194724484</v>
      </c>
      <c r="E6280"/>
      <c r="F6280" s="85" t="s">
        <v>66</v>
      </c>
    </row>
    <row r="6281" spans="1:6" x14ac:dyDescent="0.25">
      <c r="A6281" s="85">
        <v>1831163526</v>
      </c>
      <c r="E6281" s="64"/>
      <c r="F6281" s="85" t="s">
        <v>68</v>
      </c>
    </row>
    <row r="6282" spans="1:6" x14ac:dyDescent="0.25">
      <c r="A6282" s="85">
        <v>1689764151</v>
      </c>
      <c r="E6282"/>
      <c r="F6282" s="85" t="s">
        <v>63</v>
      </c>
    </row>
    <row r="6283" spans="1:6" x14ac:dyDescent="0.25">
      <c r="A6283" s="85">
        <v>1295265445</v>
      </c>
      <c r="E6283" s="64"/>
      <c r="F6283" s="85" t="s">
        <v>66</v>
      </c>
    </row>
    <row r="6284" spans="1:6" x14ac:dyDescent="0.25">
      <c r="A6284" s="85">
        <v>1346806841</v>
      </c>
      <c r="E6284"/>
      <c r="F6284" s="85" t="s">
        <v>66</v>
      </c>
    </row>
    <row r="6285" spans="1:6" x14ac:dyDescent="0.25">
      <c r="A6285" s="85">
        <v>1619540358</v>
      </c>
      <c r="E6285" s="64"/>
      <c r="F6285" s="85" t="s">
        <v>66</v>
      </c>
    </row>
    <row r="6286" spans="1:6" x14ac:dyDescent="0.25">
      <c r="A6286" s="85">
        <v>1295849222</v>
      </c>
      <c r="E6286"/>
      <c r="F6286" s="85" t="s">
        <v>63</v>
      </c>
    </row>
    <row r="6287" spans="1:6" x14ac:dyDescent="0.25">
      <c r="A6287" s="85">
        <v>1942263108</v>
      </c>
      <c r="E6287"/>
      <c r="F6287" s="85" t="s">
        <v>70</v>
      </c>
    </row>
    <row r="6288" spans="1:6" x14ac:dyDescent="0.25">
      <c r="A6288" s="85">
        <v>1184726986</v>
      </c>
      <c r="E6288"/>
      <c r="F6288" s="85" t="s">
        <v>70</v>
      </c>
    </row>
    <row r="6289" spans="1:6" x14ac:dyDescent="0.25">
      <c r="A6289" s="85">
        <v>1992718514</v>
      </c>
      <c r="E6289" s="64"/>
      <c r="F6289" s="85" t="s">
        <v>63</v>
      </c>
    </row>
    <row r="6290" spans="1:6" x14ac:dyDescent="0.25">
      <c r="A6290" s="85">
        <v>1982816310</v>
      </c>
      <c r="E6290" s="64"/>
      <c r="F6290" s="85" t="s">
        <v>68</v>
      </c>
    </row>
    <row r="6291" spans="1:6" x14ac:dyDescent="0.25">
      <c r="A6291" s="85">
        <v>1821353970</v>
      </c>
      <c r="E6291" s="64"/>
      <c r="F6291" s="85" t="s">
        <v>63</v>
      </c>
    </row>
    <row r="6292" spans="1:6" x14ac:dyDescent="0.25">
      <c r="A6292" s="85">
        <v>1427093152</v>
      </c>
      <c r="E6292" s="64"/>
      <c r="F6292" s="85" t="s">
        <v>67</v>
      </c>
    </row>
    <row r="6293" spans="1:6" x14ac:dyDescent="0.25">
      <c r="A6293" s="85">
        <v>1982745873</v>
      </c>
      <c r="E6293" s="64"/>
      <c r="F6293" s="85" t="s">
        <v>67</v>
      </c>
    </row>
    <row r="6294" spans="1:6" x14ac:dyDescent="0.25">
      <c r="A6294" s="85">
        <v>1447597687</v>
      </c>
      <c r="E6294"/>
      <c r="F6294" s="85" t="s">
        <v>66</v>
      </c>
    </row>
    <row r="6295" spans="1:6" x14ac:dyDescent="0.25">
      <c r="A6295" s="85">
        <v>1265791412</v>
      </c>
      <c r="E6295" s="64"/>
      <c r="F6295" s="85" t="s">
        <v>67</v>
      </c>
    </row>
    <row r="6296" spans="1:6" x14ac:dyDescent="0.25">
      <c r="A6296" s="85">
        <v>1104826429</v>
      </c>
      <c r="E6296"/>
      <c r="F6296" s="85" t="s">
        <v>63</v>
      </c>
    </row>
    <row r="6297" spans="1:6" x14ac:dyDescent="0.25">
      <c r="A6297" s="85">
        <v>1982761417</v>
      </c>
      <c r="E6297" s="64"/>
      <c r="F6297" s="85" t="s">
        <v>66</v>
      </c>
    </row>
    <row r="6298" spans="1:6" x14ac:dyDescent="0.25">
      <c r="A6298" s="85">
        <v>1538471701</v>
      </c>
      <c r="E6298"/>
      <c r="F6298" s="85" t="s">
        <v>66</v>
      </c>
    </row>
    <row r="6299" spans="1:6" x14ac:dyDescent="0.25">
      <c r="A6299" s="85">
        <v>1225028434</v>
      </c>
      <c r="E6299" s="64"/>
      <c r="F6299" s="85" t="s">
        <v>66</v>
      </c>
    </row>
    <row r="6300" spans="1:6" x14ac:dyDescent="0.25">
      <c r="A6300" s="85">
        <v>1972948164</v>
      </c>
      <c r="E6300" s="64"/>
      <c r="F6300" s="85" t="s">
        <v>66</v>
      </c>
    </row>
    <row r="6301" spans="1:6" x14ac:dyDescent="0.25">
      <c r="A6301" s="85">
        <v>1780141648</v>
      </c>
      <c r="E6301"/>
      <c r="F6301" s="85" t="s">
        <v>66</v>
      </c>
    </row>
    <row r="6302" spans="1:6" x14ac:dyDescent="0.25">
      <c r="A6302" s="85">
        <v>1588209563</v>
      </c>
      <c r="E6302" s="64"/>
      <c r="F6302" s="85" t="s">
        <v>63</v>
      </c>
    </row>
    <row r="6303" spans="1:6" x14ac:dyDescent="0.25">
      <c r="A6303" s="85">
        <v>1295394401</v>
      </c>
      <c r="E6303" s="64"/>
      <c r="F6303" s="85" t="s">
        <v>67</v>
      </c>
    </row>
    <row r="6304" spans="1:6" x14ac:dyDescent="0.25">
      <c r="A6304" s="85">
        <v>1740215391</v>
      </c>
      <c r="E6304"/>
      <c r="F6304" s="85" t="s">
        <v>67</v>
      </c>
    </row>
    <row r="6305" spans="1:6" x14ac:dyDescent="0.25">
      <c r="A6305" s="85">
        <v>1205822707</v>
      </c>
      <c r="E6305"/>
      <c r="F6305" s="85" t="s">
        <v>66</v>
      </c>
    </row>
    <row r="6306" spans="1:6" x14ac:dyDescent="0.25">
      <c r="A6306" s="85">
        <v>1417009630</v>
      </c>
      <c r="E6306" s="64"/>
      <c r="F6306" s="85" t="s">
        <v>63</v>
      </c>
    </row>
    <row r="6307" spans="1:6" x14ac:dyDescent="0.25">
      <c r="A6307" s="85">
        <v>1093841413</v>
      </c>
      <c r="E6307" s="64"/>
      <c r="F6307" s="85" t="s">
        <v>70</v>
      </c>
    </row>
    <row r="6308" spans="1:6" x14ac:dyDescent="0.25">
      <c r="A6308" s="85">
        <v>1598109753</v>
      </c>
      <c r="E6308" s="64"/>
      <c r="F6308" s="85" t="s">
        <v>70</v>
      </c>
    </row>
    <row r="6309" spans="1:6" x14ac:dyDescent="0.25">
      <c r="A6309" s="85">
        <v>1972528032</v>
      </c>
      <c r="E6309"/>
      <c r="F6309" s="85" t="s">
        <v>66</v>
      </c>
    </row>
    <row r="6310" spans="1:6" x14ac:dyDescent="0.25">
      <c r="A6310" s="85">
        <v>1124285549</v>
      </c>
      <c r="E6310"/>
      <c r="F6310" s="85" t="s">
        <v>66</v>
      </c>
    </row>
    <row r="6311" spans="1:6" x14ac:dyDescent="0.25">
      <c r="A6311" s="85">
        <v>1982616538</v>
      </c>
      <c r="E6311" s="64"/>
      <c r="F6311" s="85" t="s">
        <v>67</v>
      </c>
    </row>
    <row r="6312" spans="1:6" x14ac:dyDescent="0.25">
      <c r="A6312" s="85">
        <v>1104478494</v>
      </c>
      <c r="E6312"/>
      <c r="F6312" s="85" t="s">
        <v>66</v>
      </c>
    </row>
    <row r="6313" spans="1:6" x14ac:dyDescent="0.25">
      <c r="A6313" s="85">
        <v>1386671071</v>
      </c>
      <c r="E6313"/>
      <c r="F6313" s="85" t="s">
        <v>66</v>
      </c>
    </row>
    <row r="6314" spans="1:6" x14ac:dyDescent="0.25">
      <c r="A6314" s="85">
        <v>1740267756</v>
      </c>
      <c r="E6314"/>
      <c r="F6314" s="85" t="s">
        <v>70</v>
      </c>
    </row>
    <row r="6315" spans="1:6" x14ac:dyDescent="0.25">
      <c r="A6315" s="85">
        <v>1033361225</v>
      </c>
      <c r="E6315" s="64"/>
      <c r="F6315" s="85" t="s">
        <v>66</v>
      </c>
    </row>
    <row r="6316" spans="1:6" x14ac:dyDescent="0.25">
      <c r="A6316" s="85">
        <v>1396101135</v>
      </c>
      <c r="E6316" s="64"/>
      <c r="F6316" s="85" t="s">
        <v>66</v>
      </c>
    </row>
    <row r="6317" spans="1:6" x14ac:dyDescent="0.25">
      <c r="A6317" s="85">
        <v>1942796123</v>
      </c>
      <c r="E6317" s="64"/>
      <c r="F6317" s="85" t="s">
        <v>63</v>
      </c>
    </row>
    <row r="6318" spans="1:6" x14ac:dyDescent="0.25">
      <c r="A6318" s="85">
        <v>1518680172</v>
      </c>
      <c r="E6318" s="64"/>
      <c r="F6318" s="85" t="s">
        <v>70</v>
      </c>
    </row>
    <row r="6319" spans="1:6" x14ac:dyDescent="0.25">
      <c r="A6319" s="85">
        <v>1992763916</v>
      </c>
      <c r="E6319"/>
      <c r="F6319" s="85" t="s">
        <v>63</v>
      </c>
    </row>
    <row r="6320" spans="1:6" x14ac:dyDescent="0.25">
      <c r="A6320" s="85">
        <v>1518163039</v>
      </c>
      <c r="E6320" s="64"/>
      <c r="F6320" s="85" t="s">
        <v>66</v>
      </c>
    </row>
    <row r="6321" spans="1:6" x14ac:dyDescent="0.25">
      <c r="A6321" s="85">
        <v>1982156618</v>
      </c>
      <c r="E6321"/>
      <c r="F6321" s="85" t="s">
        <v>66</v>
      </c>
    </row>
    <row r="6322" spans="1:6" x14ac:dyDescent="0.25">
      <c r="A6322" s="85">
        <v>1295371482</v>
      </c>
      <c r="E6322"/>
      <c r="F6322" s="85" t="s">
        <v>66</v>
      </c>
    </row>
    <row r="6323" spans="1:6" x14ac:dyDescent="0.25">
      <c r="A6323" s="85">
        <v>1356350227</v>
      </c>
      <c r="E6323" s="64"/>
      <c r="F6323" s="85" t="s">
        <v>63</v>
      </c>
    </row>
    <row r="6324" spans="1:6" x14ac:dyDescent="0.25">
      <c r="A6324" s="85">
        <v>1538158241</v>
      </c>
      <c r="E6324" s="64"/>
      <c r="F6324" s="85" t="s">
        <v>66</v>
      </c>
    </row>
    <row r="6325" spans="1:6" x14ac:dyDescent="0.25">
      <c r="A6325" s="85">
        <v>1972684645</v>
      </c>
      <c r="E6325" s="64"/>
      <c r="F6325" s="85" t="s">
        <v>66</v>
      </c>
    </row>
    <row r="6326" spans="1:6" x14ac:dyDescent="0.25">
      <c r="A6326" s="85">
        <v>1043296353</v>
      </c>
      <c r="E6326" s="64"/>
      <c r="F6326" s="85" t="s">
        <v>63</v>
      </c>
    </row>
    <row r="6327" spans="1:6" x14ac:dyDescent="0.25">
      <c r="A6327" s="85">
        <v>1538121926</v>
      </c>
      <c r="E6327" s="64"/>
      <c r="F6327" s="85" t="s">
        <v>70</v>
      </c>
    </row>
    <row r="6328" spans="1:6" x14ac:dyDescent="0.25">
      <c r="A6328" s="85">
        <v>1659503118</v>
      </c>
      <c r="E6328"/>
      <c r="F6328" s="85" t="s">
        <v>66</v>
      </c>
    </row>
    <row r="6329" spans="1:6" x14ac:dyDescent="0.25">
      <c r="A6329" s="85">
        <v>1184862641</v>
      </c>
      <c r="E6329" s="64"/>
      <c r="F6329" s="85" t="s">
        <v>68</v>
      </c>
    </row>
    <row r="6330" spans="1:6" x14ac:dyDescent="0.25">
      <c r="A6330" s="85">
        <v>1194082628</v>
      </c>
      <c r="E6330" s="64"/>
      <c r="F6330" s="85" t="s">
        <v>66</v>
      </c>
    </row>
    <row r="6331" spans="1:6" x14ac:dyDescent="0.25">
      <c r="A6331" s="85">
        <v>1609102615</v>
      </c>
      <c r="E6331"/>
      <c r="F6331" s="85" t="s">
        <v>67</v>
      </c>
    </row>
    <row r="6332" spans="1:6" x14ac:dyDescent="0.25">
      <c r="A6332" s="85">
        <v>1437729860</v>
      </c>
      <c r="E6332" s="64"/>
      <c r="F6332" s="85" t="s">
        <v>70</v>
      </c>
    </row>
    <row r="6333" spans="1:6" x14ac:dyDescent="0.25">
      <c r="A6333" s="85">
        <v>1013593029</v>
      </c>
      <c r="E6333"/>
      <c r="F6333" s="85" t="s">
        <v>66</v>
      </c>
    </row>
    <row r="6334" spans="1:6" x14ac:dyDescent="0.25">
      <c r="A6334" s="85">
        <v>1447570494</v>
      </c>
      <c r="E6334"/>
      <c r="F6334" s="85" t="s">
        <v>66</v>
      </c>
    </row>
    <row r="6335" spans="1:6" x14ac:dyDescent="0.25">
      <c r="A6335" s="85">
        <v>1831481365</v>
      </c>
      <c r="E6335" s="64"/>
      <c r="F6335" s="85" t="s">
        <v>66</v>
      </c>
    </row>
    <row r="6336" spans="1:6" x14ac:dyDescent="0.25">
      <c r="A6336" s="85">
        <v>1053748491</v>
      </c>
      <c r="E6336" s="64"/>
      <c r="F6336" s="85" t="s">
        <v>63</v>
      </c>
    </row>
    <row r="6337" spans="1:6" x14ac:dyDescent="0.25">
      <c r="A6337" s="85">
        <v>1659733954</v>
      </c>
      <c r="E6337" s="64"/>
      <c r="F6337" s="85" t="s">
        <v>66</v>
      </c>
    </row>
    <row r="6338" spans="1:6" x14ac:dyDescent="0.25">
      <c r="A6338" s="85">
        <v>1124699178</v>
      </c>
      <c r="E6338"/>
      <c r="F6338" s="85" t="s">
        <v>66</v>
      </c>
    </row>
    <row r="6339" spans="1:6" x14ac:dyDescent="0.25">
      <c r="A6339" s="85">
        <v>1447371505</v>
      </c>
      <c r="E6339" s="64"/>
      <c r="F6339" s="85" t="s">
        <v>67</v>
      </c>
    </row>
    <row r="6340" spans="1:6" x14ac:dyDescent="0.25">
      <c r="A6340" s="85">
        <v>1174707897</v>
      </c>
      <c r="E6340" s="64"/>
      <c r="F6340" s="85" t="s">
        <v>66</v>
      </c>
    </row>
    <row r="6341" spans="1:6" x14ac:dyDescent="0.25">
      <c r="A6341" s="85">
        <v>1659488930</v>
      </c>
      <c r="E6341" s="64"/>
      <c r="F6341" s="85" t="s">
        <v>66</v>
      </c>
    </row>
    <row r="6342" spans="1:6" x14ac:dyDescent="0.25">
      <c r="A6342" s="85">
        <v>1346866902</v>
      </c>
      <c r="E6342"/>
      <c r="F6342" s="85" t="s">
        <v>66</v>
      </c>
    </row>
    <row r="6343" spans="1:6" x14ac:dyDescent="0.25">
      <c r="A6343" s="85">
        <v>1902960560</v>
      </c>
      <c r="E6343"/>
      <c r="F6343" s="85" t="s">
        <v>70</v>
      </c>
    </row>
    <row r="6344" spans="1:6" x14ac:dyDescent="0.25">
      <c r="A6344" s="85">
        <v>1659544625</v>
      </c>
      <c r="E6344" s="64"/>
      <c r="F6344" s="85" t="s">
        <v>68</v>
      </c>
    </row>
    <row r="6345" spans="1:6" x14ac:dyDescent="0.25">
      <c r="A6345" s="85">
        <v>1437324894</v>
      </c>
      <c r="E6345"/>
      <c r="F6345" s="85" t="s">
        <v>63</v>
      </c>
    </row>
    <row r="6346" spans="1:6" x14ac:dyDescent="0.25">
      <c r="A6346" s="85">
        <v>1912403114</v>
      </c>
      <c r="E6346"/>
      <c r="F6346" s="85" t="s">
        <v>68</v>
      </c>
    </row>
    <row r="6347" spans="1:6" x14ac:dyDescent="0.25">
      <c r="A6347" s="85">
        <v>1285214361</v>
      </c>
      <c r="E6347"/>
      <c r="F6347" s="85" t="s">
        <v>68</v>
      </c>
    </row>
    <row r="6348" spans="1:6" x14ac:dyDescent="0.25">
      <c r="A6348" s="85">
        <v>1679534796</v>
      </c>
      <c r="E6348" s="64"/>
      <c r="F6348" s="85" t="s">
        <v>63</v>
      </c>
    </row>
    <row r="6349" spans="1:6" x14ac:dyDescent="0.25">
      <c r="A6349" s="85">
        <v>1225010184</v>
      </c>
      <c r="E6349" s="64"/>
      <c r="F6349" s="85" t="s">
        <v>66</v>
      </c>
    </row>
    <row r="6350" spans="1:6" x14ac:dyDescent="0.25">
      <c r="A6350" s="85">
        <v>1689940140</v>
      </c>
      <c r="E6350" s="64"/>
      <c r="F6350" s="85" t="s">
        <v>66</v>
      </c>
    </row>
    <row r="6351" spans="1:6" x14ac:dyDescent="0.25">
      <c r="A6351" s="85">
        <v>1922427244</v>
      </c>
      <c r="E6351"/>
      <c r="F6351" s="85" t="s">
        <v>68</v>
      </c>
    </row>
    <row r="6352" spans="1:6" x14ac:dyDescent="0.25">
      <c r="A6352" s="85">
        <v>1366039935</v>
      </c>
      <c r="E6352"/>
      <c r="F6352" s="85" t="s">
        <v>66</v>
      </c>
    </row>
    <row r="6353" spans="1:6" x14ac:dyDescent="0.25">
      <c r="A6353" s="85">
        <v>1972880946</v>
      </c>
      <c r="E6353" s="64"/>
      <c r="F6353" s="85" t="s">
        <v>68</v>
      </c>
    </row>
    <row r="6354" spans="1:6" x14ac:dyDescent="0.25">
      <c r="A6354" s="85">
        <v>1407127202</v>
      </c>
      <c r="E6354" s="64"/>
      <c r="F6354" s="85" t="s">
        <v>67</v>
      </c>
    </row>
    <row r="6355" spans="1:6" x14ac:dyDescent="0.25">
      <c r="A6355" s="85">
        <v>1962455063</v>
      </c>
      <c r="E6355"/>
      <c r="F6355" s="85" t="s">
        <v>63</v>
      </c>
    </row>
    <row r="6356" spans="1:6" x14ac:dyDescent="0.25">
      <c r="A6356" s="85">
        <v>1396717740</v>
      </c>
      <c r="E6356"/>
      <c r="F6356" s="85" t="s">
        <v>63</v>
      </c>
    </row>
    <row r="6357" spans="1:6" x14ac:dyDescent="0.25">
      <c r="A6357" s="85">
        <v>1043292923</v>
      </c>
      <c r="E6357"/>
      <c r="F6357" s="85" t="s">
        <v>66</v>
      </c>
    </row>
    <row r="6358" spans="1:6" x14ac:dyDescent="0.25">
      <c r="A6358" s="85">
        <v>1982784898</v>
      </c>
      <c r="E6358" s="64"/>
      <c r="F6358" s="85" t="s">
        <v>63</v>
      </c>
    </row>
    <row r="6359" spans="1:6" x14ac:dyDescent="0.25">
      <c r="A6359" s="85">
        <v>1003270471</v>
      </c>
      <c r="E6359"/>
      <c r="F6359" s="85" t="s">
        <v>66</v>
      </c>
    </row>
    <row r="6360" spans="1:6" x14ac:dyDescent="0.25">
      <c r="A6360" s="85">
        <v>1407307846</v>
      </c>
      <c r="E6360" s="64"/>
      <c r="F6360" s="85" t="s">
        <v>70</v>
      </c>
    </row>
    <row r="6361" spans="1:6" x14ac:dyDescent="0.25">
      <c r="A6361" s="85">
        <v>1841842440</v>
      </c>
      <c r="E6361" s="64"/>
      <c r="F6361" s="85" t="s">
        <v>66</v>
      </c>
    </row>
    <row r="6362" spans="1:6" x14ac:dyDescent="0.25">
      <c r="A6362" s="85">
        <v>1477132116</v>
      </c>
      <c r="E6362"/>
      <c r="F6362" s="85" t="s">
        <v>67</v>
      </c>
    </row>
    <row r="6363" spans="1:6" x14ac:dyDescent="0.25">
      <c r="A6363" s="85">
        <v>1205558194</v>
      </c>
      <c r="E6363"/>
      <c r="F6363" s="85" t="s">
        <v>67</v>
      </c>
    </row>
    <row r="6364" spans="1:6" x14ac:dyDescent="0.25">
      <c r="A6364" s="85">
        <v>1316924228</v>
      </c>
      <c r="E6364" s="64"/>
      <c r="F6364" s="85" t="s">
        <v>70</v>
      </c>
    </row>
    <row r="6365" spans="1:6" x14ac:dyDescent="0.25">
      <c r="A6365" s="85">
        <v>1205019023</v>
      </c>
      <c r="E6365" s="64"/>
      <c r="F6365" s="85" t="s">
        <v>68</v>
      </c>
    </row>
    <row r="6366" spans="1:6" x14ac:dyDescent="0.25">
      <c r="A6366" s="85">
        <v>1033589577</v>
      </c>
      <c r="E6366" s="64"/>
      <c r="F6366" s="85" t="s">
        <v>66</v>
      </c>
    </row>
    <row r="6367" spans="1:6" x14ac:dyDescent="0.25">
      <c r="A6367" s="85">
        <v>1790755569</v>
      </c>
      <c r="E6367" s="64"/>
      <c r="F6367" s="85" t="s">
        <v>63</v>
      </c>
    </row>
    <row r="6368" spans="1:6" x14ac:dyDescent="0.25">
      <c r="A6368" s="85">
        <v>1992871933</v>
      </c>
      <c r="E6368"/>
      <c r="F6368" s="85" t="s">
        <v>67</v>
      </c>
    </row>
    <row r="6369" spans="1:6" x14ac:dyDescent="0.25">
      <c r="A6369" s="85">
        <v>1164676441</v>
      </c>
      <c r="E6369"/>
      <c r="F6369" s="85" t="s">
        <v>66</v>
      </c>
    </row>
    <row r="6370" spans="1:6" x14ac:dyDescent="0.25">
      <c r="A6370" s="85">
        <v>1033405683</v>
      </c>
      <c r="E6370"/>
      <c r="F6370" s="85" t="s">
        <v>66</v>
      </c>
    </row>
    <row r="6371" spans="1:6" x14ac:dyDescent="0.25">
      <c r="A6371" s="85">
        <v>1871149153</v>
      </c>
      <c r="E6371" s="64"/>
      <c r="F6371" s="85" t="s">
        <v>67</v>
      </c>
    </row>
    <row r="6372" spans="1:6" x14ac:dyDescent="0.25">
      <c r="A6372" s="85">
        <v>1912124256</v>
      </c>
      <c r="E6372" s="64"/>
      <c r="F6372" s="85" t="s">
        <v>66</v>
      </c>
    </row>
    <row r="6373" spans="1:6" x14ac:dyDescent="0.25">
      <c r="A6373" s="85">
        <v>1124401831</v>
      </c>
      <c r="E6373"/>
      <c r="F6373" s="85" t="s">
        <v>68</v>
      </c>
    </row>
    <row r="6374" spans="1:6" x14ac:dyDescent="0.25">
      <c r="A6374" s="85">
        <v>1700957727</v>
      </c>
      <c r="E6374" s="64"/>
      <c r="F6374" s="85" t="s">
        <v>63</v>
      </c>
    </row>
    <row r="6375" spans="1:6" x14ac:dyDescent="0.25">
      <c r="A6375" s="85">
        <v>1184623407</v>
      </c>
      <c r="E6375"/>
      <c r="F6375" s="85" t="s">
        <v>67</v>
      </c>
    </row>
    <row r="6376" spans="1:6" x14ac:dyDescent="0.25">
      <c r="A6376" s="85">
        <v>1962778399</v>
      </c>
      <c r="E6376" s="64"/>
      <c r="F6376" s="85" t="s">
        <v>68</v>
      </c>
    </row>
    <row r="6377" spans="1:6" x14ac:dyDescent="0.25">
      <c r="A6377" s="85">
        <v>1356606206</v>
      </c>
      <c r="E6377" s="64"/>
      <c r="F6377" s="85" t="s">
        <v>70</v>
      </c>
    </row>
    <row r="6378" spans="1:6" x14ac:dyDescent="0.25">
      <c r="A6378" s="85">
        <v>1710220363</v>
      </c>
      <c r="E6378" s="64"/>
      <c r="F6378" s="85" t="s">
        <v>63</v>
      </c>
    </row>
    <row r="6379" spans="1:6" x14ac:dyDescent="0.25">
      <c r="A6379" s="85">
        <v>1295120863</v>
      </c>
      <c r="E6379" s="64"/>
      <c r="F6379" s="85" t="s">
        <v>70</v>
      </c>
    </row>
    <row r="6380" spans="1:6" x14ac:dyDescent="0.25">
      <c r="A6380" s="85">
        <v>1609531110</v>
      </c>
      <c r="E6380"/>
      <c r="F6380" s="85" t="s">
        <v>66</v>
      </c>
    </row>
    <row r="6381" spans="1:6" x14ac:dyDescent="0.25">
      <c r="A6381" s="85">
        <v>1649807348</v>
      </c>
      <c r="E6381"/>
      <c r="F6381" s="85" t="s">
        <v>66</v>
      </c>
    </row>
    <row r="6382" spans="1:6" x14ac:dyDescent="0.25">
      <c r="A6382" s="85">
        <v>1932198942</v>
      </c>
      <c r="E6382"/>
      <c r="F6382" s="85" t="s">
        <v>67</v>
      </c>
    </row>
    <row r="6383" spans="1:6" x14ac:dyDescent="0.25">
      <c r="A6383" s="85">
        <v>1760439921</v>
      </c>
      <c r="E6383" s="64"/>
      <c r="F6383" s="85" t="s">
        <v>63</v>
      </c>
    </row>
    <row r="6384" spans="1:6" x14ac:dyDescent="0.25">
      <c r="A6384" s="85">
        <v>1437154200</v>
      </c>
      <c r="E6384"/>
      <c r="F6384" s="85" t="s">
        <v>66</v>
      </c>
    </row>
    <row r="6385" spans="1:6" x14ac:dyDescent="0.25">
      <c r="A6385" s="85">
        <v>1598018582</v>
      </c>
      <c r="E6385" s="64"/>
      <c r="F6385" s="85" t="s">
        <v>66</v>
      </c>
    </row>
    <row r="6386" spans="1:6" x14ac:dyDescent="0.25">
      <c r="A6386" s="85">
        <v>1346687738</v>
      </c>
      <c r="E6386"/>
      <c r="F6386" s="85" t="s">
        <v>70</v>
      </c>
    </row>
    <row r="6387" spans="1:6" x14ac:dyDescent="0.25">
      <c r="A6387" s="85">
        <v>1558702480</v>
      </c>
      <c r="E6387" s="64"/>
      <c r="F6387" s="85" t="s">
        <v>70</v>
      </c>
    </row>
    <row r="6388" spans="1:6" x14ac:dyDescent="0.25">
      <c r="A6388" s="85">
        <v>1114403292</v>
      </c>
      <c r="E6388"/>
      <c r="F6388" s="85" t="s">
        <v>67</v>
      </c>
    </row>
    <row r="6389" spans="1:6" x14ac:dyDescent="0.25">
      <c r="A6389" s="85">
        <v>1508530981</v>
      </c>
      <c r="E6389"/>
      <c r="F6389" s="85" t="s">
        <v>66</v>
      </c>
    </row>
    <row r="6390" spans="1:6" x14ac:dyDescent="0.25">
      <c r="A6390" s="85">
        <v>1891771846</v>
      </c>
      <c r="E6390"/>
      <c r="F6390" s="85" t="s">
        <v>67</v>
      </c>
    </row>
    <row r="6391" spans="1:6" x14ac:dyDescent="0.25">
      <c r="A6391" s="85">
        <v>1841238656</v>
      </c>
      <c r="E6391"/>
      <c r="F6391" s="85" t="s">
        <v>63</v>
      </c>
    </row>
    <row r="6392" spans="1:6" x14ac:dyDescent="0.25">
      <c r="A6392" s="85">
        <v>1467536755</v>
      </c>
      <c r="E6392"/>
      <c r="F6392" s="85" t="s">
        <v>63</v>
      </c>
    </row>
    <row r="6393" spans="1:6" x14ac:dyDescent="0.25">
      <c r="A6393" s="85">
        <v>1790865012</v>
      </c>
      <c r="E6393" s="64"/>
      <c r="F6393" s="85" t="s">
        <v>66</v>
      </c>
    </row>
    <row r="6394" spans="1:6" x14ac:dyDescent="0.25">
      <c r="A6394" s="85">
        <v>1841256260</v>
      </c>
      <c r="E6394"/>
      <c r="F6394" s="85" t="s">
        <v>66</v>
      </c>
    </row>
    <row r="6395" spans="1:6" x14ac:dyDescent="0.25">
      <c r="A6395" s="85">
        <v>1033230693</v>
      </c>
      <c r="E6395" s="64"/>
      <c r="F6395" s="85" t="s">
        <v>67</v>
      </c>
    </row>
    <row r="6396" spans="1:6" x14ac:dyDescent="0.25">
      <c r="A6396" s="85">
        <v>1164784716</v>
      </c>
      <c r="E6396"/>
      <c r="F6396" s="85" t="s">
        <v>66</v>
      </c>
    </row>
    <row r="6397" spans="1:6" x14ac:dyDescent="0.25">
      <c r="A6397" s="85">
        <v>1922507540</v>
      </c>
      <c r="E6397" s="64"/>
      <c r="F6397" s="85" t="s">
        <v>66</v>
      </c>
    </row>
    <row r="6398" spans="1:6" x14ac:dyDescent="0.25">
      <c r="A6398" s="85">
        <v>1205801313</v>
      </c>
      <c r="E6398" s="64"/>
      <c r="F6398" s="85" t="s">
        <v>70</v>
      </c>
    </row>
    <row r="6399" spans="1:6" x14ac:dyDescent="0.25">
      <c r="A6399" s="85">
        <v>1518910660</v>
      </c>
      <c r="E6399"/>
      <c r="F6399" s="85" t="s">
        <v>67</v>
      </c>
    </row>
    <row r="6400" spans="1:6" x14ac:dyDescent="0.25">
      <c r="A6400" s="85">
        <v>1407859887</v>
      </c>
      <c r="E6400" s="64"/>
      <c r="F6400" s="85" t="s">
        <v>63</v>
      </c>
    </row>
    <row r="6401" spans="1:6" x14ac:dyDescent="0.25">
      <c r="A6401" s="85">
        <v>1982601381</v>
      </c>
      <c r="E6401" s="64"/>
      <c r="F6401" s="85" t="s">
        <v>70</v>
      </c>
    </row>
    <row r="6402" spans="1:6" x14ac:dyDescent="0.25">
      <c r="A6402" s="85">
        <v>1548228596</v>
      </c>
      <c r="E6402"/>
      <c r="F6402" s="85" t="s">
        <v>63</v>
      </c>
    </row>
    <row r="6403" spans="1:6" x14ac:dyDescent="0.25">
      <c r="A6403" s="85">
        <v>1336427004</v>
      </c>
      <c r="E6403" s="64"/>
      <c r="F6403" s="85" t="s">
        <v>66</v>
      </c>
    </row>
    <row r="6404" spans="1:6" x14ac:dyDescent="0.25">
      <c r="A6404" s="85">
        <v>1306937115</v>
      </c>
      <c r="E6404" s="64"/>
      <c r="F6404" s="85" t="s">
        <v>66</v>
      </c>
    </row>
    <row r="6405" spans="1:6" x14ac:dyDescent="0.25">
      <c r="A6405" s="85">
        <v>1568649358</v>
      </c>
      <c r="E6405" s="64"/>
      <c r="F6405" s="85" t="s">
        <v>70</v>
      </c>
    </row>
    <row r="6406" spans="1:6" x14ac:dyDescent="0.25">
      <c r="A6406" s="85">
        <v>1508917550</v>
      </c>
      <c r="E6406" s="64"/>
      <c r="F6406" s="85" t="s">
        <v>66</v>
      </c>
    </row>
    <row r="6407" spans="1:6" x14ac:dyDescent="0.25">
      <c r="A6407" s="85">
        <v>1386139178</v>
      </c>
      <c r="E6407"/>
      <c r="F6407" s="85" t="s">
        <v>63</v>
      </c>
    </row>
    <row r="6408" spans="1:6" x14ac:dyDescent="0.25">
      <c r="A6408" s="85">
        <v>1194887505</v>
      </c>
      <c r="E6408" s="64"/>
      <c r="F6408" s="85" t="s">
        <v>63</v>
      </c>
    </row>
    <row r="6409" spans="1:6" x14ac:dyDescent="0.25">
      <c r="A6409" s="85">
        <v>1750888020</v>
      </c>
      <c r="E6409" s="64"/>
      <c r="F6409" s="85" t="s">
        <v>66</v>
      </c>
    </row>
    <row r="6410" spans="1:6" x14ac:dyDescent="0.25">
      <c r="A6410" s="85">
        <v>1235135955</v>
      </c>
      <c r="E6410"/>
      <c r="F6410" s="85" t="s">
        <v>68</v>
      </c>
    </row>
    <row r="6411" spans="1:6" x14ac:dyDescent="0.25">
      <c r="A6411" s="85">
        <v>1619925567</v>
      </c>
      <c r="E6411" s="64"/>
      <c r="F6411" s="85" t="s">
        <v>66</v>
      </c>
    </row>
    <row r="6412" spans="1:6" x14ac:dyDescent="0.25">
      <c r="A6412" s="85">
        <v>1538380464</v>
      </c>
      <c r="E6412"/>
      <c r="F6412" s="85" t="s">
        <v>70</v>
      </c>
    </row>
    <row r="6413" spans="1:6" x14ac:dyDescent="0.25">
      <c r="A6413" s="85">
        <v>1588654222</v>
      </c>
      <c r="E6413" s="64"/>
      <c r="F6413" s="85" t="s">
        <v>66</v>
      </c>
    </row>
    <row r="6414" spans="1:6" x14ac:dyDescent="0.25">
      <c r="A6414" s="85">
        <v>1346382082</v>
      </c>
      <c r="E6414"/>
      <c r="F6414" s="85" t="s">
        <v>66</v>
      </c>
    </row>
    <row r="6415" spans="1:6" x14ac:dyDescent="0.25">
      <c r="A6415" s="85">
        <v>1326360470</v>
      </c>
      <c r="E6415" s="64"/>
      <c r="F6415" s="85" t="s">
        <v>68</v>
      </c>
    </row>
    <row r="6416" spans="1:6" x14ac:dyDescent="0.25">
      <c r="A6416" s="85">
        <v>1417476730</v>
      </c>
      <c r="E6416"/>
      <c r="F6416" s="85" t="s">
        <v>68</v>
      </c>
    </row>
    <row r="6417" spans="1:6" x14ac:dyDescent="0.25">
      <c r="A6417" s="85">
        <v>1427784693</v>
      </c>
      <c r="E6417" s="64"/>
      <c r="F6417" s="85" t="s">
        <v>68</v>
      </c>
    </row>
    <row r="6418" spans="1:6" x14ac:dyDescent="0.25">
      <c r="A6418" s="85">
        <v>1497787238</v>
      </c>
      <c r="E6418"/>
      <c r="F6418" s="85" t="s">
        <v>68</v>
      </c>
    </row>
    <row r="6419" spans="1:6" x14ac:dyDescent="0.25">
      <c r="A6419" s="85">
        <v>1396718987</v>
      </c>
      <c r="E6419" s="64"/>
      <c r="F6419" s="85" t="s">
        <v>66</v>
      </c>
    </row>
    <row r="6420" spans="1:6" x14ac:dyDescent="0.25">
      <c r="A6420" s="85">
        <v>1346301249</v>
      </c>
      <c r="E6420"/>
      <c r="F6420" s="85" t="s">
        <v>66</v>
      </c>
    </row>
    <row r="6421" spans="1:6" x14ac:dyDescent="0.25">
      <c r="A6421" s="85">
        <v>1821398678</v>
      </c>
      <c r="E6421" s="64"/>
      <c r="F6421" s="85" t="s">
        <v>66</v>
      </c>
    </row>
    <row r="6422" spans="1:6" x14ac:dyDescent="0.25">
      <c r="A6422" s="85">
        <v>1275922536</v>
      </c>
      <c r="E6422"/>
      <c r="F6422" s="85" t="s">
        <v>66</v>
      </c>
    </row>
    <row r="6423" spans="1:6" x14ac:dyDescent="0.25">
      <c r="A6423" s="85">
        <v>1598965071</v>
      </c>
      <c r="E6423" s="64"/>
      <c r="F6423" s="85" t="s">
        <v>66</v>
      </c>
    </row>
    <row r="6424" spans="1:6" x14ac:dyDescent="0.25">
      <c r="A6424" s="85">
        <v>1124470984</v>
      </c>
      <c r="E6424" s="64"/>
      <c r="F6424" s="85" t="s">
        <v>70</v>
      </c>
    </row>
    <row r="6425" spans="1:6" x14ac:dyDescent="0.25">
      <c r="A6425" s="85">
        <v>1073174009</v>
      </c>
      <c r="E6425" s="64"/>
      <c r="F6425" s="85" t="s">
        <v>66</v>
      </c>
    </row>
    <row r="6426" spans="1:6" x14ac:dyDescent="0.25">
      <c r="A6426" s="85">
        <v>1114512480</v>
      </c>
      <c r="E6426"/>
      <c r="F6426" s="85" t="s">
        <v>67</v>
      </c>
    </row>
    <row r="6427" spans="1:6" x14ac:dyDescent="0.25">
      <c r="A6427" s="85">
        <v>1033194675</v>
      </c>
      <c r="E6427" s="64"/>
      <c r="F6427" s="85" t="s">
        <v>66</v>
      </c>
    </row>
    <row r="6428" spans="1:6" x14ac:dyDescent="0.25">
      <c r="A6428" s="85">
        <v>1821086174</v>
      </c>
      <c r="E6428"/>
      <c r="F6428" s="85" t="s">
        <v>66</v>
      </c>
    </row>
    <row r="6429" spans="1:6" x14ac:dyDescent="0.25">
      <c r="A6429" s="85">
        <v>1649249806</v>
      </c>
      <c r="E6429"/>
      <c r="F6429" s="85" t="s">
        <v>63</v>
      </c>
    </row>
    <row r="6430" spans="1:6" x14ac:dyDescent="0.25">
      <c r="A6430" s="85">
        <v>1174594089</v>
      </c>
      <c r="E6430"/>
      <c r="F6430" s="85" t="s">
        <v>63</v>
      </c>
    </row>
    <row r="6431" spans="1:6" x14ac:dyDescent="0.25">
      <c r="A6431" s="85">
        <v>1770702011</v>
      </c>
      <c r="E6431" s="64"/>
      <c r="F6431" s="85" t="s">
        <v>66</v>
      </c>
    </row>
    <row r="6432" spans="1:6" x14ac:dyDescent="0.25">
      <c r="A6432" s="85">
        <v>1215397641</v>
      </c>
      <c r="E6432" s="64"/>
      <c r="F6432" s="85" t="s">
        <v>66</v>
      </c>
    </row>
    <row r="6433" spans="1:6" x14ac:dyDescent="0.25">
      <c r="A6433" s="85">
        <v>1730728056</v>
      </c>
      <c r="E6433"/>
      <c r="F6433" s="85" t="s">
        <v>66</v>
      </c>
    </row>
    <row r="6434" spans="1:6" x14ac:dyDescent="0.25">
      <c r="A6434" s="85">
        <v>1649815036</v>
      </c>
      <c r="E6434"/>
      <c r="F6434" s="85" t="s">
        <v>63</v>
      </c>
    </row>
    <row r="6435" spans="1:6" x14ac:dyDescent="0.25">
      <c r="A6435" s="85">
        <v>1801909692</v>
      </c>
      <c r="E6435"/>
      <c r="F6435" s="85" t="s">
        <v>66</v>
      </c>
    </row>
    <row r="6436" spans="1:6" x14ac:dyDescent="0.25">
      <c r="A6436" s="85">
        <v>1366825077</v>
      </c>
      <c r="E6436" s="64"/>
      <c r="F6436" s="85" t="s">
        <v>66</v>
      </c>
    </row>
    <row r="6437" spans="1:6" x14ac:dyDescent="0.25">
      <c r="A6437" s="85">
        <v>1982840195</v>
      </c>
      <c r="E6437" s="64"/>
      <c r="F6437" s="85" t="s">
        <v>67</v>
      </c>
    </row>
    <row r="6438" spans="1:6" x14ac:dyDescent="0.25">
      <c r="A6438" s="85">
        <v>1912948225</v>
      </c>
      <c r="E6438"/>
      <c r="F6438" s="85" t="s">
        <v>70</v>
      </c>
    </row>
    <row r="6439" spans="1:6" x14ac:dyDescent="0.25">
      <c r="A6439" s="85">
        <v>1578593521</v>
      </c>
      <c r="E6439" s="64"/>
      <c r="F6439" s="85" t="s">
        <v>68</v>
      </c>
    </row>
    <row r="6440" spans="1:6" x14ac:dyDescent="0.25">
      <c r="A6440" s="85">
        <v>1396179560</v>
      </c>
      <c r="E6440"/>
      <c r="F6440" s="85" t="s">
        <v>68</v>
      </c>
    </row>
    <row r="6441" spans="1:6" x14ac:dyDescent="0.25">
      <c r="A6441" s="85">
        <v>1356742019</v>
      </c>
      <c r="E6441" s="64"/>
      <c r="F6441" s="85" t="s">
        <v>63</v>
      </c>
    </row>
    <row r="6442" spans="1:6" x14ac:dyDescent="0.25">
      <c r="A6442" s="85">
        <v>1942683008</v>
      </c>
      <c r="E6442" s="64"/>
      <c r="F6442" s="85" t="s">
        <v>70</v>
      </c>
    </row>
    <row r="6443" spans="1:6" x14ac:dyDescent="0.25">
      <c r="A6443" s="85">
        <v>1013483221</v>
      </c>
      <c r="E6443" s="64"/>
      <c r="F6443" s="85" t="s">
        <v>66</v>
      </c>
    </row>
    <row r="6444" spans="1:6" x14ac:dyDescent="0.25">
      <c r="A6444" s="85">
        <v>1063916062</v>
      </c>
      <c r="E6444"/>
      <c r="F6444" s="85" t="s">
        <v>63</v>
      </c>
    </row>
    <row r="6445" spans="1:6" x14ac:dyDescent="0.25">
      <c r="A6445" s="85">
        <v>1699765883</v>
      </c>
      <c r="E6445"/>
      <c r="F6445" s="85" t="s">
        <v>66</v>
      </c>
    </row>
    <row r="6446" spans="1:6" x14ac:dyDescent="0.25">
      <c r="A6446" s="85">
        <v>1821070939</v>
      </c>
      <c r="E6446" s="64"/>
      <c r="F6446" s="85" t="s">
        <v>63</v>
      </c>
    </row>
    <row r="6447" spans="1:6" x14ac:dyDescent="0.25">
      <c r="A6447" s="85">
        <v>1407076888</v>
      </c>
      <c r="E6447" s="64"/>
      <c r="F6447" s="85" t="s">
        <v>70</v>
      </c>
    </row>
    <row r="6448" spans="1:6" x14ac:dyDescent="0.25">
      <c r="A6448" s="85">
        <v>1467642215</v>
      </c>
      <c r="E6448"/>
      <c r="F6448" s="85" t="s">
        <v>66</v>
      </c>
    </row>
    <row r="6449" spans="1:6" x14ac:dyDescent="0.25">
      <c r="A6449" s="85">
        <v>1295307221</v>
      </c>
      <c r="E6449"/>
      <c r="F6449" s="85" t="s">
        <v>66</v>
      </c>
    </row>
    <row r="6450" spans="1:6" x14ac:dyDescent="0.25">
      <c r="A6450" s="85">
        <v>1043811672</v>
      </c>
      <c r="E6450" s="64"/>
      <c r="F6450" s="85" t="s">
        <v>66</v>
      </c>
    </row>
    <row r="6451" spans="1:6" x14ac:dyDescent="0.25">
      <c r="A6451" s="85">
        <v>1205438041</v>
      </c>
      <c r="E6451" s="64"/>
      <c r="F6451" s="85" t="s">
        <v>66</v>
      </c>
    </row>
    <row r="6452" spans="1:6" x14ac:dyDescent="0.25">
      <c r="A6452" s="85">
        <v>1053493791</v>
      </c>
      <c r="E6452"/>
      <c r="F6452" s="85" t="s">
        <v>66</v>
      </c>
    </row>
    <row r="6453" spans="1:6" x14ac:dyDescent="0.25">
      <c r="A6453" s="85">
        <v>1851302863</v>
      </c>
      <c r="E6453"/>
      <c r="F6453" s="85" t="s">
        <v>70</v>
      </c>
    </row>
    <row r="6454" spans="1:6" x14ac:dyDescent="0.25">
      <c r="A6454" s="85">
        <v>1831281674</v>
      </c>
      <c r="E6454" s="64"/>
      <c r="F6454" s="85" t="s">
        <v>67</v>
      </c>
    </row>
    <row r="6455" spans="1:6" x14ac:dyDescent="0.25">
      <c r="A6455" s="85">
        <v>1861425902</v>
      </c>
      <c r="E6455" s="64"/>
      <c r="F6455" s="85" t="s">
        <v>70</v>
      </c>
    </row>
    <row r="6456" spans="1:6" x14ac:dyDescent="0.25">
      <c r="A6456" s="85">
        <v>1821063884</v>
      </c>
      <c r="E6456"/>
      <c r="F6456" s="85" t="s">
        <v>66</v>
      </c>
    </row>
    <row r="6457" spans="1:6" x14ac:dyDescent="0.25">
      <c r="A6457" s="85">
        <v>1700822160</v>
      </c>
      <c r="E6457" s="64"/>
      <c r="F6457" s="85" t="s">
        <v>66</v>
      </c>
    </row>
    <row r="6458" spans="1:6" x14ac:dyDescent="0.25">
      <c r="A6458" s="85">
        <v>1710011416</v>
      </c>
      <c r="E6458" s="64"/>
      <c r="F6458" s="85" t="s">
        <v>63</v>
      </c>
    </row>
    <row r="6459" spans="1:6" x14ac:dyDescent="0.25">
      <c r="A6459" s="85">
        <v>1578702924</v>
      </c>
      <c r="E6459"/>
      <c r="F6459" s="85" t="s">
        <v>68</v>
      </c>
    </row>
    <row r="6460" spans="1:6" x14ac:dyDescent="0.25">
      <c r="A6460" s="85">
        <v>1841630506</v>
      </c>
      <c r="E6460" s="64"/>
      <c r="F6460" s="85" t="s">
        <v>68</v>
      </c>
    </row>
    <row r="6461" spans="1:6" x14ac:dyDescent="0.25">
      <c r="A6461" s="85">
        <v>1528452109</v>
      </c>
      <c r="E6461"/>
      <c r="F6461" s="85" t="s">
        <v>66</v>
      </c>
    </row>
    <row r="6462" spans="1:6" x14ac:dyDescent="0.25">
      <c r="A6462" s="85">
        <v>1821528076</v>
      </c>
      <c r="E6462" s="64"/>
      <c r="F6462" s="85" t="s">
        <v>66</v>
      </c>
    </row>
    <row r="6463" spans="1:6" x14ac:dyDescent="0.25">
      <c r="A6463" s="85">
        <v>1801822846</v>
      </c>
      <c r="E6463" s="64"/>
      <c r="F6463" s="85" t="s">
        <v>66</v>
      </c>
    </row>
    <row r="6464" spans="1:6" x14ac:dyDescent="0.25">
      <c r="A6464" s="85">
        <v>1821204751</v>
      </c>
      <c r="E6464" s="64"/>
      <c r="F6464" s="85" t="s">
        <v>66</v>
      </c>
    </row>
    <row r="6465" spans="1:6" x14ac:dyDescent="0.25">
      <c r="A6465" s="85">
        <v>1619956356</v>
      </c>
      <c r="E6465" s="64"/>
      <c r="F6465" s="85" t="s">
        <v>66</v>
      </c>
    </row>
    <row r="6466" spans="1:6" x14ac:dyDescent="0.25">
      <c r="A6466" s="85">
        <v>1770873812</v>
      </c>
      <c r="E6466" s="64"/>
      <c r="F6466" s="85" t="s">
        <v>68</v>
      </c>
    </row>
    <row r="6467" spans="1:6" x14ac:dyDescent="0.25">
      <c r="A6467" s="85">
        <v>1639198385</v>
      </c>
      <c r="E6467"/>
      <c r="F6467" s="85" t="s">
        <v>70</v>
      </c>
    </row>
    <row r="6468" spans="1:6" x14ac:dyDescent="0.25">
      <c r="A6468" s="85">
        <v>1992701908</v>
      </c>
      <c r="E6468" s="64"/>
      <c r="F6468" s="85" t="s">
        <v>66</v>
      </c>
    </row>
    <row r="6469" spans="1:6" x14ac:dyDescent="0.25">
      <c r="A6469" s="85">
        <v>1154524353</v>
      </c>
      <c r="E6469"/>
      <c r="F6469" s="85" t="s">
        <v>66</v>
      </c>
    </row>
    <row r="6470" spans="1:6" x14ac:dyDescent="0.25">
      <c r="A6470" s="85">
        <v>1972597599</v>
      </c>
      <c r="E6470" s="64"/>
      <c r="F6470" s="85" t="s">
        <v>63</v>
      </c>
    </row>
    <row r="6471" spans="1:6" x14ac:dyDescent="0.25">
      <c r="A6471" s="85">
        <v>1205923109</v>
      </c>
      <c r="E6471"/>
      <c r="F6471" s="85" t="s">
        <v>66</v>
      </c>
    </row>
    <row r="6472" spans="1:6" x14ac:dyDescent="0.25">
      <c r="A6472" s="85">
        <v>1639366826</v>
      </c>
      <c r="E6472"/>
      <c r="F6472" s="85" t="s">
        <v>70</v>
      </c>
    </row>
    <row r="6473" spans="1:6" x14ac:dyDescent="0.25">
      <c r="A6473" s="85">
        <v>1124318217</v>
      </c>
      <c r="E6473" s="64"/>
      <c r="F6473" s="85" t="s">
        <v>67</v>
      </c>
    </row>
    <row r="6474" spans="1:6" x14ac:dyDescent="0.25">
      <c r="A6474" s="85">
        <v>1376572370</v>
      </c>
      <c r="E6474"/>
      <c r="F6474" s="85" t="s">
        <v>70</v>
      </c>
    </row>
    <row r="6475" spans="1:6" x14ac:dyDescent="0.25">
      <c r="A6475" s="85">
        <v>1851379010</v>
      </c>
      <c r="E6475" s="64"/>
      <c r="F6475" s="85" t="s">
        <v>66</v>
      </c>
    </row>
    <row r="6476" spans="1:6" x14ac:dyDescent="0.25">
      <c r="A6476" s="85">
        <v>1518302124</v>
      </c>
      <c r="E6476" s="64"/>
      <c r="F6476" s="85" t="s">
        <v>70</v>
      </c>
    </row>
    <row r="6477" spans="1:6" x14ac:dyDescent="0.25">
      <c r="A6477" s="85">
        <v>1548995186</v>
      </c>
      <c r="E6477" s="64"/>
      <c r="F6477" s="85" t="s">
        <v>67</v>
      </c>
    </row>
    <row r="6478" spans="1:6" x14ac:dyDescent="0.25">
      <c r="A6478" s="85">
        <v>1215635412</v>
      </c>
      <c r="E6478" s="64"/>
      <c r="F6478" s="85" t="s">
        <v>70</v>
      </c>
    </row>
    <row r="6479" spans="1:6" x14ac:dyDescent="0.25">
      <c r="A6479" s="85">
        <v>1770511404</v>
      </c>
      <c r="E6479"/>
      <c r="F6479" s="85" t="s">
        <v>68</v>
      </c>
    </row>
    <row r="6480" spans="1:6" x14ac:dyDescent="0.25">
      <c r="A6480" s="85">
        <v>1912108820</v>
      </c>
      <c r="E6480" s="64"/>
      <c r="F6480" s="85" t="s">
        <v>66</v>
      </c>
    </row>
    <row r="6481" spans="1:6" x14ac:dyDescent="0.25">
      <c r="A6481" s="85">
        <v>1285655274</v>
      </c>
      <c r="E6481" s="64"/>
      <c r="F6481" s="85" t="s">
        <v>66</v>
      </c>
    </row>
    <row r="6482" spans="1:6" x14ac:dyDescent="0.25">
      <c r="A6482" s="85">
        <v>1740573286</v>
      </c>
      <c r="E6482" s="64"/>
      <c r="F6482" s="85" t="s">
        <v>70</v>
      </c>
    </row>
    <row r="6483" spans="1:6" x14ac:dyDescent="0.25">
      <c r="A6483" s="85">
        <v>1801279955</v>
      </c>
      <c r="E6483"/>
      <c r="F6483" s="85" t="s">
        <v>66</v>
      </c>
    </row>
    <row r="6484" spans="1:6" x14ac:dyDescent="0.25">
      <c r="A6484" s="85">
        <v>1225080278</v>
      </c>
      <c r="E6484"/>
      <c r="F6484" s="85" t="s">
        <v>63</v>
      </c>
    </row>
    <row r="6485" spans="1:6" x14ac:dyDescent="0.25">
      <c r="A6485" s="85">
        <v>1992971824</v>
      </c>
      <c r="E6485"/>
      <c r="F6485" s="85" t="s">
        <v>70</v>
      </c>
    </row>
    <row r="6486" spans="1:6" x14ac:dyDescent="0.25">
      <c r="A6486" s="85">
        <v>1114344017</v>
      </c>
      <c r="E6486" s="64"/>
      <c r="F6486" s="85" t="s">
        <v>66</v>
      </c>
    </row>
    <row r="6487" spans="1:6" x14ac:dyDescent="0.25">
      <c r="A6487" s="85">
        <v>1710371059</v>
      </c>
      <c r="E6487" s="64"/>
      <c r="F6487" s="85" t="s">
        <v>66</v>
      </c>
    </row>
    <row r="6488" spans="1:6" x14ac:dyDescent="0.25">
      <c r="A6488" s="85">
        <v>1700370087</v>
      </c>
      <c r="E6488" s="64"/>
      <c r="F6488" s="85" t="s">
        <v>70</v>
      </c>
    </row>
    <row r="6489" spans="1:6" x14ac:dyDescent="0.25">
      <c r="A6489" s="85">
        <v>1356995138</v>
      </c>
      <c r="E6489"/>
      <c r="F6489" s="85" t="s">
        <v>70</v>
      </c>
    </row>
    <row r="6490" spans="1:6" x14ac:dyDescent="0.25">
      <c r="A6490" s="85">
        <v>1548253867</v>
      </c>
      <c r="E6490"/>
      <c r="F6490" s="85" t="s">
        <v>66</v>
      </c>
    </row>
    <row r="6491" spans="1:6" x14ac:dyDescent="0.25">
      <c r="A6491" s="85">
        <v>1154309540</v>
      </c>
      <c r="E6491"/>
      <c r="F6491" s="85" t="s">
        <v>66</v>
      </c>
    </row>
    <row r="6492" spans="1:6" x14ac:dyDescent="0.25">
      <c r="A6492" s="85">
        <v>1275891053</v>
      </c>
      <c r="E6492"/>
      <c r="F6492" s="85" t="s">
        <v>66</v>
      </c>
    </row>
    <row r="6493" spans="1:6" x14ac:dyDescent="0.25">
      <c r="A6493" s="85">
        <v>1780222539</v>
      </c>
      <c r="E6493" s="64"/>
      <c r="F6493" s="85" t="s">
        <v>66</v>
      </c>
    </row>
    <row r="6494" spans="1:6" x14ac:dyDescent="0.25">
      <c r="A6494" s="85">
        <v>1053017616</v>
      </c>
      <c r="E6494" s="64"/>
      <c r="F6494" s="85" t="s">
        <v>68</v>
      </c>
    </row>
    <row r="6495" spans="1:6" x14ac:dyDescent="0.25">
      <c r="A6495" s="85">
        <v>1215441886</v>
      </c>
      <c r="E6495"/>
      <c r="F6495" s="85" t="s">
        <v>70</v>
      </c>
    </row>
    <row r="6496" spans="1:6" x14ac:dyDescent="0.25">
      <c r="A6496" s="85">
        <v>1144824715</v>
      </c>
      <c r="E6496"/>
      <c r="F6496" s="85" t="s">
        <v>66</v>
      </c>
    </row>
    <row r="6497" spans="1:6" x14ac:dyDescent="0.25">
      <c r="A6497" s="85">
        <v>1538130828</v>
      </c>
      <c r="E6497"/>
      <c r="F6497" s="85" t="s">
        <v>70</v>
      </c>
    </row>
    <row r="6498" spans="1:6" x14ac:dyDescent="0.25">
      <c r="A6498" s="85">
        <v>1730166554</v>
      </c>
      <c r="E6498"/>
      <c r="F6498" s="85" t="s">
        <v>70</v>
      </c>
    </row>
    <row r="6499" spans="1:6" x14ac:dyDescent="0.25">
      <c r="A6499" s="85">
        <v>1851312268</v>
      </c>
      <c r="E6499" s="64"/>
      <c r="F6499" s="85" t="s">
        <v>63</v>
      </c>
    </row>
    <row r="6500" spans="1:6" x14ac:dyDescent="0.25">
      <c r="A6500" s="85">
        <v>1740352301</v>
      </c>
      <c r="E6500" s="64"/>
      <c r="F6500" s="85" t="s">
        <v>70</v>
      </c>
    </row>
    <row r="6501" spans="1:6" x14ac:dyDescent="0.25">
      <c r="A6501" s="85">
        <v>1922486992</v>
      </c>
      <c r="E6501"/>
      <c r="F6501" s="85" t="s">
        <v>63</v>
      </c>
    </row>
    <row r="6502" spans="1:6" x14ac:dyDescent="0.25">
      <c r="A6502" s="85">
        <v>1144983008</v>
      </c>
      <c r="E6502"/>
      <c r="F6502" s="85" t="s">
        <v>68</v>
      </c>
    </row>
    <row r="6503" spans="1:6" x14ac:dyDescent="0.25">
      <c r="A6503" s="85">
        <v>1992474977</v>
      </c>
      <c r="E6503"/>
      <c r="F6503" s="85" t="s">
        <v>70</v>
      </c>
    </row>
    <row r="6504" spans="1:6" x14ac:dyDescent="0.25">
      <c r="A6504" s="85">
        <v>1447347000</v>
      </c>
      <c r="E6504"/>
      <c r="F6504" s="85" t="s">
        <v>70</v>
      </c>
    </row>
    <row r="6505" spans="1:6" x14ac:dyDescent="0.25">
      <c r="A6505" s="85">
        <v>1629330394</v>
      </c>
      <c r="E6505"/>
      <c r="F6505" s="85" t="s">
        <v>66</v>
      </c>
    </row>
    <row r="6506" spans="1:6" x14ac:dyDescent="0.25">
      <c r="A6506" s="85">
        <v>1013434927</v>
      </c>
      <c r="E6506"/>
      <c r="F6506" s="85" t="s">
        <v>66</v>
      </c>
    </row>
    <row r="6507" spans="1:6" x14ac:dyDescent="0.25">
      <c r="A6507" s="85">
        <v>1114631355</v>
      </c>
      <c r="E6507" s="64"/>
      <c r="F6507" s="85" t="s">
        <v>66</v>
      </c>
    </row>
    <row r="6508" spans="1:6" x14ac:dyDescent="0.25">
      <c r="A6508" s="85">
        <v>1942243035</v>
      </c>
      <c r="E6508" s="64"/>
      <c r="F6508" s="85" t="s">
        <v>63</v>
      </c>
    </row>
    <row r="6509" spans="1:6" x14ac:dyDescent="0.25">
      <c r="A6509" s="85">
        <v>1942268206</v>
      </c>
      <c r="E6509" s="64"/>
      <c r="F6509" s="85" t="s">
        <v>70</v>
      </c>
    </row>
    <row r="6510" spans="1:6" x14ac:dyDescent="0.25">
      <c r="A6510" s="85">
        <v>1215970561</v>
      </c>
      <c r="E6510"/>
      <c r="F6510" s="85" t="s">
        <v>66</v>
      </c>
    </row>
    <row r="6511" spans="1:6" x14ac:dyDescent="0.25">
      <c r="A6511" s="85">
        <v>1740255819</v>
      </c>
      <c r="E6511" s="64"/>
      <c r="F6511" s="85" t="s">
        <v>68</v>
      </c>
    </row>
    <row r="6512" spans="1:6" x14ac:dyDescent="0.25">
      <c r="A6512" s="85">
        <v>1386709707</v>
      </c>
      <c r="E6512"/>
      <c r="F6512" s="85" t="s">
        <v>70</v>
      </c>
    </row>
    <row r="6513" spans="1:6" x14ac:dyDescent="0.25">
      <c r="A6513" s="85">
        <v>1538532940</v>
      </c>
      <c r="E6513" s="64"/>
      <c r="F6513" s="85" t="s">
        <v>66</v>
      </c>
    </row>
    <row r="6514" spans="1:6" x14ac:dyDescent="0.25">
      <c r="A6514" s="85">
        <v>1700221603</v>
      </c>
      <c r="E6514"/>
      <c r="F6514" s="85" t="s">
        <v>67</v>
      </c>
    </row>
    <row r="6515" spans="1:6" x14ac:dyDescent="0.25">
      <c r="A6515" s="85">
        <v>1518054519</v>
      </c>
      <c r="E6515"/>
      <c r="F6515" s="85" t="s">
        <v>63</v>
      </c>
    </row>
    <row r="6516" spans="1:6" x14ac:dyDescent="0.25">
      <c r="A6516" s="85">
        <v>1891865135</v>
      </c>
      <c r="E6516" s="64"/>
      <c r="F6516" s="85" t="s">
        <v>70</v>
      </c>
    </row>
    <row r="6517" spans="1:6" x14ac:dyDescent="0.25">
      <c r="A6517" s="85">
        <v>1376696286</v>
      </c>
      <c r="E6517" s="64"/>
      <c r="F6517" s="85" t="s">
        <v>66</v>
      </c>
    </row>
    <row r="6518" spans="1:6" x14ac:dyDescent="0.25">
      <c r="A6518" s="85">
        <v>1861531857</v>
      </c>
      <c r="E6518"/>
      <c r="F6518" s="85" t="s">
        <v>70</v>
      </c>
    </row>
    <row r="6519" spans="1:6" x14ac:dyDescent="0.25">
      <c r="A6519" s="85">
        <v>1710925532</v>
      </c>
      <c r="E6519" s="64"/>
      <c r="F6519" s="85" t="s">
        <v>66</v>
      </c>
    </row>
    <row r="6520" spans="1:6" x14ac:dyDescent="0.25">
      <c r="A6520" s="85">
        <v>1184051856</v>
      </c>
      <c r="E6520" s="64"/>
      <c r="F6520" s="85" t="s">
        <v>66</v>
      </c>
    </row>
    <row r="6521" spans="1:6" x14ac:dyDescent="0.25">
      <c r="A6521" s="85">
        <v>1952712721</v>
      </c>
      <c r="E6521" s="64"/>
      <c r="F6521" s="85" t="s">
        <v>67</v>
      </c>
    </row>
    <row r="6522" spans="1:6" x14ac:dyDescent="0.25">
      <c r="A6522" s="85">
        <v>1326174038</v>
      </c>
      <c r="E6522"/>
      <c r="F6522" s="85" t="s">
        <v>68</v>
      </c>
    </row>
    <row r="6523" spans="1:6" x14ac:dyDescent="0.25">
      <c r="A6523" s="85">
        <v>1326001538</v>
      </c>
      <c r="E6523" s="64"/>
      <c r="F6523" s="85" t="s">
        <v>70</v>
      </c>
    </row>
    <row r="6524" spans="1:6" x14ac:dyDescent="0.25">
      <c r="A6524" s="85">
        <v>1881836450</v>
      </c>
      <c r="E6524" s="64"/>
      <c r="F6524" s="85" t="s">
        <v>63</v>
      </c>
    </row>
    <row r="6525" spans="1:6" x14ac:dyDescent="0.25">
      <c r="A6525" s="85">
        <v>1417215161</v>
      </c>
      <c r="E6525" s="64"/>
      <c r="F6525" s="85" t="s">
        <v>63</v>
      </c>
    </row>
    <row r="6526" spans="1:6" x14ac:dyDescent="0.25">
      <c r="A6526" s="85">
        <v>1669924965</v>
      </c>
      <c r="E6526" s="64"/>
      <c r="F6526" s="85" t="s">
        <v>66</v>
      </c>
    </row>
    <row r="6527" spans="1:6" x14ac:dyDescent="0.25">
      <c r="A6527" s="85">
        <v>1689288706</v>
      </c>
      <c r="E6527" s="64"/>
      <c r="F6527" s="85" t="s">
        <v>66</v>
      </c>
    </row>
    <row r="6528" spans="1:6" x14ac:dyDescent="0.25">
      <c r="A6528" s="85">
        <v>1497860373</v>
      </c>
      <c r="E6528" s="64"/>
      <c r="F6528" s="85" t="s">
        <v>70</v>
      </c>
    </row>
    <row r="6529" spans="1:6" x14ac:dyDescent="0.25">
      <c r="A6529" s="85">
        <v>1417020181</v>
      </c>
      <c r="E6529" s="64"/>
      <c r="F6529" s="85" t="s">
        <v>63</v>
      </c>
    </row>
    <row r="6530" spans="1:6" x14ac:dyDescent="0.25">
      <c r="A6530" s="85">
        <v>1609847730</v>
      </c>
      <c r="E6530" s="64"/>
      <c r="F6530" s="85" t="s">
        <v>66</v>
      </c>
    </row>
    <row r="6531" spans="1:6" x14ac:dyDescent="0.25">
      <c r="A6531" s="85">
        <v>1316912405</v>
      </c>
      <c r="E6531" s="64"/>
      <c r="F6531" s="85" t="s">
        <v>70</v>
      </c>
    </row>
    <row r="6532" spans="1:6" x14ac:dyDescent="0.25">
      <c r="A6532" s="85">
        <v>1902184930</v>
      </c>
      <c r="E6532" s="64"/>
      <c r="F6532" s="85" t="s">
        <v>68</v>
      </c>
    </row>
    <row r="6533" spans="1:6" x14ac:dyDescent="0.25">
      <c r="A6533" s="85">
        <v>1407127111</v>
      </c>
      <c r="E6533"/>
      <c r="F6533" s="85" t="s">
        <v>68</v>
      </c>
    </row>
    <row r="6534" spans="1:6" x14ac:dyDescent="0.25">
      <c r="A6534" s="85">
        <v>1205275260</v>
      </c>
      <c r="E6534" s="64"/>
      <c r="F6534" s="85" t="s">
        <v>66</v>
      </c>
    </row>
    <row r="6535" spans="1:6" x14ac:dyDescent="0.25">
      <c r="A6535" s="85">
        <v>1972172344</v>
      </c>
      <c r="E6535"/>
      <c r="F6535" s="85" t="s">
        <v>68</v>
      </c>
    </row>
    <row r="6536" spans="1:6" x14ac:dyDescent="0.25">
      <c r="A6536" s="85">
        <v>1124235015</v>
      </c>
      <c r="E6536"/>
      <c r="F6536" s="85" t="s">
        <v>68</v>
      </c>
    </row>
    <row r="6537" spans="1:6" x14ac:dyDescent="0.25">
      <c r="A6537" s="85">
        <v>1457607160</v>
      </c>
      <c r="E6537" s="64"/>
      <c r="F6537" s="85" t="s">
        <v>70</v>
      </c>
    </row>
    <row r="6538" spans="1:6" x14ac:dyDescent="0.25">
      <c r="A6538" s="85">
        <v>1902289226</v>
      </c>
      <c r="E6538"/>
      <c r="F6538" s="85" t="s">
        <v>67</v>
      </c>
    </row>
    <row r="6539" spans="1:6" x14ac:dyDescent="0.25">
      <c r="A6539" s="85">
        <v>1730181116</v>
      </c>
      <c r="E6539" s="64"/>
      <c r="F6539" s="85" t="s">
        <v>63</v>
      </c>
    </row>
    <row r="6540" spans="1:6" x14ac:dyDescent="0.25">
      <c r="A6540" s="85">
        <v>1528021847</v>
      </c>
      <c r="E6540" s="64"/>
      <c r="F6540" s="85" t="s">
        <v>63</v>
      </c>
    </row>
    <row r="6541" spans="1:6" x14ac:dyDescent="0.25">
      <c r="A6541" s="85">
        <v>1508079302</v>
      </c>
      <c r="E6541" s="64"/>
      <c r="F6541" s="85" t="s">
        <v>66</v>
      </c>
    </row>
    <row r="6542" spans="1:6" x14ac:dyDescent="0.25">
      <c r="A6542" s="85">
        <v>1043597131</v>
      </c>
      <c r="E6542"/>
      <c r="F6542" s="85" t="s">
        <v>66</v>
      </c>
    </row>
    <row r="6543" spans="1:6" x14ac:dyDescent="0.25">
      <c r="A6543" s="85">
        <v>1619039781</v>
      </c>
      <c r="E6543" s="64"/>
      <c r="F6543" s="85" t="s">
        <v>66</v>
      </c>
    </row>
    <row r="6544" spans="1:6" x14ac:dyDescent="0.25">
      <c r="A6544" s="85">
        <v>1083628770</v>
      </c>
      <c r="E6544" s="64"/>
      <c r="F6544" s="85" t="s">
        <v>63</v>
      </c>
    </row>
    <row r="6545" spans="1:6" x14ac:dyDescent="0.25">
      <c r="A6545" s="85">
        <v>1982996385</v>
      </c>
      <c r="E6545" s="64"/>
      <c r="F6545" s="85" t="s">
        <v>66</v>
      </c>
    </row>
    <row r="6546" spans="1:6" x14ac:dyDescent="0.25">
      <c r="A6546" s="85">
        <v>1528058658</v>
      </c>
      <c r="E6546"/>
      <c r="F6546" s="85" t="s">
        <v>63</v>
      </c>
    </row>
    <row r="6547" spans="1:6" x14ac:dyDescent="0.25">
      <c r="A6547" s="85">
        <v>1205823473</v>
      </c>
      <c r="E6547" s="64"/>
      <c r="F6547" s="85" t="s">
        <v>66</v>
      </c>
    </row>
    <row r="6548" spans="1:6" x14ac:dyDescent="0.25">
      <c r="A6548" s="85">
        <v>1710945191</v>
      </c>
      <c r="E6548" s="64"/>
      <c r="F6548" s="85" t="s">
        <v>70</v>
      </c>
    </row>
    <row r="6549" spans="1:6" x14ac:dyDescent="0.25">
      <c r="A6549" s="85">
        <v>1053364323</v>
      </c>
      <c r="E6549" s="64"/>
      <c r="F6549" s="85" t="s">
        <v>67</v>
      </c>
    </row>
    <row r="6550" spans="1:6" x14ac:dyDescent="0.25">
      <c r="A6550" s="85">
        <v>1760648059</v>
      </c>
      <c r="E6550" s="64"/>
      <c r="F6550" s="85" t="s">
        <v>66</v>
      </c>
    </row>
    <row r="6551" spans="1:6" x14ac:dyDescent="0.25">
      <c r="A6551" s="85">
        <v>1154573830</v>
      </c>
      <c r="E6551"/>
      <c r="F6551" s="85" t="s">
        <v>66</v>
      </c>
    </row>
    <row r="6552" spans="1:6" x14ac:dyDescent="0.25">
      <c r="A6552" s="85">
        <v>1063825131</v>
      </c>
      <c r="E6552" s="64"/>
      <c r="F6552" s="85" t="s">
        <v>63</v>
      </c>
    </row>
    <row r="6553" spans="1:6" x14ac:dyDescent="0.25">
      <c r="A6553" s="85">
        <v>1184077273</v>
      </c>
      <c r="E6553" s="64"/>
      <c r="F6553" s="85" t="s">
        <v>66</v>
      </c>
    </row>
    <row r="6554" spans="1:6" x14ac:dyDescent="0.25">
      <c r="A6554" s="85">
        <v>1659421535</v>
      </c>
      <c r="E6554" s="64"/>
      <c r="F6554" s="85" t="s">
        <v>67</v>
      </c>
    </row>
    <row r="6555" spans="1:6" x14ac:dyDescent="0.25">
      <c r="A6555" s="85">
        <v>1720375090</v>
      </c>
      <c r="E6555" s="64"/>
      <c r="F6555" s="85" t="s">
        <v>66</v>
      </c>
    </row>
    <row r="6556" spans="1:6" x14ac:dyDescent="0.25">
      <c r="A6556" s="85">
        <v>1245668532</v>
      </c>
      <c r="E6556" s="64"/>
      <c r="F6556" s="85" t="s">
        <v>66</v>
      </c>
    </row>
    <row r="6557" spans="1:6" x14ac:dyDescent="0.25">
      <c r="A6557" s="85">
        <v>1790151405</v>
      </c>
      <c r="E6557"/>
      <c r="F6557" s="85" t="s">
        <v>66</v>
      </c>
    </row>
    <row r="6558" spans="1:6" x14ac:dyDescent="0.25">
      <c r="A6558" s="85">
        <v>1255575262</v>
      </c>
      <c r="E6558" s="64"/>
      <c r="F6558" s="85" t="s">
        <v>66</v>
      </c>
    </row>
    <row r="6559" spans="1:6" x14ac:dyDescent="0.25">
      <c r="A6559" s="85">
        <v>1396202354</v>
      </c>
      <c r="E6559"/>
      <c r="F6559" s="85" t="s">
        <v>66</v>
      </c>
    </row>
    <row r="6560" spans="1:6" x14ac:dyDescent="0.25">
      <c r="A6560" s="85">
        <v>1467530758</v>
      </c>
      <c r="E6560" s="64"/>
      <c r="F6560" s="85" t="s">
        <v>68</v>
      </c>
    </row>
    <row r="6561" spans="1:6" x14ac:dyDescent="0.25">
      <c r="A6561" s="85">
        <v>1851477467</v>
      </c>
      <c r="E6561"/>
      <c r="F6561" s="85" t="s">
        <v>67</v>
      </c>
    </row>
    <row r="6562" spans="1:6" x14ac:dyDescent="0.25">
      <c r="A6562" s="85">
        <v>1700233293</v>
      </c>
      <c r="E6562" s="64"/>
      <c r="F6562" s="85" t="s">
        <v>66</v>
      </c>
    </row>
    <row r="6563" spans="1:6" x14ac:dyDescent="0.25">
      <c r="A6563" s="85">
        <v>1871517144</v>
      </c>
      <c r="E6563" s="64"/>
      <c r="F6563" s="85" t="s">
        <v>66</v>
      </c>
    </row>
    <row r="6564" spans="1:6" x14ac:dyDescent="0.25">
      <c r="A6564" s="85">
        <v>1609931526</v>
      </c>
      <c r="E6564" s="64"/>
      <c r="F6564" s="85" t="s">
        <v>63</v>
      </c>
    </row>
    <row r="6565" spans="1:6" x14ac:dyDescent="0.25">
      <c r="A6565" s="85">
        <v>1184763112</v>
      </c>
      <c r="E6565" s="64"/>
      <c r="F6565" s="85" t="s">
        <v>63</v>
      </c>
    </row>
    <row r="6566" spans="1:6" x14ac:dyDescent="0.25">
      <c r="A6566" s="85">
        <v>1245373703</v>
      </c>
      <c r="E6566" s="64"/>
      <c r="F6566" s="85" t="s">
        <v>70</v>
      </c>
    </row>
    <row r="6567" spans="1:6" x14ac:dyDescent="0.25">
      <c r="A6567" s="85">
        <v>1912274341</v>
      </c>
      <c r="E6567" s="64"/>
      <c r="F6567" s="85" t="s">
        <v>66</v>
      </c>
    </row>
    <row r="6568" spans="1:6" x14ac:dyDescent="0.25">
      <c r="A6568" s="85">
        <v>1538500244</v>
      </c>
      <c r="E6568" s="64"/>
      <c r="F6568" s="85" t="s">
        <v>70</v>
      </c>
    </row>
    <row r="6569" spans="1:6" x14ac:dyDescent="0.25">
      <c r="A6569" s="85">
        <v>1689964546</v>
      </c>
      <c r="E6569"/>
      <c r="F6569" s="85" t="s">
        <v>70</v>
      </c>
    </row>
    <row r="6570" spans="1:6" x14ac:dyDescent="0.25">
      <c r="A6570" s="85">
        <v>1154853604</v>
      </c>
      <c r="E6570" s="64"/>
      <c r="F6570" s="85" t="s">
        <v>67</v>
      </c>
    </row>
    <row r="6571" spans="1:6" x14ac:dyDescent="0.25">
      <c r="A6571" s="85">
        <v>1619901717</v>
      </c>
      <c r="E6571"/>
      <c r="F6571" s="85" t="s">
        <v>70</v>
      </c>
    </row>
    <row r="6572" spans="1:6" x14ac:dyDescent="0.25">
      <c r="A6572" s="85">
        <v>1174575294</v>
      </c>
      <c r="E6572"/>
      <c r="F6572" s="85" t="s">
        <v>66</v>
      </c>
    </row>
    <row r="6573" spans="1:6" x14ac:dyDescent="0.25">
      <c r="A6573" s="85">
        <v>1437196805</v>
      </c>
      <c r="E6573" s="64"/>
      <c r="F6573" s="85" t="s">
        <v>63</v>
      </c>
    </row>
    <row r="6574" spans="1:6" x14ac:dyDescent="0.25">
      <c r="A6574" s="85">
        <v>1164687224</v>
      </c>
      <c r="E6574"/>
      <c r="F6574" s="85" t="s">
        <v>66</v>
      </c>
    </row>
    <row r="6575" spans="1:6" x14ac:dyDescent="0.25">
      <c r="A6575" s="85">
        <v>1205828126</v>
      </c>
      <c r="E6575"/>
      <c r="F6575" s="85" t="s">
        <v>67</v>
      </c>
    </row>
    <row r="6576" spans="1:6" x14ac:dyDescent="0.25">
      <c r="A6576" s="85">
        <v>1306053020</v>
      </c>
      <c r="E6576"/>
      <c r="F6576" s="85" t="s">
        <v>66</v>
      </c>
    </row>
    <row r="6577" spans="1:6" x14ac:dyDescent="0.25">
      <c r="A6577" s="85">
        <v>1063590446</v>
      </c>
      <c r="E6577"/>
      <c r="F6577" s="85" t="s">
        <v>63</v>
      </c>
    </row>
    <row r="6578" spans="1:6" x14ac:dyDescent="0.25">
      <c r="A6578" s="85">
        <v>1225177769</v>
      </c>
      <c r="E6578" s="64"/>
      <c r="F6578" s="85" t="s">
        <v>63</v>
      </c>
    </row>
    <row r="6579" spans="1:6" x14ac:dyDescent="0.25">
      <c r="A6579" s="85">
        <v>1518306455</v>
      </c>
      <c r="E6579"/>
      <c r="F6579" s="85" t="s">
        <v>66</v>
      </c>
    </row>
    <row r="6580" spans="1:6" x14ac:dyDescent="0.25">
      <c r="A6580" s="85">
        <v>1689924300</v>
      </c>
      <c r="E6580"/>
      <c r="F6580" s="85" t="s">
        <v>66</v>
      </c>
    </row>
    <row r="6581" spans="1:6" x14ac:dyDescent="0.25">
      <c r="A6581" s="85">
        <v>1225411440</v>
      </c>
      <c r="E6581"/>
      <c r="F6581" s="85" t="s">
        <v>67</v>
      </c>
    </row>
    <row r="6582" spans="1:6" x14ac:dyDescent="0.25">
      <c r="A6582" s="85">
        <v>1710278726</v>
      </c>
      <c r="E6582"/>
      <c r="F6582" s="85" t="s">
        <v>66</v>
      </c>
    </row>
    <row r="6583" spans="1:6" x14ac:dyDescent="0.25">
      <c r="A6583" s="85">
        <v>1265831689</v>
      </c>
      <c r="E6583" s="64"/>
      <c r="F6583" s="85" t="s">
        <v>70</v>
      </c>
    </row>
    <row r="6584" spans="1:6" x14ac:dyDescent="0.25">
      <c r="A6584" s="85">
        <v>1861447302</v>
      </c>
      <c r="E6584"/>
      <c r="F6584" s="85" t="s">
        <v>66</v>
      </c>
    </row>
    <row r="6585" spans="1:6" x14ac:dyDescent="0.25">
      <c r="A6585" s="85">
        <v>1568416030</v>
      </c>
      <c r="E6585"/>
      <c r="F6585" s="85" t="s">
        <v>63</v>
      </c>
    </row>
    <row r="6586" spans="1:6" x14ac:dyDescent="0.25">
      <c r="A6586" s="85">
        <v>1205847944</v>
      </c>
      <c r="E6586" s="64"/>
      <c r="F6586" s="85" t="s">
        <v>66</v>
      </c>
    </row>
    <row r="6587" spans="1:6" x14ac:dyDescent="0.25">
      <c r="A6587" s="85">
        <v>1609008143</v>
      </c>
      <c r="E6587" s="64"/>
      <c r="F6587" s="85" t="s">
        <v>66</v>
      </c>
    </row>
    <row r="6588" spans="1:6" x14ac:dyDescent="0.25">
      <c r="A6588" s="85">
        <v>1538111422</v>
      </c>
      <c r="E6588"/>
      <c r="F6588" s="85" t="s">
        <v>66</v>
      </c>
    </row>
    <row r="6589" spans="1:6" x14ac:dyDescent="0.25">
      <c r="A6589" s="85">
        <v>1881899615</v>
      </c>
      <c r="E6589" s="64"/>
      <c r="F6589" s="85" t="s">
        <v>68</v>
      </c>
    </row>
    <row r="6590" spans="1:6" x14ac:dyDescent="0.25">
      <c r="A6590" s="85">
        <v>1225070170</v>
      </c>
      <c r="E6590"/>
      <c r="F6590" s="85" t="s">
        <v>63</v>
      </c>
    </row>
    <row r="6591" spans="1:6" x14ac:dyDescent="0.25">
      <c r="A6591" s="85">
        <v>1881819530</v>
      </c>
      <c r="E6591" s="64"/>
      <c r="F6591" s="85" t="s">
        <v>70</v>
      </c>
    </row>
    <row r="6592" spans="1:6" x14ac:dyDescent="0.25">
      <c r="A6592" s="85">
        <v>1083070817</v>
      </c>
      <c r="E6592" s="64"/>
      <c r="F6592" s="85" t="s">
        <v>70</v>
      </c>
    </row>
    <row r="6593" spans="1:6" x14ac:dyDescent="0.25">
      <c r="A6593" s="85">
        <v>1861993701</v>
      </c>
      <c r="E6593" s="64"/>
      <c r="F6593" s="85" t="s">
        <v>68</v>
      </c>
    </row>
    <row r="6594" spans="1:6" x14ac:dyDescent="0.25">
      <c r="A6594" s="85">
        <v>1700573128</v>
      </c>
      <c r="E6594" s="64"/>
      <c r="F6594" s="85" t="s">
        <v>66</v>
      </c>
    </row>
    <row r="6595" spans="1:6" x14ac:dyDescent="0.25">
      <c r="A6595" s="85">
        <v>1306931209</v>
      </c>
      <c r="E6595" s="64"/>
      <c r="F6595" s="85" t="s">
        <v>63</v>
      </c>
    </row>
    <row r="6596" spans="1:6" x14ac:dyDescent="0.25">
      <c r="A6596" s="85">
        <v>1588642136</v>
      </c>
      <c r="E6596" s="64"/>
      <c r="F6596" s="85" t="s">
        <v>66</v>
      </c>
    </row>
    <row r="6597" spans="1:6" x14ac:dyDescent="0.25">
      <c r="A6597" s="85">
        <v>1114260528</v>
      </c>
      <c r="E6597"/>
      <c r="F6597" s="85" t="s">
        <v>70</v>
      </c>
    </row>
    <row r="6598" spans="1:6" x14ac:dyDescent="0.25">
      <c r="A6598" s="85">
        <v>1407392764</v>
      </c>
      <c r="E6598" s="64"/>
      <c r="F6598" s="85" t="s">
        <v>66</v>
      </c>
    </row>
    <row r="6599" spans="1:6" x14ac:dyDescent="0.25">
      <c r="A6599" s="85">
        <v>1861944209</v>
      </c>
      <c r="E6599" s="64"/>
      <c r="F6599" s="85" t="s">
        <v>66</v>
      </c>
    </row>
    <row r="6600" spans="1:6" x14ac:dyDescent="0.25">
      <c r="A6600" s="85">
        <v>1568417780</v>
      </c>
      <c r="E6600" s="64"/>
      <c r="F6600" s="85" t="s">
        <v>68</v>
      </c>
    </row>
    <row r="6601" spans="1:6" x14ac:dyDescent="0.25">
      <c r="A6601" s="85">
        <v>1659573525</v>
      </c>
      <c r="E6601"/>
      <c r="F6601" s="85" t="s">
        <v>67</v>
      </c>
    </row>
    <row r="6602" spans="1:6" x14ac:dyDescent="0.25">
      <c r="A6602" s="85">
        <v>1336492669</v>
      </c>
      <c r="E6602"/>
      <c r="F6602" s="85" t="s">
        <v>66</v>
      </c>
    </row>
    <row r="6603" spans="1:6" x14ac:dyDescent="0.25">
      <c r="A6603" s="85">
        <v>1710366612</v>
      </c>
      <c r="E6603" s="64"/>
      <c r="F6603" s="85" t="s">
        <v>63</v>
      </c>
    </row>
    <row r="6604" spans="1:6" x14ac:dyDescent="0.25">
      <c r="A6604" s="85">
        <v>1538798061</v>
      </c>
      <c r="E6604"/>
      <c r="F6604" s="85" t="s">
        <v>66</v>
      </c>
    </row>
    <row r="6605" spans="1:6" x14ac:dyDescent="0.25">
      <c r="A6605" s="85">
        <v>1063161081</v>
      </c>
      <c r="E6605" s="64"/>
      <c r="F6605" s="85" t="s">
        <v>63</v>
      </c>
    </row>
    <row r="6606" spans="1:6" x14ac:dyDescent="0.25">
      <c r="A6606" s="85">
        <v>1649277666</v>
      </c>
      <c r="E6606" s="64"/>
      <c r="F6606" s="85" t="s">
        <v>66</v>
      </c>
    </row>
    <row r="6607" spans="1:6" x14ac:dyDescent="0.25">
      <c r="A6607" s="85">
        <v>1730118845</v>
      </c>
      <c r="E6607" s="64"/>
      <c r="F6607" s="85" t="s">
        <v>66</v>
      </c>
    </row>
    <row r="6608" spans="1:6" x14ac:dyDescent="0.25">
      <c r="A6608" s="85">
        <v>1124130760</v>
      </c>
      <c r="E6608" s="64"/>
      <c r="F6608" s="85" t="s">
        <v>66</v>
      </c>
    </row>
    <row r="6609" spans="1:6" x14ac:dyDescent="0.25">
      <c r="A6609" s="85">
        <v>1144266909</v>
      </c>
      <c r="E6609" s="64"/>
      <c r="F6609" s="85" t="s">
        <v>63</v>
      </c>
    </row>
    <row r="6610" spans="1:6" x14ac:dyDescent="0.25">
      <c r="A6610" s="85">
        <v>1558572651</v>
      </c>
      <c r="E6610"/>
      <c r="F6610" s="85" t="s">
        <v>66</v>
      </c>
    </row>
    <row r="6611" spans="1:6" x14ac:dyDescent="0.25">
      <c r="A6611" s="85">
        <v>1184818635</v>
      </c>
      <c r="E6611"/>
      <c r="F6611" s="85" t="s">
        <v>67</v>
      </c>
    </row>
    <row r="6612" spans="1:6" x14ac:dyDescent="0.25">
      <c r="A6612" s="85">
        <v>1952610966</v>
      </c>
      <c r="E6612"/>
      <c r="F6612" s="85" t="s">
        <v>66</v>
      </c>
    </row>
    <row r="6613" spans="1:6" x14ac:dyDescent="0.25">
      <c r="A6613" s="85">
        <v>1164874186</v>
      </c>
      <c r="E6613"/>
      <c r="F6613" s="85" t="s">
        <v>63</v>
      </c>
    </row>
    <row r="6614" spans="1:6" x14ac:dyDescent="0.25">
      <c r="A6614" s="85">
        <v>1831488477</v>
      </c>
      <c r="E6614"/>
      <c r="F6614" s="85" t="s">
        <v>66</v>
      </c>
    </row>
    <row r="6615" spans="1:6" x14ac:dyDescent="0.25">
      <c r="A6615" s="85">
        <v>1386278687</v>
      </c>
      <c r="E6615" s="64"/>
      <c r="F6615" s="85" t="s">
        <v>66</v>
      </c>
    </row>
    <row r="6616" spans="1:6" x14ac:dyDescent="0.25">
      <c r="A6616" s="85">
        <v>1811957731</v>
      </c>
      <c r="E6616" s="64"/>
      <c r="F6616" s="85" t="s">
        <v>70</v>
      </c>
    </row>
    <row r="6617" spans="1:6" x14ac:dyDescent="0.25">
      <c r="A6617" s="85">
        <v>1174544712</v>
      </c>
      <c r="E6617" s="64"/>
      <c r="F6617" s="85" t="s">
        <v>66</v>
      </c>
    </row>
    <row r="6618" spans="1:6" x14ac:dyDescent="0.25">
      <c r="A6618" s="85">
        <v>1255607313</v>
      </c>
      <c r="E6618" s="64"/>
      <c r="F6618" s="85" t="s">
        <v>66</v>
      </c>
    </row>
    <row r="6619" spans="1:6" x14ac:dyDescent="0.25">
      <c r="A6619" s="85">
        <v>1811339468</v>
      </c>
      <c r="E6619" s="64"/>
      <c r="F6619" s="85" t="s">
        <v>66</v>
      </c>
    </row>
    <row r="6620" spans="1:6" x14ac:dyDescent="0.25">
      <c r="A6620" s="85">
        <v>1306599485</v>
      </c>
      <c r="E6620" s="64"/>
      <c r="F6620" s="85" t="s">
        <v>67</v>
      </c>
    </row>
    <row r="6621" spans="1:6" x14ac:dyDescent="0.25">
      <c r="A6621" s="85">
        <v>1801982335</v>
      </c>
      <c r="E6621" s="64"/>
      <c r="F6621" s="85" t="s">
        <v>67</v>
      </c>
    </row>
    <row r="6622" spans="1:6" x14ac:dyDescent="0.25">
      <c r="A6622" s="85">
        <v>1114936325</v>
      </c>
      <c r="E6622"/>
      <c r="F6622" s="85" t="s">
        <v>63</v>
      </c>
    </row>
    <row r="6623" spans="1:6" x14ac:dyDescent="0.25">
      <c r="A6623" s="85">
        <v>1225259567</v>
      </c>
      <c r="E6623" s="64"/>
      <c r="F6623" s="85" t="s">
        <v>66</v>
      </c>
    </row>
    <row r="6624" spans="1:6" x14ac:dyDescent="0.25">
      <c r="A6624" s="85">
        <v>1366452484</v>
      </c>
      <c r="E6624"/>
      <c r="F6624" s="85" t="s">
        <v>70</v>
      </c>
    </row>
    <row r="6625" spans="1:6" x14ac:dyDescent="0.25">
      <c r="A6625" s="85">
        <v>1932333440</v>
      </c>
      <c r="E6625" s="64"/>
      <c r="F6625" s="85" t="s">
        <v>68</v>
      </c>
    </row>
    <row r="6626" spans="1:6" x14ac:dyDescent="0.25">
      <c r="A6626" s="85">
        <v>1780618660</v>
      </c>
      <c r="E6626"/>
      <c r="F6626" s="85" t="s">
        <v>70</v>
      </c>
    </row>
    <row r="6627" spans="1:6" x14ac:dyDescent="0.25">
      <c r="A6627" s="85">
        <v>1497808414</v>
      </c>
      <c r="E6627"/>
      <c r="F6627" s="85" t="s">
        <v>63</v>
      </c>
    </row>
    <row r="6628" spans="1:6" x14ac:dyDescent="0.25">
      <c r="A6628" s="85">
        <v>1700185089</v>
      </c>
      <c r="E6628" s="64"/>
      <c r="F6628" s="85" t="s">
        <v>68</v>
      </c>
    </row>
    <row r="6629" spans="1:6" x14ac:dyDescent="0.25">
      <c r="A6629" s="85">
        <v>1710306766</v>
      </c>
      <c r="E6629" s="64"/>
      <c r="F6629" s="85" t="s">
        <v>66</v>
      </c>
    </row>
    <row r="6630" spans="1:6" x14ac:dyDescent="0.25">
      <c r="A6630" s="85">
        <v>1417450206</v>
      </c>
      <c r="E6630"/>
      <c r="F6630" s="85" t="s">
        <v>66</v>
      </c>
    </row>
    <row r="6631" spans="1:6" x14ac:dyDescent="0.25">
      <c r="A6631" s="85">
        <v>1962428326</v>
      </c>
      <c r="E6631" s="64"/>
      <c r="F6631" s="85" t="s">
        <v>66</v>
      </c>
    </row>
    <row r="6632" spans="1:6" x14ac:dyDescent="0.25">
      <c r="A6632" s="85">
        <v>1154539757</v>
      </c>
      <c r="E6632" s="64"/>
      <c r="F6632" s="85" t="s">
        <v>68</v>
      </c>
    </row>
    <row r="6633" spans="1:6" x14ac:dyDescent="0.25">
      <c r="A6633" s="85">
        <v>1073604260</v>
      </c>
      <c r="E6633"/>
      <c r="F6633" s="85" t="s">
        <v>66</v>
      </c>
    </row>
    <row r="6634" spans="1:6" x14ac:dyDescent="0.25">
      <c r="A6634" s="85">
        <v>1992770598</v>
      </c>
      <c r="E6634" s="64"/>
      <c r="F6634" s="85" t="s">
        <v>66</v>
      </c>
    </row>
    <row r="6635" spans="1:6" x14ac:dyDescent="0.25">
      <c r="A6635" s="85">
        <v>1215917034</v>
      </c>
      <c r="E6635" s="64"/>
      <c r="F6635" s="85" t="s">
        <v>66</v>
      </c>
    </row>
    <row r="6636" spans="1:6" x14ac:dyDescent="0.25">
      <c r="A6636" s="85">
        <v>1548216757</v>
      </c>
      <c r="E6636" s="64"/>
      <c r="F6636" s="85" t="s">
        <v>66</v>
      </c>
    </row>
    <row r="6637" spans="1:6" x14ac:dyDescent="0.25">
      <c r="A6637" s="85">
        <v>1831517663</v>
      </c>
      <c r="E6637" s="64"/>
      <c r="F6637" s="85" t="s">
        <v>66</v>
      </c>
    </row>
    <row r="6638" spans="1:6" x14ac:dyDescent="0.25">
      <c r="A6638" s="85">
        <v>1225562259</v>
      </c>
      <c r="E6638"/>
      <c r="F6638" s="85" t="s">
        <v>66</v>
      </c>
    </row>
    <row r="6639" spans="1:6" x14ac:dyDescent="0.25">
      <c r="A6639" s="85">
        <v>1548363450</v>
      </c>
      <c r="E6639"/>
      <c r="F6639" s="85" t="s">
        <v>68</v>
      </c>
    </row>
    <row r="6640" spans="1:6" x14ac:dyDescent="0.25">
      <c r="A6640" s="85">
        <v>1891918108</v>
      </c>
      <c r="E6640" s="64"/>
      <c r="F6640" s="85" t="s">
        <v>66</v>
      </c>
    </row>
    <row r="6641" spans="1:6" x14ac:dyDescent="0.25">
      <c r="A6641" s="85">
        <v>1346780244</v>
      </c>
      <c r="E6641"/>
      <c r="F6641" s="85" t="s">
        <v>66</v>
      </c>
    </row>
    <row r="6642" spans="1:6" x14ac:dyDescent="0.25">
      <c r="A6642" s="85">
        <v>1972131282</v>
      </c>
      <c r="E6642"/>
      <c r="F6642" s="85" t="s">
        <v>63</v>
      </c>
    </row>
    <row r="6643" spans="1:6" x14ac:dyDescent="0.25">
      <c r="A6643" s="85">
        <v>1376550285</v>
      </c>
      <c r="E6643" s="64"/>
      <c r="F6643" s="85" t="s">
        <v>70</v>
      </c>
    </row>
    <row r="6644" spans="1:6" x14ac:dyDescent="0.25">
      <c r="A6644" s="85">
        <v>1003182114</v>
      </c>
      <c r="E6644"/>
      <c r="F6644" s="85" t="s">
        <v>67</v>
      </c>
    </row>
    <row r="6645" spans="1:6" x14ac:dyDescent="0.25">
      <c r="A6645" s="85">
        <v>1366070724</v>
      </c>
      <c r="E6645"/>
      <c r="F6645" s="85" t="s">
        <v>66</v>
      </c>
    </row>
    <row r="6646" spans="1:6" x14ac:dyDescent="0.25">
      <c r="A6646" s="85">
        <v>1275653933</v>
      </c>
      <c r="E6646"/>
      <c r="F6646" s="85" t="s">
        <v>70</v>
      </c>
    </row>
    <row r="6647" spans="1:6" x14ac:dyDescent="0.25">
      <c r="A6647" s="85">
        <v>1992929616</v>
      </c>
      <c r="E6647"/>
      <c r="F6647" s="85" t="s">
        <v>67</v>
      </c>
    </row>
    <row r="6648" spans="1:6" x14ac:dyDescent="0.25">
      <c r="A6648" s="85">
        <v>1396710893</v>
      </c>
      <c r="E6648" s="64"/>
      <c r="F6648" s="85" t="s">
        <v>67</v>
      </c>
    </row>
    <row r="6649" spans="1:6" x14ac:dyDescent="0.25">
      <c r="A6649" s="85">
        <v>1306112933</v>
      </c>
      <c r="E6649" s="64"/>
      <c r="F6649" s="85" t="s">
        <v>66</v>
      </c>
    </row>
    <row r="6650" spans="1:6" x14ac:dyDescent="0.25">
      <c r="A6650" s="85">
        <v>1861735722</v>
      </c>
      <c r="E6650" s="64"/>
      <c r="F6650" s="85" t="s">
        <v>66</v>
      </c>
    </row>
    <row r="6651" spans="1:6" x14ac:dyDescent="0.25">
      <c r="A6651" s="85">
        <v>1073959078</v>
      </c>
      <c r="E6651" s="64"/>
      <c r="F6651" s="85" t="s">
        <v>66</v>
      </c>
    </row>
    <row r="6652" spans="1:6" x14ac:dyDescent="0.25">
      <c r="A6652" s="85">
        <v>1043990286</v>
      </c>
      <c r="E6652"/>
      <c r="F6652" s="85" t="s">
        <v>66</v>
      </c>
    </row>
    <row r="6653" spans="1:6" x14ac:dyDescent="0.25">
      <c r="A6653" s="85">
        <v>1255311189</v>
      </c>
      <c r="E6653" s="64"/>
      <c r="F6653" s="85" t="s">
        <v>63</v>
      </c>
    </row>
    <row r="6654" spans="1:6" x14ac:dyDescent="0.25">
      <c r="A6654" s="85">
        <v>1164442968</v>
      </c>
      <c r="E6654"/>
      <c r="F6654" s="85" t="s">
        <v>70</v>
      </c>
    </row>
    <row r="6655" spans="1:6" x14ac:dyDescent="0.25">
      <c r="A6655" s="85">
        <v>1306937776</v>
      </c>
      <c r="E6655" s="64"/>
      <c r="F6655" s="85" t="s">
        <v>66</v>
      </c>
    </row>
    <row r="6656" spans="1:6" x14ac:dyDescent="0.25">
      <c r="A6656" s="85">
        <v>1891951406</v>
      </c>
      <c r="E6656" s="64"/>
      <c r="F6656" s="85" t="s">
        <v>70</v>
      </c>
    </row>
    <row r="6657" spans="1:6" x14ac:dyDescent="0.25">
      <c r="A6657" s="85">
        <v>1366900904</v>
      </c>
      <c r="E6657" s="64"/>
      <c r="F6657" s="85" t="s">
        <v>66</v>
      </c>
    </row>
    <row r="6658" spans="1:6" x14ac:dyDescent="0.25">
      <c r="A6658" s="85">
        <v>1740374677</v>
      </c>
      <c r="E6658"/>
      <c r="F6658" s="85" t="s">
        <v>70</v>
      </c>
    </row>
    <row r="6659" spans="1:6" x14ac:dyDescent="0.25">
      <c r="A6659" s="85">
        <v>1427162320</v>
      </c>
      <c r="E6659" s="64"/>
      <c r="F6659" s="85" t="s">
        <v>66</v>
      </c>
    </row>
    <row r="6660" spans="1:6" x14ac:dyDescent="0.25">
      <c r="A6660" s="85">
        <v>1043531528</v>
      </c>
      <c r="E6660" s="64"/>
      <c r="F6660" s="85" t="s">
        <v>66</v>
      </c>
    </row>
    <row r="6661" spans="1:6" x14ac:dyDescent="0.25">
      <c r="A6661" s="85">
        <v>1588674428</v>
      </c>
      <c r="E6661" s="64"/>
      <c r="F6661" s="85" t="s">
        <v>66</v>
      </c>
    </row>
    <row r="6662" spans="1:6" x14ac:dyDescent="0.25">
      <c r="A6662" s="85">
        <v>1477852101</v>
      </c>
      <c r="E6662" s="64"/>
      <c r="F6662" s="85" t="s">
        <v>66</v>
      </c>
    </row>
    <row r="6663" spans="1:6" x14ac:dyDescent="0.25">
      <c r="A6663" s="85">
        <v>1649897372</v>
      </c>
      <c r="E6663" s="64"/>
      <c r="F6663" s="85" t="s">
        <v>63</v>
      </c>
    </row>
    <row r="6664" spans="1:6" x14ac:dyDescent="0.25">
      <c r="A6664" s="85">
        <v>1427136266</v>
      </c>
      <c r="E6664" s="64"/>
      <c r="F6664" s="85" t="s">
        <v>66</v>
      </c>
    </row>
    <row r="6665" spans="1:6" x14ac:dyDescent="0.25">
      <c r="A6665" s="85">
        <v>1689650541</v>
      </c>
      <c r="E6665"/>
      <c r="F6665" s="85" t="s">
        <v>66</v>
      </c>
    </row>
    <row r="6666" spans="1:6" x14ac:dyDescent="0.25">
      <c r="A6666" s="85">
        <v>1861762619</v>
      </c>
      <c r="E6666" s="64"/>
      <c r="F6666" s="85" t="s">
        <v>68</v>
      </c>
    </row>
    <row r="6667" spans="1:6" x14ac:dyDescent="0.25">
      <c r="A6667" s="85">
        <v>1396023834</v>
      </c>
      <c r="E6667"/>
      <c r="F6667" s="85" t="s">
        <v>70</v>
      </c>
    </row>
    <row r="6668" spans="1:6" x14ac:dyDescent="0.25">
      <c r="A6668" s="85">
        <v>1023359080</v>
      </c>
      <c r="E6668"/>
      <c r="F6668" s="85" t="s">
        <v>66</v>
      </c>
    </row>
    <row r="6669" spans="1:6" x14ac:dyDescent="0.25">
      <c r="A6669" s="85">
        <v>1669858775</v>
      </c>
      <c r="E6669" s="64"/>
      <c r="F6669" s="85" t="s">
        <v>70</v>
      </c>
    </row>
    <row r="6670" spans="1:6" x14ac:dyDescent="0.25">
      <c r="A6670" s="85">
        <v>1518367887</v>
      </c>
      <c r="E6670" s="64"/>
      <c r="F6670" s="85" t="s">
        <v>66</v>
      </c>
    </row>
    <row r="6671" spans="1:6" x14ac:dyDescent="0.25">
      <c r="A6671" s="85">
        <v>1609331834</v>
      </c>
      <c r="E6671" s="64"/>
      <c r="F6671" s="85" t="s">
        <v>66</v>
      </c>
    </row>
    <row r="6672" spans="1:6" x14ac:dyDescent="0.25">
      <c r="A6672" s="85">
        <v>1023610904</v>
      </c>
      <c r="E6672"/>
      <c r="F6672" s="85" t="s">
        <v>66</v>
      </c>
    </row>
    <row r="6673" spans="1:6" x14ac:dyDescent="0.25">
      <c r="A6673" s="85">
        <v>1780732453</v>
      </c>
      <c r="E6673" s="64"/>
      <c r="F6673" s="85" t="s">
        <v>66</v>
      </c>
    </row>
    <row r="6674" spans="1:6" x14ac:dyDescent="0.25">
      <c r="A6674" s="85">
        <v>1700102050</v>
      </c>
      <c r="E6674" s="64"/>
      <c r="F6674" s="85" t="s">
        <v>66</v>
      </c>
    </row>
    <row r="6675" spans="1:6" x14ac:dyDescent="0.25">
      <c r="A6675" s="85">
        <v>1629498787</v>
      </c>
      <c r="E6675"/>
      <c r="F6675" s="85" t="s">
        <v>70</v>
      </c>
    </row>
    <row r="6676" spans="1:6" x14ac:dyDescent="0.25">
      <c r="A6676" s="85">
        <v>1427408921</v>
      </c>
      <c r="E6676"/>
      <c r="F6676" s="85" t="s">
        <v>66</v>
      </c>
    </row>
    <row r="6677" spans="1:6" x14ac:dyDescent="0.25">
      <c r="A6677" s="85">
        <v>1093298077</v>
      </c>
      <c r="E6677" s="64"/>
      <c r="F6677" s="85" t="s">
        <v>66</v>
      </c>
    </row>
    <row r="6678" spans="1:6" x14ac:dyDescent="0.25">
      <c r="A6678" s="85">
        <v>1396326633</v>
      </c>
      <c r="E6678" s="64"/>
      <c r="F6678" s="85" t="s">
        <v>66</v>
      </c>
    </row>
    <row r="6679" spans="1:6" x14ac:dyDescent="0.25">
      <c r="A6679" s="85">
        <v>1649230418</v>
      </c>
      <c r="E6679" s="64"/>
      <c r="F6679" s="85" t="s">
        <v>63</v>
      </c>
    </row>
    <row r="6680" spans="1:6" x14ac:dyDescent="0.25">
      <c r="A6680" s="85">
        <v>1588813588</v>
      </c>
      <c r="E6680"/>
      <c r="F6680" s="85" t="s">
        <v>68</v>
      </c>
    </row>
    <row r="6681" spans="1:6" x14ac:dyDescent="0.25">
      <c r="A6681" s="85">
        <v>1861496572</v>
      </c>
      <c r="E6681" s="64"/>
      <c r="F6681" s="85" t="s">
        <v>63</v>
      </c>
    </row>
    <row r="6682" spans="1:6" x14ac:dyDescent="0.25">
      <c r="A6682" s="85">
        <v>1013243872</v>
      </c>
      <c r="E6682" s="64"/>
      <c r="F6682" s="85" t="s">
        <v>66</v>
      </c>
    </row>
    <row r="6683" spans="1:6" x14ac:dyDescent="0.25">
      <c r="A6683" s="85">
        <v>1558701540</v>
      </c>
      <c r="E6683" s="64"/>
      <c r="F6683" s="85" t="s">
        <v>67</v>
      </c>
    </row>
    <row r="6684" spans="1:6" x14ac:dyDescent="0.25">
      <c r="A6684" s="85">
        <v>1750045316</v>
      </c>
      <c r="E6684"/>
      <c r="F6684" s="85" t="s">
        <v>66</v>
      </c>
    </row>
    <row r="6685" spans="1:6" x14ac:dyDescent="0.25">
      <c r="A6685" s="85">
        <v>1942965934</v>
      </c>
      <c r="E6685"/>
      <c r="F6685" s="85" t="s">
        <v>63</v>
      </c>
    </row>
    <row r="6686" spans="1:6" x14ac:dyDescent="0.25">
      <c r="A6686" s="85">
        <v>1760531693</v>
      </c>
      <c r="E6686"/>
      <c r="F6686" s="85" t="s">
        <v>63</v>
      </c>
    </row>
    <row r="6687" spans="1:6" x14ac:dyDescent="0.25">
      <c r="A6687" s="85">
        <v>1578857512</v>
      </c>
      <c r="E6687" s="64"/>
      <c r="F6687" s="85" t="s">
        <v>66</v>
      </c>
    </row>
    <row r="6688" spans="1:6" x14ac:dyDescent="0.25">
      <c r="A6688" s="85">
        <v>1225068208</v>
      </c>
      <c r="E6688" s="64"/>
      <c r="F6688" s="85" t="s">
        <v>66</v>
      </c>
    </row>
    <row r="6689" spans="1:6" x14ac:dyDescent="0.25">
      <c r="A6689" s="85">
        <v>1851468193</v>
      </c>
      <c r="E6689"/>
      <c r="F6689" s="85" t="s">
        <v>66</v>
      </c>
    </row>
    <row r="6690" spans="1:6" x14ac:dyDescent="0.25">
      <c r="A6690" s="85">
        <v>1447560446</v>
      </c>
      <c r="E6690" s="64"/>
      <c r="F6690" s="85" t="s">
        <v>66</v>
      </c>
    </row>
    <row r="6691" spans="1:6" x14ac:dyDescent="0.25">
      <c r="A6691" s="85">
        <v>1760729735</v>
      </c>
      <c r="E6691" s="64"/>
      <c r="F6691" s="85" t="s">
        <v>66</v>
      </c>
    </row>
    <row r="6692" spans="1:6" x14ac:dyDescent="0.25">
      <c r="A6692" s="85">
        <v>1194295899</v>
      </c>
      <c r="E6692" s="64"/>
      <c r="F6692" s="85" t="s">
        <v>68</v>
      </c>
    </row>
    <row r="6693" spans="1:6" x14ac:dyDescent="0.25">
      <c r="A6693" s="85">
        <v>1295239382</v>
      </c>
      <c r="E6693" s="64"/>
      <c r="F6693" s="85" t="s">
        <v>66</v>
      </c>
    </row>
    <row r="6694" spans="1:6" x14ac:dyDescent="0.25">
      <c r="A6694" s="85">
        <v>1568437531</v>
      </c>
      <c r="E6694"/>
      <c r="F6694" s="85" t="s">
        <v>66</v>
      </c>
    </row>
    <row r="6695" spans="1:6" x14ac:dyDescent="0.25">
      <c r="A6695" s="85">
        <v>1679684245</v>
      </c>
      <c r="E6695" s="64"/>
      <c r="F6695" s="85" t="s">
        <v>63</v>
      </c>
    </row>
    <row r="6696" spans="1:6" x14ac:dyDescent="0.25">
      <c r="A6696" s="85">
        <v>1992719777</v>
      </c>
      <c r="E6696" s="64"/>
      <c r="F6696" s="85" t="s">
        <v>63</v>
      </c>
    </row>
    <row r="6697" spans="1:6" x14ac:dyDescent="0.25">
      <c r="A6697" s="85">
        <v>1326109588</v>
      </c>
      <c r="E6697" s="64"/>
      <c r="F6697" s="85" t="s">
        <v>70</v>
      </c>
    </row>
    <row r="6698" spans="1:6" x14ac:dyDescent="0.25">
      <c r="A6698" s="85">
        <v>1356537153</v>
      </c>
      <c r="E6698" s="64"/>
      <c r="F6698" s="85" t="s">
        <v>70</v>
      </c>
    </row>
    <row r="6699" spans="1:6" x14ac:dyDescent="0.25">
      <c r="A6699" s="85">
        <v>1467451468</v>
      </c>
      <c r="E6699" s="64"/>
      <c r="F6699" s="85" t="s">
        <v>66</v>
      </c>
    </row>
    <row r="6700" spans="1:6" x14ac:dyDescent="0.25">
      <c r="A6700" s="85">
        <v>1477549376</v>
      </c>
      <c r="E6700" s="64"/>
      <c r="F6700" s="85" t="s">
        <v>66</v>
      </c>
    </row>
    <row r="6701" spans="1:6" x14ac:dyDescent="0.25">
      <c r="A6701" s="85">
        <v>1952783557</v>
      </c>
      <c r="E6701" s="64"/>
      <c r="F6701" s="85" t="s">
        <v>66</v>
      </c>
    </row>
    <row r="6702" spans="1:6" x14ac:dyDescent="0.25">
      <c r="A6702" s="85">
        <v>1942872056</v>
      </c>
      <c r="E6702" s="64"/>
      <c r="F6702" s="85" t="s">
        <v>66</v>
      </c>
    </row>
    <row r="6703" spans="1:6" x14ac:dyDescent="0.25">
      <c r="A6703" s="85">
        <v>1396827069</v>
      </c>
      <c r="E6703"/>
      <c r="F6703" s="85" t="s">
        <v>67</v>
      </c>
    </row>
    <row r="6704" spans="1:6" x14ac:dyDescent="0.25">
      <c r="A6704" s="85">
        <v>1861402562</v>
      </c>
      <c r="E6704"/>
      <c r="F6704" s="85" t="s">
        <v>63</v>
      </c>
    </row>
    <row r="6705" spans="1:6" x14ac:dyDescent="0.25">
      <c r="A6705" s="85">
        <v>1215968193</v>
      </c>
      <c r="E6705"/>
      <c r="F6705" s="85" t="s">
        <v>66</v>
      </c>
    </row>
    <row r="6706" spans="1:6" x14ac:dyDescent="0.25">
      <c r="A6706" s="85">
        <v>1871210815</v>
      </c>
      <c r="E6706"/>
      <c r="F6706" s="85" t="s">
        <v>66</v>
      </c>
    </row>
    <row r="6707" spans="1:6" x14ac:dyDescent="0.25">
      <c r="A6707" s="85">
        <v>1447355359</v>
      </c>
      <c r="E6707" s="64"/>
      <c r="F6707" s="85" t="s">
        <v>66</v>
      </c>
    </row>
    <row r="6708" spans="1:6" x14ac:dyDescent="0.25">
      <c r="A6708" s="85">
        <v>1851725022</v>
      </c>
      <c r="E6708" s="64"/>
      <c r="F6708" s="85" t="s">
        <v>66</v>
      </c>
    </row>
    <row r="6709" spans="1:6" x14ac:dyDescent="0.25">
      <c r="A6709" s="85">
        <v>1669856654</v>
      </c>
      <c r="E6709" s="64"/>
      <c r="F6709" s="85" t="s">
        <v>66</v>
      </c>
    </row>
    <row r="6710" spans="1:6" x14ac:dyDescent="0.25">
      <c r="A6710" s="85">
        <v>1518477496</v>
      </c>
      <c r="E6710"/>
      <c r="F6710" s="85" t="s">
        <v>68</v>
      </c>
    </row>
    <row r="6711" spans="1:6" x14ac:dyDescent="0.25">
      <c r="A6711" s="85">
        <v>1639164775</v>
      </c>
      <c r="E6711"/>
      <c r="F6711" s="85" t="s">
        <v>66</v>
      </c>
    </row>
    <row r="6712" spans="1:6" x14ac:dyDescent="0.25">
      <c r="A6712" s="85">
        <v>1558322917</v>
      </c>
      <c r="E6712" s="64"/>
      <c r="F6712" s="85" t="s">
        <v>66</v>
      </c>
    </row>
    <row r="6713" spans="1:6" x14ac:dyDescent="0.25">
      <c r="A6713" s="85">
        <v>1750399028</v>
      </c>
      <c r="E6713"/>
      <c r="F6713" s="85" t="s">
        <v>66</v>
      </c>
    </row>
    <row r="6714" spans="1:6" x14ac:dyDescent="0.25">
      <c r="A6714" s="85">
        <v>1235104167</v>
      </c>
      <c r="E6714"/>
      <c r="F6714" s="85" t="s">
        <v>66</v>
      </c>
    </row>
    <row r="6715" spans="1:6" x14ac:dyDescent="0.25">
      <c r="A6715" s="85">
        <v>1215085840</v>
      </c>
      <c r="E6715"/>
      <c r="F6715" s="85" t="s">
        <v>68</v>
      </c>
    </row>
    <row r="6716" spans="1:6" x14ac:dyDescent="0.25">
      <c r="A6716" s="85">
        <v>1760542054</v>
      </c>
      <c r="E6716" s="64"/>
      <c r="F6716" s="85" t="s">
        <v>66</v>
      </c>
    </row>
    <row r="6717" spans="1:6" x14ac:dyDescent="0.25">
      <c r="A6717" s="85">
        <v>1972145787</v>
      </c>
      <c r="E6717"/>
      <c r="F6717" s="85" t="s">
        <v>66</v>
      </c>
    </row>
    <row r="6718" spans="1:6" x14ac:dyDescent="0.25">
      <c r="A6718" s="85">
        <v>1912668120</v>
      </c>
      <c r="E6718" s="64"/>
      <c r="F6718" s="85" t="s">
        <v>67</v>
      </c>
    </row>
    <row r="6719" spans="1:6" x14ac:dyDescent="0.25">
      <c r="A6719" s="85">
        <v>1174644157</v>
      </c>
      <c r="E6719"/>
      <c r="F6719" s="85" t="s">
        <v>66</v>
      </c>
    </row>
    <row r="6720" spans="1:6" x14ac:dyDescent="0.25">
      <c r="A6720" s="85">
        <v>1144320045</v>
      </c>
      <c r="E6720" s="64"/>
      <c r="F6720" s="85" t="s">
        <v>63</v>
      </c>
    </row>
    <row r="6721" spans="1:6" x14ac:dyDescent="0.25">
      <c r="A6721" s="85">
        <v>1053501080</v>
      </c>
      <c r="E6721"/>
      <c r="F6721" s="85" t="s">
        <v>68</v>
      </c>
    </row>
    <row r="6722" spans="1:6" x14ac:dyDescent="0.25">
      <c r="A6722" s="85">
        <v>1245563469</v>
      </c>
      <c r="E6722" s="64"/>
      <c r="F6722" s="85" t="s">
        <v>70</v>
      </c>
    </row>
    <row r="6723" spans="1:6" x14ac:dyDescent="0.25">
      <c r="A6723" s="85">
        <v>1326228487</v>
      </c>
      <c r="E6723" s="64"/>
      <c r="F6723" s="85" t="s">
        <v>66</v>
      </c>
    </row>
    <row r="6724" spans="1:6" x14ac:dyDescent="0.25">
      <c r="A6724" s="85">
        <v>1548548449</v>
      </c>
      <c r="E6724" s="64"/>
      <c r="F6724" s="85" t="s">
        <v>66</v>
      </c>
    </row>
    <row r="6725" spans="1:6" x14ac:dyDescent="0.25">
      <c r="A6725" s="85">
        <v>1043243355</v>
      </c>
      <c r="E6725" s="64"/>
      <c r="F6725" s="85" t="s">
        <v>68</v>
      </c>
    </row>
    <row r="6726" spans="1:6" x14ac:dyDescent="0.25">
      <c r="A6726" s="85">
        <v>1154784072</v>
      </c>
      <c r="E6726"/>
      <c r="F6726" s="85" t="s">
        <v>66</v>
      </c>
    </row>
    <row r="6727" spans="1:6" x14ac:dyDescent="0.25">
      <c r="A6727" s="85">
        <v>1174003941</v>
      </c>
      <c r="E6727"/>
      <c r="F6727" s="85" t="s">
        <v>66</v>
      </c>
    </row>
    <row r="6728" spans="1:6" x14ac:dyDescent="0.25">
      <c r="A6728" s="85">
        <v>1053415463</v>
      </c>
      <c r="E6728"/>
      <c r="F6728" s="85" t="s">
        <v>63</v>
      </c>
    </row>
    <row r="6729" spans="1:6" x14ac:dyDescent="0.25">
      <c r="A6729" s="85">
        <v>1083664007</v>
      </c>
      <c r="E6729" s="64"/>
      <c r="F6729" s="85" t="s">
        <v>70</v>
      </c>
    </row>
    <row r="6730" spans="1:6" x14ac:dyDescent="0.25">
      <c r="A6730" s="85">
        <v>1144204116</v>
      </c>
      <c r="E6730"/>
      <c r="F6730" s="85" t="s">
        <v>68</v>
      </c>
    </row>
    <row r="6731" spans="1:6" x14ac:dyDescent="0.25">
      <c r="A6731" s="85">
        <v>1083042766</v>
      </c>
      <c r="E6731" s="64"/>
      <c r="F6731" s="85" t="s">
        <v>66</v>
      </c>
    </row>
    <row r="6732" spans="1:6" x14ac:dyDescent="0.25">
      <c r="A6732" s="85">
        <v>1659723195</v>
      </c>
      <c r="E6732" s="64"/>
      <c r="F6732" s="85" t="s">
        <v>66</v>
      </c>
    </row>
    <row r="6733" spans="1:6" x14ac:dyDescent="0.25">
      <c r="A6733" s="85">
        <v>1396820114</v>
      </c>
      <c r="E6733" s="64"/>
      <c r="F6733" s="85" t="s">
        <v>68</v>
      </c>
    </row>
    <row r="6734" spans="1:6" x14ac:dyDescent="0.25">
      <c r="A6734" s="85">
        <v>1528004090</v>
      </c>
      <c r="E6734" s="64"/>
      <c r="F6734" s="85" t="s">
        <v>66</v>
      </c>
    </row>
    <row r="6735" spans="1:6" x14ac:dyDescent="0.25">
      <c r="A6735" s="85">
        <v>1568558211</v>
      </c>
      <c r="E6735"/>
      <c r="F6735" s="85" t="s">
        <v>66</v>
      </c>
    </row>
    <row r="6736" spans="1:6" x14ac:dyDescent="0.25">
      <c r="A6736" s="85">
        <v>1306986351</v>
      </c>
      <c r="E6736"/>
      <c r="F6736" s="85" t="s">
        <v>63</v>
      </c>
    </row>
    <row r="6737" spans="1:6" x14ac:dyDescent="0.25">
      <c r="A6737" s="85">
        <v>1578604583</v>
      </c>
      <c r="E6737" s="64"/>
      <c r="F6737" s="85" t="s">
        <v>68</v>
      </c>
    </row>
    <row r="6738" spans="1:6" x14ac:dyDescent="0.25">
      <c r="A6738" s="85">
        <v>1497847248</v>
      </c>
      <c r="E6738"/>
      <c r="F6738" s="85" t="s">
        <v>63</v>
      </c>
    </row>
    <row r="6739" spans="1:6" x14ac:dyDescent="0.25">
      <c r="A6739" s="85">
        <v>1215002449</v>
      </c>
      <c r="E6739" s="64"/>
      <c r="F6739" s="85" t="s">
        <v>67</v>
      </c>
    </row>
    <row r="6740" spans="1:6" x14ac:dyDescent="0.25">
      <c r="A6740" s="85">
        <v>1164402244</v>
      </c>
      <c r="E6740"/>
      <c r="F6740" s="85" t="s">
        <v>63</v>
      </c>
    </row>
    <row r="6741" spans="1:6" x14ac:dyDescent="0.25">
      <c r="A6741" s="85">
        <v>1699853838</v>
      </c>
      <c r="E6741"/>
      <c r="F6741" s="85" t="s">
        <v>66</v>
      </c>
    </row>
    <row r="6742" spans="1:6" x14ac:dyDescent="0.25">
      <c r="A6742" s="85">
        <v>1154327955</v>
      </c>
      <c r="E6742"/>
      <c r="F6742" s="85" t="s">
        <v>66</v>
      </c>
    </row>
    <row r="6743" spans="1:6" x14ac:dyDescent="0.25">
      <c r="A6743" s="85">
        <v>1558371559</v>
      </c>
      <c r="E6743" s="64"/>
      <c r="F6743" s="85" t="s">
        <v>63</v>
      </c>
    </row>
    <row r="6744" spans="1:6" x14ac:dyDescent="0.25">
      <c r="A6744" s="85">
        <v>1942695077</v>
      </c>
      <c r="E6744"/>
      <c r="F6744" s="85" t="s">
        <v>70</v>
      </c>
    </row>
    <row r="6745" spans="1:6" x14ac:dyDescent="0.25">
      <c r="A6745" s="85">
        <v>1295243202</v>
      </c>
      <c r="E6745"/>
      <c r="F6745" s="85" t="s">
        <v>68</v>
      </c>
    </row>
    <row r="6746" spans="1:6" x14ac:dyDescent="0.25">
      <c r="A6746" s="85">
        <v>1275682650</v>
      </c>
      <c r="E6746" s="64"/>
      <c r="F6746" s="85" t="s">
        <v>66</v>
      </c>
    </row>
    <row r="6747" spans="1:6" x14ac:dyDescent="0.25">
      <c r="A6747" s="85">
        <v>1649242777</v>
      </c>
      <c r="E6747"/>
      <c r="F6747" s="85" t="s">
        <v>66</v>
      </c>
    </row>
    <row r="6748" spans="1:6" x14ac:dyDescent="0.25">
      <c r="A6748" s="85">
        <v>1578552915</v>
      </c>
      <c r="E6748" s="64"/>
      <c r="F6748" s="85" t="s">
        <v>63</v>
      </c>
    </row>
    <row r="6749" spans="1:6" x14ac:dyDescent="0.25">
      <c r="A6749" s="85">
        <v>1487012373</v>
      </c>
      <c r="E6749" s="64"/>
      <c r="F6749" s="85" t="s">
        <v>63</v>
      </c>
    </row>
    <row r="6750" spans="1:6" x14ac:dyDescent="0.25">
      <c r="A6750" s="85">
        <v>1962422972</v>
      </c>
      <c r="E6750"/>
      <c r="F6750" s="85" t="s">
        <v>68</v>
      </c>
    </row>
    <row r="6751" spans="1:6" x14ac:dyDescent="0.25">
      <c r="A6751" s="85">
        <v>1679767842</v>
      </c>
      <c r="E6751"/>
      <c r="F6751" s="85" t="s">
        <v>70</v>
      </c>
    </row>
    <row r="6752" spans="1:6" x14ac:dyDescent="0.25">
      <c r="A6752" s="85">
        <v>1225226475</v>
      </c>
      <c r="E6752"/>
      <c r="F6752" s="85" t="s">
        <v>66</v>
      </c>
    </row>
    <row r="6753" spans="1:6" x14ac:dyDescent="0.25">
      <c r="A6753" s="85">
        <v>1770825713</v>
      </c>
      <c r="E6753" s="64"/>
      <c r="F6753" s="85" t="s">
        <v>66</v>
      </c>
    </row>
    <row r="6754" spans="1:6" x14ac:dyDescent="0.25">
      <c r="A6754" s="85">
        <v>1285644286</v>
      </c>
      <c r="E6754" s="64"/>
      <c r="F6754" s="85" t="s">
        <v>67</v>
      </c>
    </row>
    <row r="6755" spans="1:6" x14ac:dyDescent="0.25">
      <c r="A6755" s="85">
        <v>1962468397</v>
      </c>
      <c r="E6755" s="64"/>
      <c r="F6755" s="85" t="s">
        <v>66</v>
      </c>
    </row>
    <row r="6756" spans="1:6" x14ac:dyDescent="0.25">
      <c r="A6756" s="85">
        <v>1235152554</v>
      </c>
      <c r="E6756"/>
      <c r="F6756" s="85" t="s">
        <v>66</v>
      </c>
    </row>
    <row r="6757" spans="1:6" x14ac:dyDescent="0.25">
      <c r="A6757" s="85">
        <v>1528035219</v>
      </c>
      <c r="E6757"/>
      <c r="F6757" s="85" t="s">
        <v>70</v>
      </c>
    </row>
    <row r="6758" spans="1:6" x14ac:dyDescent="0.25">
      <c r="A6758" s="85">
        <v>1548393747</v>
      </c>
      <c r="E6758" s="64"/>
      <c r="F6758" s="85" t="s">
        <v>63</v>
      </c>
    </row>
    <row r="6759" spans="1:6" x14ac:dyDescent="0.25">
      <c r="A6759" s="85">
        <v>1588081814</v>
      </c>
      <c r="E6759"/>
      <c r="F6759" s="85" t="s">
        <v>70</v>
      </c>
    </row>
    <row r="6760" spans="1:6" x14ac:dyDescent="0.25">
      <c r="A6760" s="85">
        <v>1306225370</v>
      </c>
      <c r="E6760" s="64"/>
      <c r="F6760" s="85" t="s">
        <v>66</v>
      </c>
    </row>
    <row r="6761" spans="1:6" x14ac:dyDescent="0.25">
      <c r="A6761" s="85">
        <v>1417611484</v>
      </c>
      <c r="E6761"/>
      <c r="F6761" s="85" t="s">
        <v>67</v>
      </c>
    </row>
    <row r="6762" spans="1:6" x14ac:dyDescent="0.25">
      <c r="A6762" s="85">
        <v>1356378574</v>
      </c>
      <c r="E6762"/>
      <c r="F6762" s="85" t="s">
        <v>63</v>
      </c>
    </row>
    <row r="6763" spans="1:6" x14ac:dyDescent="0.25">
      <c r="A6763" s="85">
        <v>1972503597</v>
      </c>
      <c r="E6763"/>
      <c r="F6763" s="85" t="s">
        <v>66</v>
      </c>
    </row>
    <row r="6764" spans="1:6" x14ac:dyDescent="0.25">
      <c r="A6764" s="85">
        <v>1558321133</v>
      </c>
      <c r="E6764" s="64"/>
      <c r="F6764" s="85" t="s">
        <v>70</v>
      </c>
    </row>
    <row r="6765" spans="1:6" x14ac:dyDescent="0.25">
      <c r="A6765" s="85">
        <v>1841276763</v>
      </c>
      <c r="E6765" s="64"/>
      <c r="F6765" s="85" t="s">
        <v>66</v>
      </c>
    </row>
    <row r="6766" spans="1:6" x14ac:dyDescent="0.25">
      <c r="A6766" s="85">
        <v>1124206750</v>
      </c>
      <c r="E6766" s="64"/>
      <c r="F6766" s="85" t="s">
        <v>66</v>
      </c>
    </row>
    <row r="6767" spans="1:6" x14ac:dyDescent="0.25">
      <c r="A6767" s="85">
        <v>1962606566</v>
      </c>
      <c r="E6767"/>
      <c r="F6767" s="85" t="s">
        <v>66</v>
      </c>
    </row>
    <row r="6768" spans="1:6" x14ac:dyDescent="0.25">
      <c r="A6768" s="85">
        <v>1962799023</v>
      </c>
      <c r="E6768" s="64"/>
      <c r="F6768" s="85" t="s">
        <v>68</v>
      </c>
    </row>
    <row r="6769" spans="1:6" x14ac:dyDescent="0.25">
      <c r="A6769" s="85">
        <v>1598766099</v>
      </c>
      <c r="E6769" s="64"/>
      <c r="F6769" s="85" t="s">
        <v>63</v>
      </c>
    </row>
    <row r="6770" spans="1:6" x14ac:dyDescent="0.25">
      <c r="A6770" s="85">
        <v>1699972927</v>
      </c>
      <c r="E6770" s="64"/>
      <c r="F6770" s="85" t="s">
        <v>63</v>
      </c>
    </row>
    <row r="6771" spans="1:6" x14ac:dyDescent="0.25">
      <c r="A6771" s="85">
        <v>1760651194</v>
      </c>
      <c r="E6771"/>
      <c r="F6771" s="85" t="s">
        <v>66</v>
      </c>
    </row>
    <row r="6772" spans="1:6" x14ac:dyDescent="0.25">
      <c r="A6772" s="85">
        <v>1063460624</v>
      </c>
      <c r="E6772" s="64"/>
      <c r="F6772" s="85" t="s">
        <v>63</v>
      </c>
    </row>
    <row r="6773" spans="1:6" x14ac:dyDescent="0.25">
      <c r="A6773" s="85">
        <v>1255307906</v>
      </c>
      <c r="E6773"/>
      <c r="F6773" s="85" t="s">
        <v>67</v>
      </c>
    </row>
    <row r="6774" spans="1:6" x14ac:dyDescent="0.25">
      <c r="A6774" s="85">
        <v>1215993068</v>
      </c>
      <c r="E6774" s="64"/>
      <c r="F6774" s="85" t="s">
        <v>63</v>
      </c>
    </row>
    <row r="6775" spans="1:6" x14ac:dyDescent="0.25">
      <c r="A6775" s="85">
        <v>1033784095</v>
      </c>
      <c r="E6775" s="64"/>
      <c r="F6775" s="85" t="s">
        <v>68</v>
      </c>
    </row>
    <row r="6776" spans="1:6" x14ac:dyDescent="0.25">
      <c r="A6776" s="85">
        <v>1124601422</v>
      </c>
      <c r="E6776" s="64"/>
      <c r="F6776" s="85" t="s">
        <v>66</v>
      </c>
    </row>
    <row r="6777" spans="1:6" x14ac:dyDescent="0.25">
      <c r="A6777" s="85">
        <v>1467129833</v>
      </c>
      <c r="E6777"/>
      <c r="F6777" s="85" t="s">
        <v>68</v>
      </c>
    </row>
    <row r="6778" spans="1:6" x14ac:dyDescent="0.25">
      <c r="A6778" s="85">
        <v>1134894132</v>
      </c>
      <c r="E6778" s="64"/>
      <c r="F6778" s="85" t="s">
        <v>66</v>
      </c>
    </row>
    <row r="6779" spans="1:6" x14ac:dyDescent="0.25">
      <c r="A6779" s="85">
        <v>1497837090</v>
      </c>
      <c r="E6779"/>
      <c r="F6779" s="85" t="s">
        <v>63</v>
      </c>
    </row>
    <row r="6780" spans="1:6" x14ac:dyDescent="0.25">
      <c r="A6780" s="85">
        <v>1811995046</v>
      </c>
      <c r="E6780" s="64"/>
      <c r="F6780" s="85" t="s">
        <v>63</v>
      </c>
    </row>
    <row r="6781" spans="1:6" x14ac:dyDescent="0.25">
      <c r="A6781" s="85">
        <v>1396811402</v>
      </c>
      <c r="E6781"/>
      <c r="F6781" s="85" t="s">
        <v>66</v>
      </c>
    </row>
    <row r="6782" spans="1:6" x14ac:dyDescent="0.25">
      <c r="A6782" s="85">
        <v>1730446634</v>
      </c>
      <c r="E6782"/>
      <c r="F6782" s="85" t="s">
        <v>66</v>
      </c>
    </row>
    <row r="6783" spans="1:6" x14ac:dyDescent="0.25">
      <c r="A6783" s="85">
        <v>1831661248</v>
      </c>
      <c r="E6783" s="64"/>
      <c r="F6783" s="85" t="s">
        <v>66</v>
      </c>
    </row>
    <row r="6784" spans="1:6" x14ac:dyDescent="0.25">
      <c r="A6784" s="85">
        <v>1477559722</v>
      </c>
      <c r="E6784"/>
      <c r="F6784" s="85" t="s">
        <v>67</v>
      </c>
    </row>
    <row r="6785" spans="1:6" x14ac:dyDescent="0.25">
      <c r="A6785" s="85">
        <v>1841569167</v>
      </c>
      <c r="E6785"/>
      <c r="F6785" s="85" t="s">
        <v>70</v>
      </c>
    </row>
    <row r="6786" spans="1:6" x14ac:dyDescent="0.25">
      <c r="A6786" s="85">
        <v>1871091058</v>
      </c>
      <c r="E6786" s="64"/>
      <c r="F6786" s="85" t="s">
        <v>66</v>
      </c>
    </row>
    <row r="6787" spans="1:6" x14ac:dyDescent="0.25">
      <c r="A6787" s="85">
        <v>1073145728</v>
      </c>
      <c r="E6787"/>
      <c r="F6787" s="85" t="s">
        <v>66</v>
      </c>
    </row>
    <row r="6788" spans="1:6" x14ac:dyDescent="0.25">
      <c r="A6788" s="85">
        <v>1386654200</v>
      </c>
      <c r="E6788" s="64"/>
      <c r="F6788" s="85" t="s">
        <v>63</v>
      </c>
    </row>
    <row r="6789" spans="1:6" x14ac:dyDescent="0.25">
      <c r="A6789" s="85">
        <v>1225059116</v>
      </c>
      <c r="E6789"/>
      <c r="F6789" s="85" t="s">
        <v>70</v>
      </c>
    </row>
    <row r="6790" spans="1:6" x14ac:dyDescent="0.25">
      <c r="A6790" s="85">
        <v>1417204223</v>
      </c>
      <c r="E6790" s="64"/>
      <c r="F6790" s="85" t="s">
        <v>70</v>
      </c>
    </row>
    <row r="6791" spans="1:6" x14ac:dyDescent="0.25">
      <c r="A6791" s="85">
        <v>1801152772</v>
      </c>
      <c r="E6791" s="64"/>
      <c r="F6791" s="85" t="s">
        <v>66</v>
      </c>
    </row>
    <row r="6792" spans="1:6" x14ac:dyDescent="0.25">
      <c r="A6792" s="85">
        <v>1346250024</v>
      </c>
      <c r="E6792" s="64"/>
      <c r="F6792" s="85" t="s">
        <v>66</v>
      </c>
    </row>
    <row r="6793" spans="1:6" x14ac:dyDescent="0.25">
      <c r="A6793" s="85">
        <v>1316912587</v>
      </c>
      <c r="E6793" s="64"/>
      <c r="F6793" s="85" t="s">
        <v>63</v>
      </c>
    </row>
    <row r="6794" spans="1:6" x14ac:dyDescent="0.25">
      <c r="A6794" s="85">
        <v>1366998668</v>
      </c>
      <c r="E6794"/>
      <c r="F6794" s="85" t="s">
        <v>68</v>
      </c>
    </row>
    <row r="6795" spans="1:6" x14ac:dyDescent="0.25">
      <c r="A6795" s="85">
        <v>1720563596</v>
      </c>
      <c r="E6795"/>
      <c r="F6795" s="85" t="s">
        <v>70</v>
      </c>
    </row>
    <row r="6796" spans="1:6" x14ac:dyDescent="0.25">
      <c r="A6796" s="85">
        <v>1497424071</v>
      </c>
      <c r="E6796"/>
      <c r="F6796" s="85" t="s">
        <v>66</v>
      </c>
    </row>
    <row r="6797" spans="1:6" x14ac:dyDescent="0.25">
      <c r="A6797" s="85">
        <v>1679567606</v>
      </c>
      <c r="E6797" s="64"/>
      <c r="F6797" s="85" t="s">
        <v>66</v>
      </c>
    </row>
    <row r="6798" spans="1:6" x14ac:dyDescent="0.25">
      <c r="A6798" s="85">
        <v>1457790024</v>
      </c>
      <c r="E6798" s="64"/>
      <c r="F6798" s="85" t="s">
        <v>70</v>
      </c>
    </row>
    <row r="6799" spans="1:6" x14ac:dyDescent="0.25">
      <c r="A6799" s="85">
        <v>1902345903</v>
      </c>
      <c r="E6799"/>
      <c r="F6799" s="85" t="s">
        <v>66</v>
      </c>
    </row>
    <row r="6800" spans="1:6" x14ac:dyDescent="0.25">
      <c r="A6800" s="85">
        <v>1447784343</v>
      </c>
      <c r="E6800"/>
      <c r="F6800" s="85" t="s">
        <v>63</v>
      </c>
    </row>
    <row r="6801" spans="1:6" x14ac:dyDescent="0.25">
      <c r="A6801" s="85">
        <v>1588295836</v>
      </c>
      <c r="E6801" s="64"/>
      <c r="F6801" s="85" t="s">
        <v>63</v>
      </c>
    </row>
    <row r="6802" spans="1:6" x14ac:dyDescent="0.25">
      <c r="A6802" s="85">
        <v>1396242657</v>
      </c>
      <c r="E6802" s="64"/>
      <c r="F6802" s="85" t="s">
        <v>67</v>
      </c>
    </row>
    <row r="6803" spans="1:6" x14ac:dyDescent="0.25">
      <c r="A6803" s="85">
        <v>1508804345</v>
      </c>
      <c r="E6803"/>
      <c r="F6803" s="85" t="s">
        <v>67</v>
      </c>
    </row>
    <row r="6804" spans="1:6" x14ac:dyDescent="0.25">
      <c r="A6804" s="85">
        <v>1831204734</v>
      </c>
      <c r="E6804" s="64"/>
      <c r="F6804" s="85" t="s">
        <v>66</v>
      </c>
    </row>
    <row r="6805" spans="1:6" x14ac:dyDescent="0.25">
      <c r="A6805" s="85">
        <v>1568670198</v>
      </c>
      <c r="E6805" s="64"/>
      <c r="F6805" s="85" t="s">
        <v>63</v>
      </c>
    </row>
    <row r="6806" spans="1:6" x14ac:dyDescent="0.25">
      <c r="A6806" s="85">
        <v>1023014735</v>
      </c>
      <c r="E6806" s="64"/>
      <c r="F6806" s="85" t="s">
        <v>70</v>
      </c>
    </row>
    <row r="6807" spans="1:6" x14ac:dyDescent="0.25">
      <c r="A6807" s="85">
        <v>1912388620</v>
      </c>
      <c r="E6807" s="64"/>
      <c r="F6807" s="85" t="s">
        <v>70</v>
      </c>
    </row>
    <row r="6808" spans="1:6" x14ac:dyDescent="0.25">
      <c r="A6808" s="85">
        <v>1558886671</v>
      </c>
      <c r="E6808"/>
      <c r="F6808" s="85" t="s">
        <v>63</v>
      </c>
    </row>
    <row r="6809" spans="1:6" x14ac:dyDescent="0.25">
      <c r="A6809" s="85">
        <v>1811604218</v>
      </c>
      <c r="E6809" s="64"/>
      <c r="F6809" s="85" t="s">
        <v>68</v>
      </c>
    </row>
    <row r="6810" spans="1:6" x14ac:dyDescent="0.25">
      <c r="A6810" s="85">
        <v>1033292123</v>
      </c>
      <c r="E6810" s="64"/>
      <c r="F6810" s="85" t="s">
        <v>66</v>
      </c>
    </row>
    <row r="6811" spans="1:6" x14ac:dyDescent="0.25">
      <c r="A6811" s="85">
        <v>1093133688</v>
      </c>
      <c r="E6811" s="64"/>
      <c r="F6811" s="85" t="s">
        <v>66</v>
      </c>
    </row>
    <row r="6812" spans="1:6" x14ac:dyDescent="0.25">
      <c r="A6812" s="85">
        <v>1568469583</v>
      </c>
      <c r="E6812" s="64"/>
      <c r="F6812" s="85" t="s">
        <v>66</v>
      </c>
    </row>
    <row r="6813" spans="1:6" x14ac:dyDescent="0.25">
      <c r="A6813" s="85">
        <v>1770042806</v>
      </c>
      <c r="E6813"/>
      <c r="F6813" s="85" t="s">
        <v>66</v>
      </c>
    </row>
    <row r="6814" spans="1:6" x14ac:dyDescent="0.25">
      <c r="A6814" s="85">
        <v>1033295662</v>
      </c>
      <c r="E6814"/>
      <c r="F6814" s="85" t="s">
        <v>63</v>
      </c>
    </row>
    <row r="6815" spans="1:6" x14ac:dyDescent="0.25">
      <c r="A6815" s="85">
        <v>1700983863</v>
      </c>
      <c r="E6815"/>
      <c r="F6815" s="85" t="s">
        <v>66</v>
      </c>
    </row>
    <row r="6816" spans="1:6" x14ac:dyDescent="0.25">
      <c r="A6816" s="85">
        <v>1497932461</v>
      </c>
      <c r="E6816"/>
      <c r="F6816" s="85" t="s">
        <v>68</v>
      </c>
    </row>
    <row r="6817" spans="1:6" x14ac:dyDescent="0.25">
      <c r="A6817" s="85">
        <v>1437451903</v>
      </c>
      <c r="E6817" s="64"/>
      <c r="F6817" s="85" t="s">
        <v>66</v>
      </c>
    </row>
    <row r="6818" spans="1:6" x14ac:dyDescent="0.25">
      <c r="A6818" s="85">
        <v>1730557844</v>
      </c>
      <c r="E6818"/>
      <c r="F6818" s="85" t="s">
        <v>70</v>
      </c>
    </row>
    <row r="6819" spans="1:6" x14ac:dyDescent="0.25">
      <c r="A6819" s="85">
        <v>1154040897</v>
      </c>
      <c r="E6819" s="64"/>
      <c r="F6819" s="85" t="s">
        <v>66</v>
      </c>
    </row>
    <row r="6820" spans="1:6" x14ac:dyDescent="0.25">
      <c r="A6820" s="85">
        <v>1689087371</v>
      </c>
      <c r="E6820"/>
      <c r="F6820" s="85" t="s">
        <v>68</v>
      </c>
    </row>
    <row r="6821" spans="1:6" x14ac:dyDescent="0.25">
      <c r="A6821" s="85">
        <v>1750463758</v>
      </c>
      <c r="E6821" s="64"/>
      <c r="F6821" s="85" t="s">
        <v>66</v>
      </c>
    </row>
    <row r="6822" spans="1:6" x14ac:dyDescent="0.25">
      <c r="A6822" s="85">
        <v>1598772246</v>
      </c>
      <c r="E6822"/>
      <c r="F6822" s="85" t="s">
        <v>63</v>
      </c>
    </row>
    <row r="6823" spans="1:6" x14ac:dyDescent="0.25">
      <c r="A6823" s="85">
        <v>1467563080</v>
      </c>
      <c r="E6823" s="64"/>
      <c r="F6823" s="85" t="s">
        <v>66</v>
      </c>
    </row>
    <row r="6824" spans="1:6" x14ac:dyDescent="0.25">
      <c r="A6824" s="85">
        <v>1881676997</v>
      </c>
      <c r="E6824"/>
      <c r="F6824" s="85" t="s">
        <v>66</v>
      </c>
    </row>
    <row r="6825" spans="1:6" x14ac:dyDescent="0.25">
      <c r="A6825" s="85">
        <v>1598826612</v>
      </c>
      <c r="E6825" s="64"/>
      <c r="F6825" s="85" t="s">
        <v>63</v>
      </c>
    </row>
    <row r="6826" spans="1:6" x14ac:dyDescent="0.25">
      <c r="A6826" s="85">
        <v>1205177854</v>
      </c>
      <c r="E6826" s="64"/>
      <c r="F6826" s="85" t="s">
        <v>67</v>
      </c>
    </row>
    <row r="6827" spans="1:6" x14ac:dyDescent="0.25">
      <c r="A6827" s="85">
        <v>1720430788</v>
      </c>
      <c r="E6827" s="64"/>
      <c r="F6827" s="85" t="s">
        <v>63</v>
      </c>
    </row>
    <row r="6828" spans="1:6" x14ac:dyDescent="0.25">
      <c r="A6828" s="85">
        <v>1528557816</v>
      </c>
      <c r="E6828" s="64"/>
      <c r="F6828" s="85" t="s">
        <v>66</v>
      </c>
    </row>
    <row r="6829" spans="1:6" x14ac:dyDescent="0.25">
      <c r="A6829" s="85">
        <v>1588899504</v>
      </c>
      <c r="E6829" s="64"/>
      <c r="F6829" s="85" t="s">
        <v>66</v>
      </c>
    </row>
    <row r="6830" spans="1:6" x14ac:dyDescent="0.25">
      <c r="A6830" s="85">
        <v>1396724357</v>
      </c>
      <c r="E6830"/>
      <c r="F6830" s="85" t="s">
        <v>70</v>
      </c>
    </row>
    <row r="6831" spans="1:6" x14ac:dyDescent="0.25">
      <c r="A6831" s="85">
        <v>1306890165</v>
      </c>
      <c r="E6831" s="64"/>
      <c r="F6831" s="85" t="s">
        <v>63</v>
      </c>
    </row>
    <row r="6832" spans="1:6" x14ac:dyDescent="0.25">
      <c r="A6832" s="85">
        <v>1164488094</v>
      </c>
      <c r="E6832"/>
      <c r="F6832" s="85" t="s">
        <v>63</v>
      </c>
    </row>
    <row r="6833" spans="1:6" x14ac:dyDescent="0.25">
      <c r="A6833" s="85">
        <v>1962632083</v>
      </c>
      <c r="E6833"/>
      <c r="F6833" s="85" t="s">
        <v>67</v>
      </c>
    </row>
    <row r="6834" spans="1:6" x14ac:dyDescent="0.25">
      <c r="A6834" s="85">
        <v>1962589218</v>
      </c>
      <c r="E6834"/>
      <c r="F6834" s="85" t="s">
        <v>66</v>
      </c>
    </row>
    <row r="6835" spans="1:6" x14ac:dyDescent="0.25">
      <c r="A6835" s="85">
        <v>1770552945</v>
      </c>
      <c r="E6835" s="64"/>
      <c r="F6835" s="85" t="s">
        <v>67</v>
      </c>
    </row>
    <row r="6836" spans="1:6" x14ac:dyDescent="0.25">
      <c r="A6836" s="85">
        <v>1821330226</v>
      </c>
      <c r="E6836"/>
      <c r="F6836" s="85" t="s">
        <v>66</v>
      </c>
    </row>
    <row r="6837" spans="1:6" x14ac:dyDescent="0.25">
      <c r="A6837" s="85">
        <v>1346971041</v>
      </c>
      <c r="E6837"/>
      <c r="F6837" s="85" t="s">
        <v>66</v>
      </c>
    </row>
    <row r="6838" spans="1:6" x14ac:dyDescent="0.25">
      <c r="A6838" s="85">
        <v>1568418374</v>
      </c>
      <c r="E6838"/>
      <c r="F6838" s="85" t="s">
        <v>70</v>
      </c>
    </row>
    <row r="6839" spans="1:6" x14ac:dyDescent="0.25">
      <c r="A6839" s="85">
        <v>1881628451</v>
      </c>
      <c r="E6839"/>
      <c r="F6839" s="85" t="s">
        <v>70</v>
      </c>
    </row>
    <row r="6840" spans="1:6" x14ac:dyDescent="0.25">
      <c r="A6840" s="85">
        <v>1467448324</v>
      </c>
      <c r="E6840" s="64"/>
      <c r="F6840" s="85" t="s">
        <v>70</v>
      </c>
    </row>
    <row r="6841" spans="1:6" x14ac:dyDescent="0.25">
      <c r="A6841" s="85">
        <v>1851387229</v>
      </c>
      <c r="E6841"/>
      <c r="F6841" s="85" t="s">
        <v>66</v>
      </c>
    </row>
    <row r="6842" spans="1:6" x14ac:dyDescent="0.25">
      <c r="A6842" s="85">
        <v>1245524966</v>
      </c>
      <c r="E6842" s="64"/>
      <c r="F6842" s="85" t="s">
        <v>70</v>
      </c>
    </row>
    <row r="6843" spans="1:6" x14ac:dyDescent="0.25">
      <c r="A6843" s="85">
        <v>1730396219</v>
      </c>
      <c r="E6843" s="64"/>
      <c r="F6843" s="85" t="s">
        <v>66</v>
      </c>
    </row>
    <row r="6844" spans="1:6" x14ac:dyDescent="0.25">
      <c r="A6844" s="85">
        <v>1124439740</v>
      </c>
      <c r="E6844"/>
      <c r="F6844" s="85" t="s">
        <v>66</v>
      </c>
    </row>
    <row r="6845" spans="1:6" x14ac:dyDescent="0.25">
      <c r="A6845" s="85">
        <v>1982291688</v>
      </c>
      <c r="E6845"/>
      <c r="F6845" s="85" t="s">
        <v>70</v>
      </c>
    </row>
    <row r="6846" spans="1:6" x14ac:dyDescent="0.25">
      <c r="A6846" s="85">
        <v>1851862197</v>
      </c>
      <c r="E6846" s="64"/>
      <c r="F6846" s="85" t="s">
        <v>66</v>
      </c>
    </row>
    <row r="6847" spans="1:6" x14ac:dyDescent="0.25">
      <c r="A6847" s="85">
        <v>1700867165</v>
      </c>
      <c r="E6847"/>
      <c r="F6847" s="85" t="s">
        <v>63</v>
      </c>
    </row>
    <row r="6848" spans="1:6" x14ac:dyDescent="0.25">
      <c r="A6848" s="85">
        <v>1598783961</v>
      </c>
      <c r="E6848"/>
      <c r="F6848" s="85" t="s">
        <v>66</v>
      </c>
    </row>
    <row r="6849" spans="1:6" x14ac:dyDescent="0.25">
      <c r="A6849" s="85">
        <v>1104012277</v>
      </c>
      <c r="E6849" s="64"/>
      <c r="F6849" s="85" t="s">
        <v>66</v>
      </c>
    </row>
    <row r="6850" spans="1:6" x14ac:dyDescent="0.25">
      <c r="A6850" s="85">
        <v>1073533212</v>
      </c>
      <c r="E6850" s="64"/>
      <c r="F6850" s="85" t="s">
        <v>66</v>
      </c>
    </row>
    <row r="6851" spans="1:6" x14ac:dyDescent="0.25">
      <c r="A6851" s="85">
        <v>1417368770</v>
      </c>
      <c r="E6851"/>
      <c r="F6851" s="85" t="s">
        <v>68</v>
      </c>
    </row>
    <row r="6852" spans="1:6" x14ac:dyDescent="0.25">
      <c r="A6852" s="85">
        <v>1235383647</v>
      </c>
      <c r="E6852" s="64"/>
      <c r="F6852" s="85" t="s">
        <v>66</v>
      </c>
    </row>
    <row r="6853" spans="1:6" x14ac:dyDescent="0.25">
      <c r="A6853" s="85">
        <v>1457493157</v>
      </c>
      <c r="E6853" s="64"/>
      <c r="F6853" s="85" t="s">
        <v>63</v>
      </c>
    </row>
    <row r="6854" spans="1:6" x14ac:dyDescent="0.25">
      <c r="A6854" s="85">
        <v>1184824450</v>
      </c>
      <c r="E6854" s="64"/>
      <c r="F6854" s="85" t="s">
        <v>63</v>
      </c>
    </row>
    <row r="6855" spans="1:6" x14ac:dyDescent="0.25">
      <c r="A6855" s="85">
        <v>1871828319</v>
      </c>
      <c r="E6855"/>
      <c r="F6855" s="85" t="s">
        <v>66</v>
      </c>
    </row>
    <row r="6856" spans="1:6" x14ac:dyDescent="0.25">
      <c r="A6856" s="85">
        <v>1043610462</v>
      </c>
      <c r="E6856" s="64"/>
      <c r="F6856" s="85" t="s">
        <v>66</v>
      </c>
    </row>
    <row r="6857" spans="1:6" x14ac:dyDescent="0.25">
      <c r="A6857" s="85">
        <v>1548663529</v>
      </c>
      <c r="E6857"/>
      <c r="F6857" s="85" t="s">
        <v>66</v>
      </c>
    </row>
    <row r="6858" spans="1:6" x14ac:dyDescent="0.25">
      <c r="A6858" s="85">
        <v>1043499478</v>
      </c>
      <c r="E6858" s="64"/>
      <c r="F6858" s="85" t="s">
        <v>67</v>
      </c>
    </row>
    <row r="6859" spans="1:6" x14ac:dyDescent="0.25">
      <c r="A6859" s="85">
        <v>1508357823</v>
      </c>
      <c r="E6859" s="64"/>
      <c r="F6859" s="85" t="s">
        <v>66</v>
      </c>
    </row>
    <row r="6860" spans="1:6" x14ac:dyDescent="0.25">
      <c r="A6860" s="85">
        <v>1700968237</v>
      </c>
      <c r="E6860"/>
      <c r="F6860" s="85" t="s">
        <v>70</v>
      </c>
    </row>
    <row r="6861" spans="1:6" x14ac:dyDescent="0.25">
      <c r="A6861" s="85">
        <v>1851324537</v>
      </c>
      <c r="E6861"/>
      <c r="F6861" s="85" t="s">
        <v>67</v>
      </c>
    </row>
    <row r="6862" spans="1:6" x14ac:dyDescent="0.25">
      <c r="A6862" s="85">
        <v>1891754891</v>
      </c>
      <c r="E6862" s="64"/>
      <c r="F6862" s="85" t="s">
        <v>66</v>
      </c>
    </row>
    <row r="6863" spans="1:6" x14ac:dyDescent="0.25">
      <c r="A6863" s="85">
        <v>1063683654</v>
      </c>
      <c r="E6863" s="64"/>
      <c r="F6863" s="85" t="s">
        <v>66</v>
      </c>
    </row>
    <row r="6864" spans="1:6" x14ac:dyDescent="0.25">
      <c r="A6864" s="85">
        <v>1518184365</v>
      </c>
      <c r="E6864"/>
      <c r="F6864" s="85" t="s">
        <v>63</v>
      </c>
    </row>
    <row r="6865" spans="1:6" x14ac:dyDescent="0.25">
      <c r="A6865" s="85">
        <v>1922365386</v>
      </c>
      <c r="E6865" s="64"/>
      <c r="F6865" s="85" t="s">
        <v>70</v>
      </c>
    </row>
    <row r="6866" spans="1:6" x14ac:dyDescent="0.25">
      <c r="A6866" s="85">
        <v>1457061970</v>
      </c>
      <c r="E6866" s="64"/>
      <c r="F6866" s="85" t="s">
        <v>67</v>
      </c>
    </row>
    <row r="6867" spans="1:6" x14ac:dyDescent="0.25">
      <c r="A6867" s="85">
        <v>1366445736</v>
      </c>
      <c r="E6867" s="64"/>
      <c r="F6867" s="85" t="s">
        <v>66</v>
      </c>
    </row>
    <row r="6868" spans="1:6" x14ac:dyDescent="0.25">
      <c r="A6868" s="85">
        <v>1225236094</v>
      </c>
      <c r="E6868"/>
      <c r="F6868" s="85" t="s">
        <v>63</v>
      </c>
    </row>
    <row r="6869" spans="1:6" x14ac:dyDescent="0.25">
      <c r="A6869" s="85">
        <v>1679763890</v>
      </c>
      <c r="E6869"/>
      <c r="F6869" s="85" t="s">
        <v>66</v>
      </c>
    </row>
    <row r="6870" spans="1:6" x14ac:dyDescent="0.25">
      <c r="A6870" s="85">
        <v>1588735625</v>
      </c>
      <c r="E6870" s="64"/>
      <c r="F6870" s="85" t="s">
        <v>70</v>
      </c>
    </row>
    <row r="6871" spans="1:6" x14ac:dyDescent="0.25">
      <c r="A6871" s="85">
        <v>1639152572</v>
      </c>
      <c r="E6871"/>
      <c r="F6871" s="85" t="s">
        <v>68</v>
      </c>
    </row>
    <row r="6872" spans="1:6" x14ac:dyDescent="0.25">
      <c r="A6872" s="85">
        <v>1922588649</v>
      </c>
      <c r="E6872" s="64"/>
      <c r="F6872" s="85" t="s">
        <v>63</v>
      </c>
    </row>
    <row r="6873" spans="1:6" x14ac:dyDescent="0.25">
      <c r="A6873" s="85">
        <v>1336152651</v>
      </c>
      <c r="E6873"/>
      <c r="F6873" s="85" t="s">
        <v>68</v>
      </c>
    </row>
    <row r="6874" spans="1:6" x14ac:dyDescent="0.25">
      <c r="A6874" s="85">
        <v>1619958816</v>
      </c>
      <c r="E6874" s="64"/>
      <c r="F6874" s="85" t="s">
        <v>66</v>
      </c>
    </row>
    <row r="6875" spans="1:6" x14ac:dyDescent="0.25">
      <c r="A6875" s="85">
        <v>1962432583</v>
      </c>
      <c r="E6875"/>
      <c r="F6875" s="85" t="s">
        <v>66</v>
      </c>
    </row>
    <row r="6876" spans="1:6" x14ac:dyDescent="0.25">
      <c r="A6876" s="85">
        <v>1669473328</v>
      </c>
      <c r="E6876" s="64"/>
      <c r="F6876" s="85" t="s">
        <v>66</v>
      </c>
    </row>
    <row r="6877" spans="1:6" x14ac:dyDescent="0.25">
      <c r="A6877" s="85">
        <v>1972730513</v>
      </c>
      <c r="E6877"/>
      <c r="F6877" s="85" t="s">
        <v>63</v>
      </c>
    </row>
    <row r="6878" spans="1:6" x14ac:dyDescent="0.25">
      <c r="A6878" s="85">
        <v>1043676109</v>
      </c>
      <c r="E6878" s="64"/>
      <c r="F6878" s="85" t="s">
        <v>66</v>
      </c>
    </row>
    <row r="6879" spans="1:6" x14ac:dyDescent="0.25">
      <c r="A6879" s="85">
        <v>1689102063</v>
      </c>
      <c r="E6879" s="64"/>
      <c r="F6879" s="85" t="s">
        <v>66</v>
      </c>
    </row>
    <row r="6880" spans="1:6" x14ac:dyDescent="0.25">
      <c r="A6880" s="85">
        <v>1033605233</v>
      </c>
      <c r="E6880"/>
      <c r="F6880" s="85" t="s">
        <v>70</v>
      </c>
    </row>
    <row r="6881" spans="1:6" x14ac:dyDescent="0.25">
      <c r="A6881" s="85">
        <v>1871053256</v>
      </c>
      <c r="E6881"/>
      <c r="F6881" s="85" t="s">
        <v>67</v>
      </c>
    </row>
    <row r="6882" spans="1:6" x14ac:dyDescent="0.25">
      <c r="A6882" s="85">
        <v>1871262667</v>
      </c>
      <c r="E6882"/>
      <c r="F6882" s="85" t="s">
        <v>66</v>
      </c>
    </row>
    <row r="6883" spans="1:6" x14ac:dyDescent="0.25">
      <c r="A6883" s="85">
        <v>1780613893</v>
      </c>
      <c r="E6883"/>
      <c r="F6883" s="85" t="s">
        <v>68</v>
      </c>
    </row>
    <row r="6884" spans="1:6" x14ac:dyDescent="0.25">
      <c r="A6884" s="85">
        <v>1942448345</v>
      </c>
      <c r="E6884" s="64"/>
      <c r="F6884" s="85" t="s">
        <v>68</v>
      </c>
    </row>
    <row r="6885" spans="1:6" x14ac:dyDescent="0.25">
      <c r="A6885" s="85">
        <v>1457712416</v>
      </c>
      <c r="E6885" s="64"/>
      <c r="F6885" s="85" t="s">
        <v>66</v>
      </c>
    </row>
    <row r="6886" spans="1:6" x14ac:dyDescent="0.25">
      <c r="A6886" s="85">
        <v>1164912267</v>
      </c>
      <c r="E6886" s="64"/>
      <c r="F6886" s="85" t="s">
        <v>70</v>
      </c>
    </row>
    <row r="6887" spans="1:6" x14ac:dyDescent="0.25">
      <c r="A6887" s="85">
        <v>1669472700</v>
      </c>
      <c r="E6887" s="64"/>
      <c r="F6887" s="85" t="s">
        <v>66</v>
      </c>
    </row>
    <row r="6888" spans="1:6" x14ac:dyDescent="0.25">
      <c r="A6888" s="85">
        <v>1811081128</v>
      </c>
      <c r="E6888"/>
      <c r="F6888" s="85" t="s">
        <v>68</v>
      </c>
    </row>
    <row r="6889" spans="1:6" x14ac:dyDescent="0.25">
      <c r="A6889" s="85">
        <v>1710157300</v>
      </c>
      <c r="E6889" s="64"/>
      <c r="F6889" s="85" t="s">
        <v>63</v>
      </c>
    </row>
    <row r="6890" spans="1:6" x14ac:dyDescent="0.25">
      <c r="A6890" s="85">
        <v>1548225675</v>
      </c>
      <c r="E6890" s="64"/>
      <c r="F6890" s="85" t="s">
        <v>68</v>
      </c>
    </row>
    <row r="6891" spans="1:6" x14ac:dyDescent="0.25">
      <c r="A6891" s="85">
        <v>1205009958</v>
      </c>
      <c r="E6891" s="64"/>
      <c r="F6891" s="85" t="s">
        <v>66</v>
      </c>
    </row>
    <row r="6892" spans="1:6" x14ac:dyDescent="0.25">
      <c r="A6892" s="85">
        <v>1447222690</v>
      </c>
      <c r="E6892"/>
      <c r="F6892" s="85" t="s">
        <v>70</v>
      </c>
    </row>
    <row r="6893" spans="1:6" x14ac:dyDescent="0.25">
      <c r="A6893" s="85">
        <v>1598199804</v>
      </c>
      <c r="E6893" s="64"/>
      <c r="F6893" s="85" t="s">
        <v>66</v>
      </c>
    </row>
    <row r="6894" spans="1:6" x14ac:dyDescent="0.25">
      <c r="A6894" s="85">
        <v>1003263823</v>
      </c>
      <c r="E6894"/>
      <c r="F6894" s="85" t="s">
        <v>66</v>
      </c>
    </row>
    <row r="6895" spans="1:6" x14ac:dyDescent="0.25">
      <c r="A6895" s="85">
        <v>1861967028</v>
      </c>
      <c r="E6895" s="64"/>
      <c r="F6895" s="85" t="s">
        <v>66</v>
      </c>
    </row>
    <row r="6896" spans="1:6" x14ac:dyDescent="0.25">
      <c r="A6896" s="85">
        <v>1043831928</v>
      </c>
      <c r="E6896"/>
      <c r="F6896" s="85" t="s">
        <v>63</v>
      </c>
    </row>
    <row r="6897" spans="1:6" x14ac:dyDescent="0.25">
      <c r="A6897" s="85">
        <v>1023637899</v>
      </c>
      <c r="E6897"/>
      <c r="F6897" s="85" t="s">
        <v>66</v>
      </c>
    </row>
    <row r="6898" spans="1:6" x14ac:dyDescent="0.25">
      <c r="A6898" s="85">
        <v>1093448359</v>
      </c>
      <c r="E6898" s="64"/>
      <c r="F6898" s="85" t="s">
        <v>67</v>
      </c>
    </row>
    <row r="6899" spans="1:6" x14ac:dyDescent="0.25">
      <c r="A6899" s="85">
        <v>1366432148</v>
      </c>
      <c r="E6899"/>
      <c r="F6899" s="85" t="s">
        <v>66</v>
      </c>
    </row>
    <row r="6900" spans="1:6" x14ac:dyDescent="0.25">
      <c r="A6900" s="85">
        <v>1942659339</v>
      </c>
      <c r="E6900" s="64"/>
      <c r="F6900" s="85" t="s">
        <v>66</v>
      </c>
    </row>
    <row r="6901" spans="1:6" x14ac:dyDescent="0.25">
      <c r="A6901" s="85">
        <v>1114972619</v>
      </c>
      <c r="E6901" s="64"/>
      <c r="F6901" s="85" t="s">
        <v>66</v>
      </c>
    </row>
    <row r="6902" spans="1:6" x14ac:dyDescent="0.25">
      <c r="A6902" s="85">
        <v>1912906272</v>
      </c>
      <c r="E6902" s="64"/>
      <c r="F6902" s="85" t="s">
        <v>63</v>
      </c>
    </row>
    <row r="6903" spans="1:6" x14ac:dyDescent="0.25">
      <c r="A6903" s="85">
        <v>1265725105</v>
      </c>
      <c r="E6903"/>
      <c r="F6903" s="85" t="s">
        <v>66</v>
      </c>
    </row>
    <row r="6904" spans="1:6" x14ac:dyDescent="0.25">
      <c r="A6904" s="85">
        <v>1447626627</v>
      </c>
      <c r="E6904"/>
      <c r="F6904" s="85" t="s">
        <v>66</v>
      </c>
    </row>
    <row r="6905" spans="1:6" x14ac:dyDescent="0.25">
      <c r="A6905" s="85">
        <v>1740754076</v>
      </c>
      <c r="E6905"/>
      <c r="F6905" s="85" t="s">
        <v>66</v>
      </c>
    </row>
    <row r="6906" spans="1:6" x14ac:dyDescent="0.25">
      <c r="A6906" s="85">
        <v>1316407224</v>
      </c>
      <c r="E6906" s="64"/>
      <c r="F6906" s="85" t="s">
        <v>66</v>
      </c>
    </row>
    <row r="6907" spans="1:6" x14ac:dyDescent="0.25">
      <c r="A6907" s="85">
        <v>1962159616</v>
      </c>
      <c r="E6907" s="64"/>
      <c r="F6907" s="85" t="s">
        <v>67</v>
      </c>
    </row>
    <row r="6908" spans="1:6" x14ac:dyDescent="0.25">
      <c r="A6908" s="85">
        <v>1326002205</v>
      </c>
      <c r="E6908"/>
      <c r="F6908" s="85" t="s">
        <v>70</v>
      </c>
    </row>
    <row r="6909" spans="1:6" x14ac:dyDescent="0.25">
      <c r="A6909" s="85">
        <v>1659339133</v>
      </c>
      <c r="E6909" s="64"/>
      <c r="F6909" s="85" t="s">
        <v>63</v>
      </c>
    </row>
    <row r="6910" spans="1:6" x14ac:dyDescent="0.25">
      <c r="A6910" s="85">
        <v>1043595317</v>
      </c>
      <c r="E6910" s="64"/>
      <c r="F6910" s="85" t="s">
        <v>66</v>
      </c>
    </row>
    <row r="6911" spans="1:6" x14ac:dyDescent="0.25">
      <c r="A6911" s="85">
        <v>1356344402</v>
      </c>
      <c r="E6911"/>
      <c r="F6911" s="85" t="s">
        <v>66</v>
      </c>
    </row>
    <row r="6912" spans="1:6" x14ac:dyDescent="0.25">
      <c r="A6912" s="85">
        <v>1306224779</v>
      </c>
      <c r="E6912" s="64"/>
      <c r="F6912" s="85" t="s">
        <v>66</v>
      </c>
    </row>
    <row r="6913" spans="1:6" x14ac:dyDescent="0.25">
      <c r="A6913" s="85">
        <v>1013964873</v>
      </c>
      <c r="E6913" s="64"/>
      <c r="F6913" s="85" t="s">
        <v>70</v>
      </c>
    </row>
    <row r="6914" spans="1:6" x14ac:dyDescent="0.25">
      <c r="A6914" s="85">
        <v>1255355616</v>
      </c>
      <c r="E6914"/>
      <c r="F6914" s="85" t="s">
        <v>66</v>
      </c>
    </row>
    <row r="6915" spans="1:6" x14ac:dyDescent="0.25">
      <c r="A6915" s="85">
        <v>1891777413</v>
      </c>
      <c r="E6915" s="64"/>
      <c r="F6915" s="85" t="s">
        <v>66</v>
      </c>
    </row>
    <row r="6916" spans="1:6" x14ac:dyDescent="0.25">
      <c r="A6916" s="85">
        <v>1619138104</v>
      </c>
      <c r="E6916"/>
      <c r="F6916" s="85" t="s">
        <v>66</v>
      </c>
    </row>
    <row r="6917" spans="1:6" x14ac:dyDescent="0.25">
      <c r="A6917" s="85">
        <v>1952401697</v>
      </c>
      <c r="E6917"/>
      <c r="F6917" s="85" t="s">
        <v>66</v>
      </c>
    </row>
    <row r="6918" spans="1:6" x14ac:dyDescent="0.25">
      <c r="A6918" s="85">
        <v>1336235191</v>
      </c>
      <c r="E6918" s="64"/>
      <c r="F6918" s="85" t="s">
        <v>70</v>
      </c>
    </row>
    <row r="6919" spans="1:6" x14ac:dyDescent="0.25">
      <c r="A6919" s="85">
        <v>1205121985</v>
      </c>
      <c r="E6919" s="64"/>
      <c r="F6919" s="85" t="s">
        <v>68</v>
      </c>
    </row>
    <row r="6920" spans="1:6" x14ac:dyDescent="0.25">
      <c r="A6920" s="85">
        <v>1235391194</v>
      </c>
      <c r="E6920" s="64"/>
      <c r="F6920" s="85" t="s">
        <v>68</v>
      </c>
    </row>
    <row r="6921" spans="1:6" x14ac:dyDescent="0.25">
      <c r="A6921" s="85">
        <v>1568429405</v>
      </c>
      <c r="E6921" s="64"/>
      <c r="F6921" s="85" t="s">
        <v>70</v>
      </c>
    </row>
    <row r="6922" spans="1:6" x14ac:dyDescent="0.25">
      <c r="A6922" s="85">
        <v>1720247612</v>
      </c>
      <c r="E6922" s="64"/>
      <c r="F6922" s="85" t="s">
        <v>66</v>
      </c>
    </row>
    <row r="6923" spans="1:6" x14ac:dyDescent="0.25">
      <c r="A6923" s="85">
        <v>1093998239</v>
      </c>
      <c r="E6923"/>
      <c r="F6923" s="85" t="s">
        <v>70</v>
      </c>
    </row>
    <row r="6924" spans="1:6" x14ac:dyDescent="0.25">
      <c r="A6924" s="85">
        <v>1972867661</v>
      </c>
      <c r="E6924"/>
      <c r="F6924" s="85" t="s">
        <v>66</v>
      </c>
    </row>
    <row r="6925" spans="1:6" x14ac:dyDescent="0.25">
      <c r="A6925" s="85">
        <v>1255748075</v>
      </c>
      <c r="E6925"/>
      <c r="F6925" s="85" t="s">
        <v>66</v>
      </c>
    </row>
    <row r="6926" spans="1:6" x14ac:dyDescent="0.25">
      <c r="A6926" s="85">
        <v>1952806804</v>
      </c>
      <c r="E6926" s="64"/>
      <c r="F6926" s="85" t="s">
        <v>70</v>
      </c>
    </row>
    <row r="6927" spans="1:6" x14ac:dyDescent="0.25">
      <c r="A6927" s="85">
        <v>1063461747</v>
      </c>
      <c r="E6927"/>
      <c r="F6927" s="85" t="s">
        <v>67</v>
      </c>
    </row>
    <row r="6928" spans="1:6" x14ac:dyDescent="0.25">
      <c r="A6928" s="85">
        <v>1215045729</v>
      </c>
      <c r="E6928" s="64"/>
      <c r="F6928" s="85" t="s">
        <v>63</v>
      </c>
    </row>
    <row r="6929" spans="1:6" x14ac:dyDescent="0.25">
      <c r="A6929" s="85">
        <v>1871587550</v>
      </c>
      <c r="E6929"/>
      <c r="F6929" s="85" t="s">
        <v>63</v>
      </c>
    </row>
    <row r="6930" spans="1:6" x14ac:dyDescent="0.25">
      <c r="A6930" s="85">
        <v>1831630813</v>
      </c>
      <c r="E6930" s="64"/>
      <c r="F6930" s="85" t="s">
        <v>63</v>
      </c>
    </row>
    <row r="6931" spans="1:6" x14ac:dyDescent="0.25">
      <c r="A6931" s="85">
        <v>1942373998</v>
      </c>
      <c r="E6931" s="64"/>
      <c r="F6931" s="85" t="s">
        <v>67</v>
      </c>
    </row>
    <row r="6932" spans="1:6" x14ac:dyDescent="0.25">
      <c r="A6932" s="85">
        <v>1801904784</v>
      </c>
      <c r="E6932" s="64"/>
      <c r="F6932" s="85" t="s">
        <v>66</v>
      </c>
    </row>
    <row r="6933" spans="1:6" x14ac:dyDescent="0.25">
      <c r="A6933" s="85">
        <v>1346220746</v>
      </c>
      <c r="E6933"/>
      <c r="F6933" s="85" t="s">
        <v>70</v>
      </c>
    </row>
    <row r="6934" spans="1:6" x14ac:dyDescent="0.25">
      <c r="A6934" s="85">
        <v>1841704806</v>
      </c>
      <c r="E6934" s="64"/>
      <c r="F6934" s="85" t="s">
        <v>63</v>
      </c>
    </row>
    <row r="6935" spans="1:6" x14ac:dyDescent="0.25">
      <c r="A6935" s="85">
        <v>1205291531</v>
      </c>
      <c r="E6935" s="64"/>
      <c r="F6935" s="85" t="s">
        <v>66</v>
      </c>
    </row>
    <row r="6936" spans="1:6" x14ac:dyDescent="0.25">
      <c r="A6936" s="85">
        <v>1750743886</v>
      </c>
      <c r="E6936"/>
      <c r="F6936" s="85" t="s">
        <v>66</v>
      </c>
    </row>
    <row r="6937" spans="1:6" x14ac:dyDescent="0.25">
      <c r="A6937" s="85">
        <v>1104409093</v>
      </c>
      <c r="E6937" s="64"/>
      <c r="F6937" s="85" t="s">
        <v>67</v>
      </c>
    </row>
    <row r="6938" spans="1:6" x14ac:dyDescent="0.25">
      <c r="A6938" s="85">
        <v>1962461004</v>
      </c>
      <c r="E6938" s="64"/>
      <c r="F6938" s="85" t="s">
        <v>68</v>
      </c>
    </row>
    <row r="6939" spans="1:6" x14ac:dyDescent="0.25">
      <c r="A6939" s="85">
        <v>1700016185</v>
      </c>
      <c r="E6939"/>
      <c r="F6939" s="85" t="s">
        <v>63</v>
      </c>
    </row>
    <row r="6940" spans="1:6" x14ac:dyDescent="0.25">
      <c r="A6940" s="85">
        <v>1437104007</v>
      </c>
      <c r="E6940" s="64"/>
      <c r="F6940" s="85" t="s">
        <v>70</v>
      </c>
    </row>
    <row r="6941" spans="1:6" x14ac:dyDescent="0.25">
      <c r="A6941" s="85">
        <v>1922016906</v>
      </c>
      <c r="E6941" s="64"/>
      <c r="F6941" s="85" t="s">
        <v>68</v>
      </c>
    </row>
    <row r="6942" spans="1:6" x14ac:dyDescent="0.25">
      <c r="A6942" s="85">
        <v>1093792616</v>
      </c>
      <c r="E6942"/>
      <c r="F6942" s="85" t="s">
        <v>70</v>
      </c>
    </row>
    <row r="6943" spans="1:6" x14ac:dyDescent="0.25">
      <c r="A6943" s="85">
        <v>1407141575</v>
      </c>
      <c r="E6943"/>
      <c r="F6943" s="85" t="s">
        <v>70</v>
      </c>
    </row>
    <row r="6944" spans="1:6" x14ac:dyDescent="0.25">
      <c r="A6944" s="85">
        <v>1114287976</v>
      </c>
      <c r="E6944" s="64"/>
      <c r="F6944" s="85" t="s">
        <v>66</v>
      </c>
    </row>
    <row r="6945" spans="1:6" x14ac:dyDescent="0.25">
      <c r="A6945" s="85">
        <v>1912287764</v>
      </c>
      <c r="E6945"/>
      <c r="F6945" s="85" t="s">
        <v>70</v>
      </c>
    </row>
    <row r="6946" spans="1:6" x14ac:dyDescent="0.25">
      <c r="A6946" s="85">
        <v>1689631319</v>
      </c>
      <c r="E6946"/>
      <c r="F6946" s="85" t="s">
        <v>66</v>
      </c>
    </row>
    <row r="6947" spans="1:6" x14ac:dyDescent="0.25">
      <c r="A6947" s="85">
        <v>1255447165</v>
      </c>
      <c r="E6947" s="64"/>
      <c r="F6947" s="85" t="s">
        <v>66</v>
      </c>
    </row>
    <row r="6948" spans="1:6" x14ac:dyDescent="0.25">
      <c r="A6948" s="85">
        <v>1033187208</v>
      </c>
      <c r="E6948" s="64"/>
      <c r="F6948" s="85" t="s">
        <v>63</v>
      </c>
    </row>
    <row r="6949" spans="1:6" x14ac:dyDescent="0.25">
      <c r="A6949" s="85">
        <v>1902872781</v>
      </c>
      <c r="E6949"/>
      <c r="F6949" s="85" t="s">
        <v>70</v>
      </c>
    </row>
    <row r="6950" spans="1:6" x14ac:dyDescent="0.25">
      <c r="A6950" s="85">
        <v>1932131075</v>
      </c>
      <c r="E6950" s="64"/>
      <c r="F6950" s="85" t="s">
        <v>68</v>
      </c>
    </row>
    <row r="6951" spans="1:6" x14ac:dyDescent="0.25">
      <c r="A6951" s="85">
        <v>1578528675</v>
      </c>
      <c r="E6951" s="64"/>
      <c r="F6951" s="85" t="s">
        <v>66</v>
      </c>
    </row>
    <row r="6952" spans="1:6" x14ac:dyDescent="0.25">
      <c r="A6952" s="85">
        <v>1518201466</v>
      </c>
      <c r="E6952"/>
      <c r="F6952" s="85" t="s">
        <v>63</v>
      </c>
    </row>
    <row r="6953" spans="1:6" x14ac:dyDescent="0.25">
      <c r="A6953" s="85">
        <v>1639478662</v>
      </c>
      <c r="E6953" s="64"/>
      <c r="F6953" s="85" t="s">
        <v>70</v>
      </c>
    </row>
    <row r="6954" spans="1:6" x14ac:dyDescent="0.25">
      <c r="A6954" s="85">
        <v>1871985804</v>
      </c>
      <c r="E6954" s="64"/>
      <c r="F6954" s="85" t="s">
        <v>63</v>
      </c>
    </row>
    <row r="6955" spans="1:6" x14ac:dyDescent="0.25">
      <c r="A6955" s="85">
        <v>1104386002</v>
      </c>
      <c r="E6955" s="64"/>
      <c r="F6955" s="85" t="s">
        <v>67</v>
      </c>
    </row>
    <row r="6956" spans="1:6" x14ac:dyDescent="0.25">
      <c r="A6956" s="85">
        <v>1144545492</v>
      </c>
      <c r="E6956"/>
      <c r="F6956" s="85" t="s">
        <v>66</v>
      </c>
    </row>
    <row r="6957" spans="1:6" x14ac:dyDescent="0.25">
      <c r="A6957" s="85">
        <v>1598773459</v>
      </c>
      <c r="E6957" s="64"/>
      <c r="F6957" s="85" t="s">
        <v>66</v>
      </c>
    </row>
    <row r="6958" spans="1:6" x14ac:dyDescent="0.25">
      <c r="A6958" s="85">
        <v>1841250842</v>
      </c>
      <c r="E6958" s="64"/>
      <c r="F6958" s="85" t="s">
        <v>66</v>
      </c>
    </row>
    <row r="6959" spans="1:6" x14ac:dyDescent="0.25">
      <c r="A6959" s="85">
        <v>1679646343</v>
      </c>
      <c r="E6959"/>
      <c r="F6959" s="85" t="s">
        <v>63</v>
      </c>
    </row>
    <row r="6960" spans="1:6" x14ac:dyDescent="0.25">
      <c r="A6960" s="85">
        <v>1578806147</v>
      </c>
      <c r="E6960"/>
      <c r="F6960" s="85" t="s">
        <v>66</v>
      </c>
    </row>
    <row r="6961" spans="1:6" x14ac:dyDescent="0.25">
      <c r="A6961" s="85">
        <v>1275812497</v>
      </c>
      <c r="E6961"/>
      <c r="F6961" s="85" t="s">
        <v>70</v>
      </c>
    </row>
    <row r="6962" spans="1:6" x14ac:dyDescent="0.25">
      <c r="A6962" s="85">
        <v>1508201542</v>
      </c>
      <c r="E6962" s="64"/>
      <c r="F6962" s="85" t="s">
        <v>66</v>
      </c>
    </row>
    <row r="6963" spans="1:6" x14ac:dyDescent="0.25">
      <c r="A6963" s="85">
        <v>1821082736</v>
      </c>
      <c r="E6963"/>
      <c r="F6963" s="85" t="s">
        <v>63</v>
      </c>
    </row>
    <row r="6964" spans="1:6" x14ac:dyDescent="0.25">
      <c r="A6964" s="85">
        <v>1255386470</v>
      </c>
      <c r="E6964"/>
      <c r="F6964" s="85" t="s">
        <v>63</v>
      </c>
    </row>
    <row r="6965" spans="1:6" x14ac:dyDescent="0.25">
      <c r="A6965" s="85">
        <v>1275862732</v>
      </c>
      <c r="E6965" s="64"/>
      <c r="F6965" s="85" t="s">
        <v>66</v>
      </c>
    </row>
    <row r="6966" spans="1:6" x14ac:dyDescent="0.25">
      <c r="A6966" s="85">
        <v>1780619502</v>
      </c>
      <c r="E6966" s="64"/>
      <c r="F6966" s="85" t="s">
        <v>67</v>
      </c>
    </row>
    <row r="6967" spans="1:6" x14ac:dyDescent="0.25">
      <c r="A6967" s="85">
        <v>1962472357</v>
      </c>
      <c r="E6967"/>
      <c r="F6967" s="85" t="s">
        <v>66</v>
      </c>
    </row>
    <row r="6968" spans="1:6" x14ac:dyDescent="0.25">
      <c r="A6968" s="85">
        <v>1578705463</v>
      </c>
      <c r="E6968" s="64"/>
      <c r="F6968" s="85" t="s">
        <v>63</v>
      </c>
    </row>
    <row r="6969" spans="1:6" x14ac:dyDescent="0.25">
      <c r="A6969" s="85">
        <v>1215427588</v>
      </c>
      <c r="E6969"/>
      <c r="F6969" s="85" t="s">
        <v>67</v>
      </c>
    </row>
    <row r="6970" spans="1:6" x14ac:dyDescent="0.25">
      <c r="A6970" s="85">
        <v>1669050159</v>
      </c>
      <c r="E6970" s="64"/>
      <c r="F6970" s="85" t="s">
        <v>68</v>
      </c>
    </row>
    <row r="6971" spans="1:6" x14ac:dyDescent="0.25">
      <c r="A6971" s="85">
        <v>1457459422</v>
      </c>
      <c r="E6971"/>
      <c r="F6971" s="85" t="s">
        <v>68</v>
      </c>
    </row>
    <row r="6972" spans="1:6" x14ac:dyDescent="0.25">
      <c r="A6972" s="85">
        <v>1427650902</v>
      </c>
      <c r="E6972"/>
      <c r="F6972" s="85" t="s">
        <v>66</v>
      </c>
    </row>
    <row r="6973" spans="1:6" x14ac:dyDescent="0.25">
      <c r="A6973" s="85">
        <v>1467410381</v>
      </c>
      <c r="E6973"/>
      <c r="F6973" s="85" t="s">
        <v>63</v>
      </c>
    </row>
    <row r="6974" spans="1:6" x14ac:dyDescent="0.25">
      <c r="A6974" s="85">
        <v>1902814015</v>
      </c>
      <c r="E6974" s="64"/>
      <c r="F6974" s="85" t="s">
        <v>63</v>
      </c>
    </row>
    <row r="6975" spans="1:6" x14ac:dyDescent="0.25">
      <c r="A6975" s="85">
        <v>1437120086</v>
      </c>
      <c r="E6975"/>
      <c r="F6975" s="85" t="s">
        <v>66</v>
      </c>
    </row>
    <row r="6976" spans="1:6" x14ac:dyDescent="0.25">
      <c r="A6976" s="85">
        <v>1497857981</v>
      </c>
      <c r="E6976"/>
      <c r="F6976" s="85" t="s">
        <v>66</v>
      </c>
    </row>
    <row r="6977" spans="1:6" x14ac:dyDescent="0.25">
      <c r="A6977" s="85">
        <v>1235366972</v>
      </c>
      <c r="E6977" s="64"/>
      <c r="F6977" s="85" t="s">
        <v>66</v>
      </c>
    </row>
    <row r="6978" spans="1:6" x14ac:dyDescent="0.25">
      <c r="A6978" s="85">
        <v>1316358575</v>
      </c>
      <c r="E6978" s="64"/>
      <c r="F6978" s="85" t="s">
        <v>70</v>
      </c>
    </row>
    <row r="6979" spans="1:6" x14ac:dyDescent="0.25">
      <c r="A6979" s="85">
        <v>1225582141</v>
      </c>
      <c r="E6979" s="64"/>
      <c r="F6979" s="85" t="s">
        <v>66</v>
      </c>
    </row>
    <row r="6980" spans="1:6" x14ac:dyDescent="0.25">
      <c r="A6980" s="85">
        <v>1467086116</v>
      </c>
      <c r="E6980" s="64"/>
      <c r="F6980" s="85" t="s">
        <v>66</v>
      </c>
    </row>
    <row r="6981" spans="1:6" x14ac:dyDescent="0.25">
      <c r="A6981" s="85">
        <v>1669142527</v>
      </c>
      <c r="E6981" s="64"/>
      <c r="F6981" s="85" t="s">
        <v>67</v>
      </c>
    </row>
    <row r="6982" spans="1:6" x14ac:dyDescent="0.25">
      <c r="A6982" s="85">
        <v>1912678301</v>
      </c>
      <c r="E6982" s="64"/>
      <c r="F6982" s="85" t="s">
        <v>66</v>
      </c>
    </row>
    <row r="6983" spans="1:6" x14ac:dyDescent="0.25">
      <c r="A6983" s="85">
        <v>1376244988</v>
      </c>
      <c r="E6983" s="64"/>
      <c r="F6983" s="85" t="s">
        <v>68</v>
      </c>
    </row>
    <row r="6984" spans="1:6" x14ac:dyDescent="0.25">
      <c r="A6984" s="85">
        <v>1184603425</v>
      </c>
      <c r="E6984"/>
      <c r="F6984" s="85" t="s">
        <v>63</v>
      </c>
    </row>
    <row r="6985" spans="1:6" x14ac:dyDescent="0.25">
      <c r="A6985" s="85">
        <v>1215986484</v>
      </c>
      <c r="E6985"/>
      <c r="F6985" s="85" t="s">
        <v>68</v>
      </c>
    </row>
    <row r="6986" spans="1:6" x14ac:dyDescent="0.25">
      <c r="A6986" s="85">
        <v>1366958555</v>
      </c>
      <c r="E6986" s="64"/>
      <c r="F6986" s="85" t="s">
        <v>68</v>
      </c>
    </row>
    <row r="6987" spans="1:6" x14ac:dyDescent="0.25">
      <c r="A6987" s="85">
        <v>1154597482</v>
      </c>
      <c r="E6987"/>
      <c r="F6987" s="85" t="s">
        <v>66</v>
      </c>
    </row>
    <row r="6988" spans="1:6" x14ac:dyDescent="0.25">
      <c r="A6988" s="85">
        <v>1194193375</v>
      </c>
      <c r="E6988" s="64"/>
      <c r="F6988" s="85" t="s">
        <v>66</v>
      </c>
    </row>
    <row r="6989" spans="1:6" x14ac:dyDescent="0.25">
      <c r="A6989" s="85">
        <v>1063848158</v>
      </c>
      <c r="E6989"/>
      <c r="F6989" s="85" t="s">
        <v>66</v>
      </c>
    </row>
    <row r="6990" spans="1:6" x14ac:dyDescent="0.25">
      <c r="A6990" s="85">
        <v>1144207853</v>
      </c>
      <c r="E6990" s="64"/>
      <c r="F6990" s="85" t="s">
        <v>70</v>
      </c>
    </row>
    <row r="6991" spans="1:6" x14ac:dyDescent="0.25">
      <c r="A6991" s="85">
        <v>1548265127</v>
      </c>
      <c r="E6991"/>
      <c r="F6991" s="85" t="s">
        <v>70</v>
      </c>
    </row>
    <row r="6992" spans="1:6" x14ac:dyDescent="0.25">
      <c r="A6992" s="85">
        <v>1508096025</v>
      </c>
      <c r="E6992"/>
      <c r="F6992" s="85" t="s">
        <v>68</v>
      </c>
    </row>
    <row r="6993" spans="1:6" x14ac:dyDescent="0.25">
      <c r="A6993" s="85">
        <v>1093031155</v>
      </c>
      <c r="E6993"/>
      <c r="F6993" s="85" t="s">
        <v>63</v>
      </c>
    </row>
    <row r="6994" spans="1:6" x14ac:dyDescent="0.25">
      <c r="A6994" s="85">
        <v>1083023998</v>
      </c>
      <c r="E6994" s="64"/>
      <c r="F6994" s="85" t="s">
        <v>70</v>
      </c>
    </row>
    <row r="6995" spans="1:6" x14ac:dyDescent="0.25">
      <c r="A6995" s="85">
        <v>1982061214</v>
      </c>
      <c r="E6995"/>
      <c r="F6995" s="85" t="s">
        <v>63</v>
      </c>
    </row>
    <row r="6996" spans="1:6" x14ac:dyDescent="0.25">
      <c r="A6996" s="85">
        <v>1770044919</v>
      </c>
      <c r="E6996" s="64"/>
      <c r="F6996" s="85" t="s">
        <v>66</v>
      </c>
    </row>
    <row r="6997" spans="1:6" x14ac:dyDescent="0.25">
      <c r="A6997" s="85">
        <v>1194202929</v>
      </c>
      <c r="E6997"/>
      <c r="F6997" s="85" t="s">
        <v>67</v>
      </c>
    </row>
    <row r="6998" spans="1:6" x14ac:dyDescent="0.25">
      <c r="A6998" s="85">
        <v>1679033997</v>
      </c>
      <c r="E6998"/>
      <c r="F6998" s="85" t="s">
        <v>68</v>
      </c>
    </row>
    <row r="6999" spans="1:6" x14ac:dyDescent="0.25">
      <c r="A6999" s="85">
        <v>1770217804</v>
      </c>
      <c r="E6999"/>
      <c r="F6999" s="85" t="s">
        <v>63</v>
      </c>
    </row>
    <row r="7000" spans="1:6" x14ac:dyDescent="0.25">
      <c r="A7000" s="85">
        <v>1184683716</v>
      </c>
      <c r="E7000"/>
      <c r="F7000" s="85" t="s">
        <v>63</v>
      </c>
    </row>
    <row r="7001" spans="1:6" x14ac:dyDescent="0.25">
      <c r="A7001" s="85">
        <v>1124039839</v>
      </c>
      <c r="E7001"/>
      <c r="F7001" s="85" t="s">
        <v>63</v>
      </c>
    </row>
    <row r="7002" spans="1:6" x14ac:dyDescent="0.25">
      <c r="A7002" s="85">
        <v>1275731739</v>
      </c>
      <c r="E7002"/>
      <c r="F7002" s="85" t="s">
        <v>66</v>
      </c>
    </row>
    <row r="7003" spans="1:6" x14ac:dyDescent="0.25">
      <c r="A7003" s="85">
        <v>1306487855</v>
      </c>
      <c r="E7003" s="64"/>
      <c r="F7003" s="85" t="s">
        <v>67</v>
      </c>
    </row>
    <row r="7004" spans="1:6" x14ac:dyDescent="0.25">
      <c r="A7004" s="85">
        <v>1912439308</v>
      </c>
      <c r="E7004" s="64"/>
      <c r="F7004" s="85" t="s">
        <v>63</v>
      </c>
    </row>
    <row r="7005" spans="1:6" x14ac:dyDescent="0.25">
      <c r="A7005" s="85">
        <v>1699386797</v>
      </c>
      <c r="E7005"/>
      <c r="F7005" s="85" t="s">
        <v>70</v>
      </c>
    </row>
    <row r="7006" spans="1:6" x14ac:dyDescent="0.25">
      <c r="A7006" s="85">
        <v>1245308931</v>
      </c>
      <c r="E7006"/>
      <c r="F7006" s="85" t="s">
        <v>66</v>
      </c>
    </row>
    <row r="7007" spans="1:6" x14ac:dyDescent="0.25">
      <c r="A7007" s="85">
        <v>1760447841</v>
      </c>
      <c r="E7007" s="64"/>
      <c r="F7007" s="85" t="s">
        <v>63</v>
      </c>
    </row>
    <row r="7008" spans="1:6" x14ac:dyDescent="0.25">
      <c r="A7008" s="85">
        <v>1225171234</v>
      </c>
      <c r="E7008" s="64"/>
      <c r="F7008" s="85" t="s">
        <v>70</v>
      </c>
    </row>
    <row r="7009" spans="1:6" x14ac:dyDescent="0.25">
      <c r="A7009" s="85">
        <v>1093068017</v>
      </c>
      <c r="E7009"/>
      <c r="F7009" s="85" t="s">
        <v>68</v>
      </c>
    </row>
    <row r="7010" spans="1:6" x14ac:dyDescent="0.25">
      <c r="A7010" s="85">
        <v>1346476132</v>
      </c>
      <c r="E7010"/>
      <c r="F7010" s="85" t="s">
        <v>66</v>
      </c>
    </row>
    <row r="7011" spans="1:6" x14ac:dyDescent="0.25">
      <c r="A7011" s="85">
        <v>1710316211</v>
      </c>
      <c r="E7011" s="64"/>
      <c r="F7011" s="85" t="s">
        <v>66</v>
      </c>
    </row>
    <row r="7012" spans="1:6" x14ac:dyDescent="0.25">
      <c r="A7012" s="85">
        <v>1811421613</v>
      </c>
      <c r="E7012"/>
      <c r="F7012" s="85" t="s">
        <v>66</v>
      </c>
    </row>
    <row r="7013" spans="1:6" x14ac:dyDescent="0.25">
      <c r="A7013" s="85">
        <v>1508481953</v>
      </c>
      <c r="E7013" s="64"/>
      <c r="F7013" s="85" t="s">
        <v>66</v>
      </c>
    </row>
    <row r="7014" spans="1:6" x14ac:dyDescent="0.25">
      <c r="A7014" s="85">
        <v>1962654681</v>
      </c>
      <c r="E7014"/>
      <c r="F7014" s="85" t="s">
        <v>66</v>
      </c>
    </row>
    <row r="7015" spans="1:6" x14ac:dyDescent="0.25">
      <c r="A7015" s="85">
        <v>1780623868</v>
      </c>
      <c r="E7015" s="64"/>
      <c r="F7015" s="85" t="s">
        <v>63</v>
      </c>
    </row>
    <row r="7016" spans="1:6" x14ac:dyDescent="0.25">
      <c r="A7016" s="85">
        <v>1801067624</v>
      </c>
      <c r="E7016" s="64"/>
      <c r="F7016" s="85" t="s">
        <v>70</v>
      </c>
    </row>
    <row r="7017" spans="1:6" x14ac:dyDescent="0.25">
      <c r="A7017" s="85">
        <v>1154652923</v>
      </c>
      <c r="E7017"/>
      <c r="F7017" s="85" t="s">
        <v>66</v>
      </c>
    </row>
    <row r="7018" spans="1:6" x14ac:dyDescent="0.25">
      <c r="A7018" s="85">
        <v>1316939226</v>
      </c>
      <c r="E7018" s="64"/>
      <c r="F7018" s="85" t="s">
        <v>70</v>
      </c>
    </row>
    <row r="7019" spans="1:6" x14ac:dyDescent="0.25">
      <c r="A7019" s="85">
        <v>1902093263</v>
      </c>
      <c r="E7019" s="64"/>
      <c r="F7019" s="85" t="s">
        <v>68</v>
      </c>
    </row>
    <row r="7020" spans="1:6" x14ac:dyDescent="0.25">
      <c r="A7020" s="85">
        <v>1275929077</v>
      </c>
      <c r="E7020" s="64"/>
      <c r="F7020" s="85" t="s">
        <v>68</v>
      </c>
    </row>
    <row r="7021" spans="1:6" x14ac:dyDescent="0.25">
      <c r="A7021" s="85">
        <v>1730743956</v>
      </c>
      <c r="E7021" s="64"/>
      <c r="F7021" s="85" t="s">
        <v>68</v>
      </c>
    </row>
    <row r="7022" spans="1:6" x14ac:dyDescent="0.25">
      <c r="A7022" s="85">
        <v>1861722290</v>
      </c>
      <c r="E7022" s="64"/>
      <c r="F7022" s="85" t="s">
        <v>66</v>
      </c>
    </row>
    <row r="7023" spans="1:6" x14ac:dyDescent="0.25">
      <c r="A7023" s="85">
        <v>1164738399</v>
      </c>
      <c r="E7023" s="64"/>
      <c r="F7023" s="85" t="s">
        <v>66</v>
      </c>
    </row>
    <row r="7024" spans="1:6" x14ac:dyDescent="0.25">
      <c r="A7024" s="85">
        <v>1871911867</v>
      </c>
      <c r="E7024"/>
      <c r="F7024" s="85" t="s">
        <v>66</v>
      </c>
    </row>
    <row r="7025" spans="1:6" x14ac:dyDescent="0.25">
      <c r="A7025" s="85">
        <v>1134784762</v>
      </c>
      <c r="E7025" s="64"/>
      <c r="F7025" s="85" t="s">
        <v>67</v>
      </c>
    </row>
    <row r="7026" spans="1:6" x14ac:dyDescent="0.25">
      <c r="A7026" s="85">
        <v>1023452034</v>
      </c>
      <c r="E7026" s="64"/>
      <c r="F7026" s="85" t="s">
        <v>63</v>
      </c>
    </row>
    <row r="7027" spans="1:6" x14ac:dyDescent="0.25">
      <c r="A7027" s="85">
        <v>1295736817</v>
      </c>
      <c r="E7027"/>
      <c r="F7027" s="85" t="s">
        <v>66</v>
      </c>
    </row>
    <row r="7028" spans="1:6" x14ac:dyDescent="0.25">
      <c r="A7028" s="85">
        <v>1811187925</v>
      </c>
      <c r="E7028" s="64"/>
      <c r="F7028" s="85" t="s">
        <v>68</v>
      </c>
    </row>
    <row r="7029" spans="1:6" x14ac:dyDescent="0.25">
      <c r="A7029" s="85">
        <v>1457337388</v>
      </c>
      <c r="E7029" s="64"/>
      <c r="F7029" s="85" t="s">
        <v>66</v>
      </c>
    </row>
    <row r="7030" spans="1:6" x14ac:dyDescent="0.25">
      <c r="A7030" s="85">
        <v>1619359262</v>
      </c>
      <c r="E7030" s="64"/>
      <c r="F7030" s="85" t="s">
        <v>66</v>
      </c>
    </row>
    <row r="7031" spans="1:6" x14ac:dyDescent="0.25">
      <c r="A7031" s="85">
        <v>1114378387</v>
      </c>
      <c r="E7031" s="64"/>
      <c r="F7031" s="85" t="s">
        <v>63</v>
      </c>
    </row>
    <row r="7032" spans="1:6" x14ac:dyDescent="0.25">
      <c r="A7032" s="85">
        <v>1629528823</v>
      </c>
      <c r="E7032" s="64"/>
      <c r="F7032" s="85" t="s">
        <v>70</v>
      </c>
    </row>
    <row r="7033" spans="1:6" x14ac:dyDescent="0.25">
      <c r="A7033" s="85">
        <v>1255992293</v>
      </c>
      <c r="E7033"/>
      <c r="F7033" s="85" t="s">
        <v>66</v>
      </c>
    </row>
    <row r="7034" spans="1:6" x14ac:dyDescent="0.25">
      <c r="A7034" s="85">
        <v>1164558326</v>
      </c>
      <c r="E7034"/>
      <c r="F7034" s="85" t="s">
        <v>70</v>
      </c>
    </row>
    <row r="7035" spans="1:6" x14ac:dyDescent="0.25">
      <c r="A7035" s="85">
        <v>1427129436</v>
      </c>
      <c r="E7035"/>
      <c r="F7035" s="85" t="s">
        <v>66</v>
      </c>
    </row>
    <row r="7036" spans="1:6" x14ac:dyDescent="0.25">
      <c r="A7036" s="85">
        <v>1184638645</v>
      </c>
      <c r="E7036" s="64"/>
      <c r="F7036" s="85" t="s">
        <v>67</v>
      </c>
    </row>
    <row r="7037" spans="1:6" x14ac:dyDescent="0.25">
      <c r="A7037" s="85">
        <v>1114993664</v>
      </c>
      <c r="E7037"/>
      <c r="F7037" s="85" t="s">
        <v>66</v>
      </c>
    </row>
    <row r="7038" spans="1:6" x14ac:dyDescent="0.25">
      <c r="A7038" s="85">
        <v>1255452751</v>
      </c>
      <c r="E7038" s="64"/>
      <c r="F7038" s="85" t="s">
        <v>66</v>
      </c>
    </row>
    <row r="7039" spans="1:6" x14ac:dyDescent="0.25">
      <c r="A7039" s="85">
        <v>1902086572</v>
      </c>
      <c r="E7039" s="64"/>
      <c r="F7039" s="85" t="s">
        <v>63</v>
      </c>
    </row>
    <row r="7040" spans="1:6" x14ac:dyDescent="0.25">
      <c r="A7040" s="85">
        <v>1962612788</v>
      </c>
      <c r="E7040"/>
      <c r="F7040" s="85" t="s">
        <v>68</v>
      </c>
    </row>
    <row r="7041" spans="1:6" x14ac:dyDescent="0.25">
      <c r="A7041" s="85">
        <v>1508186875</v>
      </c>
      <c r="E7041" s="64"/>
      <c r="F7041" s="85" t="s">
        <v>66</v>
      </c>
    </row>
    <row r="7042" spans="1:6" x14ac:dyDescent="0.25">
      <c r="A7042" s="85">
        <v>1134296064</v>
      </c>
      <c r="E7042" s="64"/>
      <c r="F7042" s="85" t="s">
        <v>67</v>
      </c>
    </row>
    <row r="7043" spans="1:6" x14ac:dyDescent="0.25">
      <c r="A7043" s="85">
        <v>1912446063</v>
      </c>
      <c r="E7043" s="64"/>
      <c r="F7043" s="85" t="s">
        <v>67</v>
      </c>
    </row>
    <row r="7044" spans="1:6" x14ac:dyDescent="0.25">
      <c r="A7044" s="85">
        <v>1871518266</v>
      </c>
      <c r="E7044"/>
      <c r="F7044" s="85" t="s">
        <v>63</v>
      </c>
    </row>
    <row r="7045" spans="1:6" x14ac:dyDescent="0.25">
      <c r="A7045" s="85">
        <v>1245322700</v>
      </c>
      <c r="E7045" s="64"/>
      <c r="F7045" s="85" t="s">
        <v>63</v>
      </c>
    </row>
    <row r="7046" spans="1:6" x14ac:dyDescent="0.25">
      <c r="A7046" s="85">
        <v>1265413876</v>
      </c>
      <c r="E7046"/>
      <c r="F7046" s="85" t="s">
        <v>63</v>
      </c>
    </row>
    <row r="7047" spans="1:6" x14ac:dyDescent="0.25">
      <c r="A7047" s="85">
        <v>1255674966</v>
      </c>
      <c r="E7047"/>
      <c r="F7047" s="85" t="s">
        <v>70</v>
      </c>
    </row>
    <row r="7048" spans="1:6" x14ac:dyDescent="0.25">
      <c r="A7048" s="85">
        <v>1518136860</v>
      </c>
      <c r="E7048" s="64"/>
      <c r="F7048" s="85" t="s">
        <v>66</v>
      </c>
    </row>
    <row r="7049" spans="1:6" x14ac:dyDescent="0.25">
      <c r="A7049" s="85">
        <v>1689061954</v>
      </c>
      <c r="E7049" s="64"/>
      <c r="F7049" s="85" t="s">
        <v>63</v>
      </c>
    </row>
    <row r="7050" spans="1:6" x14ac:dyDescent="0.25">
      <c r="A7050" s="85">
        <v>1083188635</v>
      </c>
      <c r="E7050"/>
      <c r="F7050" s="85" t="s">
        <v>68</v>
      </c>
    </row>
    <row r="7051" spans="1:6" x14ac:dyDescent="0.25">
      <c r="A7051" s="85">
        <v>1013446103</v>
      </c>
      <c r="E7051" s="64"/>
      <c r="F7051" s="85" t="s">
        <v>63</v>
      </c>
    </row>
    <row r="7052" spans="1:6" x14ac:dyDescent="0.25">
      <c r="A7052" s="85">
        <v>1699252023</v>
      </c>
      <c r="E7052" s="64"/>
      <c r="F7052" s="85" t="s">
        <v>66</v>
      </c>
    </row>
    <row r="7053" spans="1:6" x14ac:dyDescent="0.25">
      <c r="A7053" s="85">
        <v>1013090935</v>
      </c>
      <c r="E7053"/>
      <c r="F7053" s="85" t="s">
        <v>68</v>
      </c>
    </row>
    <row r="7054" spans="1:6" x14ac:dyDescent="0.25">
      <c r="A7054" s="85">
        <v>1649584350</v>
      </c>
      <c r="E7054" s="64"/>
      <c r="F7054" s="85" t="s">
        <v>68</v>
      </c>
    </row>
    <row r="7055" spans="1:6" x14ac:dyDescent="0.25">
      <c r="A7055" s="85">
        <v>1649616301</v>
      </c>
      <c r="E7055" s="64"/>
      <c r="F7055" s="85" t="s">
        <v>67</v>
      </c>
    </row>
    <row r="7056" spans="1:6" x14ac:dyDescent="0.25">
      <c r="A7056" s="85">
        <v>1508278813</v>
      </c>
      <c r="E7056"/>
      <c r="F7056" s="85" t="s">
        <v>66</v>
      </c>
    </row>
    <row r="7057" spans="1:6" x14ac:dyDescent="0.25">
      <c r="A7057" s="85">
        <v>1275184509</v>
      </c>
      <c r="E7057" s="64"/>
      <c r="F7057" s="85" t="s">
        <v>66</v>
      </c>
    </row>
    <row r="7058" spans="1:6" x14ac:dyDescent="0.25">
      <c r="A7058" s="85">
        <v>1164498648</v>
      </c>
      <c r="E7058"/>
      <c r="F7058" s="85" t="s">
        <v>66</v>
      </c>
    </row>
    <row r="7059" spans="1:6" x14ac:dyDescent="0.25">
      <c r="A7059" s="85">
        <v>1114999570</v>
      </c>
      <c r="E7059"/>
      <c r="F7059" s="85" t="s">
        <v>63</v>
      </c>
    </row>
    <row r="7060" spans="1:6" x14ac:dyDescent="0.25">
      <c r="A7060" s="85">
        <v>1629219308</v>
      </c>
      <c r="E7060" s="64"/>
      <c r="F7060" s="85" t="s">
        <v>66</v>
      </c>
    </row>
    <row r="7061" spans="1:6" x14ac:dyDescent="0.25">
      <c r="A7061" s="85">
        <v>1487831145</v>
      </c>
      <c r="E7061" s="64"/>
      <c r="F7061" s="85" t="s">
        <v>63</v>
      </c>
    </row>
    <row r="7062" spans="1:6" x14ac:dyDescent="0.25">
      <c r="A7062" s="85">
        <v>1497070320</v>
      </c>
      <c r="E7062"/>
      <c r="F7062" s="85" t="s">
        <v>70</v>
      </c>
    </row>
    <row r="7063" spans="1:6" x14ac:dyDescent="0.25">
      <c r="A7063" s="85">
        <v>1649407289</v>
      </c>
      <c r="E7063"/>
      <c r="F7063" s="85" t="s">
        <v>66</v>
      </c>
    </row>
    <row r="7064" spans="1:6" x14ac:dyDescent="0.25">
      <c r="A7064" s="85">
        <v>1336547975</v>
      </c>
      <c r="E7064" s="64"/>
      <c r="F7064" s="85" t="s">
        <v>70</v>
      </c>
    </row>
    <row r="7065" spans="1:6" x14ac:dyDescent="0.25">
      <c r="A7065" s="85">
        <v>1316558372</v>
      </c>
      <c r="E7065"/>
      <c r="F7065" s="85" t="s">
        <v>66</v>
      </c>
    </row>
    <row r="7066" spans="1:6" x14ac:dyDescent="0.25">
      <c r="A7066" s="85">
        <v>1194742064</v>
      </c>
      <c r="E7066" s="64"/>
      <c r="F7066" s="85" t="s">
        <v>70</v>
      </c>
    </row>
    <row r="7067" spans="1:6" x14ac:dyDescent="0.25">
      <c r="A7067" s="85">
        <v>1154591428</v>
      </c>
      <c r="E7067" s="64"/>
      <c r="F7067" s="85" t="s">
        <v>66</v>
      </c>
    </row>
    <row r="7068" spans="1:6" x14ac:dyDescent="0.25">
      <c r="A7068" s="85">
        <v>1265706410</v>
      </c>
      <c r="E7068" s="64"/>
      <c r="F7068" s="85" t="s">
        <v>63</v>
      </c>
    </row>
    <row r="7069" spans="1:6" x14ac:dyDescent="0.25">
      <c r="A7069" s="85">
        <v>1568769115</v>
      </c>
      <c r="E7069" s="64"/>
      <c r="F7069" s="85" t="s">
        <v>66</v>
      </c>
    </row>
    <row r="7070" spans="1:6" x14ac:dyDescent="0.25">
      <c r="A7070" s="85">
        <v>1598176729</v>
      </c>
      <c r="E7070" s="64"/>
      <c r="F7070" s="85" t="s">
        <v>68</v>
      </c>
    </row>
    <row r="7071" spans="1:6" x14ac:dyDescent="0.25">
      <c r="A7071" s="85">
        <v>1598170581</v>
      </c>
      <c r="E7071"/>
      <c r="F7071" s="85" t="s">
        <v>66</v>
      </c>
    </row>
    <row r="7072" spans="1:6" x14ac:dyDescent="0.25">
      <c r="A7072" s="85">
        <v>1528554508</v>
      </c>
      <c r="E7072"/>
      <c r="F7072" s="85" t="s">
        <v>66</v>
      </c>
    </row>
    <row r="7073" spans="1:6" x14ac:dyDescent="0.25">
      <c r="A7073" s="85">
        <v>1780241976</v>
      </c>
      <c r="E7073" s="64"/>
      <c r="F7073" s="85" t="s">
        <v>66</v>
      </c>
    </row>
    <row r="7074" spans="1:6" x14ac:dyDescent="0.25">
      <c r="A7074" s="85">
        <v>1578170791</v>
      </c>
      <c r="E7074" s="64"/>
      <c r="F7074" s="85" t="s">
        <v>66</v>
      </c>
    </row>
    <row r="7075" spans="1:6" x14ac:dyDescent="0.25">
      <c r="A7075" s="85">
        <v>1376217315</v>
      </c>
      <c r="E7075" s="64"/>
      <c r="F7075" s="85" t="s">
        <v>66</v>
      </c>
    </row>
    <row r="7076" spans="1:6" x14ac:dyDescent="0.25">
      <c r="A7076" s="85">
        <v>1871229757</v>
      </c>
      <c r="E7076" s="64"/>
      <c r="F7076" s="85" t="s">
        <v>68</v>
      </c>
    </row>
    <row r="7077" spans="1:6" x14ac:dyDescent="0.25">
      <c r="A7077" s="85">
        <v>1851374631</v>
      </c>
      <c r="E7077" s="64"/>
      <c r="F7077" s="85" t="s">
        <v>63</v>
      </c>
    </row>
    <row r="7078" spans="1:6" x14ac:dyDescent="0.25">
      <c r="A7078" s="85">
        <v>1639171481</v>
      </c>
      <c r="E7078" s="64"/>
      <c r="F7078" s="85" t="s">
        <v>70</v>
      </c>
    </row>
    <row r="7079" spans="1:6" x14ac:dyDescent="0.25">
      <c r="A7079" s="85">
        <v>1144356783</v>
      </c>
      <c r="E7079" s="64"/>
      <c r="F7079" s="85" t="s">
        <v>63</v>
      </c>
    </row>
    <row r="7080" spans="1:6" x14ac:dyDescent="0.25">
      <c r="A7080" s="85">
        <v>1881602621</v>
      </c>
      <c r="E7080" s="64"/>
      <c r="F7080" s="85" t="s">
        <v>66</v>
      </c>
    </row>
    <row r="7081" spans="1:6" x14ac:dyDescent="0.25">
      <c r="A7081" s="85">
        <v>1851393003</v>
      </c>
      <c r="E7081" s="64"/>
      <c r="F7081" s="85" t="s">
        <v>66</v>
      </c>
    </row>
    <row r="7082" spans="1:6" x14ac:dyDescent="0.25">
      <c r="A7082" s="85">
        <v>1699004150</v>
      </c>
      <c r="E7082" s="64"/>
      <c r="F7082" s="85" t="s">
        <v>63</v>
      </c>
    </row>
    <row r="7083" spans="1:6" x14ac:dyDescent="0.25">
      <c r="A7083" s="85">
        <v>1164665998</v>
      </c>
      <c r="E7083" s="64"/>
      <c r="F7083" s="85" t="s">
        <v>66</v>
      </c>
    </row>
    <row r="7084" spans="1:6" x14ac:dyDescent="0.25">
      <c r="A7084" s="85">
        <v>1700879731</v>
      </c>
      <c r="E7084" s="64"/>
      <c r="F7084" s="85" t="s">
        <v>68</v>
      </c>
    </row>
    <row r="7085" spans="1:6" x14ac:dyDescent="0.25">
      <c r="A7085" s="85">
        <v>1699735522</v>
      </c>
      <c r="E7085"/>
      <c r="F7085" s="85" t="s">
        <v>66</v>
      </c>
    </row>
    <row r="7086" spans="1:6" x14ac:dyDescent="0.25">
      <c r="A7086" s="85">
        <v>1831290717</v>
      </c>
      <c r="E7086" s="64"/>
      <c r="F7086" s="85" t="s">
        <v>66</v>
      </c>
    </row>
    <row r="7087" spans="1:6" x14ac:dyDescent="0.25">
      <c r="A7087" s="85">
        <v>1497117477</v>
      </c>
      <c r="E7087"/>
      <c r="F7087" s="85" t="s">
        <v>66</v>
      </c>
    </row>
    <row r="7088" spans="1:6" x14ac:dyDescent="0.25">
      <c r="A7088" s="85">
        <v>1558326207</v>
      </c>
      <c r="E7088" s="64"/>
      <c r="F7088" s="85" t="s">
        <v>68</v>
      </c>
    </row>
    <row r="7089" spans="1:6" x14ac:dyDescent="0.25">
      <c r="A7089" s="85">
        <v>1710468475</v>
      </c>
      <c r="E7089" s="64"/>
      <c r="F7089" s="85" t="s">
        <v>68</v>
      </c>
    </row>
    <row r="7090" spans="1:6" x14ac:dyDescent="0.25">
      <c r="A7090" s="85">
        <v>1962475707</v>
      </c>
      <c r="E7090" s="64"/>
      <c r="F7090" s="85" t="s">
        <v>63</v>
      </c>
    </row>
    <row r="7091" spans="1:6" x14ac:dyDescent="0.25">
      <c r="A7091" s="85">
        <v>1982767828</v>
      </c>
      <c r="E7091" s="64"/>
      <c r="F7091" s="85" t="s">
        <v>66</v>
      </c>
    </row>
    <row r="7092" spans="1:6" x14ac:dyDescent="0.25">
      <c r="A7092" s="85">
        <v>1538180575</v>
      </c>
      <c r="E7092" s="64"/>
      <c r="F7092" s="85" t="s">
        <v>66</v>
      </c>
    </row>
    <row r="7093" spans="1:6" x14ac:dyDescent="0.25">
      <c r="A7093" s="85">
        <v>1306830187</v>
      </c>
      <c r="E7093"/>
      <c r="F7093" s="85" t="s">
        <v>67</v>
      </c>
    </row>
    <row r="7094" spans="1:6" x14ac:dyDescent="0.25">
      <c r="A7094" s="85">
        <v>1073625562</v>
      </c>
      <c r="E7094"/>
      <c r="F7094" s="85" t="s">
        <v>66</v>
      </c>
    </row>
    <row r="7095" spans="1:6" x14ac:dyDescent="0.25">
      <c r="A7095" s="85">
        <v>1023049590</v>
      </c>
      <c r="E7095"/>
      <c r="F7095" s="85" t="s">
        <v>67</v>
      </c>
    </row>
    <row r="7096" spans="1:6" x14ac:dyDescent="0.25">
      <c r="A7096" s="85">
        <v>1558705814</v>
      </c>
      <c r="E7096"/>
      <c r="F7096" s="85" t="s">
        <v>66</v>
      </c>
    </row>
    <row r="7097" spans="1:6" x14ac:dyDescent="0.25">
      <c r="A7097" s="85">
        <v>1275507600</v>
      </c>
      <c r="E7097"/>
      <c r="F7097" s="85" t="s">
        <v>66</v>
      </c>
    </row>
    <row r="7098" spans="1:6" x14ac:dyDescent="0.25">
      <c r="A7098" s="85">
        <v>1164716577</v>
      </c>
      <c r="E7098" s="64"/>
      <c r="F7098" s="85" t="s">
        <v>66</v>
      </c>
    </row>
    <row r="7099" spans="1:6" x14ac:dyDescent="0.25">
      <c r="A7099" s="85">
        <v>1942542444</v>
      </c>
      <c r="E7099"/>
      <c r="F7099" s="85" t="s">
        <v>63</v>
      </c>
    </row>
    <row r="7100" spans="1:6" x14ac:dyDescent="0.25">
      <c r="A7100" s="85">
        <v>1134548472</v>
      </c>
      <c r="E7100"/>
      <c r="F7100" s="85" t="s">
        <v>63</v>
      </c>
    </row>
    <row r="7101" spans="1:6" x14ac:dyDescent="0.25">
      <c r="A7101" s="85">
        <v>1205364759</v>
      </c>
      <c r="E7101" s="64"/>
      <c r="F7101" s="85" t="s">
        <v>67</v>
      </c>
    </row>
    <row r="7102" spans="1:6" x14ac:dyDescent="0.25">
      <c r="A7102" s="85">
        <v>1861855686</v>
      </c>
      <c r="E7102" s="64"/>
      <c r="F7102" s="85" t="s">
        <v>66</v>
      </c>
    </row>
    <row r="7103" spans="1:6" x14ac:dyDescent="0.25">
      <c r="A7103" s="85">
        <v>1972002491</v>
      </c>
      <c r="E7103" s="64"/>
      <c r="F7103" s="85" t="s">
        <v>66</v>
      </c>
    </row>
    <row r="7104" spans="1:6" x14ac:dyDescent="0.25">
      <c r="A7104" s="85">
        <v>1417614462</v>
      </c>
      <c r="E7104"/>
      <c r="F7104" s="85" t="s">
        <v>66</v>
      </c>
    </row>
    <row r="7105" spans="1:6" x14ac:dyDescent="0.25">
      <c r="A7105" s="85">
        <v>1215921473</v>
      </c>
      <c r="E7105" s="64"/>
      <c r="F7105" s="85" t="s">
        <v>66</v>
      </c>
    </row>
    <row r="7106" spans="1:6" x14ac:dyDescent="0.25">
      <c r="A7106" s="85">
        <v>1962416776</v>
      </c>
      <c r="E7106"/>
      <c r="F7106" s="85" t="s">
        <v>66</v>
      </c>
    </row>
    <row r="7107" spans="1:6" x14ac:dyDescent="0.25">
      <c r="A7107" s="85">
        <v>1821044173</v>
      </c>
      <c r="E7107"/>
      <c r="F7107" s="85" t="s">
        <v>63</v>
      </c>
    </row>
    <row r="7108" spans="1:6" x14ac:dyDescent="0.25">
      <c r="A7108" s="85">
        <v>1952311797</v>
      </c>
      <c r="E7108" s="64"/>
      <c r="F7108" s="85" t="s">
        <v>63</v>
      </c>
    </row>
    <row r="7109" spans="1:6" x14ac:dyDescent="0.25">
      <c r="A7109" s="85">
        <v>1356692230</v>
      </c>
      <c r="E7109" s="64"/>
      <c r="F7109" s="85" t="s">
        <v>68</v>
      </c>
    </row>
    <row r="7110" spans="1:6" x14ac:dyDescent="0.25">
      <c r="A7110" s="85">
        <v>1033409891</v>
      </c>
      <c r="E7110" s="64"/>
      <c r="F7110" s="85" t="s">
        <v>63</v>
      </c>
    </row>
    <row r="7111" spans="1:6" x14ac:dyDescent="0.25">
      <c r="A7111" s="85">
        <v>1366837890</v>
      </c>
      <c r="E7111"/>
      <c r="F7111" s="85" t="s">
        <v>66</v>
      </c>
    </row>
    <row r="7112" spans="1:6" x14ac:dyDescent="0.25">
      <c r="A7112" s="85">
        <v>1912083353</v>
      </c>
      <c r="E7112" s="64"/>
      <c r="F7112" s="85" t="s">
        <v>66</v>
      </c>
    </row>
    <row r="7113" spans="1:6" x14ac:dyDescent="0.25">
      <c r="A7113" s="85">
        <v>1770630162</v>
      </c>
      <c r="E7113" s="64"/>
      <c r="F7113" s="85" t="s">
        <v>66</v>
      </c>
    </row>
    <row r="7114" spans="1:6" x14ac:dyDescent="0.25">
      <c r="A7114" s="85">
        <v>1184821274</v>
      </c>
      <c r="E7114" s="64"/>
      <c r="F7114" s="85" t="s">
        <v>70</v>
      </c>
    </row>
    <row r="7115" spans="1:6" x14ac:dyDescent="0.25">
      <c r="A7115" s="85">
        <v>1275570988</v>
      </c>
      <c r="E7115"/>
      <c r="F7115" s="85" t="s">
        <v>70</v>
      </c>
    </row>
    <row r="7116" spans="1:6" x14ac:dyDescent="0.25">
      <c r="A7116" s="85">
        <v>1073047114</v>
      </c>
      <c r="E7116"/>
      <c r="F7116" s="85" t="s">
        <v>63</v>
      </c>
    </row>
    <row r="7117" spans="1:6" x14ac:dyDescent="0.25">
      <c r="A7117" s="85">
        <v>1770160814</v>
      </c>
      <c r="E7117" s="64"/>
      <c r="F7117" s="85" t="s">
        <v>67</v>
      </c>
    </row>
    <row r="7118" spans="1:6" x14ac:dyDescent="0.25">
      <c r="A7118" s="85">
        <v>1861254542</v>
      </c>
      <c r="E7118"/>
      <c r="F7118" s="85" t="s">
        <v>66</v>
      </c>
    </row>
    <row r="7119" spans="1:6" x14ac:dyDescent="0.25">
      <c r="A7119" s="85">
        <v>1023232527</v>
      </c>
      <c r="E7119" s="64"/>
      <c r="F7119" s="85" t="s">
        <v>66</v>
      </c>
    </row>
    <row r="7120" spans="1:6" x14ac:dyDescent="0.25">
      <c r="A7120" s="85">
        <v>1518953983</v>
      </c>
      <c r="E7120" s="64"/>
      <c r="F7120" s="85" t="s">
        <v>63</v>
      </c>
    </row>
    <row r="7121" spans="1:6" x14ac:dyDescent="0.25">
      <c r="A7121" s="85">
        <v>1659565943</v>
      </c>
      <c r="E7121"/>
      <c r="F7121" s="85" t="s">
        <v>66</v>
      </c>
    </row>
    <row r="7122" spans="1:6" x14ac:dyDescent="0.25">
      <c r="A7122" s="85">
        <v>1396860169</v>
      </c>
      <c r="E7122"/>
      <c r="F7122" s="85" t="s">
        <v>63</v>
      </c>
    </row>
    <row r="7123" spans="1:6" x14ac:dyDescent="0.25">
      <c r="A7123" s="85">
        <v>1033506910</v>
      </c>
      <c r="E7123"/>
      <c r="F7123" s="85" t="s">
        <v>66</v>
      </c>
    </row>
    <row r="7124" spans="1:6" x14ac:dyDescent="0.25">
      <c r="A7124" s="85">
        <v>1700352382</v>
      </c>
      <c r="E7124"/>
      <c r="F7124" s="85" t="s">
        <v>63</v>
      </c>
    </row>
    <row r="7125" spans="1:6" x14ac:dyDescent="0.25">
      <c r="A7125" s="85">
        <v>1619437001</v>
      </c>
      <c r="E7125"/>
      <c r="F7125" s="85" t="s">
        <v>66</v>
      </c>
    </row>
    <row r="7126" spans="1:6" x14ac:dyDescent="0.25">
      <c r="A7126" s="85">
        <v>1811974298</v>
      </c>
      <c r="E7126" s="64"/>
      <c r="F7126" s="85" t="s">
        <v>68</v>
      </c>
    </row>
    <row r="7127" spans="1:6" x14ac:dyDescent="0.25">
      <c r="A7127" s="85">
        <v>1275787053</v>
      </c>
      <c r="E7127"/>
      <c r="F7127" s="85" t="s">
        <v>70</v>
      </c>
    </row>
    <row r="7128" spans="1:6" x14ac:dyDescent="0.25">
      <c r="A7128" s="85">
        <v>1578729398</v>
      </c>
      <c r="E7128"/>
      <c r="F7128" s="85" t="s">
        <v>63</v>
      </c>
    </row>
    <row r="7129" spans="1:6" x14ac:dyDescent="0.25">
      <c r="A7129" s="85">
        <v>1265431563</v>
      </c>
      <c r="E7129" s="64"/>
      <c r="F7129" s="85" t="s">
        <v>66</v>
      </c>
    </row>
    <row r="7130" spans="1:6" x14ac:dyDescent="0.25">
      <c r="A7130" s="85">
        <v>1922054733</v>
      </c>
      <c r="E7130"/>
      <c r="F7130" s="85" t="s">
        <v>63</v>
      </c>
    </row>
    <row r="7131" spans="1:6" x14ac:dyDescent="0.25">
      <c r="A7131" s="85">
        <v>1972923431</v>
      </c>
      <c r="E7131" s="64"/>
      <c r="F7131" s="85" t="s">
        <v>66</v>
      </c>
    </row>
    <row r="7132" spans="1:6" x14ac:dyDescent="0.25">
      <c r="A7132" s="85">
        <v>1134232051</v>
      </c>
      <c r="E7132"/>
      <c r="F7132" s="85" t="s">
        <v>66</v>
      </c>
    </row>
    <row r="7133" spans="1:6" x14ac:dyDescent="0.25">
      <c r="A7133" s="85">
        <v>1659791663</v>
      </c>
      <c r="E7133" s="64"/>
      <c r="F7133" s="85" t="s">
        <v>66</v>
      </c>
    </row>
    <row r="7134" spans="1:6" x14ac:dyDescent="0.25">
      <c r="A7134" s="85">
        <v>1831761287</v>
      </c>
      <c r="E7134" s="64"/>
      <c r="F7134" s="85" t="s">
        <v>66</v>
      </c>
    </row>
    <row r="7135" spans="1:6" x14ac:dyDescent="0.25">
      <c r="A7135" s="85">
        <v>1972563864</v>
      </c>
      <c r="E7135" s="64"/>
      <c r="F7135" s="85" t="s">
        <v>66</v>
      </c>
    </row>
    <row r="7136" spans="1:6" x14ac:dyDescent="0.25">
      <c r="A7136" s="85">
        <v>1770883787</v>
      </c>
      <c r="E7136"/>
      <c r="F7136" s="85" t="s">
        <v>66</v>
      </c>
    </row>
    <row r="7137" spans="1:6" x14ac:dyDescent="0.25">
      <c r="A7137" s="85">
        <v>1386728475</v>
      </c>
      <c r="E7137" s="64"/>
      <c r="F7137" s="85" t="s">
        <v>70</v>
      </c>
    </row>
    <row r="7138" spans="1:6" x14ac:dyDescent="0.25">
      <c r="A7138" s="85">
        <v>1548487432</v>
      </c>
      <c r="E7138" s="64"/>
      <c r="F7138" s="85" t="s">
        <v>66</v>
      </c>
    </row>
    <row r="7139" spans="1:6" x14ac:dyDescent="0.25">
      <c r="A7139" s="85">
        <v>1639500945</v>
      </c>
      <c r="E7139" s="64"/>
      <c r="F7139" s="85" t="s">
        <v>66</v>
      </c>
    </row>
    <row r="7140" spans="1:6" x14ac:dyDescent="0.25">
      <c r="A7140" s="85">
        <v>1356603153</v>
      </c>
      <c r="E7140" s="64"/>
      <c r="F7140" s="85" t="s">
        <v>66</v>
      </c>
    </row>
    <row r="7141" spans="1:6" x14ac:dyDescent="0.25">
      <c r="A7141" s="85">
        <v>1790796449</v>
      </c>
      <c r="E7141" s="64"/>
      <c r="F7141" s="85" t="s">
        <v>67</v>
      </c>
    </row>
    <row r="7142" spans="1:6" x14ac:dyDescent="0.25">
      <c r="A7142" s="85">
        <v>1306073382</v>
      </c>
      <c r="E7142" s="64"/>
      <c r="F7142" s="85" t="s">
        <v>70</v>
      </c>
    </row>
    <row r="7143" spans="1:6" x14ac:dyDescent="0.25">
      <c r="A7143" s="85">
        <v>1306009907</v>
      </c>
      <c r="E7143"/>
      <c r="F7143" s="85" t="s">
        <v>66</v>
      </c>
    </row>
    <row r="7144" spans="1:6" x14ac:dyDescent="0.25">
      <c r="A7144" s="85">
        <v>1669756508</v>
      </c>
      <c r="E7144" s="64"/>
      <c r="F7144" s="85" t="s">
        <v>63</v>
      </c>
    </row>
    <row r="7145" spans="1:6" x14ac:dyDescent="0.25">
      <c r="A7145" s="85">
        <v>1023541109</v>
      </c>
      <c r="E7145" s="64"/>
      <c r="F7145" s="85" t="s">
        <v>66</v>
      </c>
    </row>
    <row r="7146" spans="1:6" x14ac:dyDescent="0.25">
      <c r="A7146" s="85">
        <v>1053175935</v>
      </c>
      <c r="E7146"/>
      <c r="F7146" s="85" t="s">
        <v>67</v>
      </c>
    </row>
    <row r="7147" spans="1:6" x14ac:dyDescent="0.25">
      <c r="A7147" s="85">
        <v>1720023328</v>
      </c>
      <c r="E7147" s="64"/>
      <c r="F7147" s="85" t="s">
        <v>66</v>
      </c>
    </row>
    <row r="7148" spans="1:6" x14ac:dyDescent="0.25">
      <c r="A7148" s="85">
        <v>1851596571</v>
      </c>
      <c r="E7148"/>
      <c r="F7148" s="85" t="s">
        <v>70</v>
      </c>
    </row>
    <row r="7149" spans="1:6" x14ac:dyDescent="0.25">
      <c r="A7149" s="85">
        <v>1538240007</v>
      </c>
      <c r="E7149" s="64"/>
      <c r="F7149" s="85" t="s">
        <v>70</v>
      </c>
    </row>
    <row r="7150" spans="1:6" x14ac:dyDescent="0.25">
      <c r="A7150" s="85">
        <v>1487613170</v>
      </c>
      <c r="E7150" s="64"/>
      <c r="F7150" s="85" t="s">
        <v>66</v>
      </c>
    </row>
    <row r="7151" spans="1:6" x14ac:dyDescent="0.25">
      <c r="A7151" s="85">
        <v>1538163191</v>
      </c>
      <c r="E7151" s="64"/>
      <c r="F7151" s="85" t="s">
        <v>63</v>
      </c>
    </row>
    <row r="7152" spans="1:6" x14ac:dyDescent="0.25">
      <c r="A7152" s="85">
        <v>1861598518</v>
      </c>
      <c r="E7152" s="64"/>
      <c r="F7152" s="85" t="s">
        <v>63</v>
      </c>
    </row>
    <row r="7153" spans="1:6" x14ac:dyDescent="0.25">
      <c r="A7153" s="85">
        <v>1235450792</v>
      </c>
      <c r="E7153"/>
      <c r="F7153" s="85" t="s">
        <v>67</v>
      </c>
    </row>
    <row r="7154" spans="1:6" x14ac:dyDescent="0.25">
      <c r="A7154" s="85">
        <v>1770762668</v>
      </c>
      <c r="E7154"/>
      <c r="F7154" s="85" t="s">
        <v>66</v>
      </c>
    </row>
    <row r="7155" spans="1:6" x14ac:dyDescent="0.25">
      <c r="A7155" s="85">
        <v>1649397241</v>
      </c>
      <c r="E7155" s="64"/>
      <c r="F7155" s="85" t="s">
        <v>66</v>
      </c>
    </row>
    <row r="7156" spans="1:6" x14ac:dyDescent="0.25">
      <c r="A7156" s="85">
        <v>1811359599</v>
      </c>
      <c r="E7156" s="64"/>
      <c r="F7156" s="85" t="s">
        <v>67</v>
      </c>
    </row>
    <row r="7157" spans="1:6" x14ac:dyDescent="0.25">
      <c r="A7157" s="85">
        <v>1619975299</v>
      </c>
      <c r="E7157" s="64"/>
      <c r="F7157" s="85" t="s">
        <v>66</v>
      </c>
    </row>
    <row r="7158" spans="1:6" x14ac:dyDescent="0.25">
      <c r="A7158" s="85">
        <v>1619993086</v>
      </c>
      <c r="E7158" s="64"/>
      <c r="F7158" s="85" t="s">
        <v>67</v>
      </c>
    </row>
    <row r="7159" spans="1:6" x14ac:dyDescent="0.25">
      <c r="A7159" s="85">
        <v>1356705800</v>
      </c>
      <c r="E7159"/>
      <c r="F7159" s="85" t="s">
        <v>63</v>
      </c>
    </row>
    <row r="7160" spans="1:6" x14ac:dyDescent="0.25">
      <c r="A7160" s="85">
        <v>1760021752</v>
      </c>
      <c r="E7160" s="64"/>
      <c r="F7160" s="85" t="s">
        <v>68</v>
      </c>
    </row>
    <row r="7161" spans="1:6" x14ac:dyDescent="0.25">
      <c r="A7161" s="85">
        <v>1083602338</v>
      </c>
      <c r="E7161"/>
      <c r="F7161" s="85" t="s">
        <v>70</v>
      </c>
    </row>
    <row r="7162" spans="1:6" x14ac:dyDescent="0.25">
      <c r="A7162" s="85">
        <v>1013998582</v>
      </c>
      <c r="E7162" s="64"/>
      <c r="F7162" s="85" t="s">
        <v>70</v>
      </c>
    </row>
    <row r="7163" spans="1:6" x14ac:dyDescent="0.25">
      <c r="A7163" s="85">
        <v>1952744484</v>
      </c>
      <c r="E7163" s="64"/>
      <c r="F7163" s="85" t="s">
        <v>70</v>
      </c>
    </row>
    <row r="7164" spans="1:6" x14ac:dyDescent="0.25">
      <c r="A7164" s="85">
        <v>1952393506</v>
      </c>
      <c r="E7164" s="64"/>
      <c r="F7164" s="85" t="s">
        <v>67</v>
      </c>
    </row>
    <row r="7165" spans="1:6" x14ac:dyDescent="0.25">
      <c r="A7165" s="85">
        <v>1235191800</v>
      </c>
      <c r="E7165"/>
      <c r="F7165" s="85" t="s">
        <v>66</v>
      </c>
    </row>
    <row r="7166" spans="1:6" x14ac:dyDescent="0.25">
      <c r="A7166" s="85">
        <v>1851611321</v>
      </c>
      <c r="E7166"/>
      <c r="F7166" s="85" t="s">
        <v>68</v>
      </c>
    </row>
    <row r="7167" spans="1:6" x14ac:dyDescent="0.25">
      <c r="A7167" s="85">
        <v>1902199789</v>
      </c>
      <c r="E7167" s="64"/>
      <c r="F7167" s="85" t="s">
        <v>66</v>
      </c>
    </row>
    <row r="7168" spans="1:6" x14ac:dyDescent="0.25">
      <c r="A7168" s="85">
        <v>1497798904</v>
      </c>
      <c r="E7168" s="64"/>
      <c r="F7168" s="85" t="s">
        <v>63</v>
      </c>
    </row>
    <row r="7169" spans="1:6" x14ac:dyDescent="0.25">
      <c r="A7169" s="85">
        <v>1396853255</v>
      </c>
      <c r="E7169"/>
      <c r="F7169" s="85" t="s">
        <v>68</v>
      </c>
    </row>
    <row r="7170" spans="1:6" x14ac:dyDescent="0.25">
      <c r="A7170" s="85">
        <v>1679512941</v>
      </c>
      <c r="E7170" s="64"/>
      <c r="F7170" s="85" t="s">
        <v>63</v>
      </c>
    </row>
    <row r="7171" spans="1:6" x14ac:dyDescent="0.25">
      <c r="A7171" s="85">
        <v>1063650604</v>
      </c>
      <c r="E7171" s="64"/>
      <c r="F7171" s="85" t="s">
        <v>68</v>
      </c>
    </row>
    <row r="7172" spans="1:6" x14ac:dyDescent="0.25">
      <c r="A7172" s="85">
        <v>1649690637</v>
      </c>
      <c r="E7172" s="64"/>
      <c r="F7172" s="85" t="s">
        <v>66</v>
      </c>
    </row>
    <row r="7173" spans="1:6" x14ac:dyDescent="0.25">
      <c r="A7173" s="85">
        <v>1093260093</v>
      </c>
      <c r="E7173" s="64"/>
      <c r="F7173" s="85" t="s">
        <v>66</v>
      </c>
    </row>
    <row r="7174" spans="1:6" x14ac:dyDescent="0.25">
      <c r="A7174" s="85">
        <v>1194255612</v>
      </c>
      <c r="E7174"/>
      <c r="F7174" s="85" t="s">
        <v>70</v>
      </c>
    </row>
    <row r="7175" spans="1:6" x14ac:dyDescent="0.25">
      <c r="A7175" s="85">
        <v>1710539879</v>
      </c>
      <c r="E7175" s="64"/>
      <c r="F7175" s="85" t="s">
        <v>66</v>
      </c>
    </row>
    <row r="7176" spans="1:6" x14ac:dyDescent="0.25">
      <c r="A7176" s="85">
        <v>1023124054</v>
      </c>
      <c r="E7176" s="64"/>
      <c r="F7176" s="85" t="s">
        <v>67</v>
      </c>
    </row>
    <row r="7177" spans="1:6" x14ac:dyDescent="0.25">
      <c r="A7177" s="85">
        <v>1043205537</v>
      </c>
      <c r="E7177" s="64"/>
      <c r="F7177" s="85" t="s">
        <v>66</v>
      </c>
    </row>
    <row r="7178" spans="1:6" x14ac:dyDescent="0.25">
      <c r="A7178" s="85">
        <v>1043465214</v>
      </c>
      <c r="E7178" s="64"/>
      <c r="F7178" s="85" t="s">
        <v>67</v>
      </c>
    </row>
    <row r="7179" spans="1:6" x14ac:dyDescent="0.25">
      <c r="A7179" s="85">
        <v>1841732617</v>
      </c>
      <c r="E7179" s="64"/>
      <c r="F7179" s="85" t="s">
        <v>68</v>
      </c>
    </row>
    <row r="7180" spans="1:6" x14ac:dyDescent="0.25">
      <c r="A7180" s="85">
        <v>1275551244</v>
      </c>
      <c r="E7180"/>
      <c r="F7180" s="85" t="s">
        <v>66</v>
      </c>
    </row>
    <row r="7181" spans="1:6" x14ac:dyDescent="0.25">
      <c r="A7181" s="85">
        <v>1598848194</v>
      </c>
      <c r="E7181" s="64"/>
      <c r="F7181" s="85" t="s">
        <v>63</v>
      </c>
    </row>
    <row r="7182" spans="1:6" x14ac:dyDescent="0.25">
      <c r="A7182" s="85">
        <v>1770565434</v>
      </c>
      <c r="E7182" s="64"/>
      <c r="F7182" s="85" t="s">
        <v>66</v>
      </c>
    </row>
    <row r="7183" spans="1:6" x14ac:dyDescent="0.25">
      <c r="A7183" s="85">
        <v>1659471720</v>
      </c>
      <c r="E7183"/>
      <c r="F7183" s="85" t="s">
        <v>70</v>
      </c>
    </row>
    <row r="7184" spans="1:6" x14ac:dyDescent="0.25">
      <c r="A7184" s="85">
        <v>1588003495</v>
      </c>
      <c r="E7184"/>
      <c r="F7184" s="85" t="s">
        <v>63</v>
      </c>
    </row>
    <row r="7185" spans="1:6" x14ac:dyDescent="0.25">
      <c r="A7185" s="85">
        <v>1164859518</v>
      </c>
      <c r="E7185" s="64"/>
      <c r="F7185" s="85" t="s">
        <v>67</v>
      </c>
    </row>
    <row r="7186" spans="1:6" x14ac:dyDescent="0.25">
      <c r="A7186" s="85">
        <v>1477014363</v>
      </c>
      <c r="E7186" s="64"/>
      <c r="F7186" s="85" t="s">
        <v>67</v>
      </c>
    </row>
    <row r="7187" spans="1:6" x14ac:dyDescent="0.25">
      <c r="A7187" s="85">
        <v>1659915171</v>
      </c>
      <c r="E7187"/>
      <c r="F7187" s="85" t="s">
        <v>66</v>
      </c>
    </row>
    <row r="7188" spans="1:6" x14ac:dyDescent="0.25">
      <c r="A7188" s="85">
        <v>1801846043</v>
      </c>
      <c r="E7188" s="64"/>
      <c r="F7188" s="85" t="s">
        <v>63</v>
      </c>
    </row>
    <row r="7189" spans="1:6" x14ac:dyDescent="0.25">
      <c r="A7189" s="85">
        <v>1659356541</v>
      </c>
      <c r="E7189"/>
      <c r="F7189" s="85" t="s">
        <v>66</v>
      </c>
    </row>
    <row r="7190" spans="1:6" x14ac:dyDescent="0.25">
      <c r="A7190" s="85">
        <v>1871793786</v>
      </c>
      <c r="E7190" s="64"/>
      <c r="F7190" s="85" t="s">
        <v>66</v>
      </c>
    </row>
    <row r="7191" spans="1:6" x14ac:dyDescent="0.25">
      <c r="A7191" s="85">
        <v>1457645533</v>
      </c>
      <c r="E7191"/>
      <c r="F7191" s="85" t="s">
        <v>63</v>
      </c>
    </row>
    <row r="7192" spans="1:6" x14ac:dyDescent="0.25">
      <c r="A7192" s="85">
        <v>1194791194</v>
      </c>
      <c r="E7192" s="64"/>
      <c r="F7192" s="85" t="s">
        <v>66</v>
      </c>
    </row>
    <row r="7193" spans="1:6" x14ac:dyDescent="0.25">
      <c r="A7193" s="85">
        <v>1649566571</v>
      </c>
      <c r="E7193"/>
      <c r="F7193" s="85" t="s">
        <v>67</v>
      </c>
    </row>
    <row r="7194" spans="1:6" x14ac:dyDescent="0.25">
      <c r="A7194" s="85">
        <v>1972181303</v>
      </c>
      <c r="E7194" s="64"/>
      <c r="F7194" s="85" t="s">
        <v>66</v>
      </c>
    </row>
    <row r="7195" spans="1:6" x14ac:dyDescent="0.25">
      <c r="A7195" s="85">
        <v>1033614839</v>
      </c>
      <c r="E7195" s="64"/>
      <c r="F7195" s="85" t="s">
        <v>66</v>
      </c>
    </row>
    <row r="7196" spans="1:6" x14ac:dyDescent="0.25">
      <c r="A7196" s="85">
        <v>1215957899</v>
      </c>
      <c r="E7196" s="64"/>
      <c r="F7196" s="85" t="s">
        <v>67</v>
      </c>
    </row>
    <row r="7197" spans="1:6" x14ac:dyDescent="0.25">
      <c r="A7197" s="85">
        <v>1548585193</v>
      </c>
      <c r="E7197"/>
      <c r="F7197" s="85" t="s">
        <v>68</v>
      </c>
    </row>
    <row r="7198" spans="1:6" x14ac:dyDescent="0.25">
      <c r="A7198" s="85">
        <v>1588942775</v>
      </c>
      <c r="E7198"/>
      <c r="F7198" s="85" t="s">
        <v>66</v>
      </c>
    </row>
    <row r="7199" spans="1:6" x14ac:dyDescent="0.25">
      <c r="A7199" s="85">
        <v>1073908885</v>
      </c>
      <c r="E7199" s="64"/>
      <c r="F7199" s="85" t="s">
        <v>66</v>
      </c>
    </row>
    <row r="7200" spans="1:6" x14ac:dyDescent="0.25">
      <c r="A7200" s="85">
        <v>1528766417</v>
      </c>
      <c r="E7200"/>
      <c r="F7200" s="85" t="s">
        <v>66</v>
      </c>
    </row>
    <row r="7201" spans="1:6" x14ac:dyDescent="0.25">
      <c r="A7201" s="85">
        <v>1811929029</v>
      </c>
      <c r="E7201"/>
      <c r="F7201" s="85" t="s">
        <v>63</v>
      </c>
    </row>
    <row r="7202" spans="1:6" x14ac:dyDescent="0.25">
      <c r="A7202" s="85">
        <v>1568414720</v>
      </c>
      <c r="E7202" s="64"/>
      <c r="F7202" s="85" t="s">
        <v>63</v>
      </c>
    </row>
    <row r="7203" spans="1:6" x14ac:dyDescent="0.25">
      <c r="A7203" s="85">
        <v>1851585012</v>
      </c>
      <c r="E7203" s="64"/>
      <c r="F7203" s="85" t="s">
        <v>66</v>
      </c>
    </row>
    <row r="7204" spans="1:6" x14ac:dyDescent="0.25">
      <c r="A7204" s="85">
        <v>1114154283</v>
      </c>
      <c r="E7204" s="64"/>
      <c r="F7204" s="85" t="s">
        <v>66</v>
      </c>
    </row>
    <row r="7205" spans="1:6" x14ac:dyDescent="0.25">
      <c r="A7205" s="85">
        <v>1770926909</v>
      </c>
      <c r="E7205" s="64"/>
      <c r="F7205" s="85" t="s">
        <v>66</v>
      </c>
    </row>
    <row r="7206" spans="1:6" x14ac:dyDescent="0.25">
      <c r="A7206" s="85">
        <v>1134546070</v>
      </c>
      <c r="E7206" s="64"/>
      <c r="F7206" s="85" t="s">
        <v>66</v>
      </c>
    </row>
    <row r="7207" spans="1:6" x14ac:dyDescent="0.25">
      <c r="A7207" s="85">
        <v>1972032258</v>
      </c>
      <c r="E7207" s="64"/>
      <c r="F7207" s="85" t="s">
        <v>66</v>
      </c>
    </row>
    <row r="7208" spans="1:6" x14ac:dyDescent="0.25">
      <c r="A7208" s="85">
        <v>1568033132</v>
      </c>
      <c r="E7208" s="64"/>
      <c r="F7208" s="85" t="s">
        <v>68</v>
      </c>
    </row>
    <row r="7209" spans="1:6" x14ac:dyDescent="0.25">
      <c r="A7209" s="85">
        <v>1093809089</v>
      </c>
      <c r="E7209"/>
      <c r="F7209" s="85" t="s">
        <v>66</v>
      </c>
    </row>
    <row r="7210" spans="1:6" x14ac:dyDescent="0.25">
      <c r="A7210" s="85">
        <v>1982646386</v>
      </c>
      <c r="E7210"/>
      <c r="F7210" s="85" t="s">
        <v>70</v>
      </c>
    </row>
    <row r="7211" spans="1:6" x14ac:dyDescent="0.25">
      <c r="A7211" s="85">
        <v>1649497900</v>
      </c>
      <c r="E7211"/>
      <c r="F7211" s="85" t="s">
        <v>66</v>
      </c>
    </row>
    <row r="7212" spans="1:6" x14ac:dyDescent="0.25">
      <c r="A7212" s="85">
        <v>1881758985</v>
      </c>
      <c r="E7212" s="64"/>
      <c r="F7212" s="85" t="s">
        <v>66</v>
      </c>
    </row>
    <row r="7213" spans="1:6" x14ac:dyDescent="0.25">
      <c r="A7213" s="85">
        <v>1033503453</v>
      </c>
      <c r="E7213"/>
      <c r="F7213" s="85" t="s">
        <v>66</v>
      </c>
    </row>
    <row r="7214" spans="1:6" x14ac:dyDescent="0.25">
      <c r="A7214" s="85">
        <v>1629633474</v>
      </c>
      <c r="E7214" s="64"/>
      <c r="F7214" s="85" t="s">
        <v>66</v>
      </c>
    </row>
    <row r="7215" spans="1:6" x14ac:dyDescent="0.25">
      <c r="A7215" s="85">
        <v>1881306769</v>
      </c>
      <c r="E7215" s="64"/>
      <c r="F7215" s="85" t="s">
        <v>66</v>
      </c>
    </row>
    <row r="7216" spans="1:6" x14ac:dyDescent="0.25">
      <c r="A7216" s="85">
        <v>1295720191</v>
      </c>
      <c r="E7216"/>
      <c r="F7216" s="85" t="s">
        <v>70</v>
      </c>
    </row>
    <row r="7217" spans="1:6" x14ac:dyDescent="0.25">
      <c r="A7217" s="85">
        <v>1225092349</v>
      </c>
      <c r="E7217"/>
      <c r="F7217" s="85" t="s">
        <v>68</v>
      </c>
    </row>
    <row r="7218" spans="1:6" x14ac:dyDescent="0.25">
      <c r="A7218" s="85">
        <v>1366547705</v>
      </c>
      <c r="E7218" s="64"/>
      <c r="F7218" s="85" t="s">
        <v>70</v>
      </c>
    </row>
    <row r="7219" spans="1:6" x14ac:dyDescent="0.25">
      <c r="A7219" s="85">
        <v>1831457779</v>
      </c>
      <c r="E7219" s="64"/>
      <c r="F7219" s="85" t="s">
        <v>63</v>
      </c>
    </row>
    <row r="7220" spans="1:6" x14ac:dyDescent="0.25">
      <c r="A7220" s="85">
        <v>1720576473</v>
      </c>
      <c r="E7220"/>
      <c r="F7220" s="85" t="s">
        <v>67</v>
      </c>
    </row>
    <row r="7221" spans="1:6" x14ac:dyDescent="0.25">
      <c r="A7221" s="85">
        <v>1528781879</v>
      </c>
      <c r="E7221" s="64"/>
      <c r="F7221" s="85" t="s">
        <v>68</v>
      </c>
    </row>
    <row r="7222" spans="1:6" x14ac:dyDescent="0.25">
      <c r="A7222" s="85">
        <v>1922070218</v>
      </c>
      <c r="E7222"/>
      <c r="F7222" s="85" t="s">
        <v>70</v>
      </c>
    </row>
    <row r="7223" spans="1:6" x14ac:dyDescent="0.25">
      <c r="A7223" s="85">
        <v>1497715726</v>
      </c>
      <c r="E7223" s="64"/>
      <c r="F7223" s="85" t="s">
        <v>70</v>
      </c>
    </row>
    <row r="7224" spans="1:6" x14ac:dyDescent="0.25">
      <c r="A7224" s="85">
        <v>1528351954</v>
      </c>
      <c r="E7224" s="64"/>
      <c r="F7224" s="85" t="s">
        <v>66</v>
      </c>
    </row>
    <row r="7225" spans="1:6" x14ac:dyDescent="0.25">
      <c r="A7225" s="85">
        <v>1629117312</v>
      </c>
      <c r="E7225" s="64"/>
      <c r="F7225" s="85" t="s">
        <v>68</v>
      </c>
    </row>
    <row r="7226" spans="1:6" x14ac:dyDescent="0.25">
      <c r="A7226" s="85">
        <v>1962486753</v>
      </c>
      <c r="E7226"/>
      <c r="F7226" s="85" t="s">
        <v>63</v>
      </c>
    </row>
    <row r="7227" spans="1:6" x14ac:dyDescent="0.25">
      <c r="A7227" s="85">
        <v>1285661652</v>
      </c>
      <c r="E7227"/>
      <c r="F7227" s="85" t="s">
        <v>63</v>
      </c>
    </row>
    <row r="7228" spans="1:6" x14ac:dyDescent="0.25">
      <c r="A7228" s="85">
        <v>1518902048</v>
      </c>
      <c r="E7228"/>
      <c r="F7228" s="85" t="s">
        <v>66</v>
      </c>
    </row>
    <row r="7229" spans="1:6" x14ac:dyDescent="0.25">
      <c r="A7229" s="85">
        <v>1447354410</v>
      </c>
      <c r="E7229" s="64"/>
      <c r="F7229" s="85" t="s">
        <v>63</v>
      </c>
    </row>
    <row r="7230" spans="1:6" x14ac:dyDescent="0.25">
      <c r="A7230" s="85">
        <v>1679681456</v>
      </c>
      <c r="E7230"/>
      <c r="F7230" s="85" t="s">
        <v>70</v>
      </c>
    </row>
    <row r="7231" spans="1:6" x14ac:dyDescent="0.25">
      <c r="A7231" s="85">
        <v>1760419741</v>
      </c>
      <c r="E7231"/>
      <c r="F7231" s="85" t="s">
        <v>66</v>
      </c>
    </row>
    <row r="7232" spans="1:6" x14ac:dyDescent="0.25">
      <c r="A7232" s="85">
        <v>1225322258</v>
      </c>
      <c r="E7232" s="64"/>
      <c r="F7232" s="85" t="s">
        <v>66</v>
      </c>
    </row>
    <row r="7233" spans="1:6" x14ac:dyDescent="0.25">
      <c r="A7233" s="85">
        <v>1639509425</v>
      </c>
      <c r="E7233" s="64"/>
      <c r="F7233" s="85" t="s">
        <v>70</v>
      </c>
    </row>
    <row r="7234" spans="1:6" x14ac:dyDescent="0.25">
      <c r="A7234" s="85">
        <v>1245605906</v>
      </c>
      <c r="E7234" s="64"/>
      <c r="F7234" s="85" t="s">
        <v>66</v>
      </c>
    </row>
    <row r="7235" spans="1:6" x14ac:dyDescent="0.25">
      <c r="A7235" s="85">
        <v>1326601956</v>
      </c>
      <c r="E7235"/>
      <c r="F7235" s="85" t="s">
        <v>66</v>
      </c>
    </row>
    <row r="7236" spans="1:6" x14ac:dyDescent="0.25">
      <c r="A7236" s="85" t="s">
        <v>69</v>
      </c>
      <c r="E7236" s="64"/>
      <c r="F7236" s="85" t="s">
        <v>66</v>
      </c>
    </row>
    <row r="7237" spans="1:6" x14ac:dyDescent="0.25">
      <c r="A7237" s="85">
        <v>1720041247</v>
      </c>
      <c r="E7237" s="64"/>
      <c r="F7237" s="85" t="s">
        <v>66</v>
      </c>
    </row>
    <row r="7238" spans="1:6" x14ac:dyDescent="0.25">
      <c r="A7238" s="85">
        <v>1255394680</v>
      </c>
      <c r="E7238" s="64"/>
      <c r="F7238" s="85" t="s">
        <v>70</v>
      </c>
    </row>
    <row r="7239" spans="1:6" x14ac:dyDescent="0.25">
      <c r="A7239" s="85">
        <v>1023225281</v>
      </c>
      <c r="E7239" s="64"/>
      <c r="F7239" s="85" t="s">
        <v>66</v>
      </c>
    </row>
    <row r="7240" spans="1:6" x14ac:dyDescent="0.25">
      <c r="A7240" s="85">
        <v>1659407427</v>
      </c>
      <c r="E7240"/>
      <c r="F7240" s="85" t="s">
        <v>66</v>
      </c>
    </row>
    <row r="7241" spans="1:6" x14ac:dyDescent="0.25">
      <c r="A7241" s="85">
        <v>1518989482</v>
      </c>
      <c r="E7241"/>
      <c r="F7241" s="85" t="s">
        <v>68</v>
      </c>
    </row>
    <row r="7242" spans="1:6" x14ac:dyDescent="0.25">
      <c r="A7242" s="85">
        <v>1770856858</v>
      </c>
      <c r="E7242"/>
      <c r="F7242" s="85" t="s">
        <v>63</v>
      </c>
    </row>
    <row r="7243" spans="1:6" x14ac:dyDescent="0.25">
      <c r="A7243" s="85">
        <v>1184158867</v>
      </c>
      <c r="E7243" s="64"/>
      <c r="F7243" s="85" t="s">
        <v>67</v>
      </c>
    </row>
    <row r="7244" spans="1:6" x14ac:dyDescent="0.25">
      <c r="A7244" s="85">
        <v>1073182374</v>
      </c>
      <c r="E7244"/>
      <c r="F7244" s="85" t="s">
        <v>66</v>
      </c>
    </row>
    <row r="7245" spans="1:6" x14ac:dyDescent="0.25">
      <c r="A7245" s="85">
        <v>1104836337</v>
      </c>
      <c r="E7245" s="64"/>
      <c r="F7245" s="85" t="s">
        <v>66</v>
      </c>
    </row>
    <row r="7246" spans="1:6" x14ac:dyDescent="0.25">
      <c r="A7246" s="85">
        <v>1548237845</v>
      </c>
      <c r="E7246" s="64"/>
      <c r="F7246" s="85" t="s">
        <v>66</v>
      </c>
    </row>
    <row r="7247" spans="1:6" x14ac:dyDescent="0.25">
      <c r="A7247" s="85">
        <v>1215163787</v>
      </c>
      <c r="E7247" s="64"/>
      <c r="F7247" s="85" t="s">
        <v>67</v>
      </c>
    </row>
    <row r="7248" spans="1:6" x14ac:dyDescent="0.25">
      <c r="A7248" s="85">
        <v>1053322685</v>
      </c>
      <c r="E7248" s="64"/>
      <c r="F7248" s="85" t="s">
        <v>63</v>
      </c>
    </row>
    <row r="7249" spans="1:6" x14ac:dyDescent="0.25">
      <c r="A7249" s="85">
        <v>1326248709</v>
      </c>
      <c r="E7249" s="64"/>
      <c r="F7249" s="85" t="s">
        <v>70</v>
      </c>
    </row>
    <row r="7250" spans="1:6" x14ac:dyDescent="0.25">
      <c r="A7250" s="85">
        <v>1861599524</v>
      </c>
      <c r="E7250"/>
      <c r="F7250" s="85" t="s">
        <v>66</v>
      </c>
    </row>
    <row r="7251" spans="1:6" x14ac:dyDescent="0.25">
      <c r="A7251" s="85">
        <v>1679849574</v>
      </c>
      <c r="E7251" s="64"/>
      <c r="F7251" s="85" t="s">
        <v>66</v>
      </c>
    </row>
    <row r="7252" spans="1:6" x14ac:dyDescent="0.25">
      <c r="A7252" s="85">
        <v>1417291410</v>
      </c>
      <c r="E7252"/>
      <c r="F7252" s="85" t="s">
        <v>70</v>
      </c>
    </row>
    <row r="7253" spans="1:6" x14ac:dyDescent="0.25">
      <c r="A7253" s="85">
        <v>1033423744</v>
      </c>
      <c r="E7253" s="64"/>
      <c r="F7253" s="85" t="s">
        <v>66</v>
      </c>
    </row>
    <row r="7254" spans="1:6" x14ac:dyDescent="0.25">
      <c r="A7254" s="85">
        <v>1609221175</v>
      </c>
      <c r="E7254" s="64"/>
      <c r="F7254" s="85" t="s">
        <v>63</v>
      </c>
    </row>
    <row r="7255" spans="1:6" x14ac:dyDescent="0.25">
      <c r="A7255" s="85">
        <v>1255878328</v>
      </c>
      <c r="E7255" s="64"/>
      <c r="F7255" s="85" t="s">
        <v>66</v>
      </c>
    </row>
    <row r="7256" spans="1:6" x14ac:dyDescent="0.25">
      <c r="A7256" s="85">
        <v>1538691365</v>
      </c>
      <c r="E7256"/>
      <c r="F7256" s="85" t="s">
        <v>70</v>
      </c>
    </row>
    <row r="7257" spans="1:6" x14ac:dyDescent="0.25">
      <c r="A7257" s="85">
        <v>1821142167</v>
      </c>
      <c r="E7257" s="64"/>
      <c r="F7257" s="85" t="s">
        <v>63</v>
      </c>
    </row>
    <row r="7258" spans="1:6" x14ac:dyDescent="0.25">
      <c r="A7258" s="85">
        <v>1457449621</v>
      </c>
      <c r="E7258" s="64"/>
      <c r="F7258" s="85" t="s">
        <v>67</v>
      </c>
    </row>
    <row r="7259" spans="1:6" x14ac:dyDescent="0.25">
      <c r="A7259" s="85">
        <v>1063522423</v>
      </c>
      <c r="E7259"/>
      <c r="F7259" s="85" t="s">
        <v>70</v>
      </c>
    </row>
    <row r="7260" spans="1:6" x14ac:dyDescent="0.25">
      <c r="A7260" s="85">
        <v>1417967282</v>
      </c>
      <c r="E7260" s="64"/>
      <c r="F7260" s="85" t="s">
        <v>70</v>
      </c>
    </row>
    <row r="7261" spans="1:6" x14ac:dyDescent="0.25">
      <c r="A7261" s="85">
        <v>1023662640</v>
      </c>
      <c r="E7261"/>
      <c r="F7261" s="85" t="s">
        <v>66</v>
      </c>
    </row>
    <row r="7262" spans="1:6" x14ac:dyDescent="0.25">
      <c r="A7262" s="85">
        <v>1023093481</v>
      </c>
      <c r="E7262" s="64"/>
      <c r="F7262" s="85" t="s">
        <v>70</v>
      </c>
    </row>
    <row r="7263" spans="1:6" x14ac:dyDescent="0.25">
      <c r="A7263" s="85">
        <v>1740271527</v>
      </c>
      <c r="E7263"/>
      <c r="F7263" s="85" t="s">
        <v>70</v>
      </c>
    </row>
    <row r="7264" spans="1:6" x14ac:dyDescent="0.25">
      <c r="A7264" s="85">
        <v>1609849124</v>
      </c>
      <c r="E7264" s="64"/>
      <c r="F7264" s="85" t="s">
        <v>67</v>
      </c>
    </row>
    <row r="7265" spans="1:6" x14ac:dyDescent="0.25">
      <c r="A7265" s="85">
        <v>1902800766</v>
      </c>
      <c r="E7265"/>
      <c r="F7265" s="85" t="s">
        <v>66</v>
      </c>
    </row>
    <row r="7266" spans="1:6" x14ac:dyDescent="0.25">
      <c r="A7266" s="85">
        <v>1497741318</v>
      </c>
      <c r="E7266"/>
      <c r="F7266" s="85" t="s">
        <v>66</v>
      </c>
    </row>
    <row r="7267" spans="1:6" x14ac:dyDescent="0.25">
      <c r="A7267" s="85">
        <v>1922083039</v>
      </c>
      <c r="E7267" s="64"/>
      <c r="F7267" s="85" t="s">
        <v>66</v>
      </c>
    </row>
    <row r="7268" spans="1:6" x14ac:dyDescent="0.25">
      <c r="A7268" s="85">
        <v>1750514485</v>
      </c>
      <c r="E7268" s="64"/>
      <c r="F7268" s="85" t="s">
        <v>66</v>
      </c>
    </row>
    <row r="7269" spans="1:6" x14ac:dyDescent="0.25">
      <c r="A7269" s="85">
        <v>1932282688</v>
      </c>
      <c r="E7269" s="64"/>
      <c r="F7269" s="85" t="s">
        <v>66</v>
      </c>
    </row>
    <row r="7270" spans="1:6" x14ac:dyDescent="0.25">
      <c r="A7270" s="85">
        <v>1023023595</v>
      </c>
      <c r="E7270" s="64"/>
      <c r="F7270" s="85" t="s">
        <v>66</v>
      </c>
    </row>
    <row r="7271" spans="1:6" x14ac:dyDescent="0.25">
      <c r="A7271" s="85">
        <v>1750930079</v>
      </c>
      <c r="E7271" s="64"/>
      <c r="F7271" s="85" t="s">
        <v>66</v>
      </c>
    </row>
    <row r="7272" spans="1:6" x14ac:dyDescent="0.25">
      <c r="A7272" s="85">
        <v>1588291587</v>
      </c>
      <c r="E7272"/>
      <c r="F7272" s="85" t="s">
        <v>66</v>
      </c>
    </row>
    <row r="7273" spans="1:6" x14ac:dyDescent="0.25">
      <c r="A7273" s="85">
        <v>1164422788</v>
      </c>
      <c r="E7273"/>
      <c r="F7273" s="85" t="s">
        <v>63</v>
      </c>
    </row>
    <row r="7274" spans="1:6" x14ac:dyDescent="0.25">
      <c r="A7274" s="85">
        <v>1710397740</v>
      </c>
      <c r="E7274" s="64"/>
      <c r="F7274" s="85" t="s">
        <v>66</v>
      </c>
    </row>
    <row r="7275" spans="1:6" x14ac:dyDescent="0.25">
      <c r="A7275" s="85">
        <v>1710998463</v>
      </c>
      <c r="E7275" s="64"/>
      <c r="F7275" s="85" t="s">
        <v>66</v>
      </c>
    </row>
    <row r="7276" spans="1:6" x14ac:dyDescent="0.25">
      <c r="A7276" s="85">
        <v>1629062344</v>
      </c>
      <c r="E7276" s="64"/>
      <c r="F7276" s="85" t="s">
        <v>66</v>
      </c>
    </row>
    <row r="7277" spans="1:6" x14ac:dyDescent="0.25">
      <c r="A7277" s="85">
        <v>1538148879</v>
      </c>
      <c r="E7277" s="64"/>
      <c r="F7277" s="85" t="s">
        <v>66</v>
      </c>
    </row>
    <row r="7278" spans="1:6" x14ac:dyDescent="0.25">
      <c r="A7278" s="85">
        <v>1679628317</v>
      </c>
      <c r="E7278" s="64"/>
      <c r="F7278" s="85" t="s">
        <v>63</v>
      </c>
    </row>
    <row r="7279" spans="1:6" x14ac:dyDescent="0.25">
      <c r="A7279" s="85">
        <v>1750589610</v>
      </c>
      <c r="E7279" s="64"/>
      <c r="F7279" s="85" t="s">
        <v>70</v>
      </c>
    </row>
    <row r="7280" spans="1:6" x14ac:dyDescent="0.25">
      <c r="A7280" s="85">
        <v>1568433910</v>
      </c>
      <c r="E7280" s="64"/>
      <c r="F7280" s="85" t="s">
        <v>66</v>
      </c>
    </row>
    <row r="7281" spans="1:6" x14ac:dyDescent="0.25">
      <c r="A7281" s="85">
        <v>1982868972</v>
      </c>
      <c r="E7281" s="64"/>
      <c r="F7281" s="85" t="s">
        <v>70</v>
      </c>
    </row>
    <row r="7282" spans="1:6" x14ac:dyDescent="0.25">
      <c r="A7282" s="85">
        <v>1366679649</v>
      </c>
      <c r="E7282"/>
      <c r="F7282" s="85" t="s">
        <v>70</v>
      </c>
    </row>
    <row r="7283" spans="1:6" x14ac:dyDescent="0.25">
      <c r="A7283" s="85">
        <v>1700092004</v>
      </c>
      <c r="E7283"/>
      <c r="F7283" s="85" t="s">
        <v>63</v>
      </c>
    </row>
    <row r="7284" spans="1:6" x14ac:dyDescent="0.25">
      <c r="A7284" s="85">
        <v>1467774224</v>
      </c>
      <c r="E7284"/>
      <c r="F7284" s="85" t="s">
        <v>68</v>
      </c>
    </row>
    <row r="7285" spans="1:6" x14ac:dyDescent="0.25">
      <c r="A7285" s="85">
        <v>1801594296</v>
      </c>
      <c r="E7285" s="64"/>
      <c r="F7285" s="85" t="s">
        <v>68</v>
      </c>
    </row>
    <row r="7286" spans="1:6" x14ac:dyDescent="0.25">
      <c r="A7286" s="85">
        <v>1861422396</v>
      </c>
      <c r="E7286"/>
      <c r="F7286" s="85" t="s">
        <v>68</v>
      </c>
    </row>
    <row r="7287" spans="1:6" x14ac:dyDescent="0.25">
      <c r="A7287" s="85">
        <v>1831315852</v>
      </c>
      <c r="E7287" s="64"/>
      <c r="F7287" s="85" t="s">
        <v>70</v>
      </c>
    </row>
    <row r="7288" spans="1:6" x14ac:dyDescent="0.25">
      <c r="A7288" s="85">
        <v>1487083655</v>
      </c>
      <c r="E7288" s="64"/>
      <c r="F7288" s="85" t="s">
        <v>66</v>
      </c>
    </row>
    <row r="7289" spans="1:6" x14ac:dyDescent="0.25">
      <c r="A7289" s="85">
        <v>1528485562</v>
      </c>
      <c r="E7289" s="64"/>
      <c r="F7289" s="85" t="s">
        <v>66</v>
      </c>
    </row>
    <row r="7290" spans="1:6" x14ac:dyDescent="0.25">
      <c r="A7290" s="85">
        <v>1003891029</v>
      </c>
      <c r="E7290" s="64"/>
      <c r="F7290" s="85" t="s">
        <v>66</v>
      </c>
    </row>
    <row r="7291" spans="1:6" x14ac:dyDescent="0.25">
      <c r="A7291" s="85">
        <v>1730115528</v>
      </c>
      <c r="E7291" s="64"/>
      <c r="F7291" s="85" t="s">
        <v>70</v>
      </c>
    </row>
    <row r="7292" spans="1:6" x14ac:dyDescent="0.25">
      <c r="A7292" s="85">
        <v>1912210121</v>
      </c>
      <c r="E7292" s="64"/>
      <c r="F7292" s="85" t="s">
        <v>67</v>
      </c>
    </row>
    <row r="7293" spans="1:6" x14ac:dyDescent="0.25">
      <c r="A7293" s="85">
        <v>1518125194</v>
      </c>
      <c r="E7293" s="64"/>
      <c r="F7293" s="85" t="s">
        <v>68</v>
      </c>
    </row>
    <row r="7294" spans="1:6" x14ac:dyDescent="0.25">
      <c r="A7294" s="85">
        <v>1649875345</v>
      </c>
      <c r="E7294" s="64"/>
      <c r="F7294" s="85" t="s">
        <v>66</v>
      </c>
    </row>
    <row r="7295" spans="1:6" x14ac:dyDescent="0.25">
      <c r="A7295" s="85">
        <v>1881435816</v>
      </c>
      <c r="E7295"/>
      <c r="F7295" s="85" t="s">
        <v>67</v>
      </c>
    </row>
    <row r="7296" spans="1:6" x14ac:dyDescent="0.25">
      <c r="A7296" s="85">
        <v>1841275252</v>
      </c>
      <c r="E7296" s="64"/>
      <c r="F7296" s="85" t="s">
        <v>66</v>
      </c>
    </row>
    <row r="7297" spans="1:6" x14ac:dyDescent="0.25">
      <c r="A7297" s="85">
        <v>1225357809</v>
      </c>
      <c r="E7297"/>
      <c r="F7297" s="85" t="s">
        <v>63</v>
      </c>
    </row>
    <row r="7298" spans="1:6" x14ac:dyDescent="0.25">
      <c r="A7298" s="85">
        <v>1043578453</v>
      </c>
      <c r="E7298" s="64"/>
      <c r="F7298" s="85" t="s">
        <v>66</v>
      </c>
    </row>
    <row r="7299" spans="1:6" x14ac:dyDescent="0.25">
      <c r="A7299" s="85">
        <v>1548648868</v>
      </c>
      <c r="E7299" s="64"/>
      <c r="F7299" s="85" t="s">
        <v>66</v>
      </c>
    </row>
    <row r="7300" spans="1:6" x14ac:dyDescent="0.25">
      <c r="A7300" s="85">
        <v>1912370792</v>
      </c>
      <c r="E7300" s="64"/>
      <c r="F7300" s="85" t="s">
        <v>63</v>
      </c>
    </row>
    <row r="7301" spans="1:6" x14ac:dyDescent="0.25">
      <c r="A7301" s="85">
        <v>1154058154</v>
      </c>
      <c r="E7301"/>
      <c r="F7301" s="85" t="s">
        <v>66</v>
      </c>
    </row>
    <row r="7302" spans="1:6" x14ac:dyDescent="0.25">
      <c r="A7302" s="85">
        <v>1720021702</v>
      </c>
      <c r="E7302" s="64"/>
      <c r="F7302" s="85" t="s">
        <v>66</v>
      </c>
    </row>
    <row r="7303" spans="1:6" x14ac:dyDescent="0.25">
      <c r="A7303" s="85">
        <v>1093192619</v>
      </c>
      <c r="E7303"/>
      <c r="F7303" s="85" t="s">
        <v>63</v>
      </c>
    </row>
    <row r="7304" spans="1:6" x14ac:dyDescent="0.25">
      <c r="A7304" s="85">
        <v>1295467181</v>
      </c>
      <c r="E7304" s="64"/>
      <c r="F7304" s="85" t="s">
        <v>63</v>
      </c>
    </row>
    <row r="7305" spans="1:6" x14ac:dyDescent="0.25">
      <c r="A7305" s="85">
        <v>1689310492</v>
      </c>
      <c r="E7305" s="64"/>
      <c r="F7305" s="85" t="s">
        <v>66</v>
      </c>
    </row>
    <row r="7306" spans="1:6" x14ac:dyDescent="0.25">
      <c r="A7306" s="85">
        <v>1548212319</v>
      </c>
      <c r="E7306"/>
      <c r="F7306" s="85" t="s">
        <v>66</v>
      </c>
    </row>
    <row r="7307" spans="1:6" x14ac:dyDescent="0.25">
      <c r="A7307" s="85">
        <v>1407416175</v>
      </c>
      <c r="E7307" s="64"/>
      <c r="F7307" s="85" t="s">
        <v>66</v>
      </c>
    </row>
    <row r="7308" spans="1:6" x14ac:dyDescent="0.25">
      <c r="A7308" s="85">
        <v>1164599627</v>
      </c>
      <c r="E7308" s="64"/>
      <c r="F7308" s="85" t="s">
        <v>66</v>
      </c>
    </row>
    <row r="7309" spans="1:6" x14ac:dyDescent="0.25">
      <c r="A7309" s="85">
        <v>1437321791</v>
      </c>
      <c r="E7309" s="64"/>
      <c r="F7309" s="85" t="s">
        <v>70</v>
      </c>
    </row>
    <row r="7310" spans="1:6" x14ac:dyDescent="0.25">
      <c r="A7310" s="85">
        <v>1649415035</v>
      </c>
      <c r="E7310" s="64"/>
      <c r="F7310" s="85" t="s">
        <v>66</v>
      </c>
    </row>
    <row r="7311" spans="1:6" x14ac:dyDescent="0.25">
      <c r="A7311" s="85">
        <v>1942315460</v>
      </c>
      <c r="E7311" s="64"/>
      <c r="F7311" s="85" t="s">
        <v>63</v>
      </c>
    </row>
    <row r="7312" spans="1:6" x14ac:dyDescent="0.25">
      <c r="A7312" s="85">
        <v>1164824744</v>
      </c>
      <c r="E7312"/>
      <c r="F7312" s="85" t="s">
        <v>63</v>
      </c>
    </row>
    <row r="7313" spans="1:6" x14ac:dyDescent="0.25">
      <c r="A7313" s="85">
        <v>1376264069</v>
      </c>
      <c r="E7313"/>
      <c r="F7313" s="85" t="s">
        <v>70</v>
      </c>
    </row>
    <row r="7314" spans="1:6" x14ac:dyDescent="0.25">
      <c r="A7314" s="85">
        <v>1609238435</v>
      </c>
      <c r="E7314" s="64"/>
      <c r="F7314" s="85" t="s">
        <v>66</v>
      </c>
    </row>
    <row r="7315" spans="1:6" x14ac:dyDescent="0.25">
      <c r="A7315" s="85">
        <v>1770500795</v>
      </c>
      <c r="E7315"/>
      <c r="F7315" s="85" t="s">
        <v>66</v>
      </c>
    </row>
    <row r="7316" spans="1:6" x14ac:dyDescent="0.25">
      <c r="A7316" s="85">
        <v>1528217890</v>
      </c>
      <c r="E7316" s="64"/>
      <c r="F7316" s="85" t="s">
        <v>66</v>
      </c>
    </row>
    <row r="7317" spans="1:6" x14ac:dyDescent="0.25">
      <c r="A7317" s="85">
        <v>1194734228</v>
      </c>
      <c r="E7317" s="64"/>
      <c r="F7317" s="85" t="s">
        <v>70</v>
      </c>
    </row>
    <row r="7318" spans="1:6" x14ac:dyDescent="0.25">
      <c r="A7318" s="85">
        <v>1841216041</v>
      </c>
      <c r="E7318" s="64"/>
      <c r="F7318" s="85" t="s">
        <v>67</v>
      </c>
    </row>
    <row r="7319" spans="1:6" x14ac:dyDescent="0.25">
      <c r="A7319" s="85">
        <v>1417921115</v>
      </c>
      <c r="E7319"/>
      <c r="F7319" s="85" t="s">
        <v>63</v>
      </c>
    </row>
    <row r="7320" spans="1:6" x14ac:dyDescent="0.25">
      <c r="A7320" s="85">
        <v>1205813672</v>
      </c>
      <c r="E7320" s="64"/>
      <c r="F7320" s="85" t="s">
        <v>63</v>
      </c>
    </row>
    <row r="7321" spans="1:6" x14ac:dyDescent="0.25">
      <c r="A7321" s="85">
        <v>1982875449</v>
      </c>
      <c r="E7321" s="64"/>
      <c r="F7321" s="85" t="s">
        <v>67</v>
      </c>
    </row>
    <row r="7322" spans="1:6" x14ac:dyDescent="0.25">
      <c r="A7322" s="85">
        <v>1972745024</v>
      </c>
      <c r="E7322"/>
      <c r="F7322" s="85" t="s">
        <v>66</v>
      </c>
    </row>
    <row r="7323" spans="1:6" x14ac:dyDescent="0.25">
      <c r="A7323" s="85">
        <v>1417068081</v>
      </c>
      <c r="E7323" s="64"/>
      <c r="F7323" s="85" t="s">
        <v>66</v>
      </c>
    </row>
    <row r="7324" spans="1:6" x14ac:dyDescent="0.25">
      <c r="A7324" s="85">
        <v>1366948085</v>
      </c>
      <c r="E7324" s="64"/>
      <c r="F7324" s="85" t="s">
        <v>66</v>
      </c>
    </row>
    <row r="7325" spans="1:6" x14ac:dyDescent="0.25">
      <c r="A7325" s="85">
        <v>1316933690</v>
      </c>
      <c r="E7325" s="64"/>
      <c r="F7325" s="85" t="s">
        <v>66</v>
      </c>
    </row>
    <row r="7326" spans="1:6" x14ac:dyDescent="0.25">
      <c r="A7326" s="85">
        <v>1962502997</v>
      </c>
      <c r="E7326" s="64"/>
      <c r="F7326" s="85" t="s">
        <v>66</v>
      </c>
    </row>
    <row r="7327" spans="1:6" x14ac:dyDescent="0.25">
      <c r="A7327" s="85">
        <v>1881663193</v>
      </c>
      <c r="E7327" s="64"/>
      <c r="F7327" s="85" t="s">
        <v>67</v>
      </c>
    </row>
    <row r="7328" spans="1:6" x14ac:dyDescent="0.25">
      <c r="A7328" s="85">
        <v>1396099347</v>
      </c>
      <c r="E7328" s="64"/>
      <c r="F7328" s="85" t="s">
        <v>66</v>
      </c>
    </row>
    <row r="7329" spans="1:6" x14ac:dyDescent="0.25">
      <c r="A7329" s="85">
        <v>1821765116</v>
      </c>
      <c r="E7329" s="64"/>
      <c r="F7329" s="85" t="s">
        <v>66</v>
      </c>
    </row>
    <row r="7330" spans="1:6" x14ac:dyDescent="0.25">
      <c r="A7330" s="85">
        <v>1194453902</v>
      </c>
      <c r="E7330" s="64"/>
      <c r="F7330" s="85" t="s">
        <v>66</v>
      </c>
    </row>
    <row r="7331" spans="1:6" x14ac:dyDescent="0.25">
      <c r="A7331" s="85">
        <v>1841268364</v>
      </c>
      <c r="E7331" s="64"/>
      <c r="F7331" s="85" t="s">
        <v>66</v>
      </c>
    </row>
    <row r="7332" spans="1:6" x14ac:dyDescent="0.25">
      <c r="A7332" s="85">
        <v>1083776371</v>
      </c>
      <c r="E7332" s="64"/>
      <c r="F7332" s="85" t="s">
        <v>66</v>
      </c>
    </row>
    <row r="7333" spans="1:6" x14ac:dyDescent="0.25">
      <c r="A7333" s="85">
        <v>1215175732</v>
      </c>
      <c r="E7333" s="64"/>
      <c r="F7333" s="85" t="s">
        <v>66</v>
      </c>
    </row>
    <row r="7334" spans="1:6" x14ac:dyDescent="0.25">
      <c r="A7334" s="85">
        <v>1740301134</v>
      </c>
      <c r="E7334"/>
      <c r="F7334" s="85" t="s">
        <v>66</v>
      </c>
    </row>
    <row r="7335" spans="1:6" x14ac:dyDescent="0.25">
      <c r="A7335" s="85">
        <v>1124398847</v>
      </c>
      <c r="E7335" s="64"/>
      <c r="F7335" s="85" t="s">
        <v>67</v>
      </c>
    </row>
    <row r="7336" spans="1:6" x14ac:dyDescent="0.25">
      <c r="A7336" s="85">
        <v>1780187716</v>
      </c>
      <c r="E7336" s="64"/>
      <c r="F7336" s="85" t="s">
        <v>63</v>
      </c>
    </row>
    <row r="7337" spans="1:6" x14ac:dyDescent="0.25">
      <c r="A7337" s="85">
        <v>1588059067</v>
      </c>
      <c r="E7337"/>
      <c r="F7337" s="85" t="s">
        <v>67</v>
      </c>
    </row>
    <row r="7338" spans="1:6" x14ac:dyDescent="0.25">
      <c r="A7338" s="85">
        <v>1861975864</v>
      </c>
      <c r="E7338" s="64"/>
      <c r="F7338" s="85" t="s">
        <v>68</v>
      </c>
    </row>
    <row r="7339" spans="1:6" x14ac:dyDescent="0.25">
      <c r="A7339" s="85">
        <v>1760098586</v>
      </c>
      <c r="E7339"/>
      <c r="F7339" s="85" t="s">
        <v>68</v>
      </c>
    </row>
    <row r="7340" spans="1:6" x14ac:dyDescent="0.25">
      <c r="A7340" s="85">
        <v>1720048630</v>
      </c>
      <c r="E7340"/>
      <c r="F7340" s="85" t="s">
        <v>63</v>
      </c>
    </row>
    <row r="7341" spans="1:6" x14ac:dyDescent="0.25">
      <c r="A7341" s="85">
        <v>1528301397</v>
      </c>
      <c r="E7341" s="64"/>
      <c r="F7341" s="85" t="s">
        <v>66</v>
      </c>
    </row>
    <row r="7342" spans="1:6" x14ac:dyDescent="0.25">
      <c r="A7342" s="85">
        <v>1982020178</v>
      </c>
      <c r="E7342"/>
      <c r="F7342" s="85" t="s">
        <v>70</v>
      </c>
    </row>
    <row r="7343" spans="1:6" x14ac:dyDescent="0.25">
      <c r="A7343" s="85">
        <v>1619108743</v>
      </c>
      <c r="E7343"/>
      <c r="F7343" s="85" t="s">
        <v>66</v>
      </c>
    </row>
    <row r="7344" spans="1:6" x14ac:dyDescent="0.25">
      <c r="A7344" s="85">
        <v>1912357369</v>
      </c>
      <c r="E7344"/>
      <c r="F7344" s="85" t="s">
        <v>66</v>
      </c>
    </row>
    <row r="7345" spans="1:6" x14ac:dyDescent="0.25">
      <c r="A7345" s="85">
        <v>1548765084</v>
      </c>
      <c r="E7345" s="64"/>
      <c r="F7345" s="85" t="s">
        <v>66</v>
      </c>
    </row>
    <row r="7346" spans="1:6" x14ac:dyDescent="0.25">
      <c r="A7346" s="85">
        <v>1235114075</v>
      </c>
      <c r="E7346"/>
      <c r="F7346" s="85" t="s">
        <v>66</v>
      </c>
    </row>
    <row r="7347" spans="1:6" x14ac:dyDescent="0.25">
      <c r="A7347" s="85">
        <v>1558375634</v>
      </c>
      <c r="E7347"/>
      <c r="F7347" s="85" t="s">
        <v>66</v>
      </c>
    </row>
    <row r="7348" spans="1:6" x14ac:dyDescent="0.25">
      <c r="A7348" s="85">
        <v>1053548826</v>
      </c>
      <c r="E7348" s="64"/>
      <c r="F7348" s="85" t="s">
        <v>66</v>
      </c>
    </row>
    <row r="7349" spans="1:6" x14ac:dyDescent="0.25">
      <c r="A7349" s="85">
        <v>1740206689</v>
      </c>
      <c r="E7349"/>
      <c r="F7349" s="85" t="s">
        <v>70</v>
      </c>
    </row>
    <row r="7350" spans="1:6" x14ac:dyDescent="0.25">
      <c r="A7350" s="85">
        <v>1750369559</v>
      </c>
      <c r="E7350"/>
      <c r="F7350" s="85" t="s">
        <v>70</v>
      </c>
    </row>
    <row r="7351" spans="1:6" x14ac:dyDescent="0.25">
      <c r="A7351" s="85">
        <v>1306866207</v>
      </c>
      <c r="E7351"/>
      <c r="F7351" s="85" t="s">
        <v>63</v>
      </c>
    </row>
    <row r="7352" spans="1:6" x14ac:dyDescent="0.25">
      <c r="A7352" s="85">
        <v>1538304597</v>
      </c>
      <c r="E7352" s="64"/>
      <c r="F7352" s="85" t="s">
        <v>70</v>
      </c>
    </row>
    <row r="7353" spans="1:6" x14ac:dyDescent="0.25">
      <c r="A7353" s="85">
        <v>1396901518</v>
      </c>
      <c r="E7353"/>
      <c r="F7353" s="85" t="s">
        <v>70</v>
      </c>
    </row>
    <row r="7354" spans="1:6" x14ac:dyDescent="0.25">
      <c r="A7354" s="85">
        <v>1730527359</v>
      </c>
      <c r="E7354" s="64"/>
      <c r="F7354" s="85" t="s">
        <v>68</v>
      </c>
    </row>
    <row r="7355" spans="1:6" x14ac:dyDescent="0.25">
      <c r="A7355" s="85">
        <v>1033479795</v>
      </c>
      <c r="E7355" s="64"/>
      <c r="F7355" s="85" t="s">
        <v>66</v>
      </c>
    </row>
    <row r="7356" spans="1:6" x14ac:dyDescent="0.25">
      <c r="A7356" s="85">
        <v>1629515572</v>
      </c>
      <c r="E7356"/>
      <c r="F7356" s="85" t="s">
        <v>66</v>
      </c>
    </row>
    <row r="7357" spans="1:6" x14ac:dyDescent="0.25">
      <c r="A7357" s="85">
        <v>1023017696</v>
      </c>
      <c r="E7357"/>
      <c r="F7357" s="85" t="s">
        <v>70</v>
      </c>
    </row>
    <row r="7358" spans="1:6" x14ac:dyDescent="0.25">
      <c r="A7358" s="85">
        <v>1598797417</v>
      </c>
      <c r="E7358"/>
      <c r="F7358" s="85" t="s">
        <v>70</v>
      </c>
    </row>
    <row r="7359" spans="1:6" x14ac:dyDescent="0.25">
      <c r="A7359" s="85">
        <v>1639179252</v>
      </c>
      <c r="E7359"/>
      <c r="F7359" s="85" t="s">
        <v>63</v>
      </c>
    </row>
    <row r="7360" spans="1:6" x14ac:dyDescent="0.25">
      <c r="A7360" s="85">
        <v>1932497674</v>
      </c>
      <c r="E7360"/>
      <c r="F7360" s="85" t="s">
        <v>66</v>
      </c>
    </row>
    <row r="7361" spans="1:6" x14ac:dyDescent="0.25">
      <c r="A7361" s="85">
        <v>1275832636</v>
      </c>
      <c r="E7361" s="64"/>
      <c r="F7361" s="85" t="s">
        <v>66</v>
      </c>
    </row>
    <row r="7362" spans="1:6" x14ac:dyDescent="0.25">
      <c r="A7362" s="85">
        <v>1083966188</v>
      </c>
      <c r="E7362"/>
      <c r="F7362" s="85" t="s">
        <v>66</v>
      </c>
    </row>
    <row r="7363" spans="1:6" x14ac:dyDescent="0.25">
      <c r="A7363" s="85">
        <v>1952690695</v>
      </c>
      <c r="E7363" s="64"/>
      <c r="F7363" s="85" t="s">
        <v>66</v>
      </c>
    </row>
    <row r="7364" spans="1:6" x14ac:dyDescent="0.25">
      <c r="A7364" s="85">
        <v>1598546509</v>
      </c>
      <c r="E7364" s="64"/>
      <c r="F7364" s="85" t="s">
        <v>63</v>
      </c>
    </row>
    <row r="7365" spans="1:6" x14ac:dyDescent="0.25">
      <c r="A7365" s="85">
        <v>1154460269</v>
      </c>
      <c r="E7365" s="64"/>
      <c r="F7365" s="85" t="s">
        <v>63</v>
      </c>
    </row>
    <row r="7366" spans="1:6" x14ac:dyDescent="0.25">
      <c r="A7366" s="85">
        <v>1568695039</v>
      </c>
      <c r="E7366"/>
      <c r="F7366" s="85" t="s">
        <v>66</v>
      </c>
    </row>
    <row r="7367" spans="1:6" x14ac:dyDescent="0.25">
      <c r="A7367" s="85">
        <v>1659570323</v>
      </c>
      <c r="E7367" s="64"/>
      <c r="F7367" s="85" t="s">
        <v>69</v>
      </c>
    </row>
    <row r="7368" spans="1:6" x14ac:dyDescent="0.25">
      <c r="A7368" s="85">
        <v>1700059185</v>
      </c>
      <c r="E7368" s="64"/>
      <c r="F7368" s="85" t="s">
        <v>69</v>
      </c>
    </row>
    <row r="7369" spans="1:6" x14ac:dyDescent="0.25">
      <c r="A7369" s="85" t="s">
        <v>69</v>
      </c>
      <c r="E7369" s="64"/>
      <c r="F7369" s="85" t="s">
        <v>69</v>
      </c>
    </row>
    <row r="7370" spans="1:6" x14ac:dyDescent="0.25">
      <c r="A7370" s="85">
        <v>1144368739</v>
      </c>
      <c r="E7370"/>
      <c r="F7370" s="85" t="s">
        <v>69</v>
      </c>
    </row>
    <row r="7371" spans="1:6" x14ac:dyDescent="0.25">
      <c r="A7371" s="85">
        <v>1750459350</v>
      </c>
      <c r="E7371" s="64"/>
      <c r="F7371" s="85" t="s">
        <v>69</v>
      </c>
    </row>
    <row r="7372" spans="1:6" x14ac:dyDescent="0.25">
      <c r="A7372" s="85">
        <v>1770212615</v>
      </c>
      <c r="E7372" s="64"/>
      <c r="F7372" s="85" t="s">
        <v>69</v>
      </c>
    </row>
    <row r="7373" spans="1:6" x14ac:dyDescent="0.25">
      <c r="A7373" s="85">
        <v>1538692652</v>
      </c>
      <c r="E7373" s="64"/>
      <c r="F7373" s="85" t="s">
        <v>69</v>
      </c>
    </row>
    <row r="7374" spans="1:6" x14ac:dyDescent="0.25">
      <c r="A7374" s="85">
        <v>1528740719</v>
      </c>
      <c r="E7374" s="64"/>
      <c r="F7374" s="85" t="s">
        <v>69</v>
      </c>
    </row>
    <row r="7375" spans="1:6" x14ac:dyDescent="0.25">
      <c r="A7375" s="85">
        <v>1093543332</v>
      </c>
      <c r="E7375"/>
      <c r="F7375" s="85" t="s">
        <v>69</v>
      </c>
    </row>
    <row r="7376" spans="1:6" x14ac:dyDescent="0.25">
      <c r="A7376" s="85">
        <v>1952842213</v>
      </c>
      <c r="E7376" s="64"/>
      <c r="F7376" s="85" t="s">
        <v>69</v>
      </c>
    </row>
    <row r="7377" spans="1:6" x14ac:dyDescent="0.25">
      <c r="A7377" s="85">
        <v>1730307299</v>
      </c>
      <c r="E7377" s="64"/>
      <c r="F7377" s="85" t="s">
        <v>69</v>
      </c>
    </row>
    <row r="7378" spans="1:6" x14ac:dyDescent="0.25">
      <c r="A7378" s="85">
        <v>1831572213</v>
      </c>
      <c r="E7378" s="64"/>
      <c r="F7378" s="85" t="s">
        <v>69</v>
      </c>
    </row>
    <row r="7379" spans="1:6" x14ac:dyDescent="0.25">
      <c r="A7379" s="85">
        <v>1972949741</v>
      </c>
      <c r="E7379"/>
      <c r="F7379" s="85" t="s">
        <v>69</v>
      </c>
    </row>
    <row r="7380" spans="1:6" x14ac:dyDescent="0.25">
      <c r="A7380" s="85">
        <v>1932548658</v>
      </c>
      <c r="E7380" s="64"/>
      <c r="F7380" s="85" t="s">
        <v>69</v>
      </c>
    </row>
    <row r="7381" spans="1:6" x14ac:dyDescent="0.25">
      <c r="A7381" s="85">
        <v>1528554094</v>
      </c>
      <c r="E7381"/>
      <c r="F7381" s="85" t="s">
        <v>69</v>
      </c>
    </row>
    <row r="7382" spans="1:6" x14ac:dyDescent="0.25">
      <c r="A7382" s="85">
        <v>1396949582</v>
      </c>
      <c r="E7382" s="64"/>
      <c r="F7382" s="85" t="s">
        <v>69</v>
      </c>
    </row>
    <row r="7383" spans="1:6" x14ac:dyDescent="0.25">
      <c r="A7383" s="85">
        <v>1093763039</v>
      </c>
      <c r="E7383" s="64"/>
      <c r="F7383" s="85" t="s">
        <v>69</v>
      </c>
    </row>
    <row r="7384" spans="1:6" x14ac:dyDescent="0.25">
      <c r="A7384" s="85">
        <v>1669775672</v>
      </c>
      <c r="E7384"/>
      <c r="F7384" s="85" t="s">
        <v>69</v>
      </c>
    </row>
    <row r="7385" spans="1:6" x14ac:dyDescent="0.25">
      <c r="A7385" s="85">
        <v>1689848350</v>
      </c>
      <c r="E7385" s="64"/>
      <c r="F7385" s="85" t="s">
        <v>69</v>
      </c>
    </row>
    <row r="7386" spans="1:6" x14ac:dyDescent="0.25">
      <c r="A7386" s="85">
        <v>1568600492</v>
      </c>
      <c r="E7386"/>
      <c r="F7386" s="85" t="s">
        <v>69</v>
      </c>
    </row>
    <row r="7387" spans="1:6" x14ac:dyDescent="0.25">
      <c r="A7387" s="85">
        <v>1023664844</v>
      </c>
      <c r="E7387"/>
      <c r="F7387" s="85" t="s">
        <v>69</v>
      </c>
    </row>
    <row r="7388" spans="1:6" x14ac:dyDescent="0.25">
      <c r="A7388" s="85">
        <v>1275936684</v>
      </c>
      <c r="E7388"/>
      <c r="F7388" s="85" t="s">
        <v>69</v>
      </c>
    </row>
    <row r="7389" spans="1:6" x14ac:dyDescent="0.25">
      <c r="A7389" s="85">
        <v>1417713975</v>
      </c>
      <c r="E7389"/>
      <c r="F7389" s="85" t="s">
        <v>69</v>
      </c>
    </row>
    <row r="7390" spans="1:6" x14ac:dyDescent="0.25">
      <c r="A7390" s="85">
        <v>1780964627</v>
      </c>
      <c r="E7390" s="64"/>
      <c r="F7390" s="85" t="s">
        <v>69</v>
      </c>
    </row>
    <row r="7391" spans="1:6" x14ac:dyDescent="0.25">
      <c r="A7391" s="85">
        <v>1497757405</v>
      </c>
      <c r="E7391" s="64"/>
      <c r="F7391" s="85" t="s">
        <v>69</v>
      </c>
    </row>
    <row r="7392" spans="1:6" x14ac:dyDescent="0.25">
      <c r="A7392" s="85">
        <v>1417650896</v>
      </c>
      <c r="E7392"/>
      <c r="F7392" s="85" t="s">
        <v>69</v>
      </c>
    </row>
    <row r="7393" spans="1:6" x14ac:dyDescent="0.25">
      <c r="A7393" s="85">
        <v>1871942151</v>
      </c>
      <c r="E7393" s="64"/>
      <c r="F7393" s="85" t="s">
        <v>69</v>
      </c>
    </row>
    <row r="7394" spans="1:6" x14ac:dyDescent="0.25">
      <c r="A7394" s="85">
        <v>1265839146</v>
      </c>
      <c r="E7394"/>
      <c r="F7394" s="85" t="s">
        <v>69</v>
      </c>
    </row>
    <row r="7395" spans="1:6" x14ac:dyDescent="0.25">
      <c r="A7395" s="85">
        <v>1053486472</v>
      </c>
      <c r="E7395" s="64"/>
      <c r="F7395" s="85" t="s">
        <v>69</v>
      </c>
    </row>
    <row r="7396" spans="1:6" x14ac:dyDescent="0.25">
      <c r="A7396" s="85">
        <v>1659876753</v>
      </c>
      <c r="E7396"/>
      <c r="F7396" s="85" t="s">
        <v>69</v>
      </c>
    </row>
    <row r="7397" spans="1:6" x14ac:dyDescent="0.25">
      <c r="A7397" s="85">
        <v>1326675414</v>
      </c>
      <c r="E7397" s="64"/>
      <c r="F7397" s="85" t="s">
        <v>69</v>
      </c>
    </row>
    <row r="7398" spans="1:6" x14ac:dyDescent="0.25">
      <c r="A7398" s="85">
        <v>1679557797</v>
      </c>
      <c r="E7398" s="64"/>
      <c r="F7398" s="85" t="s">
        <v>69</v>
      </c>
    </row>
    <row r="7399" spans="1:6" x14ac:dyDescent="0.25">
      <c r="A7399" s="85">
        <v>1194291484</v>
      </c>
      <c r="E7399"/>
      <c r="F7399" s="85" t="s">
        <v>69</v>
      </c>
    </row>
    <row r="7400" spans="1:6" x14ac:dyDescent="0.25">
      <c r="A7400" s="85">
        <v>1639604341</v>
      </c>
      <c r="E7400" s="64"/>
      <c r="F7400" s="85" t="s">
        <v>69</v>
      </c>
    </row>
    <row r="7401" spans="1:6" x14ac:dyDescent="0.25">
      <c r="A7401" s="85">
        <v>1881396695</v>
      </c>
      <c r="E7401"/>
      <c r="F7401" s="85" t="s">
        <v>69</v>
      </c>
    </row>
    <row r="7402" spans="1:6" x14ac:dyDescent="0.25">
      <c r="A7402" s="85">
        <v>1487058418</v>
      </c>
      <c r="E7402"/>
      <c r="F7402" s="85" t="s">
        <v>69</v>
      </c>
    </row>
    <row r="7403" spans="1:6" x14ac:dyDescent="0.25">
      <c r="A7403" s="85">
        <v>1619986437</v>
      </c>
      <c r="E7403" s="64"/>
      <c r="F7403" s="85" t="s">
        <v>69</v>
      </c>
    </row>
    <row r="7404" spans="1:6" x14ac:dyDescent="0.25">
      <c r="A7404" s="85">
        <v>1043390388</v>
      </c>
      <c r="E7404" s="64"/>
      <c r="F7404" s="85" t="s">
        <v>69</v>
      </c>
    </row>
    <row r="7405" spans="1:6" x14ac:dyDescent="0.25">
      <c r="A7405" s="85">
        <v>1598544777</v>
      </c>
      <c r="E7405" s="64"/>
      <c r="F7405" s="85" t="s">
        <v>69</v>
      </c>
    </row>
    <row r="7406" spans="1:6" x14ac:dyDescent="0.25">
      <c r="A7406" s="85">
        <v>1447948138</v>
      </c>
      <c r="E7406"/>
      <c r="F7406" s="85" t="s">
        <v>69</v>
      </c>
    </row>
    <row r="7407" spans="1:6" x14ac:dyDescent="0.25">
      <c r="A7407" s="85">
        <v>1821241571</v>
      </c>
      <c r="E7407" s="64"/>
      <c r="F7407" s="85" t="s">
        <v>69</v>
      </c>
    </row>
    <row r="7408" spans="1:6" x14ac:dyDescent="0.25">
      <c r="A7408" s="85">
        <v>1407805245</v>
      </c>
      <c r="E7408" s="64"/>
      <c r="F7408" s="85" t="s">
        <v>69</v>
      </c>
    </row>
    <row r="7409" spans="1:6" x14ac:dyDescent="0.25">
      <c r="A7409" s="85">
        <v>1013339522</v>
      </c>
      <c r="E7409" s="64"/>
      <c r="F7409" s="85" t="s">
        <v>69</v>
      </c>
    </row>
    <row r="7410" spans="1:6" x14ac:dyDescent="0.25">
      <c r="A7410" s="85">
        <v>1255340360</v>
      </c>
      <c r="E7410" s="64"/>
      <c r="F7410" s="85" t="s">
        <v>69</v>
      </c>
    </row>
    <row r="7411" spans="1:6" x14ac:dyDescent="0.25">
      <c r="A7411" s="85">
        <v>1164443750</v>
      </c>
      <c r="E7411"/>
      <c r="F7411" s="85" t="s">
        <v>69</v>
      </c>
    </row>
    <row r="7412" spans="1:6" x14ac:dyDescent="0.25">
      <c r="A7412" s="85">
        <v>1235136367</v>
      </c>
      <c r="E7412"/>
      <c r="F7412" s="85" t="s">
        <v>69</v>
      </c>
    </row>
    <row r="7413" spans="1:6" x14ac:dyDescent="0.25">
      <c r="A7413" s="85">
        <v>1578702197</v>
      </c>
      <c r="E7413" s="64"/>
      <c r="F7413" s="85" t="s">
        <v>69</v>
      </c>
    </row>
    <row r="7414" spans="1:6" x14ac:dyDescent="0.25">
      <c r="A7414" s="85">
        <v>1538594650</v>
      </c>
      <c r="E7414" s="64"/>
      <c r="F7414" s="85" t="s">
        <v>69</v>
      </c>
    </row>
    <row r="7415" spans="1:6" x14ac:dyDescent="0.25">
      <c r="A7415" s="85">
        <v>1225494198</v>
      </c>
      <c r="E7415"/>
      <c r="F7415" s="85" t="s">
        <v>69</v>
      </c>
    </row>
    <row r="7416" spans="1:6" x14ac:dyDescent="0.25">
      <c r="A7416" s="85" t="s">
        <v>69</v>
      </c>
      <c r="E7416"/>
      <c r="F7416" s="85" t="s">
        <v>69</v>
      </c>
    </row>
    <row r="7417" spans="1:6" x14ac:dyDescent="0.25">
      <c r="A7417" s="85" t="s">
        <v>69</v>
      </c>
      <c r="E7417" s="64"/>
      <c r="F7417" s="85" t="s">
        <v>69</v>
      </c>
    </row>
    <row r="7418" spans="1:6" x14ac:dyDescent="0.25">
      <c r="A7418" s="85">
        <v>1326491325</v>
      </c>
      <c r="E7418" s="64"/>
      <c r="F7418" s="85" t="s">
        <v>69</v>
      </c>
    </row>
    <row r="7419" spans="1:6" x14ac:dyDescent="0.25">
      <c r="A7419" s="85">
        <v>1992168389</v>
      </c>
      <c r="E7419" s="64"/>
      <c r="F7419" s="85" t="s">
        <v>69</v>
      </c>
    </row>
    <row r="7420" spans="1:6" x14ac:dyDescent="0.25">
      <c r="A7420" s="85" t="s">
        <v>69</v>
      </c>
      <c r="E7420"/>
      <c r="F7420" s="85" t="s">
        <v>69</v>
      </c>
    </row>
    <row r="7421" spans="1:6" x14ac:dyDescent="0.25">
      <c r="A7421" s="85" t="s">
        <v>69</v>
      </c>
      <c r="E7421" s="64"/>
      <c r="F7421" s="85" t="s">
        <v>69</v>
      </c>
    </row>
    <row r="7422" spans="1:6" x14ac:dyDescent="0.25">
      <c r="A7422" s="85" t="s">
        <v>69</v>
      </c>
      <c r="E7422" s="64"/>
      <c r="F7422" s="85" t="s">
        <v>69</v>
      </c>
    </row>
    <row r="7423" spans="1:6" x14ac:dyDescent="0.25">
      <c r="A7423" s="85" t="s">
        <v>69</v>
      </c>
      <c r="E7423" s="64"/>
      <c r="F7423" s="85" t="s">
        <v>69</v>
      </c>
    </row>
    <row r="7424" spans="1:6" x14ac:dyDescent="0.25">
      <c r="A7424" s="85" t="s">
        <v>69</v>
      </c>
      <c r="E7424" s="64"/>
      <c r="F7424" s="85" t="s">
        <v>69</v>
      </c>
    </row>
    <row r="7425" spans="1:6" x14ac:dyDescent="0.25">
      <c r="A7425" s="85" t="s">
        <v>69</v>
      </c>
      <c r="E7425"/>
      <c r="F7425" s="85" t="s">
        <v>69</v>
      </c>
    </row>
    <row r="7426" spans="1:6" x14ac:dyDescent="0.25">
      <c r="A7426" s="85" t="s">
        <v>69</v>
      </c>
      <c r="E7426"/>
      <c r="F7426" s="85" t="s">
        <v>69</v>
      </c>
    </row>
    <row r="7427" spans="1:6" x14ac:dyDescent="0.25">
      <c r="A7427" s="85">
        <v>1285144816</v>
      </c>
      <c r="E7427" s="64"/>
      <c r="F7427" s="85" t="s">
        <v>69</v>
      </c>
    </row>
    <row r="7428" spans="1:6" x14ac:dyDescent="0.25">
      <c r="A7428" s="85">
        <v>1184852790</v>
      </c>
      <c r="E7428" s="64"/>
      <c r="F7428" s="85" t="s">
        <v>69</v>
      </c>
    </row>
    <row r="7429" spans="1:6" x14ac:dyDescent="0.25">
      <c r="A7429" s="85">
        <v>1497840847</v>
      </c>
      <c r="E7429" s="64"/>
      <c r="F7429" s="85" t="s">
        <v>69</v>
      </c>
    </row>
    <row r="7430" spans="1:6" x14ac:dyDescent="0.25">
      <c r="A7430" s="85">
        <v>1003159559</v>
      </c>
      <c r="E7430" s="64"/>
      <c r="F7430" s="85" t="s">
        <v>69</v>
      </c>
    </row>
    <row r="7431" spans="1:6" x14ac:dyDescent="0.25">
      <c r="A7431" s="85" t="s">
        <v>69</v>
      </c>
      <c r="E7431" s="64"/>
      <c r="F7431" s="85" t="s">
        <v>69</v>
      </c>
    </row>
    <row r="7432" spans="1:6" x14ac:dyDescent="0.25">
      <c r="A7432" s="85" t="s">
        <v>69</v>
      </c>
      <c r="E7432" s="64"/>
      <c r="F7432" s="85" t="s">
        <v>69</v>
      </c>
    </row>
    <row r="7433" spans="1:6" x14ac:dyDescent="0.25">
      <c r="A7433" s="85">
        <v>1063640092</v>
      </c>
      <c r="E7433"/>
      <c r="F7433" s="85" t="s">
        <v>69</v>
      </c>
    </row>
    <row r="7434" spans="1:6" x14ac:dyDescent="0.25">
      <c r="A7434" s="85" t="s">
        <v>69</v>
      </c>
      <c r="E7434" s="64"/>
      <c r="F7434" s="85" t="s">
        <v>69</v>
      </c>
    </row>
    <row r="7435" spans="1:6" x14ac:dyDescent="0.25">
      <c r="A7435" s="85">
        <v>1871198069</v>
      </c>
      <c r="E7435" s="64"/>
      <c r="F7435" s="85" t="s">
        <v>69</v>
      </c>
    </row>
    <row r="7436" spans="1:6" x14ac:dyDescent="0.25">
      <c r="A7436" s="85">
        <v>1821470345</v>
      </c>
      <c r="E7436" s="64"/>
      <c r="F7436" s="85" t="s">
        <v>69</v>
      </c>
    </row>
    <row r="7437" spans="1:6" x14ac:dyDescent="0.25">
      <c r="A7437" s="85" t="s">
        <v>69</v>
      </c>
      <c r="E7437"/>
      <c r="F7437" s="85" t="s">
        <v>69</v>
      </c>
    </row>
    <row r="7438" spans="1:6" x14ac:dyDescent="0.25">
      <c r="A7438" s="85">
        <v>1326558156</v>
      </c>
      <c r="E7438" s="64"/>
      <c r="F7438" s="85" t="s">
        <v>69</v>
      </c>
    </row>
    <row r="7439" spans="1:6" x14ac:dyDescent="0.25">
      <c r="A7439" s="85" t="s">
        <v>69</v>
      </c>
      <c r="E7439"/>
      <c r="F7439" s="85" t="s">
        <v>69</v>
      </c>
    </row>
    <row r="7440" spans="1:6" x14ac:dyDescent="0.25">
      <c r="A7440" s="85">
        <v>1093004970</v>
      </c>
      <c r="E7440" s="64"/>
      <c r="F7440" s="85" t="s">
        <v>69</v>
      </c>
    </row>
    <row r="7441" spans="1:6" x14ac:dyDescent="0.25">
      <c r="A7441" s="85" t="s">
        <v>69</v>
      </c>
      <c r="E7441" s="64"/>
      <c r="F7441" s="85" t="s">
        <v>69</v>
      </c>
    </row>
    <row r="7442" spans="1:6" x14ac:dyDescent="0.25">
      <c r="A7442" s="85">
        <v>1760093116</v>
      </c>
      <c r="E7442"/>
      <c r="F7442" s="85" t="s">
        <v>69</v>
      </c>
    </row>
    <row r="7443" spans="1:6" x14ac:dyDescent="0.25">
      <c r="A7443" s="85">
        <v>1831606748</v>
      </c>
      <c r="E7443"/>
      <c r="F7443" s="85" t="s">
        <v>69</v>
      </c>
    </row>
    <row r="7444" spans="1:6" x14ac:dyDescent="0.25">
      <c r="A7444" s="85">
        <v>1942772405</v>
      </c>
      <c r="E7444"/>
      <c r="F7444" s="85" t="s">
        <v>69</v>
      </c>
    </row>
    <row r="7445" spans="1:6" x14ac:dyDescent="0.25">
      <c r="A7445" s="85">
        <v>1437544467</v>
      </c>
      <c r="E7445" s="64"/>
      <c r="F7445" s="85" t="s">
        <v>69</v>
      </c>
    </row>
    <row r="7446" spans="1:6" x14ac:dyDescent="0.25">
      <c r="A7446" s="85">
        <v>1841683844</v>
      </c>
      <c r="E7446"/>
      <c r="F7446" s="85" t="s">
        <v>69</v>
      </c>
    </row>
    <row r="7447" spans="1:6" x14ac:dyDescent="0.25">
      <c r="A7447" s="85">
        <v>1285681098</v>
      </c>
      <c r="E7447"/>
      <c r="F7447" s="85" t="s">
        <v>69</v>
      </c>
    </row>
    <row r="7448" spans="1:6" x14ac:dyDescent="0.25">
      <c r="A7448" s="85">
        <v>1700874179</v>
      </c>
      <c r="E7448" s="64"/>
      <c r="F7448" s="85" t="s">
        <v>69</v>
      </c>
    </row>
    <row r="7449" spans="1:6" x14ac:dyDescent="0.25">
      <c r="A7449" s="85">
        <v>1326459512</v>
      </c>
      <c r="E7449" s="64"/>
      <c r="F7449" s="85" t="s">
        <v>69</v>
      </c>
    </row>
    <row r="7450" spans="1:6" x14ac:dyDescent="0.25">
      <c r="A7450" s="85">
        <v>1104368281</v>
      </c>
      <c r="E7450" s="64"/>
      <c r="F7450" s="85" t="s">
        <v>69</v>
      </c>
    </row>
    <row r="7451" spans="1:6" x14ac:dyDescent="0.25">
      <c r="A7451" s="85">
        <v>1013597715</v>
      </c>
      <c r="E7451" s="64"/>
      <c r="F7451" s="85" t="s">
        <v>69</v>
      </c>
    </row>
    <row r="7452" spans="1:6" x14ac:dyDescent="0.25">
      <c r="A7452" s="85">
        <v>1801563572</v>
      </c>
      <c r="E7452" s="64"/>
      <c r="F7452" s="85" t="s">
        <v>69</v>
      </c>
    </row>
    <row r="7453" spans="1:6" x14ac:dyDescent="0.25">
      <c r="A7453" s="85">
        <v>1720717663</v>
      </c>
      <c r="E7453" s="64"/>
      <c r="F7453" s="85" t="s">
        <v>69</v>
      </c>
    </row>
    <row r="7454" spans="1:6" x14ac:dyDescent="0.25">
      <c r="A7454" s="85" t="s">
        <v>69</v>
      </c>
      <c r="E7454"/>
      <c r="F7454" s="85" t="s">
        <v>69</v>
      </c>
    </row>
    <row r="7455" spans="1:6" x14ac:dyDescent="0.25">
      <c r="A7455" s="85">
        <v>1881685428</v>
      </c>
      <c r="E7455" s="64"/>
      <c r="F7455" s="85" t="s">
        <v>69</v>
      </c>
    </row>
    <row r="7456" spans="1:6" x14ac:dyDescent="0.25">
      <c r="A7456" s="85">
        <v>1063906584</v>
      </c>
      <c r="E7456"/>
      <c r="F7456" s="85" t="s">
        <v>69</v>
      </c>
    </row>
    <row r="7457" spans="1:6" x14ac:dyDescent="0.25">
      <c r="A7457" s="85">
        <v>1245753524</v>
      </c>
      <c r="E7457" s="64"/>
      <c r="F7457" s="85" t="s">
        <v>69</v>
      </c>
    </row>
    <row r="7458" spans="1:6" x14ac:dyDescent="0.25">
      <c r="A7458" s="85">
        <v>1477980449</v>
      </c>
      <c r="E7458"/>
      <c r="F7458" s="85" t="s">
        <v>69</v>
      </c>
    </row>
    <row r="7459" spans="1:6" x14ac:dyDescent="0.25">
      <c r="A7459" s="85">
        <v>1033206461</v>
      </c>
      <c r="E7459" s="64"/>
      <c r="F7459" s="85" t="s">
        <v>69</v>
      </c>
    </row>
    <row r="7460" spans="1:6" x14ac:dyDescent="0.25">
      <c r="A7460" s="85" t="s">
        <v>69</v>
      </c>
      <c r="E7460" s="64"/>
      <c r="F7460" s="85" t="s">
        <v>69</v>
      </c>
    </row>
    <row r="7461" spans="1:6" x14ac:dyDescent="0.25">
      <c r="A7461" s="85">
        <v>1922638394</v>
      </c>
      <c r="E7461" s="64"/>
      <c r="F7461" s="85" t="s">
        <v>69</v>
      </c>
    </row>
    <row r="7462" spans="1:6" x14ac:dyDescent="0.25">
      <c r="A7462" s="85" t="s">
        <v>69</v>
      </c>
      <c r="E7462" s="64"/>
      <c r="F7462" s="85" t="s">
        <v>69</v>
      </c>
    </row>
    <row r="7463" spans="1:6" x14ac:dyDescent="0.25">
      <c r="A7463" s="85" t="s">
        <v>69</v>
      </c>
      <c r="E7463" s="64"/>
      <c r="F7463" s="85" t="s">
        <v>69</v>
      </c>
    </row>
    <row r="7464" spans="1:6" x14ac:dyDescent="0.25">
      <c r="A7464" s="85" t="s">
        <v>69</v>
      </c>
      <c r="E7464"/>
      <c r="F7464" s="85" t="s">
        <v>69</v>
      </c>
    </row>
    <row r="7465" spans="1:6" x14ac:dyDescent="0.25">
      <c r="A7465" s="85">
        <v>1194360511</v>
      </c>
      <c r="E7465"/>
      <c r="F7465" s="85" t="s">
        <v>69</v>
      </c>
    </row>
    <row r="7466" spans="1:6" x14ac:dyDescent="0.25">
      <c r="A7466" s="85">
        <v>1740058221</v>
      </c>
      <c r="E7466" s="64"/>
      <c r="F7466" s="85" t="s">
        <v>69</v>
      </c>
    </row>
    <row r="7467" spans="1:6" x14ac:dyDescent="0.25">
      <c r="A7467" s="85">
        <v>1720595424</v>
      </c>
      <c r="E7467" s="64"/>
      <c r="F7467" s="85" t="s">
        <v>69</v>
      </c>
    </row>
    <row r="7468" spans="1:6" x14ac:dyDescent="0.25">
      <c r="A7468" s="85" t="s">
        <v>69</v>
      </c>
      <c r="E7468" s="64"/>
      <c r="F7468" s="85" t="s">
        <v>69</v>
      </c>
    </row>
    <row r="7469" spans="1:6" x14ac:dyDescent="0.25">
      <c r="A7469" s="85" t="s">
        <v>69</v>
      </c>
      <c r="E7469"/>
      <c r="F7469" s="85" t="s">
        <v>69</v>
      </c>
    </row>
    <row r="7470" spans="1:6" x14ac:dyDescent="0.25">
      <c r="A7470" s="85">
        <v>1386964468</v>
      </c>
      <c r="E7470" s="64"/>
      <c r="F7470" s="85" t="s">
        <v>69</v>
      </c>
    </row>
    <row r="7471" spans="1:6" x14ac:dyDescent="0.25">
      <c r="A7471" s="85">
        <v>1467000604</v>
      </c>
      <c r="E7471" s="64"/>
      <c r="F7471" s="85" t="s">
        <v>69</v>
      </c>
    </row>
    <row r="7472" spans="1:6" x14ac:dyDescent="0.25">
      <c r="A7472" s="85">
        <v>1871577460</v>
      </c>
      <c r="E7472" s="64"/>
      <c r="F7472" s="85" t="s">
        <v>69</v>
      </c>
    </row>
    <row r="7473" spans="1:6" x14ac:dyDescent="0.25">
      <c r="A7473" s="85">
        <v>1538400247</v>
      </c>
      <c r="E7473" s="64"/>
      <c r="F7473" s="85" t="s">
        <v>69</v>
      </c>
    </row>
    <row r="7474" spans="1:6" x14ac:dyDescent="0.25">
      <c r="A7474" s="85" t="s">
        <v>69</v>
      </c>
      <c r="E7474"/>
      <c r="F7474" s="85" t="s">
        <v>69</v>
      </c>
    </row>
    <row r="7475" spans="1:6" x14ac:dyDescent="0.25">
      <c r="A7475" s="85">
        <v>1477949774</v>
      </c>
      <c r="E7475"/>
      <c r="F7475" s="85" t="s">
        <v>69</v>
      </c>
    </row>
    <row r="7476" spans="1:6" x14ac:dyDescent="0.25">
      <c r="A7476" s="85">
        <v>1609872720</v>
      </c>
      <c r="E7476"/>
      <c r="F7476" s="85" t="s">
        <v>69</v>
      </c>
    </row>
    <row r="7477" spans="1:6" x14ac:dyDescent="0.25">
      <c r="A7477" s="85" t="s">
        <v>69</v>
      </c>
      <c r="E7477" s="64"/>
      <c r="F7477" s="85" t="s">
        <v>69</v>
      </c>
    </row>
    <row r="7478" spans="1:6" x14ac:dyDescent="0.25">
      <c r="A7478" s="85">
        <v>1285492140</v>
      </c>
      <c r="E7478"/>
      <c r="F7478" s="85" t="s">
        <v>69</v>
      </c>
    </row>
    <row r="7479" spans="1:6" x14ac:dyDescent="0.25">
      <c r="A7479" s="85">
        <v>1720338320</v>
      </c>
      <c r="E7479"/>
      <c r="F7479" s="85" t="s">
        <v>69</v>
      </c>
    </row>
    <row r="7480" spans="1:6" x14ac:dyDescent="0.25">
      <c r="A7480" s="85">
        <v>1861928103</v>
      </c>
      <c r="E7480"/>
      <c r="F7480" s="85" t="s">
        <v>69</v>
      </c>
    </row>
    <row r="7481" spans="1:6" x14ac:dyDescent="0.25">
      <c r="A7481" s="85">
        <v>1891229126</v>
      </c>
      <c r="E7481"/>
      <c r="F7481" s="85" t="s">
        <v>69</v>
      </c>
    </row>
    <row r="7482" spans="1:6" x14ac:dyDescent="0.25">
      <c r="A7482" s="85">
        <v>1053325076</v>
      </c>
      <c r="E7482" s="64"/>
      <c r="F7482" s="85" t="s">
        <v>69</v>
      </c>
    </row>
    <row r="7483" spans="1:6" x14ac:dyDescent="0.25">
      <c r="A7483" s="85">
        <v>1275516338</v>
      </c>
      <c r="E7483"/>
      <c r="F7483" s="85" t="s">
        <v>69</v>
      </c>
    </row>
    <row r="7484" spans="1:6" x14ac:dyDescent="0.25">
      <c r="A7484" s="85">
        <v>1154633675</v>
      </c>
      <c r="E7484"/>
      <c r="F7484" s="85" t="s">
        <v>69</v>
      </c>
    </row>
    <row r="7485" spans="1:6" x14ac:dyDescent="0.25">
      <c r="A7485" s="85">
        <v>1225347313</v>
      </c>
      <c r="E7485"/>
      <c r="F7485" s="85" t="s">
        <v>69</v>
      </c>
    </row>
    <row r="7486" spans="1:6" x14ac:dyDescent="0.25">
      <c r="A7486" s="85">
        <v>1003360645</v>
      </c>
      <c r="E7486" s="64"/>
      <c r="F7486" s="85" t="s">
        <v>69</v>
      </c>
    </row>
    <row r="7487" spans="1:6" x14ac:dyDescent="0.25">
      <c r="A7487" s="85">
        <v>1447723416</v>
      </c>
      <c r="E7487" s="64"/>
      <c r="F7487" s="85" t="s">
        <v>69</v>
      </c>
    </row>
    <row r="7488" spans="1:6" x14ac:dyDescent="0.25">
      <c r="A7488" s="85">
        <v>1164715462</v>
      </c>
      <c r="E7488"/>
      <c r="F7488" s="85" t="s">
        <v>69</v>
      </c>
    </row>
    <row r="7489" spans="1:6" x14ac:dyDescent="0.25">
      <c r="A7489" s="85">
        <v>1164403846</v>
      </c>
      <c r="E7489" s="64"/>
      <c r="F7489" s="85" t="s">
        <v>69</v>
      </c>
    </row>
    <row r="7490" spans="1:6" x14ac:dyDescent="0.25">
      <c r="A7490" s="85">
        <v>1346754561</v>
      </c>
      <c r="E7490" s="64"/>
      <c r="F7490" s="85" t="s">
        <v>69</v>
      </c>
    </row>
    <row r="7491" spans="1:6" x14ac:dyDescent="0.25">
      <c r="A7491" s="85">
        <v>1679519797</v>
      </c>
      <c r="E7491" s="64"/>
      <c r="F7491" s="85" t="s">
        <v>69</v>
      </c>
    </row>
    <row r="7492" spans="1:6" x14ac:dyDescent="0.25">
      <c r="A7492" s="85">
        <v>1871934984</v>
      </c>
      <c r="E7492"/>
      <c r="F7492" s="85" t="s">
        <v>69</v>
      </c>
    </row>
    <row r="7493" spans="1:6" x14ac:dyDescent="0.25">
      <c r="A7493" s="85">
        <v>1407968167</v>
      </c>
      <c r="E7493" s="64"/>
      <c r="F7493" s="85" t="s">
        <v>69</v>
      </c>
    </row>
    <row r="7494" spans="1:6" x14ac:dyDescent="0.25">
      <c r="A7494" s="85">
        <v>1417023813</v>
      </c>
      <c r="E7494" s="64"/>
      <c r="F7494" s="85" t="s">
        <v>69</v>
      </c>
    </row>
    <row r="7495" spans="1:6" x14ac:dyDescent="0.25">
      <c r="A7495" s="85">
        <v>1306456637</v>
      </c>
      <c r="E7495"/>
      <c r="F7495" s="85" t="s">
        <v>69</v>
      </c>
    </row>
    <row r="7496" spans="1:6" x14ac:dyDescent="0.25">
      <c r="A7496" s="85" t="s">
        <v>69</v>
      </c>
      <c r="E7496" s="64"/>
      <c r="F7496" s="85" t="s">
        <v>69</v>
      </c>
    </row>
    <row r="7497" spans="1:6" x14ac:dyDescent="0.25">
      <c r="A7497" s="85">
        <v>1366893562</v>
      </c>
      <c r="E7497"/>
      <c r="F7497" s="85" t="s">
        <v>69</v>
      </c>
    </row>
    <row r="7498" spans="1:6" x14ac:dyDescent="0.25">
      <c r="A7498" s="85">
        <v>1013751759</v>
      </c>
      <c r="E7498"/>
      <c r="F7498" s="85" t="s">
        <v>69</v>
      </c>
    </row>
    <row r="7499" spans="1:6" x14ac:dyDescent="0.25">
      <c r="A7499" s="85" t="s">
        <v>69</v>
      </c>
      <c r="E7499" s="64"/>
      <c r="F7499" s="85" t="s">
        <v>69</v>
      </c>
    </row>
    <row r="7500" spans="1:6" x14ac:dyDescent="0.25">
      <c r="A7500" s="85">
        <v>1104870971</v>
      </c>
      <c r="E7500" s="64"/>
      <c r="F7500" s="85" t="s">
        <v>69</v>
      </c>
    </row>
    <row r="7501" spans="1:6" x14ac:dyDescent="0.25">
      <c r="A7501" s="85">
        <v>1134643836</v>
      </c>
      <c r="E7501" s="64"/>
      <c r="F7501" s="85" t="s">
        <v>69</v>
      </c>
    </row>
    <row r="7502" spans="1:6" x14ac:dyDescent="0.25">
      <c r="A7502" s="85">
        <v>1609982081</v>
      </c>
      <c r="E7502"/>
      <c r="F7502" s="85" t="s">
        <v>69</v>
      </c>
    </row>
    <row r="7503" spans="1:6" x14ac:dyDescent="0.25">
      <c r="A7503" s="85" t="s">
        <v>69</v>
      </c>
      <c r="E7503"/>
      <c r="F7503" s="85" t="s">
        <v>69</v>
      </c>
    </row>
    <row r="7504" spans="1:6" x14ac:dyDescent="0.25">
      <c r="A7504" s="85">
        <v>1205500386</v>
      </c>
      <c r="E7504" s="64"/>
      <c r="F7504" s="85" t="s">
        <v>69</v>
      </c>
    </row>
    <row r="7505" spans="1:6" x14ac:dyDescent="0.25">
      <c r="A7505" s="85">
        <v>1396044426</v>
      </c>
      <c r="E7505" s="64"/>
      <c r="F7505" s="85" t="s">
        <v>69</v>
      </c>
    </row>
    <row r="7506" spans="1:6" x14ac:dyDescent="0.25">
      <c r="A7506" s="85">
        <v>1376617050</v>
      </c>
      <c r="E7506" s="64"/>
      <c r="F7506" s="85" t="s">
        <v>69</v>
      </c>
    </row>
    <row r="7507" spans="1:6" x14ac:dyDescent="0.25">
      <c r="A7507" s="85">
        <v>1447698147</v>
      </c>
      <c r="E7507" s="64"/>
      <c r="F7507" s="85" t="s">
        <v>69</v>
      </c>
    </row>
    <row r="7508" spans="1:6" x14ac:dyDescent="0.25">
      <c r="A7508" s="85">
        <v>1982181491</v>
      </c>
      <c r="E7508"/>
      <c r="F7508" s="85" t="s">
        <v>69</v>
      </c>
    </row>
    <row r="7509" spans="1:6" x14ac:dyDescent="0.25">
      <c r="A7509" s="85">
        <v>1407073943</v>
      </c>
      <c r="E7509"/>
      <c r="F7509" s="85" t="s">
        <v>69</v>
      </c>
    </row>
    <row r="7510" spans="1:6" x14ac:dyDescent="0.25">
      <c r="A7510" s="85" t="s">
        <v>69</v>
      </c>
      <c r="E7510" s="64"/>
      <c r="F7510" s="85" t="s">
        <v>69</v>
      </c>
    </row>
    <row r="7511" spans="1:6" x14ac:dyDescent="0.25">
      <c r="A7511" s="85">
        <v>1295364057</v>
      </c>
      <c r="E7511"/>
      <c r="F7511" s="85" t="s">
        <v>69</v>
      </c>
    </row>
    <row r="7512" spans="1:6" x14ac:dyDescent="0.25">
      <c r="A7512" s="85">
        <v>1437504917</v>
      </c>
      <c r="E7512"/>
      <c r="F7512" s="85" t="s">
        <v>69</v>
      </c>
    </row>
    <row r="7513" spans="1:6" x14ac:dyDescent="0.25">
      <c r="A7513" s="85">
        <v>1376622183</v>
      </c>
      <c r="E7513" s="64"/>
      <c r="F7513" s="85" t="s">
        <v>69</v>
      </c>
    </row>
    <row r="7514" spans="1:6" x14ac:dyDescent="0.25">
      <c r="A7514" s="85">
        <v>1053775023</v>
      </c>
      <c r="E7514" s="64"/>
      <c r="F7514" s="85" t="s">
        <v>69</v>
      </c>
    </row>
    <row r="7515" spans="1:6" x14ac:dyDescent="0.25">
      <c r="A7515" s="85">
        <v>1881469237</v>
      </c>
      <c r="E7515" s="64"/>
      <c r="F7515" s="85" t="s">
        <v>69</v>
      </c>
    </row>
    <row r="7516" spans="1:6" x14ac:dyDescent="0.25">
      <c r="A7516" s="85" t="s">
        <v>69</v>
      </c>
      <c r="E7516"/>
      <c r="F7516" s="85" t="s">
        <v>69</v>
      </c>
    </row>
    <row r="7517" spans="1:6" x14ac:dyDescent="0.25">
      <c r="A7517" s="85">
        <v>1124274451</v>
      </c>
      <c r="E7517"/>
      <c r="F7517" s="85" t="s">
        <v>69</v>
      </c>
    </row>
    <row r="7518" spans="1:6" x14ac:dyDescent="0.25">
      <c r="A7518" s="85">
        <v>1134625304</v>
      </c>
      <c r="E7518"/>
      <c r="F7518" s="85" t="s">
        <v>69</v>
      </c>
    </row>
    <row r="7519" spans="1:6" x14ac:dyDescent="0.25">
      <c r="A7519" s="85">
        <v>1760462436</v>
      </c>
      <c r="E7519"/>
      <c r="F7519" s="85" t="s">
        <v>69</v>
      </c>
    </row>
    <row r="7520" spans="1:6" x14ac:dyDescent="0.25">
      <c r="A7520" s="85">
        <v>1134170640</v>
      </c>
      <c r="E7520" s="64"/>
      <c r="F7520" s="85" t="s">
        <v>69</v>
      </c>
    </row>
    <row r="7521" spans="1:6" x14ac:dyDescent="0.25">
      <c r="A7521" s="85">
        <v>1588605588</v>
      </c>
      <c r="E7521"/>
      <c r="F7521" s="85" t="s">
        <v>69</v>
      </c>
    </row>
    <row r="7522" spans="1:6" x14ac:dyDescent="0.25">
      <c r="A7522" s="85">
        <v>1144751595</v>
      </c>
      <c r="E7522" s="64"/>
      <c r="F7522" s="85" t="s">
        <v>69</v>
      </c>
    </row>
    <row r="7523" spans="1:6" x14ac:dyDescent="0.25">
      <c r="A7523" s="85">
        <v>1366469918</v>
      </c>
      <c r="E7523"/>
      <c r="F7523" s="85" t="s">
        <v>69</v>
      </c>
    </row>
    <row r="7524" spans="1:6" x14ac:dyDescent="0.25">
      <c r="A7524" s="85">
        <v>1891893558</v>
      </c>
      <c r="E7524" s="64"/>
      <c r="F7524" s="85" t="s">
        <v>69</v>
      </c>
    </row>
    <row r="7525" spans="1:6" x14ac:dyDescent="0.25">
      <c r="A7525" s="85">
        <v>1538154844</v>
      </c>
      <c r="E7525" s="64"/>
      <c r="F7525" s="85" t="s">
        <v>69</v>
      </c>
    </row>
    <row r="7526" spans="1:6" x14ac:dyDescent="0.25">
      <c r="A7526" s="85" t="s">
        <v>69</v>
      </c>
      <c r="E7526" s="64"/>
      <c r="F7526" s="85" t="s">
        <v>69</v>
      </c>
    </row>
    <row r="7527" spans="1:6" x14ac:dyDescent="0.25">
      <c r="A7527" s="85">
        <v>1588319289</v>
      </c>
      <c r="E7527"/>
      <c r="F7527" s="85" t="s">
        <v>69</v>
      </c>
    </row>
    <row r="7528" spans="1:6" x14ac:dyDescent="0.25">
      <c r="A7528" s="85">
        <v>1114947157</v>
      </c>
      <c r="E7528" s="64"/>
      <c r="F7528" s="85" t="s">
        <v>69</v>
      </c>
    </row>
    <row r="7529" spans="1:6" x14ac:dyDescent="0.25">
      <c r="A7529" s="85">
        <v>1780020404</v>
      </c>
      <c r="E7529"/>
      <c r="F7529" s="85" t="s">
        <v>69</v>
      </c>
    </row>
    <row r="7530" spans="1:6" x14ac:dyDescent="0.25">
      <c r="A7530" s="85">
        <v>1124389382</v>
      </c>
      <c r="E7530" s="64"/>
      <c r="F7530" s="85" t="s">
        <v>69</v>
      </c>
    </row>
    <row r="7531" spans="1:6" x14ac:dyDescent="0.25">
      <c r="A7531" s="85">
        <v>1235535436</v>
      </c>
      <c r="E7531" s="64"/>
      <c r="F7531" s="85" t="s">
        <v>69</v>
      </c>
    </row>
    <row r="7532" spans="1:6" x14ac:dyDescent="0.25">
      <c r="A7532" s="85" t="s">
        <v>69</v>
      </c>
      <c r="E7532" s="64"/>
      <c r="F7532" s="85" t="s">
        <v>69</v>
      </c>
    </row>
    <row r="7533" spans="1:6" x14ac:dyDescent="0.25">
      <c r="A7533" s="85">
        <v>1467434126</v>
      </c>
      <c r="E7533"/>
      <c r="F7533" s="85" t="s">
        <v>69</v>
      </c>
    </row>
    <row r="7534" spans="1:6" x14ac:dyDescent="0.25">
      <c r="A7534" s="85">
        <v>1467565499</v>
      </c>
      <c r="E7534"/>
      <c r="F7534" s="85" t="s">
        <v>69</v>
      </c>
    </row>
    <row r="7535" spans="1:6" x14ac:dyDescent="0.25">
      <c r="A7535" s="85">
        <v>1356404529</v>
      </c>
      <c r="E7535" s="64"/>
      <c r="F7535" s="85" t="s">
        <v>69</v>
      </c>
    </row>
    <row r="7536" spans="1:6" x14ac:dyDescent="0.25">
      <c r="A7536" s="85">
        <v>1417929167</v>
      </c>
      <c r="E7536"/>
      <c r="F7536" s="85" t="s">
        <v>69</v>
      </c>
    </row>
    <row r="7537" spans="1:6" x14ac:dyDescent="0.25">
      <c r="A7537" s="85">
        <v>1437778636</v>
      </c>
      <c r="E7537" s="64"/>
      <c r="F7537" s="85" t="s">
        <v>69</v>
      </c>
    </row>
    <row r="7538" spans="1:6" x14ac:dyDescent="0.25">
      <c r="A7538" s="85">
        <v>1548821416</v>
      </c>
      <c r="E7538"/>
      <c r="F7538" s="85" t="s">
        <v>69</v>
      </c>
    </row>
    <row r="7539" spans="1:6" x14ac:dyDescent="0.25">
      <c r="A7539" s="85">
        <v>1346813847</v>
      </c>
      <c r="E7539"/>
      <c r="F7539" s="85" t="s">
        <v>69</v>
      </c>
    </row>
    <row r="7540" spans="1:6" x14ac:dyDescent="0.25">
      <c r="A7540" s="85">
        <v>1962508515</v>
      </c>
      <c r="E7540" s="64"/>
      <c r="F7540" s="85" t="s">
        <v>69</v>
      </c>
    </row>
    <row r="7541" spans="1:6" x14ac:dyDescent="0.25">
      <c r="A7541" s="85">
        <v>1740766484</v>
      </c>
      <c r="E7541" s="64"/>
      <c r="F7541" s="85" t="s">
        <v>69</v>
      </c>
    </row>
    <row r="7542" spans="1:6" x14ac:dyDescent="0.25">
      <c r="A7542" s="85">
        <v>1386103505</v>
      </c>
      <c r="E7542" s="64"/>
      <c r="F7542" s="85" t="s">
        <v>69</v>
      </c>
    </row>
    <row r="7543" spans="1:6" x14ac:dyDescent="0.25">
      <c r="A7543" s="85" t="s">
        <v>69</v>
      </c>
      <c r="E7543" s="64"/>
      <c r="F7543" s="85" t="s">
        <v>69</v>
      </c>
    </row>
    <row r="7544" spans="1:6" x14ac:dyDescent="0.25">
      <c r="A7544" s="85">
        <v>1174122147</v>
      </c>
      <c r="E7544"/>
      <c r="F7544" s="85" t="s">
        <v>69</v>
      </c>
    </row>
    <row r="7545" spans="1:6" x14ac:dyDescent="0.25">
      <c r="A7545" s="85">
        <v>1578176475</v>
      </c>
      <c r="E7545"/>
      <c r="F7545" s="85" t="s">
        <v>69</v>
      </c>
    </row>
    <row r="7546" spans="1:6" x14ac:dyDescent="0.25">
      <c r="A7546" s="85">
        <v>1861036964</v>
      </c>
      <c r="E7546"/>
      <c r="F7546" s="85" t="s">
        <v>69</v>
      </c>
    </row>
    <row r="7547" spans="1:6" x14ac:dyDescent="0.25">
      <c r="A7547" s="85" t="s">
        <v>69</v>
      </c>
      <c r="E7547"/>
      <c r="F7547" s="85" t="s">
        <v>69</v>
      </c>
    </row>
    <row r="7548" spans="1:6" x14ac:dyDescent="0.25">
      <c r="A7548" s="85">
        <v>1053624528</v>
      </c>
      <c r="E7548" s="64"/>
      <c r="F7548" s="85" t="s">
        <v>69</v>
      </c>
    </row>
    <row r="7549" spans="1:6" x14ac:dyDescent="0.25">
      <c r="A7549" s="85">
        <v>1962502773</v>
      </c>
      <c r="E7549" s="64"/>
      <c r="F7549" s="85" t="s">
        <v>69</v>
      </c>
    </row>
    <row r="7550" spans="1:6" x14ac:dyDescent="0.25">
      <c r="A7550" s="85" t="s">
        <v>69</v>
      </c>
      <c r="E7550" s="64"/>
      <c r="F7550" s="85" t="s">
        <v>69</v>
      </c>
    </row>
    <row r="7551" spans="1:6" x14ac:dyDescent="0.25">
      <c r="A7551" s="85">
        <v>1811099534</v>
      </c>
      <c r="E7551" s="64"/>
      <c r="F7551" s="85" t="s">
        <v>69</v>
      </c>
    </row>
    <row r="7552" spans="1:6" x14ac:dyDescent="0.25">
      <c r="A7552" s="85">
        <v>1801252564</v>
      </c>
      <c r="E7552"/>
      <c r="F7552" s="85" t="s">
        <v>69</v>
      </c>
    </row>
    <row r="7553" spans="1:6" x14ac:dyDescent="0.25">
      <c r="A7553" s="85" t="s">
        <v>69</v>
      </c>
      <c r="E7553" s="64"/>
      <c r="F7553" s="85" t="s">
        <v>69</v>
      </c>
    </row>
    <row r="7554" spans="1:6" x14ac:dyDescent="0.25">
      <c r="A7554" s="85" t="s">
        <v>69</v>
      </c>
      <c r="E7554" s="64"/>
      <c r="F7554" s="85" t="s">
        <v>69</v>
      </c>
    </row>
    <row r="7555" spans="1:6" x14ac:dyDescent="0.25">
      <c r="A7555" s="85">
        <v>1235124108</v>
      </c>
      <c r="E7555" s="64"/>
      <c r="F7555" s="85" t="s">
        <v>69</v>
      </c>
    </row>
    <row r="7556" spans="1:6" x14ac:dyDescent="0.25">
      <c r="A7556" s="85">
        <v>1033793104</v>
      </c>
      <c r="E7556" s="64"/>
      <c r="F7556" s="85" t="s">
        <v>69</v>
      </c>
    </row>
    <row r="7557" spans="1:6" x14ac:dyDescent="0.25">
      <c r="A7557" s="85">
        <v>1831293109</v>
      </c>
      <c r="E7557" s="64"/>
      <c r="F7557" s="85" t="s">
        <v>69</v>
      </c>
    </row>
    <row r="7558" spans="1:6" x14ac:dyDescent="0.25">
      <c r="A7558" s="85">
        <v>1588223549</v>
      </c>
      <c r="E7558"/>
      <c r="F7558" s="85" t="s">
        <v>69</v>
      </c>
    </row>
    <row r="7559" spans="1:6" x14ac:dyDescent="0.25">
      <c r="A7559" s="85" t="s">
        <v>69</v>
      </c>
      <c r="E7559" s="64"/>
      <c r="F7559" s="85" t="s">
        <v>69</v>
      </c>
    </row>
    <row r="7560" spans="1:6" x14ac:dyDescent="0.25">
      <c r="A7560" s="85">
        <v>1942990536</v>
      </c>
      <c r="E7560" s="64"/>
      <c r="F7560" s="85" t="s">
        <v>69</v>
      </c>
    </row>
    <row r="7561" spans="1:6" x14ac:dyDescent="0.25">
      <c r="A7561" s="85">
        <v>1457565392</v>
      </c>
      <c r="E7561"/>
      <c r="F7561" s="85" t="s">
        <v>69</v>
      </c>
    </row>
    <row r="7562" spans="1:6" x14ac:dyDescent="0.25">
      <c r="A7562" s="85">
        <v>1700154846</v>
      </c>
      <c r="E7562" s="64"/>
      <c r="F7562" s="85" t="s">
        <v>69</v>
      </c>
    </row>
    <row r="7563" spans="1:6" x14ac:dyDescent="0.25">
      <c r="A7563" s="85">
        <v>1740279561</v>
      </c>
      <c r="E7563"/>
      <c r="F7563" s="85" t="s">
        <v>69</v>
      </c>
    </row>
    <row r="7564" spans="1:6" x14ac:dyDescent="0.25">
      <c r="A7564" s="85">
        <v>1528057437</v>
      </c>
      <c r="E7564"/>
      <c r="F7564" s="85" t="s">
        <v>69</v>
      </c>
    </row>
    <row r="7565" spans="1:6" x14ac:dyDescent="0.25">
      <c r="A7565" s="85">
        <v>1376706846</v>
      </c>
      <c r="E7565" s="64"/>
      <c r="F7565" s="85" t="s">
        <v>69</v>
      </c>
    </row>
    <row r="7566" spans="1:6" x14ac:dyDescent="0.25">
      <c r="A7566" s="85">
        <v>1497754469</v>
      </c>
      <c r="E7566"/>
      <c r="F7566" s="85" t="s">
        <v>69</v>
      </c>
    </row>
    <row r="7567" spans="1:6" x14ac:dyDescent="0.25">
      <c r="A7567" s="85">
        <v>1306929435</v>
      </c>
      <c r="E7567" s="64"/>
      <c r="F7567" s="85" t="s">
        <v>69</v>
      </c>
    </row>
    <row r="7568" spans="1:6" x14ac:dyDescent="0.25">
      <c r="A7568" s="85">
        <v>1538379144</v>
      </c>
      <c r="E7568"/>
      <c r="F7568" s="85" t="s">
        <v>69</v>
      </c>
    </row>
    <row r="7569" spans="1:6" x14ac:dyDescent="0.25">
      <c r="A7569" s="85" t="s">
        <v>69</v>
      </c>
      <c r="E7569" s="64"/>
      <c r="F7569" s="85" t="s">
        <v>69</v>
      </c>
    </row>
    <row r="7570" spans="1:6" x14ac:dyDescent="0.25">
      <c r="A7570" s="85">
        <v>1578048377</v>
      </c>
      <c r="E7570" s="64"/>
      <c r="F7570" s="85" t="s">
        <v>69</v>
      </c>
    </row>
    <row r="7571" spans="1:6" x14ac:dyDescent="0.25">
      <c r="A7571" s="85">
        <v>1295733475</v>
      </c>
      <c r="E7571" s="64"/>
      <c r="F7571" s="85" t="s">
        <v>69</v>
      </c>
    </row>
    <row r="7572" spans="1:6" x14ac:dyDescent="0.25">
      <c r="A7572" s="85" t="s">
        <v>69</v>
      </c>
      <c r="E7572"/>
      <c r="F7572" s="85" t="s">
        <v>69</v>
      </c>
    </row>
    <row r="7573" spans="1:6" x14ac:dyDescent="0.25">
      <c r="A7573" s="85">
        <v>1154347748</v>
      </c>
      <c r="E7573"/>
      <c r="F7573" s="85" t="s">
        <v>69</v>
      </c>
    </row>
    <row r="7574" spans="1:6" x14ac:dyDescent="0.25">
      <c r="A7574" s="85">
        <v>1851556724</v>
      </c>
      <c r="E7574"/>
      <c r="F7574" s="85" t="s">
        <v>69</v>
      </c>
    </row>
    <row r="7575" spans="1:6" x14ac:dyDescent="0.25">
      <c r="A7575" s="85">
        <v>1700828050</v>
      </c>
      <c r="E7575" s="64"/>
      <c r="F7575" s="85" t="s">
        <v>69</v>
      </c>
    </row>
    <row r="7576" spans="1:6" x14ac:dyDescent="0.25">
      <c r="A7576" s="85">
        <v>1174760839</v>
      </c>
      <c r="E7576" s="64"/>
      <c r="F7576" s="85" t="s">
        <v>69</v>
      </c>
    </row>
    <row r="7577" spans="1:6" x14ac:dyDescent="0.25">
      <c r="A7577" s="85" t="s">
        <v>69</v>
      </c>
      <c r="E7577"/>
      <c r="F7577" s="85" t="s">
        <v>69</v>
      </c>
    </row>
    <row r="7578" spans="1:6" x14ac:dyDescent="0.25">
      <c r="A7578" s="85" t="s">
        <v>69</v>
      </c>
      <c r="E7578" s="64"/>
      <c r="F7578" s="85" t="s">
        <v>69</v>
      </c>
    </row>
    <row r="7579" spans="1:6" x14ac:dyDescent="0.25">
      <c r="A7579" s="85" t="s">
        <v>69</v>
      </c>
      <c r="E7579"/>
      <c r="F7579" s="85" t="s">
        <v>69</v>
      </c>
    </row>
    <row r="7580" spans="1:6" x14ac:dyDescent="0.25">
      <c r="A7580" s="85" t="s">
        <v>69</v>
      </c>
      <c r="E7580" s="64"/>
      <c r="F7580" s="85" t="s">
        <v>69</v>
      </c>
    </row>
    <row r="7581" spans="1:6" x14ac:dyDescent="0.25">
      <c r="A7581" s="85">
        <v>1851023345</v>
      </c>
      <c r="E7581"/>
      <c r="F7581" s="85" t="s">
        <v>69</v>
      </c>
    </row>
    <row r="7582" spans="1:6" x14ac:dyDescent="0.25">
      <c r="A7582" s="85" t="s">
        <v>69</v>
      </c>
      <c r="E7582" s="64"/>
      <c r="F7582" s="85" t="s">
        <v>69</v>
      </c>
    </row>
    <row r="7583" spans="1:6" x14ac:dyDescent="0.25">
      <c r="A7583" s="85" t="s">
        <v>69</v>
      </c>
      <c r="E7583"/>
      <c r="F7583" s="85" t="s">
        <v>69</v>
      </c>
    </row>
    <row r="7584" spans="1:6" x14ac:dyDescent="0.25">
      <c r="A7584" s="85">
        <v>1619569936</v>
      </c>
      <c r="E7584"/>
      <c r="F7584" s="85" t="s">
        <v>69</v>
      </c>
    </row>
    <row r="7585" spans="1:6" x14ac:dyDescent="0.25">
      <c r="A7585" s="85">
        <v>1932118312</v>
      </c>
      <c r="E7585" s="64"/>
      <c r="F7585" s="85" t="s">
        <v>69</v>
      </c>
    </row>
    <row r="7586" spans="1:6" x14ac:dyDescent="0.25">
      <c r="A7586" s="85">
        <v>1962453910</v>
      </c>
      <c r="E7586"/>
      <c r="F7586" s="85" t="s">
        <v>69</v>
      </c>
    </row>
    <row r="7587" spans="1:6" x14ac:dyDescent="0.25">
      <c r="A7587" s="85">
        <v>1639430242</v>
      </c>
      <c r="E7587" s="64"/>
      <c r="F7587" s="85" t="s">
        <v>69</v>
      </c>
    </row>
    <row r="7588" spans="1:6" x14ac:dyDescent="0.25">
      <c r="A7588" s="85" t="s">
        <v>69</v>
      </c>
      <c r="E7588" s="64"/>
      <c r="F7588" s="85" t="s">
        <v>69</v>
      </c>
    </row>
    <row r="7589" spans="1:6" x14ac:dyDescent="0.25">
      <c r="A7589" s="85">
        <v>1013305481</v>
      </c>
      <c r="E7589"/>
      <c r="F7589" s="85" t="s">
        <v>69</v>
      </c>
    </row>
    <row r="7590" spans="1:6" x14ac:dyDescent="0.25">
      <c r="A7590" s="85">
        <v>1295105914</v>
      </c>
      <c r="E7590"/>
      <c r="F7590" s="85" t="s">
        <v>69</v>
      </c>
    </row>
    <row r="7591" spans="1:6" x14ac:dyDescent="0.25">
      <c r="A7591" s="85">
        <v>1003105636</v>
      </c>
      <c r="E7591"/>
      <c r="F7591" s="85" t="s">
        <v>69</v>
      </c>
    </row>
    <row r="7592" spans="1:6" x14ac:dyDescent="0.25">
      <c r="A7592" s="85">
        <v>1427772516</v>
      </c>
      <c r="E7592"/>
      <c r="F7592" s="85" t="s">
        <v>69</v>
      </c>
    </row>
    <row r="7593" spans="1:6" x14ac:dyDescent="0.25">
      <c r="A7593" s="85">
        <v>1497443089</v>
      </c>
      <c r="E7593" s="64"/>
      <c r="F7593" s="85" t="s">
        <v>69</v>
      </c>
    </row>
    <row r="7594" spans="1:6" x14ac:dyDescent="0.25">
      <c r="A7594" s="85">
        <v>1669822201</v>
      </c>
      <c r="E7594" s="64"/>
      <c r="F7594" s="85" t="s">
        <v>69</v>
      </c>
    </row>
    <row r="7595" spans="1:6" x14ac:dyDescent="0.25">
      <c r="A7595" s="85">
        <v>1104868017</v>
      </c>
      <c r="E7595" s="64"/>
      <c r="F7595" s="85" t="s">
        <v>69</v>
      </c>
    </row>
    <row r="7596" spans="1:6" x14ac:dyDescent="0.25">
      <c r="A7596" s="85">
        <v>1588057160</v>
      </c>
      <c r="E7596" s="64"/>
      <c r="F7596" s="85" t="s">
        <v>69</v>
      </c>
    </row>
    <row r="7597" spans="1:6" x14ac:dyDescent="0.25">
      <c r="A7597" s="85">
        <v>1316337124</v>
      </c>
      <c r="E7597" s="64"/>
      <c r="F7597" s="85" t="s">
        <v>69</v>
      </c>
    </row>
    <row r="7598" spans="1:6" x14ac:dyDescent="0.25">
      <c r="A7598" s="85" t="s">
        <v>69</v>
      </c>
      <c r="E7598"/>
      <c r="F7598" s="85" t="s">
        <v>69</v>
      </c>
    </row>
    <row r="7599" spans="1:6" x14ac:dyDescent="0.25">
      <c r="A7599" s="85">
        <v>1770204448</v>
      </c>
      <c r="E7599" s="64"/>
      <c r="F7599" s="85" t="s">
        <v>69</v>
      </c>
    </row>
    <row r="7600" spans="1:6" x14ac:dyDescent="0.25">
      <c r="A7600" s="85">
        <v>1063184869</v>
      </c>
      <c r="E7600"/>
      <c r="F7600" s="85" t="s">
        <v>69</v>
      </c>
    </row>
    <row r="7601" spans="1:6" x14ac:dyDescent="0.25">
      <c r="A7601" s="85">
        <v>1568411718</v>
      </c>
      <c r="E7601" s="64"/>
      <c r="F7601" s="85" t="s">
        <v>69</v>
      </c>
    </row>
    <row r="7602" spans="1:6" x14ac:dyDescent="0.25">
      <c r="A7602" s="85" t="s">
        <v>69</v>
      </c>
      <c r="E7602"/>
      <c r="F7602" s="85" t="s">
        <v>69</v>
      </c>
    </row>
    <row r="7603" spans="1:6" x14ac:dyDescent="0.25">
      <c r="A7603" s="85">
        <v>1962167585</v>
      </c>
      <c r="E7603" s="64"/>
      <c r="F7603" s="85" t="s">
        <v>69</v>
      </c>
    </row>
    <row r="7604" spans="1:6" x14ac:dyDescent="0.25">
      <c r="A7604" s="85">
        <v>1205408242</v>
      </c>
      <c r="E7604" s="64"/>
      <c r="F7604" s="85" t="s">
        <v>69</v>
      </c>
    </row>
    <row r="7605" spans="1:6" x14ac:dyDescent="0.25">
      <c r="A7605" s="85">
        <v>1356928790</v>
      </c>
      <c r="E7605"/>
      <c r="F7605" s="85" t="s">
        <v>69</v>
      </c>
    </row>
    <row r="7606" spans="1:6" x14ac:dyDescent="0.25">
      <c r="A7606" s="85">
        <v>1689430381</v>
      </c>
      <c r="E7606" s="64"/>
      <c r="F7606" s="85" t="s">
        <v>69</v>
      </c>
    </row>
    <row r="7607" spans="1:6" x14ac:dyDescent="0.25">
      <c r="A7607" s="85">
        <v>1972122844</v>
      </c>
      <c r="E7607"/>
      <c r="F7607" s="85" t="s">
        <v>69</v>
      </c>
    </row>
    <row r="7608" spans="1:6" x14ac:dyDescent="0.25">
      <c r="A7608" s="85" t="s">
        <v>69</v>
      </c>
      <c r="E7608" s="64"/>
      <c r="F7608" s="85" t="s">
        <v>69</v>
      </c>
    </row>
    <row r="7609" spans="1:6" x14ac:dyDescent="0.25">
      <c r="A7609" s="85">
        <v>1114119187</v>
      </c>
      <c r="E7609"/>
      <c r="F7609" s="85" t="s">
        <v>69</v>
      </c>
    </row>
    <row r="7610" spans="1:6" x14ac:dyDescent="0.25">
      <c r="A7610" s="85">
        <v>1881011773</v>
      </c>
      <c r="E7610" s="64"/>
      <c r="F7610" s="85" t="s">
        <v>69</v>
      </c>
    </row>
    <row r="7611" spans="1:6" x14ac:dyDescent="0.25">
      <c r="A7611" s="85">
        <v>1821292277</v>
      </c>
      <c r="E7611"/>
      <c r="F7611" s="85" t="s">
        <v>69</v>
      </c>
    </row>
    <row r="7612" spans="1:6" x14ac:dyDescent="0.25">
      <c r="A7612" s="85">
        <v>1023461746</v>
      </c>
      <c r="E7612"/>
      <c r="F7612" s="85" t="s">
        <v>69</v>
      </c>
    </row>
    <row r="7613" spans="1:6" x14ac:dyDescent="0.25">
      <c r="A7613" s="85">
        <v>1174598643</v>
      </c>
      <c r="E7613" s="64"/>
      <c r="F7613" s="85" t="s">
        <v>69</v>
      </c>
    </row>
    <row r="7614" spans="1:6" x14ac:dyDescent="0.25">
      <c r="A7614" s="85">
        <v>1982714960</v>
      </c>
      <c r="E7614" s="64"/>
      <c r="F7614" s="85" t="s">
        <v>69</v>
      </c>
    </row>
    <row r="7615" spans="1:6" x14ac:dyDescent="0.25">
      <c r="A7615" s="85">
        <v>1316709009</v>
      </c>
      <c r="E7615" s="64"/>
      <c r="F7615" s="85" t="s">
        <v>69</v>
      </c>
    </row>
    <row r="7616" spans="1:6" x14ac:dyDescent="0.25">
      <c r="A7616" s="85">
        <v>1164123725</v>
      </c>
      <c r="E7616" s="64"/>
      <c r="F7616" s="85" t="s">
        <v>69</v>
      </c>
    </row>
    <row r="7617" spans="1:6" x14ac:dyDescent="0.25">
      <c r="A7617" s="85">
        <v>1679236095</v>
      </c>
      <c r="E7617" s="64"/>
      <c r="F7617" s="85" t="s">
        <v>69</v>
      </c>
    </row>
    <row r="7618" spans="1:6" x14ac:dyDescent="0.25">
      <c r="A7618" s="85">
        <v>1164017679</v>
      </c>
      <c r="E7618" s="64"/>
      <c r="F7618" s="85" t="s">
        <v>69</v>
      </c>
    </row>
    <row r="7619" spans="1:6" x14ac:dyDescent="0.25">
      <c r="A7619" s="85">
        <v>1134101892</v>
      </c>
      <c r="E7619" s="64"/>
      <c r="F7619" s="85" t="s">
        <v>69</v>
      </c>
    </row>
    <row r="7620" spans="1:6" x14ac:dyDescent="0.25">
      <c r="A7620" s="85">
        <v>1952694861</v>
      </c>
      <c r="E7620"/>
      <c r="F7620" s="85" t="s">
        <v>69</v>
      </c>
    </row>
    <row r="7621" spans="1:6" x14ac:dyDescent="0.25">
      <c r="A7621" s="85">
        <v>1417204363</v>
      </c>
      <c r="E7621"/>
      <c r="F7621" s="85" t="s">
        <v>69</v>
      </c>
    </row>
    <row r="7622" spans="1:6" x14ac:dyDescent="0.25">
      <c r="A7622" s="85">
        <v>1972815967</v>
      </c>
      <c r="E7622"/>
      <c r="F7622" s="85" t="s">
        <v>69</v>
      </c>
    </row>
    <row r="7623" spans="1:6" x14ac:dyDescent="0.25">
      <c r="A7623" s="85" t="s">
        <v>69</v>
      </c>
      <c r="E7623" s="64"/>
      <c r="F7623" s="85" t="s">
        <v>69</v>
      </c>
    </row>
    <row r="7624" spans="1:6" x14ac:dyDescent="0.25">
      <c r="A7624" s="85" t="s">
        <v>69</v>
      </c>
      <c r="E7624" s="64"/>
      <c r="F7624" s="85" t="s">
        <v>69</v>
      </c>
    </row>
    <row r="7625" spans="1:6" x14ac:dyDescent="0.25">
      <c r="A7625" s="85" t="s">
        <v>69</v>
      </c>
      <c r="E7625" s="64"/>
      <c r="F7625" s="85" t="s">
        <v>69</v>
      </c>
    </row>
    <row r="7626" spans="1:6" x14ac:dyDescent="0.25">
      <c r="A7626" s="85">
        <v>1689219446</v>
      </c>
      <c r="E7626" s="64"/>
      <c r="F7626" s="85" t="s">
        <v>69</v>
      </c>
    </row>
    <row r="7627" spans="1:6" x14ac:dyDescent="0.25">
      <c r="A7627" s="85" t="s">
        <v>69</v>
      </c>
      <c r="E7627" s="64"/>
      <c r="F7627" s="85" t="s">
        <v>69</v>
      </c>
    </row>
    <row r="7628" spans="1:6" x14ac:dyDescent="0.25">
      <c r="A7628" s="85">
        <v>1437265972</v>
      </c>
      <c r="E7628" s="64"/>
      <c r="F7628" s="85" t="s">
        <v>69</v>
      </c>
    </row>
    <row r="7629" spans="1:6" x14ac:dyDescent="0.25">
      <c r="A7629" s="85">
        <v>1184732976</v>
      </c>
      <c r="E7629"/>
      <c r="F7629" s="85" t="s">
        <v>69</v>
      </c>
    </row>
    <row r="7630" spans="1:6" x14ac:dyDescent="0.25">
      <c r="A7630" s="85">
        <v>1144749821</v>
      </c>
      <c r="E7630" s="64"/>
      <c r="F7630" s="85" t="s">
        <v>69</v>
      </c>
    </row>
    <row r="7631" spans="1:6" x14ac:dyDescent="0.25">
      <c r="A7631" s="85">
        <v>1942761382</v>
      </c>
      <c r="E7631" s="64"/>
      <c r="F7631" s="85" t="s">
        <v>69</v>
      </c>
    </row>
    <row r="7632" spans="1:6" x14ac:dyDescent="0.25">
      <c r="A7632" s="85">
        <v>1740537687</v>
      </c>
      <c r="E7632"/>
      <c r="F7632" s="85" t="s">
        <v>69</v>
      </c>
    </row>
    <row r="7633" spans="1:6" x14ac:dyDescent="0.25">
      <c r="A7633" s="85">
        <v>1164761672</v>
      </c>
      <c r="E7633" s="64"/>
      <c r="F7633" s="85" t="s">
        <v>69</v>
      </c>
    </row>
    <row r="7634" spans="1:6" x14ac:dyDescent="0.25">
      <c r="A7634" s="85">
        <v>1316081367</v>
      </c>
      <c r="E7634" s="64"/>
      <c r="F7634" s="85" t="s">
        <v>69</v>
      </c>
    </row>
    <row r="7635" spans="1:6" x14ac:dyDescent="0.25">
      <c r="A7635" s="85">
        <v>1770172967</v>
      </c>
      <c r="E7635" s="64"/>
      <c r="F7635" s="85" t="s">
        <v>69</v>
      </c>
    </row>
    <row r="7636" spans="1:6" x14ac:dyDescent="0.25">
      <c r="A7636" s="85">
        <v>1558603985</v>
      </c>
      <c r="E7636" s="64"/>
      <c r="F7636" s="85" t="s">
        <v>69</v>
      </c>
    </row>
    <row r="7637" spans="1:6" x14ac:dyDescent="0.25">
      <c r="A7637" s="85">
        <v>1205302544</v>
      </c>
      <c r="E7637"/>
      <c r="F7637" s="85" t="s">
        <v>69</v>
      </c>
    </row>
    <row r="7638" spans="1:6" x14ac:dyDescent="0.25">
      <c r="A7638" s="85">
        <v>1033237235</v>
      </c>
      <c r="E7638" s="64"/>
      <c r="F7638" s="85" t="s">
        <v>69</v>
      </c>
    </row>
    <row r="7639" spans="1:6" x14ac:dyDescent="0.25">
      <c r="A7639" s="85" t="s">
        <v>69</v>
      </c>
      <c r="E7639" s="64"/>
      <c r="F7639" s="85" t="s">
        <v>69</v>
      </c>
    </row>
    <row r="7640" spans="1:6" x14ac:dyDescent="0.25">
      <c r="A7640" s="85">
        <v>1871136192</v>
      </c>
      <c r="E7640" s="64"/>
      <c r="F7640" s="85" t="s">
        <v>69</v>
      </c>
    </row>
    <row r="7641" spans="1:6" x14ac:dyDescent="0.25">
      <c r="A7641" s="85">
        <v>1174936009</v>
      </c>
      <c r="E7641"/>
      <c r="F7641" s="85" t="s">
        <v>69</v>
      </c>
    </row>
    <row r="7642" spans="1:6" x14ac:dyDescent="0.25">
      <c r="A7642" s="85">
        <v>1528434214</v>
      </c>
      <c r="E7642"/>
      <c r="F7642" s="85" t="s">
        <v>69</v>
      </c>
    </row>
    <row r="7643" spans="1:6" x14ac:dyDescent="0.25">
      <c r="A7643" s="85">
        <v>1609499904</v>
      </c>
      <c r="E7643" s="64"/>
      <c r="F7643" s="85" t="s">
        <v>69</v>
      </c>
    </row>
    <row r="7644" spans="1:6" x14ac:dyDescent="0.25">
      <c r="A7644" s="85">
        <v>1871518985</v>
      </c>
      <c r="E7644" s="64"/>
      <c r="F7644" s="85" t="s">
        <v>69</v>
      </c>
    </row>
    <row r="7645" spans="1:6" x14ac:dyDescent="0.25">
      <c r="A7645" s="85">
        <v>1346830742</v>
      </c>
      <c r="E7645"/>
      <c r="F7645" s="85" t="s">
        <v>69</v>
      </c>
    </row>
    <row r="7646" spans="1:6" x14ac:dyDescent="0.25">
      <c r="A7646" s="85">
        <v>1295358695</v>
      </c>
      <c r="E7646" s="64"/>
      <c r="F7646" s="85" t="s">
        <v>69</v>
      </c>
    </row>
    <row r="7647" spans="1:6" x14ac:dyDescent="0.25">
      <c r="A7647" s="85">
        <v>1588071617</v>
      </c>
      <c r="E7647" s="64"/>
      <c r="F7647" s="85" t="s">
        <v>69</v>
      </c>
    </row>
    <row r="7648" spans="1:6" x14ac:dyDescent="0.25">
      <c r="A7648" s="85" t="s">
        <v>69</v>
      </c>
      <c r="E7648" s="64"/>
      <c r="F7648" s="85" t="s">
        <v>69</v>
      </c>
    </row>
    <row r="7649" spans="1:6" x14ac:dyDescent="0.25">
      <c r="A7649" s="85">
        <v>1326544800</v>
      </c>
      <c r="E7649" s="64"/>
      <c r="F7649" s="85" t="s">
        <v>69</v>
      </c>
    </row>
    <row r="7650" spans="1:6" x14ac:dyDescent="0.25">
      <c r="A7650" s="85">
        <v>1568185155</v>
      </c>
      <c r="E7650"/>
      <c r="F7650" s="85" t="s">
        <v>69</v>
      </c>
    </row>
    <row r="7651" spans="1:6" x14ac:dyDescent="0.25">
      <c r="A7651" s="85">
        <v>1427757368</v>
      </c>
      <c r="E7651" s="64"/>
      <c r="F7651" s="85" t="s">
        <v>69</v>
      </c>
    </row>
    <row r="7652" spans="1:6" x14ac:dyDescent="0.25">
      <c r="A7652" s="85">
        <v>1376309708</v>
      </c>
      <c r="E7652"/>
      <c r="F7652" s="85" t="s">
        <v>69</v>
      </c>
    </row>
    <row r="7653" spans="1:6" x14ac:dyDescent="0.25">
      <c r="A7653" s="85">
        <v>1326817453</v>
      </c>
      <c r="E7653" s="64"/>
      <c r="F7653" s="85" t="s">
        <v>69</v>
      </c>
    </row>
    <row r="7654" spans="1:6" x14ac:dyDescent="0.25">
      <c r="A7654" s="85">
        <v>1801381496</v>
      </c>
      <c r="E7654" s="64"/>
      <c r="F7654" s="85" t="s">
        <v>69</v>
      </c>
    </row>
    <row r="7655" spans="1:6" x14ac:dyDescent="0.25">
      <c r="A7655" s="85">
        <v>1396224754</v>
      </c>
      <c r="E7655" s="64"/>
      <c r="F7655" s="85" t="s">
        <v>69</v>
      </c>
    </row>
    <row r="7656" spans="1:6" x14ac:dyDescent="0.25">
      <c r="A7656" s="85">
        <v>1346896123</v>
      </c>
      <c r="E7656"/>
      <c r="F7656" s="85" t="s">
        <v>69</v>
      </c>
    </row>
    <row r="7657" spans="1:6" x14ac:dyDescent="0.25">
      <c r="A7657" s="85">
        <v>1740529155</v>
      </c>
      <c r="E7657" s="64"/>
      <c r="F7657" s="85" t="s">
        <v>69</v>
      </c>
    </row>
    <row r="7658" spans="1:6" x14ac:dyDescent="0.25">
      <c r="A7658" s="85">
        <v>1174887673</v>
      </c>
      <c r="E7658" s="64"/>
      <c r="F7658" s="85" t="s">
        <v>69</v>
      </c>
    </row>
    <row r="7659" spans="1:6" x14ac:dyDescent="0.25">
      <c r="A7659" s="85">
        <v>1316361009</v>
      </c>
      <c r="E7659"/>
      <c r="F7659" s="85" t="s">
        <v>69</v>
      </c>
    </row>
    <row r="7660" spans="1:6" x14ac:dyDescent="0.25">
      <c r="A7660" s="85">
        <v>1558350900</v>
      </c>
      <c r="E7660"/>
      <c r="F7660" s="85" t="s">
        <v>69</v>
      </c>
    </row>
    <row r="7661" spans="1:6" x14ac:dyDescent="0.25">
      <c r="A7661" s="85">
        <v>1205822616</v>
      </c>
      <c r="E7661" s="64"/>
      <c r="F7661" s="85" t="s">
        <v>69</v>
      </c>
    </row>
    <row r="7662" spans="1:6" x14ac:dyDescent="0.25">
      <c r="A7662" s="85" t="s">
        <v>69</v>
      </c>
      <c r="E7662"/>
      <c r="F7662" s="85" t="s">
        <v>69</v>
      </c>
    </row>
    <row r="7663" spans="1:6" x14ac:dyDescent="0.25">
      <c r="A7663" s="85">
        <v>1437537024</v>
      </c>
      <c r="E7663" s="64"/>
      <c r="F7663" s="85" t="s">
        <v>69</v>
      </c>
    </row>
    <row r="7664" spans="1:6" x14ac:dyDescent="0.25">
      <c r="A7664" s="85">
        <v>1699326918</v>
      </c>
      <c r="E7664" s="64"/>
      <c r="F7664" s="85" t="s">
        <v>69</v>
      </c>
    </row>
    <row r="7665" spans="1:6" x14ac:dyDescent="0.25">
      <c r="A7665" s="85">
        <v>1558698910</v>
      </c>
      <c r="E7665" s="64"/>
      <c r="F7665" s="85" t="s">
        <v>69</v>
      </c>
    </row>
    <row r="7666" spans="1:6" x14ac:dyDescent="0.25">
      <c r="A7666" s="85">
        <v>1578899845</v>
      </c>
      <c r="E7666" s="64"/>
      <c r="F7666" s="85" t="s">
        <v>69</v>
      </c>
    </row>
    <row r="7667" spans="1:6" x14ac:dyDescent="0.25">
      <c r="A7667" s="85">
        <v>1841396017</v>
      </c>
      <c r="E7667" s="64"/>
      <c r="F7667" s="85" t="s">
        <v>69</v>
      </c>
    </row>
    <row r="7668" spans="1:6" x14ac:dyDescent="0.25">
      <c r="A7668" s="85">
        <v>1578724803</v>
      </c>
      <c r="E7668" s="64"/>
      <c r="F7668" s="85" t="s">
        <v>69</v>
      </c>
    </row>
    <row r="7669" spans="1:6" x14ac:dyDescent="0.25">
      <c r="A7669" s="85">
        <v>1861074775</v>
      </c>
      <c r="E7669"/>
      <c r="F7669" s="85" t="s">
        <v>69</v>
      </c>
    </row>
    <row r="7670" spans="1:6" x14ac:dyDescent="0.25">
      <c r="A7670" s="85">
        <v>1871579169</v>
      </c>
      <c r="E7670" s="64"/>
      <c r="F7670" s="85" t="s">
        <v>69</v>
      </c>
    </row>
    <row r="7671" spans="1:6" x14ac:dyDescent="0.25">
      <c r="A7671" s="85">
        <v>1942787528</v>
      </c>
      <c r="E7671" s="64"/>
      <c r="F7671" s="85" t="s">
        <v>69</v>
      </c>
    </row>
    <row r="7672" spans="1:6" x14ac:dyDescent="0.25">
      <c r="A7672" s="85">
        <v>1669758389</v>
      </c>
      <c r="E7672" s="64"/>
      <c r="F7672" s="85" t="s">
        <v>69</v>
      </c>
    </row>
    <row r="7673" spans="1:6" x14ac:dyDescent="0.25">
      <c r="A7673" s="85">
        <v>1740795194</v>
      </c>
      <c r="E7673" s="64"/>
      <c r="F7673" s="85" t="s">
        <v>69</v>
      </c>
    </row>
    <row r="7674" spans="1:6" ht="15.75" thickBot="1" x14ac:dyDescent="0.3">
      <c r="A7674" s="86">
        <v>1538988829</v>
      </c>
      <c r="E7674"/>
      <c r="F7674" s="86" t="s">
        <v>69</v>
      </c>
    </row>
    <row r="7675" spans="1:6" x14ac:dyDescent="0.25">
      <c r="E7675"/>
    </row>
    <row r="7676" spans="1:6" x14ac:dyDescent="0.25">
      <c r="E7676" s="64"/>
    </row>
    <row r="7677" spans="1:6" x14ac:dyDescent="0.25">
      <c r="E7677" s="64"/>
    </row>
    <row r="7678" spans="1:6" x14ac:dyDescent="0.25">
      <c r="E7678"/>
    </row>
    <row r="7679" spans="1:6" x14ac:dyDescent="0.25">
      <c r="E7679" s="64"/>
    </row>
    <row r="7680" spans="1:6" x14ac:dyDescent="0.25">
      <c r="E7680" s="64"/>
    </row>
    <row r="7681" spans="5:5" x14ac:dyDescent="0.25">
      <c r="E7681" s="64"/>
    </row>
    <row r="7682" spans="5:5" x14ac:dyDescent="0.25">
      <c r="E7682"/>
    </row>
    <row r="7683" spans="5:5" x14ac:dyDescent="0.25">
      <c r="E7683" s="64"/>
    </row>
    <row r="7684" spans="5:5" x14ac:dyDescent="0.25">
      <c r="E7684"/>
    </row>
    <row r="7685" spans="5:5" x14ac:dyDescent="0.25">
      <c r="E7685"/>
    </row>
    <row r="7686" spans="5:5" x14ac:dyDescent="0.25">
      <c r="E7686" s="64"/>
    </row>
    <row r="7687" spans="5:5" x14ac:dyDescent="0.25">
      <c r="E7687"/>
    </row>
    <row r="7688" spans="5:5" x14ac:dyDescent="0.25">
      <c r="E7688"/>
    </row>
    <row r="7689" spans="5:5" x14ac:dyDescent="0.25">
      <c r="E7689" s="64"/>
    </row>
    <row r="7690" spans="5:5" x14ac:dyDescent="0.25">
      <c r="E7690" s="64"/>
    </row>
    <row r="7691" spans="5:5" x14ac:dyDescent="0.25">
      <c r="E7691" s="64"/>
    </row>
    <row r="7692" spans="5:5" x14ac:dyDescent="0.25">
      <c r="E7692" s="64"/>
    </row>
    <row r="7693" spans="5:5" x14ac:dyDescent="0.25">
      <c r="E7693"/>
    </row>
    <row r="7694" spans="5:5" x14ac:dyDescent="0.25">
      <c r="E7694" s="64"/>
    </row>
    <row r="7695" spans="5:5" x14ac:dyDescent="0.25">
      <c r="E7695"/>
    </row>
    <row r="7696" spans="5:5" x14ac:dyDescent="0.25">
      <c r="E7696"/>
    </row>
    <row r="7697" spans="5:5" x14ac:dyDescent="0.25">
      <c r="E7697"/>
    </row>
    <row r="7698" spans="5:5" x14ac:dyDescent="0.25">
      <c r="E7698" s="64"/>
    </row>
    <row r="7699" spans="5:5" x14ac:dyDescent="0.25">
      <c r="E7699"/>
    </row>
    <row r="7700" spans="5:5" x14ac:dyDescent="0.25">
      <c r="E7700" s="64"/>
    </row>
    <row r="7701" spans="5:5" x14ac:dyDescent="0.25">
      <c r="E7701"/>
    </row>
    <row r="7702" spans="5:5" x14ac:dyDescent="0.25">
      <c r="E7702" s="64"/>
    </row>
    <row r="7703" spans="5:5" x14ac:dyDescent="0.25">
      <c r="E7703" s="64"/>
    </row>
    <row r="7704" spans="5:5" x14ac:dyDescent="0.25">
      <c r="E7704"/>
    </row>
    <row r="7705" spans="5:5" x14ac:dyDescent="0.25">
      <c r="E7705"/>
    </row>
    <row r="7706" spans="5:5" x14ac:dyDescent="0.25">
      <c r="E7706" s="64"/>
    </row>
    <row r="7707" spans="5:5" x14ac:dyDescent="0.25">
      <c r="E7707"/>
    </row>
    <row r="7708" spans="5:5" x14ac:dyDescent="0.25">
      <c r="E7708"/>
    </row>
    <row r="7709" spans="5:5" x14ac:dyDescent="0.25">
      <c r="E7709"/>
    </row>
    <row r="7710" spans="5:5" x14ac:dyDescent="0.25">
      <c r="E7710" s="64"/>
    </row>
    <row r="7711" spans="5:5" x14ac:dyDescent="0.25">
      <c r="E7711" s="64"/>
    </row>
    <row r="7712" spans="5:5" x14ac:dyDescent="0.25">
      <c r="E7712"/>
    </row>
    <row r="7713" spans="5:5" x14ac:dyDescent="0.25">
      <c r="E7713" s="64"/>
    </row>
    <row r="7714" spans="5:5" x14ac:dyDescent="0.25">
      <c r="E7714" s="64"/>
    </row>
    <row r="7715" spans="5:5" x14ac:dyDescent="0.25">
      <c r="E7715" s="64"/>
    </row>
    <row r="7716" spans="5:5" x14ac:dyDescent="0.25">
      <c r="E7716"/>
    </row>
    <row r="7717" spans="5:5" x14ac:dyDescent="0.25">
      <c r="E7717"/>
    </row>
    <row r="7718" spans="5:5" x14ac:dyDescent="0.25">
      <c r="E7718"/>
    </row>
    <row r="7719" spans="5:5" x14ac:dyDescent="0.25">
      <c r="E7719"/>
    </row>
    <row r="7720" spans="5:5" x14ac:dyDescent="0.25">
      <c r="E7720"/>
    </row>
    <row r="7721" spans="5:5" x14ac:dyDescent="0.25">
      <c r="E7721" s="64"/>
    </row>
    <row r="7722" spans="5:5" x14ac:dyDescent="0.25">
      <c r="E7722"/>
    </row>
    <row r="7723" spans="5:5" x14ac:dyDescent="0.25">
      <c r="E7723"/>
    </row>
    <row r="7724" spans="5:5" x14ac:dyDescent="0.25">
      <c r="E7724" s="64"/>
    </row>
    <row r="7725" spans="5:5" x14ac:dyDescent="0.25">
      <c r="E7725"/>
    </row>
    <row r="7726" spans="5:5" x14ac:dyDescent="0.25">
      <c r="E7726"/>
    </row>
    <row r="7727" spans="5:5" x14ac:dyDescent="0.25">
      <c r="E7727" s="64"/>
    </row>
    <row r="7728" spans="5:5" x14ac:dyDescent="0.25">
      <c r="E7728"/>
    </row>
    <row r="7729" spans="5:5" x14ac:dyDescent="0.25">
      <c r="E7729" s="64"/>
    </row>
    <row r="7730" spans="5:5" x14ac:dyDescent="0.25">
      <c r="E7730" s="64"/>
    </row>
    <row r="7731" spans="5:5" x14ac:dyDescent="0.25">
      <c r="E7731"/>
    </row>
    <row r="7732" spans="5:5" x14ac:dyDescent="0.25">
      <c r="E7732"/>
    </row>
    <row r="7733" spans="5:5" x14ac:dyDescent="0.25">
      <c r="E7733"/>
    </row>
    <row r="7734" spans="5:5" x14ac:dyDescent="0.25">
      <c r="E7734" s="64"/>
    </row>
    <row r="7735" spans="5:5" x14ac:dyDescent="0.25">
      <c r="E7735" s="64"/>
    </row>
    <row r="7736" spans="5:5" x14ac:dyDescent="0.25">
      <c r="E7736" s="64"/>
    </row>
    <row r="7737" spans="5:5" x14ac:dyDescent="0.25">
      <c r="E7737"/>
    </row>
    <row r="7738" spans="5:5" x14ac:dyDescent="0.25">
      <c r="E7738"/>
    </row>
    <row r="7739" spans="5:5" x14ac:dyDescent="0.25">
      <c r="E7739" s="64"/>
    </row>
    <row r="7740" spans="5:5" x14ac:dyDescent="0.25">
      <c r="E7740" s="64"/>
    </row>
    <row r="7741" spans="5:5" x14ac:dyDescent="0.25">
      <c r="E7741"/>
    </row>
    <row r="7742" spans="5:5" x14ac:dyDescent="0.25">
      <c r="E7742" s="64"/>
    </row>
    <row r="7743" spans="5:5" x14ac:dyDescent="0.25">
      <c r="E7743" s="64"/>
    </row>
    <row r="7744" spans="5:5" x14ac:dyDescent="0.25">
      <c r="E7744" s="64"/>
    </row>
    <row r="7745" spans="5:5" x14ac:dyDescent="0.25">
      <c r="E7745"/>
    </row>
    <row r="7746" spans="5:5" x14ac:dyDescent="0.25">
      <c r="E7746"/>
    </row>
    <row r="7747" spans="5:5" x14ac:dyDescent="0.25">
      <c r="E7747" s="64"/>
    </row>
    <row r="7748" spans="5:5" x14ac:dyDescent="0.25">
      <c r="E7748" s="64"/>
    </row>
    <row r="7749" spans="5:5" x14ac:dyDescent="0.25">
      <c r="E7749"/>
    </row>
    <row r="7750" spans="5:5" x14ac:dyDescent="0.25">
      <c r="E7750" s="64"/>
    </row>
    <row r="7751" spans="5:5" x14ac:dyDescent="0.25">
      <c r="E7751" s="64"/>
    </row>
    <row r="7752" spans="5:5" x14ac:dyDescent="0.25">
      <c r="E7752"/>
    </row>
    <row r="7753" spans="5:5" x14ac:dyDescent="0.25">
      <c r="E7753" s="64"/>
    </row>
    <row r="7754" spans="5:5" x14ac:dyDescent="0.25">
      <c r="E7754"/>
    </row>
    <row r="7755" spans="5:5" x14ac:dyDescent="0.25">
      <c r="E7755" s="64"/>
    </row>
    <row r="7756" spans="5:5" x14ac:dyDescent="0.25">
      <c r="E7756"/>
    </row>
    <row r="7757" spans="5:5" x14ac:dyDescent="0.25">
      <c r="E7757"/>
    </row>
    <row r="7758" spans="5:5" x14ac:dyDescent="0.25">
      <c r="E7758" s="64"/>
    </row>
    <row r="7759" spans="5:5" x14ac:dyDescent="0.25">
      <c r="E7759"/>
    </row>
    <row r="7760" spans="5:5" x14ac:dyDescent="0.25">
      <c r="E7760" s="64"/>
    </row>
    <row r="7761" spans="5:5" x14ac:dyDescent="0.25">
      <c r="E7761" s="64"/>
    </row>
    <row r="7762" spans="5:5" x14ac:dyDescent="0.25">
      <c r="E7762" s="64"/>
    </row>
    <row r="7763" spans="5:5" x14ac:dyDescent="0.25">
      <c r="E7763"/>
    </row>
    <row r="7764" spans="5:5" x14ac:dyDescent="0.25">
      <c r="E7764" s="64"/>
    </row>
    <row r="7765" spans="5:5" x14ac:dyDescent="0.25">
      <c r="E7765" s="64"/>
    </row>
    <row r="7766" spans="5:5" x14ac:dyDescent="0.25">
      <c r="E7766" s="64"/>
    </row>
    <row r="7767" spans="5:5" x14ac:dyDescent="0.25">
      <c r="E7767" s="64"/>
    </row>
    <row r="7768" spans="5:5" x14ac:dyDescent="0.25">
      <c r="E7768" s="64"/>
    </row>
    <row r="7769" spans="5:5" x14ac:dyDescent="0.25">
      <c r="E7769" s="64"/>
    </row>
    <row r="7770" spans="5:5" x14ac:dyDescent="0.25">
      <c r="E7770" s="64"/>
    </row>
    <row r="7771" spans="5:5" x14ac:dyDescent="0.25">
      <c r="E7771" s="64"/>
    </row>
    <row r="7772" spans="5:5" x14ac:dyDescent="0.25">
      <c r="E7772" s="64"/>
    </row>
    <row r="7773" spans="5:5" x14ac:dyDescent="0.25">
      <c r="E7773"/>
    </row>
    <row r="7774" spans="5:5" x14ac:dyDescent="0.25">
      <c r="E7774" s="64"/>
    </row>
    <row r="7775" spans="5:5" x14ac:dyDescent="0.25">
      <c r="E7775"/>
    </row>
    <row r="7776" spans="5:5" x14ac:dyDescent="0.25">
      <c r="E7776"/>
    </row>
    <row r="7777" spans="5:5" x14ac:dyDescent="0.25">
      <c r="E7777" s="64"/>
    </row>
    <row r="7778" spans="5:5" x14ac:dyDescent="0.25">
      <c r="E7778" s="64"/>
    </row>
    <row r="7779" spans="5:5" x14ac:dyDescent="0.25">
      <c r="E7779"/>
    </row>
    <row r="7780" spans="5:5" x14ac:dyDescent="0.25">
      <c r="E7780" s="64"/>
    </row>
    <row r="7781" spans="5:5" x14ac:dyDescent="0.25">
      <c r="E7781" s="64"/>
    </row>
    <row r="7782" spans="5:5" x14ac:dyDescent="0.25">
      <c r="E7782" s="64"/>
    </row>
    <row r="7783" spans="5:5" x14ac:dyDescent="0.25">
      <c r="E7783" s="64"/>
    </row>
    <row r="7784" spans="5:5" x14ac:dyDescent="0.25">
      <c r="E7784" s="64"/>
    </row>
    <row r="7785" spans="5:5" x14ac:dyDescent="0.25">
      <c r="E7785"/>
    </row>
    <row r="7786" spans="5:5" x14ac:dyDescent="0.25">
      <c r="E7786"/>
    </row>
    <row r="7787" spans="5:5" x14ac:dyDescent="0.25">
      <c r="E7787" s="64"/>
    </row>
    <row r="7788" spans="5:5" x14ac:dyDescent="0.25">
      <c r="E7788"/>
    </row>
    <row r="7789" spans="5:5" x14ac:dyDescent="0.25">
      <c r="E7789" s="64"/>
    </row>
    <row r="7790" spans="5:5" x14ac:dyDescent="0.25">
      <c r="E7790" s="64"/>
    </row>
    <row r="7791" spans="5:5" x14ac:dyDescent="0.25">
      <c r="E7791" s="64"/>
    </row>
    <row r="7792" spans="5:5" x14ac:dyDescent="0.25">
      <c r="E7792" s="64"/>
    </row>
    <row r="7793" spans="5:5" x14ac:dyDescent="0.25">
      <c r="E7793"/>
    </row>
    <row r="7794" spans="5:5" x14ac:dyDescent="0.25">
      <c r="E7794" s="64"/>
    </row>
    <row r="7795" spans="5:5" x14ac:dyDescent="0.25">
      <c r="E7795"/>
    </row>
    <row r="7796" spans="5:5" x14ac:dyDescent="0.25">
      <c r="E7796"/>
    </row>
    <row r="7797" spans="5:5" x14ac:dyDescent="0.25">
      <c r="E7797"/>
    </row>
    <row r="7798" spans="5:5" x14ac:dyDescent="0.25">
      <c r="E7798"/>
    </row>
    <row r="7799" spans="5:5" x14ac:dyDescent="0.25">
      <c r="E7799"/>
    </row>
    <row r="7800" spans="5:5" x14ac:dyDescent="0.25">
      <c r="E7800"/>
    </row>
    <row r="7801" spans="5:5" x14ac:dyDescent="0.25">
      <c r="E7801" s="64"/>
    </row>
    <row r="7802" spans="5:5" x14ac:dyDescent="0.25">
      <c r="E7802" s="64"/>
    </row>
    <row r="7803" spans="5:5" x14ac:dyDescent="0.25">
      <c r="E7803"/>
    </row>
    <row r="7804" spans="5:5" x14ac:dyDescent="0.25">
      <c r="E7804"/>
    </row>
    <row r="7805" spans="5:5" x14ac:dyDescent="0.25">
      <c r="E7805" s="64"/>
    </row>
    <row r="7806" spans="5:5" x14ac:dyDescent="0.25">
      <c r="E7806" s="64"/>
    </row>
    <row r="7807" spans="5:5" x14ac:dyDescent="0.25">
      <c r="E7807" s="64"/>
    </row>
    <row r="7808" spans="5:5" x14ac:dyDescent="0.25">
      <c r="E7808" s="64"/>
    </row>
    <row r="7809" spans="5:5" x14ac:dyDescent="0.25">
      <c r="E7809" s="64"/>
    </row>
    <row r="7810" spans="5:5" x14ac:dyDescent="0.25">
      <c r="E7810" s="64"/>
    </row>
    <row r="7811" spans="5:5" x14ac:dyDescent="0.25">
      <c r="E7811" s="64"/>
    </row>
    <row r="7812" spans="5:5" x14ac:dyDescent="0.25">
      <c r="E7812" s="64"/>
    </row>
    <row r="7813" spans="5:5" x14ac:dyDescent="0.25">
      <c r="E7813" s="64"/>
    </row>
    <row r="7814" spans="5:5" x14ac:dyDescent="0.25">
      <c r="E7814" s="64"/>
    </row>
    <row r="7815" spans="5:5" x14ac:dyDescent="0.25">
      <c r="E7815" s="64"/>
    </row>
    <row r="7816" spans="5:5" x14ac:dyDescent="0.25">
      <c r="E7816" s="64"/>
    </row>
    <row r="7817" spans="5:5" x14ac:dyDescent="0.25">
      <c r="E7817" s="64"/>
    </row>
    <row r="7818" spans="5:5" x14ac:dyDescent="0.25">
      <c r="E7818" s="64"/>
    </row>
    <row r="7819" spans="5:5" x14ac:dyDescent="0.25">
      <c r="E7819" s="64"/>
    </row>
    <row r="7820" spans="5:5" x14ac:dyDescent="0.25">
      <c r="E7820"/>
    </row>
    <row r="7821" spans="5:5" x14ac:dyDescent="0.25">
      <c r="E7821"/>
    </row>
    <row r="7822" spans="5:5" x14ac:dyDescent="0.25">
      <c r="E7822" s="64"/>
    </row>
    <row r="7823" spans="5:5" x14ac:dyDescent="0.25">
      <c r="E7823"/>
    </row>
    <row r="7824" spans="5:5" x14ac:dyDescent="0.25">
      <c r="E7824"/>
    </row>
    <row r="7825" spans="5:5" x14ac:dyDescent="0.25">
      <c r="E7825"/>
    </row>
    <row r="7826" spans="5:5" x14ac:dyDescent="0.25">
      <c r="E7826"/>
    </row>
    <row r="7827" spans="5:5" x14ac:dyDescent="0.25">
      <c r="E7827"/>
    </row>
    <row r="7828" spans="5:5" x14ac:dyDescent="0.25">
      <c r="E7828" s="64"/>
    </row>
    <row r="7829" spans="5:5" x14ac:dyDescent="0.25">
      <c r="E7829"/>
    </row>
    <row r="7830" spans="5:5" x14ac:dyDescent="0.25">
      <c r="E7830" s="64"/>
    </row>
    <row r="7831" spans="5:5" x14ac:dyDescent="0.25">
      <c r="E7831" s="64"/>
    </row>
    <row r="7832" spans="5:5" x14ac:dyDescent="0.25">
      <c r="E7832"/>
    </row>
    <row r="7833" spans="5:5" x14ac:dyDescent="0.25">
      <c r="E7833" s="64"/>
    </row>
    <row r="7834" spans="5:5" x14ac:dyDescent="0.25">
      <c r="E7834"/>
    </row>
    <row r="7835" spans="5:5" x14ac:dyDescent="0.25">
      <c r="E7835"/>
    </row>
    <row r="7836" spans="5:5" x14ac:dyDescent="0.25">
      <c r="E7836" s="64"/>
    </row>
    <row r="7837" spans="5:5" x14ac:dyDescent="0.25">
      <c r="E7837"/>
    </row>
    <row r="7838" spans="5:5" x14ac:dyDescent="0.25">
      <c r="E7838" s="64"/>
    </row>
    <row r="7839" spans="5:5" x14ac:dyDescent="0.25">
      <c r="E7839" s="64"/>
    </row>
    <row r="7840" spans="5:5" x14ac:dyDescent="0.25">
      <c r="E7840" s="64"/>
    </row>
    <row r="7841" spans="5:5" x14ac:dyDescent="0.25">
      <c r="E7841" s="64"/>
    </row>
    <row r="7842" spans="5:5" x14ac:dyDescent="0.25">
      <c r="E7842"/>
    </row>
    <row r="7843" spans="5:5" x14ac:dyDescent="0.25">
      <c r="E7843"/>
    </row>
    <row r="7844" spans="5:5" x14ac:dyDescent="0.25">
      <c r="E7844" s="64"/>
    </row>
    <row r="7845" spans="5:5" x14ac:dyDescent="0.25">
      <c r="E7845" s="64"/>
    </row>
    <row r="7846" spans="5:5" x14ac:dyDescent="0.25">
      <c r="E7846"/>
    </row>
    <row r="7847" spans="5:5" x14ac:dyDescent="0.25">
      <c r="E7847"/>
    </row>
    <row r="7848" spans="5:5" x14ac:dyDescent="0.25">
      <c r="E7848" s="64"/>
    </row>
    <row r="7849" spans="5:5" x14ac:dyDescent="0.25">
      <c r="E7849" s="64"/>
    </row>
    <row r="7850" spans="5:5" x14ac:dyDescent="0.25">
      <c r="E7850" s="64"/>
    </row>
    <row r="7851" spans="5:5" x14ac:dyDescent="0.25">
      <c r="E7851" s="64"/>
    </row>
    <row r="7852" spans="5:5" x14ac:dyDescent="0.25">
      <c r="E7852"/>
    </row>
    <row r="7853" spans="5:5" x14ac:dyDescent="0.25">
      <c r="E7853" s="64"/>
    </row>
    <row r="7854" spans="5:5" x14ac:dyDescent="0.25">
      <c r="E7854" s="64"/>
    </row>
    <row r="7855" spans="5:5" x14ac:dyDescent="0.25">
      <c r="E7855" s="64"/>
    </row>
    <row r="7856" spans="5:5" x14ac:dyDescent="0.25">
      <c r="E7856"/>
    </row>
    <row r="7857" spans="5:5" x14ac:dyDescent="0.25">
      <c r="E7857" s="64"/>
    </row>
    <row r="7858" spans="5:5" x14ac:dyDescent="0.25">
      <c r="E7858" s="64"/>
    </row>
    <row r="7859" spans="5:5" x14ac:dyDescent="0.25">
      <c r="E7859" s="64"/>
    </row>
    <row r="7860" spans="5:5" x14ac:dyDescent="0.25">
      <c r="E7860"/>
    </row>
    <row r="7861" spans="5:5" x14ac:dyDescent="0.25">
      <c r="E7861" s="64"/>
    </row>
    <row r="7862" spans="5:5" x14ac:dyDescent="0.25">
      <c r="E7862"/>
    </row>
    <row r="7863" spans="5:5" x14ac:dyDescent="0.25">
      <c r="E7863" s="64"/>
    </row>
    <row r="7864" spans="5:5" x14ac:dyDescent="0.25">
      <c r="E7864" s="64"/>
    </row>
    <row r="7865" spans="5:5" x14ac:dyDescent="0.25">
      <c r="E7865" s="64"/>
    </row>
    <row r="7866" spans="5:5" x14ac:dyDescent="0.25">
      <c r="E7866" s="64"/>
    </row>
    <row r="7867" spans="5:5" x14ac:dyDescent="0.25">
      <c r="E7867"/>
    </row>
    <row r="7868" spans="5:5" x14ac:dyDescent="0.25">
      <c r="E7868"/>
    </row>
    <row r="7869" spans="5:5" x14ac:dyDescent="0.25">
      <c r="E7869" s="64"/>
    </row>
    <row r="7870" spans="5:5" x14ac:dyDescent="0.25">
      <c r="E7870"/>
    </row>
    <row r="7871" spans="5:5" x14ac:dyDescent="0.25">
      <c r="E7871"/>
    </row>
    <row r="7872" spans="5:5" x14ac:dyDescent="0.25">
      <c r="E7872" s="64"/>
    </row>
    <row r="7873" spans="5:5" x14ac:dyDescent="0.25">
      <c r="E7873"/>
    </row>
    <row r="7874" spans="5:5" x14ac:dyDescent="0.25">
      <c r="E7874" s="64"/>
    </row>
    <row r="7875" spans="5:5" x14ac:dyDescent="0.25">
      <c r="E7875"/>
    </row>
    <row r="7876" spans="5:5" x14ac:dyDescent="0.25">
      <c r="E7876"/>
    </row>
    <row r="7877" spans="5:5" x14ac:dyDescent="0.25">
      <c r="E7877" s="64"/>
    </row>
    <row r="7878" spans="5:5" x14ac:dyDescent="0.25">
      <c r="E7878" s="64"/>
    </row>
    <row r="7879" spans="5:5" x14ac:dyDescent="0.25">
      <c r="E7879" s="64"/>
    </row>
    <row r="7880" spans="5:5" x14ac:dyDescent="0.25">
      <c r="E7880"/>
    </row>
    <row r="7881" spans="5:5" x14ac:dyDescent="0.25">
      <c r="E7881" s="64"/>
    </row>
    <row r="7882" spans="5:5" x14ac:dyDescent="0.25">
      <c r="E7882" s="64"/>
    </row>
    <row r="7883" spans="5:5" x14ac:dyDescent="0.25">
      <c r="E7883"/>
    </row>
    <row r="7884" spans="5:5" x14ac:dyDescent="0.25">
      <c r="E7884" s="64"/>
    </row>
    <row r="7885" spans="5:5" x14ac:dyDescent="0.25">
      <c r="E7885" s="64"/>
    </row>
    <row r="7886" spans="5:5" x14ac:dyDescent="0.25">
      <c r="E7886" s="64"/>
    </row>
    <row r="7887" spans="5:5" x14ac:dyDescent="0.25">
      <c r="E7887" s="64"/>
    </row>
    <row r="7888" spans="5:5" x14ac:dyDescent="0.25">
      <c r="E7888" s="64"/>
    </row>
    <row r="7889" spans="5:5" x14ac:dyDescent="0.25">
      <c r="E7889" s="64"/>
    </row>
    <row r="7890" spans="5:5" x14ac:dyDescent="0.25">
      <c r="E7890" s="64"/>
    </row>
    <row r="7891" spans="5:5" x14ac:dyDescent="0.25">
      <c r="E7891"/>
    </row>
    <row r="7892" spans="5:5" x14ac:dyDescent="0.25">
      <c r="E7892"/>
    </row>
    <row r="7893" spans="5:5" x14ac:dyDescent="0.25">
      <c r="E7893" s="64"/>
    </row>
    <row r="7894" spans="5:5" x14ac:dyDescent="0.25">
      <c r="E7894" s="64"/>
    </row>
    <row r="7895" spans="5:5" x14ac:dyDescent="0.25">
      <c r="E7895"/>
    </row>
    <row r="7896" spans="5:5" x14ac:dyDescent="0.25">
      <c r="E7896" s="64"/>
    </row>
    <row r="7897" spans="5:5" x14ac:dyDescent="0.25">
      <c r="E7897" s="64"/>
    </row>
    <row r="7898" spans="5:5" x14ac:dyDescent="0.25">
      <c r="E7898" s="64"/>
    </row>
    <row r="7899" spans="5:5" x14ac:dyDescent="0.25">
      <c r="E7899" s="64"/>
    </row>
    <row r="7900" spans="5:5" x14ac:dyDescent="0.25">
      <c r="E7900" s="64"/>
    </row>
    <row r="7901" spans="5:5" x14ac:dyDescent="0.25">
      <c r="E7901"/>
    </row>
    <row r="7902" spans="5:5" x14ac:dyDescent="0.25">
      <c r="E7902" s="64"/>
    </row>
    <row r="7903" spans="5:5" x14ac:dyDescent="0.25">
      <c r="E7903"/>
    </row>
    <row r="7904" spans="5:5" x14ac:dyDescent="0.25">
      <c r="E7904"/>
    </row>
    <row r="7905" spans="5:5" x14ac:dyDescent="0.25">
      <c r="E7905"/>
    </row>
    <row r="7906" spans="5:5" x14ac:dyDescent="0.25">
      <c r="E7906"/>
    </row>
    <row r="7907" spans="5:5" x14ac:dyDescent="0.25">
      <c r="E7907" s="64"/>
    </row>
    <row r="7908" spans="5:5" x14ac:dyDescent="0.25">
      <c r="E7908" s="64"/>
    </row>
    <row r="7909" spans="5:5" x14ac:dyDescent="0.25">
      <c r="E7909" s="64"/>
    </row>
    <row r="7910" spans="5:5" x14ac:dyDescent="0.25">
      <c r="E7910"/>
    </row>
    <row r="7911" spans="5:5" x14ac:dyDescent="0.25">
      <c r="E7911"/>
    </row>
    <row r="7912" spans="5:5" x14ac:dyDescent="0.25">
      <c r="E7912" s="64"/>
    </row>
    <row r="7913" spans="5:5" x14ac:dyDescent="0.25">
      <c r="E7913" s="64"/>
    </row>
    <row r="7914" spans="5:5" x14ac:dyDescent="0.25">
      <c r="E7914"/>
    </row>
    <row r="7915" spans="5:5" x14ac:dyDescent="0.25">
      <c r="E7915" s="64"/>
    </row>
    <row r="7916" spans="5:5" x14ac:dyDescent="0.25">
      <c r="E7916" s="64"/>
    </row>
    <row r="7917" spans="5:5" x14ac:dyDescent="0.25">
      <c r="E7917"/>
    </row>
    <row r="7918" spans="5:5" x14ac:dyDescent="0.25">
      <c r="E7918"/>
    </row>
    <row r="7919" spans="5:5" x14ac:dyDescent="0.25">
      <c r="E7919" s="64"/>
    </row>
    <row r="7920" spans="5:5" x14ac:dyDescent="0.25">
      <c r="E7920" s="64"/>
    </row>
    <row r="7921" spans="5:5" x14ac:dyDescent="0.25">
      <c r="E7921"/>
    </row>
    <row r="7922" spans="5:5" x14ac:dyDescent="0.25">
      <c r="E7922"/>
    </row>
    <row r="7923" spans="5:5" x14ac:dyDescent="0.25">
      <c r="E7923"/>
    </row>
    <row r="7924" spans="5:5" x14ac:dyDescent="0.25">
      <c r="E7924" s="64"/>
    </row>
    <row r="7925" spans="5:5" x14ac:dyDescent="0.25">
      <c r="E7925" s="64"/>
    </row>
    <row r="7926" spans="5:5" x14ac:dyDescent="0.25">
      <c r="E7926" s="64"/>
    </row>
    <row r="7927" spans="5:5" x14ac:dyDescent="0.25">
      <c r="E7927" s="64"/>
    </row>
    <row r="7928" spans="5:5" x14ac:dyDescent="0.25">
      <c r="E7928" s="64"/>
    </row>
    <row r="7929" spans="5:5" x14ac:dyDescent="0.25">
      <c r="E7929" s="64"/>
    </row>
    <row r="7930" spans="5:5" x14ac:dyDescent="0.25">
      <c r="E7930"/>
    </row>
    <row r="7931" spans="5:5" x14ac:dyDescent="0.25">
      <c r="E7931" s="64"/>
    </row>
    <row r="7932" spans="5:5" x14ac:dyDescent="0.25">
      <c r="E7932" s="64"/>
    </row>
    <row r="7933" spans="5:5" x14ac:dyDescent="0.25">
      <c r="E7933" s="64"/>
    </row>
    <row r="7934" spans="5:5" x14ac:dyDescent="0.25">
      <c r="E7934" s="64"/>
    </row>
    <row r="7935" spans="5:5" x14ac:dyDescent="0.25">
      <c r="E7935"/>
    </row>
    <row r="7936" spans="5:5" x14ac:dyDescent="0.25">
      <c r="E7936" s="64"/>
    </row>
    <row r="7937" spans="5:5" x14ac:dyDescent="0.25">
      <c r="E7937"/>
    </row>
    <row r="7938" spans="5:5" x14ac:dyDescent="0.25">
      <c r="E7938" s="64"/>
    </row>
    <row r="7939" spans="5:5" x14ac:dyDescent="0.25">
      <c r="E7939"/>
    </row>
    <row r="7940" spans="5:5" x14ac:dyDescent="0.25">
      <c r="E7940"/>
    </row>
    <row r="7941" spans="5:5" x14ac:dyDescent="0.25">
      <c r="E7941"/>
    </row>
    <row r="7942" spans="5:5" x14ac:dyDescent="0.25">
      <c r="E7942" s="64"/>
    </row>
    <row r="7943" spans="5:5" x14ac:dyDescent="0.25">
      <c r="E7943" s="64"/>
    </row>
    <row r="7944" spans="5:5" x14ac:dyDescent="0.25">
      <c r="E7944" s="64"/>
    </row>
    <row r="7945" spans="5:5" x14ac:dyDescent="0.25">
      <c r="E7945"/>
    </row>
    <row r="7946" spans="5:5" x14ac:dyDescent="0.25">
      <c r="E7946" s="64"/>
    </row>
    <row r="7947" spans="5:5" x14ac:dyDescent="0.25">
      <c r="E7947" s="64"/>
    </row>
    <row r="7948" spans="5:5" x14ac:dyDescent="0.25">
      <c r="E7948"/>
    </row>
    <row r="7949" spans="5:5" x14ac:dyDescent="0.25">
      <c r="E7949" s="64"/>
    </row>
    <row r="7950" spans="5:5" x14ac:dyDescent="0.25">
      <c r="E7950" s="64"/>
    </row>
    <row r="7951" spans="5:5" x14ac:dyDescent="0.25">
      <c r="E7951" s="64"/>
    </row>
    <row r="7952" spans="5:5" x14ac:dyDescent="0.25">
      <c r="E7952" s="64"/>
    </row>
    <row r="7953" spans="5:5" x14ac:dyDescent="0.25">
      <c r="E7953" s="64"/>
    </row>
    <row r="7954" spans="5:5" x14ac:dyDescent="0.25">
      <c r="E7954" s="64"/>
    </row>
    <row r="7955" spans="5:5" x14ac:dyDescent="0.25">
      <c r="E7955"/>
    </row>
    <row r="7956" spans="5:5" x14ac:dyDescent="0.25">
      <c r="E7956" s="64"/>
    </row>
    <row r="7957" spans="5:5" x14ac:dyDescent="0.25">
      <c r="E7957" s="64"/>
    </row>
    <row r="7958" spans="5:5" x14ac:dyDescent="0.25">
      <c r="E7958" s="64"/>
    </row>
    <row r="7959" spans="5:5" x14ac:dyDescent="0.25">
      <c r="E7959" s="64"/>
    </row>
    <row r="7960" spans="5:5" x14ac:dyDescent="0.25">
      <c r="E7960"/>
    </row>
    <row r="7961" spans="5:5" x14ac:dyDescent="0.25">
      <c r="E7961" s="64"/>
    </row>
    <row r="7962" spans="5:5" x14ac:dyDescent="0.25">
      <c r="E7962" s="64"/>
    </row>
    <row r="7963" spans="5:5" x14ac:dyDescent="0.25">
      <c r="E7963"/>
    </row>
    <row r="7964" spans="5:5" x14ac:dyDescent="0.25">
      <c r="E7964" s="64"/>
    </row>
    <row r="7965" spans="5:5" x14ac:dyDescent="0.25">
      <c r="E7965"/>
    </row>
    <row r="7966" spans="5:5" x14ac:dyDescent="0.25">
      <c r="E7966"/>
    </row>
    <row r="7967" spans="5:5" x14ac:dyDescent="0.25">
      <c r="E7967" s="64"/>
    </row>
    <row r="7968" spans="5:5" x14ac:dyDescent="0.25">
      <c r="E7968"/>
    </row>
    <row r="7969" spans="5:5" x14ac:dyDescent="0.25">
      <c r="E7969" s="64"/>
    </row>
    <row r="7970" spans="5:5" x14ac:dyDescent="0.25">
      <c r="E7970"/>
    </row>
    <row r="7971" spans="5:5" x14ac:dyDescent="0.25">
      <c r="E7971" s="64"/>
    </row>
    <row r="7972" spans="5:5" x14ac:dyDescent="0.25">
      <c r="E7972" s="64"/>
    </row>
    <row r="7973" spans="5:5" x14ac:dyDescent="0.25">
      <c r="E7973" s="64"/>
    </row>
    <row r="7974" spans="5:5" x14ac:dyDescent="0.25">
      <c r="E7974"/>
    </row>
    <row r="7975" spans="5:5" x14ac:dyDescent="0.25">
      <c r="E7975" s="64"/>
    </row>
    <row r="7976" spans="5:5" x14ac:dyDescent="0.25">
      <c r="E7976" s="64"/>
    </row>
    <row r="7977" spans="5:5" x14ac:dyDescent="0.25">
      <c r="E7977"/>
    </row>
    <row r="7978" spans="5:5" x14ac:dyDescent="0.25">
      <c r="E7978" s="64"/>
    </row>
    <row r="7979" spans="5:5" x14ac:dyDescent="0.25">
      <c r="E7979"/>
    </row>
    <row r="7980" spans="5:5" x14ac:dyDescent="0.25">
      <c r="E7980"/>
    </row>
    <row r="7981" spans="5:5" x14ac:dyDescent="0.25">
      <c r="E7981"/>
    </row>
    <row r="7982" spans="5:5" x14ac:dyDescent="0.25">
      <c r="E7982" s="64"/>
    </row>
    <row r="7983" spans="5:5" x14ac:dyDescent="0.25">
      <c r="E7983"/>
    </row>
    <row r="7984" spans="5:5" x14ac:dyDescent="0.25">
      <c r="E7984" s="64"/>
    </row>
    <row r="7985" spans="5:5" x14ac:dyDescent="0.25">
      <c r="E7985"/>
    </row>
    <row r="7986" spans="5:5" x14ac:dyDescent="0.25">
      <c r="E7986" s="64"/>
    </row>
    <row r="7987" spans="5:5" x14ac:dyDescent="0.25">
      <c r="E7987" s="64"/>
    </row>
    <row r="7988" spans="5:5" x14ac:dyDescent="0.25">
      <c r="E7988" s="64"/>
    </row>
    <row r="7989" spans="5:5" x14ac:dyDescent="0.25">
      <c r="E7989" s="64"/>
    </row>
    <row r="7990" spans="5:5" x14ac:dyDescent="0.25">
      <c r="E7990" s="64"/>
    </row>
    <row r="7991" spans="5:5" x14ac:dyDescent="0.25">
      <c r="E7991"/>
    </row>
    <row r="7992" spans="5:5" x14ac:dyDescent="0.25">
      <c r="E7992" s="64"/>
    </row>
    <row r="7993" spans="5:5" x14ac:dyDescent="0.25">
      <c r="E7993" s="64"/>
    </row>
    <row r="7994" spans="5:5" x14ac:dyDescent="0.25">
      <c r="E7994" s="64"/>
    </row>
    <row r="7995" spans="5:5" x14ac:dyDescent="0.25">
      <c r="E7995" s="64"/>
    </row>
    <row r="7996" spans="5:5" x14ac:dyDescent="0.25">
      <c r="E7996" s="64"/>
    </row>
    <row r="7997" spans="5:5" x14ac:dyDescent="0.25">
      <c r="E7997" s="64"/>
    </row>
    <row r="7998" spans="5:5" x14ac:dyDescent="0.25">
      <c r="E7998" s="64"/>
    </row>
    <row r="7999" spans="5:5" x14ac:dyDescent="0.25">
      <c r="E7999" s="64"/>
    </row>
    <row r="8000" spans="5:5" x14ac:dyDescent="0.25">
      <c r="E8000"/>
    </row>
    <row r="8001" spans="5:5" x14ac:dyDescent="0.25">
      <c r="E8001" s="64"/>
    </row>
    <row r="8002" spans="5:5" x14ac:dyDescent="0.25">
      <c r="E8002" s="64"/>
    </row>
    <row r="8003" spans="5:5" x14ac:dyDescent="0.25">
      <c r="E8003" s="64"/>
    </row>
    <row r="8004" spans="5:5" x14ac:dyDescent="0.25">
      <c r="E8004" s="64"/>
    </row>
    <row r="8005" spans="5:5" x14ac:dyDescent="0.25">
      <c r="E8005"/>
    </row>
    <row r="8006" spans="5:5" x14ac:dyDescent="0.25">
      <c r="E8006"/>
    </row>
    <row r="8007" spans="5:5" x14ac:dyDescent="0.25">
      <c r="E8007" s="64"/>
    </row>
    <row r="8008" spans="5:5" x14ac:dyDescent="0.25">
      <c r="E8008"/>
    </row>
    <row r="8009" spans="5:5" x14ac:dyDescent="0.25">
      <c r="E8009" s="64"/>
    </row>
    <row r="8010" spans="5:5" x14ac:dyDescent="0.25">
      <c r="E8010" s="64"/>
    </row>
    <row r="8011" spans="5:5" x14ac:dyDescent="0.25">
      <c r="E8011" s="64"/>
    </row>
    <row r="8012" spans="5:5" x14ac:dyDescent="0.25">
      <c r="E8012"/>
    </row>
    <row r="8013" spans="5:5" x14ac:dyDescent="0.25">
      <c r="E8013" s="64"/>
    </row>
    <row r="8014" spans="5:5" x14ac:dyDescent="0.25">
      <c r="E8014" s="64"/>
    </row>
    <row r="8015" spans="5:5" x14ac:dyDescent="0.25">
      <c r="E8015"/>
    </row>
    <row r="8016" spans="5:5" x14ac:dyDescent="0.25">
      <c r="E8016"/>
    </row>
    <row r="8017" spans="5:5" x14ac:dyDescent="0.25">
      <c r="E8017" s="64"/>
    </row>
    <row r="8018" spans="5:5" x14ac:dyDescent="0.25">
      <c r="E8018" s="64"/>
    </row>
    <row r="8019" spans="5:5" x14ac:dyDescent="0.25">
      <c r="E8019" s="64"/>
    </row>
    <row r="8020" spans="5:5" x14ac:dyDescent="0.25">
      <c r="E8020" s="64"/>
    </row>
    <row r="8021" spans="5:5" x14ac:dyDescent="0.25">
      <c r="E8021" s="64"/>
    </row>
    <row r="8022" spans="5:5" x14ac:dyDescent="0.25">
      <c r="E8022" s="64"/>
    </row>
    <row r="8023" spans="5:5" x14ac:dyDescent="0.25">
      <c r="E8023"/>
    </row>
    <row r="8024" spans="5:5" x14ac:dyDescent="0.25">
      <c r="E8024" s="64"/>
    </row>
    <row r="8025" spans="5:5" x14ac:dyDescent="0.25">
      <c r="E8025"/>
    </row>
    <row r="8026" spans="5:5" x14ac:dyDescent="0.25">
      <c r="E8026"/>
    </row>
    <row r="8027" spans="5:5" x14ac:dyDescent="0.25">
      <c r="E8027" s="64"/>
    </row>
    <row r="8028" spans="5:5" x14ac:dyDescent="0.25">
      <c r="E8028" s="64"/>
    </row>
    <row r="8029" spans="5:5" x14ac:dyDescent="0.25">
      <c r="E8029"/>
    </row>
    <row r="8030" spans="5:5" x14ac:dyDescent="0.25">
      <c r="E8030"/>
    </row>
    <row r="8031" spans="5:5" x14ac:dyDescent="0.25">
      <c r="E8031"/>
    </row>
    <row r="8032" spans="5:5" x14ac:dyDescent="0.25">
      <c r="E8032"/>
    </row>
    <row r="8033" spans="5:5" x14ac:dyDescent="0.25">
      <c r="E8033"/>
    </row>
    <row r="8034" spans="5:5" x14ac:dyDescent="0.25">
      <c r="E8034" s="64"/>
    </row>
    <row r="8035" spans="5:5" x14ac:dyDescent="0.25">
      <c r="E8035"/>
    </row>
    <row r="8036" spans="5:5" x14ac:dyDescent="0.25">
      <c r="E8036"/>
    </row>
    <row r="8037" spans="5:5" x14ac:dyDescent="0.25">
      <c r="E8037" s="64"/>
    </row>
    <row r="8038" spans="5:5" x14ac:dyDescent="0.25">
      <c r="E8038" s="64"/>
    </row>
    <row r="8039" spans="5:5" x14ac:dyDescent="0.25">
      <c r="E8039"/>
    </row>
    <row r="8040" spans="5:5" x14ac:dyDescent="0.25">
      <c r="E8040"/>
    </row>
    <row r="8041" spans="5:5" x14ac:dyDescent="0.25">
      <c r="E8041" s="64"/>
    </row>
    <row r="8042" spans="5:5" x14ac:dyDescent="0.25">
      <c r="E8042"/>
    </row>
    <row r="8043" spans="5:5" x14ac:dyDescent="0.25">
      <c r="E8043" s="64"/>
    </row>
    <row r="8044" spans="5:5" x14ac:dyDescent="0.25">
      <c r="E8044"/>
    </row>
    <row r="8045" spans="5:5" x14ac:dyDescent="0.25">
      <c r="E8045" s="64"/>
    </row>
    <row r="8046" spans="5:5" x14ac:dyDescent="0.25">
      <c r="E8046" s="64"/>
    </row>
    <row r="8047" spans="5:5" x14ac:dyDescent="0.25">
      <c r="E8047" s="64"/>
    </row>
    <row r="8048" spans="5:5" x14ac:dyDescent="0.25">
      <c r="E8048" s="64"/>
    </row>
    <row r="8049" spans="5:5" x14ac:dyDescent="0.25">
      <c r="E8049"/>
    </row>
    <row r="8050" spans="5:5" x14ac:dyDescent="0.25">
      <c r="E8050" s="64"/>
    </row>
    <row r="8051" spans="5:5" x14ac:dyDescent="0.25">
      <c r="E8051"/>
    </row>
    <row r="8052" spans="5:5" x14ac:dyDescent="0.25">
      <c r="E8052" s="64"/>
    </row>
    <row r="8053" spans="5:5" x14ac:dyDescent="0.25">
      <c r="E8053" s="64"/>
    </row>
    <row r="8054" spans="5:5" x14ac:dyDescent="0.25">
      <c r="E8054" s="64"/>
    </row>
    <row r="8055" spans="5:5" x14ac:dyDescent="0.25">
      <c r="E8055" s="64"/>
    </row>
    <row r="8056" spans="5:5" x14ac:dyDescent="0.25">
      <c r="E8056"/>
    </row>
    <row r="8057" spans="5:5" x14ac:dyDescent="0.25">
      <c r="E8057"/>
    </row>
    <row r="8058" spans="5:5" x14ac:dyDescent="0.25">
      <c r="E8058" s="64"/>
    </row>
    <row r="8059" spans="5:5" x14ac:dyDescent="0.25">
      <c r="E8059"/>
    </row>
    <row r="8060" spans="5:5" x14ac:dyDescent="0.25">
      <c r="E8060" s="64"/>
    </row>
    <row r="8061" spans="5:5" x14ac:dyDescent="0.25">
      <c r="E8061" s="64"/>
    </row>
    <row r="8062" spans="5:5" x14ac:dyDescent="0.25">
      <c r="E8062" s="64"/>
    </row>
    <row r="8063" spans="5:5" x14ac:dyDescent="0.25">
      <c r="E8063" s="64"/>
    </row>
    <row r="8064" spans="5:5" x14ac:dyDescent="0.25">
      <c r="E8064" s="64"/>
    </row>
    <row r="8065" spans="5:5" x14ac:dyDescent="0.25">
      <c r="E8065" s="64"/>
    </row>
    <row r="8066" spans="5:5" x14ac:dyDescent="0.25">
      <c r="E8066"/>
    </row>
    <row r="8067" spans="5:5" x14ac:dyDescent="0.25">
      <c r="E8067"/>
    </row>
    <row r="8068" spans="5:5" x14ac:dyDescent="0.25">
      <c r="E8068"/>
    </row>
    <row r="8069" spans="5:5" x14ac:dyDescent="0.25">
      <c r="E8069" s="64"/>
    </row>
    <row r="8070" spans="5:5" x14ac:dyDescent="0.25">
      <c r="E8070" s="64"/>
    </row>
    <row r="8071" spans="5:5" x14ac:dyDescent="0.25">
      <c r="E8071"/>
    </row>
    <row r="8072" spans="5:5" x14ac:dyDescent="0.25">
      <c r="E8072"/>
    </row>
    <row r="8073" spans="5:5" x14ac:dyDescent="0.25">
      <c r="E8073" s="64"/>
    </row>
    <row r="8074" spans="5:5" x14ac:dyDescent="0.25">
      <c r="E8074"/>
    </row>
    <row r="8075" spans="5:5" x14ac:dyDescent="0.25">
      <c r="E8075" s="64"/>
    </row>
    <row r="8076" spans="5:5" x14ac:dyDescent="0.25">
      <c r="E8076"/>
    </row>
    <row r="8077" spans="5:5" x14ac:dyDescent="0.25">
      <c r="E8077"/>
    </row>
    <row r="8078" spans="5:5" x14ac:dyDescent="0.25">
      <c r="E8078" s="64"/>
    </row>
    <row r="8079" spans="5:5" x14ac:dyDescent="0.25">
      <c r="E8079" s="64"/>
    </row>
    <row r="8080" spans="5:5" x14ac:dyDescent="0.25">
      <c r="E8080"/>
    </row>
    <row r="8081" spans="5:5" x14ac:dyDescent="0.25">
      <c r="E8081" s="64"/>
    </row>
    <row r="8082" spans="5:5" x14ac:dyDescent="0.25">
      <c r="E8082" s="64"/>
    </row>
    <row r="8083" spans="5:5" x14ac:dyDescent="0.25">
      <c r="E8083" s="64"/>
    </row>
    <row r="8084" spans="5:5" x14ac:dyDescent="0.25">
      <c r="E8084"/>
    </row>
    <row r="8085" spans="5:5" x14ac:dyDescent="0.25">
      <c r="E8085"/>
    </row>
    <row r="8086" spans="5:5" x14ac:dyDescent="0.25">
      <c r="E8086" s="64"/>
    </row>
    <row r="8087" spans="5:5" x14ac:dyDescent="0.25">
      <c r="E8087" s="64"/>
    </row>
    <row r="8088" spans="5:5" x14ac:dyDescent="0.25">
      <c r="E8088" s="64"/>
    </row>
    <row r="8089" spans="5:5" x14ac:dyDescent="0.25">
      <c r="E8089" s="64"/>
    </row>
    <row r="8090" spans="5:5" x14ac:dyDescent="0.25">
      <c r="E8090"/>
    </row>
    <row r="8091" spans="5:5" x14ac:dyDescent="0.25">
      <c r="E8091" s="64"/>
    </row>
    <row r="8092" spans="5:5" x14ac:dyDescent="0.25">
      <c r="E8092"/>
    </row>
    <row r="8093" spans="5:5" x14ac:dyDescent="0.25">
      <c r="E8093"/>
    </row>
    <row r="8094" spans="5:5" x14ac:dyDescent="0.25">
      <c r="E8094"/>
    </row>
    <row r="8095" spans="5:5" x14ac:dyDescent="0.25">
      <c r="E8095"/>
    </row>
    <row r="8096" spans="5:5" x14ac:dyDescent="0.25">
      <c r="E8096" s="64"/>
    </row>
    <row r="8097" spans="5:5" x14ac:dyDescent="0.25">
      <c r="E8097" s="64"/>
    </row>
    <row r="8098" spans="5:5" x14ac:dyDescent="0.25">
      <c r="E8098" s="64"/>
    </row>
    <row r="8099" spans="5:5" x14ac:dyDescent="0.25">
      <c r="E8099"/>
    </row>
    <row r="8100" spans="5:5" x14ac:dyDescent="0.25">
      <c r="E8100"/>
    </row>
    <row r="8101" spans="5:5" x14ac:dyDescent="0.25">
      <c r="E8101"/>
    </row>
    <row r="8102" spans="5:5" x14ac:dyDescent="0.25">
      <c r="E8102"/>
    </row>
    <row r="8103" spans="5:5" x14ac:dyDescent="0.25">
      <c r="E8103" s="64"/>
    </row>
    <row r="8104" spans="5:5" x14ac:dyDescent="0.25">
      <c r="E8104" s="64"/>
    </row>
    <row r="8105" spans="5:5" x14ac:dyDescent="0.25">
      <c r="E8105"/>
    </row>
    <row r="8106" spans="5:5" x14ac:dyDescent="0.25">
      <c r="E8106"/>
    </row>
    <row r="8107" spans="5:5" x14ac:dyDescent="0.25">
      <c r="E8107" s="64"/>
    </row>
    <row r="8108" spans="5:5" x14ac:dyDescent="0.25">
      <c r="E8108" s="64"/>
    </row>
    <row r="8109" spans="5:5" x14ac:dyDescent="0.25">
      <c r="E8109" s="64"/>
    </row>
    <row r="8110" spans="5:5" x14ac:dyDescent="0.25">
      <c r="E8110" s="64"/>
    </row>
    <row r="8111" spans="5:5" x14ac:dyDescent="0.25">
      <c r="E8111"/>
    </row>
    <row r="8112" spans="5:5" x14ac:dyDescent="0.25">
      <c r="E8112"/>
    </row>
    <row r="8113" spans="5:5" x14ac:dyDescent="0.25">
      <c r="E8113" s="64"/>
    </row>
    <row r="8114" spans="5:5" x14ac:dyDescent="0.25">
      <c r="E8114"/>
    </row>
    <row r="8115" spans="5:5" x14ac:dyDescent="0.25">
      <c r="E8115"/>
    </row>
    <row r="8116" spans="5:5" x14ac:dyDescent="0.25">
      <c r="E8116" s="64"/>
    </row>
    <row r="8117" spans="5:5" x14ac:dyDescent="0.25">
      <c r="E8117" s="64"/>
    </row>
    <row r="8118" spans="5:5" x14ac:dyDescent="0.25">
      <c r="E8118"/>
    </row>
    <row r="8119" spans="5:5" x14ac:dyDescent="0.25">
      <c r="E8119" s="64"/>
    </row>
    <row r="8120" spans="5:5" x14ac:dyDescent="0.25">
      <c r="E8120" s="64"/>
    </row>
    <row r="8121" spans="5:5" x14ac:dyDescent="0.25">
      <c r="E8121" s="64"/>
    </row>
    <row r="8122" spans="5:5" x14ac:dyDescent="0.25">
      <c r="E8122"/>
    </row>
    <row r="8123" spans="5:5" x14ac:dyDescent="0.25">
      <c r="E8123"/>
    </row>
    <row r="8124" spans="5:5" x14ac:dyDescent="0.25">
      <c r="E8124" s="64"/>
    </row>
    <row r="8125" spans="5:5" x14ac:dyDescent="0.25">
      <c r="E8125" s="64"/>
    </row>
    <row r="8126" spans="5:5" x14ac:dyDescent="0.25">
      <c r="E8126" s="64"/>
    </row>
    <row r="8127" spans="5:5" x14ac:dyDescent="0.25">
      <c r="E8127"/>
    </row>
    <row r="8128" spans="5:5" x14ac:dyDescent="0.25">
      <c r="E8128" s="64"/>
    </row>
    <row r="8129" spans="5:5" x14ac:dyDescent="0.25">
      <c r="E8129" s="64"/>
    </row>
    <row r="8130" spans="5:5" x14ac:dyDescent="0.25">
      <c r="E8130" s="64"/>
    </row>
    <row r="8131" spans="5:5" x14ac:dyDescent="0.25">
      <c r="E8131" s="64"/>
    </row>
    <row r="8132" spans="5:5" x14ac:dyDescent="0.25">
      <c r="E8132"/>
    </row>
    <row r="8133" spans="5:5" x14ac:dyDescent="0.25">
      <c r="E8133" s="64"/>
    </row>
    <row r="8134" spans="5:5" x14ac:dyDescent="0.25">
      <c r="E8134"/>
    </row>
    <row r="8135" spans="5:5" x14ac:dyDescent="0.25">
      <c r="E8135" s="64"/>
    </row>
    <row r="8136" spans="5:5" x14ac:dyDescent="0.25">
      <c r="E8136" s="64"/>
    </row>
    <row r="8137" spans="5:5" x14ac:dyDescent="0.25">
      <c r="E8137" s="64"/>
    </row>
    <row r="8138" spans="5:5" x14ac:dyDescent="0.25">
      <c r="E8138"/>
    </row>
    <row r="8139" spans="5:5" x14ac:dyDescent="0.25">
      <c r="E8139"/>
    </row>
    <row r="8140" spans="5:5" x14ac:dyDescent="0.25">
      <c r="E8140" s="64"/>
    </row>
    <row r="8141" spans="5:5" x14ac:dyDescent="0.25">
      <c r="E8141"/>
    </row>
    <row r="8142" spans="5:5" x14ac:dyDescent="0.25">
      <c r="E8142"/>
    </row>
    <row r="8143" spans="5:5" x14ac:dyDescent="0.25">
      <c r="E8143" s="64"/>
    </row>
    <row r="8144" spans="5:5" x14ac:dyDescent="0.25">
      <c r="E8144" s="64"/>
    </row>
    <row r="8145" spans="5:5" x14ac:dyDescent="0.25">
      <c r="E8145"/>
    </row>
    <row r="8146" spans="5:5" x14ac:dyDescent="0.25">
      <c r="E8146" s="64"/>
    </row>
    <row r="8147" spans="5:5" x14ac:dyDescent="0.25">
      <c r="E8147" s="64"/>
    </row>
    <row r="8148" spans="5:5" x14ac:dyDescent="0.25">
      <c r="E8148"/>
    </row>
    <row r="8149" spans="5:5" x14ac:dyDescent="0.25">
      <c r="E8149"/>
    </row>
    <row r="8150" spans="5:5" x14ac:dyDescent="0.25">
      <c r="E8150"/>
    </row>
    <row r="8151" spans="5:5" x14ac:dyDescent="0.25">
      <c r="E8151" s="64"/>
    </row>
    <row r="8152" spans="5:5" x14ac:dyDescent="0.25">
      <c r="E8152" s="64"/>
    </row>
    <row r="8153" spans="5:5" x14ac:dyDescent="0.25">
      <c r="E8153" s="64"/>
    </row>
    <row r="8154" spans="5:5" x14ac:dyDescent="0.25">
      <c r="E8154" s="64"/>
    </row>
    <row r="8155" spans="5:5" x14ac:dyDescent="0.25">
      <c r="E8155"/>
    </row>
    <row r="8156" spans="5:5" x14ac:dyDescent="0.25">
      <c r="E8156" s="64"/>
    </row>
    <row r="8157" spans="5:5" x14ac:dyDescent="0.25">
      <c r="E8157" s="64"/>
    </row>
    <row r="8158" spans="5:5" x14ac:dyDescent="0.25">
      <c r="E8158" s="64"/>
    </row>
    <row r="8159" spans="5:5" x14ac:dyDescent="0.25">
      <c r="E8159"/>
    </row>
    <row r="8160" spans="5:5" x14ac:dyDescent="0.25">
      <c r="E8160" s="64"/>
    </row>
    <row r="8161" spans="5:5" x14ac:dyDescent="0.25">
      <c r="E8161"/>
    </row>
    <row r="8162" spans="5:5" x14ac:dyDescent="0.25">
      <c r="E8162" s="64"/>
    </row>
    <row r="8163" spans="5:5" x14ac:dyDescent="0.25">
      <c r="E8163"/>
    </row>
    <row r="8164" spans="5:5" x14ac:dyDescent="0.25">
      <c r="E8164"/>
    </row>
    <row r="8165" spans="5:5" x14ac:dyDescent="0.25">
      <c r="E8165"/>
    </row>
    <row r="8166" spans="5:5" x14ac:dyDescent="0.25">
      <c r="E8166"/>
    </row>
    <row r="8167" spans="5:5" x14ac:dyDescent="0.25">
      <c r="E8167"/>
    </row>
    <row r="8168" spans="5:5" x14ac:dyDescent="0.25">
      <c r="E8168"/>
    </row>
    <row r="8169" spans="5:5" x14ac:dyDescent="0.25">
      <c r="E8169"/>
    </row>
    <row r="8170" spans="5:5" x14ac:dyDescent="0.25">
      <c r="E8170" s="64"/>
    </row>
    <row r="8171" spans="5:5" x14ac:dyDescent="0.25">
      <c r="E8171" s="64"/>
    </row>
    <row r="8172" spans="5:5" x14ac:dyDescent="0.25">
      <c r="E8172"/>
    </row>
    <row r="8173" spans="5:5" x14ac:dyDescent="0.25">
      <c r="E8173"/>
    </row>
    <row r="8174" spans="5:5" x14ac:dyDescent="0.25">
      <c r="E8174"/>
    </row>
    <row r="8175" spans="5:5" x14ac:dyDescent="0.25">
      <c r="E8175"/>
    </row>
    <row r="8176" spans="5:5" x14ac:dyDescent="0.25">
      <c r="E8176"/>
    </row>
    <row r="8177" spans="5:5" x14ac:dyDescent="0.25">
      <c r="E8177" s="64"/>
    </row>
    <row r="8178" spans="5:5" x14ac:dyDescent="0.25">
      <c r="E8178" s="64"/>
    </row>
    <row r="8179" spans="5:5" x14ac:dyDescent="0.25">
      <c r="E8179" s="64"/>
    </row>
    <row r="8180" spans="5:5" x14ac:dyDescent="0.25">
      <c r="E8180" s="64"/>
    </row>
    <row r="8181" spans="5:5" x14ac:dyDescent="0.25">
      <c r="E8181"/>
    </row>
    <row r="8182" spans="5:5" x14ac:dyDescent="0.25">
      <c r="E8182" s="64"/>
    </row>
    <row r="8183" spans="5:5" x14ac:dyDescent="0.25">
      <c r="E8183" s="64"/>
    </row>
    <row r="8184" spans="5:5" x14ac:dyDescent="0.25">
      <c r="E8184" s="64"/>
    </row>
    <row r="8185" spans="5:5" x14ac:dyDescent="0.25">
      <c r="E8185" s="64"/>
    </row>
    <row r="8186" spans="5:5" x14ac:dyDescent="0.25">
      <c r="E8186" s="64"/>
    </row>
    <row r="8187" spans="5:5" x14ac:dyDescent="0.25">
      <c r="E8187"/>
    </row>
    <row r="8188" spans="5:5" x14ac:dyDescent="0.25">
      <c r="E8188"/>
    </row>
    <row r="8189" spans="5:5" x14ac:dyDescent="0.25">
      <c r="E8189"/>
    </row>
    <row r="8190" spans="5:5" x14ac:dyDescent="0.25">
      <c r="E8190" s="64"/>
    </row>
    <row r="8191" spans="5:5" x14ac:dyDescent="0.25">
      <c r="E8191"/>
    </row>
    <row r="8192" spans="5:5" x14ac:dyDescent="0.25">
      <c r="E8192" s="64"/>
    </row>
    <row r="8193" spans="5:5" x14ac:dyDescent="0.25">
      <c r="E8193"/>
    </row>
    <row r="8194" spans="5:5" x14ac:dyDescent="0.25">
      <c r="E8194" s="64"/>
    </row>
    <row r="8195" spans="5:5" x14ac:dyDescent="0.25">
      <c r="E8195" s="64"/>
    </row>
    <row r="8196" spans="5:5" x14ac:dyDescent="0.25">
      <c r="E8196" s="64"/>
    </row>
    <row r="8197" spans="5:5" x14ac:dyDescent="0.25">
      <c r="E8197"/>
    </row>
    <row r="8198" spans="5:5" x14ac:dyDescent="0.25">
      <c r="E8198" s="64"/>
    </row>
    <row r="8199" spans="5:5" x14ac:dyDescent="0.25">
      <c r="E8199"/>
    </row>
    <row r="8200" spans="5:5" x14ac:dyDescent="0.25">
      <c r="E8200"/>
    </row>
    <row r="8201" spans="5:5" x14ac:dyDescent="0.25">
      <c r="E8201" s="64"/>
    </row>
    <row r="8202" spans="5:5" x14ac:dyDescent="0.25">
      <c r="E8202"/>
    </row>
    <row r="8203" spans="5:5" x14ac:dyDescent="0.25">
      <c r="E8203" s="64"/>
    </row>
    <row r="8204" spans="5:5" x14ac:dyDescent="0.25">
      <c r="E8204"/>
    </row>
    <row r="8205" spans="5:5" x14ac:dyDescent="0.25">
      <c r="E8205" s="64"/>
    </row>
    <row r="8206" spans="5:5" x14ac:dyDescent="0.25">
      <c r="E8206" s="64"/>
    </row>
    <row r="8207" spans="5:5" x14ac:dyDescent="0.25">
      <c r="E8207"/>
    </row>
    <row r="8208" spans="5:5" x14ac:dyDescent="0.25">
      <c r="E8208"/>
    </row>
    <row r="8209" spans="5:5" x14ac:dyDescent="0.25">
      <c r="E8209" s="64"/>
    </row>
    <row r="8210" spans="5:5" x14ac:dyDescent="0.25">
      <c r="E8210" s="64"/>
    </row>
    <row r="8211" spans="5:5" x14ac:dyDescent="0.25">
      <c r="E8211" s="64"/>
    </row>
    <row r="8212" spans="5:5" x14ac:dyDescent="0.25">
      <c r="E8212" s="64"/>
    </row>
    <row r="8213" spans="5:5" x14ac:dyDescent="0.25">
      <c r="E8213" s="64"/>
    </row>
    <row r="8214" spans="5:5" x14ac:dyDescent="0.25">
      <c r="E8214"/>
    </row>
    <row r="8215" spans="5:5" x14ac:dyDescent="0.25">
      <c r="E8215"/>
    </row>
    <row r="8216" spans="5:5" x14ac:dyDescent="0.25">
      <c r="E8216" s="64"/>
    </row>
    <row r="8217" spans="5:5" x14ac:dyDescent="0.25">
      <c r="E8217" s="64"/>
    </row>
    <row r="8218" spans="5:5" x14ac:dyDescent="0.25">
      <c r="E8218"/>
    </row>
    <row r="8219" spans="5:5" x14ac:dyDescent="0.25">
      <c r="E8219"/>
    </row>
    <row r="8220" spans="5:5" x14ac:dyDescent="0.25">
      <c r="E8220" s="64"/>
    </row>
    <row r="8221" spans="5:5" x14ac:dyDescent="0.25">
      <c r="E8221" s="64"/>
    </row>
    <row r="8222" spans="5:5" x14ac:dyDescent="0.25">
      <c r="E8222" s="64"/>
    </row>
    <row r="8223" spans="5:5" x14ac:dyDescent="0.25">
      <c r="E8223" s="64"/>
    </row>
    <row r="8224" spans="5:5" x14ac:dyDescent="0.25">
      <c r="E8224" s="64"/>
    </row>
    <row r="8225" spans="5:5" x14ac:dyDescent="0.25">
      <c r="E8225" s="64"/>
    </row>
    <row r="8226" spans="5:5" x14ac:dyDescent="0.25">
      <c r="E8226" s="64"/>
    </row>
    <row r="8227" spans="5:5" x14ac:dyDescent="0.25">
      <c r="E8227" s="64"/>
    </row>
    <row r="8228" spans="5:5" x14ac:dyDescent="0.25">
      <c r="E8228"/>
    </row>
    <row r="8229" spans="5:5" x14ac:dyDescent="0.25">
      <c r="E8229" s="64"/>
    </row>
    <row r="8230" spans="5:5" x14ac:dyDescent="0.25">
      <c r="E8230"/>
    </row>
    <row r="8231" spans="5:5" x14ac:dyDescent="0.25">
      <c r="E8231" s="64"/>
    </row>
    <row r="8232" spans="5:5" x14ac:dyDescent="0.25">
      <c r="E8232"/>
    </row>
    <row r="8233" spans="5:5" x14ac:dyDescent="0.25">
      <c r="E8233"/>
    </row>
    <row r="8234" spans="5:5" x14ac:dyDescent="0.25">
      <c r="E8234"/>
    </row>
    <row r="8235" spans="5:5" x14ac:dyDescent="0.25">
      <c r="E8235" s="64"/>
    </row>
    <row r="8236" spans="5:5" x14ac:dyDescent="0.25">
      <c r="E8236"/>
    </row>
    <row r="8237" spans="5:5" x14ac:dyDescent="0.25">
      <c r="E8237" s="64"/>
    </row>
    <row r="8238" spans="5:5" x14ac:dyDescent="0.25">
      <c r="E8238"/>
    </row>
    <row r="8239" spans="5:5" x14ac:dyDescent="0.25">
      <c r="E8239" s="64"/>
    </row>
    <row r="8240" spans="5:5" x14ac:dyDescent="0.25">
      <c r="E8240"/>
    </row>
    <row r="8241" spans="5:5" x14ac:dyDescent="0.25">
      <c r="E8241" s="64"/>
    </row>
    <row r="8242" spans="5:5" x14ac:dyDescent="0.25">
      <c r="E8242" s="64"/>
    </row>
    <row r="8243" spans="5:5" x14ac:dyDescent="0.25">
      <c r="E8243"/>
    </row>
    <row r="8244" spans="5:5" x14ac:dyDescent="0.25">
      <c r="E8244" s="64"/>
    </row>
    <row r="8245" spans="5:5" x14ac:dyDescent="0.25">
      <c r="E8245"/>
    </row>
    <row r="8246" spans="5:5" x14ac:dyDescent="0.25">
      <c r="E8246" s="64"/>
    </row>
    <row r="8247" spans="5:5" x14ac:dyDescent="0.25">
      <c r="E8247"/>
    </row>
    <row r="8248" spans="5:5" x14ac:dyDescent="0.25">
      <c r="E8248"/>
    </row>
    <row r="8249" spans="5:5" x14ac:dyDescent="0.25">
      <c r="E8249" s="64"/>
    </row>
    <row r="8250" spans="5:5" x14ac:dyDescent="0.25">
      <c r="E8250" s="64"/>
    </row>
    <row r="8251" spans="5:5" x14ac:dyDescent="0.25">
      <c r="E8251" s="64"/>
    </row>
    <row r="8252" spans="5:5" x14ac:dyDescent="0.25">
      <c r="E8252" s="64"/>
    </row>
    <row r="8253" spans="5:5" x14ac:dyDescent="0.25">
      <c r="E8253"/>
    </row>
    <row r="8254" spans="5:5" x14ac:dyDescent="0.25">
      <c r="E8254" s="64"/>
    </row>
    <row r="8255" spans="5:5" x14ac:dyDescent="0.25">
      <c r="E8255" s="64"/>
    </row>
    <row r="8256" spans="5:5" x14ac:dyDescent="0.25">
      <c r="E8256"/>
    </row>
    <row r="8257" spans="5:5" x14ac:dyDescent="0.25">
      <c r="E8257"/>
    </row>
    <row r="8258" spans="5:5" x14ac:dyDescent="0.25">
      <c r="E8258" s="64"/>
    </row>
    <row r="8259" spans="5:5" x14ac:dyDescent="0.25">
      <c r="E8259" s="64"/>
    </row>
    <row r="8260" spans="5:5" x14ac:dyDescent="0.25">
      <c r="E8260" s="64"/>
    </row>
    <row r="8261" spans="5:5" x14ac:dyDescent="0.25">
      <c r="E8261"/>
    </row>
    <row r="8262" spans="5:5" x14ac:dyDescent="0.25">
      <c r="E8262" s="64"/>
    </row>
    <row r="8263" spans="5:5" x14ac:dyDescent="0.25">
      <c r="E8263" s="64"/>
    </row>
    <row r="8264" spans="5:5" x14ac:dyDescent="0.25">
      <c r="E8264"/>
    </row>
    <row r="8265" spans="5:5" x14ac:dyDescent="0.25">
      <c r="E8265"/>
    </row>
    <row r="8266" spans="5:5" x14ac:dyDescent="0.25">
      <c r="E8266"/>
    </row>
    <row r="8267" spans="5:5" x14ac:dyDescent="0.25">
      <c r="E8267"/>
    </row>
    <row r="8268" spans="5:5" x14ac:dyDescent="0.25">
      <c r="E8268"/>
    </row>
    <row r="8269" spans="5:5" x14ac:dyDescent="0.25">
      <c r="E8269" s="64"/>
    </row>
    <row r="8270" spans="5:5" x14ac:dyDescent="0.25">
      <c r="E8270"/>
    </row>
    <row r="8271" spans="5:5" x14ac:dyDescent="0.25">
      <c r="E8271" s="64"/>
    </row>
    <row r="8272" spans="5:5" x14ac:dyDescent="0.25">
      <c r="E8272"/>
    </row>
    <row r="8273" spans="5:5" x14ac:dyDescent="0.25">
      <c r="E8273" s="64"/>
    </row>
    <row r="8274" spans="5:5" x14ac:dyDescent="0.25">
      <c r="E8274" s="64"/>
    </row>
    <row r="8275" spans="5:5" x14ac:dyDescent="0.25">
      <c r="E8275" s="64"/>
    </row>
    <row r="8276" spans="5:5" x14ac:dyDescent="0.25">
      <c r="E8276" s="64"/>
    </row>
    <row r="8277" spans="5:5" x14ac:dyDescent="0.25">
      <c r="E8277" s="64"/>
    </row>
    <row r="8278" spans="5:5" x14ac:dyDescent="0.25">
      <c r="E8278" s="64"/>
    </row>
    <row r="8279" spans="5:5" x14ac:dyDescent="0.25">
      <c r="E8279" s="64"/>
    </row>
    <row r="8280" spans="5:5" x14ac:dyDescent="0.25">
      <c r="E8280" s="64"/>
    </row>
    <row r="8281" spans="5:5" x14ac:dyDescent="0.25">
      <c r="E8281"/>
    </row>
    <row r="8282" spans="5:5" x14ac:dyDescent="0.25">
      <c r="E8282"/>
    </row>
    <row r="8283" spans="5:5" x14ac:dyDescent="0.25">
      <c r="E8283" s="64"/>
    </row>
    <row r="8284" spans="5:5" x14ac:dyDescent="0.25">
      <c r="E8284"/>
    </row>
    <row r="8285" spans="5:5" x14ac:dyDescent="0.25">
      <c r="E8285"/>
    </row>
    <row r="8286" spans="5:5" x14ac:dyDescent="0.25">
      <c r="E8286"/>
    </row>
    <row r="8287" spans="5:5" x14ac:dyDescent="0.25">
      <c r="E8287" s="64"/>
    </row>
    <row r="8288" spans="5:5" x14ac:dyDescent="0.25">
      <c r="E8288"/>
    </row>
    <row r="8289" spans="5:5" x14ac:dyDescent="0.25">
      <c r="E8289" s="64"/>
    </row>
    <row r="8290" spans="5:5" x14ac:dyDescent="0.25">
      <c r="E8290" s="64"/>
    </row>
    <row r="8291" spans="5:5" x14ac:dyDescent="0.25">
      <c r="E8291"/>
    </row>
    <row r="8292" spans="5:5" x14ac:dyDescent="0.25">
      <c r="E8292" s="64"/>
    </row>
    <row r="8293" spans="5:5" x14ac:dyDescent="0.25">
      <c r="E8293"/>
    </row>
    <row r="8294" spans="5:5" x14ac:dyDescent="0.25">
      <c r="E8294" s="64"/>
    </row>
    <row r="8295" spans="5:5" x14ac:dyDescent="0.25">
      <c r="E8295" s="64"/>
    </row>
    <row r="8296" spans="5:5" x14ac:dyDescent="0.25">
      <c r="E8296"/>
    </row>
    <row r="8297" spans="5:5" x14ac:dyDescent="0.25">
      <c r="E8297" s="64"/>
    </row>
    <row r="8298" spans="5:5" x14ac:dyDescent="0.25">
      <c r="E8298" s="64"/>
    </row>
    <row r="8299" spans="5:5" x14ac:dyDescent="0.25">
      <c r="E8299" s="64"/>
    </row>
    <row r="8300" spans="5:5" x14ac:dyDescent="0.25">
      <c r="E8300"/>
    </row>
    <row r="8301" spans="5:5" x14ac:dyDescent="0.25">
      <c r="E8301" s="64"/>
    </row>
    <row r="8302" spans="5:5" x14ac:dyDescent="0.25">
      <c r="E8302" s="64"/>
    </row>
    <row r="8303" spans="5:5" x14ac:dyDescent="0.25">
      <c r="E8303" s="64"/>
    </row>
    <row r="8304" spans="5:5" x14ac:dyDescent="0.25">
      <c r="E8304" s="64"/>
    </row>
    <row r="8305" spans="5:5" x14ac:dyDescent="0.25">
      <c r="E8305"/>
    </row>
    <row r="8306" spans="5:5" x14ac:dyDescent="0.25">
      <c r="E8306" s="64"/>
    </row>
    <row r="8307" spans="5:5" x14ac:dyDescent="0.25">
      <c r="E8307" s="64"/>
    </row>
    <row r="8308" spans="5:5" x14ac:dyDescent="0.25">
      <c r="E8308" s="64"/>
    </row>
    <row r="8309" spans="5:5" x14ac:dyDescent="0.25">
      <c r="E8309"/>
    </row>
    <row r="8310" spans="5:5" x14ac:dyDescent="0.25">
      <c r="E8310"/>
    </row>
    <row r="8311" spans="5:5" x14ac:dyDescent="0.25">
      <c r="E8311" s="64"/>
    </row>
    <row r="8312" spans="5:5" x14ac:dyDescent="0.25">
      <c r="E8312"/>
    </row>
    <row r="8313" spans="5:5" x14ac:dyDescent="0.25">
      <c r="E8313"/>
    </row>
    <row r="8314" spans="5:5" x14ac:dyDescent="0.25">
      <c r="E8314" s="64"/>
    </row>
    <row r="8315" spans="5:5" x14ac:dyDescent="0.25">
      <c r="E8315" s="64"/>
    </row>
    <row r="8316" spans="5:5" x14ac:dyDescent="0.25">
      <c r="E8316"/>
    </row>
    <row r="8317" spans="5:5" x14ac:dyDescent="0.25">
      <c r="E8317" s="64"/>
    </row>
    <row r="8318" spans="5:5" x14ac:dyDescent="0.25">
      <c r="E8318"/>
    </row>
    <row r="8319" spans="5:5" x14ac:dyDescent="0.25">
      <c r="E8319" s="64"/>
    </row>
    <row r="8320" spans="5:5" x14ac:dyDescent="0.25">
      <c r="E8320" s="64"/>
    </row>
    <row r="8321" spans="5:5" x14ac:dyDescent="0.25">
      <c r="E8321" s="64"/>
    </row>
    <row r="8322" spans="5:5" x14ac:dyDescent="0.25">
      <c r="E8322" s="64"/>
    </row>
    <row r="8323" spans="5:5" x14ac:dyDescent="0.25">
      <c r="E8323"/>
    </row>
    <row r="8324" spans="5:5" x14ac:dyDescent="0.25">
      <c r="E8324"/>
    </row>
    <row r="8325" spans="5:5" x14ac:dyDescent="0.25">
      <c r="E8325" s="64"/>
    </row>
    <row r="8326" spans="5:5" x14ac:dyDescent="0.25">
      <c r="E8326" s="64"/>
    </row>
    <row r="8327" spans="5:5" x14ac:dyDescent="0.25">
      <c r="E8327" s="64"/>
    </row>
    <row r="8328" spans="5:5" x14ac:dyDescent="0.25">
      <c r="E8328"/>
    </row>
    <row r="8329" spans="5:5" x14ac:dyDescent="0.25">
      <c r="E8329" s="64"/>
    </row>
    <row r="8330" spans="5:5" x14ac:dyDescent="0.25">
      <c r="E8330" s="64"/>
    </row>
    <row r="8331" spans="5:5" x14ac:dyDescent="0.25">
      <c r="E8331"/>
    </row>
    <row r="8332" spans="5:5" x14ac:dyDescent="0.25">
      <c r="E8332" s="64"/>
    </row>
    <row r="8333" spans="5:5" x14ac:dyDescent="0.25">
      <c r="E8333"/>
    </row>
    <row r="8334" spans="5:5" x14ac:dyDescent="0.25">
      <c r="E8334"/>
    </row>
    <row r="8335" spans="5:5" x14ac:dyDescent="0.25">
      <c r="E8335"/>
    </row>
    <row r="8336" spans="5:5" x14ac:dyDescent="0.25">
      <c r="E8336" s="64"/>
    </row>
    <row r="8337" spans="5:5" x14ac:dyDescent="0.25">
      <c r="E8337"/>
    </row>
    <row r="8338" spans="5:5" x14ac:dyDescent="0.25">
      <c r="E8338"/>
    </row>
    <row r="8339" spans="5:5" x14ac:dyDescent="0.25">
      <c r="E8339"/>
    </row>
    <row r="8340" spans="5:5" x14ac:dyDescent="0.25">
      <c r="E8340" s="64"/>
    </row>
    <row r="8341" spans="5:5" x14ac:dyDescent="0.25">
      <c r="E8341"/>
    </row>
    <row r="8342" spans="5:5" x14ac:dyDescent="0.25">
      <c r="E8342" s="64"/>
    </row>
    <row r="8343" spans="5:5" x14ac:dyDescent="0.25">
      <c r="E8343" s="64"/>
    </row>
    <row r="8344" spans="5:5" x14ac:dyDescent="0.25">
      <c r="E8344" s="64"/>
    </row>
    <row r="8345" spans="5:5" x14ac:dyDescent="0.25">
      <c r="E8345" s="64"/>
    </row>
    <row r="8346" spans="5:5" x14ac:dyDescent="0.25">
      <c r="E8346" s="64"/>
    </row>
    <row r="8347" spans="5:5" x14ac:dyDescent="0.25">
      <c r="E8347"/>
    </row>
    <row r="8348" spans="5:5" x14ac:dyDescent="0.25">
      <c r="E8348" s="64"/>
    </row>
    <row r="8349" spans="5:5" x14ac:dyDescent="0.25">
      <c r="E8349" s="64"/>
    </row>
    <row r="8350" spans="5:5" x14ac:dyDescent="0.25">
      <c r="E8350"/>
    </row>
    <row r="8351" spans="5:5" x14ac:dyDescent="0.25">
      <c r="E8351" s="64"/>
    </row>
    <row r="8352" spans="5:5" x14ac:dyDescent="0.25">
      <c r="E8352" s="64"/>
    </row>
    <row r="8353" spans="5:5" x14ac:dyDescent="0.25">
      <c r="E8353" s="64"/>
    </row>
    <row r="8354" spans="5:5" x14ac:dyDescent="0.25">
      <c r="E8354" s="64"/>
    </row>
    <row r="8355" spans="5:5" x14ac:dyDescent="0.25">
      <c r="E8355" s="64"/>
    </row>
    <row r="8356" spans="5:5" x14ac:dyDescent="0.25">
      <c r="E8356" s="64"/>
    </row>
    <row r="8357" spans="5:5" x14ac:dyDescent="0.25">
      <c r="E8357" s="64"/>
    </row>
    <row r="8358" spans="5:5" x14ac:dyDescent="0.25">
      <c r="E8358"/>
    </row>
    <row r="8359" spans="5:5" x14ac:dyDescent="0.25">
      <c r="E8359"/>
    </row>
    <row r="8360" spans="5:5" x14ac:dyDescent="0.25">
      <c r="E8360"/>
    </row>
    <row r="8361" spans="5:5" x14ac:dyDescent="0.25">
      <c r="E8361" s="64"/>
    </row>
    <row r="8362" spans="5:5" x14ac:dyDescent="0.25">
      <c r="E8362"/>
    </row>
    <row r="8363" spans="5:5" x14ac:dyDescent="0.25">
      <c r="E8363" s="64"/>
    </row>
    <row r="8364" spans="5:5" x14ac:dyDescent="0.25">
      <c r="E8364" s="64"/>
    </row>
    <row r="8365" spans="5:5" x14ac:dyDescent="0.25">
      <c r="E8365" s="64"/>
    </row>
    <row r="8366" spans="5:5" x14ac:dyDescent="0.25">
      <c r="E8366" s="64"/>
    </row>
    <row r="8367" spans="5:5" x14ac:dyDescent="0.25">
      <c r="E8367" s="64"/>
    </row>
    <row r="8368" spans="5:5" x14ac:dyDescent="0.25">
      <c r="E8368" s="64"/>
    </row>
    <row r="8369" spans="5:5" x14ac:dyDescent="0.25">
      <c r="E8369" s="64"/>
    </row>
    <row r="8370" spans="5:5" x14ac:dyDescent="0.25">
      <c r="E8370"/>
    </row>
    <row r="8371" spans="5:5" x14ac:dyDescent="0.25">
      <c r="E8371" s="64"/>
    </row>
    <row r="8372" spans="5:5" x14ac:dyDescent="0.25">
      <c r="E8372"/>
    </row>
    <row r="8373" spans="5:5" x14ac:dyDescent="0.25">
      <c r="E8373"/>
    </row>
    <row r="8374" spans="5:5" x14ac:dyDescent="0.25">
      <c r="E8374" s="64"/>
    </row>
    <row r="8375" spans="5:5" x14ac:dyDescent="0.25">
      <c r="E8375" s="64"/>
    </row>
    <row r="8376" spans="5:5" x14ac:dyDescent="0.25">
      <c r="E8376"/>
    </row>
    <row r="8377" spans="5:5" x14ac:dyDescent="0.25">
      <c r="E8377" s="64"/>
    </row>
    <row r="8378" spans="5:5" x14ac:dyDescent="0.25">
      <c r="E8378" s="64"/>
    </row>
    <row r="8379" spans="5:5" x14ac:dyDescent="0.25">
      <c r="E8379" s="64"/>
    </row>
    <row r="8380" spans="5:5" x14ac:dyDescent="0.25">
      <c r="E8380" s="64"/>
    </row>
    <row r="8381" spans="5:5" x14ac:dyDescent="0.25">
      <c r="E8381" s="64"/>
    </row>
    <row r="8382" spans="5:5" x14ac:dyDescent="0.25">
      <c r="E8382"/>
    </row>
    <row r="8383" spans="5:5" x14ac:dyDescent="0.25">
      <c r="E8383" s="64"/>
    </row>
    <row r="8384" spans="5:5" x14ac:dyDescent="0.25">
      <c r="E8384" s="64"/>
    </row>
    <row r="8385" spans="5:5" x14ac:dyDescent="0.25">
      <c r="E8385" s="64"/>
    </row>
    <row r="8386" spans="5:5" x14ac:dyDescent="0.25">
      <c r="E8386" s="64"/>
    </row>
    <row r="8387" spans="5:5" x14ac:dyDescent="0.25">
      <c r="E8387"/>
    </row>
    <row r="8388" spans="5:5" x14ac:dyDescent="0.25">
      <c r="E8388" s="64"/>
    </row>
    <row r="8389" spans="5:5" x14ac:dyDescent="0.25">
      <c r="E8389" s="64"/>
    </row>
    <row r="8390" spans="5:5" x14ac:dyDescent="0.25">
      <c r="E8390" s="64"/>
    </row>
    <row r="8391" spans="5:5" x14ac:dyDescent="0.25">
      <c r="E8391"/>
    </row>
    <row r="8392" spans="5:5" x14ac:dyDescent="0.25">
      <c r="E8392" s="64"/>
    </row>
    <row r="8393" spans="5:5" x14ac:dyDescent="0.25">
      <c r="E8393" s="64"/>
    </row>
    <row r="8394" spans="5:5" x14ac:dyDescent="0.25">
      <c r="E8394" s="64"/>
    </row>
    <row r="8395" spans="5:5" x14ac:dyDescent="0.25">
      <c r="E8395" s="64"/>
    </row>
    <row r="8396" spans="5:5" x14ac:dyDescent="0.25">
      <c r="E8396"/>
    </row>
    <row r="8397" spans="5:5" x14ac:dyDescent="0.25">
      <c r="E8397" s="64"/>
    </row>
    <row r="8398" spans="5:5" x14ac:dyDescent="0.25">
      <c r="E8398" s="64"/>
    </row>
    <row r="8399" spans="5:5" x14ac:dyDescent="0.25">
      <c r="E8399" s="64"/>
    </row>
    <row r="8400" spans="5:5" x14ac:dyDescent="0.25">
      <c r="E8400" s="64"/>
    </row>
    <row r="8401" spans="5:5" x14ac:dyDescent="0.25">
      <c r="E8401"/>
    </row>
    <row r="8402" spans="5:5" x14ac:dyDescent="0.25">
      <c r="E8402"/>
    </row>
    <row r="8403" spans="5:5" x14ac:dyDescent="0.25">
      <c r="E8403" s="64"/>
    </row>
    <row r="8404" spans="5:5" x14ac:dyDescent="0.25">
      <c r="E8404" s="64"/>
    </row>
    <row r="8405" spans="5:5" x14ac:dyDescent="0.25">
      <c r="E8405"/>
    </row>
    <row r="8406" spans="5:5" x14ac:dyDescent="0.25">
      <c r="E8406" s="64"/>
    </row>
    <row r="8407" spans="5:5" x14ac:dyDescent="0.25">
      <c r="E8407"/>
    </row>
    <row r="8408" spans="5:5" x14ac:dyDescent="0.25">
      <c r="E8408" s="64"/>
    </row>
    <row r="8409" spans="5:5" x14ac:dyDescent="0.25">
      <c r="E8409"/>
    </row>
    <row r="8410" spans="5:5" x14ac:dyDescent="0.25">
      <c r="E8410"/>
    </row>
    <row r="8411" spans="5:5" x14ac:dyDescent="0.25">
      <c r="E8411"/>
    </row>
    <row r="8412" spans="5:5" x14ac:dyDescent="0.25">
      <c r="E8412" s="64"/>
    </row>
    <row r="8413" spans="5:5" x14ac:dyDescent="0.25">
      <c r="E8413" s="64"/>
    </row>
    <row r="8414" spans="5:5" x14ac:dyDescent="0.25">
      <c r="E8414" s="64"/>
    </row>
    <row r="8415" spans="5:5" x14ac:dyDescent="0.25">
      <c r="E8415"/>
    </row>
    <row r="8416" spans="5:5" x14ac:dyDescent="0.25">
      <c r="E8416" s="64"/>
    </row>
    <row r="8417" spans="5:5" x14ac:dyDescent="0.25">
      <c r="E8417"/>
    </row>
    <row r="8418" spans="5:5" x14ac:dyDescent="0.25">
      <c r="E8418" s="64"/>
    </row>
    <row r="8419" spans="5:5" x14ac:dyDescent="0.25">
      <c r="E8419" s="64"/>
    </row>
    <row r="8420" spans="5:5" x14ac:dyDescent="0.25">
      <c r="E8420"/>
    </row>
    <row r="8421" spans="5:5" x14ac:dyDescent="0.25">
      <c r="E8421"/>
    </row>
    <row r="8422" spans="5:5" x14ac:dyDescent="0.25">
      <c r="E8422" s="64"/>
    </row>
    <row r="8423" spans="5:5" x14ac:dyDescent="0.25">
      <c r="E8423"/>
    </row>
    <row r="8424" spans="5:5" x14ac:dyDescent="0.25">
      <c r="E8424" s="64"/>
    </row>
    <row r="8425" spans="5:5" x14ac:dyDescent="0.25">
      <c r="E8425" s="64"/>
    </row>
    <row r="8426" spans="5:5" x14ac:dyDescent="0.25">
      <c r="E8426"/>
    </row>
    <row r="8427" spans="5:5" x14ac:dyDescent="0.25">
      <c r="E8427" s="64"/>
    </row>
    <row r="8428" spans="5:5" x14ac:dyDescent="0.25">
      <c r="E8428" s="64"/>
    </row>
    <row r="8429" spans="5:5" x14ac:dyDescent="0.25">
      <c r="E8429" s="64"/>
    </row>
    <row r="8430" spans="5:5" x14ac:dyDescent="0.25">
      <c r="E8430" s="64"/>
    </row>
    <row r="8431" spans="5:5" x14ac:dyDescent="0.25">
      <c r="E8431" s="64"/>
    </row>
    <row r="8432" spans="5:5" x14ac:dyDescent="0.25">
      <c r="E8432" s="64"/>
    </row>
    <row r="8433" spans="5:5" x14ac:dyDescent="0.25">
      <c r="E8433" s="64"/>
    </row>
    <row r="8434" spans="5:5" x14ac:dyDescent="0.25">
      <c r="E8434" s="64"/>
    </row>
    <row r="8435" spans="5:5" x14ac:dyDescent="0.25">
      <c r="E8435"/>
    </row>
    <row r="8436" spans="5:5" x14ac:dyDescent="0.25">
      <c r="E8436" s="64"/>
    </row>
    <row r="8437" spans="5:5" x14ac:dyDescent="0.25">
      <c r="E8437" s="64"/>
    </row>
    <row r="8438" spans="5:5" x14ac:dyDescent="0.25">
      <c r="E8438"/>
    </row>
    <row r="8439" spans="5:5" x14ac:dyDescent="0.25">
      <c r="E8439" s="64"/>
    </row>
    <row r="8440" spans="5:5" x14ac:dyDescent="0.25">
      <c r="E8440" s="64"/>
    </row>
    <row r="8441" spans="5:5" x14ac:dyDescent="0.25">
      <c r="E8441" s="64"/>
    </row>
    <row r="8442" spans="5:5" x14ac:dyDescent="0.25">
      <c r="E8442" s="64"/>
    </row>
    <row r="8443" spans="5:5" x14ac:dyDescent="0.25">
      <c r="E8443" s="64"/>
    </row>
    <row r="8444" spans="5:5" x14ac:dyDescent="0.25">
      <c r="E8444"/>
    </row>
    <row r="8445" spans="5:5" x14ac:dyDescent="0.25">
      <c r="E8445"/>
    </row>
    <row r="8446" spans="5:5" x14ac:dyDescent="0.25">
      <c r="E8446" s="64"/>
    </row>
    <row r="8447" spans="5:5" x14ac:dyDescent="0.25">
      <c r="E8447" s="64"/>
    </row>
    <row r="8448" spans="5:5" x14ac:dyDescent="0.25">
      <c r="E8448"/>
    </row>
    <row r="8449" spans="5:5" x14ac:dyDescent="0.25">
      <c r="E8449" s="64"/>
    </row>
    <row r="8450" spans="5:5" x14ac:dyDescent="0.25">
      <c r="E8450" s="64"/>
    </row>
    <row r="8451" spans="5:5" x14ac:dyDescent="0.25">
      <c r="E8451"/>
    </row>
    <row r="8452" spans="5:5" x14ac:dyDescent="0.25">
      <c r="E8452" s="64"/>
    </row>
    <row r="8453" spans="5:5" x14ac:dyDescent="0.25">
      <c r="E8453"/>
    </row>
    <row r="8454" spans="5:5" x14ac:dyDescent="0.25">
      <c r="E8454"/>
    </row>
    <row r="8455" spans="5:5" x14ac:dyDescent="0.25">
      <c r="E8455" s="64"/>
    </row>
    <row r="8456" spans="5:5" x14ac:dyDescent="0.25">
      <c r="E8456" s="64"/>
    </row>
    <row r="8457" spans="5:5" x14ac:dyDescent="0.25">
      <c r="E8457"/>
    </row>
    <row r="8458" spans="5:5" x14ac:dyDescent="0.25">
      <c r="E8458" s="64"/>
    </row>
    <row r="8459" spans="5:5" x14ac:dyDescent="0.25">
      <c r="E8459" s="64"/>
    </row>
    <row r="8460" spans="5:5" x14ac:dyDescent="0.25">
      <c r="E8460" s="64"/>
    </row>
    <row r="8461" spans="5:5" x14ac:dyDescent="0.25">
      <c r="E8461"/>
    </row>
    <row r="8462" spans="5:5" x14ac:dyDescent="0.25">
      <c r="E8462" s="64"/>
    </row>
    <row r="8463" spans="5:5" x14ac:dyDescent="0.25">
      <c r="E8463" s="64"/>
    </row>
    <row r="8464" spans="5:5" x14ac:dyDescent="0.25">
      <c r="E8464" s="64"/>
    </row>
    <row r="8465" spans="5:5" x14ac:dyDescent="0.25">
      <c r="E8465"/>
    </row>
    <row r="8466" spans="5:5" x14ac:dyDescent="0.25">
      <c r="E8466" s="64"/>
    </row>
    <row r="8467" spans="5:5" x14ac:dyDescent="0.25">
      <c r="E8467"/>
    </row>
    <row r="8468" spans="5:5" x14ac:dyDescent="0.25">
      <c r="E8468" s="64"/>
    </row>
    <row r="8469" spans="5:5" x14ac:dyDescent="0.25">
      <c r="E8469" s="64"/>
    </row>
    <row r="8470" spans="5:5" x14ac:dyDescent="0.25">
      <c r="E8470"/>
    </row>
    <row r="8471" spans="5:5" x14ac:dyDescent="0.25">
      <c r="E8471" s="64"/>
    </row>
    <row r="8472" spans="5:5" x14ac:dyDescent="0.25">
      <c r="E8472"/>
    </row>
    <row r="8473" spans="5:5" x14ac:dyDescent="0.25">
      <c r="E8473"/>
    </row>
    <row r="8474" spans="5:5" x14ac:dyDescent="0.25">
      <c r="E8474" s="64"/>
    </row>
    <row r="8475" spans="5:5" x14ac:dyDescent="0.25">
      <c r="E8475"/>
    </row>
    <row r="8476" spans="5:5" x14ac:dyDescent="0.25">
      <c r="E8476"/>
    </row>
    <row r="8477" spans="5:5" x14ac:dyDescent="0.25">
      <c r="E8477" s="64"/>
    </row>
    <row r="8478" spans="5:5" x14ac:dyDescent="0.25">
      <c r="E8478" s="64"/>
    </row>
    <row r="8479" spans="5:5" x14ac:dyDescent="0.25">
      <c r="E8479" s="64"/>
    </row>
    <row r="8480" spans="5:5" x14ac:dyDescent="0.25">
      <c r="E8480"/>
    </row>
    <row r="8481" spans="5:5" x14ac:dyDescent="0.25">
      <c r="E8481" s="64"/>
    </row>
    <row r="8482" spans="5:5" x14ac:dyDescent="0.25">
      <c r="E8482" s="64"/>
    </row>
    <row r="8483" spans="5:5" x14ac:dyDescent="0.25">
      <c r="E8483" s="64"/>
    </row>
    <row r="8484" spans="5:5" x14ac:dyDescent="0.25">
      <c r="E8484" s="64"/>
    </row>
    <row r="8485" spans="5:5" x14ac:dyDescent="0.25">
      <c r="E8485" s="64"/>
    </row>
    <row r="8486" spans="5:5" x14ac:dyDescent="0.25">
      <c r="E8486" s="64"/>
    </row>
    <row r="8487" spans="5:5" x14ac:dyDescent="0.25">
      <c r="E8487"/>
    </row>
    <row r="8488" spans="5:5" x14ac:dyDescent="0.25">
      <c r="E8488" s="64"/>
    </row>
    <row r="8489" spans="5:5" x14ac:dyDescent="0.25">
      <c r="E8489"/>
    </row>
    <row r="8490" spans="5:5" x14ac:dyDescent="0.25">
      <c r="E8490"/>
    </row>
    <row r="8491" spans="5:5" x14ac:dyDescent="0.25">
      <c r="E8491"/>
    </row>
    <row r="8492" spans="5:5" x14ac:dyDescent="0.25">
      <c r="E8492" s="64"/>
    </row>
    <row r="8493" spans="5:5" x14ac:dyDescent="0.25">
      <c r="E8493"/>
    </row>
    <row r="8494" spans="5:5" x14ac:dyDescent="0.25">
      <c r="E8494" s="64"/>
    </row>
    <row r="8495" spans="5:5" x14ac:dyDescent="0.25">
      <c r="E8495"/>
    </row>
    <row r="8496" spans="5:5" x14ac:dyDescent="0.25">
      <c r="E8496" s="64"/>
    </row>
    <row r="8497" spans="5:5" x14ac:dyDescent="0.25">
      <c r="E8497"/>
    </row>
    <row r="8498" spans="5:5" x14ac:dyDescent="0.25">
      <c r="E8498"/>
    </row>
    <row r="8499" spans="5:5" x14ac:dyDescent="0.25">
      <c r="E8499" s="64"/>
    </row>
    <row r="8500" spans="5:5" x14ac:dyDescent="0.25">
      <c r="E8500" s="64"/>
    </row>
    <row r="8501" spans="5:5" x14ac:dyDescent="0.25">
      <c r="E8501" s="64"/>
    </row>
    <row r="8502" spans="5:5" x14ac:dyDescent="0.25">
      <c r="E8502"/>
    </row>
    <row r="8503" spans="5:5" x14ac:dyDescent="0.25">
      <c r="E8503" s="64"/>
    </row>
    <row r="8504" spans="5:5" x14ac:dyDescent="0.25">
      <c r="E8504" s="64"/>
    </row>
    <row r="8505" spans="5:5" x14ac:dyDescent="0.25">
      <c r="E8505" s="64"/>
    </row>
    <row r="8506" spans="5:5" x14ac:dyDescent="0.25">
      <c r="E8506" s="64"/>
    </row>
    <row r="8507" spans="5:5" x14ac:dyDescent="0.25">
      <c r="E8507" s="64"/>
    </row>
    <row r="8508" spans="5:5" x14ac:dyDescent="0.25">
      <c r="E8508" s="64"/>
    </row>
    <row r="8509" spans="5:5" x14ac:dyDescent="0.25">
      <c r="E8509" s="64"/>
    </row>
    <row r="8510" spans="5:5" x14ac:dyDescent="0.25">
      <c r="E8510" s="64"/>
    </row>
    <row r="8511" spans="5:5" x14ac:dyDescent="0.25">
      <c r="E8511"/>
    </row>
    <row r="8512" spans="5:5" x14ac:dyDescent="0.25">
      <c r="E8512" s="64"/>
    </row>
    <row r="8513" spans="5:5" x14ac:dyDescent="0.25">
      <c r="E8513" s="64"/>
    </row>
    <row r="8514" spans="5:5" x14ac:dyDescent="0.25">
      <c r="E8514" s="64"/>
    </row>
    <row r="8515" spans="5:5" x14ac:dyDescent="0.25">
      <c r="E8515" s="64"/>
    </row>
    <row r="8516" spans="5:5" x14ac:dyDescent="0.25">
      <c r="E8516"/>
    </row>
    <row r="8517" spans="5:5" x14ac:dyDescent="0.25">
      <c r="E8517"/>
    </row>
    <row r="8518" spans="5:5" x14ac:dyDescent="0.25">
      <c r="E8518" s="64"/>
    </row>
    <row r="8519" spans="5:5" x14ac:dyDescent="0.25">
      <c r="E8519"/>
    </row>
    <row r="8520" spans="5:5" x14ac:dyDescent="0.25">
      <c r="E8520" s="64"/>
    </row>
    <row r="8521" spans="5:5" x14ac:dyDescent="0.25">
      <c r="E8521" s="64"/>
    </row>
    <row r="8522" spans="5:5" x14ac:dyDescent="0.25">
      <c r="E8522"/>
    </row>
    <row r="8523" spans="5:5" x14ac:dyDescent="0.25">
      <c r="E8523" s="64"/>
    </row>
    <row r="8524" spans="5:5" x14ac:dyDescent="0.25">
      <c r="E8524"/>
    </row>
    <row r="8525" spans="5:5" x14ac:dyDescent="0.25">
      <c r="E8525"/>
    </row>
    <row r="8526" spans="5:5" x14ac:dyDescent="0.25">
      <c r="E8526" s="64"/>
    </row>
    <row r="8527" spans="5:5" x14ac:dyDescent="0.25">
      <c r="E8527"/>
    </row>
    <row r="8528" spans="5:5" x14ac:dyDescent="0.25">
      <c r="E8528" s="64"/>
    </row>
    <row r="8529" spans="5:5" x14ac:dyDescent="0.25">
      <c r="E8529"/>
    </row>
    <row r="8530" spans="5:5" x14ac:dyDescent="0.25">
      <c r="E8530"/>
    </row>
    <row r="8531" spans="5:5" x14ac:dyDescent="0.25">
      <c r="E8531" s="64"/>
    </row>
    <row r="8532" spans="5:5" x14ac:dyDescent="0.25">
      <c r="E8532" s="64"/>
    </row>
    <row r="8533" spans="5:5" x14ac:dyDescent="0.25">
      <c r="E8533"/>
    </row>
    <row r="8534" spans="5:5" x14ac:dyDescent="0.25">
      <c r="E8534"/>
    </row>
    <row r="8535" spans="5:5" x14ac:dyDescent="0.25">
      <c r="E8535" s="64"/>
    </row>
    <row r="8536" spans="5:5" x14ac:dyDescent="0.25">
      <c r="E8536"/>
    </row>
    <row r="8537" spans="5:5" x14ac:dyDescent="0.25">
      <c r="E8537"/>
    </row>
    <row r="8538" spans="5:5" x14ac:dyDescent="0.25">
      <c r="E8538"/>
    </row>
    <row r="8539" spans="5:5" x14ac:dyDescent="0.25">
      <c r="E8539" s="64"/>
    </row>
    <row r="8540" spans="5:5" x14ac:dyDescent="0.25">
      <c r="E8540" s="64"/>
    </row>
    <row r="8541" spans="5:5" x14ac:dyDescent="0.25">
      <c r="E8541"/>
    </row>
    <row r="8542" spans="5:5" x14ac:dyDescent="0.25">
      <c r="E8542"/>
    </row>
    <row r="8543" spans="5:5" x14ac:dyDescent="0.25">
      <c r="E8543" s="64"/>
    </row>
    <row r="8544" spans="5:5" x14ac:dyDescent="0.25">
      <c r="E8544" s="64"/>
    </row>
    <row r="8545" spans="5:5" x14ac:dyDescent="0.25">
      <c r="E8545" s="64"/>
    </row>
    <row r="8546" spans="5:5" x14ac:dyDescent="0.25">
      <c r="E8546" s="64"/>
    </row>
    <row r="8547" spans="5:5" x14ac:dyDescent="0.25">
      <c r="E8547" s="64"/>
    </row>
    <row r="8548" spans="5:5" x14ac:dyDescent="0.25">
      <c r="E8548" s="64"/>
    </row>
    <row r="8549" spans="5:5" x14ac:dyDescent="0.25">
      <c r="E8549"/>
    </row>
    <row r="8550" spans="5:5" x14ac:dyDescent="0.25">
      <c r="E8550" s="64"/>
    </row>
    <row r="8551" spans="5:5" x14ac:dyDescent="0.25">
      <c r="E8551" s="64"/>
    </row>
    <row r="8552" spans="5:5" x14ac:dyDescent="0.25">
      <c r="E8552"/>
    </row>
    <row r="8553" spans="5:5" x14ac:dyDescent="0.25">
      <c r="E8553" s="64"/>
    </row>
    <row r="8554" spans="5:5" x14ac:dyDescent="0.25">
      <c r="E8554"/>
    </row>
    <row r="8555" spans="5:5" x14ac:dyDescent="0.25">
      <c r="E8555"/>
    </row>
    <row r="8556" spans="5:5" x14ac:dyDescent="0.25">
      <c r="E8556"/>
    </row>
    <row r="8557" spans="5:5" x14ac:dyDescent="0.25">
      <c r="E8557" s="64"/>
    </row>
    <row r="8558" spans="5:5" x14ac:dyDescent="0.25">
      <c r="E8558" s="64"/>
    </row>
    <row r="8559" spans="5:5" x14ac:dyDescent="0.25">
      <c r="E8559"/>
    </row>
    <row r="8560" spans="5:5" x14ac:dyDescent="0.25">
      <c r="E8560" s="64"/>
    </row>
    <row r="8561" spans="5:5" x14ac:dyDescent="0.25">
      <c r="E8561" s="64"/>
    </row>
    <row r="8562" spans="5:5" x14ac:dyDescent="0.25">
      <c r="E8562" s="64"/>
    </row>
    <row r="8563" spans="5:5" x14ac:dyDescent="0.25">
      <c r="E8563"/>
    </row>
    <row r="8564" spans="5:5" x14ac:dyDescent="0.25">
      <c r="E8564"/>
    </row>
    <row r="8565" spans="5:5" x14ac:dyDescent="0.25">
      <c r="E8565"/>
    </row>
    <row r="8566" spans="5:5" x14ac:dyDescent="0.25">
      <c r="E8566" s="64"/>
    </row>
    <row r="8567" spans="5:5" x14ac:dyDescent="0.25">
      <c r="E8567"/>
    </row>
    <row r="8568" spans="5:5" x14ac:dyDescent="0.25">
      <c r="E8568" s="64"/>
    </row>
    <row r="8569" spans="5:5" x14ac:dyDescent="0.25">
      <c r="E8569"/>
    </row>
    <row r="8570" spans="5:5" x14ac:dyDescent="0.25">
      <c r="E8570"/>
    </row>
    <row r="8571" spans="5:5" x14ac:dyDescent="0.25">
      <c r="E8571" s="64"/>
    </row>
    <row r="8572" spans="5:5" x14ac:dyDescent="0.25">
      <c r="E8572" s="64"/>
    </row>
    <row r="8573" spans="5:5" x14ac:dyDescent="0.25">
      <c r="E8573"/>
    </row>
    <row r="8574" spans="5:5" x14ac:dyDescent="0.25">
      <c r="E8574" s="64"/>
    </row>
    <row r="8575" spans="5:5" x14ac:dyDescent="0.25">
      <c r="E8575" s="64"/>
    </row>
    <row r="8576" spans="5:5" x14ac:dyDescent="0.25">
      <c r="E8576"/>
    </row>
    <row r="8577" spans="5:5" x14ac:dyDescent="0.25">
      <c r="E8577"/>
    </row>
    <row r="8578" spans="5:5" x14ac:dyDescent="0.25">
      <c r="E8578" s="64"/>
    </row>
    <row r="8579" spans="5:5" x14ac:dyDescent="0.25">
      <c r="E8579"/>
    </row>
    <row r="8580" spans="5:5" x14ac:dyDescent="0.25">
      <c r="E8580"/>
    </row>
    <row r="8581" spans="5:5" x14ac:dyDescent="0.25">
      <c r="E8581"/>
    </row>
    <row r="8582" spans="5:5" x14ac:dyDescent="0.25">
      <c r="E8582" s="64"/>
    </row>
    <row r="8583" spans="5:5" x14ac:dyDescent="0.25">
      <c r="E8583"/>
    </row>
    <row r="8584" spans="5:5" x14ac:dyDescent="0.25">
      <c r="E8584" s="64"/>
    </row>
    <row r="8585" spans="5:5" x14ac:dyDescent="0.25">
      <c r="E8585" s="64"/>
    </row>
    <row r="8586" spans="5:5" x14ac:dyDescent="0.25">
      <c r="E8586" s="64"/>
    </row>
    <row r="8587" spans="5:5" x14ac:dyDescent="0.25">
      <c r="E8587" s="64"/>
    </row>
    <row r="8588" spans="5:5" x14ac:dyDescent="0.25">
      <c r="E8588"/>
    </row>
    <row r="8589" spans="5:5" x14ac:dyDescent="0.25">
      <c r="E8589" s="64"/>
    </row>
    <row r="8590" spans="5:5" x14ac:dyDescent="0.25">
      <c r="E8590"/>
    </row>
    <row r="8591" spans="5:5" x14ac:dyDescent="0.25">
      <c r="E8591"/>
    </row>
    <row r="8592" spans="5:5" x14ac:dyDescent="0.25">
      <c r="E8592"/>
    </row>
    <row r="8593" spans="5:5" x14ac:dyDescent="0.25">
      <c r="E8593" s="64"/>
    </row>
    <row r="8594" spans="5:5" x14ac:dyDescent="0.25">
      <c r="E8594" s="64"/>
    </row>
    <row r="8595" spans="5:5" x14ac:dyDescent="0.25">
      <c r="E8595" s="64"/>
    </row>
    <row r="8596" spans="5:5" x14ac:dyDescent="0.25">
      <c r="E8596" s="64"/>
    </row>
    <row r="8597" spans="5:5" x14ac:dyDescent="0.25">
      <c r="E8597" s="64"/>
    </row>
    <row r="8598" spans="5:5" x14ac:dyDescent="0.25">
      <c r="E8598" s="64"/>
    </row>
    <row r="8599" spans="5:5" x14ac:dyDescent="0.25">
      <c r="E8599" s="64"/>
    </row>
    <row r="8600" spans="5:5" x14ac:dyDescent="0.25">
      <c r="E8600"/>
    </row>
    <row r="8601" spans="5:5" x14ac:dyDescent="0.25">
      <c r="E8601" s="64"/>
    </row>
    <row r="8602" spans="5:5" x14ac:dyDescent="0.25">
      <c r="E8602" s="64"/>
    </row>
    <row r="8603" spans="5:5" x14ac:dyDescent="0.25">
      <c r="E8603" s="64"/>
    </row>
    <row r="8604" spans="5:5" x14ac:dyDescent="0.25">
      <c r="E8604" s="64"/>
    </row>
    <row r="8605" spans="5:5" x14ac:dyDescent="0.25">
      <c r="E8605" s="64"/>
    </row>
    <row r="8606" spans="5:5" x14ac:dyDescent="0.25">
      <c r="E8606"/>
    </row>
    <row r="8607" spans="5:5" x14ac:dyDescent="0.25">
      <c r="E8607" s="64"/>
    </row>
    <row r="8608" spans="5:5" x14ac:dyDescent="0.25">
      <c r="E8608"/>
    </row>
    <row r="8609" spans="5:5" x14ac:dyDescent="0.25">
      <c r="E8609"/>
    </row>
    <row r="8610" spans="5:5" x14ac:dyDescent="0.25">
      <c r="E8610" s="64"/>
    </row>
    <row r="8611" spans="5:5" x14ac:dyDescent="0.25">
      <c r="E8611"/>
    </row>
    <row r="8612" spans="5:5" x14ac:dyDescent="0.25">
      <c r="E8612"/>
    </row>
    <row r="8613" spans="5:5" x14ac:dyDescent="0.25">
      <c r="E8613"/>
    </row>
    <row r="8614" spans="5:5" x14ac:dyDescent="0.25">
      <c r="E8614" s="64"/>
    </row>
    <row r="8615" spans="5:5" x14ac:dyDescent="0.25">
      <c r="E8615" s="64"/>
    </row>
    <row r="8616" spans="5:5" x14ac:dyDescent="0.25">
      <c r="E8616" s="64"/>
    </row>
    <row r="8617" spans="5:5" x14ac:dyDescent="0.25">
      <c r="E8617"/>
    </row>
    <row r="8618" spans="5:5" x14ac:dyDescent="0.25">
      <c r="E8618" s="64"/>
    </row>
    <row r="8619" spans="5:5" x14ac:dyDescent="0.25">
      <c r="E8619" s="64"/>
    </row>
    <row r="8620" spans="5:5" x14ac:dyDescent="0.25">
      <c r="E8620" s="64"/>
    </row>
    <row r="8621" spans="5:5" x14ac:dyDescent="0.25">
      <c r="E8621" s="64"/>
    </row>
    <row r="8622" spans="5:5" x14ac:dyDescent="0.25">
      <c r="E8622" s="64"/>
    </row>
    <row r="8623" spans="5:5" x14ac:dyDescent="0.25">
      <c r="E8623" s="64"/>
    </row>
    <row r="8624" spans="5:5" x14ac:dyDescent="0.25">
      <c r="E8624"/>
    </row>
    <row r="8625" spans="5:5" x14ac:dyDescent="0.25">
      <c r="E8625"/>
    </row>
    <row r="8626" spans="5:5" x14ac:dyDescent="0.25">
      <c r="E8626" s="64"/>
    </row>
    <row r="8627" spans="5:5" x14ac:dyDescent="0.25">
      <c r="E8627" s="64"/>
    </row>
    <row r="8628" spans="5:5" x14ac:dyDescent="0.25">
      <c r="E8628" s="64"/>
    </row>
    <row r="8629" spans="5:5" x14ac:dyDescent="0.25">
      <c r="E8629" s="64"/>
    </row>
    <row r="8630" spans="5:5" x14ac:dyDescent="0.25">
      <c r="E8630"/>
    </row>
    <row r="8631" spans="5:5" x14ac:dyDescent="0.25">
      <c r="E8631" s="64"/>
    </row>
    <row r="8632" spans="5:5" x14ac:dyDescent="0.25">
      <c r="E8632"/>
    </row>
    <row r="8633" spans="5:5" x14ac:dyDescent="0.25">
      <c r="E8633" s="64"/>
    </row>
    <row r="8634" spans="5:5" x14ac:dyDescent="0.25">
      <c r="E8634" s="64"/>
    </row>
    <row r="8635" spans="5:5" x14ac:dyDescent="0.25">
      <c r="E8635" s="64"/>
    </row>
    <row r="8636" spans="5:5" x14ac:dyDescent="0.25">
      <c r="E8636" s="64"/>
    </row>
    <row r="8637" spans="5:5" x14ac:dyDescent="0.25">
      <c r="E8637"/>
    </row>
    <row r="8638" spans="5:5" x14ac:dyDescent="0.25">
      <c r="E8638" s="64"/>
    </row>
    <row r="8639" spans="5:5" x14ac:dyDescent="0.25">
      <c r="E8639"/>
    </row>
    <row r="8640" spans="5:5" x14ac:dyDescent="0.25">
      <c r="E8640"/>
    </row>
    <row r="8641" spans="5:5" x14ac:dyDescent="0.25">
      <c r="E8641"/>
    </row>
    <row r="8642" spans="5:5" x14ac:dyDescent="0.25">
      <c r="E8642"/>
    </row>
    <row r="8643" spans="5:5" x14ac:dyDescent="0.25">
      <c r="E8643"/>
    </row>
    <row r="8644" spans="5:5" x14ac:dyDescent="0.25">
      <c r="E8644" s="64"/>
    </row>
    <row r="8645" spans="5:5" x14ac:dyDescent="0.25">
      <c r="E8645" s="64"/>
    </row>
    <row r="8646" spans="5:5" x14ac:dyDescent="0.25">
      <c r="E8646" s="64"/>
    </row>
    <row r="8647" spans="5:5" x14ac:dyDescent="0.25">
      <c r="E8647" s="64"/>
    </row>
    <row r="8648" spans="5:5" x14ac:dyDescent="0.25">
      <c r="E8648" s="64"/>
    </row>
    <row r="8649" spans="5:5" x14ac:dyDescent="0.25">
      <c r="E8649" s="64"/>
    </row>
    <row r="8650" spans="5:5" x14ac:dyDescent="0.25">
      <c r="E8650"/>
    </row>
    <row r="8651" spans="5:5" x14ac:dyDescent="0.25">
      <c r="E8651" s="64"/>
    </row>
    <row r="8652" spans="5:5" x14ac:dyDescent="0.25">
      <c r="E8652" s="64"/>
    </row>
    <row r="8653" spans="5:5" x14ac:dyDescent="0.25">
      <c r="E8653" s="64"/>
    </row>
    <row r="8654" spans="5:5" x14ac:dyDescent="0.25">
      <c r="E8654" s="64"/>
    </row>
    <row r="8655" spans="5:5" x14ac:dyDescent="0.25">
      <c r="E8655" s="64"/>
    </row>
    <row r="8656" spans="5:5" x14ac:dyDescent="0.25">
      <c r="E8656" s="64"/>
    </row>
    <row r="8657" spans="5:5" x14ac:dyDescent="0.25">
      <c r="E8657"/>
    </row>
    <row r="8658" spans="5:5" x14ac:dyDescent="0.25">
      <c r="E8658" s="64"/>
    </row>
    <row r="8659" spans="5:5" x14ac:dyDescent="0.25">
      <c r="E8659" s="64"/>
    </row>
    <row r="8660" spans="5:5" x14ac:dyDescent="0.25">
      <c r="E8660" s="64"/>
    </row>
    <row r="8661" spans="5:5" x14ac:dyDescent="0.25">
      <c r="E8661" s="64"/>
    </row>
    <row r="8662" spans="5:5" x14ac:dyDescent="0.25">
      <c r="E8662"/>
    </row>
    <row r="8663" spans="5:5" x14ac:dyDescent="0.25">
      <c r="E8663"/>
    </row>
    <row r="8664" spans="5:5" x14ac:dyDescent="0.25">
      <c r="E8664" s="64"/>
    </row>
    <row r="8665" spans="5:5" x14ac:dyDescent="0.25">
      <c r="E8665" s="64"/>
    </row>
    <row r="8666" spans="5:5" x14ac:dyDescent="0.25">
      <c r="E8666"/>
    </row>
    <row r="8667" spans="5:5" x14ac:dyDescent="0.25">
      <c r="E8667" s="64"/>
    </row>
    <row r="8668" spans="5:5" x14ac:dyDescent="0.25">
      <c r="E8668" s="64"/>
    </row>
    <row r="8669" spans="5:5" x14ac:dyDescent="0.25">
      <c r="E8669" s="64"/>
    </row>
    <row r="8670" spans="5:5" x14ac:dyDescent="0.25">
      <c r="E8670"/>
    </row>
    <row r="8671" spans="5:5" x14ac:dyDescent="0.25">
      <c r="E8671"/>
    </row>
    <row r="8672" spans="5:5" x14ac:dyDescent="0.25">
      <c r="E8672" s="64"/>
    </row>
    <row r="8673" spans="5:5" x14ac:dyDescent="0.25">
      <c r="E8673"/>
    </row>
    <row r="8674" spans="5:5" x14ac:dyDescent="0.25">
      <c r="E8674" s="64"/>
    </row>
    <row r="8675" spans="5:5" x14ac:dyDescent="0.25">
      <c r="E8675" s="64"/>
    </row>
    <row r="8676" spans="5:5" x14ac:dyDescent="0.25">
      <c r="E8676" s="64"/>
    </row>
    <row r="8677" spans="5:5" x14ac:dyDescent="0.25">
      <c r="E8677"/>
    </row>
    <row r="8678" spans="5:5" x14ac:dyDescent="0.25">
      <c r="E8678" s="64"/>
    </row>
    <row r="8679" spans="5:5" x14ac:dyDescent="0.25">
      <c r="E8679" s="64"/>
    </row>
    <row r="8680" spans="5:5" x14ac:dyDescent="0.25">
      <c r="E8680" s="64"/>
    </row>
    <row r="8681" spans="5:5" x14ac:dyDescent="0.25">
      <c r="E8681" s="64"/>
    </row>
    <row r="8682" spans="5:5" x14ac:dyDescent="0.25">
      <c r="E8682" s="64"/>
    </row>
    <row r="8683" spans="5:5" x14ac:dyDescent="0.25">
      <c r="E8683" s="64"/>
    </row>
    <row r="8684" spans="5:5" x14ac:dyDescent="0.25">
      <c r="E8684" s="64"/>
    </row>
    <row r="8685" spans="5:5" x14ac:dyDescent="0.25">
      <c r="E8685"/>
    </row>
    <row r="8686" spans="5:5" x14ac:dyDescent="0.25">
      <c r="E8686" s="64"/>
    </row>
    <row r="8687" spans="5:5" x14ac:dyDescent="0.25">
      <c r="E8687" s="64"/>
    </row>
    <row r="8688" spans="5:5" x14ac:dyDescent="0.25">
      <c r="E8688" s="64"/>
    </row>
    <row r="8689" spans="5:5" x14ac:dyDescent="0.25">
      <c r="E8689" s="64"/>
    </row>
    <row r="8690" spans="5:5" x14ac:dyDescent="0.25">
      <c r="E8690" s="64"/>
    </row>
    <row r="8691" spans="5:5" x14ac:dyDescent="0.25">
      <c r="E8691" s="64"/>
    </row>
    <row r="8692" spans="5:5" x14ac:dyDescent="0.25">
      <c r="E8692"/>
    </row>
    <row r="8693" spans="5:5" x14ac:dyDescent="0.25">
      <c r="E8693" s="64"/>
    </row>
    <row r="8694" spans="5:5" x14ac:dyDescent="0.25">
      <c r="E8694"/>
    </row>
    <row r="8695" spans="5:5" x14ac:dyDescent="0.25">
      <c r="E8695"/>
    </row>
    <row r="8696" spans="5:5" x14ac:dyDescent="0.25">
      <c r="E8696"/>
    </row>
    <row r="8697" spans="5:5" x14ac:dyDescent="0.25">
      <c r="E8697" s="64"/>
    </row>
    <row r="8698" spans="5:5" x14ac:dyDescent="0.25">
      <c r="E8698"/>
    </row>
    <row r="8699" spans="5:5" x14ac:dyDescent="0.25">
      <c r="E8699"/>
    </row>
    <row r="8700" spans="5:5" x14ac:dyDescent="0.25">
      <c r="E8700"/>
    </row>
    <row r="8701" spans="5:5" x14ac:dyDescent="0.25">
      <c r="E8701"/>
    </row>
    <row r="8702" spans="5:5" x14ac:dyDescent="0.25">
      <c r="E8702" s="64"/>
    </row>
    <row r="8703" spans="5:5" x14ac:dyDescent="0.25">
      <c r="E8703" s="64"/>
    </row>
    <row r="8704" spans="5:5" x14ac:dyDescent="0.25">
      <c r="E8704" s="64"/>
    </row>
    <row r="8705" spans="5:5" x14ac:dyDescent="0.25">
      <c r="E8705"/>
    </row>
    <row r="8706" spans="5:5" x14ac:dyDescent="0.25">
      <c r="E8706" s="64"/>
    </row>
    <row r="8707" spans="5:5" x14ac:dyDescent="0.25">
      <c r="E8707"/>
    </row>
    <row r="8708" spans="5:5" x14ac:dyDescent="0.25">
      <c r="E8708" s="64"/>
    </row>
    <row r="8709" spans="5:5" x14ac:dyDescent="0.25">
      <c r="E8709" s="64"/>
    </row>
    <row r="8710" spans="5:5" x14ac:dyDescent="0.25">
      <c r="E8710" s="64"/>
    </row>
    <row r="8711" spans="5:5" x14ac:dyDescent="0.25">
      <c r="E8711" s="64"/>
    </row>
    <row r="8712" spans="5:5" x14ac:dyDescent="0.25">
      <c r="E8712" s="64"/>
    </row>
    <row r="8713" spans="5:5" x14ac:dyDescent="0.25">
      <c r="E8713"/>
    </row>
    <row r="8714" spans="5:5" x14ac:dyDescent="0.25">
      <c r="E8714"/>
    </row>
    <row r="8715" spans="5:5" x14ac:dyDescent="0.25">
      <c r="E8715" s="64"/>
    </row>
    <row r="8716" spans="5:5" x14ac:dyDescent="0.25">
      <c r="E8716"/>
    </row>
    <row r="8717" spans="5:5" x14ac:dyDescent="0.25">
      <c r="E8717" s="64"/>
    </row>
    <row r="8718" spans="5:5" x14ac:dyDescent="0.25">
      <c r="E8718"/>
    </row>
    <row r="8719" spans="5:5" x14ac:dyDescent="0.25">
      <c r="E8719" s="64"/>
    </row>
    <row r="8720" spans="5:5" x14ac:dyDescent="0.25">
      <c r="E8720"/>
    </row>
    <row r="8721" spans="5:5" x14ac:dyDescent="0.25">
      <c r="E8721" s="64"/>
    </row>
    <row r="8722" spans="5:5" x14ac:dyDescent="0.25">
      <c r="E8722" s="64"/>
    </row>
    <row r="8723" spans="5:5" x14ac:dyDescent="0.25">
      <c r="E8723" s="64"/>
    </row>
    <row r="8724" spans="5:5" x14ac:dyDescent="0.25">
      <c r="E8724" s="64"/>
    </row>
    <row r="8725" spans="5:5" x14ac:dyDescent="0.25">
      <c r="E8725" s="64"/>
    </row>
    <row r="8726" spans="5:5" x14ac:dyDescent="0.25">
      <c r="E8726"/>
    </row>
    <row r="8727" spans="5:5" x14ac:dyDescent="0.25">
      <c r="E8727" s="64"/>
    </row>
    <row r="8728" spans="5:5" x14ac:dyDescent="0.25">
      <c r="E8728" s="64"/>
    </row>
    <row r="8729" spans="5:5" x14ac:dyDescent="0.25">
      <c r="E8729" s="64"/>
    </row>
    <row r="8730" spans="5:5" x14ac:dyDescent="0.25">
      <c r="E8730" s="64"/>
    </row>
    <row r="8731" spans="5:5" x14ac:dyDescent="0.25">
      <c r="E8731"/>
    </row>
    <row r="8732" spans="5:5" x14ac:dyDescent="0.25">
      <c r="E8732" s="64"/>
    </row>
    <row r="8733" spans="5:5" x14ac:dyDescent="0.25">
      <c r="E8733" s="64"/>
    </row>
    <row r="8734" spans="5:5" x14ac:dyDescent="0.25">
      <c r="E8734"/>
    </row>
    <row r="8735" spans="5:5" x14ac:dyDescent="0.25">
      <c r="E8735"/>
    </row>
    <row r="8736" spans="5:5" x14ac:dyDescent="0.25">
      <c r="E8736" s="64"/>
    </row>
    <row r="8737" spans="5:5" x14ac:dyDescent="0.25">
      <c r="E8737"/>
    </row>
    <row r="8738" spans="5:5" x14ac:dyDescent="0.25">
      <c r="E8738" s="64"/>
    </row>
    <row r="8739" spans="5:5" x14ac:dyDescent="0.25">
      <c r="E8739" s="64"/>
    </row>
    <row r="8740" spans="5:5" x14ac:dyDescent="0.25">
      <c r="E8740" s="64"/>
    </row>
    <row r="8741" spans="5:5" x14ac:dyDescent="0.25">
      <c r="E8741" s="64"/>
    </row>
    <row r="8742" spans="5:5" x14ac:dyDescent="0.25">
      <c r="E8742"/>
    </row>
    <row r="8743" spans="5:5" x14ac:dyDescent="0.25">
      <c r="E8743" s="64"/>
    </row>
    <row r="8744" spans="5:5" x14ac:dyDescent="0.25">
      <c r="E8744"/>
    </row>
    <row r="8745" spans="5:5" x14ac:dyDescent="0.25">
      <c r="E8745" s="64"/>
    </row>
    <row r="8746" spans="5:5" x14ac:dyDescent="0.25">
      <c r="E8746" s="64"/>
    </row>
    <row r="8747" spans="5:5" x14ac:dyDescent="0.25">
      <c r="E8747" s="64"/>
    </row>
    <row r="8748" spans="5:5" x14ac:dyDescent="0.25">
      <c r="E8748" s="64"/>
    </row>
    <row r="8749" spans="5:5" x14ac:dyDescent="0.25">
      <c r="E8749" s="64"/>
    </row>
    <row r="8750" spans="5:5" x14ac:dyDescent="0.25">
      <c r="E8750" s="64"/>
    </row>
    <row r="8751" spans="5:5" x14ac:dyDescent="0.25">
      <c r="E8751" s="64"/>
    </row>
    <row r="8752" spans="5:5" x14ac:dyDescent="0.25">
      <c r="E8752" s="64"/>
    </row>
    <row r="8753" spans="5:5" x14ac:dyDescent="0.25">
      <c r="E8753"/>
    </row>
    <row r="8754" spans="5:5" x14ac:dyDescent="0.25">
      <c r="E8754" s="64"/>
    </row>
    <row r="8755" spans="5:5" x14ac:dyDescent="0.25">
      <c r="E8755" s="64"/>
    </row>
    <row r="8756" spans="5:5" x14ac:dyDescent="0.25">
      <c r="E8756" s="64"/>
    </row>
    <row r="8757" spans="5:5" x14ac:dyDescent="0.25">
      <c r="E8757" s="64"/>
    </row>
    <row r="8758" spans="5:5" x14ac:dyDescent="0.25">
      <c r="E8758"/>
    </row>
    <row r="8759" spans="5:5" x14ac:dyDescent="0.25">
      <c r="E8759" s="64"/>
    </row>
    <row r="8760" spans="5:5" x14ac:dyDescent="0.25">
      <c r="E8760"/>
    </row>
    <row r="8761" spans="5:5" x14ac:dyDescent="0.25">
      <c r="E8761" s="64"/>
    </row>
    <row r="8762" spans="5:5" x14ac:dyDescent="0.25">
      <c r="E8762" s="64"/>
    </row>
    <row r="8763" spans="5:5" x14ac:dyDescent="0.25">
      <c r="E8763" s="64"/>
    </row>
    <row r="8764" spans="5:5" x14ac:dyDescent="0.25">
      <c r="E8764" s="64"/>
    </row>
    <row r="8765" spans="5:5" x14ac:dyDescent="0.25">
      <c r="E8765" s="64"/>
    </row>
    <row r="8766" spans="5:5" x14ac:dyDescent="0.25">
      <c r="E8766"/>
    </row>
    <row r="8767" spans="5:5" x14ac:dyDescent="0.25">
      <c r="E8767"/>
    </row>
    <row r="8768" spans="5:5" x14ac:dyDescent="0.25">
      <c r="E8768" s="64"/>
    </row>
    <row r="8769" spans="5:5" x14ac:dyDescent="0.25">
      <c r="E8769"/>
    </row>
    <row r="8770" spans="5:5" x14ac:dyDescent="0.25">
      <c r="E8770"/>
    </row>
    <row r="8771" spans="5:5" x14ac:dyDescent="0.25">
      <c r="E8771" s="64"/>
    </row>
    <row r="8772" spans="5:5" x14ac:dyDescent="0.25">
      <c r="E8772" s="64"/>
    </row>
    <row r="8773" spans="5:5" x14ac:dyDescent="0.25">
      <c r="E8773"/>
    </row>
    <row r="8774" spans="5:5" x14ac:dyDescent="0.25">
      <c r="E8774" s="64"/>
    </row>
    <row r="8775" spans="5:5" x14ac:dyDescent="0.25">
      <c r="E8775" s="64"/>
    </row>
    <row r="8776" spans="5:5" x14ac:dyDescent="0.25">
      <c r="E8776" s="64"/>
    </row>
    <row r="8777" spans="5:5" x14ac:dyDescent="0.25">
      <c r="E8777" s="64"/>
    </row>
    <row r="8778" spans="5:5" x14ac:dyDescent="0.25">
      <c r="E8778" s="64"/>
    </row>
    <row r="8779" spans="5:5" x14ac:dyDescent="0.25">
      <c r="E8779" s="64"/>
    </row>
    <row r="8780" spans="5:5" x14ac:dyDescent="0.25">
      <c r="E8780" s="64"/>
    </row>
    <row r="8781" spans="5:5" x14ac:dyDescent="0.25">
      <c r="E8781" s="64"/>
    </row>
    <row r="8782" spans="5:5" x14ac:dyDescent="0.25">
      <c r="E8782"/>
    </row>
    <row r="8783" spans="5:5" x14ac:dyDescent="0.25">
      <c r="E8783" s="64"/>
    </row>
    <row r="8784" spans="5:5" x14ac:dyDescent="0.25">
      <c r="E8784" s="64"/>
    </row>
    <row r="8785" spans="5:5" x14ac:dyDescent="0.25">
      <c r="E8785" s="64"/>
    </row>
    <row r="8786" spans="5:5" x14ac:dyDescent="0.25">
      <c r="E8786"/>
    </row>
    <row r="8787" spans="5:5" x14ac:dyDescent="0.25">
      <c r="E8787" s="64"/>
    </row>
    <row r="8788" spans="5:5" x14ac:dyDescent="0.25">
      <c r="E8788" s="64"/>
    </row>
    <row r="8789" spans="5:5" x14ac:dyDescent="0.25">
      <c r="E8789"/>
    </row>
    <row r="8790" spans="5:5" x14ac:dyDescent="0.25">
      <c r="E8790"/>
    </row>
    <row r="8791" spans="5:5" x14ac:dyDescent="0.25">
      <c r="E8791" s="64"/>
    </row>
    <row r="8792" spans="5:5" x14ac:dyDescent="0.25">
      <c r="E8792" s="64"/>
    </row>
    <row r="8793" spans="5:5" x14ac:dyDescent="0.25">
      <c r="E8793" s="64"/>
    </row>
    <row r="8794" spans="5:5" x14ac:dyDescent="0.25">
      <c r="E8794" s="64"/>
    </row>
    <row r="8795" spans="5:5" x14ac:dyDescent="0.25">
      <c r="E8795"/>
    </row>
    <row r="8796" spans="5:5" x14ac:dyDescent="0.25">
      <c r="E8796" s="64"/>
    </row>
    <row r="8797" spans="5:5" x14ac:dyDescent="0.25">
      <c r="E8797"/>
    </row>
    <row r="8798" spans="5:5" x14ac:dyDescent="0.25">
      <c r="E8798" s="64"/>
    </row>
    <row r="8799" spans="5:5" x14ac:dyDescent="0.25">
      <c r="E8799" s="64"/>
    </row>
    <row r="8800" spans="5:5" x14ac:dyDescent="0.25">
      <c r="E8800" s="64"/>
    </row>
    <row r="8801" spans="5:5" x14ac:dyDescent="0.25">
      <c r="E8801"/>
    </row>
    <row r="8802" spans="5:5" x14ac:dyDescent="0.25">
      <c r="E8802" s="64"/>
    </row>
    <row r="8803" spans="5:5" x14ac:dyDescent="0.25">
      <c r="E8803" s="64"/>
    </row>
    <row r="8804" spans="5:5" x14ac:dyDescent="0.25">
      <c r="E8804" s="64"/>
    </row>
    <row r="8805" spans="5:5" x14ac:dyDescent="0.25">
      <c r="E8805" s="64"/>
    </row>
    <row r="8806" spans="5:5" x14ac:dyDescent="0.25">
      <c r="E8806"/>
    </row>
    <row r="8807" spans="5:5" x14ac:dyDescent="0.25">
      <c r="E8807" s="64"/>
    </row>
    <row r="8808" spans="5:5" x14ac:dyDescent="0.25">
      <c r="E8808" s="64"/>
    </row>
    <row r="8809" spans="5:5" x14ac:dyDescent="0.25">
      <c r="E8809" s="64"/>
    </row>
    <row r="8810" spans="5:5" x14ac:dyDescent="0.25">
      <c r="E8810" s="64"/>
    </row>
    <row r="8811" spans="5:5" x14ac:dyDescent="0.25">
      <c r="E8811" s="64"/>
    </row>
    <row r="8812" spans="5:5" x14ac:dyDescent="0.25">
      <c r="E8812"/>
    </row>
    <row r="8813" spans="5:5" x14ac:dyDescent="0.25">
      <c r="E8813" s="64"/>
    </row>
    <row r="8814" spans="5:5" x14ac:dyDescent="0.25">
      <c r="E8814"/>
    </row>
    <row r="8815" spans="5:5" x14ac:dyDescent="0.25">
      <c r="E8815" s="64"/>
    </row>
    <row r="8816" spans="5:5" x14ac:dyDescent="0.25">
      <c r="E8816" s="64"/>
    </row>
    <row r="8817" spans="5:5" x14ac:dyDescent="0.25">
      <c r="E8817" s="64"/>
    </row>
    <row r="8818" spans="5:5" x14ac:dyDescent="0.25">
      <c r="E8818" s="64"/>
    </row>
    <row r="8819" spans="5:5" x14ac:dyDescent="0.25">
      <c r="E8819"/>
    </row>
    <row r="8820" spans="5:5" x14ac:dyDescent="0.25">
      <c r="E8820"/>
    </row>
    <row r="8821" spans="5:5" x14ac:dyDescent="0.25">
      <c r="E8821" s="64"/>
    </row>
    <row r="8822" spans="5:5" x14ac:dyDescent="0.25">
      <c r="E8822"/>
    </row>
    <row r="8823" spans="5:5" x14ac:dyDescent="0.25">
      <c r="E8823" s="64"/>
    </row>
    <row r="8824" spans="5:5" x14ac:dyDescent="0.25">
      <c r="E8824"/>
    </row>
    <row r="8825" spans="5:5" x14ac:dyDescent="0.25">
      <c r="E8825" s="64"/>
    </row>
    <row r="8826" spans="5:5" x14ac:dyDescent="0.25">
      <c r="E8826" s="64"/>
    </row>
    <row r="8827" spans="5:5" x14ac:dyDescent="0.25">
      <c r="E8827"/>
    </row>
    <row r="8828" spans="5:5" x14ac:dyDescent="0.25">
      <c r="E8828"/>
    </row>
    <row r="8829" spans="5:5" x14ac:dyDescent="0.25">
      <c r="E8829"/>
    </row>
    <row r="8830" spans="5:5" x14ac:dyDescent="0.25">
      <c r="E8830" s="64"/>
    </row>
    <row r="8831" spans="5:5" x14ac:dyDescent="0.25">
      <c r="E8831" s="64"/>
    </row>
    <row r="8832" spans="5:5" x14ac:dyDescent="0.25">
      <c r="E8832"/>
    </row>
    <row r="8833" spans="5:5" x14ac:dyDescent="0.25">
      <c r="E8833"/>
    </row>
    <row r="8834" spans="5:5" x14ac:dyDescent="0.25">
      <c r="E8834"/>
    </row>
    <row r="8835" spans="5:5" x14ac:dyDescent="0.25">
      <c r="E8835"/>
    </row>
    <row r="8836" spans="5:5" x14ac:dyDescent="0.25">
      <c r="E8836"/>
    </row>
    <row r="8837" spans="5:5" x14ac:dyDescent="0.25">
      <c r="E8837" s="64"/>
    </row>
    <row r="8838" spans="5:5" x14ac:dyDescent="0.25">
      <c r="E8838"/>
    </row>
    <row r="8839" spans="5:5" x14ac:dyDescent="0.25">
      <c r="E8839" s="64"/>
    </row>
    <row r="8840" spans="5:5" x14ac:dyDescent="0.25">
      <c r="E8840" s="64"/>
    </row>
    <row r="8841" spans="5:5" x14ac:dyDescent="0.25">
      <c r="E8841" s="64"/>
    </row>
    <row r="8842" spans="5:5" x14ac:dyDescent="0.25">
      <c r="E8842" s="64"/>
    </row>
    <row r="8843" spans="5:5" x14ac:dyDescent="0.25">
      <c r="E8843" s="64"/>
    </row>
    <row r="8844" spans="5:5" x14ac:dyDescent="0.25">
      <c r="E8844" s="64"/>
    </row>
    <row r="8845" spans="5:5" x14ac:dyDescent="0.25">
      <c r="E8845"/>
    </row>
    <row r="8846" spans="5:5" x14ac:dyDescent="0.25">
      <c r="E8846"/>
    </row>
    <row r="8847" spans="5:5" x14ac:dyDescent="0.25">
      <c r="E8847" s="64"/>
    </row>
    <row r="8848" spans="5:5" x14ac:dyDescent="0.25">
      <c r="E8848" s="64"/>
    </row>
    <row r="8849" spans="5:5" x14ac:dyDescent="0.25">
      <c r="E8849" s="64"/>
    </row>
    <row r="8850" spans="5:5" x14ac:dyDescent="0.25">
      <c r="E8850" s="64"/>
    </row>
    <row r="8851" spans="5:5" x14ac:dyDescent="0.25">
      <c r="E8851"/>
    </row>
    <row r="8852" spans="5:5" x14ac:dyDescent="0.25">
      <c r="E8852" s="64"/>
    </row>
    <row r="8853" spans="5:5" x14ac:dyDescent="0.25">
      <c r="E8853" s="64"/>
    </row>
    <row r="8854" spans="5:5" x14ac:dyDescent="0.25">
      <c r="E8854" s="64"/>
    </row>
    <row r="8855" spans="5:5" x14ac:dyDescent="0.25">
      <c r="E8855" s="64"/>
    </row>
    <row r="8856" spans="5:5" x14ac:dyDescent="0.25">
      <c r="E8856" s="64"/>
    </row>
    <row r="8857" spans="5:5" x14ac:dyDescent="0.25">
      <c r="E8857" s="64"/>
    </row>
    <row r="8858" spans="5:5" x14ac:dyDescent="0.25">
      <c r="E8858"/>
    </row>
    <row r="8859" spans="5:5" x14ac:dyDescent="0.25">
      <c r="E8859" s="64"/>
    </row>
    <row r="8860" spans="5:5" x14ac:dyDescent="0.25">
      <c r="E8860" s="64"/>
    </row>
    <row r="8861" spans="5:5" x14ac:dyDescent="0.25">
      <c r="E8861" s="64"/>
    </row>
    <row r="8862" spans="5:5" x14ac:dyDescent="0.25">
      <c r="E8862"/>
    </row>
    <row r="8863" spans="5:5" x14ac:dyDescent="0.25">
      <c r="E8863"/>
    </row>
    <row r="8864" spans="5:5" x14ac:dyDescent="0.25">
      <c r="E8864" s="64"/>
    </row>
    <row r="8865" spans="5:5" x14ac:dyDescent="0.25">
      <c r="E8865" s="64"/>
    </row>
    <row r="8866" spans="5:5" x14ac:dyDescent="0.25">
      <c r="E8866" s="64"/>
    </row>
    <row r="8867" spans="5:5" x14ac:dyDescent="0.25">
      <c r="E8867" s="64"/>
    </row>
    <row r="8868" spans="5:5" x14ac:dyDescent="0.25">
      <c r="E8868"/>
    </row>
    <row r="8869" spans="5:5" x14ac:dyDescent="0.25">
      <c r="E8869" s="64"/>
    </row>
    <row r="8870" spans="5:5" x14ac:dyDescent="0.25">
      <c r="E8870" s="64"/>
    </row>
    <row r="8871" spans="5:5" x14ac:dyDescent="0.25">
      <c r="E8871"/>
    </row>
    <row r="8872" spans="5:5" x14ac:dyDescent="0.25">
      <c r="E8872" s="64"/>
    </row>
    <row r="8873" spans="5:5" x14ac:dyDescent="0.25">
      <c r="E8873" s="64"/>
    </row>
    <row r="8874" spans="5:5" x14ac:dyDescent="0.25">
      <c r="E8874" s="64"/>
    </row>
    <row r="8875" spans="5:5" x14ac:dyDescent="0.25">
      <c r="E8875" s="64"/>
    </row>
    <row r="8876" spans="5:5" x14ac:dyDescent="0.25">
      <c r="E8876"/>
    </row>
    <row r="8877" spans="5:5" x14ac:dyDescent="0.25">
      <c r="E8877" s="64"/>
    </row>
    <row r="8878" spans="5:5" x14ac:dyDescent="0.25">
      <c r="E8878"/>
    </row>
    <row r="8879" spans="5:5" x14ac:dyDescent="0.25">
      <c r="E8879"/>
    </row>
    <row r="8880" spans="5:5" x14ac:dyDescent="0.25">
      <c r="E8880" s="64"/>
    </row>
    <row r="8881" spans="5:5" x14ac:dyDescent="0.25">
      <c r="E8881" s="64"/>
    </row>
    <row r="8882" spans="5:5" x14ac:dyDescent="0.25">
      <c r="E8882" s="64"/>
    </row>
    <row r="8883" spans="5:5" x14ac:dyDescent="0.25">
      <c r="E8883"/>
    </row>
    <row r="8884" spans="5:5" x14ac:dyDescent="0.25">
      <c r="E8884" s="64"/>
    </row>
    <row r="8885" spans="5:5" x14ac:dyDescent="0.25">
      <c r="E8885"/>
    </row>
    <row r="8886" spans="5:5" x14ac:dyDescent="0.25">
      <c r="E8886" s="64"/>
    </row>
    <row r="8887" spans="5:5" x14ac:dyDescent="0.25">
      <c r="E8887" s="64"/>
    </row>
    <row r="8888" spans="5:5" x14ac:dyDescent="0.25">
      <c r="E8888" s="64"/>
    </row>
    <row r="8889" spans="5:5" x14ac:dyDescent="0.25">
      <c r="E8889"/>
    </row>
    <row r="8890" spans="5:5" x14ac:dyDescent="0.25">
      <c r="E8890" s="64"/>
    </row>
    <row r="8891" spans="5:5" x14ac:dyDescent="0.25">
      <c r="E8891" s="64"/>
    </row>
    <row r="8892" spans="5:5" x14ac:dyDescent="0.25">
      <c r="E8892" s="64"/>
    </row>
    <row r="8893" spans="5:5" x14ac:dyDescent="0.25">
      <c r="E8893"/>
    </row>
    <row r="8894" spans="5:5" x14ac:dyDescent="0.25">
      <c r="E8894"/>
    </row>
    <row r="8895" spans="5:5" x14ac:dyDescent="0.25">
      <c r="E8895"/>
    </row>
    <row r="8896" spans="5:5" x14ac:dyDescent="0.25">
      <c r="E8896" s="64"/>
    </row>
    <row r="8897" spans="5:5" x14ac:dyDescent="0.25">
      <c r="E8897" s="64"/>
    </row>
    <row r="8898" spans="5:5" x14ac:dyDescent="0.25">
      <c r="E8898"/>
    </row>
    <row r="8899" spans="5:5" x14ac:dyDescent="0.25">
      <c r="E8899" s="64"/>
    </row>
    <row r="8900" spans="5:5" x14ac:dyDescent="0.25">
      <c r="E8900" s="64"/>
    </row>
    <row r="8901" spans="5:5" x14ac:dyDescent="0.25">
      <c r="E8901" s="64"/>
    </row>
    <row r="8902" spans="5:5" x14ac:dyDescent="0.25">
      <c r="E8902"/>
    </row>
    <row r="8903" spans="5:5" x14ac:dyDescent="0.25">
      <c r="E8903"/>
    </row>
    <row r="8904" spans="5:5" x14ac:dyDescent="0.25">
      <c r="E8904"/>
    </row>
    <row r="8905" spans="5:5" x14ac:dyDescent="0.25">
      <c r="E8905" s="64"/>
    </row>
    <row r="8906" spans="5:5" x14ac:dyDescent="0.25">
      <c r="E8906" s="64"/>
    </row>
    <row r="8907" spans="5:5" x14ac:dyDescent="0.25">
      <c r="E8907"/>
    </row>
    <row r="8908" spans="5:5" x14ac:dyDescent="0.25">
      <c r="E8908" s="64"/>
    </row>
    <row r="8909" spans="5:5" x14ac:dyDescent="0.25">
      <c r="E8909" s="64"/>
    </row>
    <row r="8910" spans="5:5" x14ac:dyDescent="0.25">
      <c r="E8910" s="64"/>
    </row>
    <row r="8911" spans="5:5" x14ac:dyDescent="0.25">
      <c r="E8911" s="64"/>
    </row>
    <row r="8912" spans="5:5" x14ac:dyDescent="0.25">
      <c r="E8912" s="64"/>
    </row>
    <row r="8913" spans="5:5" x14ac:dyDescent="0.25">
      <c r="E8913" s="64"/>
    </row>
    <row r="8914" spans="5:5" x14ac:dyDescent="0.25">
      <c r="E8914"/>
    </row>
    <row r="8915" spans="5:5" x14ac:dyDescent="0.25">
      <c r="E8915" s="64"/>
    </row>
    <row r="8916" spans="5:5" x14ac:dyDescent="0.25">
      <c r="E8916"/>
    </row>
    <row r="8917" spans="5:5" x14ac:dyDescent="0.25">
      <c r="E8917" s="64"/>
    </row>
    <row r="8918" spans="5:5" x14ac:dyDescent="0.25">
      <c r="E8918"/>
    </row>
    <row r="8919" spans="5:5" x14ac:dyDescent="0.25">
      <c r="E8919"/>
    </row>
    <row r="8920" spans="5:5" x14ac:dyDescent="0.25">
      <c r="E8920" s="64"/>
    </row>
    <row r="8921" spans="5:5" x14ac:dyDescent="0.25">
      <c r="E8921"/>
    </row>
    <row r="8922" spans="5:5" x14ac:dyDescent="0.25">
      <c r="E8922"/>
    </row>
    <row r="8923" spans="5:5" x14ac:dyDescent="0.25">
      <c r="E8923" s="64"/>
    </row>
    <row r="8924" spans="5:5" x14ac:dyDescent="0.25">
      <c r="E8924"/>
    </row>
    <row r="8925" spans="5:5" x14ac:dyDescent="0.25">
      <c r="E8925" s="64"/>
    </row>
    <row r="8926" spans="5:5" x14ac:dyDescent="0.25">
      <c r="E8926"/>
    </row>
    <row r="8927" spans="5:5" x14ac:dyDescent="0.25">
      <c r="E8927" s="64"/>
    </row>
    <row r="8928" spans="5:5" x14ac:dyDescent="0.25">
      <c r="E8928" s="64"/>
    </row>
    <row r="8929" spans="5:5" x14ac:dyDescent="0.25">
      <c r="E8929" s="64"/>
    </row>
    <row r="8930" spans="5:5" x14ac:dyDescent="0.25">
      <c r="E8930" s="64"/>
    </row>
    <row r="8931" spans="5:5" x14ac:dyDescent="0.25">
      <c r="E8931" s="64"/>
    </row>
    <row r="8932" spans="5:5" x14ac:dyDescent="0.25">
      <c r="E8932"/>
    </row>
    <row r="8933" spans="5:5" x14ac:dyDescent="0.25">
      <c r="E8933" s="64"/>
    </row>
    <row r="8934" spans="5:5" x14ac:dyDescent="0.25">
      <c r="E8934" s="64"/>
    </row>
    <row r="8935" spans="5:5" x14ac:dyDescent="0.25">
      <c r="E8935" s="64"/>
    </row>
    <row r="8936" spans="5:5" x14ac:dyDescent="0.25">
      <c r="E8936" s="64"/>
    </row>
    <row r="8937" spans="5:5" x14ac:dyDescent="0.25">
      <c r="E8937"/>
    </row>
    <row r="8938" spans="5:5" x14ac:dyDescent="0.25">
      <c r="E8938" s="64"/>
    </row>
    <row r="8939" spans="5:5" x14ac:dyDescent="0.25">
      <c r="E8939" s="64"/>
    </row>
    <row r="8940" spans="5:5" x14ac:dyDescent="0.25">
      <c r="E8940" s="64"/>
    </row>
    <row r="8941" spans="5:5" x14ac:dyDescent="0.25">
      <c r="E8941"/>
    </row>
    <row r="8942" spans="5:5" x14ac:dyDescent="0.25">
      <c r="E8942" s="64"/>
    </row>
    <row r="8943" spans="5:5" x14ac:dyDescent="0.25">
      <c r="E8943" s="64"/>
    </row>
    <row r="8944" spans="5:5" x14ac:dyDescent="0.25">
      <c r="E8944" s="64"/>
    </row>
    <row r="8945" spans="5:5" x14ac:dyDescent="0.25">
      <c r="E8945" s="64"/>
    </row>
    <row r="8946" spans="5:5" x14ac:dyDescent="0.25">
      <c r="E8946"/>
    </row>
    <row r="8947" spans="5:5" x14ac:dyDescent="0.25">
      <c r="E8947"/>
    </row>
    <row r="8948" spans="5:5" x14ac:dyDescent="0.25">
      <c r="E8948"/>
    </row>
    <row r="8949" spans="5:5" x14ac:dyDescent="0.25">
      <c r="E8949" s="64"/>
    </row>
    <row r="8950" spans="5:5" x14ac:dyDescent="0.25">
      <c r="E8950" s="64"/>
    </row>
    <row r="8951" spans="5:5" x14ac:dyDescent="0.25">
      <c r="E8951"/>
    </row>
    <row r="8952" spans="5:5" x14ac:dyDescent="0.25">
      <c r="E8952"/>
    </row>
    <row r="8953" spans="5:5" x14ac:dyDescent="0.25">
      <c r="E8953"/>
    </row>
    <row r="8954" spans="5:5" x14ac:dyDescent="0.25">
      <c r="E8954" s="64"/>
    </row>
    <row r="8955" spans="5:5" x14ac:dyDescent="0.25">
      <c r="E8955" s="64"/>
    </row>
    <row r="8956" spans="5:5" x14ac:dyDescent="0.25">
      <c r="E8956" s="64"/>
    </row>
    <row r="8957" spans="5:5" x14ac:dyDescent="0.25">
      <c r="E8957" s="64"/>
    </row>
    <row r="8958" spans="5:5" x14ac:dyDescent="0.25">
      <c r="E8958"/>
    </row>
    <row r="8959" spans="5:5" x14ac:dyDescent="0.25">
      <c r="E8959" s="64"/>
    </row>
    <row r="8960" spans="5:5" x14ac:dyDescent="0.25">
      <c r="E8960"/>
    </row>
    <row r="8961" spans="5:5" x14ac:dyDescent="0.25">
      <c r="E8961" s="64"/>
    </row>
    <row r="8962" spans="5:5" x14ac:dyDescent="0.25">
      <c r="E8962" s="64"/>
    </row>
    <row r="8963" spans="5:5" x14ac:dyDescent="0.25">
      <c r="E8963" s="64"/>
    </row>
    <row r="8964" spans="5:5" x14ac:dyDescent="0.25">
      <c r="E8964"/>
    </row>
    <row r="8965" spans="5:5" x14ac:dyDescent="0.25">
      <c r="E8965" s="64"/>
    </row>
    <row r="8966" spans="5:5" x14ac:dyDescent="0.25">
      <c r="E8966" s="64"/>
    </row>
    <row r="8967" spans="5:5" x14ac:dyDescent="0.25">
      <c r="E8967" s="64"/>
    </row>
    <row r="8968" spans="5:5" x14ac:dyDescent="0.25">
      <c r="E8968" s="64"/>
    </row>
    <row r="8969" spans="5:5" x14ac:dyDescent="0.25">
      <c r="E8969"/>
    </row>
    <row r="8970" spans="5:5" x14ac:dyDescent="0.25">
      <c r="E8970" s="64"/>
    </row>
    <row r="8971" spans="5:5" x14ac:dyDescent="0.25">
      <c r="E8971" s="64"/>
    </row>
    <row r="8972" spans="5:5" x14ac:dyDescent="0.25">
      <c r="E8972"/>
    </row>
    <row r="8973" spans="5:5" x14ac:dyDescent="0.25">
      <c r="E8973" s="64"/>
    </row>
    <row r="8974" spans="5:5" x14ac:dyDescent="0.25">
      <c r="E8974" s="64"/>
    </row>
    <row r="8975" spans="5:5" x14ac:dyDescent="0.25">
      <c r="E8975" s="64"/>
    </row>
    <row r="8976" spans="5:5" x14ac:dyDescent="0.25">
      <c r="E8976" s="64"/>
    </row>
    <row r="8977" spans="5:5" x14ac:dyDescent="0.25">
      <c r="E8977" s="64"/>
    </row>
    <row r="8978" spans="5:5" x14ac:dyDescent="0.25">
      <c r="E8978" s="64"/>
    </row>
    <row r="8979" spans="5:5" x14ac:dyDescent="0.25">
      <c r="E8979"/>
    </row>
    <row r="8980" spans="5:5" x14ac:dyDescent="0.25">
      <c r="E8980" s="64"/>
    </row>
    <row r="8981" spans="5:5" x14ac:dyDescent="0.25">
      <c r="E8981" s="64"/>
    </row>
    <row r="8982" spans="5:5" x14ac:dyDescent="0.25">
      <c r="E8982" s="64"/>
    </row>
    <row r="8983" spans="5:5" x14ac:dyDescent="0.25">
      <c r="E8983" s="64"/>
    </row>
    <row r="8984" spans="5:5" x14ac:dyDescent="0.25">
      <c r="E8984"/>
    </row>
    <row r="8985" spans="5:5" x14ac:dyDescent="0.25">
      <c r="E8985" s="64"/>
    </row>
    <row r="8986" spans="5:5" x14ac:dyDescent="0.25">
      <c r="E8986"/>
    </row>
    <row r="8987" spans="5:5" x14ac:dyDescent="0.25">
      <c r="E8987" s="64"/>
    </row>
    <row r="8988" spans="5:5" x14ac:dyDescent="0.25">
      <c r="E8988" s="64"/>
    </row>
    <row r="8989" spans="5:5" x14ac:dyDescent="0.25">
      <c r="E8989" s="64"/>
    </row>
    <row r="8990" spans="5:5" x14ac:dyDescent="0.25">
      <c r="E8990"/>
    </row>
    <row r="8991" spans="5:5" x14ac:dyDescent="0.25">
      <c r="E8991"/>
    </row>
    <row r="8992" spans="5:5" x14ac:dyDescent="0.25">
      <c r="E8992"/>
    </row>
    <row r="8993" spans="5:5" x14ac:dyDescent="0.25">
      <c r="E8993"/>
    </row>
    <row r="8994" spans="5:5" x14ac:dyDescent="0.25">
      <c r="E8994" s="64"/>
    </row>
    <row r="8995" spans="5:5" x14ac:dyDescent="0.25">
      <c r="E8995" s="64"/>
    </row>
    <row r="8996" spans="5:5" x14ac:dyDescent="0.25">
      <c r="E8996" s="64"/>
    </row>
    <row r="8997" spans="5:5" x14ac:dyDescent="0.25">
      <c r="E8997" s="64"/>
    </row>
    <row r="8998" spans="5:5" x14ac:dyDescent="0.25">
      <c r="E8998" s="64"/>
    </row>
    <row r="8999" spans="5:5" x14ac:dyDescent="0.25">
      <c r="E8999"/>
    </row>
    <row r="9000" spans="5:5" x14ac:dyDescent="0.25">
      <c r="E9000" s="64"/>
    </row>
    <row r="9001" spans="5:5" x14ac:dyDescent="0.25">
      <c r="E9001" s="64"/>
    </row>
    <row r="9002" spans="5:5" x14ac:dyDescent="0.25">
      <c r="E9002"/>
    </row>
    <row r="9003" spans="5:5" x14ac:dyDescent="0.25">
      <c r="E9003"/>
    </row>
    <row r="9004" spans="5:5" x14ac:dyDescent="0.25">
      <c r="E9004"/>
    </row>
    <row r="9005" spans="5:5" x14ac:dyDescent="0.25">
      <c r="E9005" s="64"/>
    </row>
    <row r="9006" spans="5:5" x14ac:dyDescent="0.25">
      <c r="E9006" s="64"/>
    </row>
    <row r="9007" spans="5:5" x14ac:dyDescent="0.25">
      <c r="E9007" s="64"/>
    </row>
    <row r="9008" spans="5:5" x14ac:dyDescent="0.25">
      <c r="E9008" s="64"/>
    </row>
    <row r="9009" spans="5:5" x14ac:dyDescent="0.25">
      <c r="E9009" s="64"/>
    </row>
    <row r="9010" spans="5:5" x14ac:dyDescent="0.25">
      <c r="E9010" s="64"/>
    </row>
    <row r="9011" spans="5:5" x14ac:dyDescent="0.25">
      <c r="E9011"/>
    </row>
    <row r="9012" spans="5:5" x14ac:dyDescent="0.25">
      <c r="E9012"/>
    </row>
    <row r="9013" spans="5:5" x14ac:dyDescent="0.25">
      <c r="E9013" s="64"/>
    </row>
    <row r="9014" spans="5:5" x14ac:dyDescent="0.25">
      <c r="E9014"/>
    </row>
    <row r="9015" spans="5:5" x14ac:dyDescent="0.25">
      <c r="E9015"/>
    </row>
    <row r="9016" spans="5:5" x14ac:dyDescent="0.25">
      <c r="E9016" s="64"/>
    </row>
    <row r="9017" spans="5:5" x14ac:dyDescent="0.25">
      <c r="E9017" s="64"/>
    </row>
    <row r="9018" spans="5:5" x14ac:dyDescent="0.25">
      <c r="E9018"/>
    </row>
    <row r="9019" spans="5:5" x14ac:dyDescent="0.25">
      <c r="E9019" s="64"/>
    </row>
    <row r="9020" spans="5:5" x14ac:dyDescent="0.25">
      <c r="E9020" s="64"/>
    </row>
    <row r="9021" spans="5:5" x14ac:dyDescent="0.25">
      <c r="E9021" s="64"/>
    </row>
    <row r="9022" spans="5:5" x14ac:dyDescent="0.25">
      <c r="E9022"/>
    </row>
    <row r="9023" spans="5:5" x14ac:dyDescent="0.25">
      <c r="E9023" s="64"/>
    </row>
    <row r="9024" spans="5:5" x14ac:dyDescent="0.25">
      <c r="E9024"/>
    </row>
    <row r="9025" spans="5:5" x14ac:dyDescent="0.25">
      <c r="E9025"/>
    </row>
    <row r="9026" spans="5:5" x14ac:dyDescent="0.25">
      <c r="E9026" s="64"/>
    </row>
    <row r="9027" spans="5:5" x14ac:dyDescent="0.25">
      <c r="E9027"/>
    </row>
    <row r="9028" spans="5:5" x14ac:dyDescent="0.25">
      <c r="E9028" s="64"/>
    </row>
    <row r="9029" spans="5:5" x14ac:dyDescent="0.25">
      <c r="E9029" s="64"/>
    </row>
    <row r="9030" spans="5:5" x14ac:dyDescent="0.25">
      <c r="E9030" s="64"/>
    </row>
    <row r="9031" spans="5:5" x14ac:dyDescent="0.25">
      <c r="E9031" s="64"/>
    </row>
    <row r="9032" spans="5:5" x14ac:dyDescent="0.25">
      <c r="E9032"/>
    </row>
    <row r="9033" spans="5:5" x14ac:dyDescent="0.25">
      <c r="E9033"/>
    </row>
    <row r="9034" spans="5:5" x14ac:dyDescent="0.25">
      <c r="E9034" s="64"/>
    </row>
    <row r="9035" spans="5:5" x14ac:dyDescent="0.25">
      <c r="E9035" s="64"/>
    </row>
    <row r="9036" spans="5:5" x14ac:dyDescent="0.25">
      <c r="E9036"/>
    </row>
    <row r="9037" spans="5:5" x14ac:dyDescent="0.25">
      <c r="E9037" s="64"/>
    </row>
    <row r="9038" spans="5:5" x14ac:dyDescent="0.25">
      <c r="E9038" s="64"/>
    </row>
    <row r="9039" spans="5:5" x14ac:dyDescent="0.25">
      <c r="E9039" s="64"/>
    </row>
    <row r="9040" spans="5:5" x14ac:dyDescent="0.25">
      <c r="E9040"/>
    </row>
    <row r="9041" spans="5:5" x14ac:dyDescent="0.25">
      <c r="E9041" s="64"/>
    </row>
    <row r="9042" spans="5:5" x14ac:dyDescent="0.25">
      <c r="E9042"/>
    </row>
    <row r="9043" spans="5:5" x14ac:dyDescent="0.25">
      <c r="E9043" s="64"/>
    </row>
    <row r="9044" spans="5:5" x14ac:dyDescent="0.25">
      <c r="E9044"/>
    </row>
    <row r="9045" spans="5:5" x14ac:dyDescent="0.25">
      <c r="E9045" s="64"/>
    </row>
    <row r="9046" spans="5:5" x14ac:dyDescent="0.25">
      <c r="E9046" s="64"/>
    </row>
    <row r="9047" spans="5:5" x14ac:dyDescent="0.25">
      <c r="E9047"/>
    </row>
    <row r="9048" spans="5:5" x14ac:dyDescent="0.25">
      <c r="E9048"/>
    </row>
    <row r="9049" spans="5:5" x14ac:dyDescent="0.25">
      <c r="E9049" s="64"/>
    </row>
    <row r="9050" spans="5:5" x14ac:dyDescent="0.25">
      <c r="E9050"/>
    </row>
    <row r="9051" spans="5:5" x14ac:dyDescent="0.25">
      <c r="E9051" s="64"/>
    </row>
    <row r="9052" spans="5:5" x14ac:dyDescent="0.25">
      <c r="E9052" s="64"/>
    </row>
    <row r="9053" spans="5:5" x14ac:dyDescent="0.25">
      <c r="E9053" s="64"/>
    </row>
    <row r="9054" spans="5:5" x14ac:dyDescent="0.25">
      <c r="E9054" s="64"/>
    </row>
    <row r="9055" spans="5:5" x14ac:dyDescent="0.25">
      <c r="E9055" s="64"/>
    </row>
    <row r="9056" spans="5:5" x14ac:dyDescent="0.25">
      <c r="E9056" s="64"/>
    </row>
    <row r="9057" spans="5:5" x14ac:dyDescent="0.25">
      <c r="E9057"/>
    </row>
    <row r="9058" spans="5:5" x14ac:dyDescent="0.25">
      <c r="E9058"/>
    </row>
    <row r="9059" spans="5:5" x14ac:dyDescent="0.25">
      <c r="E9059" s="64"/>
    </row>
    <row r="9060" spans="5:5" x14ac:dyDescent="0.25">
      <c r="E9060" s="64"/>
    </row>
    <row r="9061" spans="5:5" x14ac:dyDescent="0.25">
      <c r="E9061"/>
    </row>
    <row r="9062" spans="5:5" x14ac:dyDescent="0.25">
      <c r="E9062" s="64"/>
    </row>
    <row r="9063" spans="5:5" x14ac:dyDescent="0.25">
      <c r="E9063" s="64"/>
    </row>
    <row r="9064" spans="5:5" x14ac:dyDescent="0.25">
      <c r="E9064" s="64"/>
    </row>
    <row r="9065" spans="5:5" x14ac:dyDescent="0.25">
      <c r="E9065"/>
    </row>
    <row r="9066" spans="5:5" x14ac:dyDescent="0.25">
      <c r="E9066"/>
    </row>
    <row r="9067" spans="5:5" x14ac:dyDescent="0.25">
      <c r="E9067"/>
    </row>
    <row r="9068" spans="5:5" x14ac:dyDescent="0.25">
      <c r="E9068" s="64"/>
    </row>
    <row r="9069" spans="5:5" x14ac:dyDescent="0.25">
      <c r="E9069" s="64"/>
    </row>
    <row r="9070" spans="5:5" x14ac:dyDescent="0.25">
      <c r="E9070" s="64"/>
    </row>
    <row r="9071" spans="5:5" x14ac:dyDescent="0.25">
      <c r="E9071"/>
    </row>
    <row r="9072" spans="5:5" x14ac:dyDescent="0.25">
      <c r="E9072" s="64"/>
    </row>
    <row r="9073" spans="5:5" x14ac:dyDescent="0.25">
      <c r="E9073" s="64"/>
    </row>
    <row r="9074" spans="5:5" x14ac:dyDescent="0.25">
      <c r="E9074" s="64"/>
    </row>
    <row r="9075" spans="5:5" x14ac:dyDescent="0.25">
      <c r="E9075" s="64"/>
    </row>
    <row r="9076" spans="5:5" x14ac:dyDescent="0.25">
      <c r="E9076"/>
    </row>
    <row r="9077" spans="5:5" x14ac:dyDescent="0.25">
      <c r="E9077" s="64"/>
    </row>
    <row r="9078" spans="5:5" x14ac:dyDescent="0.25">
      <c r="E9078"/>
    </row>
    <row r="9079" spans="5:5" x14ac:dyDescent="0.25">
      <c r="E9079"/>
    </row>
    <row r="9080" spans="5:5" x14ac:dyDescent="0.25">
      <c r="E9080"/>
    </row>
    <row r="9081" spans="5:5" x14ac:dyDescent="0.25">
      <c r="E9081" s="64"/>
    </row>
    <row r="9082" spans="5:5" x14ac:dyDescent="0.25">
      <c r="E9082" s="64"/>
    </row>
    <row r="9083" spans="5:5" x14ac:dyDescent="0.25">
      <c r="E9083" s="64"/>
    </row>
    <row r="9084" spans="5:5" x14ac:dyDescent="0.25">
      <c r="E9084" s="64"/>
    </row>
    <row r="9085" spans="5:5" x14ac:dyDescent="0.25">
      <c r="E9085"/>
    </row>
    <row r="9086" spans="5:5" x14ac:dyDescent="0.25">
      <c r="E9086" s="64"/>
    </row>
    <row r="9087" spans="5:5" x14ac:dyDescent="0.25">
      <c r="E9087" s="64"/>
    </row>
    <row r="9088" spans="5:5" x14ac:dyDescent="0.25">
      <c r="E9088" s="64"/>
    </row>
    <row r="9089" spans="5:5" x14ac:dyDescent="0.25">
      <c r="E9089" s="64"/>
    </row>
    <row r="9090" spans="5:5" x14ac:dyDescent="0.25">
      <c r="E9090"/>
    </row>
    <row r="9091" spans="5:5" x14ac:dyDescent="0.25">
      <c r="E9091" s="64"/>
    </row>
    <row r="9092" spans="5:5" x14ac:dyDescent="0.25">
      <c r="E9092"/>
    </row>
    <row r="9093" spans="5:5" x14ac:dyDescent="0.25">
      <c r="E9093" s="64"/>
    </row>
    <row r="9094" spans="5:5" x14ac:dyDescent="0.25">
      <c r="E9094"/>
    </row>
    <row r="9095" spans="5:5" x14ac:dyDescent="0.25">
      <c r="E9095" s="64"/>
    </row>
    <row r="9096" spans="5:5" x14ac:dyDescent="0.25">
      <c r="E9096"/>
    </row>
    <row r="9097" spans="5:5" x14ac:dyDescent="0.25">
      <c r="E9097"/>
    </row>
    <row r="9098" spans="5:5" x14ac:dyDescent="0.25">
      <c r="E9098" s="64"/>
    </row>
    <row r="9099" spans="5:5" x14ac:dyDescent="0.25">
      <c r="E9099" s="64"/>
    </row>
    <row r="9100" spans="5:5" x14ac:dyDescent="0.25">
      <c r="E9100"/>
    </row>
    <row r="9101" spans="5:5" x14ac:dyDescent="0.25">
      <c r="E9101" s="64"/>
    </row>
    <row r="9102" spans="5:5" x14ac:dyDescent="0.25">
      <c r="E9102" s="64"/>
    </row>
    <row r="9103" spans="5:5" x14ac:dyDescent="0.25">
      <c r="E9103" s="64"/>
    </row>
    <row r="9104" spans="5:5" x14ac:dyDescent="0.25">
      <c r="E9104" s="64"/>
    </row>
    <row r="9105" spans="5:5" x14ac:dyDescent="0.25">
      <c r="E9105"/>
    </row>
    <row r="9106" spans="5:5" x14ac:dyDescent="0.25">
      <c r="E9106" s="64"/>
    </row>
    <row r="9107" spans="5:5" x14ac:dyDescent="0.25">
      <c r="E9107"/>
    </row>
    <row r="9108" spans="5:5" x14ac:dyDescent="0.25">
      <c r="E9108"/>
    </row>
    <row r="9109" spans="5:5" x14ac:dyDescent="0.25">
      <c r="E9109" s="64"/>
    </row>
    <row r="9110" spans="5:5" x14ac:dyDescent="0.25">
      <c r="E9110"/>
    </row>
    <row r="9111" spans="5:5" x14ac:dyDescent="0.25">
      <c r="E9111"/>
    </row>
    <row r="9112" spans="5:5" x14ac:dyDescent="0.25">
      <c r="E9112"/>
    </row>
    <row r="9113" spans="5:5" x14ac:dyDescent="0.25">
      <c r="E9113"/>
    </row>
    <row r="9114" spans="5:5" x14ac:dyDescent="0.25">
      <c r="E9114" s="64"/>
    </row>
    <row r="9115" spans="5:5" x14ac:dyDescent="0.25">
      <c r="E9115" s="64"/>
    </row>
    <row r="9116" spans="5:5" x14ac:dyDescent="0.25">
      <c r="E9116"/>
    </row>
    <row r="9117" spans="5:5" x14ac:dyDescent="0.25">
      <c r="E9117" s="64"/>
    </row>
    <row r="9118" spans="5:5" x14ac:dyDescent="0.25">
      <c r="E9118" s="64"/>
    </row>
    <row r="9119" spans="5:5" x14ac:dyDescent="0.25">
      <c r="E9119" s="64"/>
    </row>
    <row r="9120" spans="5:5" x14ac:dyDescent="0.25">
      <c r="E9120"/>
    </row>
    <row r="9121" spans="5:5" x14ac:dyDescent="0.25">
      <c r="E9121" s="64"/>
    </row>
    <row r="9122" spans="5:5" x14ac:dyDescent="0.25">
      <c r="E9122"/>
    </row>
    <row r="9123" spans="5:5" x14ac:dyDescent="0.25">
      <c r="E9123"/>
    </row>
    <row r="9124" spans="5:5" x14ac:dyDescent="0.25">
      <c r="E9124" s="64"/>
    </row>
    <row r="9125" spans="5:5" x14ac:dyDescent="0.25">
      <c r="E9125" s="64"/>
    </row>
    <row r="9126" spans="5:5" x14ac:dyDescent="0.25">
      <c r="E9126" s="64"/>
    </row>
    <row r="9127" spans="5:5" x14ac:dyDescent="0.25">
      <c r="E9127"/>
    </row>
    <row r="9128" spans="5:5" x14ac:dyDescent="0.25">
      <c r="E9128" s="64"/>
    </row>
    <row r="9129" spans="5:5" x14ac:dyDescent="0.25">
      <c r="E9129" s="64"/>
    </row>
    <row r="9130" spans="5:5" x14ac:dyDescent="0.25">
      <c r="E9130"/>
    </row>
    <row r="9131" spans="5:5" x14ac:dyDescent="0.25">
      <c r="E9131"/>
    </row>
    <row r="9132" spans="5:5" x14ac:dyDescent="0.25">
      <c r="E9132"/>
    </row>
    <row r="9133" spans="5:5" x14ac:dyDescent="0.25">
      <c r="E9133" s="64"/>
    </row>
    <row r="9134" spans="5:5" x14ac:dyDescent="0.25">
      <c r="E9134" s="64"/>
    </row>
    <row r="9135" spans="5:5" x14ac:dyDescent="0.25">
      <c r="E9135" s="64"/>
    </row>
    <row r="9136" spans="5:5" x14ac:dyDescent="0.25">
      <c r="E9136" s="64"/>
    </row>
    <row r="9137" spans="5:5" x14ac:dyDescent="0.25">
      <c r="E9137" s="64"/>
    </row>
    <row r="9138" spans="5:5" x14ac:dyDescent="0.25">
      <c r="E9138"/>
    </row>
    <row r="9139" spans="5:5" x14ac:dyDescent="0.25">
      <c r="E9139" s="64"/>
    </row>
    <row r="9140" spans="5:5" x14ac:dyDescent="0.25">
      <c r="E9140"/>
    </row>
    <row r="9141" spans="5:5" x14ac:dyDescent="0.25">
      <c r="E9141" s="64"/>
    </row>
    <row r="9142" spans="5:5" x14ac:dyDescent="0.25">
      <c r="E9142"/>
    </row>
    <row r="9143" spans="5:5" x14ac:dyDescent="0.25">
      <c r="E9143" s="64"/>
    </row>
    <row r="9144" spans="5:5" x14ac:dyDescent="0.25">
      <c r="E9144"/>
    </row>
    <row r="9145" spans="5:5" x14ac:dyDescent="0.25">
      <c r="E9145"/>
    </row>
    <row r="9146" spans="5:5" x14ac:dyDescent="0.25">
      <c r="E9146" s="64"/>
    </row>
    <row r="9147" spans="5:5" x14ac:dyDescent="0.25">
      <c r="E9147" s="64"/>
    </row>
    <row r="9148" spans="5:5" x14ac:dyDescent="0.25">
      <c r="E9148" s="64"/>
    </row>
    <row r="9149" spans="5:5" x14ac:dyDescent="0.25">
      <c r="E9149"/>
    </row>
    <row r="9150" spans="5:5" x14ac:dyDescent="0.25">
      <c r="E9150" s="64"/>
    </row>
    <row r="9151" spans="5:5" x14ac:dyDescent="0.25">
      <c r="E9151" s="64"/>
    </row>
    <row r="9152" spans="5:5" x14ac:dyDescent="0.25">
      <c r="E9152" s="64"/>
    </row>
    <row r="9153" spans="5:5" x14ac:dyDescent="0.25">
      <c r="E9153" s="64"/>
    </row>
    <row r="9154" spans="5:5" x14ac:dyDescent="0.25">
      <c r="E9154"/>
    </row>
    <row r="9155" spans="5:5" x14ac:dyDescent="0.25">
      <c r="E9155" s="64"/>
    </row>
    <row r="9156" spans="5:5" x14ac:dyDescent="0.25">
      <c r="E9156" s="64"/>
    </row>
    <row r="9157" spans="5:5" x14ac:dyDescent="0.25">
      <c r="E9157"/>
    </row>
    <row r="9158" spans="5:5" x14ac:dyDescent="0.25">
      <c r="E9158" s="64"/>
    </row>
    <row r="9159" spans="5:5" x14ac:dyDescent="0.25">
      <c r="E9159" s="64"/>
    </row>
    <row r="9160" spans="5:5" x14ac:dyDescent="0.25">
      <c r="E9160"/>
    </row>
    <row r="9161" spans="5:5" x14ac:dyDescent="0.25">
      <c r="E9161" s="64"/>
    </row>
    <row r="9162" spans="5:5" x14ac:dyDescent="0.25">
      <c r="E9162" s="64"/>
    </row>
    <row r="9163" spans="5:5" x14ac:dyDescent="0.25">
      <c r="E9163" s="64"/>
    </row>
    <row r="9164" spans="5:5" x14ac:dyDescent="0.25">
      <c r="E9164" s="64"/>
    </row>
    <row r="9165" spans="5:5" x14ac:dyDescent="0.25">
      <c r="E9165"/>
    </row>
    <row r="9166" spans="5:5" x14ac:dyDescent="0.25">
      <c r="E9166" s="64"/>
    </row>
    <row r="9167" spans="5:5" x14ac:dyDescent="0.25">
      <c r="E9167"/>
    </row>
    <row r="9168" spans="5:5" x14ac:dyDescent="0.25">
      <c r="E9168"/>
    </row>
    <row r="9169" spans="5:5" x14ac:dyDescent="0.25">
      <c r="E9169" s="64"/>
    </row>
    <row r="9170" spans="5:5" x14ac:dyDescent="0.25">
      <c r="E9170" s="64"/>
    </row>
    <row r="9171" spans="5:5" x14ac:dyDescent="0.25">
      <c r="E9171" s="64"/>
    </row>
    <row r="9172" spans="5:5" x14ac:dyDescent="0.25">
      <c r="E9172" s="64"/>
    </row>
    <row r="9173" spans="5:5" x14ac:dyDescent="0.25">
      <c r="E9173"/>
    </row>
    <row r="9174" spans="5:5" x14ac:dyDescent="0.25">
      <c r="E9174" s="64"/>
    </row>
    <row r="9175" spans="5:5" x14ac:dyDescent="0.25">
      <c r="E9175" s="64"/>
    </row>
    <row r="9176" spans="5:5" x14ac:dyDescent="0.25">
      <c r="E9176"/>
    </row>
    <row r="9177" spans="5:5" x14ac:dyDescent="0.25">
      <c r="E9177" s="64"/>
    </row>
    <row r="9178" spans="5:5" x14ac:dyDescent="0.25">
      <c r="E9178"/>
    </row>
    <row r="9179" spans="5:5" x14ac:dyDescent="0.25">
      <c r="E9179"/>
    </row>
    <row r="9180" spans="5:5" x14ac:dyDescent="0.25">
      <c r="E9180" s="64"/>
    </row>
    <row r="9181" spans="5:5" x14ac:dyDescent="0.25">
      <c r="E9181"/>
    </row>
    <row r="9182" spans="5:5" x14ac:dyDescent="0.25">
      <c r="E9182" s="64"/>
    </row>
    <row r="9183" spans="5:5" x14ac:dyDescent="0.25">
      <c r="E9183"/>
    </row>
    <row r="9184" spans="5:5" x14ac:dyDescent="0.25">
      <c r="E9184"/>
    </row>
    <row r="9185" spans="5:5" x14ac:dyDescent="0.25">
      <c r="E9185" s="64"/>
    </row>
    <row r="9186" spans="5:5" x14ac:dyDescent="0.25">
      <c r="E9186" s="64"/>
    </row>
    <row r="9187" spans="5:5" x14ac:dyDescent="0.25">
      <c r="E9187" s="64"/>
    </row>
    <row r="9188" spans="5:5" x14ac:dyDescent="0.25">
      <c r="E9188" s="64"/>
    </row>
    <row r="9189" spans="5:5" x14ac:dyDescent="0.25">
      <c r="E9189" s="64"/>
    </row>
    <row r="9190" spans="5:5" x14ac:dyDescent="0.25">
      <c r="E9190" s="64"/>
    </row>
    <row r="9191" spans="5:5" x14ac:dyDescent="0.25">
      <c r="E9191" s="64"/>
    </row>
    <row r="9192" spans="5:5" x14ac:dyDescent="0.25">
      <c r="E9192" s="64"/>
    </row>
    <row r="9193" spans="5:5" x14ac:dyDescent="0.25">
      <c r="E9193" s="64"/>
    </row>
    <row r="9194" spans="5:5" x14ac:dyDescent="0.25">
      <c r="E9194" s="64"/>
    </row>
    <row r="9195" spans="5:5" x14ac:dyDescent="0.25">
      <c r="E9195"/>
    </row>
    <row r="9196" spans="5:5" x14ac:dyDescent="0.25">
      <c r="E9196" s="64"/>
    </row>
    <row r="9197" spans="5:5" x14ac:dyDescent="0.25">
      <c r="E9197" s="64"/>
    </row>
    <row r="9198" spans="5:5" x14ac:dyDescent="0.25">
      <c r="E9198" s="64"/>
    </row>
    <row r="9199" spans="5:5" x14ac:dyDescent="0.25">
      <c r="E9199" s="64"/>
    </row>
    <row r="9200" spans="5:5" x14ac:dyDescent="0.25">
      <c r="E9200" s="64"/>
    </row>
    <row r="9201" spans="5:5" x14ac:dyDescent="0.25">
      <c r="E9201"/>
    </row>
    <row r="9202" spans="5:5" x14ac:dyDescent="0.25">
      <c r="E9202" s="64"/>
    </row>
    <row r="9203" spans="5:5" x14ac:dyDescent="0.25">
      <c r="E9203" s="64"/>
    </row>
    <row r="9204" spans="5:5" x14ac:dyDescent="0.25">
      <c r="E9204" s="64"/>
    </row>
    <row r="9205" spans="5:5" x14ac:dyDescent="0.25">
      <c r="E9205" s="64"/>
    </row>
    <row r="9206" spans="5:5" x14ac:dyDescent="0.25">
      <c r="E9206" s="64"/>
    </row>
    <row r="9207" spans="5:5" x14ac:dyDescent="0.25">
      <c r="E9207" s="64"/>
    </row>
    <row r="9208" spans="5:5" x14ac:dyDescent="0.25">
      <c r="E9208"/>
    </row>
    <row r="9209" spans="5:5" x14ac:dyDescent="0.25">
      <c r="E9209" s="64"/>
    </row>
    <row r="9210" spans="5:5" x14ac:dyDescent="0.25">
      <c r="E9210" s="64"/>
    </row>
    <row r="9211" spans="5:5" x14ac:dyDescent="0.25">
      <c r="E9211" s="64"/>
    </row>
    <row r="9212" spans="5:5" x14ac:dyDescent="0.25">
      <c r="E9212"/>
    </row>
    <row r="9213" spans="5:5" x14ac:dyDescent="0.25">
      <c r="E9213" s="64"/>
    </row>
    <row r="9214" spans="5:5" x14ac:dyDescent="0.25">
      <c r="E9214" s="64"/>
    </row>
    <row r="9215" spans="5:5" x14ac:dyDescent="0.25">
      <c r="E9215" s="64"/>
    </row>
    <row r="9216" spans="5:5" x14ac:dyDescent="0.25">
      <c r="E9216"/>
    </row>
    <row r="9217" spans="5:5" x14ac:dyDescent="0.25">
      <c r="E9217" s="64"/>
    </row>
    <row r="9218" spans="5:5" x14ac:dyDescent="0.25">
      <c r="E9218" s="64"/>
    </row>
    <row r="9219" spans="5:5" x14ac:dyDescent="0.25">
      <c r="E9219" s="64"/>
    </row>
    <row r="9220" spans="5:5" x14ac:dyDescent="0.25">
      <c r="E9220"/>
    </row>
    <row r="9221" spans="5:5" x14ac:dyDescent="0.25">
      <c r="E9221"/>
    </row>
    <row r="9222" spans="5:5" x14ac:dyDescent="0.25">
      <c r="E9222" s="64"/>
    </row>
    <row r="9223" spans="5:5" x14ac:dyDescent="0.25">
      <c r="E9223"/>
    </row>
    <row r="9224" spans="5:5" x14ac:dyDescent="0.25">
      <c r="E9224" s="64"/>
    </row>
    <row r="9225" spans="5:5" x14ac:dyDescent="0.25">
      <c r="E9225" s="64"/>
    </row>
    <row r="9226" spans="5:5" x14ac:dyDescent="0.25">
      <c r="E9226" s="64"/>
    </row>
    <row r="9227" spans="5:5" x14ac:dyDescent="0.25">
      <c r="E9227" s="64"/>
    </row>
    <row r="9228" spans="5:5" x14ac:dyDescent="0.25">
      <c r="E9228"/>
    </row>
    <row r="9229" spans="5:5" x14ac:dyDescent="0.25">
      <c r="E9229" s="64"/>
    </row>
    <row r="9230" spans="5:5" x14ac:dyDescent="0.25">
      <c r="E9230" s="64"/>
    </row>
    <row r="9231" spans="5:5" x14ac:dyDescent="0.25">
      <c r="E9231" s="64"/>
    </row>
    <row r="9232" spans="5:5" x14ac:dyDescent="0.25">
      <c r="E9232" s="64"/>
    </row>
    <row r="9233" spans="5:5" x14ac:dyDescent="0.25">
      <c r="E9233" s="64"/>
    </row>
    <row r="9234" spans="5:5" x14ac:dyDescent="0.25">
      <c r="E9234" s="64"/>
    </row>
    <row r="9235" spans="5:5" x14ac:dyDescent="0.25">
      <c r="E9235"/>
    </row>
    <row r="9236" spans="5:5" x14ac:dyDescent="0.25">
      <c r="E9236" s="64"/>
    </row>
    <row r="9237" spans="5:5" x14ac:dyDescent="0.25">
      <c r="E9237" s="64"/>
    </row>
    <row r="9238" spans="5:5" x14ac:dyDescent="0.25">
      <c r="E9238"/>
    </row>
    <row r="9239" spans="5:5" x14ac:dyDescent="0.25">
      <c r="E9239" s="64"/>
    </row>
    <row r="9240" spans="5:5" x14ac:dyDescent="0.25">
      <c r="E9240"/>
    </row>
    <row r="9241" spans="5:5" x14ac:dyDescent="0.25">
      <c r="E9241"/>
    </row>
    <row r="9242" spans="5:5" x14ac:dyDescent="0.25">
      <c r="E9242"/>
    </row>
    <row r="9243" spans="5:5" x14ac:dyDescent="0.25">
      <c r="E9243" s="64"/>
    </row>
    <row r="9244" spans="5:5" x14ac:dyDescent="0.25">
      <c r="E9244"/>
    </row>
    <row r="9245" spans="5:5" x14ac:dyDescent="0.25">
      <c r="E9245"/>
    </row>
    <row r="9246" spans="5:5" x14ac:dyDescent="0.25">
      <c r="E9246"/>
    </row>
    <row r="9247" spans="5:5" x14ac:dyDescent="0.25">
      <c r="E9247" s="64"/>
    </row>
    <row r="9248" spans="5:5" x14ac:dyDescent="0.25">
      <c r="E9248"/>
    </row>
    <row r="9249" spans="5:5" x14ac:dyDescent="0.25">
      <c r="E9249" s="64"/>
    </row>
    <row r="9250" spans="5:5" x14ac:dyDescent="0.25">
      <c r="E9250" s="64"/>
    </row>
    <row r="9251" spans="5:5" x14ac:dyDescent="0.25">
      <c r="E9251"/>
    </row>
    <row r="9252" spans="5:5" x14ac:dyDescent="0.25">
      <c r="E9252" s="64"/>
    </row>
    <row r="9253" spans="5:5" x14ac:dyDescent="0.25">
      <c r="E9253"/>
    </row>
    <row r="9254" spans="5:5" x14ac:dyDescent="0.25">
      <c r="E9254"/>
    </row>
    <row r="9255" spans="5:5" x14ac:dyDescent="0.25">
      <c r="E9255" s="64"/>
    </row>
    <row r="9256" spans="5:5" x14ac:dyDescent="0.25">
      <c r="E9256" s="64"/>
    </row>
    <row r="9257" spans="5:5" x14ac:dyDescent="0.25">
      <c r="E9257" s="64"/>
    </row>
    <row r="9258" spans="5:5" x14ac:dyDescent="0.25">
      <c r="E9258"/>
    </row>
    <row r="9259" spans="5:5" x14ac:dyDescent="0.25">
      <c r="E9259" s="64"/>
    </row>
    <row r="9260" spans="5:5" x14ac:dyDescent="0.25">
      <c r="E9260" s="64"/>
    </row>
    <row r="9261" spans="5:5" x14ac:dyDescent="0.25">
      <c r="E9261" s="64"/>
    </row>
    <row r="9262" spans="5:5" x14ac:dyDescent="0.25">
      <c r="E9262" s="64"/>
    </row>
    <row r="9263" spans="5:5" x14ac:dyDescent="0.25">
      <c r="E9263" s="64"/>
    </row>
    <row r="9264" spans="5:5" x14ac:dyDescent="0.25">
      <c r="E9264" s="64"/>
    </row>
    <row r="9265" spans="5:5" x14ac:dyDescent="0.25">
      <c r="E9265" s="64"/>
    </row>
    <row r="9266" spans="5:5" x14ac:dyDescent="0.25">
      <c r="E9266"/>
    </row>
    <row r="9267" spans="5:5" x14ac:dyDescent="0.25">
      <c r="E9267" s="64"/>
    </row>
    <row r="9268" spans="5:5" x14ac:dyDescent="0.25">
      <c r="E9268"/>
    </row>
    <row r="9269" spans="5:5" x14ac:dyDescent="0.25">
      <c r="E9269" s="64"/>
    </row>
    <row r="9270" spans="5:5" x14ac:dyDescent="0.25">
      <c r="E9270"/>
    </row>
    <row r="9271" spans="5:5" x14ac:dyDescent="0.25">
      <c r="E9271"/>
    </row>
    <row r="9272" spans="5:5" x14ac:dyDescent="0.25">
      <c r="E9272" s="64"/>
    </row>
    <row r="9273" spans="5:5" x14ac:dyDescent="0.25">
      <c r="E9273"/>
    </row>
    <row r="9274" spans="5:5" x14ac:dyDescent="0.25">
      <c r="E9274" s="64"/>
    </row>
    <row r="9275" spans="5:5" x14ac:dyDescent="0.25">
      <c r="E9275" s="64"/>
    </row>
    <row r="9276" spans="5:5" x14ac:dyDescent="0.25">
      <c r="E9276" s="64"/>
    </row>
    <row r="9277" spans="5:5" x14ac:dyDescent="0.25">
      <c r="E9277" s="64"/>
    </row>
    <row r="9278" spans="5:5" x14ac:dyDescent="0.25">
      <c r="E9278" s="64"/>
    </row>
    <row r="9279" spans="5:5" x14ac:dyDescent="0.25">
      <c r="E9279"/>
    </row>
    <row r="9280" spans="5:5" x14ac:dyDescent="0.25">
      <c r="E9280"/>
    </row>
    <row r="9281" spans="5:5" x14ac:dyDescent="0.25">
      <c r="E9281" s="64"/>
    </row>
    <row r="9282" spans="5:5" x14ac:dyDescent="0.25">
      <c r="E9282" s="64"/>
    </row>
    <row r="9283" spans="5:5" x14ac:dyDescent="0.25">
      <c r="E9283"/>
    </row>
    <row r="9284" spans="5:5" x14ac:dyDescent="0.25">
      <c r="E9284" s="64"/>
    </row>
    <row r="9285" spans="5:5" x14ac:dyDescent="0.25">
      <c r="E9285"/>
    </row>
    <row r="9286" spans="5:5" x14ac:dyDescent="0.25">
      <c r="E9286" s="64"/>
    </row>
    <row r="9287" spans="5:5" x14ac:dyDescent="0.25">
      <c r="E9287" s="64"/>
    </row>
    <row r="9288" spans="5:5" x14ac:dyDescent="0.25">
      <c r="E9288" s="64"/>
    </row>
    <row r="9289" spans="5:5" x14ac:dyDescent="0.25">
      <c r="E9289" s="64"/>
    </row>
    <row r="9290" spans="5:5" x14ac:dyDescent="0.25">
      <c r="E9290" s="64"/>
    </row>
    <row r="9291" spans="5:5" x14ac:dyDescent="0.25">
      <c r="E9291" s="64"/>
    </row>
    <row r="9292" spans="5:5" x14ac:dyDescent="0.25">
      <c r="E9292" s="64"/>
    </row>
    <row r="9293" spans="5:5" x14ac:dyDescent="0.25">
      <c r="E9293" s="64"/>
    </row>
    <row r="9294" spans="5:5" x14ac:dyDescent="0.25">
      <c r="E9294" s="64"/>
    </row>
    <row r="9295" spans="5:5" x14ac:dyDescent="0.25">
      <c r="E9295"/>
    </row>
    <row r="9296" spans="5:5" x14ac:dyDescent="0.25">
      <c r="E9296" s="64"/>
    </row>
    <row r="9297" spans="5:5" x14ac:dyDescent="0.25">
      <c r="E9297" s="64"/>
    </row>
    <row r="9298" spans="5:5" x14ac:dyDescent="0.25">
      <c r="E9298" s="64"/>
    </row>
    <row r="9299" spans="5:5" x14ac:dyDescent="0.25">
      <c r="E9299"/>
    </row>
    <row r="9300" spans="5:5" x14ac:dyDescent="0.25">
      <c r="E9300"/>
    </row>
    <row r="9301" spans="5:5" x14ac:dyDescent="0.25">
      <c r="E9301" s="64"/>
    </row>
    <row r="9302" spans="5:5" x14ac:dyDescent="0.25">
      <c r="E9302"/>
    </row>
    <row r="9303" spans="5:5" x14ac:dyDescent="0.25">
      <c r="E9303" s="64"/>
    </row>
    <row r="9304" spans="5:5" x14ac:dyDescent="0.25">
      <c r="E9304" s="64"/>
    </row>
    <row r="9305" spans="5:5" x14ac:dyDescent="0.25">
      <c r="E9305" s="64"/>
    </row>
    <row r="9306" spans="5:5" x14ac:dyDescent="0.25">
      <c r="E9306" s="64"/>
    </row>
    <row r="9307" spans="5:5" x14ac:dyDescent="0.25">
      <c r="E9307"/>
    </row>
    <row r="9308" spans="5:5" x14ac:dyDescent="0.25">
      <c r="E9308" s="64"/>
    </row>
    <row r="9309" spans="5:5" x14ac:dyDescent="0.25">
      <c r="E9309" s="64"/>
    </row>
    <row r="9310" spans="5:5" x14ac:dyDescent="0.25">
      <c r="E9310"/>
    </row>
    <row r="9311" spans="5:5" x14ac:dyDescent="0.25">
      <c r="E9311" s="64"/>
    </row>
    <row r="9312" spans="5:5" x14ac:dyDescent="0.25">
      <c r="E9312" s="64"/>
    </row>
    <row r="9313" spans="5:5" x14ac:dyDescent="0.25">
      <c r="E9313" s="64"/>
    </row>
    <row r="9314" spans="5:5" x14ac:dyDescent="0.25">
      <c r="E9314" s="64"/>
    </row>
    <row r="9315" spans="5:5" x14ac:dyDescent="0.25">
      <c r="E9315" s="64"/>
    </row>
    <row r="9316" spans="5:5" x14ac:dyDescent="0.25">
      <c r="E9316" s="64"/>
    </row>
    <row r="9317" spans="5:5" x14ac:dyDescent="0.25">
      <c r="E9317"/>
    </row>
    <row r="9318" spans="5:5" x14ac:dyDescent="0.25">
      <c r="E9318" s="64"/>
    </row>
    <row r="9319" spans="5:5" x14ac:dyDescent="0.25">
      <c r="E9319" s="64"/>
    </row>
    <row r="9320" spans="5:5" x14ac:dyDescent="0.25">
      <c r="E9320" s="64"/>
    </row>
    <row r="9321" spans="5:5" x14ac:dyDescent="0.25">
      <c r="E9321"/>
    </row>
    <row r="9322" spans="5:5" x14ac:dyDescent="0.25">
      <c r="E9322" s="64"/>
    </row>
    <row r="9323" spans="5:5" x14ac:dyDescent="0.25">
      <c r="E9323" s="64"/>
    </row>
    <row r="9324" spans="5:5" x14ac:dyDescent="0.25">
      <c r="E9324" s="64"/>
    </row>
    <row r="9325" spans="5:5" x14ac:dyDescent="0.25">
      <c r="E9325" s="64"/>
    </row>
    <row r="9326" spans="5:5" x14ac:dyDescent="0.25">
      <c r="E9326" s="64"/>
    </row>
    <row r="9327" spans="5:5" x14ac:dyDescent="0.25">
      <c r="E9327" s="64"/>
    </row>
    <row r="9328" spans="5:5" x14ac:dyDescent="0.25">
      <c r="E9328" s="64"/>
    </row>
    <row r="9329" spans="5:5" x14ac:dyDescent="0.25">
      <c r="E9329" s="64"/>
    </row>
    <row r="9330" spans="5:5" x14ac:dyDescent="0.25">
      <c r="E9330"/>
    </row>
    <row r="9331" spans="5:5" x14ac:dyDescent="0.25">
      <c r="E9331"/>
    </row>
    <row r="9332" spans="5:5" x14ac:dyDescent="0.25">
      <c r="E9332"/>
    </row>
    <row r="9333" spans="5:5" x14ac:dyDescent="0.25">
      <c r="E9333" s="64"/>
    </row>
    <row r="9334" spans="5:5" x14ac:dyDescent="0.25">
      <c r="E9334" s="64"/>
    </row>
    <row r="9335" spans="5:5" x14ac:dyDescent="0.25">
      <c r="E9335"/>
    </row>
    <row r="9336" spans="5:5" x14ac:dyDescent="0.25">
      <c r="E9336" s="64"/>
    </row>
    <row r="9337" spans="5:5" x14ac:dyDescent="0.25">
      <c r="E9337" s="64"/>
    </row>
    <row r="9338" spans="5:5" x14ac:dyDescent="0.25">
      <c r="E9338" s="64"/>
    </row>
    <row r="9339" spans="5:5" x14ac:dyDescent="0.25">
      <c r="E9339" s="64"/>
    </row>
    <row r="9340" spans="5:5" x14ac:dyDescent="0.25">
      <c r="E9340" s="64"/>
    </row>
    <row r="9341" spans="5:5" x14ac:dyDescent="0.25">
      <c r="E9341" s="64"/>
    </row>
    <row r="9342" spans="5:5" x14ac:dyDescent="0.25">
      <c r="E9342" s="64"/>
    </row>
    <row r="9343" spans="5:5" x14ac:dyDescent="0.25">
      <c r="E9343" s="64"/>
    </row>
    <row r="9344" spans="5:5" x14ac:dyDescent="0.25">
      <c r="E9344" s="64"/>
    </row>
    <row r="9345" spans="5:5" x14ac:dyDescent="0.25">
      <c r="E9345" s="64"/>
    </row>
    <row r="9346" spans="5:5" x14ac:dyDescent="0.25">
      <c r="E9346" s="64"/>
    </row>
    <row r="9347" spans="5:5" x14ac:dyDescent="0.25">
      <c r="E9347" s="64"/>
    </row>
    <row r="9348" spans="5:5" x14ac:dyDescent="0.25">
      <c r="E9348" s="64"/>
    </row>
    <row r="9349" spans="5:5" x14ac:dyDescent="0.25">
      <c r="E9349" s="64"/>
    </row>
    <row r="9350" spans="5:5" x14ac:dyDescent="0.25">
      <c r="E9350"/>
    </row>
    <row r="9351" spans="5:5" x14ac:dyDescent="0.25">
      <c r="E9351" s="64"/>
    </row>
    <row r="9352" spans="5:5" x14ac:dyDescent="0.25">
      <c r="E9352"/>
    </row>
    <row r="9353" spans="5:5" x14ac:dyDescent="0.25">
      <c r="E9353" s="64"/>
    </row>
    <row r="9354" spans="5:5" x14ac:dyDescent="0.25">
      <c r="E9354" s="64"/>
    </row>
    <row r="9355" spans="5:5" x14ac:dyDescent="0.25">
      <c r="E9355" s="64"/>
    </row>
    <row r="9356" spans="5:5" x14ac:dyDescent="0.25">
      <c r="E9356"/>
    </row>
    <row r="9357" spans="5:5" x14ac:dyDescent="0.25">
      <c r="E9357" s="64"/>
    </row>
    <row r="9358" spans="5:5" x14ac:dyDescent="0.25">
      <c r="E9358" s="64"/>
    </row>
    <row r="9359" spans="5:5" x14ac:dyDescent="0.25">
      <c r="E9359" s="64"/>
    </row>
    <row r="9360" spans="5:5" x14ac:dyDescent="0.25">
      <c r="E9360" s="64"/>
    </row>
    <row r="9361" spans="5:5" x14ac:dyDescent="0.25">
      <c r="E9361"/>
    </row>
    <row r="9362" spans="5:5" x14ac:dyDescent="0.25">
      <c r="E9362"/>
    </row>
    <row r="9363" spans="5:5" x14ac:dyDescent="0.25">
      <c r="E9363" s="64"/>
    </row>
    <row r="9364" spans="5:5" x14ac:dyDescent="0.25">
      <c r="E9364" s="64"/>
    </row>
    <row r="9365" spans="5:5" x14ac:dyDescent="0.25">
      <c r="E9365"/>
    </row>
    <row r="9366" spans="5:5" x14ac:dyDescent="0.25">
      <c r="E9366"/>
    </row>
    <row r="9367" spans="5:5" x14ac:dyDescent="0.25">
      <c r="E9367" s="64"/>
    </row>
    <row r="9368" spans="5:5" x14ac:dyDescent="0.25">
      <c r="E9368" s="64"/>
    </row>
    <row r="9369" spans="5:5" x14ac:dyDescent="0.25">
      <c r="E9369" s="64"/>
    </row>
    <row r="9370" spans="5:5" x14ac:dyDescent="0.25">
      <c r="E9370" s="64"/>
    </row>
    <row r="9371" spans="5:5" x14ac:dyDescent="0.25">
      <c r="E9371" s="64"/>
    </row>
    <row r="9372" spans="5:5" x14ac:dyDescent="0.25">
      <c r="E9372"/>
    </row>
    <row r="9373" spans="5:5" x14ac:dyDescent="0.25">
      <c r="E9373" s="64"/>
    </row>
    <row r="9374" spans="5:5" x14ac:dyDescent="0.25">
      <c r="E9374" s="64"/>
    </row>
    <row r="9375" spans="5:5" x14ac:dyDescent="0.25">
      <c r="E9375" s="64"/>
    </row>
    <row r="9376" spans="5:5" x14ac:dyDescent="0.25">
      <c r="E9376" s="64"/>
    </row>
    <row r="9377" spans="5:5" x14ac:dyDescent="0.25">
      <c r="E9377"/>
    </row>
    <row r="9378" spans="5:5" x14ac:dyDescent="0.25">
      <c r="E9378" s="64"/>
    </row>
    <row r="9379" spans="5:5" x14ac:dyDescent="0.25">
      <c r="E9379" s="64"/>
    </row>
    <row r="9380" spans="5:5" x14ac:dyDescent="0.25">
      <c r="E9380" s="64"/>
    </row>
    <row r="9381" spans="5:5" x14ac:dyDescent="0.25">
      <c r="E9381" s="64"/>
    </row>
    <row r="9382" spans="5:5" x14ac:dyDescent="0.25">
      <c r="E9382" s="64"/>
    </row>
    <row r="9383" spans="5:5" x14ac:dyDescent="0.25">
      <c r="E9383"/>
    </row>
    <row r="9384" spans="5:5" x14ac:dyDescent="0.25">
      <c r="E9384"/>
    </row>
    <row r="9385" spans="5:5" x14ac:dyDescent="0.25">
      <c r="E9385"/>
    </row>
    <row r="9386" spans="5:5" x14ac:dyDescent="0.25">
      <c r="E9386"/>
    </row>
    <row r="9387" spans="5:5" x14ac:dyDescent="0.25">
      <c r="E9387" s="64"/>
    </row>
    <row r="9388" spans="5:5" x14ac:dyDescent="0.25">
      <c r="E9388"/>
    </row>
    <row r="9389" spans="5:5" x14ac:dyDescent="0.25">
      <c r="E9389" s="64"/>
    </row>
    <row r="9390" spans="5:5" x14ac:dyDescent="0.25">
      <c r="E9390" s="64"/>
    </row>
    <row r="9391" spans="5:5" x14ac:dyDescent="0.25">
      <c r="E9391" s="64"/>
    </row>
    <row r="9392" spans="5:5" x14ac:dyDescent="0.25">
      <c r="E9392" s="64"/>
    </row>
    <row r="9393" spans="5:5" x14ac:dyDescent="0.25">
      <c r="E9393" s="64"/>
    </row>
    <row r="9394" spans="5:5" x14ac:dyDescent="0.25">
      <c r="E9394" s="64"/>
    </row>
    <row r="9395" spans="5:5" x14ac:dyDescent="0.25">
      <c r="E9395" s="64"/>
    </row>
    <row r="9396" spans="5:5" x14ac:dyDescent="0.25">
      <c r="E9396" s="64"/>
    </row>
    <row r="9397" spans="5:5" x14ac:dyDescent="0.25">
      <c r="E9397" s="64"/>
    </row>
    <row r="9398" spans="5:5" x14ac:dyDescent="0.25">
      <c r="E9398" s="64"/>
    </row>
    <row r="9399" spans="5:5" x14ac:dyDescent="0.25">
      <c r="E9399" s="64"/>
    </row>
    <row r="9400" spans="5:5" x14ac:dyDescent="0.25">
      <c r="E9400"/>
    </row>
    <row r="9401" spans="5:5" x14ac:dyDescent="0.25">
      <c r="E9401" s="64"/>
    </row>
    <row r="9402" spans="5:5" x14ac:dyDescent="0.25">
      <c r="E9402" s="64"/>
    </row>
    <row r="9403" spans="5:5" x14ac:dyDescent="0.25">
      <c r="E9403" s="64"/>
    </row>
    <row r="9404" spans="5:5" x14ac:dyDescent="0.25">
      <c r="E9404" s="64"/>
    </row>
    <row r="9405" spans="5:5" x14ac:dyDescent="0.25">
      <c r="E9405" s="64"/>
    </row>
    <row r="9406" spans="5:5" x14ac:dyDescent="0.25">
      <c r="E9406" s="64"/>
    </row>
    <row r="9407" spans="5:5" x14ac:dyDescent="0.25">
      <c r="E9407" s="64"/>
    </row>
    <row r="9408" spans="5:5" x14ac:dyDescent="0.25">
      <c r="E9408"/>
    </row>
    <row r="9409" spans="5:5" x14ac:dyDescent="0.25">
      <c r="E9409"/>
    </row>
    <row r="9410" spans="5:5" x14ac:dyDescent="0.25">
      <c r="E9410" s="64"/>
    </row>
    <row r="9411" spans="5:5" x14ac:dyDescent="0.25">
      <c r="E9411"/>
    </row>
    <row r="9412" spans="5:5" x14ac:dyDescent="0.25">
      <c r="E9412" s="64"/>
    </row>
    <row r="9413" spans="5:5" x14ac:dyDescent="0.25">
      <c r="E9413" s="64"/>
    </row>
    <row r="9414" spans="5:5" x14ac:dyDescent="0.25">
      <c r="E9414" s="64"/>
    </row>
    <row r="9415" spans="5:5" x14ac:dyDescent="0.25">
      <c r="E9415" s="64"/>
    </row>
    <row r="9416" spans="5:5" x14ac:dyDescent="0.25">
      <c r="E9416"/>
    </row>
    <row r="9417" spans="5:5" x14ac:dyDescent="0.25">
      <c r="E9417" s="64"/>
    </row>
    <row r="9418" spans="5:5" x14ac:dyDescent="0.25">
      <c r="E9418" s="64"/>
    </row>
    <row r="9419" spans="5:5" x14ac:dyDescent="0.25">
      <c r="E9419" s="64"/>
    </row>
    <row r="9420" spans="5:5" x14ac:dyDescent="0.25">
      <c r="E9420" s="64"/>
    </row>
    <row r="9421" spans="5:5" x14ac:dyDescent="0.25">
      <c r="E9421" s="64"/>
    </row>
    <row r="9422" spans="5:5" x14ac:dyDescent="0.25">
      <c r="E9422" s="64"/>
    </row>
    <row r="9423" spans="5:5" x14ac:dyDescent="0.25">
      <c r="E9423"/>
    </row>
    <row r="9424" spans="5:5" x14ac:dyDescent="0.25">
      <c r="E9424" s="64"/>
    </row>
    <row r="9425" spans="5:5" x14ac:dyDescent="0.25">
      <c r="E9425" s="64"/>
    </row>
    <row r="9426" spans="5:5" x14ac:dyDescent="0.25">
      <c r="E9426"/>
    </row>
    <row r="9427" spans="5:5" x14ac:dyDescent="0.25">
      <c r="E9427" s="64"/>
    </row>
    <row r="9428" spans="5:5" x14ac:dyDescent="0.25">
      <c r="E9428" s="64"/>
    </row>
    <row r="9429" spans="5:5" x14ac:dyDescent="0.25">
      <c r="E9429" s="64"/>
    </row>
    <row r="9430" spans="5:5" x14ac:dyDescent="0.25">
      <c r="E9430" s="64"/>
    </row>
    <row r="9431" spans="5:5" x14ac:dyDescent="0.25">
      <c r="E9431" s="64"/>
    </row>
    <row r="9432" spans="5:5" x14ac:dyDescent="0.25">
      <c r="E9432"/>
    </row>
    <row r="9433" spans="5:5" x14ac:dyDescent="0.25">
      <c r="E9433"/>
    </row>
    <row r="9434" spans="5:5" x14ac:dyDescent="0.25">
      <c r="E9434" s="64"/>
    </row>
    <row r="9435" spans="5:5" x14ac:dyDescent="0.25">
      <c r="E9435" s="64"/>
    </row>
    <row r="9436" spans="5:5" x14ac:dyDescent="0.25">
      <c r="E9436" s="64"/>
    </row>
    <row r="9437" spans="5:5" x14ac:dyDescent="0.25">
      <c r="E9437" s="64"/>
    </row>
    <row r="9438" spans="5:5" x14ac:dyDescent="0.25">
      <c r="E9438" s="64"/>
    </row>
    <row r="9439" spans="5:5" x14ac:dyDescent="0.25">
      <c r="E9439"/>
    </row>
    <row r="9440" spans="5:5" x14ac:dyDescent="0.25">
      <c r="E9440" s="64"/>
    </row>
    <row r="9441" spans="5:5" x14ac:dyDescent="0.25">
      <c r="E9441" s="64"/>
    </row>
    <row r="9442" spans="5:5" x14ac:dyDescent="0.25">
      <c r="E9442" s="64"/>
    </row>
    <row r="9443" spans="5:5" x14ac:dyDescent="0.25">
      <c r="E9443"/>
    </row>
    <row r="9444" spans="5:5" x14ac:dyDescent="0.25">
      <c r="E9444"/>
    </row>
    <row r="9445" spans="5:5" x14ac:dyDescent="0.25">
      <c r="E9445" s="64"/>
    </row>
    <row r="9446" spans="5:5" x14ac:dyDescent="0.25">
      <c r="E9446" s="64"/>
    </row>
    <row r="9447" spans="5:5" x14ac:dyDescent="0.25">
      <c r="E9447"/>
    </row>
    <row r="9448" spans="5:5" x14ac:dyDescent="0.25">
      <c r="E9448" s="64"/>
    </row>
    <row r="9449" spans="5:5" x14ac:dyDescent="0.25">
      <c r="E9449" s="64"/>
    </row>
    <row r="9450" spans="5:5" x14ac:dyDescent="0.25">
      <c r="E9450" s="64"/>
    </row>
    <row r="9451" spans="5:5" x14ac:dyDescent="0.25">
      <c r="E9451"/>
    </row>
    <row r="9452" spans="5:5" x14ac:dyDescent="0.25">
      <c r="E9452"/>
    </row>
    <row r="9453" spans="5:5" x14ac:dyDescent="0.25">
      <c r="E9453" s="64"/>
    </row>
    <row r="9454" spans="5:5" x14ac:dyDescent="0.25">
      <c r="E9454" s="64"/>
    </row>
    <row r="9455" spans="5:5" x14ac:dyDescent="0.25">
      <c r="E9455" s="64"/>
    </row>
    <row r="9456" spans="5:5" x14ac:dyDescent="0.25">
      <c r="E9456" s="64"/>
    </row>
    <row r="9457" spans="5:5" x14ac:dyDescent="0.25">
      <c r="E9457" s="64"/>
    </row>
    <row r="9458" spans="5:5" x14ac:dyDescent="0.25">
      <c r="E9458" s="64"/>
    </row>
    <row r="9459" spans="5:5" x14ac:dyDescent="0.25">
      <c r="E9459"/>
    </row>
    <row r="9460" spans="5:5" x14ac:dyDescent="0.25">
      <c r="E9460"/>
    </row>
    <row r="9461" spans="5:5" x14ac:dyDescent="0.25">
      <c r="E9461" s="64"/>
    </row>
    <row r="9462" spans="5:5" x14ac:dyDescent="0.25">
      <c r="E9462" s="64"/>
    </row>
    <row r="9463" spans="5:5" x14ac:dyDescent="0.25">
      <c r="E9463" s="64"/>
    </row>
    <row r="9464" spans="5:5" x14ac:dyDescent="0.25">
      <c r="E9464" s="64"/>
    </row>
    <row r="9465" spans="5:5" x14ac:dyDescent="0.25">
      <c r="E9465"/>
    </row>
    <row r="9466" spans="5:5" x14ac:dyDescent="0.25">
      <c r="E9466"/>
    </row>
    <row r="9467" spans="5:5" x14ac:dyDescent="0.25">
      <c r="E9467" s="64"/>
    </row>
    <row r="9468" spans="5:5" x14ac:dyDescent="0.25">
      <c r="E9468" s="64"/>
    </row>
    <row r="9469" spans="5:5" x14ac:dyDescent="0.25">
      <c r="E9469" s="64"/>
    </row>
    <row r="9470" spans="5:5" x14ac:dyDescent="0.25">
      <c r="E9470" s="64"/>
    </row>
    <row r="9471" spans="5:5" x14ac:dyDescent="0.25">
      <c r="E9471"/>
    </row>
    <row r="9472" spans="5:5" x14ac:dyDescent="0.25">
      <c r="E9472"/>
    </row>
    <row r="9473" spans="5:5" x14ac:dyDescent="0.25">
      <c r="E9473" s="64"/>
    </row>
    <row r="9474" spans="5:5" x14ac:dyDescent="0.25">
      <c r="E9474" s="64"/>
    </row>
    <row r="9475" spans="5:5" x14ac:dyDescent="0.25">
      <c r="E9475" s="64"/>
    </row>
    <row r="9476" spans="5:5" x14ac:dyDescent="0.25">
      <c r="E9476" s="64"/>
    </row>
    <row r="9477" spans="5:5" x14ac:dyDescent="0.25">
      <c r="E9477"/>
    </row>
    <row r="9478" spans="5:5" x14ac:dyDescent="0.25">
      <c r="E9478"/>
    </row>
    <row r="9479" spans="5:5" x14ac:dyDescent="0.25">
      <c r="E9479" s="64"/>
    </row>
    <row r="9480" spans="5:5" x14ac:dyDescent="0.25">
      <c r="E9480" s="64"/>
    </row>
    <row r="9481" spans="5:5" x14ac:dyDescent="0.25">
      <c r="E9481"/>
    </row>
    <row r="9482" spans="5:5" x14ac:dyDescent="0.25">
      <c r="E9482" s="64"/>
    </row>
    <row r="9483" spans="5:5" x14ac:dyDescent="0.25">
      <c r="E9483" s="64"/>
    </row>
    <row r="9484" spans="5:5" x14ac:dyDescent="0.25">
      <c r="E9484" s="64"/>
    </row>
    <row r="9485" spans="5:5" x14ac:dyDescent="0.25">
      <c r="E9485" s="64"/>
    </row>
    <row r="9486" spans="5:5" x14ac:dyDescent="0.25">
      <c r="E9486" s="64"/>
    </row>
    <row r="9487" spans="5:5" x14ac:dyDescent="0.25">
      <c r="E9487" s="64"/>
    </row>
    <row r="9488" spans="5:5" x14ac:dyDescent="0.25">
      <c r="E9488"/>
    </row>
    <row r="9489" spans="5:5" x14ac:dyDescent="0.25">
      <c r="E9489" s="64"/>
    </row>
    <row r="9490" spans="5:5" x14ac:dyDescent="0.25">
      <c r="E9490" s="64"/>
    </row>
    <row r="9491" spans="5:5" x14ac:dyDescent="0.25">
      <c r="E9491" s="64"/>
    </row>
    <row r="9492" spans="5:5" x14ac:dyDescent="0.25">
      <c r="E9492"/>
    </row>
    <row r="9493" spans="5:5" x14ac:dyDescent="0.25">
      <c r="E9493" s="64"/>
    </row>
    <row r="9494" spans="5:5" x14ac:dyDescent="0.25">
      <c r="E9494"/>
    </row>
    <row r="9495" spans="5:5" x14ac:dyDescent="0.25">
      <c r="E9495" s="64"/>
    </row>
    <row r="9496" spans="5:5" x14ac:dyDescent="0.25">
      <c r="E9496" s="64"/>
    </row>
    <row r="9497" spans="5:5" x14ac:dyDescent="0.25">
      <c r="E9497" s="64"/>
    </row>
    <row r="9498" spans="5:5" x14ac:dyDescent="0.25">
      <c r="E9498" s="64"/>
    </row>
    <row r="9499" spans="5:5" x14ac:dyDescent="0.25">
      <c r="E9499"/>
    </row>
    <row r="9500" spans="5:5" x14ac:dyDescent="0.25">
      <c r="E9500" s="64"/>
    </row>
    <row r="9501" spans="5:5" x14ac:dyDescent="0.25">
      <c r="E9501" s="64"/>
    </row>
    <row r="9502" spans="5:5" x14ac:dyDescent="0.25">
      <c r="E9502" s="64"/>
    </row>
    <row r="9503" spans="5:5" x14ac:dyDescent="0.25">
      <c r="E9503" s="64"/>
    </row>
    <row r="9504" spans="5:5" x14ac:dyDescent="0.25">
      <c r="E9504"/>
    </row>
    <row r="9505" spans="5:5" x14ac:dyDescent="0.25">
      <c r="E9505" s="64"/>
    </row>
    <row r="9506" spans="5:5" x14ac:dyDescent="0.25">
      <c r="E9506"/>
    </row>
    <row r="9507" spans="5:5" x14ac:dyDescent="0.25">
      <c r="E9507" s="64"/>
    </row>
    <row r="9508" spans="5:5" x14ac:dyDescent="0.25">
      <c r="E9508" s="64"/>
    </row>
    <row r="9509" spans="5:5" x14ac:dyDescent="0.25">
      <c r="E9509" s="64"/>
    </row>
    <row r="9510" spans="5:5" x14ac:dyDescent="0.25">
      <c r="E9510" s="64"/>
    </row>
    <row r="9511" spans="5:5" x14ac:dyDescent="0.25">
      <c r="E9511" s="64"/>
    </row>
    <row r="9512" spans="5:5" x14ac:dyDescent="0.25">
      <c r="E9512"/>
    </row>
    <row r="9513" spans="5:5" x14ac:dyDescent="0.25">
      <c r="E9513" s="64"/>
    </row>
    <row r="9514" spans="5:5" x14ac:dyDescent="0.25">
      <c r="E9514" s="64"/>
    </row>
    <row r="9515" spans="5:5" x14ac:dyDescent="0.25">
      <c r="E9515"/>
    </row>
    <row r="9516" spans="5:5" x14ac:dyDescent="0.25">
      <c r="E9516"/>
    </row>
    <row r="9517" spans="5:5" x14ac:dyDescent="0.25">
      <c r="E9517" s="64"/>
    </row>
    <row r="9518" spans="5:5" x14ac:dyDescent="0.25">
      <c r="E9518" s="64"/>
    </row>
    <row r="9519" spans="5:5" x14ac:dyDescent="0.25">
      <c r="E9519" s="64"/>
    </row>
    <row r="9520" spans="5:5" x14ac:dyDescent="0.25">
      <c r="E9520" s="64"/>
    </row>
    <row r="9521" spans="5:5" x14ac:dyDescent="0.25">
      <c r="E9521"/>
    </row>
    <row r="9522" spans="5:5" x14ac:dyDescent="0.25">
      <c r="E9522" s="64"/>
    </row>
    <row r="9523" spans="5:5" x14ac:dyDescent="0.25">
      <c r="E9523" s="64"/>
    </row>
    <row r="9524" spans="5:5" x14ac:dyDescent="0.25">
      <c r="E9524" s="64"/>
    </row>
    <row r="9525" spans="5:5" x14ac:dyDescent="0.25">
      <c r="E9525" s="64"/>
    </row>
    <row r="9526" spans="5:5" x14ac:dyDescent="0.25">
      <c r="E9526" s="64"/>
    </row>
    <row r="9527" spans="5:5" x14ac:dyDescent="0.25">
      <c r="E9527"/>
    </row>
    <row r="9528" spans="5:5" x14ac:dyDescent="0.25">
      <c r="E9528" s="64"/>
    </row>
    <row r="9529" spans="5:5" x14ac:dyDescent="0.25">
      <c r="E9529" s="64"/>
    </row>
    <row r="9530" spans="5:5" x14ac:dyDescent="0.25">
      <c r="E9530" s="64"/>
    </row>
    <row r="9531" spans="5:5" x14ac:dyDescent="0.25">
      <c r="E9531" s="64"/>
    </row>
    <row r="9532" spans="5:5" x14ac:dyDescent="0.25">
      <c r="E9532"/>
    </row>
    <row r="9533" spans="5:5" x14ac:dyDescent="0.25">
      <c r="E9533" s="64"/>
    </row>
    <row r="9534" spans="5:5" x14ac:dyDescent="0.25">
      <c r="E9534" s="64"/>
    </row>
    <row r="9535" spans="5:5" x14ac:dyDescent="0.25">
      <c r="E9535" s="64"/>
    </row>
    <row r="9536" spans="5:5" x14ac:dyDescent="0.25">
      <c r="E9536" s="64"/>
    </row>
    <row r="9537" spans="5:5" x14ac:dyDescent="0.25">
      <c r="E9537" s="64"/>
    </row>
    <row r="9538" spans="5:5" x14ac:dyDescent="0.25">
      <c r="E9538"/>
    </row>
    <row r="9539" spans="5:5" x14ac:dyDescent="0.25">
      <c r="E9539"/>
    </row>
    <row r="9540" spans="5:5" x14ac:dyDescent="0.25">
      <c r="E9540" s="64"/>
    </row>
    <row r="9541" spans="5:5" x14ac:dyDescent="0.25">
      <c r="E9541" s="64"/>
    </row>
    <row r="9542" spans="5:5" x14ac:dyDescent="0.25">
      <c r="E9542" s="64"/>
    </row>
    <row r="9543" spans="5:5" x14ac:dyDescent="0.25">
      <c r="E9543" s="64"/>
    </row>
    <row r="9544" spans="5:5" x14ac:dyDescent="0.25">
      <c r="E9544" s="64"/>
    </row>
    <row r="9545" spans="5:5" x14ac:dyDescent="0.25">
      <c r="E9545" s="64"/>
    </row>
    <row r="9546" spans="5:5" x14ac:dyDescent="0.25">
      <c r="E9546" s="64"/>
    </row>
    <row r="9547" spans="5:5" x14ac:dyDescent="0.25">
      <c r="E9547" s="64"/>
    </row>
    <row r="9548" spans="5:5" x14ac:dyDescent="0.25">
      <c r="E9548" s="64"/>
    </row>
    <row r="9549" spans="5:5" x14ac:dyDescent="0.25">
      <c r="E9549" s="64"/>
    </row>
    <row r="9550" spans="5:5" x14ac:dyDescent="0.25">
      <c r="E9550" s="64"/>
    </row>
    <row r="9551" spans="5:5" x14ac:dyDescent="0.25">
      <c r="E9551"/>
    </row>
    <row r="9552" spans="5:5" x14ac:dyDescent="0.25">
      <c r="E9552" s="64"/>
    </row>
    <row r="9553" spans="5:5" x14ac:dyDescent="0.25">
      <c r="E9553"/>
    </row>
    <row r="9554" spans="5:5" x14ac:dyDescent="0.25">
      <c r="E9554"/>
    </row>
    <row r="9555" spans="5:5" x14ac:dyDescent="0.25">
      <c r="E9555" s="64"/>
    </row>
    <row r="9556" spans="5:5" x14ac:dyDescent="0.25">
      <c r="E9556" s="64"/>
    </row>
    <row r="9557" spans="5:5" x14ac:dyDescent="0.25">
      <c r="E9557" s="64"/>
    </row>
    <row r="9558" spans="5:5" x14ac:dyDescent="0.25">
      <c r="E9558" s="64"/>
    </row>
    <row r="9559" spans="5:5" x14ac:dyDescent="0.25">
      <c r="E9559" s="64"/>
    </row>
    <row r="9560" spans="5:5" x14ac:dyDescent="0.25">
      <c r="E9560" s="64"/>
    </row>
    <row r="9561" spans="5:5" x14ac:dyDescent="0.25">
      <c r="E9561" s="64"/>
    </row>
    <row r="9562" spans="5:5" x14ac:dyDescent="0.25">
      <c r="E9562" s="64"/>
    </row>
    <row r="9563" spans="5:5" x14ac:dyDescent="0.25">
      <c r="E9563" s="64"/>
    </row>
    <row r="9564" spans="5:5" x14ac:dyDescent="0.25">
      <c r="E9564" s="64"/>
    </row>
    <row r="9565" spans="5:5" x14ac:dyDescent="0.25">
      <c r="E9565" s="64"/>
    </row>
    <row r="9566" spans="5:5" x14ac:dyDescent="0.25">
      <c r="E9566" s="64"/>
    </row>
    <row r="9567" spans="5:5" x14ac:dyDescent="0.25">
      <c r="E9567"/>
    </row>
    <row r="9568" spans="5:5" x14ac:dyDescent="0.25">
      <c r="E9568" s="64"/>
    </row>
    <row r="9569" spans="5:5" x14ac:dyDescent="0.25">
      <c r="E9569" s="64"/>
    </row>
    <row r="9570" spans="5:5" x14ac:dyDescent="0.25">
      <c r="E9570" s="64"/>
    </row>
    <row r="9571" spans="5:5" x14ac:dyDescent="0.25">
      <c r="E9571" s="64"/>
    </row>
    <row r="9572" spans="5:5" x14ac:dyDescent="0.25">
      <c r="E9572" s="64"/>
    </row>
    <row r="9573" spans="5:5" x14ac:dyDescent="0.25">
      <c r="E9573"/>
    </row>
    <row r="9574" spans="5:5" x14ac:dyDescent="0.25">
      <c r="E9574"/>
    </row>
    <row r="9575" spans="5:5" x14ac:dyDescent="0.25">
      <c r="E9575" s="64"/>
    </row>
    <row r="9576" spans="5:5" x14ac:dyDescent="0.25">
      <c r="E9576" s="64"/>
    </row>
    <row r="9577" spans="5:5" x14ac:dyDescent="0.25">
      <c r="E9577" s="64"/>
    </row>
    <row r="9578" spans="5:5" x14ac:dyDescent="0.25">
      <c r="E9578"/>
    </row>
    <row r="9579" spans="5:5" x14ac:dyDescent="0.25">
      <c r="E9579" s="64"/>
    </row>
    <row r="9580" spans="5:5" x14ac:dyDescent="0.25">
      <c r="E9580" s="64"/>
    </row>
    <row r="9581" spans="5:5" x14ac:dyDescent="0.25">
      <c r="E9581"/>
    </row>
    <row r="9582" spans="5:5" x14ac:dyDescent="0.25">
      <c r="E9582" s="64"/>
    </row>
    <row r="9583" spans="5:5" x14ac:dyDescent="0.25">
      <c r="E9583" s="64"/>
    </row>
    <row r="9584" spans="5:5" x14ac:dyDescent="0.25">
      <c r="E9584" s="64"/>
    </row>
    <row r="9585" spans="5:5" x14ac:dyDescent="0.25">
      <c r="E9585" s="64"/>
    </row>
    <row r="9586" spans="5:5" x14ac:dyDescent="0.25">
      <c r="E9586" s="64"/>
    </row>
    <row r="9587" spans="5:5" x14ac:dyDescent="0.25">
      <c r="E9587" s="64"/>
    </row>
    <row r="9588" spans="5:5" x14ac:dyDescent="0.25">
      <c r="E9588" s="64"/>
    </row>
    <row r="9589" spans="5:5" x14ac:dyDescent="0.25">
      <c r="E9589" s="64"/>
    </row>
    <row r="9590" spans="5:5" x14ac:dyDescent="0.25">
      <c r="E9590" s="64"/>
    </row>
    <row r="9591" spans="5:5" x14ac:dyDescent="0.25">
      <c r="E9591" s="64"/>
    </row>
    <row r="9592" spans="5:5" x14ac:dyDescent="0.25">
      <c r="E9592" s="64"/>
    </row>
    <row r="9593" spans="5:5" x14ac:dyDescent="0.25">
      <c r="E9593" s="64"/>
    </row>
    <row r="9594" spans="5:5" x14ac:dyDescent="0.25">
      <c r="E9594" s="64"/>
    </row>
    <row r="9595" spans="5:5" x14ac:dyDescent="0.25">
      <c r="E9595" s="64"/>
    </row>
    <row r="9596" spans="5:5" x14ac:dyDescent="0.25">
      <c r="E9596" s="64"/>
    </row>
    <row r="9597" spans="5:5" x14ac:dyDescent="0.25">
      <c r="E9597" s="64"/>
    </row>
    <row r="9598" spans="5:5" x14ac:dyDescent="0.25">
      <c r="E9598" s="64"/>
    </row>
    <row r="9599" spans="5:5" x14ac:dyDescent="0.25">
      <c r="E9599"/>
    </row>
    <row r="9600" spans="5:5" x14ac:dyDescent="0.25">
      <c r="E9600" s="64"/>
    </row>
    <row r="9601" spans="5:5" x14ac:dyDescent="0.25">
      <c r="E9601" s="64"/>
    </row>
    <row r="9602" spans="5:5" x14ac:dyDescent="0.25">
      <c r="E9602" s="64"/>
    </row>
    <row r="9603" spans="5:5" x14ac:dyDescent="0.25">
      <c r="E9603" s="64"/>
    </row>
    <row r="9604" spans="5:5" x14ac:dyDescent="0.25">
      <c r="E9604" s="64"/>
    </row>
    <row r="9605" spans="5:5" x14ac:dyDescent="0.25">
      <c r="E9605" s="64"/>
    </row>
    <row r="9606" spans="5:5" x14ac:dyDescent="0.25">
      <c r="E9606" s="64"/>
    </row>
    <row r="9607" spans="5:5" x14ac:dyDescent="0.25">
      <c r="E9607" s="64"/>
    </row>
    <row r="9608" spans="5:5" x14ac:dyDescent="0.25">
      <c r="E9608" s="64"/>
    </row>
    <row r="9609" spans="5:5" x14ac:dyDescent="0.25">
      <c r="E9609" s="64"/>
    </row>
    <row r="9610" spans="5:5" x14ac:dyDescent="0.25">
      <c r="E9610"/>
    </row>
    <row r="9611" spans="5:5" x14ac:dyDescent="0.25">
      <c r="E9611" s="64"/>
    </row>
    <row r="9612" spans="5:5" x14ac:dyDescent="0.25">
      <c r="E9612" s="64"/>
    </row>
    <row r="9613" spans="5:5" x14ac:dyDescent="0.25">
      <c r="E9613" s="64"/>
    </row>
    <row r="9614" spans="5:5" x14ac:dyDescent="0.25">
      <c r="E9614" s="64"/>
    </row>
    <row r="9615" spans="5:5" x14ac:dyDescent="0.25">
      <c r="E9615" s="64"/>
    </row>
    <row r="9616" spans="5:5" x14ac:dyDescent="0.25">
      <c r="E9616" s="64"/>
    </row>
    <row r="9617" spans="5:5" x14ac:dyDescent="0.25">
      <c r="E9617" s="64"/>
    </row>
    <row r="9618" spans="5:5" x14ac:dyDescent="0.25">
      <c r="E9618"/>
    </row>
    <row r="9619" spans="5:5" x14ac:dyDescent="0.25">
      <c r="E9619" s="64"/>
    </row>
    <row r="9620" spans="5:5" x14ac:dyDescent="0.25">
      <c r="E9620"/>
    </row>
    <row r="9621" spans="5:5" x14ac:dyDescent="0.25">
      <c r="E9621"/>
    </row>
    <row r="9622" spans="5:5" x14ac:dyDescent="0.25">
      <c r="E9622" s="64"/>
    </row>
    <row r="9623" spans="5:5" x14ac:dyDescent="0.25">
      <c r="E9623"/>
    </row>
    <row r="9624" spans="5:5" x14ac:dyDescent="0.25">
      <c r="E9624" s="64"/>
    </row>
    <row r="9625" spans="5:5" x14ac:dyDescent="0.25">
      <c r="E9625"/>
    </row>
    <row r="9626" spans="5:5" x14ac:dyDescent="0.25">
      <c r="E9626" s="64"/>
    </row>
    <row r="9627" spans="5:5" x14ac:dyDescent="0.25">
      <c r="E9627" s="64"/>
    </row>
    <row r="9628" spans="5:5" x14ac:dyDescent="0.25">
      <c r="E9628" s="64"/>
    </row>
    <row r="9629" spans="5:5" x14ac:dyDescent="0.25">
      <c r="E9629" s="64"/>
    </row>
    <row r="9630" spans="5:5" x14ac:dyDescent="0.25">
      <c r="E9630" s="64"/>
    </row>
    <row r="9631" spans="5:5" x14ac:dyDescent="0.25">
      <c r="E9631" s="64"/>
    </row>
    <row r="9632" spans="5:5" x14ac:dyDescent="0.25">
      <c r="E9632" s="64"/>
    </row>
    <row r="9633" spans="5:5" x14ac:dyDescent="0.25">
      <c r="E9633" s="64"/>
    </row>
    <row r="9634" spans="5:5" x14ac:dyDescent="0.25">
      <c r="E9634" s="64"/>
    </row>
    <row r="9635" spans="5:5" x14ac:dyDescent="0.25">
      <c r="E9635"/>
    </row>
    <row r="9636" spans="5:5" x14ac:dyDescent="0.25">
      <c r="E9636"/>
    </row>
    <row r="9637" spans="5:5" x14ac:dyDescent="0.25">
      <c r="E9637"/>
    </row>
    <row r="9638" spans="5:5" x14ac:dyDescent="0.25">
      <c r="E9638" s="64"/>
    </row>
    <row r="9639" spans="5:5" x14ac:dyDescent="0.25">
      <c r="E9639"/>
    </row>
    <row r="9640" spans="5:5" x14ac:dyDescent="0.25">
      <c r="E9640" s="64"/>
    </row>
    <row r="9641" spans="5:5" x14ac:dyDescent="0.25">
      <c r="E9641" s="64"/>
    </row>
    <row r="9642" spans="5:5" x14ac:dyDescent="0.25">
      <c r="E9642" s="64"/>
    </row>
    <row r="9643" spans="5:5" x14ac:dyDescent="0.25">
      <c r="E9643"/>
    </row>
    <row r="9644" spans="5:5" x14ac:dyDescent="0.25">
      <c r="E9644" s="64"/>
    </row>
    <row r="9645" spans="5:5" x14ac:dyDescent="0.25">
      <c r="E9645" s="64"/>
    </row>
    <row r="9646" spans="5:5" x14ac:dyDescent="0.25">
      <c r="E9646"/>
    </row>
    <row r="9647" spans="5:5" x14ac:dyDescent="0.25">
      <c r="E9647" s="64"/>
    </row>
    <row r="9648" spans="5:5" x14ac:dyDescent="0.25">
      <c r="E9648" s="64"/>
    </row>
    <row r="9649" spans="5:5" x14ac:dyDescent="0.25">
      <c r="E9649"/>
    </row>
    <row r="9650" spans="5:5" x14ac:dyDescent="0.25">
      <c r="E9650" s="64"/>
    </row>
    <row r="9651" spans="5:5" x14ac:dyDescent="0.25">
      <c r="E9651" s="64"/>
    </row>
    <row r="9652" spans="5:5" x14ac:dyDescent="0.25">
      <c r="E9652" s="64"/>
    </row>
    <row r="9653" spans="5:5" x14ac:dyDescent="0.25">
      <c r="E9653" s="64"/>
    </row>
    <row r="9654" spans="5:5" x14ac:dyDescent="0.25">
      <c r="E9654" s="64"/>
    </row>
    <row r="9655" spans="5:5" x14ac:dyDescent="0.25">
      <c r="E9655" s="64"/>
    </row>
    <row r="9656" spans="5:5" x14ac:dyDescent="0.25">
      <c r="E9656" s="64"/>
    </row>
    <row r="9657" spans="5:5" x14ac:dyDescent="0.25">
      <c r="E9657" s="64"/>
    </row>
    <row r="9658" spans="5:5" x14ac:dyDescent="0.25">
      <c r="E9658" s="64"/>
    </row>
    <row r="9659" spans="5:5" x14ac:dyDescent="0.25">
      <c r="E9659"/>
    </row>
    <row r="9660" spans="5:5" x14ac:dyDescent="0.25">
      <c r="E9660"/>
    </row>
    <row r="9661" spans="5:5" x14ac:dyDescent="0.25">
      <c r="E9661"/>
    </row>
    <row r="9662" spans="5:5" x14ac:dyDescent="0.25">
      <c r="E9662"/>
    </row>
    <row r="9663" spans="5:5" x14ac:dyDescent="0.25">
      <c r="E9663" s="64"/>
    </row>
    <row r="9664" spans="5:5" x14ac:dyDescent="0.25">
      <c r="E9664" s="64"/>
    </row>
    <row r="9665" spans="5:5" x14ac:dyDescent="0.25">
      <c r="E9665" s="64"/>
    </row>
    <row r="9666" spans="5:5" x14ac:dyDescent="0.25">
      <c r="E9666" s="64"/>
    </row>
    <row r="9667" spans="5:5" x14ac:dyDescent="0.25">
      <c r="E9667" s="64"/>
    </row>
    <row r="9668" spans="5:5" x14ac:dyDescent="0.25">
      <c r="E9668" s="64"/>
    </row>
    <row r="9669" spans="5:5" x14ac:dyDescent="0.25">
      <c r="E9669" s="64"/>
    </row>
    <row r="9670" spans="5:5" x14ac:dyDescent="0.25">
      <c r="E9670" s="64"/>
    </row>
    <row r="9671" spans="5:5" x14ac:dyDescent="0.25">
      <c r="E9671" s="64"/>
    </row>
    <row r="9672" spans="5:5" x14ac:dyDescent="0.25">
      <c r="E9672" s="64"/>
    </row>
    <row r="9673" spans="5:5" x14ac:dyDescent="0.25">
      <c r="E9673" s="64"/>
    </row>
    <row r="9674" spans="5:5" x14ac:dyDescent="0.25">
      <c r="E9674" s="64"/>
    </row>
    <row r="9675" spans="5:5" x14ac:dyDescent="0.25">
      <c r="E9675"/>
    </row>
    <row r="9676" spans="5:5" x14ac:dyDescent="0.25">
      <c r="E9676" s="64"/>
    </row>
    <row r="9677" spans="5:5" x14ac:dyDescent="0.25">
      <c r="E9677" s="64"/>
    </row>
    <row r="9678" spans="5:5" x14ac:dyDescent="0.25">
      <c r="E9678" s="64"/>
    </row>
    <row r="9679" spans="5:5" x14ac:dyDescent="0.25">
      <c r="E9679" s="64"/>
    </row>
    <row r="9680" spans="5:5" x14ac:dyDescent="0.25">
      <c r="E9680" s="64"/>
    </row>
    <row r="9681" spans="5:5" x14ac:dyDescent="0.25">
      <c r="E9681" s="64"/>
    </row>
    <row r="9682" spans="5:5" x14ac:dyDescent="0.25">
      <c r="E9682" s="64"/>
    </row>
    <row r="9683" spans="5:5" x14ac:dyDescent="0.25">
      <c r="E9683" s="64"/>
    </row>
    <row r="9684" spans="5:5" x14ac:dyDescent="0.25">
      <c r="E9684" s="64"/>
    </row>
    <row r="9685" spans="5:5" x14ac:dyDescent="0.25">
      <c r="E9685" s="64"/>
    </row>
    <row r="9686" spans="5:5" x14ac:dyDescent="0.25">
      <c r="E9686" s="64"/>
    </row>
    <row r="9687" spans="5:5" x14ac:dyDescent="0.25">
      <c r="E9687" s="64"/>
    </row>
    <row r="9688" spans="5:5" x14ac:dyDescent="0.25">
      <c r="E9688"/>
    </row>
    <row r="9689" spans="5:5" x14ac:dyDescent="0.25">
      <c r="E9689" s="64"/>
    </row>
    <row r="9690" spans="5:5" x14ac:dyDescent="0.25">
      <c r="E9690" s="64"/>
    </row>
    <row r="9691" spans="5:5" x14ac:dyDescent="0.25">
      <c r="E9691" s="64"/>
    </row>
    <row r="9692" spans="5:5" x14ac:dyDescent="0.25">
      <c r="E9692"/>
    </row>
    <row r="9693" spans="5:5" x14ac:dyDescent="0.25">
      <c r="E9693" s="64"/>
    </row>
    <row r="9694" spans="5:5" x14ac:dyDescent="0.25">
      <c r="E9694" s="64"/>
    </row>
    <row r="9695" spans="5:5" x14ac:dyDescent="0.25">
      <c r="E9695" s="64"/>
    </row>
    <row r="9696" spans="5:5" x14ac:dyDescent="0.25">
      <c r="E9696"/>
    </row>
    <row r="9697" spans="5:5" x14ac:dyDescent="0.25">
      <c r="E9697" s="64"/>
    </row>
    <row r="9698" spans="5:5" x14ac:dyDescent="0.25">
      <c r="E9698"/>
    </row>
    <row r="9699" spans="5:5" x14ac:dyDescent="0.25">
      <c r="E9699"/>
    </row>
    <row r="9700" spans="5:5" x14ac:dyDescent="0.25">
      <c r="E9700" s="64"/>
    </row>
    <row r="9701" spans="5:5" x14ac:dyDescent="0.25">
      <c r="E9701" s="64"/>
    </row>
    <row r="9702" spans="5:5" x14ac:dyDescent="0.25">
      <c r="E9702" s="64"/>
    </row>
    <row r="9703" spans="5:5" x14ac:dyDescent="0.25">
      <c r="E9703"/>
    </row>
    <row r="9704" spans="5:5" x14ac:dyDescent="0.25">
      <c r="E9704" s="64"/>
    </row>
    <row r="9705" spans="5:5" x14ac:dyDescent="0.25">
      <c r="E9705" s="64"/>
    </row>
    <row r="9706" spans="5:5" x14ac:dyDescent="0.25">
      <c r="E9706" s="64"/>
    </row>
    <row r="9707" spans="5:5" x14ac:dyDescent="0.25">
      <c r="E9707"/>
    </row>
    <row r="9708" spans="5:5" x14ac:dyDescent="0.25">
      <c r="E9708" s="64"/>
    </row>
    <row r="9709" spans="5:5" x14ac:dyDescent="0.25">
      <c r="E9709" s="64"/>
    </row>
    <row r="9710" spans="5:5" x14ac:dyDescent="0.25">
      <c r="E9710"/>
    </row>
    <row r="9711" spans="5:5" x14ac:dyDescent="0.25">
      <c r="E9711"/>
    </row>
    <row r="9712" spans="5:5" x14ac:dyDescent="0.25">
      <c r="E9712" s="64"/>
    </row>
    <row r="9713" spans="5:5" x14ac:dyDescent="0.25">
      <c r="E9713" s="64"/>
    </row>
    <row r="9714" spans="5:5" x14ac:dyDescent="0.25">
      <c r="E9714" s="64"/>
    </row>
    <row r="9715" spans="5:5" x14ac:dyDescent="0.25">
      <c r="E9715"/>
    </row>
    <row r="9716" spans="5:5" x14ac:dyDescent="0.25">
      <c r="E9716" s="64"/>
    </row>
    <row r="9717" spans="5:5" x14ac:dyDescent="0.25">
      <c r="E9717" s="64"/>
    </row>
    <row r="9718" spans="5:5" x14ac:dyDescent="0.25">
      <c r="E9718"/>
    </row>
    <row r="9719" spans="5:5" x14ac:dyDescent="0.25">
      <c r="E9719" s="64"/>
    </row>
    <row r="9720" spans="5:5" x14ac:dyDescent="0.25">
      <c r="E9720" s="64"/>
    </row>
    <row r="9721" spans="5:5" x14ac:dyDescent="0.25">
      <c r="E9721" s="64"/>
    </row>
    <row r="9722" spans="5:5" x14ac:dyDescent="0.25">
      <c r="E9722"/>
    </row>
    <row r="9723" spans="5:5" x14ac:dyDescent="0.25">
      <c r="E9723"/>
    </row>
    <row r="9724" spans="5:5" x14ac:dyDescent="0.25">
      <c r="E9724" s="64"/>
    </row>
    <row r="9725" spans="5:5" x14ac:dyDescent="0.25">
      <c r="E9725" s="64"/>
    </row>
    <row r="9726" spans="5:5" x14ac:dyDescent="0.25">
      <c r="E9726" s="64"/>
    </row>
    <row r="9727" spans="5:5" x14ac:dyDescent="0.25">
      <c r="E9727" s="64"/>
    </row>
    <row r="9728" spans="5:5" x14ac:dyDescent="0.25">
      <c r="E9728" s="64"/>
    </row>
    <row r="9729" spans="5:5" x14ac:dyDescent="0.25">
      <c r="E9729"/>
    </row>
    <row r="9730" spans="5:5" x14ac:dyDescent="0.25">
      <c r="E9730"/>
    </row>
    <row r="9731" spans="5:5" x14ac:dyDescent="0.25">
      <c r="E9731" s="64"/>
    </row>
    <row r="9732" spans="5:5" x14ac:dyDescent="0.25">
      <c r="E9732" s="64"/>
    </row>
    <row r="9733" spans="5:5" x14ac:dyDescent="0.25">
      <c r="E9733" s="64"/>
    </row>
    <row r="9734" spans="5:5" x14ac:dyDescent="0.25">
      <c r="E9734" s="64"/>
    </row>
    <row r="9735" spans="5:5" x14ac:dyDescent="0.25">
      <c r="E9735" s="64"/>
    </row>
    <row r="9736" spans="5:5" x14ac:dyDescent="0.25">
      <c r="E9736"/>
    </row>
    <row r="9737" spans="5:5" x14ac:dyDescent="0.25">
      <c r="E9737" s="64"/>
    </row>
    <row r="9738" spans="5:5" x14ac:dyDescent="0.25">
      <c r="E9738"/>
    </row>
    <row r="9739" spans="5:5" x14ac:dyDescent="0.25">
      <c r="E9739"/>
    </row>
    <row r="9740" spans="5:5" x14ac:dyDescent="0.25">
      <c r="E9740" s="64"/>
    </row>
    <row r="9741" spans="5:5" x14ac:dyDescent="0.25">
      <c r="E9741"/>
    </row>
    <row r="9742" spans="5:5" x14ac:dyDescent="0.25">
      <c r="E9742" s="64"/>
    </row>
    <row r="9743" spans="5:5" x14ac:dyDescent="0.25">
      <c r="E9743" s="64"/>
    </row>
    <row r="9744" spans="5:5" x14ac:dyDescent="0.25">
      <c r="E9744"/>
    </row>
    <row r="9745" spans="5:5" x14ac:dyDescent="0.25">
      <c r="E9745" s="64"/>
    </row>
    <row r="9746" spans="5:5" x14ac:dyDescent="0.25">
      <c r="E9746" s="64"/>
    </row>
    <row r="9747" spans="5:5" x14ac:dyDescent="0.25">
      <c r="E9747"/>
    </row>
    <row r="9748" spans="5:5" x14ac:dyDescent="0.25">
      <c r="E9748"/>
    </row>
    <row r="9749" spans="5:5" x14ac:dyDescent="0.25">
      <c r="E9749" s="64"/>
    </row>
    <row r="9750" spans="5:5" x14ac:dyDescent="0.25">
      <c r="E9750" s="64"/>
    </row>
    <row r="9751" spans="5:5" x14ac:dyDescent="0.25">
      <c r="E9751" s="64"/>
    </row>
    <row r="9752" spans="5:5" x14ac:dyDescent="0.25">
      <c r="E9752" s="64"/>
    </row>
    <row r="9753" spans="5:5" x14ac:dyDescent="0.25">
      <c r="E9753"/>
    </row>
    <row r="9754" spans="5:5" x14ac:dyDescent="0.25">
      <c r="E9754" s="64"/>
    </row>
    <row r="9755" spans="5:5" x14ac:dyDescent="0.25">
      <c r="E9755" s="64"/>
    </row>
    <row r="9756" spans="5:5" x14ac:dyDescent="0.25">
      <c r="E9756" s="64"/>
    </row>
    <row r="9757" spans="5:5" x14ac:dyDescent="0.25">
      <c r="E9757" s="64"/>
    </row>
    <row r="9758" spans="5:5" x14ac:dyDescent="0.25">
      <c r="E9758" s="64"/>
    </row>
    <row r="9759" spans="5:5" x14ac:dyDescent="0.25">
      <c r="E9759" s="64"/>
    </row>
    <row r="9760" spans="5:5" x14ac:dyDescent="0.25">
      <c r="E9760" s="64"/>
    </row>
    <row r="9761" spans="5:5" x14ac:dyDescent="0.25">
      <c r="E9761" s="64"/>
    </row>
    <row r="9762" spans="5:5" x14ac:dyDescent="0.25">
      <c r="E9762"/>
    </row>
    <row r="9763" spans="5:5" x14ac:dyDescent="0.25">
      <c r="E9763" s="64"/>
    </row>
    <row r="9764" spans="5:5" x14ac:dyDescent="0.25">
      <c r="E9764" s="64"/>
    </row>
    <row r="9765" spans="5:5" x14ac:dyDescent="0.25">
      <c r="E9765" s="64"/>
    </row>
    <row r="9766" spans="5:5" x14ac:dyDescent="0.25">
      <c r="E9766"/>
    </row>
    <row r="9767" spans="5:5" x14ac:dyDescent="0.25">
      <c r="E9767" s="64"/>
    </row>
    <row r="9768" spans="5:5" x14ac:dyDescent="0.25">
      <c r="E9768" s="64"/>
    </row>
    <row r="9769" spans="5:5" x14ac:dyDescent="0.25">
      <c r="E9769" s="64"/>
    </row>
    <row r="9770" spans="5:5" x14ac:dyDescent="0.25">
      <c r="E9770" s="64"/>
    </row>
    <row r="9771" spans="5:5" x14ac:dyDescent="0.25">
      <c r="E9771" s="64"/>
    </row>
    <row r="9772" spans="5:5" x14ac:dyDescent="0.25">
      <c r="E9772" s="64"/>
    </row>
    <row r="9773" spans="5:5" x14ac:dyDescent="0.25">
      <c r="E9773" s="64"/>
    </row>
    <row r="9774" spans="5:5" x14ac:dyDescent="0.25">
      <c r="E9774" s="64"/>
    </row>
    <row r="9775" spans="5:5" x14ac:dyDescent="0.25">
      <c r="E9775"/>
    </row>
    <row r="9776" spans="5:5" x14ac:dyDescent="0.25">
      <c r="E9776" s="64"/>
    </row>
    <row r="9777" spans="5:5" x14ac:dyDescent="0.25">
      <c r="E9777"/>
    </row>
    <row r="9778" spans="5:5" x14ac:dyDescent="0.25">
      <c r="E9778"/>
    </row>
    <row r="9779" spans="5:5" x14ac:dyDescent="0.25">
      <c r="E9779" s="64"/>
    </row>
    <row r="9780" spans="5:5" x14ac:dyDescent="0.25">
      <c r="E9780"/>
    </row>
    <row r="9781" spans="5:5" x14ac:dyDescent="0.25">
      <c r="E9781" s="64"/>
    </row>
    <row r="9782" spans="5:5" x14ac:dyDescent="0.25">
      <c r="E9782"/>
    </row>
    <row r="9783" spans="5:5" x14ac:dyDescent="0.25">
      <c r="E9783"/>
    </row>
    <row r="9784" spans="5:5" x14ac:dyDescent="0.25">
      <c r="E9784"/>
    </row>
    <row r="9785" spans="5:5" x14ac:dyDescent="0.25">
      <c r="E9785" s="64"/>
    </row>
    <row r="9786" spans="5:5" x14ac:dyDescent="0.25">
      <c r="E9786" s="64"/>
    </row>
    <row r="9787" spans="5:5" x14ac:dyDescent="0.25">
      <c r="E9787" s="64"/>
    </row>
    <row r="9788" spans="5:5" x14ac:dyDescent="0.25">
      <c r="E9788"/>
    </row>
    <row r="9789" spans="5:5" x14ac:dyDescent="0.25">
      <c r="E9789"/>
    </row>
    <row r="9790" spans="5:5" x14ac:dyDescent="0.25">
      <c r="E9790"/>
    </row>
    <row r="9791" spans="5:5" x14ac:dyDescent="0.25">
      <c r="E9791"/>
    </row>
    <row r="9792" spans="5:5" x14ac:dyDescent="0.25">
      <c r="E9792" s="64"/>
    </row>
    <row r="9793" spans="5:5" x14ac:dyDescent="0.25">
      <c r="E9793" s="64"/>
    </row>
    <row r="9794" spans="5:5" x14ac:dyDescent="0.25">
      <c r="E9794" s="64"/>
    </row>
    <row r="9795" spans="5:5" x14ac:dyDescent="0.25">
      <c r="E9795" s="64"/>
    </row>
    <row r="9796" spans="5:5" x14ac:dyDescent="0.25">
      <c r="E9796"/>
    </row>
    <row r="9797" spans="5:5" x14ac:dyDescent="0.25">
      <c r="E9797" s="64"/>
    </row>
    <row r="9798" spans="5:5" x14ac:dyDescent="0.25">
      <c r="E9798"/>
    </row>
    <row r="9799" spans="5:5" x14ac:dyDescent="0.25">
      <c r="E9799" s="64"/>
    </row>
    <row r="9800" spans="5:5" x14ac:dyDescent="0.25">
      <c r="E9800" s="64"/>
    </row>
    <row r="9801" spans="5:5" x14ac:dyDescent="0.25">
      <c r="E9801" s="64"/>
    </row>
    <row r="9802" spans="5:5" x14ac:dyDescent="0.25">
      <c r="E9802"/>
    </row>
    <row r="9803" spans="5:5" x14ac:dyDescent="0.25">
      <c r="E9803" s="64"/>
    </row>
    <row r="9804" spans="5:5" x14ac:dyDescent="0.25">
      <c r="E9804" s="64"/>
    </row>
    <row r="9805" spans="5:5" x14ac:dyDescent="0.25">
      <c r="E9805"/>
    </row>
    <row r="9806" spans="5:5" x14ac:dyDescent="0.25">
      <c r="E9806" s="64"/>
    </row>
    <row r="9807" spans="5:5" x14ac:dyDescent="0.25">
      <c r="E9807" s="64"/>
    </row>
    <row r="9808" spans="5:5" x14ac:dyDescent="0.25">
      <c r="E9808" s="64"/>
    </row>
    <row r="9809" spans="5:5" x14ac:dyDescent="0.25">
      <c r="E9809" s="64"/>
    </row>
    <row r="9810" spans="5:5" x14ac:dyDescent="0.25">
      <c r="E9810" s="64"/>
    </row>
    <row r="9811" spans="5:5" x14ac:dyDescent="0.25">
      <c r="E9811" s="64"/>
    </row>
    <row r="9812" spans="5:5" x14ac:dyDescent="0.25">
      <c r="E9812" s="64"/>
    </row>
    <row r="9813" spans="5:5" x14ac:dyDescent="0.25">
      <c r="E9813" s="64"/>
    </row>
    <row r="9814" spans="5:5" x14ac:dyDescent="0.25">
      <c r="E9814" s="64"/>
    </row>
    <row r="9815" spans="5:5" x14ac:dyDescent="0.25">
      <c r="E9815"/>
    </row>
    <row r="9816" spans="5:5" x14ac:dyDescent="0.25">
      <c r="E9816"/>
    </row>
    <row r="9817" spans="5:5" x14ac:dyDescent="0.25">
      <c r="E9817" s="64"/>
    </row>
    <row r="9818" spans="5:5" x14ac:dyDescent="0.25">
      <c r="E9818" s="64"/>
    </row>
    <row r="9819" spans="5:5" x14ac:dyDescent="0.25">
      <c r="E9819" s="64"/>
    </row>
    <row r="9820" spans="5:5" x14ac:dyDescent="0.25">
      <c r="E9820"/>
    </row>
    <row r="9821" spans="5:5" x14ac:dyDescent="0.25">
      <c r="E9821" s="64"/>
    </row>
    <row r="9822" spans="5:5" x14ac:dyDescent="0.25">
      <c r="E9822" s="64"/>
    </row>
    <row r="9823" spans="5:5" x14ac:dyDescent="0.25">
      <c r="E9823" s="64"/>
    </row>
    <row r="9824" spans="5:5" x14ac:dyDescent="0.25">
      <c r="E9824"/>
    </row>
    <row r="9825" spans="5:5" x14ac:dyDescent="0.25">
      <c r="E9825" s="64"/>
    </row>
    <row r="9826" spans="5:5" x14ac:dyDescent="0.25">
      <c r="E9826"/>
    </row>
    <row r="9827" spans="5:5" x14ac:dyDescent="0.25">
      <c r="E9827" s="64"/>
    </row>
    <row r="9828" spans="5:5" x14ac:dyDescent="0.25">
      <c r="E9828" s="64"/>
    </row>
    <row r="9829" spans="5:5" x14ac:dyDescent="0.25">
      <c r="E9829" s="64"/>
    </row>
    <row r="9830" spans="5:5" x14ac:dyDescent="0.25">
      <c r="E9830"/>
    </row>
    <row r="9831" spans="5:5" x14ac:dyDescent="0.25">
      <c r="E9831"/>
    </row>
    <row r="9832" spans="5:5" x14ac:dyDescent="0.25">
      <c r="E9832" s="64"/>
    </row>
    <row r="9833" spans="5:5" x14ac:dyDescent="0.25">
      <c r="E9833" s="64"/>
    </row>
    <row r="9834" spans="5:5" x14ac:dyDescent="0.25">
      <c r="E9834" s="64"/>
    </row>
    <row r="9835" spans="5:5" x14ac:dyDescent="0.25">
      <c r="E9835" s="64"/>
    </row>
    <row r="9836" spans="5:5" x14ac:dyDescent="0.25">
      <c r="E9836" s="64"/>
    </row>
    <row r="9837" spans="5:5" x14ac:dyDescent="0.25">
      <c r="E9837"/>
    </row>
    <row r="9838" spans="5:5" x14ac:dyDescent="0.25">
      <c r="E9838" s="64"/>
    </row>
    <row r="9839" spans="5:5" x14ac:dyDescent="0.25">
      <c r="E9839"/>
    </row>
    <row r="9840" spans="5:5" x14ac:dyDescent="0.25">
      <c r="E9840"/>
    </row>
    <row r="9841" spans="5:5" x14ac:dyDescent="0.25">
      <c r="E9841"/>
    </row>
    <row r="9842" spans="5:5" x14ac:dyDescent="0.25">
      <c r="E9842" s="64"/>
    </row>
    <row r="9843" spans="5:5" x14ac:dyDescent="0.25">
      <c r="E9843" s="64"/>
    </row>
    <row r="9844" spans="5:5" x14ac:dyDescent="0.25">
      <c r="E9844" s="64"/>
    </row>
    <row r="9845" spans="5:5" x14ac:dyDescent="0.25">
      <c r="E9845" s="64"/>
    </row>
    <row r="9846" spans="5:5" x14ac:dyDescent="0.25">
      <c r="E9846" s="64"/>
    </row>
    <row r="9847" spans="5:5" x14ac:dyDescent="0.25">
      <c r="E9847"/>
    </row>
    <row r="9848" spans="5:5" x14ac:dyDescent="0.25">
      <c r="E9848" s="64"/>
    </row>
    <row r="9849" spans="5:5" x14ac:dyDescent="0.25">
      <c r="E9849" s="64"/>
    </row>
    <row r="9850" spans="5:5" x14ac:dyDescent="0.25">
      <c r="E9850" s="64"/>
    </row>
    <row r="9851" spans="5:5" x14ac:dyDescent="0.25">
      <c r="E9851" s="64"/>
    </row>
    <row r="9852" spans="5:5" x14ac:dyDescent="0.25">
      <c r="E9852" s="64"/>
    </row>
    <row r="9853" spans="5:5" x14ac:dyDescent="0.25">
      <c r="E9853" s="64"/>
    </row>
    <row r="9854" spans="5:5" x14ac:dyDescent="0.25">
      <c r="E9854" s="64"/>
    </row>
    <row r="9855" spans="5:5" x14ac:dyDescent="0.25">
      <c r="E9855"/>
    </row>
    <row r="9856" spans="5:5" x14ac:dyDescent="0.25">
      <c r="E9856" s="64"/>
    </row>
    <row r="9857" spans="5:5" x14ac:dyDescent="0.25">
      <c r="E9857"/>
    </row>
    <row r="9858" spans="5:5" x14ac:dyDescent="0.25">
      <c r="E9858" s="64"/>
    </row>
    <row r="9859" spans="5:5" x14ac:dyDescent="0.25">
      <c r="E9859"/>
    </row>
    <row r="9860" spans="5:5" x14ac:dyDescent="0.25">
      <c r="E9860"/>
    </row>
    <row r="9861" spans="5:5" x14ac:dyDescent="0.25">
      <c r="E9861" s="64"/>
    </row>
    <row r="9862" spans="5:5" x14ac:dyDescent="0.25">
      <c r="E9862" s="64"/>
    </row>
    <row r="9863" spans="5:5" x14ac:dyDescent="0.25">
      <c r="E9863" s="64"/>
    </row>
    <row r="9864" spans="5:5" x14ac:dyDescent="0.25">
      <c r="E9864" s="64"/>
    </row>
    <row r="9865" spans="5:5" x14ac:dyDescent="0.25">
      <c r="E9865" s="64"/>
    </row>
    <row r="9866" spans="5:5" x14ac:dyDescent="0.25">
      <c r="E9866" s="64"/>
    </row>
    <row r="9867" spans="5:5" x14ac:dyDescent="0.25">
      <c r="E9867"/>
    </row>
    <row r="9868" spans="5:5" x14ac:dyDescent="0.25">
      <c r="E9868" s="64"/>
    </row>
    <row r="9869" spans="5:5" x14ac:dyDescent="0.25">
      <c r="E9869" s="64"/>
    </row>
    <row r="9870" spans="5:5" x14ac:dyDescent="0.25">
      <c r="E9870" s="64"/>
    </row>
    <row r="9871" spans="5:5" x14ac:dyDescent="0.25">
      <c r="E9871" s="64"/>
    </row>
    <row r="9872" spans="5:5" x14ac:dyDescent="0.25">
      <c r="E9872" s="64"/>
    </row>
    <row r="9873" spans="5:5" x14ac:dyDescent="0.25">
      <c r="E9873" s="64"/>
    </row>
    <row r="9874" spans="5:5" x14ac:dyDescent="0.25">
      <c r="E9874"/>
    </row>
    <row r="9875" spans="5:5" x14ac:dyDescent="0.25">
      <c r="E9875" s="64"/>
    </row>
    <row r="9876" spans="5:5" x14ac:dyDescent="0.25">
      <c r="E9876" s="64"/>
    </row>
    <row r="9877" spans="5:5" x14ac:dyDescent="0.25">
      <c r="E9877" s="64"/>
    </row>
    <row r="9878" spans="5:5" x14ac:dyDescent="0.25">
      <c r="E9878" s="64"/>
    </row>
    <row r="9879" spans="5:5" x14ac:dyDescent="0.25">
      <c r="E9879"/>
    </row>
    <row r="9880" spans="5:5" x14ac:dyDescent="0.25">
      <c r="E9880" s="64"/>
    </row>
    <row r="9881" spans="5:5" x14ac:dyDescent="0.25">
      <c r="E9881" s="64"/>
    </row>
    <row r="9882" spans="5:5" x14ac:dyDescent="0.25">
      <c r="E9882" s="64"/>
    </row>
    <row r="9883" spans="5:5" x14ac:dyDescent="0.25">
      <c r="E9883" s="64"/>
    </row>
    <row r="9884" spans="5:5" x14ac:dyDescent="0.25">
      <c r="E9884" s="64"/>
    </row>
    <row r="9885" spans="5:5" x14ac:dyDescent="0.25">
      <c r="E9885"/>
    </row>
    <row r="9886" spans="5:5" x14ac:dyDescent="0.25">
      <c r="E9886" s="64"/>
    </row>
    <row r="9887" spans="5:5" x14ac:dyDescent="0.25">
      <c r="E9887"/>
    </row>
    <row r="9888" spans="5:5" x14ac:dyDescent="0.25">
      <c r="E9888" s="64"/>
    </row>
    <row r="9889" spans="5:5" x14ac:dyDescent="0.25">
      <c r="E9889"/>
    </row>
    <row r="9890" spans="5:5" x14ac:dyDescent="0.25">
      <c r="E9890" s="64"/>
    </row>
    <row r="9891" spans="5:5" x14ac:dyDescent="0.25">
      <c r="E9891" s="64"/>
    </row>
    <row r="9892" spans="5:5" x14ac:dyDescent="0.25">
      <c r="E9892" s="64"/>
    </row>
    <row r="9893" spans="5:5" x14ac:dyDescent="0.25">
      <c r="E9893" s="64"/>
    </row>
    <row r="9894" spans="5:5" x14ac:dyDescent="0.25">
      <c r="E9894" s="64"/>
    </row>
    <row r="9895" spans="5:5" x14ac:dyDescent="0.25">
      <c r="E9895" s="64"/>
    </row>
    <row r="9896" spans="5:5" x14ac:dyDescent="0.25">
      <c r="E9896" s="64"/>
    </row>
    <row r="9897" spans="5:5" x14ac:dyDescent="0.25">
      <c r="E9897" s="64"/>
    </row>
    <row r="9898" spans="5:5" x14ac:dyDescent="0.25">
      <c r="E9898" s="64"/>
    </row>
    <row r="9899" spans="5:5" x14ac:dyDescent="0.25">
      <c r="E9899" s="64"/>
    </row>
    <row r="9900" spans="5:5" x14ac:dyDescent="0.25">
      <c r="E9900"/>
    </row>
    <row r="9901" spans="5:5" x14ac:dyDescent="0.25">
      <c r="E9901"/>
    </row>
    <row r="9902" spans="5:5" x14ac:dyDescent="0.25">
      <c r="E9902" s="64"/>
    </row>
    <row r="9903" spans="5:5" x14ac:dyDescent="0.25">
      <c r="E9903" s="64"/>
    </row>
    <row r="9904" spans="5:5" x14ac:dyDescent="0.25">
      <c r="E9904" s="64"/>
    </row>
    <row r="9905" spans="5:5" x14ac:dyDescent="0.25">
      <c r="E9905" s="64"/>
    </row>
    <row r="9906" spans="5:5" x14ac:dyDescent="0.25">
      <c r="E9906" s="64"/>
    </row>
    <row r="9907" spans="5:5" x14ac:dyDescent="0.25">
      <c r="E9907" s="64"/>
    </row>
    <row r="9908" spans="5:5" x14ac:dyDescent="0.25">
      <c r="E9908"/>
    </row>
    <row r="9909" spans="5:5" x14ac:dyDescent="0.25">
      <c r="E9909" s="64"/>
    </row>
    <row r="9910" spans="5:5" x14ac:dyDescent="0.25">
      <c r="E9910" s="64"/>
    </row>
    <row r="9911" spans="5:5" x14ac:dyDescent="0.25">
      <c r="E9911" s="64"/>
    </row>
    <row r="9912" spans="5:5" x14ac:dyDescent="0.25">
      <c r="E9912" s="64"/>
    </row>
    <row r="9913" spans="5:5" x14ac:dyDescent="0.25">
      <c r="E9913" s="64"/>
    </row>
    <row r="9914" spans="5:5" x14ac:dyDescent="0.25">
      <c r="E9914" s="64"/>
    </row>
    <row r="9915" spans="5:5" x14ac:dyDescent="0.25">
      <c r="E9915" s="64"/>
    </row>
    <row r="9916" spans="5:5" x14ac:dyDescent="0.25">
      <c r="E9916" s="64"/>
    </row>
    <row r="9917" spans="5:5" x14ac:dyDescent="0.25">
      <c r="E9917" s="64"/>
    </row>
    <row r="9918" spans="5:5" x14ac:dyDescent="0.25">
      <c r="E9918"/>
    </row>
    <row r="9919" spans="5:5" x14ac:dyDescent="0.25">
      <c r="E9919" s="64"/>
    </row>
    <row r="9920" spans="5:5" x14ac:dyDescent="0.25">
      <c r="E9920"/>
    </row>
    <row r="9921" spans="5:5" x14ac:dyDescent="0.25">
      <c r="E9921" s="64"/>
    </row>
    <row r="9922" spans="5:5" x14ac:dyDescent="0.25">
      <c r="E9922"/>
    </row>
    <row r="9923" spans="5:5" x14ac:dyDescent="0.25">
      <c r="E9923" s="64"/>
    </row>
    <row r="9924" spans="5:5" x14ac:dyDescent="0.25">
      <c r="E9924"/>
    </row>
    <row r="9925" spans="5:5" x14ac:dyDescent="0.25">
      <c r="E9925" s="64"/>
    </row>
    <row r="9926" spans="5:5" x14ac:dyDescent="0.25">
      <c r="E9926" s="64"/>
    </row>
    <row r="9927" spans="5:5" x14ac:dyDescent="0.25">
      <c r="E9927"/>
    </row>
    <row r="9928" spans="5:5" x14ac:dyDescent="0.25">
      <c r="E9928" s="64"/>
    </row>
    <row r="9929" spans="5:5" x14ac:dyDescent="0.25">
      <c r="E9929" s="64"/>
    </row>
    <row r="9930" spans="5:5" x14ac:dyDescent="0.25">
      <c r="E9930" s="64"/>
    </row>
    <row r="9931" spans="5:5" x14ac:dyDescent="0.25">
      <c r="E9931" s="64"/>
    </row>
    <row r="9932" spans="5:5" x14ac:dyDescent="0.25">
      <c r="E9932" s="64"/>
    </row>
    <row r="9933" spans="5:5" x14ac:dyDescent="0.25">
      <c r="E9933" s="64"/>
    </row>
    <row r="9934" spans="5:5" x14ac:dyDescent="0.25">
      <c r="E9934"/>
    </row>
    <row r="9935" spans="5:5" x14ac:dyDescent="0.25">
      <c r="E9935" s="64"/>
    </row>
    <row r="9936" spans="5:5" x14ac:dyDescent="0.25">
      <c r="E9936"/>
    </row>
    <row r="9937" spans="5:5" x14ac:dyDescent="0.25">
      <c r="E9937" s="64"/>
    </row>
    <row r="9938" spans="5:5" x14ac:dyDescent="0.25">
      <c r="E9938" s="64"/>
    </row>
    <row r="9939" spans="5:5" x14ac:dyDescent="0.25">
      <c r="E9939" s="64"/>
    </row>
    <row r="9940" spans="5:5" x14ac:dyDescent="0.25">
      <c r="E9940" s="64"/>
    </row>
    <row r="9941" spans="5:5" x14ac:dyDescent="0.25">
      <c r="E9941" s="64"/>
    </row>
    <row r="9942" spans="5:5" x14ac:dyDescent="0.25">
      <c r="E9942" s="64"/>
    </row>
    <row r="9943" spans="5:5" x14ac:dyDescent="0.25">
      <c r="E9943" s="64"/>
    </row>
    <row r="9944" spans="5:5" x14ac:dyDescent="0.25">
      <c r="E9944" s="64"/>
    </row>
    <row r="9945" spans="5:5" x14ac:dyDescent="0.25">
      <c r="E9945" s="64"/>
    </row>
    <row r="9946" spans="5:5" x14ac:dyDescent="0.25">
      <c r="E9946" s="64"/>
    </row>
    <row r="9947" spans="5:5" x14ac:dyDescent="0.25">
      <c r="E9947"/>
    </row>
    <row r="9948" spans="5:5" x14ac:dyDescent="0.25">
      <c r="E9948" s="64"/>
    </row>
    <row r="9949" spans="5:5" x14ac:dyDescent="0.25">
      <c r="E9949" s="64"/>
    </row>
    <row r="9950" spans="5:5" x14ac:dyDescent="0.25">
      <c r="E9950" s="64"/>
    </row>
    <row r="9951" spans="5:5" x14ac:dyDescent="0.25">
      <c r="E9951" s="64"/>
    </row>
    <row r="9952" spans="5:5" x14ac:dyDescent="0.25">
      <c r="E9952" s="64"/>
    </row>
    <row r="9953" spans="5:5" x14ac:dyDescent="0.25">
      <c r="E9953"/>
    </row>
    <row r="9954" spans="5:5" x14ac:dyDescent="0.25">
      <c r="E9954" s="64"/>
    </row>
    <row r="9955" spans="5:5" x14ac:dyDescent="0.25">
      <c r="E9955"/>
    </row>
    <row r="9956" spans="5:5" x14ac:dyDescent="0.25">
      <c r="E9956" s="64"/>
    </row>
    <row r="9957" spans="5:5" x14ac:dyDescent="0.25">
      <c r="E9957" s="64"/>
    </row>
    <row r="9958" spans="5:5" x14ac:dyDescent="0.25">
      <c r="E9958" s="64"/>
    </row>
    <row r="9959" spans="5:5" x14ac:dyDescent="0.25">
      <c r="E9959" s="64"/>
    </row>
    <row r="9960" spans="5:5" x14ac:dyDescent="0.25">
      <c r="E9960" s="64"/>
    </row>
    <row r="9961" spans="5:5" x14ac:dyDescent="0.25">
      <c r="E9961" s="64"/>
    </row>
    <row r="9962" spans="5:5" x14ac:dyDescent="0.25">
      <c r="E9962" s="64"/>
    </row>
    <row r="9963" spans="5:5" x14ac:dyDescent="0.25">
      <c r="E9963"/>
    </row>
    <row r="9964" spans="5:5" x14ac:dyDescent="0.25">
      <c r="E9964" s="64"/>
    </row>
    <row r="9965" spans="5:5" x14ac:dyDescent="0.25">
      <c r="E9965" s="64"/>
    </row>
    <row r="9966" spans="5:5" x14ac:dyDescent="0.25">
      <c r="E9966" s="64"/>
    </row>
    <row r="9967" spans="5:5" x14ac:dyDescent="0.25">
      <c r="E9967"/>
    </row>
    <row r="9968" spans="5:5" x14ac:dyDescent="0.25">
      <c r="E9968" s="64"/>
    </row>
    <row r="9969" spans="5:5" x14ac:dyDescent="0.25">
      <c r="E9969" s="64"/>
    </row>
    <row r="9970" spans="5:5" x14ac:dyDescent="0.25">
      <c r="E9970"/>
    </row>
    <row r="9971" spans="5:5" x14ac:dyDescent="0.25">
      <c r="E9971"/>
    </row>
    <row r="9972" spans="5:5" x14ac:dyDescent="0.25">
      <c r="E9972" s="64"/>
    </row>
    <row r="9973" spans="5:5" x14ac:dyDescent="0.25">
      <c r="E9973"/>
    </row>
    <row r="9974" spans="5:5" x14ac:dyDescent="0.25">
      <c r="E9974" s="64"/>
    </row>
    <row r="9975" spans="5:5" x14ac:dyDescent="0.25">
      <c r="E9975"/>
    </row>
    <row r="9976" spans="5:5" x14ac:dyDescent="0.25">
      <c r="E9976" s="64"/>
    </row>
    <row r="9977" spans="5:5" x14ac:dyDescent="0.25">
      <c r="E9977"/>
    </row>
    <row r="9978" spans="5:5" x14ac:dyDescent="0.25">
      <c r="E9978" s="64"/>
    </row>
    <row r="9979" spans="5:5" x14ac:dyDescent="0.25">
      <c r="E9979" s="64"/>
    </row>
    <row r="9980" spans="5:5" x14ac:dyDescent="0.25">
      <c r="E9980" s="64"/>
    </row>
    <row r="9981" spans="5:5" x14ac:dyDescent="0.25">
      <c r="E9981" s="64"/>
    </row>
    <row r="9982" spans="5:5" x14ac:dyDescent="0.25">
      <c r="E9982" s="64"/>
    </row>
    <row r="9983" spans="5:5" x14ac:dyDescent="0.25">
      <c r="E9983" s="64"/>
    </row>
    <row r="9984" spans="5:5" x14ac:dyDescent="0.25">
      <c r="E9984" s="64"/>
    </row>
    <row r="9985" spans="5:5" x14ac:dyDescent="0.25">
      <c r="E9985"/>
    </row>
    <row r="9986" spans="5:5" x14ac:dyDescent="0.25">
      <c r="E9986"/>
    </row>
    <row r="9987" spans="5:5" x14ac:dyDescent="0.25">
      <c r="E9987"/>
    </row>
    <row r="9988" spans="5:5" x14ac:dyDescent="0.25">
      <c r="E9988" s="64"/>
    </row>
    <row r="9989" spans="5:5" x14ac:dyDescent="0.25">
      <c r="E9989"/>
    </row>
    <row r="9990" spans="5:5" x14ac:dyDescent="0.25">
      <c r="E9990" s="64"/>
    </row>
    <row r="9991" spans="5:5" x14ac:dyDescent="0.25">
      <c r="E9991" s="64"/>
    </row>
    <row r="9992" spans="5:5" x14ac:dyDescent="0.25">
      <c r="E9992"/>
    </row>
    <row r="9993" spans="5:5" x14ac:dyDescent="0.25">
      <c r="E9993"/>
    </row>
    <row r="9994" spans="5:5" x14ac:dyDescent="0.25">
      <c r="E9994"/>
    </row>
    <row r="9995" spans="5:5" x14ac:dyDescent="0.25">
      <c r="E9995" s="64"/>
    </row>
    <row r="9996" spans="5:5" x14ac:dyDescent="0.25">
      <c r="E9996"/>
    </row>
    <row r="9997" spans="5:5" x14ac:dyDescent="0.25">
      <c r="E9997" s="64"/>
    </row>
    <row r="9998" spans="5:5" x14ac:dyDescent="0.25">
      <c r="E9998" s="64"/>
    </row>
    <row r="9999" spans="5:5" x14ac:dyDescent="0.25">
      <c r="E9999"/>
    </row>
    <row r="10000" spans="5:5" x14ac:dyDescent="0.25">
      <c r="E10000"/>
    </row>
    <row r="10001" spans="5:5" x14ac:dyDescent="0.25">
      <c r="E10001"/>
    </row>
    <row r="10002" spans="5:5" x14ac:dyDescent="0.25">
      <c r="E10002"/>
    </row>
    <row r="10003" spans="5:5" x14ac:dyDescent="0.25">
      <c r="E10003" s="64"/>
    </row>
    <row r="10004" spans="5:5" x14ac:dyDescent="0.25">
      <c r="E10004" s="64"/>
    </row>
    <row r="10005" spans="5:5" x14ac:dyDescent="0.25">
      <c r="E10005"/>
    </row>
    <row r="10006" spans="5:5" x14ac:dyDescent="0.25">
      <c r="E10006" s="64"/>
    </row>
    <row r="10007" spans="5:5" x14ac:dyDescent="0.25">
      <c r="E10007" s="64"/>
    </row>
    <row r="10008" spans="5:5" x14ac:dyDescent="0.25">
      <c r="E10008" s="64"/>
    </row>
    <row r="10009" spans="5:5" x14ac:dyDescent="0.25">
      <c r="E10009" s="64"/>
    </row>
    <row r="10010" spans="5:5" x14ac:dyDescent="0.25">
      <c r="E10010" s="64"/>
    </row>
    <row r="10011" spans="5:5" x14ac:dyDescent="0.25">
      <c r="E10011"/>
    </row>
    <row r="10012" spans="5:5" x14ac:dyDescent="0.25">
      <c r="E10012" s="64"/>
    </row>
    <row r="10013" spans="5:5" x14ac:dyDescent="0.25">
      <c r="E10013"/>
    </row>
    <row r="10014" spans="5:5" x14ac:dyDescent="0.25">
      <c r="E10014" s="64"/>
    </row>
    <row r="10015" spans="5:5" x14ac:dyDescent="0.25">
      <c r="E10015" s="64"/>
    </row>
    <row r="10016" spans="5:5" x14ac:dyDescent="0.25">
      <c r="E10016" s="64"/>
    </row>
    <row r="10017" spans="5:5" x14ac:dyDescent="0.25">
      <c r="E10017"/>
    </row>
    <row r="10018" spans="5:5" x14ac:dyDescent="0.25">
      <c r="E10018"/>
    </row>
    <row r="10019" spans="5:5" x14ac:dyDescent="0.25">
      <c r="E10019"/>
    </row>
    <row r="10020" spans="5:5" x14ac:dyDescent="0.25">
      <c r="E10020" s="64"/>
    </row>
    <row r="10021" spans="5:5" x14ac:dyDescent="0.25">
      <c r="E10021" s="64"/>
    </row>
    <row r="10022" spans="5:5" x14ac:dyDescent="0.25">
      <c r="E10022"/>
    </row>
    <row r="10023" spans="5:5" x14ac:dyDescent="0.25">
      <c r="E10023" s="64"/>
    </row>
    <row r="10024" spans="5:5" x14ac:dyDescent="0.25">
      <c r="E10024"/>
    </row>
    <row r="10025" spans="5:5" x14ac:dyDescent="0.25">
      <c r="E10025" s="64"/>
    </row>
    <row r="10026" spans="5:5" x14ac:dyDescent="0.25">
      <c r="E10026"/>
    </row>
    <row r="10027" spans="5:5" x14ac:dyDescent="0.25">
      <c r="E10027" s="64"/>
    </row>
    <row r="10028" spans="5:5" x14ac:dyDescent="0.25">
      <c r="E10028" s="64"/>
    </row>
    <row r="10029" spans="5:5" x14ac:dyDescent="0.25">
      <c r="E10029" s="64"/>
    </row>
    <row r="10030" spans="5:5" x14ac:dyDescent="0.25">
      <c r="E10030" s="64"/>
    </row>
    <row r="10031" spans="5:5" x14ac:dyDescent="0.25">
      <c r="E10031"/>
    </row>
    <row r="10032" spans="5:5" x14ac:dyDescent="0.25">
      <c r="E10032"/>
    </row>
    <row r="10033" spans="5:5" x14ac:dyDescent="0.25">
      <c r="E10033" s="64"/>
    </row>
    <row r="10034" spans="5:5" x14ac:dyDescent="0.25">
      <c r="E10034"/>
    </row>
    <row r="10035" spans="5:5" x14ac:dyDescent="0.25">
      <c r="E10035" s="64"/>
    </row>
    <row r="10036" spans="5:5" x14ac:dyDescent="0.25">
      <c r="E10036" s="64"/>
    </row>
    <row r="10037" spans="5:5" x14ac:dyDescent="0.25">
      <c r="E10037" s="64"/>
    </row>
    <row r="10038" spans="5:5" x14ac:dyDescent="0.25">
      <c r="E10038" s="64"/>
    </row>
    <row r="10039" spans="5:5" x14ac:dyDescent="0.25">
      <c r="E10039"/>
    </row>
    <row r="10040" spans="5:5" x14ac:dyDescent="0.25">
      <c r="E10040" s="64"/>
    </row>
    <row r="10041" spans="5:5" x14ac:dyDescent="0.25">
      <c r="E10041" s="64"/>
    </row>
    <row r="10042" spans="5:5" x14ac:dyDescent="0.25">
      <c r="E10042" s="64"/>
    </row>
    <row r="10043" spans="5:5" x14ac:dyDescent="0.25">
      <c r="E10043" s="64"/>
    </row>
    <row r="10044" spans="5:5" x14ac:dyDescent="0.25">
      <c r="E10044"/>
    </row>
    <row r="10045" spans="5:5" x14ac:dyDescent="0.25">
      <c r="E10045" s="64"/>
    </row>
    <row r="10046" spans="5:5" x14ac:dyDescent="0.25">
      <c r="E10046" s="64"/>
    </row>
    <row r="10047" spans="5:5" x14ac:dyDescent="0.25">
      <c r="E10047" s="64"/>
    </row>
    <row r="10048" spans="5:5" x14ac:dyDescent="0.25">
      <c r="E10048" s="64"/>
    </row>
    <row r="10049" spans="5:5" x14ac:dyDescent="0.25">
      <c r="E10049" s="64"/>
    </row>
    <row r="10050" spans="5:5" x14ac:dyDescent="0.25">
      <c r="E10050"/>
    </row>
    <row r="10051" spans="5:5" x14ac:dyDescent="0.25">
      <c r="E10051" s="64"/>
    </row>
    <row r="10052" spans="5:5" x14ac:dyDescent="0.25">
      <c r="E10052" s="64"/>
    </row>
    <row r="10053" spans="5:5" x14ac:dyDescent="0.25">
      <c r="E10053"/>
    </row>
    <row r="10054" spans="5:5" x14ac:dyDescent="0.25">
      <c r="E10054" s="64"/>
    </row>
    <row r="10055" spans="5:5" x14ac:dyDescent="0.25">
      <c r="E10055" s="64"/>
    </row>
    <row r="10056" spans="5:5" x14ac:dyDescent="0.25">
      <c r="E10056" s="64"/>
    </row>
    <row r="10057" spans="5:5" x14ac:dyDescent="0.25">
      <c r="E10057" s="64"/>
    </row>
    <row r="10058" spans="5:5" x14ac:dyDescent="0.25">
      <c r="E10058" s="64"/>
    </row>
    <row r="10059" spans="5:5" x14ac:dyDescent="0.25">
      <c r="E10059" s="64"/>
    </row>
    <row r="10060" spans="5:5" x14ac:dyDescent="0.25">
      <c r="E10060" s="64"/>
    </row>
    <row r="10061" spans="5:5" x14ac:dyDescent="0.25">
      <c r="E10061" s="64"/>
    </row>
    <row r="10062" spans="5:5" x14ac:dyDescent="0.25">
      <c r="E10062" s="64"/>
    </row>
    <row r="10063" spans="5:5" x14ac:dyDescent="0.25">
      <c r="E10063" s="64"/>
    </row>
    <row r="10064" spans="5:5" x14ac:dyDescent="0.25">
      <c r="E10064" s="64"/>
    </row>
    <row r="10065" spans="5:5" x14ac:dyDescent="0.25">
      <c r="E10065" s="64"/>
    </row>
    <row r="10066" spans="5:5" x14ac:dyDescent="0.25">
      <c r="E10066" s="64"/>
    </row>
    <row r="10067" spans="5:5" x14ac:dyDescent="0.25">
      <c r="E10067"/>
    </row>
    <row r="10068" spans="5:5" x14ac:dyDescent="0.25">
      <c r="E10068" s="64"/>
    </row>
    <row r="10069" spans="5:5" x14ac:dyDescent="0.25">
      <c r="E10069" s="64"/>
    </row>
    <row r="10070" spans="5:5" x14ac:dyDescent="0.25">
      <c r="E10070" s="64"/>
    </row>
    <row r="10071" spans="5:5" x14ac:dyDescent="0.25">
      <c r="E10071"/>
    </row>
    <row r="10072" spans="5:5" x14ac:dyDescent="0.25">
      <c r="E10072" s="64"/>
    </row>
    <row r="10073" spans="5:5" x14ac:dyDescent="0.25">
      <c r="E10073" s="64"/>
    </row>
    <row r="10074" spans="5:5" x14ac:dyDescent="0.25">
      <c r="E10074" s="64"/>
    </row>
    <row r="10075" spans="5:5" x14ac:dyDescent="0.25">
      <c r="E10075"/>
    </row>
    <row r="10076" spans="5:5" x14ac:dyDescent="0.25">
      <c r="E10076" s="64"/>
    </row>
    <row r="10077" spans="5:5" x14ac:dyDescent="0.25">
      <c r="E10077"/>
    </row>
    <row r="10078" spans="5:5" x14ac:dyDescent="0.25">
      <c r="E10078" s="64"/>
    </row>
    <row r="10079" spans="5:5" x14ac:dyDescent="0.25">
      <c r="E10079" s="64"/>
    </row>
    <row r="10080" spans="5:5" x14ac:dyDescent="0.25">
      <c r="E10080" s="64"/>
    </row>
    <row r="10081" spans="5:5" x14ac:dyDescent="0.25">
      <c r="E10081" s="64"/>
    </row>
    <row r="10082" spans="5:5" x14ac:dyDescent="0.25">
      <c r="E10082" s="64"/>
    </row>
    <row r="10083" spans="5:5" x14ac:dyDescent="0.25">
      <c r="E10083" s="64"/>
    </row>
    <row r="10084" spans="5:5" x14ac:dyDescent="0.25">
      <c r="E10084" s="64"/>
    </row>
    <row r="10085" spans="5:5" x14ac:dyDescent="0.25">
      <c r="E10085" s="64"/>
    </row>
    <row r="10086" spans="5:5" x14ac:dyDescent="0.25">
      <c r="E10086"/>
    </row>
    <row r="10087" spans="5:5" x14ac:dyDescent="0.25">
      <c r="E10087"/>
    </row>
    <row r="10088" spans="5:5" x14ac:dyDescent="0.25">
      <c r="E10088"/>
    </row>
    <row r="10089" spans="5:5" x14ac:dyDescent="0.25">
      <c r="E10089"/>
    </row>
    <row r="10090" spans="5:5" x14ac:dyDescent="0.25">
      <c r="E10090" s="64"/>
    </row>
    <row r="10091" spans="5:5" x14ac:dyDescent="0.25">
      <c r="E10091" s="64"/>
    </row>
    <row r="10092" spans="5:5" x14ac:dyDescent="0.25">
      <c r="E10092" s="64"/>
    </row>
    <row r="10093" spans="5:5" x14ac:dyDescent="0.25">
      <c r="E10093"/>
    </row>
    <row r="10094" spans="5:5" x14ac:dyDescent="0.25">
      <c r="E10094" s="64"/>
    </row>
    <row r="10095" spans="5:5" x14ac:dyDescent="0.25">
      <c r="E10095"/>
    </row>
    <row r="10096" spans="5:5" x14ac:dyDescent="0.25">
      <c r="E10096" s="64"/>
    </row>
    <row r="10097" spans="5:5" x14ac:dyDescent="0.25">
      <c r="E10097"/>
    </row>
    <row r="10098" spans="5:5" x14ac:dyDescent="0.25">
      <c r="E10098" s="64"/>
    </row>
    <row r="10099" spans="5:5" x14ac:dyDescent="0.25">
      <c r="E10099" s="64"/>
    </row>
    <row r="10100" spans="5:5" x14ac:dyDescent="0.25">
      <c r="E10100" s="64"/>
    </row>
    <row r="10101" spans="5:5" x14ac:dyDescent="0.25">
      <c r="E10101"/>
    </row>
    <row r="10102" spans="5:5" x14ac:dyDescent="0.25">
      <c r="E10102"/>
    </row>
    <row r="10103" spans="5:5" x14ac:dyDescent="0.25">
      <c r="E10103" s="64"/>
    </row>
    <row r="10104" spans="5:5" x14ac:dyDescent="0.25">
      <c r="E10104" s="64"/>
    </row>
    <row r="10105" spans="5:5" x14ac:dyDescent="0.25">
      <c r="E10105" s="64"/>
    </row>
    <row r="10106" spans="5:5" x14ac:dyDescent="0.25">
      <c r="E10106" s="64"/>
    </row>
    <row r="10107" spans="5:5" x14ac:dyDescent="0.25">
      <c r="E10107" s="64"/>
    </row>
    <row r="10108" spans="5:5" x14ac:dyDescent="0.25">
      <c r="E10108"/>
    </row>
    <row r="10109" spans="5:5" x14ac:dyDescent="0.25">
      <c r="E10109"/>
    </row>
    <row r="10110" spans="5:5" x14ac:dyDescent="0.25">
      <c r="E10110"/>
    </row>
    <row r="10111" spans="5:5" x14ac:dyDescent="0.25">
      <c r="E10111" s="64"/>
    </row>
    <row r="10112" spans="5:5" x14ac:dyDescent="0.25">
      <c r="E10112"/>
    </row>
    <row r="10113" spans="5:5" x14ac:dyDescent="0.25">
      <c r="E10113" s="64"/>
    </row>
    <row r="10114" spans="5:5" x14ac:dyDescent="0.25">
      <c r="E10114" s="64"/>
    </row>
    <row r="10115" spans="5:5" x14ac:dyDescent="0.25">
      <c r="E10115" s="64"/>
    </row>
    <row r="10116" spans="5:5" x14ac:dyDescent="0.25">
      <c r="E10116"/>
    </row>
    <row r="10117" spans="5:5" x14ac:dyDescent="0.25">
      <c r="E10117"/>
    </row>
    <row r="10118" spans="5:5" x14ac:dyDescent="0.25">
      <c r="E10118"/>
    </row>
    <row r="10119" spans="5:5" x14ac:dyDescent="0.25">
      <c r="E10119" s="64"/>
    </row>
    <row r="10120" spans="5:5" x14ac:dyDescent="0.25">
      <c r="E10120" s="64"/>
    </row>
    <row r="10121" spans="5:5" x14ac:dyDescent="0.25">
      <c r="E10121" s="64"/>
    </row>
    <row r="10122" spans="5:5" x14ac:dyDescent="0.25">
      <c r="E10122" s="64"/>
    </row>
    <row r="10123" spans="5:5" x14ac:dyDescent="0.25">
      <c r="E10123" s="64"/>
    </row>
    <row r="10124" spans="5:5" x14ac:dyDescent="0.25">
      <c r="E10124" s="64"/>
    </row>
    <row r="10125" spans="5:5" x14ac:dyDescent="0.25">
      <c r="E10125" s="64"/>
    </row>
    <row r="10126" spans="5:5" x14ac:dyDescent="0.25">
      <c r="E10126" s="64"/>
    </row>
    <row r="10127" spans="5:5" x14ac:dyDescent="0.25">
      <c r="E10127"/>
    </row>
    <row r="10128" spans="5:5" x14ac:dyDescent="0.25">
      <c r="E10128" s="64"/>
    </row>
    <row r="10129" spans="5:5" x14ac:dyDescent="0.25">
      <c r="E10129"/>
    </row>
    <row r="10130" spans="5:5" x14ac:dyDescent="0.25">
      <c r="E10130" s="64"/>
    </row>
    <row r="10131" spans="5:5" x14ac:dyDescent="0.25">
      <c r="E10131" s="64"/>
    </row>
    <row r="10132" spans="5:5" x14ac:dyDescent="0.25">
      <c r="E10132" s="64"/>
    </row>
    <row r="10133" spans="5:5" x14ac:dyDescent="0.25">
      <c r="E10133" s="64"/>
    </row>
    <row r="10134" spans="5:5" x14ac:dyDescent="0.25">
      <c r="E10134" s="64"/>
    </row>
    <row r="10135" spans="5:5" x14ac:dyDescent="0.25">
      <c r="E10135" s="64"/>
    </row>
    <row r="10136" spans="5:5" x14ac:dyDescent="0.25">
      <c r="E10136" s="64"/>
    </row>
    <row r="10137" spans="5:5" x14ac:dyDescent="0.25">
      <c r="E10137" s="64"/>
    </row>
    <row r="10138" spans="5:5" x14ac:dyDescent="0.25">
      <c r="E10138"/>
    </row>
    <row r="10139" spans="5:5" x14ac:dyDescent="0.25">
      <c r="E10139" s="64"/>
    </row>
    <row r="10140" spans="5:5" x14ac:dyDescent="0.25">
      <c r="E10140" s="64"/>
    </row>
    <row r="10141" spans="5:5" x14ac:dyDescent="0.25">
      <c r="E10141"/>
    </row>
    <row r="10142" spans="5:5" x14ac:dyDescent="0.25">
      <c r="E10142"/>
    </row>
    <row r="10143" spans="5:5" x14ac:dyDescent="0.25">
      <c r="E10143" s="64"/>
    </row>
    <row r="10144" spans="5:5" x14ac:dyDescent="0.25">
      <c r="E10144" s="64"/>
    </row>
    <row r="10145" spans="5:5" x14ac:dyDescent="0.25">
      <c r="E10145" s="64"/>
    </row>
    <row r="10146" spans="5:5" x14ac:dyDescent="0.25">
      <c r="E10146" s="64"/>
    </row>
    <row r="10147" spans="5:5" x14ac:dyDescent="0.25">
      <c r="E10147" s="64"/>
    </row>
    <row r="10148" spans="5:5" x14ac:dyDescent="0.25">
      <c r="E10148"/>
    </row>
    <row r="10149" spans="5:5" x14ac:dyDescent="0.25">
      <c r="E10149" s="64"/>
    </row>
    <row r="10150" spans="5:5" x14ac:dyDescent="0.25">
      <c r="E10150"/>
    </row>
    <row r="10151" spans="5:5" x14ac:dyDescent="0.25">
      <c r="E10151"/>
    </row>
    <row r="10152" spans="5:5" x14ac:dyDescent="0.25">
      <c r="E10152" s="64"/>
    </row>
    <row r="10153" spans="5:5" x14ac:dyDescent="0.25">
      <c r="E10153" s="64"/>
    </row>
    <row r="10154" spans="5:5" x14ac:dyDescent="0.25">
      <c r="E10154" s="64"/>
    </row>
    <row r="10155" spans="5:5" x14ac:dyDescent="0.25">
      <c r="E10155" s="64"/>
    </row>
    <row r="10156" spans="5:5" x14ac:dyDescent="0.25">
      <c r="E10156" s="64"/>
    </row>
    <row r="10157" spans="5:5" x14ac:dyDescent="0.25">
      <c r="E10157" s="64"/>
    </row>
    <row r="10158" spans="5:5" x14ac:dyDescent="0.25">
      <c r="E10158" s="64"/>
    </row>
    <row r="10159" spans="5:5" x14ac:dyDescent="0.25">
      <c r="E10159"/>
    </row>
    <row r="10160" spans="5:5" x14ac:dyDescent="0.25">
      <c r="E10160" s="64"/>
    </row>
    <row r="10161" spans="5:5" x14ac:dyDescent="0.25">
      <c r="E10161" s="64"/>
    </row>
    <row r="10162" spans="5:5" x14ac:dyDescent="0.25">
      <c r="E10162" s="64"/>
    </row>
    <row r="10163" spans="5:5" x14ac:dyDescent="0.25">
      <c r="E10163" s="64"/>
    </row>
    <row r="10164" spans="5:5" x14ac:dyDescent="0.25">
      <c r="E10164" s="64"/>
    </row>
    <row r="10165" spans="5:5" x14ac:dyDescent="0.25">
      <c r="E10165" s="64"/>
    </row>
    <row r="10166" spans="5:5" x14ac:dyDescent="0.25">
      <c r="E10166" s="64"/>
    </row>
    <row r="10167" spans="5:5" x14ac:dyDescent="0.25">
      <c r="E10167" s="64"/>
    </row>
    <row r="10168" spans="5:5" x14ac:dyDescent="0.25">
      <c r="E10168"/>
    </row>
    <row r="10169" spans="5:5" x14ac:dyDescent="0.25">
      <c r="E10169" s="64"/>
    </row>
    <row r="10170" spans="5:5" x14ac:dyDescent="0.25">
      <c r="E10170" s="64"/>
    </row>
    <row r="10171" spans="5:5" x14ac:dyDescent="0.25">
      <c r="E10171"/>
    </row>
    <row r="10172" spans="5:5" x14ac:dyDescent="0.25">
      <c r="E10172"/>
    </row>
    <row r="10173" spans="5:5" x14ac:dyDescent="0.25">
      <c r="E10173" s="64"/>
    </row>
    <row r="10174" spans="5:5" x14ac:dyDescent="0.25">
      <c r="E10174" s="64"/>
    </row>
    <row r="10175" spans="5:5" x14ac:dyDescent="0.25">
      <c r="E10175" s="64"/>
    </row>
    <row r="10176" spans="5:5" x14ac:dyDescent="0.25">
      <c r="E10176" s="64"/>
    </row>
    <row r="10177" spans="5:5" x14ac:dyDescent="0.25">
      <c r="E10177" s="64"/>
    </row>
    <row r="10178" spans="5:5" x14ac:dyDescent="0.25">
      <c r="E10178"/>
    </row>
    <row r="10179" spans="5:5" x14ac:dyDescent="0.25">
      <c r="E10179" s="64"/>
    </row>
    <row r="10180" spans="5:5" x14ac:dyDescent="0.25">
      <c r="E10180" s="64"/>
    </row>
    <row r="10181" spans="5:5" x14ac:dyDescent="0.25">
      <c r="E10181"/>
    </row>
    <row r="10182" spans="5:5" x14ac:dyDescent="0.25">
      <c r="E10182" s="64"/>
    </row>
    <row r="10183" spans="5:5" x14ac:dyDescent="0.25">
      <c r="E10183" s="64"/>
    </row>
    <row r="10184" spans="5:5" x14ac:dyDescent="0.25">
      <c r="E10184" s="64"/>
    </row>
    <row r="10185" spans="5:5" x14ac:dyDescent="0.25">
      <c r="E10185" s="64"/>
    </row>
    <row r="10186" spans="5:5" x14ac:dyDescent="0.25">
      <c r="E10186"/>
    </row>
    <row r="10187" spans="5:5" x14ac:dyDescent="0.25">
      <c r="E10187" s="64"/>
    </row>
    <row r="10188" spans="5:5" x14ac:dyDescent="0.25">
      <c r="E10188" s="64"/>
    </row>
    <row r="10189" spans="5:5" x14ac:dyDescent="0.25">
      <c r="E10189" s="64"/>
    </row>
    <row r="10190" spans="5:5" x14ac:dyDescent="0.25">
      <c r="E10190" s="64"/>
    </row>
    <row r="10191" spans="5:5" x14ac:dyDescent="0.25">
      <c r="E10191" s="64"/>
    </row>
    <row r="10192" spans="5:5" x14ac:dyDescent="0.25">
      <c r="E10192" s="64"/>
    </row>
    <row r="10193" spans="5:5" x14ac:dyDescent="0.25">
      <c r="E10193" s="64"/>
    </row>
    <row r="10194" spans="5:5" x14ac:dyDescent="0.25">
      <c r="E10194" s="64"/>
    </row>
    <row r="10195" spans="5:5" x14ac:dyDescent="0.25">
      <c r="E10195" s="64"/>
    </row>
    <row r="10196" spans="5:5" x14ac:dyDescent="0.25">
      <c r="E10196" s="64"/>
    </row>
    <row r="10197" spans="5:5" x14ac:dyDescent="0.25">
      <c r="E10197"/>
    </row>
    <row r="10198" spans="5:5" x14ac:dyDescent="0.25">
      <c r="E10198" s="64"/>
    </row>
    <row r="10199" spans="5:5" x14ac:dyDescent="0.25">
      <c r="E10199" s="64"/>
    </row>
    <row r="10200" spans="5:5" x14ac:dyDescent="0.25">
      <c r="E10200" s="64"/>
    </row>
    <row r="10201" spans="5:5" x14ac:dyDescent="0.25">
      <c r="E10201" s="64"/>
    </row>
    <row r="10202" spans="5:5" x14ac:dyDescent="0.25">
      <c r="E10202" s="64"/>
    </row>
    <row r="10203" spans="5:5" x14ac:dyDescent="0.25">
      <c r="E10203" s="64"/>
    </row>
    <row r="10204" spans="5:5" x14ac:dyDescent="0.25">
      <c r="E10204" s="64"/>
    </row>
    <row r="10205" spans="5:5" x14ac:dyDescent="0.25">
      <c r="E10205" s="64"/>
    </row>
    <row r="10206" spans="5:5" x14ac:dyDescent="0.25">
      <c r="E10206" s="64"/>
    </row>
    <row r="10207" spans="5:5" x14ac:dyDescent="0.25">
      <c r="E10207"/>
    </row>
    <row r="10208" spans="5:5" x14ac:dyDescent="0.25">
      <c r="E10208"/>
    </row>
    <row r="10209" spans="5:5" x14ac:dyDescent="0.25">
      <c r="E10209" s="64"/>
    </row>
    <row r="10210" spans="5:5" x14ac:dyDescent="0.25">
      <c r="E10210" s="64"/>
    </row>
    <row r="10211" spans="5:5" x14ac:dyDescent="0.25">
      <c r="E10211" s="64"/>
    </row>
    <row r="10212" spans="5:5" x14ac:dyDescent="0.25">
      <c r="E10212" s="64"/>
    </row>
    <row r="10213" spans="5:5" x14ac:dyDescent="0.25">
      <c r="E10213"/>
    </row>
    <row r="10214" spans="5:5" x14ac:dyDescent="0.25">
      <c r="E10214" s="64"/>
    </row>
    <row r="10215" spans="5:5" x14ac:dyDescent="0.25">
      <c r="E10215"/>
    </row>
    <row r="10216" spans="5:5" x14ac:dyDescent="0.25">
      <c r="E10216"/>
    </row>
    <row r="10217" spans="5:5" x14ac:dyDescent="0.25">
      <c r="E10217" s="64"/>
    </row>
    <row r="10218" spans="5:5" x14ac:dyDescent="0.25">
      <c r="E10218"/>
    </row>
    <row r="10219" spans="5:5" x14ac:dyDescent="0.25">
      <c r="E10219" s="64"/>
    </row>
    <row r="10220" spans="5:5" x14ac:dyDescent="0.25">
      <c r="E10220" s="64"/>
    </row>
    <row r="10221" spans="5:5" x14ac:dyDescent="0.25">
      <c r="E10221"/>
    </row>
    <row r="10222" spans="5:5" x14ac:dyDescent="0.25">
      <c r="E10222" s="64"/>
    </row>
    <row r="10223" spans="5:5" x14ac:dyDescent="0.25">
      <c r="E10223" s="64"/>
    </row>
    <row r="10224" spans="5:5" x14ac:dyDescent="0.25">
      <c r="E10224" s="64"/>
    </row>
    <row r="10225" spans="5:5" x14ac:dyDescent="0.25">
      <c r="E10225" s="64"/>
    </row>
    <row r="10226" spans="5:5" x14ac:dyDescent="0.25">
      <c r="E10226" s="64"/>
    </row>
    <row r="10227" spans="5:5" x14ac:dyDescent="0.25">
      <c r="E10227" s="64"/>
    </row>
    <row r="10228" spans="5:5" x14ac:dyDescent="0.25">
      <c r="E10228" s="64"/>
    </row>
    <row r="10229" spans="5:5" x14ac:dyDescent="0.25">
      <c r="E10229" s="64"/>
    </row>
    <row r="10230" spans="5:5" x14ac:dyDescent="0.25">
      <c r="E10230" s="64"/>
    </row>
    <row r="10231" spans="5:5" x14ac:dyDescent="0.25">
      <c r="E10231" s="64"/>
    </row>
    <row r="10232" spans="5:5" x14ac:dyDescent="0.25">
      <c r="E10232"/>
    </row>
    <row r="10233" spans="5:5" x14ac:dyDescent="0.25">
      <c r="E10233" s="64"/>
    </row>
    <row r="10234" spans="5:5" x14ac:dyDescent="0.25">
      <c r="E10234"/>
    </row>
    <row r="10235" spans="5:5" x14ac:dyDescent="0.25">
      <c r="E10235" s="64"/>
    </row>
    <row r="10236" spans="5:5" x14ac:dyDescent="0.25">
      <c r="E10236"/>
    </row>
    <row r="10237" spans="5:5" x14ac:dyDescent="0.25">
      <c r="E10237" s="64"/>
    </row>
    <row r="10238" spans="5:5" x14ac:dyDescent="0.25">
      <c r="E10238" s="64"/>
    </row>
    <row r="10239" spans="5:5" x14ac:dyDescent="0.25">
      <c r="E10239" s="64"/>
    </row>
    <row r="10240" spans="5:5" x14ac:dyDescent="0.25">
      <c r="E10240" s="64"/>
    </row>
    <row r="10241" spans="5:5" x14ac:dyDescent="0.25">
      <c r="E10241" s="64"/>
    </row>
    <row r="10242" spans="5:5" x14ac:dyDescent="0.25">
      <c r="E10242" s="64"/>
    </row>
    <row r="10243" spans="5:5" x14ac:dyDescent="0.25">
      <c r="E10243" s="64"/>
    </row>
    <row r="10244" spans="5:5" x14ac:dyDescent="0.25">
      <c r="E10244"/>
    </row>
    <row r="10245" spans="5:5" x14ac:dyDescent="0.25">
      <c r="E10245" s="64"/>
    </row>
    <row r="10246" spans="5:5" x14ac:dyDescent="0.25">
      <c r="E10246"/>
    </row>
    <row r="10247" spans="5:5" x14ac:dyDescent="0.25">
      <c r="E10247" s="64"/>
    </row>
    <row r="10248" spans="5:5" x14ac:dyDescent="0.25">
      <c r="E10248" s="64"/>
    </row>
    <row r="10249" spans="5:5" x14ac:dyDescent="0.25">
      <c r="E10249" s="64"/>
    </row>
    <row r="10250" spans="5:5" x14ac:dyDescent="0.25">
      <c r="E10250"/>
    </row>
    <row r="10251" spans="5:5" x14ac:dyDescent="0.25">
      <c r="E10251" s="64"/>
    </row>
    <row r="10252" spans="5:5" x14ac:dyDescent="0.25">
      <c r="E10252"/>
    </row>
    <row r="10253" spans="5:5" x14ac:dyDescent="0.25">
      <c r="E10253" s="64"/>
    </row>
    <row r="10254" spans="5:5" x14ac:dyDescent="0.25">
      <c r="E10254" s="64"/>
    </row>
    <row r="10255" spans="5:5" x14ac:dyDescent="0.25">
      <c r="E10255" s="64"/>
    </row>
    <row r="10256" spans="5:5" x14ac:dyDescent="0.25">
      <c r="E10256" s="64"/>
    </row>
    <row r="10257" spans="5:5" x14ac:dyDescent="0.25">
      <c r="E10257" s="64"/>
    </row>
    <row r="10258" spans="5:5" x14ac:dyDescent="0.25">
      <c r="E10258"/>
    </row>
    <row r="10259" spans="5:5" x14ac:dyDescent="0.25">
      <c r="E10259" s="64"/>
    </row>
    <row r="10260" spans="5:5" x14ac:dyDescent="0.25">
      <c r="E10260" s="64"/>
    </row>
    <row r="10261" spans="5:5" x14ac:dyDescent="0.25">
      <c r="E10261" s="64"/>
    </row>
    <row r="10262" spans="5:5" x14ac:dyDescent="0.25">
      <c r="E10262" s="64"/>
    </row>
    <row r="10263" spans="5:5" x14ac:dyDescent="0.25">
      <c r="E10263" s="64"/>
    </row>
    <row r="10264" spans="5:5" x14ac:dyDescent="0.25">
      <c r="E10264" s="64"/>
    </row>
    <row r="10265" spans="5:5" x14ac:dyDescent="0.25">
      <c r="E10265"/>
    </row>
    <row r="10266" spans="5:5" x14ac:dyDescent="0.25">
      <c r="E10266"/>
    </row>
    <row r="10267" spans="5:5" x14ac:dyDescent="0.25">
      <c r="E10267" s="64"/>
    </row>
    <row r="10268" spans="5:5" x14ac:dyDescent="0.25">
      <c r="E10268"/>
    </row>
    <row r="10269" spans="5:5" x14ac:dyDescent="0.25">
      <c r="E10269" s="64"/>
    </row>
    <row r="10270" spans="5:5" x14ac:dyDescent="0.25">
      <c r="E10270" s="64"/>
    </row>
    <row r="10271" spans="5:5" x14ac:dyDescent="0.25">
      <c r="E10271" s="64"/>
    </row>
    <row r="10272" spans="5:5" x14ac:dyDescent="0.25">
      <c r="E10272"/>
    </row>
    <row r="10273" spans="5:5" x14ac:dyDescent="0.25">
      <c r="E10273" s="64"/>
    </row>
    <row r="10274" spans="5:5" x14ac:dyDescent="0.25">
      <c r="E10274" s="64"/>
    </row>
    <row r="10275" spans="5:5" x14ac:dyDescent="0.25">
      <c r="E10275" s="64"/>
    </row>
    <row r="10276" spans="5:5" x14ac:dyDescent="0.25">
      <c r="E10276"/>
    </row>
    <row r="10277" spans="5:5" x14ac:dyDescent="0.25">
      <c r="E10277"/>
    </row>
    <row r="10278" spans="5:5" x14ac:dyDescent="0.25">
      <c r="E10278"/>
    </row>
    <row r="10279" spans="5:5" x14ac:dyDescent="0.25">
      <c r="E10279" s="64"/>
    </row>
    <row r="10280" spans="5:5" x14ac:dyDescent="0.25">
      <c r="E10280"/>
    </row>
    <row r="10281" spans="5:5" x14ac:dyDescent="0.25">
      <c r="E10281" s="64"/>
    </row>
    <row r="10282" spans="5:5" x14ac:dyDescent="0.25">
      <c r="E10282" s="64"/>
    </row>
    <row r="10283" spans="5:5" x14ac:dyDescent="0.25">
      <c r="E10283" s="64"/>
    </row>
    <row r="10284" spans="5:5" x14ac:dyDescent="0.25">
      <c r="E10284" s="64"/>
    </row>
    <row r="10285" spans="5:5" x14ac:dyDescent="0.25">
      <c r="E10285" s="64"/>
    </row>
    <row r="10286" spans="5:5" x14ac:dyDescent="0.25">
      <c r="E10286" s="64"/>
    </row>
    <row r="10287" spans="5:5" x14ac:dyDescent="0.25">
      <c r="E10287"/>
    </row>
    <row r="10288" spans="5:5" x14ac:dyDescent="0.25">
      <c r="E10288" s="64"/>
    </row>
    <row r="10289" spans="5:5" x14ac:dyDescent="0.25">
      <c r="E10289" s="64"/>
    </row>
    <row r="10290" spans="5:5" x14ac:dyDescent="0.25">
      <c r="E10290" s="64"/>
    </row>
    <row r="10291" spans="5:5" x14ac:dyDescent="0.25">
      <c r="E10291" s="64"/>
    </row>
    <row r="10292" spans="5:5" x14ac:dyDescent="0.25">
      <c r="E10292" s="64"/>
    </row>
    <row r="10293" spans="5:5" x14ac:dyDescent="0.25">
      <c r="E10293" s="64"/>
    </row>
    <row r="10294" spans="5:5" x14ac:dyDescent="0.25">
      <c r="E10294" s="64"/>
    </row>
    <row r="10295" spans="5:5" x14ac:dyDescent="0.25">
      <c r="E10295" s="64"/>
    </row>
    <row r="10296" spans="5:5" x14ac:dyDescent="0.25">
      <c r="E10296" s="64"/>
    </row>
    <row r="10297" spans="5:5" x14ac:dyDescent="0.25">
      <c r="E10297"/>
    </row>
    <row r="10298" spans="5:5" x14ac:dyDescent="0.25">
      <c r="E10298"/>
    </row>
    <row r="10299" spans="5:5" x14ac:dyDescent="0.25">
      <c r="E10299" s="64"/>
    </row>
    <row r="10300" spans="5:5" x14ac:dyDescent="0.25">
      <c r="E10300" s="64"/>
    </row>
    <row r="10301" spans="5:5" x14ac:dyDescent="0.25">
      <c r="E10301"/>
    </row>
    <row r="10302" spans="5:5" x14ac:dyDescent="0.25">
      <c r="E10302" s="64"/>
    </row>
    <row r="10303" spans="5:5" x14ac:dyDescent="0.25">
      <c r="E10303"/>
    </row>
    <row r="10304" spans="5:5" x14ac:dyDescent="0.25">
      <c r="E10304" s="64"/>
    </row>
    <row r="10305" spans="5:5" x14ac:dyDescent="0.25">
      <c r="E10305" s="64"/>
    </row>
    <row r="10306" spans="5:5" x14ac:dyDescent="0.25">
      <c r="E10306" s="64"/>
    </row>
    <row r="10307" spans="5:5" x14ac:dyDescent="0.25">
      <c r="E10307"/>
    </row>
    <row r="10308" spans="5:5" x14ac:dyDescent="0.25">
      <c r="E10308" s="64"/>
    </row>
    <row r="10309" spans="5:5" x14ac:dyDescent="0.25">
      <c r="E10309" s="64"/>
    </row>
    <row r="10310" spans="5:5" x14ac:dyDescent="0.25">
      <c r="E10310" s="64"/>
    </row>
    <row r="10311" spans="5:5" x14ac:dyDescent="0.25">
      <c r="E10311" s="64"/>
    </row>
    <row r="10312" spans="5:5" x14ac:dyDescent="0.25">
      <c r="E10312" s="64"/>
    </row>
    <row r="10313" spans="5:5" x14ac:dyDescent="0.25">
      <c r="E10313" s="64"/>
    </row>
    <row r="10314" spans="5:5" x14ac:dyDescent="0.25">
      <c r="E10314"/>
    </row>
    <row r="10315" spans="5:5" x14ac:dyDescent="0.25">
      <c r="E10315" s="64"/>
    </row>
    <row r="10316" spans="5:5" x14ac:dyDescent="0.25">
      <c r="E10316" s="64"/>
    </row>
    <row r="10317" spans="5:5" x14ac:dyDescent="0.25">
      <c r="E10317" s="64"/>
    </row>
    <row r="10318" spans="5:5" x14ac:dyDescent="0.25">
      <c r="E10318" s="64"/>
    </row>
    <row r="10319" spans="5:5" x14ac:dyDescent="0.25">
      <c r="E10319" s="64"/>
    </row>
    <row r="10320" spans="5:5" x14ac:dyDescent="0.25">
      <c r="E10320" s="64"/>
    </row>
    <row r="10321" spans="5:5" x14ac:dyDescent="0.25">
      <c r="E10321" s="64"/>
    </row>
    <row r="10322" spans="5:5" x14ac:dyDescent="0.25">
      <c r="E10322"/>
    </row>
    <row r="10323" spans="5:5" x14ac:dyDescent="0.25">
      <c r="E10323" s="64"/>
    </row>
    <row r="10324" spans="5:5" x14ac:dyDescent="0.25">
      <c r="E10324" s="64"/>
    </row>
    <row r="10325" spans="5:5" x14ac:dyDescent="0.25">
      <c r="E10325" s="64"/>
    </row>
    <row r="10326" spans="5:5" x14ac:dyDescent="0.25">
      <c r="E10326" s="64"/>
    </row>
    <row r="10327" spans="5:5" x14ac:dyDescent="0.25">
      <c r="E10327" s="64"/>
    </row>
    <row r="10328" spans="5:5" x14ac:dyDescent="0.25">
      <c r="E10328" s="64"/>
    </row>
    <row r="10329" spans="5:5" x14ac:dyDescent="0.25">
      <c r="E10329" s="64"/>
    </row>
    <row r="10330" spans="5:5" x14ac:dyDescent="0.25">
      <c r="E10330"/>
    </row>
    <row r="10331" spans="5:5" x14ac:dyDescent="0.25">
      <c r="E10331" s="64"/>
    </row>
    <row r="10332" spans="5:5" x14ac:dyDescent="0.25">
      <c r="E10332" s="64"/>
    </row>
    <row r="10333" spans="5:5" x14ac:dyDescent="0.25">
      <c r="E10333" s="64"/>
    </row>
    <row r="10334" spans="5:5" x14ac:dyDescent="0.25">
      <c r="E10334" s="64"/>
    </row>
    <row r="10335" spans="5:5" x14ac:dyDescent="0.25">
      <c r="E10335" s="64"/>
    </row>
    <row r="10336" spans="5:5" x14ac:dyDescent="0.25">
      <c r="E10336" s="64"/>
    </row>
    <row r="10337" spans="5:5" x14ac:dyDescent="0.25">
      <c r="E10337" s="64"/>
    </row>
    <row r="10338" spans="5:5" x14ac:dyDescent="0.25">
      <c r="E10338" s="64"/>
    </row>
    <row r="10339" spans="5:5" x14ac:dyDescent="0.25">
      <c r="E10339"/>
    </row>
    <row r="10340" spans="5:5" x14ac:dyDescent="0.25">
      <c r="E10340" s="64"/>
    </row>
    <row r="10341" spans="5:5" x14ac:dyDescent="0.25">
      <c r="E10341"/>
    </row>
    <row r="10342" spans="5:5" x14ac:dyDescent="0.25">
      <c r="E10342"/>
    </row>
    <row r="10343" spans="5:5" x14ac:dyDescent="0.25">
      <c r="E10343" s="64"/>
    </row>
    <row r="10344" spans="5:5" x14ac:dyDescent="0.25">
      <c r="E10344" s="64"/>
    </row>
    <row r="10345" spans="5:5" x14ac:dyDescent="0.25">
      <c r="E10345" s="64"/>
    </row>
    <row r="10346" spans="5:5" x14ac:dyDescent="0.25">
      <c r="E10346" s="64"/>
    </row>
    <row r="10347" spans="5:5" x14ac:dyDescent="0.25">
      <c r="E10347"/>
    </row>
    <row r="10348" spans="5:5" x14ac:dyDescent="0.25">
      <c r="E10348" s="64"/>
    </row>
    <row r="10349" spans="5:5" x14ac:dyDescent="0.25">
      <c r="E10349" s="64"/>
    </row>
    <row r="10350" spans="5:5" x14ac:dyDescent="0.25">
      <c r="E10350"/>
    </row>
    <row r="10351" spans="5:5" x14ac:dyDescent="0.25">
      <c r="E10351" s="64"/>
    </row>
    <row r="10352" spans="5:5" x14ac:dyDescent="0.25">
      <c r="E10352"/>
    </row>
    <row r="10353" spans="5:5" x14ac:dyDescent="0.25">
      <c r="E10353" s="64"/>
    </row>
    <row r="10354" spans="5:5" x14ac:dyDescent="0.25">
      <c r="E10354"/>
    </row>
    <row r="10355" spans="5:5" x14ac:dyDescent="0.25">
      <c r="E10355"/>
    </row>
    <row r="10356" spans="5:5" x14ac:dyDescent="0.25">
      <c r="E10356" s="64"/>
    </row>
    <row r="10357" spans="5:5" x14ac:dyDescent="0.25">
      <c r="E10357" s="64"/>
    </row>
    <row r="10358" spans="5:5" x14ac:dyDescent="0.25">
      <c r="E10358" s="64"/>
    </row>
    <row r="10359" spans="5:5" x14ac:dyDescent="0.25">
      <c r="E10359" s="64"/>
    </row>
    <row r="10360" spans="5:5" x14ac:dyDescent="0.25">
      <c r="E10360" s="64"/>
    </row>
    <row r="10361" spans="5:5" x14ac:dyDescent="0.25">
      <c r="E10361" s="64"/>
    </row>
    <row r="10362" spans="5:5" x14ac:dyDescent="0.25">
      <c r="E10362" s="64"/>
    </row>
    <row r="10363" spans="5:5" x14ac:dyDescent="0.25">
      <c r="E10363" s="64"/>
    </row>
    <row r="10364" spans="5:5" x14ac:dyDescent="0.25">
      <c r="E10364" s="64"/>
    </row>
    <row r="10365" spans="5:5" x14ac:dyDescent="0.25">
      <c r="E10365"/>
    </row>
    <row r="10366" spans="5:5" x14ac:dyDescent="0.25">
      <c r="E10366" s="64"/>
    </row>
    <row r="10367" spans="5:5" x14ac:dyDescent="0.25">
      <c r="E10367" s="64"/>
    </row>
    <row r="10368" spans="5:5" x14ac:dyDescent="0.25">
      <c r="E10368" s="64"/>
    </row>
    <row r="10369" spans="5:5" x14ac:dyDescent="0.25">
      <c r="E10369" s="64"/>
    </row>
    <row r="10370" spans="5:5" x14ac:dyDescent="0.25">
      <c r="E10370"/>
    </row>
    <row r="10371" spans="5:5" x14ac:dyDescent="0.25">
      <c r="E10371"/>
    </row>
    <row r="10372" spans="5:5" x14ac:dyDescent="0.25">
      <c r="E10372" s="64"/>
    </row>
    <row r="10373" spans="5:5" x14ac:dyDescent="0.25">
      <c r="E10373" s="64"/>
    </row>
    <row r="10374" spans="5:5" x14ac:dyDescent="0.25">
      <c r="E10374" s="64"/>
    </row>
    <row r="10375" spans="5:5" x14ac:dyDescent="0.25">
      <c r="E10375" s="64"/>
    </row>
    <row r="10376" spans="5:5" x14ac:dyDescent="0.25">
      <c r="E10376" s="64"/>
    </row>
    <row r="10377" spans="5:5" x14ac:dyDescent="0.25">
      <c r="E10377" s="64"/>
    </row>
    <row r="10378" spans="5:5" x14ac:dyDescent="0.25">
      <c r="E10378" s="64"/>
    </row>
    <row r="10379" spans="5:5" x14ac:dyDescent="0.25">
      <c r="E10379" s="64"/>
    </row>
    <row r="10380" spans="5:5" x14ac:dyDescent="0.25">
      <c r="E10380" s="64"/>
    </row>
    <row r="10381" spans="5:5" x14ac:dyDescent="0.25">
      <c r="E10381" s="64"/>
    </row>
    <row r="10382" spans="5:5" x14ac:dyDescent="0.25">
      <c r="E10382" s="64"/>
    </row>
    <row r="10383" spans="5:5" x14ac:dyDescent="0.25">
      <c r="E10383"/>
    </row>
    <row r="10384" spans="5:5" x14ac:dyDescent="0.25">
      <c r="E10384" s="64"/>
    </row>
    <row r="10385" spans="5:5" x14ac:dyDescent="0.25">
      <c r="E10385" s="64"/>
    </row>
    <row r="10386" spans="5:5" x14ac:dyDescent="0.25">
      <c r="E10386" s="64"/>
    </row>
    <row r="10387" spans="5:5" x14ac:dyDescent="0.25">
      <c r="E10387" s="64"/>
    </row>
    <row r="10388" spans="5:5" x14ac:dyDescent="0.25">
      <c r="E10388" s="64"/>
    </row>
    <row r="10389" spans="5:5" x14ac:dyDescent="0.25">
      <c r="E10389"/>
    </row>
    <row r="10390" spans="5:5" x14ac:dyDescent="0.25">
      <c r="E10390" s="64"/>
    </row>
    <row r="10391" spans="5:5" x14ac:dyDescent="0.25">
      <c r="E10391" s="64"/>
    </row>
    <row r="10392" spans="5:5" x14ac:dyDescent="0.25">
      <c r="E10392" s="64"/>
    </row>
    <row r="10393" spans="5:5" x14ac:dyDescent="0.25">
      <c r="E10393"/>
    </row>
    <row r="10394" spans="5:5" x14ac:dyDescent="0.25">
      <c r="E10394" s="64"/>
    </row>
    <row r="10395" spans="5:5" x14ac:dyDescent="0.25">
      <c r="E10395"/>
    </row>
    <row r="10396" spans="5:5" x14ac:dyDescent="0.25">
      <c r="E10396"/>
    </row>
    <row r="10397" spans="5:5" x14ac:dyDescent="0.25">
      <c r="E10397"/>
    </row>
    <row r="10398" spans="5:5" x14ac:dyDescent="0.25">
      <c r="E10398" s="64"/>
    </row>
    <row r="10399" spans="5:5" x14ac:dyDescent="0.25">
      <c r="E10399" s="64"/>
    </row>
    <row r="10400" spans="5:5" x14ac:dyDescent="0.25">
      <c r="E10400" s="64"/>
    </row>
    <row r="10401" spans="5:5" x14ac:dyDescent="0.25">
      <c r="E10401" s="64"/>
    </row>
    <row r="10402" spans="5:5" x14ac:dyDescent="0.25">
      <c r="E10402" s="64"/>
    </row>
    <row r="10403" spans="5:5" x14ac:dyDescent="0.25">
      <c r="E10403" s="64"/>
    </row>
    <row r="10404" spans="5:5" x14ac:dyDescent="0.25">
      <c r="E10404" s="64"/>
    </row>
    <row r="10405" spans="5:5" x14ac:dyDescent="0.25">
      <c r="E10405"/>
    </row>
    <row r="10406" spans="5:5" x14ac:dyDescent="0.25">
      <c r="E10406" s="64"/>
    </row>
    <row r="10407" spans="5:5" x14ac:dyDescent="0.25">
      <c r="E10407" s="64"/>
    </row>
    <row r="10408" spans="5:5" x14ac:dyDescent="0.25">
      <c r="E10408"/>
    </row>
    <row r="10409" spans="5:5" x14ac:dyDescent="0.25">
      <c r="E10409" s="64"/>
    </row>
    <row r="10410" spans="5:5" x14ac:dyDescent="0.25">
      <c r="E10410"/>
    </row>
    <row r="10411" spans="5:5" x14ac:dyDescent="0.25">
      <c r="E10411" s="64"/>
    </row>
    <row r="10412" spans="5:5" x14ac:dyDescent="0.25">
      <c r="E10412" s="64"/>
    </row>
    <row r="10413" spans="5:5" x14ac:dyDescent="0.25">
      <c r="E10413" s="64"/>
    </row>
    <row r="10414" spans="5:5" x14ac:dyDescent="0.25">
      <c r="E10414" s="64"/>
    </row>
    <row r="10415" spans="5:5" x14ac:dyDescent="0.25">
      <c r="E10415" s="64"/>
    </row>
    <row r="10416" spans="5:5" x14ac:dyDescent="0.25">
      <c r="E10416" s="64"/>
    </row>
    <row r="10417" spans="5:5" x14ac:dyDescent="0.25">
      <c r="E10417" s="64"/>
    </row>
    <row r="10418" spans="5:5" x14ac:dyDescent="0.25">
      <c r="E10418" s="64"/>
    </row>
    <row r="10419" spans="5:5" x14ac:dyDescent="0.25">
      <c r="E10419" s="64"/>
    </row>
    <row r="10420" spans="5:5" x14ac:dyDescent="0.25">
      <c r="E10420" s="64"/>
    </row>
    <row r="10421" spans="5:5" x14ac:dyDescent="0.25">
      <c r="E10421" s="64"/>
    </row>
    <row r="10422" spans="5:5" x14ac:dyDescent="0.25">
      <c r="E10422" s="64"/>
    </row>
    <row r="10423" spans="5:5" x14ac:dyDescent="0.25">
      <c r="E10423" s="64"/>
    </row>
    <row r="10424" spans="5:5" x14ac:dyDescent="0.25">
      <c r="E10424" s="64"/>
    </row>
    <row r="10425" spans="5:5" x14ac:dyDescent="0.25">
      <c r="E10425"/>
    </row>
    <row r="10426" spans="5:5" x14ac:dyDescent="0.25">
      <c r="E10426" s="64"/>
    </row>
    <row r="10427" spans="5:5" x14ac:dyDescent="0.25">
      <c r="E10427" s="64"/>
    </row>
    <row r="10428" spans="5:5" x14ac:dyDescent="0.25">
      <c r="E10428" s="64"/>
    </row>
    <row r="10429" spans="5:5" x14ac:dyDescent="0.25">
      <c r="E10429" s="64"/>
    </row>
    <row r="10430" spans="5:5" x14ac:dyDescent="0.25">
      <c r="E10430"/>
    </row>
    <row r="10431" spans="5:5" x14ac:dyDescent="0.25">
      <c r="E10431" s="64"/>
    </row>
    <row r="10432" spans="5:5" x14ac:dyDescent="0.25">
      <c r="E10432" s="64"/>
    </row>
    <row r="10433" spans="5:5" x14ac:dyDescent="0.25">
      <c r="E10433" s="64"/>
    </row>
    <row r="10434" spans="5:5" x14ac:dyDescent="0.25">
      <c r="E10434" s="64"/>
    </row>
    <row r="10435" spans="5:5" x14ac:dyDescent="0.25">
      <c r="E10435" s="64"/>
    </row>
    <row r="10436" spans="5:5" x14ac:dyDescent="0.25">
      <c r="E10436" s="64"/>
    </row>
    <row r="10437" spans="5:5" x14ac:dyDescent="0.25">
      <c r="E10437" s="64"/>
    </row>
    <row r="10438" spans="5:5" x14ac:dyDescent="0.25">
      <c r="E10438" s="64"/>
    </row>
    <row r="10439" spans="5:5" x14ac:dyDescent="0.25">
      <c r="E10439" s="64"/>
    </row>
    <row r="10440" spans="5:5" x14ac:dyDescent="0.25">
      <c r="E10440" s="64"/>
    </row>
    <row r="10441" spans="5:5" x14ac:dyDescent="0.25">
      <c r="E10441"/>
    </row>
    <row r="10442" spans="5:5" x14ac:dyDescent="0.25">
      <c r="E10442" s="64"/>
    </row>
    <row r="10443" spans="5:5" x14ac:dyDescent="0.25">
      <c r="E10443" s="64"/>
    </row>
    <row r="10444" spans="5:5" x14ac:dyDescent="0.25">
      <c r="E10444"/>
    </row>
    <row r="10445" spans="5:5" x14ac:dyDescent="0.25">
      <c r="E10445"/>
    </row>
    <row r="10446" spans="5:5" x14ac:dyDescent="0.25">
      <c r="E10446"/>
    </row>
    <row r="10447" spans="5:5" x14ac:dyDescent="0.25">
      <c r="E10447"/>
    </row>
    <row r="10448" spans="5:5" x14ac:dyDescent="0.25">
      <c r="E10448" s="64"/>
    </row>
    <row r="10449" spans="5:5" x14ac:dyDescent="0.25">
      <c r="E10449" s="64"/>
    </row>
    <row r="10450" spans="5:5" x14ac:dyDescent="0.25">
      <c r="E10450" s="64"/>
    </row>
    <row r="10451" spans="5:5" x14ac:dyDescent="0.25">
      <c r="E10451" s="64"/>
    </row>
    <row r="10452" spans="5:5" x14ac:dyDescent="0.25">
      <c r="E10452" s="64"/>
    </row>
    <row r="10453" spans="5:5" x14ac:dyDescent="0.25">
      <c r="E10453" s="64"/>
    </row>
    <row r="10454" spans="5:5" x14ac:dyDescent="0.25">
      <c r="E10454" s="64"/>
    </row>
    <row r="10455" spans="5:5" x14ac:dyDescent="0.25">
      <c r="E10455" s="64"/>
    </row>
    <row r="10456" spans="5:5" x14ac:dyDescent="0.25">
      <c r="E10456"/>
    </row>
    <row r="10457" spans="5:5" x14ac:dyDescent="0.25">
      <c r="E10457" s="64"/>
    </row>
    <row r="10458" spans="5:5" x14ac:dyDescent="0.25">
      <c r="E10458" s="64"/>
    </row>
    <row r="10459" spans="5:5" x14ac:dyDescent="0.25">
      <c r="E10459" s="64"/>
    </row>
    <row r="10460" spans="5:5" x14ac:dyDescent="0.25">
      <c r="E10460" s="64"/>
    </row>
    <row r="10461" spans="5:5" x14ac:dyDescent="0.25">
      <c r="E10461" s="64"/>
    </row>
    <row r="10462" spans="5:5" x14ac:dyDescent="0.25">
      <c r="E10462"/>
    </row>
    <row r="10463" spans="5:5" x14ac:dyDescent="0.25">
      <c r="E10463" s="64"/>
    </row>
    <row r="10464" spans="5:5" x14ac:dyDescent="0.25">
      <c r="E10464" s="64"/>
    </row>
    <row r="10465" spans="5:5" x14ac:dyDescent="0.25">
      <c r="E10465"/>
    </row>
    <row r="10466" spans="5:5" x14ac:dyDescent="0.25">
      <c r="E10466" s="64"/>
    </row>
    <row r="10467" spans="5:5" x14ac:dyDescent="0.25">
      <c r="E10467" s="64"/>
    </row>
    <row r="10468" spans="5:5" x14ac:dyDescent="0.25">
      <c r="E10468" s="64"/>
    </row>
    <row r="10469" spans="5:5" x14ac:dyDescent="0.25">
      <c r="E10469"/>
    </row>
    <row r="10470" spans="5:5" x14ac:dyDescent="0.25">
      <c r="E10470" s="64"/>
    </row>
    <row r="10471" spans="5:5" x14ac:dyDescent="0.25">
      <c r="E10471"/>
    </row>
    <row r="10472" spans="5:5" x14ac:dyDescent="0.25">
      <c r="E10472"/>
    </row>
    <row r="10473" spans="5:5" x14ac:dyDescent="0.25">
      <c r="E10473" s="64"/>
    </row>
    <row r="10474" spans="5:5" x14ac:dyDescent="0.25">
      <c r="E10474" s="64"/>
    </row>
    <row r="10475" spans="5:5" x14ac:dyDescent="0.25">
      <c r="E10475" s="64"/>
    </row>
    <row r="10476" spans="5:5" x14ac:dyDescent="0.25">
      <c r="E10476"/>
    </row>
    <row r="10477" spans="5:5" x14ac:dyDescent="0.25">
      <c r="E10477"/>
    </row>
    <row r="10478" spans="5:5" x14ac:dyDescent="0.25">
      <c r="E10478" s="64"/>
    </row>
    <row r="10479" spans="5:5" x14ac:dyDescent="0.25">
      <c r="E10479"/>
    </row>
    <row r="10480" spans="5:5" x14ac:dyDescent="0.25">
      <c r="E10480"/>
    </row>
    <row r="10481" spans="5:5" x14ac:dyDescent="0.25">
      <c r="E10481" s="64"/>
    </row>
    <row r="10482" spans="5:5" x14ac:dyDescent="0.25">
      <c r="E10482" s="64"/>
    </row>
    <row r="10483" spans="5:5" x14ac:dyDescent="0.25">
      <c r="E10483" s="64"/>
    </row>
    <row r="10484" spans="5:5" x14ac:dyDescent="0.25">
      <c r="E10484" s="64"/>
    </row>
    <row r="10485" spans="5:5" x14ac:dyDescent="0.25">
      <c r="E10485" s="64"/>
    </row>
    <row r="10486" spans="5:5" x14ac:dyDescent="0.25">
      <c r="E10486" s="64"/>
    </row>
    <row r="10487" spans="5:5" x14ac:dyDescent="0.25">
      <c r="E10487"/>
    </row>
    <row r="10488" spans="5:5" x14ac:dyDescent="0.25">
      <c r="E10488"/>
    </row>
    <row r="10489" spans="5:5" x14ac:dyDescent="0.25">
      <c r="E10489" s="64"/>
    </row>
    <row r="10490" spans="5:5" x14ac:dyDescent="0.25">
      <c r="E10490" s="64"/>
    </row>
    <row r="10491" spans="5:5" x14ac:dyDescent="0.25">
      <c r="E10491" s="64"/>
    </row>
    <row r="10492" spans="5:5" x14ac:dyDescent="0.25">
      <c r="E10492" s="64"/>
    </row>
    <row r="10493" spans="5:5" x14ac:dyDescent="0.25">
      <c r="E10493"/>
    </row>
    <row r="10494" spans="5:5" x14ac:dyDescent="0.25">
      <c r="E10494"/>
    </row>
    <row r="10495" spans="5:5" x14ac:dyDescent="0.25">
      <c r="E10495" s="64"/>
    </row>
    <row r="10496" spans="5:5" x14ac:dyDescent="0.25">
      <c r="E10496"/>
    </row>
    <row r="10497" spans="5:5" x14ac:dyDescent="0.25">
      <c r="E10497"/>
    </row>
    <row r="10498" spans="5:5" x14ac:dyDescent="0.25">
      <c r="E10498" s="64"/>
    </row>
    <row r="10499" spans="5:5" x14ac:dyDescent="0.25">
      <c r="E10499" s="64"/>
    </row>
    <row r="10500" spans="5:5" x14ac:dyDescent="0.25">
      <c r="E10500" s="64"/>
    </row>
    <row r="10501" spans="5:5" x14ac:dyDescent="0.25">
      <c r="E10501" s="64"/>
    </row>
    <row r="10502" spans="5:5" x14ac:dyDescent="0.25">
      <c r="E10502"/>
    </row>
    <row r="10503" spans="5:5" x14ac:dyDescent="0.25">
      <c r="E10503" s="64"/>
    </row>
    <row r="10504" spans="5:5" x14ac:dyDescent="0.25">
      <c r="E10504" s="64"/>
    </row>
    <row r="10505" spans="5:5" x14ac:dyDescent="0.25">
      <c r="E10505" s="64"/>
    </row>
    <row r="10506" spans="5:5" x14ac:dyDescent="0.25">
      <c r="E10506" s="64"/>
    </row>
    <row r="10507" spans="5:5" x14ac:dyDescent="0.25">
      <c r="E10507" s="64"/>
    </row>
    <row r="10508" spans="5:5" x14ac:dyDescent="0.25">
      <c r="E10508" s="64"/>
    </row>
    <row r="10509" spans="5:5" x14ac:dyDescent="0.25">
      <c r="E10509"/>
    </row>
    <row r="10510" spans="5:5" x14ac:dyDescent="0.25">
      <c r="E10510" s="64"/>
    </row>
    <row r="10511" spans="5:5" x14ac:dyDescent="0.25">
      <c r="E10511" s="64"/>
    </row>
    <row r="10512" spans="5:5" x14ac:dyDescent="0.25">
      <c r="E10512" s="64"/>
    </row>
    <row r="10513" spans="5:5" x14ac:dyDescent="0.25">
      <c r="E10513"/>
    </row>
    <row r="10514" spans="5:5" x14ac:dyDescent="0.25">
      <c r="E10514"/>
    </row>
    <row r="10515" spans="5:5" x14ac:dyDescent="0.25">
      <c r="E10515"/>
    </row>
    <row r="10516" spans="5:5" x14ac:dyDescent="0.25">
      <c r="E10516" s="64"/>
    </row>
    <row r="10517" spans="5:5" x14ac:dyDescent="0.25">
      <c r="E10517" s="64"/>
    </row>
    <row r="10518" spans="5:5" x14ac:dyDescent="0.25">
      <c r="E10518" s="64"/>
    </row>
    <row r="10519" spans="5:5" x14ac:dyDescent="0.25">
      <c r="E10519" s="64"/>
    </row>
    <row r="10520" spans="5:5" x14ac:dyDescent="0.25">
      <c r="E10520" s="64"/>
    </row>
    <row r="10521" spans="5:5" x14ac:dyDescent="0.25">
      <c r="E10521" s="64"/>
    </row>
    <row r="10522" spans="5:5" x14ac:dyDescent="0.25">
      <c r="E10522" s="64"/>
    </row>
    <row r="10523" spans="5:5" x14ac:dyDescent="0.25">
      <c r="E10523"/>
    </row>
    <row r="10524" spans="5:5" x14ac:dyDescent="0.25">
      <c r="E10524"/>
    </row>
    <row r="10525" spans="5:5" x14ac:dyDescent="0.25">
      <c r="E10525"/>
    </row>
    <row r="10526" spans="5:5" x14ac:dyDescent="0.25">
      <c r="E10526" s="64"/>
    </row>
    <row r="10527" spans="5:5" x14ac:dyDescent="0.25">
      <c r="E10527" s="64"/>
    </row>
    <row r="10528" spans="5:5" x14ac:dyDescent="0.25">
      <c r="E10528" s="64"/>
    </row>
    <row r="10529" spans="5:5" x14ac:dyDescent="0.25">
      <c r="E10529" s="64"/>
    </row>
    <row r="10530" spans="5:5" x14ac:dyDescent="0.25">
      <c r="E10530" s="64"/>
    </row>
    <row r="10531" spans="5:5" x14ac:dyDescent="0.25">
      <c r="E10531" s="64"/>
    </row>
    <row r="10532" spans="5:5" x14ac:dyDescent="0.25">
      <c r="E10532" s="64"/>
    </row>
    <row r="10533" spans="5:5" x14ac:dyDescent="0.25">
      <c r="E10533" s="64"/>
    </row>
    <row r="10534" spans="5:5" x14ac:dyDescent="0.25">
      <c r="E10534" s="64"/>
    </row>
    <row r="10535" spans="5:5" x14ac:dyDescent="0.25">
      <c r="E10535" s="64"/>
    </row>
    <row r="10536" spans="5:5" x14ac:dyDescent="0.25">
      <c r="E10536" s="64"/>
    </row>
    <row r="10537" spans="5:5" x14ac:dyDescent="0.25">
      <c r="E10537" s="64"/>
    </row>
    <row r="10538" spans="5:5" x14ac:dyDescent="0.25">
      <c r="E10538" s="64"/>
    </row>
    <row r="10539" spans="5:5" x14ac:dyDescent="0.25">
      <c r="E10539" s="64"/>
    </row>
    <row r="10540" spans="5:5" x14ac:dyDescent="0.25">
      <c r="E10540" s="64"/>
    </row>
    <row r="10541" spans="5:5" x14ac:dyDescent="0.25">
      <c r="E10541" s="64"/>
    </row>
    <row r="10542" spans="5:5" x14ac:dyDescent="0.25">
      <c r="E10542" s="64"/>
    </row>
    <row r="10543" spans="5:5" x14ac:dyDescent="0.25">
      <c r="E10543" s="64"/>
    </row>
    <row r="10544" spans="5:5" x14ac:dyDescent="0.25">
      <c r="E10544" s="64"/>
    </row>
    <row r="10545" spans="5:5" x14ac:dyDescent="0.25">
      <c r="E10545" s="64"/>
    </row>
    <row r="10546" spans="5:5" x14ac:dyDescent="0.25">
      <c r="E10546"/>
    </row>
    <row r="10547" spans="5:5" x14ac:dyDescent="0.25">
      <c r="E10547" s="64"/>
    </row>
    <row r="10548" spans="5:5" x14ac:dyDescent="0.25">
      <c r="E10548" s="64"/>
    </row>
    <row r="10549" spans="5:5" x14ac:dyDescent="0.25">
      <c r="E10549" s="64"/>
    </row>
    <row r="10550" spans="5:5" x14ac:dyDescent="0.25">
      <c r="E10550" s="64"/>
    </row>
    <row r="10551" spans="5:5" x14ac:dyDescent="0.25">
      <c r="E10551" s="64"/>
    </row>
    <row r="10552" spans="5:5" x14ac:dyDescent="0.25">
      <c r="E10552" s="64"/>
    </row>
    <row r="10553" spans="5:5" x14ac:dyDescent="0.25">
      <c r="E10553"/>
    </row>
    <row r="10554" spans="5:5" x14ac:dyDescent="0.25">
      <c r="E10554" s="64"/>
    </row>
    <row r="10555" spans="5:5" x14ac:dyDescent="0.25">
      <c r="E10555"/>
    </row>
    <row r="10556" spans="5:5" x14ac:dyDescent="0.25">
      <c r="E10556" s="64"/>
    </row>
    <row r="10557" spans="5:5" x14ac:dyDescent="0.25">
      <c r="E10557" s="64"/>
    </row>
    <row r="10558" spans="5:5" x14ac:dyDescent="0.25">
      <c r="E10558" s="64"/>
    </row>
    <row r="10559" spans="5:5" x14ac:dyDescent="0.25">
      <c r="E10559" s="64"/>
    </row>
    <row r="10560" spans="5:5" x14ac:dyDescent="0.25">
      <c r="E10560" s="64"/>
    </row>
    <row r="10561" spans="5:5" x14ac:dyDescent="0.25">
      <c r="E10561" s="64"/>
    </row>
    <row r="10562" spans="5:5" x14ac:dyDescent="0.25">
      <c r="E10562" s="64"/>
    </row>
    <row r="10563" spans="5:5" x14ac:dyDescent="0.25">
      <c r="E10563"/>
    </row>
    <row r="10564" spans="5:5" x14ac:dyDescent="0.25">
      <c r="E10564" s="64"/>
    </row>
    <row r="10565" spans="5:5" x14ac:dyDescent="0.25">
      <c r="E10565" s="64"/>
    </row>
    <row r="10566" spans="5:5" x14ac:dyDescent="0.25">
      <c r="E10566" s="64"/>
    </row>
    <row r="10567" spans="5:5" x14ac:dyDescent="0.25">
      <c r="E10567" s="64"/>
    </row>
    <row r="10568" spans="5:5" x14ac:dyDescent="0.25">
      <c r="E10568" s="64"/>
    </row>
    <row r="10569" spans="5:5" x14ac:dyDescent="0.25">
      <c r="E10569" s="64"/>
    </row>
    <row r="10570" spans="5:5" x14ac:dyDescent="0.25">
      <c r="E10570"/>
    </row>
    <row r="10571" spans="5:5" x14ac:dyDescent="0.25">
      <c r="E10571" s="64"/>
    </row>
    <row r="10572" spans="5:5" x14ac:dyDescent="0.25">
      <c r="E10572" s="64"/>
    </row>
    <row r="10573" spans="5:5" x14ac:dyDescent="0.25">
      <c r="E10573" s="64"/>
    </row>
    <row r="10574" spans="5:5" x14ac:dyDescent="0.25">
      <c r="E10574" s="64"/>
    </row>
    <row r="10575" spans="5:5" x14ac:dyDescent="0.25">
      <c r="E10575"/>
    </row>
    <row r="10576" spans="5:5" x14ac:dyDescent="0.25">
      <c r="E10576" s="64"/>
    </row>
    <row r="10577" spans="5:5" x14ac:dyDescent="0.25">
      <c r="E10577" s="64"/>
    </row>
    <row r="10578" spans="5:5" x14ac:dyDescent="0.25">
      <c r="E10578"/>
    </row>
    <row r="10579" spans="5:5" x14ac:dyDescent="0.25">
      <c r="E10579" s="64"/>
    </row>
    <row r="10580" spans="5:5" x14ac:dyDescent="0.25">
      <c r="E10580" s="64"/>
    </row>
    <row r="10581" spans="5:5" x14ac:dyDescent="0.25">
      <c r="E10581" s="64"/>
    </row>
    <row r="10582" spans="5:5" x14ac:dyDescent="0.25">
      <c r="E10582"/>
    </row>
    <row r="10583" spans="5:5" x14ac:dyDescent="0.25">
      <c r="E10583"/>
    </row>
    <row r="10584" spans="5:5" x14ac:dyDescent="0.25">
      <c r="E10584" s="64"/>
    </row>
    <row r="10585" spans="5:5" x14ac:dyDescent="0.25">
      <c r="E10585"/>
    </row>
    <row r="10586" spans="5:5" x14ac:dyDescent="0.25">
      <c r="E10586"/>
    </row>
    <row r="10587" spans="5:5" x14ac:dyDescent="0.25">
      <c r="E10587"/>
    </row>
    <row r="10588" spans="5:5" x14ac:dyDescent="0.25">
      <c r="E10588"/>
    </row>
    <row r="10589" spans="5:5" x14ac:dyDescent="0.25">
      <c r="E10589" s="64"/>
    </row>
    <row r="10590" spans="5:5" x14ac:dyDescent="0.25">
      <c r="E10590" s="64"/>
    </row>
    <row r="10591" spans="5:5" x14ac:dyDescent="0.25">
      <c r="E10591" s="64"/>
    </row>
    <row r="10592" spans="5:5" x14ac:dyDescent="0.25">
      <c r="E10592" s="64"/>
    </row>
    <row r="10593" spans="5:5" x14ac:dyDescent="0.25">
      <c r="E10593" s="64"/>
    </row>
    <row r="10594" spans="5:5" x14ac:dyDescent="0.25">
      <c r="E10594"/>
    </row>
    <row r="10595" spans="5:5" x14ac:dyDescent="0.25">
      <c r="E10595" s="64"/>
    </row>
    <row r="10596" spans="5:5" x14ac:dyDescent="0.25">
      <c r="E10596" s="64"/>
    </row>
    <row r="10597" spans="5:5" x14ac:dyDescent="0.25">
      <c r="E10597" s="64"/>
    </row>
    <row r="10598" spans="5:5" x14ac:dyDescent="0.25">
      <c r="E10598"/>
    </row>
    <row r="10599" spans="5:5" x14ac:dyDescent="0.25">
      <c r="E10599" s="64"/>
    </row>
    <row r="10600" spans="5:5" x14ac:dyDescent="0.25">
      <c r="E10600" s="64"/>
    </row>
    <row r="10601" spans="5:5" x14ac:dyDescent="0.25">
      <c r="E10601" s="64"/>
    </row>
    <row r="10602" spans="5:5" x14ac:dyDescent="0.25">
      <c r="E10602"/>
    </row>
    <row r="10603" spans="5:5" x14ac:dyDescent="0.25">
      <c r="E10603" s="64"/>
    </row>
    <row r="10604" spans="5:5" x14ac:dyDescent="0.25">
      <c r="E10604" s="64"/>
    </row>
    <row r="10605" spans="5:5" x14ac:dyDescent="0.25">
      <c r="E10605" s="64"/>
    </row>
    <row r="10606" spans="5:5" x14ac:dyDescent="0.25">
      <c r="E10606"/>
    </row>
    <row r="10607" spans="5:5" x14ac:dyDescent="0.25">
      <c r="E10607" s="64"/>
    </row>
    <row r="10608" spans="5:5" x14ac:dyDescent="0.25">
      <c r="E10608" s="64"/>
    </row>
    <row r="10609" spans="5:5" x14ac:dyDescent="0.25">
      <c r="E10609" s="64"/>
    </row>
    <row r="10610" spans="5:5" x14ac:dyDescent="0.25">
      <c r="E10610"/>
    </row>
    <row r="10611" spans="5:5" x14ac:dyDescent="0.25">
      <c r="E10611" s="64"/>
    </row>
    <row r="10612" spans="5:5" x14ac:dyDescent="0.25">
      <c r="E10612"/>
    </row>
    <row r="10613" spans="5:5" x14ac:dyDescent="0.25">
      <c r="E10613"/>
    </row>
    <row r="10614" spans="5:5" x14ac:dyDescent="0.25">
      <c r="E10614"/>
    </row>
    <row r="10615" spans="5:5" x14ac:dyDescent="0.25">
      <c r="E10615" s="64"/>
    </row>
    <row r="10616" spans="5:5" x14ac:dyDescent="0.25">
      <c r="E10616" s="64"/>
    </row>
    <row r="10617" spans="5:5" x14ac:dyDescent="0.25">
      <c r="E10617" s="64"/>
    </row>
    <row r="10618" spans="5:5" x14ac:dyDescent="0.25">
      <c r="E10618" s="64"/>
    </row>
    <row r="10619" spans="5:5" x14ac:dyDescent="0.25">
      <c r="E10619" s="64"/>
    </row>
    <row r="10620" spans="5:5" x14ac:dyDescent="0.25">
      <c r="E10620"/>
    </row>
    <row r="10621" spans="5:5" x14ac:dyDescent="0.25">
      <c r="E10621"/>
    </row>
    <row r="10622" spans="5:5" x14ac:dyDescent="0.25">
      <c r="E10622" s="64"/>
    </row>
    <row r="10623" spans="5:5" x14ac:dyDescent="0.25">
      <c r="E10623" s="64"/>
    </row>
    <row r="10624" spans="5:5" x14ac:dyDescent="0.25">
      <c r="E10624" s="64"/>
    </row>
    <row r="10625" spans="5:5" x14ac:dyDescent="0.25">
      <c r="E10625" s="64"/>
    </row>
    <row r="10626" spans="5:5" x14ac:dyDescent="0.25">
      <c r="E10626" s="64"/>
    </row>
    <row r="10627" spans="5:5" x14ac:dyDescent="0.25">
      <c r="E10627" s="64"/>
    </row>
    <row r="10628" spans="5:5" x14ac:dyDescent="0.25">
      <c r="E10628" s="64"/>
    </row>
    <row r="10629" spans="5:5" x14ac:dyDescent="0.25">
      <c r="E10629"/>
    </row>
    <row r="10630" spans="5:5" x14ac:dyDescent="0.25">
      <c r="E10630" s="64"/>
    </row>
    <row r="10631" spans="5:5" x14ac:dyDescent="0.25">
      <c r="E10631" s="64"/>
    </row>
    <row r="10632" spans="5:5" x14ac:dyDescent="0.25">
      <c r="E10632" s="64"/>
    </row>
    <row r="10633" spans="5:5" x14ac:dyDescent="0.25">
      <c r="E10633" s="64"/>
    </row>
    <row r="10634" spans="5:5" x14ac:dyDescent="0.25">
      <c r="E10634" s="64"/>
    </row>
    <row r="10635" spans="5:5" x14ac:dyDescent="0.25">
      <c r="E10635"/>
    </row>
    <row r="10636" spans="5:5" x14ac:dyDescent="0.25">
      <c r="E10636"/>
    </row>
    <row r="10637" spans="5:5" x14ac:dyDescent="0.25">
      <c r="E10637" s="64"/>
    </row>
    <row r="10638" spans="5:5" x14ac:dyDescent="0.25">
      <c r="E10638" s="64"/>
    </row>
    <row r="10639" spans="5:5" x14ac:dyDescent="0.25">
      <c r="E10639" s="64"/>
    </row>
    <row r="10640" spans="5:5" x14ac:dyDescent="0.25">
      <c r="E10640" s="64"/>
    </row>
    <row r="10641" spans="5:5" x14ac:dyDescent="0.25">
      <c r="E10641" s="64"/>
    </row>
    <row r="10642" spans="5:5" x14ac:dyDescent="0.25">
      <c r="E10642"/>
    </row>
    <row r="10643" spans="5:5" x14ac:dyDescent="0.25">
      <c r="E10643" s="64"/>
    </row>
    <row r="10644" spans="5:5" x14ac:dyDescent="0.25">
      <c r="E10644" s="64"/>
    </row>
    <row r="10645" spans="5:5" x14ac:dyDescent="0.25">
      <c r="E10645"/>
    </row>
    <row r="10646" spans="5:5" x14ac:dyDescent="0.25">
      <c r="E10646" s="64"/>
    </row>
    <row r="10647" spans="5:5" x14ac:dyDescent="0.25">
      <c r="E10647"/>
    </row>
    <row r="10648" spans="5:5" x14ac:dyDescent="0.25">
      <c r="E10648" s="64"/>
    </row>
    <row r="10649" spans="5:5" x14ac:dyDescent="0.25">
      <c r="E10649" s="64"/>
    </row>
    <row r="10650" spans="5:5" x14ac:dyDescent="0.25">
      <c r="E10650"/>
    </row>
    <row r="10651" spans="5:5" x14ac:dyDescent="0.25">
      <c r="E10651" s="64"/>
    </row>
    <row r="10652" spans="5:5" x14ac:dyDescent="0.25">
      <c r="E10652" s="64"/>
    </row>
    <row r="10653" spans="5:5" x14ac:dyDescent="0.25">
      <c r="E10653" s="64"/>
    </row>
    <row r="10654" spans="5:5" x14ac:dyDescent="0.25">
      <c r="E10654" s="64"/>
    </row>
    <row r="10655" spans="5:5" x14ac:dyDescent="0.25">
      <c r="E10655" s="64"/>
    </row>
    <row r="10656" spans="5:5" x14ac:dyDescent="0.25">
      <c r="E10656" s="64"/>
    </row>
    <row r="10657" spans="5:5" x14ac:dyDescent="0.25">
      <c r="E10657" s="64"/>
    </row>
    <row r="10658" spans="5:5" x14ac:dyDescent="0.25">
      <c r="E10658"/>
    </row>
    <row r="10659" spans="5:5" x14ac:dyDescent="0.25">
      <c r="E10659" s="64"/>
    </row>
    <row r="10660" spans="5:5" x14ac:dyDescent="0.25">
      <c r="E10660" s="64"/>
    </row>
    <row r="10661" spans="5:5" x14ac:dyDescent="0.25">
      <c r="E10661" s="64"/>
    </row>
    <row r="10662" spans="5:5" x14ac:dyDescent="0.25">
      <c r="E10662" s="64"/>
    </row>
    <row r="10663" spans="5:5" x14ac:dyDescent="0.25">
      <c r="E10663" s="64"/>
    </row>
    <row r="10664" spans="5:5" x14ac:dyDescent="0.25">
      <c r="E10664" s="64"/>
    </row>
    <row r="10665" spans="5:5" x14ac:dyDescent="0.25">
      <c r="E10665"/>
    </row>
    <row r="10666" spans="5:5" x14ac:dyDescent="0.25">
      <c r="E10666" s="64"/>
    </row>
    <row r="10667" spans="5:5" x14ac:dyDescent="0.25">
      <c r="E10667" s="64"/>
    </row>
    <row r="10668" spans="5:5" x14ac:dyDescent="0.25">
      <c r="E10668"/>
    </row>
    <row r="10669" spans="5:5" x14ac:dyDescent="0.25">
      <c r="E10669" s="64"/>
    </row>
    <row r="10670" spans="5:5" x14ac:dyDescent="0.25">
      <c r="E10670" s="64"/>
    </row>
    <row r="10671" spans="5:5" x14ac:dyDescent="0.25">
      <c r="E10671" s="64"/>
    </row>
    <row r="10672" spans="5:5" x14ac:dyDescent="0.25">
      <c r="E10672" s="64"/>
    </row>
    <row r="10673" spans="5:5" x14ac:dyDescent="0.25">
      <c r="E10673" s="64"/>
    </row>
    <row r="10674" spans="5:5" x14ac:dyDescent="0.25">
      <c r="E10674" s="64"/>
    </row>
    <row r="10675" spans="5:5" x14ac:dyDescent="0.25">
      <c r="E10675" s="64"/>
    </row>
    <row r="10676" spans="5:5" x14ac:dyDescent="0.25">
      <c r="E10676"/>
    </row>
    <row r="10677" spans="5:5" x14ac:dyDescent="0.25">
      <c r="E10677" s="64"/>
    </row>
    <row r="10678" spans="5:5" x14ac:dyDescent="0.25">
      <c r="E10678" s="64"/>
    </row>
    <row r="10679" spans="5:5" x14ac:dyDescent="0.25">
      <c r="E10679" s="64"/>
    </row>
    <row r="10680" spans="5:5" x14ac:dyDescent="0.25">
      <c r="E10680" s="64"/>
    </row>
    <row r="10681" spans="5:5" x14ac:dyDescent="0.25">
      <c r="E10681"/>
    </row>
    <row r="10682" spans="5:5" x14ac:dyDescent="0.25">
      <c r="E10682" s="64"/>
    </row>
    <row r="10683" spans="5:5" x14ac:dyDescent="0.25">
      <c r="E10683"/>
    </row>
    <row r="10684" spans="5:5" x14ac:dyDescent="0.25">
      <c r="E10684" s="64"/>
    </row>
    <row r="10685" spans="5:5" x14ac:dyDescent="0.25">
      <c r="E10685" s="64"/>
    </row>
    <row r="10686" spans="5:5" x14ac:dyDescent="0.25">
      <c r="E10686"/>
    </row>
    <row r="10687" spans="5:5" x14ac:dyDescent="0.25">
      <c r="E10687" s="64"/>
    </row>
    <row r="10688" spans="5:5" x14ac:dyDescent="0.25">
      <c r="E10688" s="64"/>
    </row>
    <row r="10689" spans="5:5" x14ac:dyDescent="0.25">
      <c r="E10689"/>
    </row>
    <row r="10690" spans="5:5" x14ac:dyDescent="0.25">
      <c r="E10690" s="64"/>
    </row>
    <row r="10691" spans="5:5" x14ac:dyDescent="0.25">
      <c r="E10691" s="64"/>
    </row>
    <row r="10692" spans="5:5" x14ac:dyDescent="0.25">
      <c r="E10692" s="64"/>
    </row>
    <row r="10693" spans="5:5" x14ac:dyDescent="0.25">
      <c r="E10693" s="64"/>
    </row>
    <row r="10694" spans="5:5" x14ac:dyDescent="0.25">
      <c r="E10694"/>
    </row>
    <row r="10695" spans="5:5" x14ac:dyDescent="0.25">
      <c r="E10695"/>
    </row>
    <row r="10696" spans="5:5" x14ac:dyDescent="0.25">
      <c r="E10696"/>
    </row>
    <row r="10697" spans="5:5" x14ac:dyDescent="0.25">
      <c r="E10697" s="64"/>
    </row>
    <row r="10698" spans="5:5" x14ac:dyDescent="0.25">
      <c r="E10698" s="64"/>
    </row>
    <row r="10699" spans="5:5" x14ac:dyDescent="0.25">
      <c r="E10699"/>
    </row>
    <row r="10700" spans="5:5" x14ac:dyDescent="0.25">
      <c r="E10700" s="64"/>
    </row>
    <row r="10701" spans="5:5" x14ac:dyDescent="0.25">
      <c r="E10701" s="64"/>
    </row>
    <row r="10702" spans="5:5" x14ac:dyDescent="0.25">
      <c r="E10702" s="64"/>
    </row>
    <row r="10703" spans="5:5" x14ac:dyDescent="0.25">
      <c r="E10703" s="64"/>
    </row>
    <row r="10704" spans="5:5" x14ac:dyDescent="0.25">
      <c r="E10704" s="64"/>
    </row>
    <row r="10705" spans="5:5" x14ac:dyDescent="0.25">
      <c r="E10705"/>
    </row>
    <row r="10706" spans="5:5" x14ac:dyDescent="0.25">
      <c r="E10706" s="64"/>
    </row>
    <row r="10707" spans="5:5" x14ac:dyDescent="0.25">
      <c r="E10707" s="64"/>
    </row>
    <row r="10708" spans="5:5" x14ac:dyDescent="0.25">
      <c r="E10708" s="64"/>
    </row>
    <row r="10709" spans="5:5" x14ac:dyDescent="0.25">
      <c r="E10709"/>
    </row>
    <row r="10710" spans="5:5" x14ac:dyDescent="0.25">
      <c r="E10710" s="64"/>
    </row>
    <row r="10711" spans="5:5" x14ac:dyDescent="0.25">
      <c r="E10711" s="64"/>
    </row>
    <row r="10712" spans="5:5" x14ac:dyDescent="0.25">
      <c r="E10712" s="64"/>
    </row>
    <row r="10713" spans="5:5" x14ac:dyDescent="0.25">
      <c r="E10713"/>
    </row>
    <row r="10714" spans="5:5" x14ac:dyDescent="0.25">
      <c r="E10714" s="64"/>
    </row>
    <row r="10715" spans="5:5" x14ac:dyDescent="0.25">
      <c r="E10715" s="64"/>
    </row>
    <row r="10716" spans="5:5" x14ac:dyDescent="0.25">
      <c r="E10716" s="64"/>
    </row>
    <row r="10717" spans="5:5" x14ac:dyDescent="0.25">
      <c r="E10717" s="64"/>
    </row>
    <row r="10718" spans="5:5" x14ac:dyDescent="0.25">
      <c r="E10718" s="64"/>
    </row>
    <row r="10719" spans="5:5" x14ac:dyDescent="0.25">
      <c r="E10719" s="64"/>
    </row>
    <row r="10720" spans="5:5" x14ac:dyDescent="0.25">
      <c r="E10720"/>
    </row>
    <row r="10721" spans="5:5" x14ac:dyDescent="0.25">
      <c r="E10721"/>
    </row>
    <row r="10722" spans="5:5" x14ac:dyDescent="0.25">
      <c r="E10722"/>
    </row>
    <row r="10723" spans="5:5" x14ac:dyDescent="0.25">
      <c r="E10723"/>
    </row>
    <row r="10724" spans="5:5" x14ac:dyDescent="0.25">
      <c r="E10724" s="64"/>
    </row>
    <row r="10725" spans="5:5" x14ac:dyDescent="0.25">
      <c r="E10725"/>
    </row>
    <row r="10726" spans="5:5" x14ac:dyDescent="0.25">
      <c r="E10726" s="64"/>
    </row>
    <row r="10727" spans="5:5" x14ac:dyDescent="0.25">
      <c r="E10727" s="64"/>
    </row>
    <row r="10728" spans="5:5" x14ac:dyDescent="0.25">
      <c r="E10728"/>
    </row>
    <row r="10729" spans="5:5" x14ac:dyDescent="0.25">
      <c r="E10729" s="64"/>
    </row>
    <row r="10730" spans="5:5" x14ac:dyDescent="0.25">
      <c r="E10730" s="64"/>
    </row>
    <row r="10731" spans="5:5" x14ac:dyDescent="0.25">
      <c r="E10731" s="64"/>
    </row>
    <row r="10732" spans="5:5" x14ac:dyDescent="0.25">
      <c r="E10732" s="64"/>
    </row>
    <row r="10733" spans="5:5" x14ac:dyDescent="0.25">
      <c r="E10733" s="64"/>
    </row>
    <row r="10734" spans="5:5" x14ac:dyDescent="0.25">
      <c r="E10734" s="64"/>
    </row>
    <row r="10735" spans="5:5" x14ac:dyDescent="0.25">
      <c r="E10735" s="64"/>
    </row>
    <row r="10736" spans="5:5" x14ac:dyDescent="0.25">
      <c r="E10736" s="64"/>
    </row>
    <row r="10737" spans="5:5" x14ac:dyDescent="0.25">
      <c r="E10737" s="64"/>
    </row>
    <row r="10738" spans="5:5" x14ac:dyDescent="0.25">
      <c r="E10738"/>
    </row>
    <row r="10739" spans="5:5" x14ac:dyDescent="0.25">
      <c r="E10739"/>
    </row>
    <row r="10740" spans="5:5" x14ac:dyDescent="0.25">
      <c r="E10740" s="64"/>
    </row>
    <row r="10741" spans="5:5" x14ac:dyDescent="0.25">
      <c r="E10741" s="64"/>
    </row>
    <row r="10742" spans="5:5" x14ac:dyDescent="0.25">
      <c r="E10742" s="64"/>
    </row>
    <row r="10743" spans="5:5" x14ac:dyDescent="0.25">
      <c r="E10743" s="64"/>
    </row>
    <row r="10744" spans="5:5" x14ac:dyDescent="0.25">
      <c r="E10744" s="64"/>
    </row>
    <row r="10745" spans="5:5" x14ac:dyDescent="0.25">
      <c r="E10745" s="64"/>
    </row>
    <row r="10746" spans="5:5" x14ac:dyDescent="0.25">
      <c r="E10746" s="64"/>
    </row>
    <row r="10747" spans="5:5" x14ac:dyDescent="0.25">
      <c r="E10747" s="64"/>
    </row>
    <row r="10748" spans="5:5" x14ac:dyDescent="0.25">
      <c r="E10748" s="64"/>
    </row>
    <row r="10749" spans="5:5" x14ac:dyDescent="0.25">
      <c r="E10749"/>
    </row>
    <row r="10750" spans="5:5" x14ac:dyDescent="0.25">
      <c r="E10750" s="64"/>
    </row>
    <row r="10751" spans="5:5" x14ac:dyDescent="0.25">
      <c r="E10751" s="64"/>
    </row>
    <row r="10752" spans="5:5" x14ac:dyDescent="0.25">
      <c r="E10752" s="64"/>
    </row>
    <row r="10753" spans="5:5" x14ac:dyDescent="0.25">
      <c r="E10753"/>
    </row>
    <row r="10754" spans="5:5" x14ac:dyDescent="0.25">
      <c r="E10754" s="64"/>
    </row>
    <row r="10755" spans="5:5" x14ac:dyDescent="0.25">
      <c r="E10755" s="64"/>
    </row>
    <row r="10756" spans="5:5" x14ac:dyDescent="0.25">
      <c r="E10756" s="64"/>
    </row>
    <row r="10757" spans="5:5" x14ac:dyDescent="0.25">
      <c r="E10757"/>
    </row>
    <row r="10758" spans="5:5" x14ac:dyDescent="0.25">
      <c r="E10758" s="64"/>
    </row>
    <row r="10759" spans="5:5" x14ac:dyDescent="0.25">
      <c r="E10759" s="64"/>
    </row>
    <row r="10760" spans="5:5" x14ac:dyDescent="0.25">
      <c r="E10760" s="64"/>
    </row>
    <row r="10761" spans="5:5" x14ac:dyDescent="0.25">
      <c r="E10761" s="64"/>
    </row>
    <row r="10762" spans="5:5" x14ac:dyDescent="0.25">
      <c r="E10762" s="64"/>
    </row>
    <row r="10763" spans="5:5" x14ac:dyDescent="0.25">
      <c r="E10763" s="64"/>
    </row>
    <row r="10764" spans="5:5" x14ac:dyDescent="0.25">
      <c r="E10764" s="64"/>
    </row>
    <row r="10765" spans="5:5" x14ac:dyDescent="0.25">
      <c r="E10765"/>
    </row>
    <row r="10766" spans="5:5" x14ac:dyDescent="0.25">
      <c r="E10766" s="64"/>
    </row>
    <row r="10767" spans="5:5" x14ac:dyDescent="0.25">
      <c r="E10767" s="64"/>
    </row>
    <row r="10768" spans="5:5" x14ac:dyDescent="0.25">
      <c r="E10768" s="64"/>
    </row>
    <row r="10769" spans="5:5" x14ac:dyDescent="0.25">
      <c r="E10769"/>
    </row>
    <row r="10770" spans="5:5" x14ac:dyDescent="0.25">
      <c r="E10770"/>
    </row>
    <row r="10771" spans="5:5" x14ac:dyDescent="0.25">
      <c r="E10771" s="64"/>
    </row>
    <row r="10772" spans="5:5" x14ac:dyDescent="0.25">
      <c r="E10772" s="64"/>
    </row>
    <row r="10773" spans="5:5" x14ac:dyDescent="0.25">
      <c r="E10773" s="64"/>
    </row>
    <row r="10774" spans="5:5" x14ac:dyDescent="0.25">
      <c r="E10774"/>
    </row>
    <row r="10775" spans="5:5" x14ac:dyDescent="0.25">
      <c r="E10775" s="64"/>
    </row>
    <row r="10776" spans="5:5" x14ac:dyDescent="0.25">
      <c r="E10776" s="64"/>
    </row>
    <row r="10777" spans="5:5" x14ac:dyDescent="0.25">
      <c r="E10777" s="64"/>
    </row>
    <row r="10778" spans="5:5" x14ac:dyDescent="0.25">
      <c r="E10778" s="64"/>
    </row>
    <row r="10779" spans="5:5" x14ac:dyDescent="0.25">
      <c r="E10779" s="64"/>
    </row>
    <row r="10780" spans="5:5" x14ac:dyDescent="0.25">
      <c r="E10780" s="64"/>
    </row>
    <row r="10781" spans="5:5" x14ac:dyDescent="0.25">
      <c r="E10781" s="64"/>
    </row>
    <row r="10782" spans="5:5" x14ac:dyDescent="0.25">
      <c r="E10782"/>
    </row>
    <row r="10783" spans="5:5" x14ac:dyDescent="0.25">
      <c r="E10783" s="64"/>
    </row>
    <row r="10784" spans="5:5" x14ac:dyDescent="0.25">
      <c r="E10784"/>
    </row>
    <row r="10785" spans="5:5" x14ac:dyDescent="0.25">
      <c r="E10785" s="64"/>
    </row>
    <row r="10786" spans="5:5" x14ac:dyDescent="0.25">
      <c r="E10786" s="64"/>
    </row>
    <row r="10787" spans="5:5" x14ac:dyDescent="0.25">
      <c r="E10787" s="64"/>
    </row>
    <row r="10788" spans="5:5" x14ac:dyDescent="0.25">
      <c r="E10788" s="64"/>
    </row>
    <row r="10789" spans="5:5" x14ac:dyDescent="0.25">
      <c r="E10789" s="64"/>
    </row>
    <row r="10790" spans="5:5" x14ac:dyDescent="0.25">
      <c r="E10790" s="64"/>
    </row>
    <row r="10791" spans="5:5" x14ac:dyDescent="0.25">
      <c r="E10791" s="64"/>
    </row>
    <row r="10792" spans="5:5" x14ac:dyDescent="0.25">
      <c r="E10792" s="64"/>
    </row>
    <row r="10793" spans="5:5" x14ac:dyDescent="0.25">
      <c r="E10793" s="64"/>
    </row>
    <row r="10794" spans="5:5" x14ac:dyDescent="0.25">
      <c r="E10794"/>
    </row>
    <row r="10795" spans="5:5" x14ac:dyDescent="0.25">
      <c r="E10795" s="64"/>
    </row>
    <row r="10796" spans="5:5" x14ac:dyDescent="0.25">
      <c r="E10796" s="64"/>
    </row>
    <row r="10797" spans="5:5" x14ac:dyDescent="0.25">
      <c r="E10797"/>
    </row>
    <row r="10798" spans="5:5" x14ac:dyDescent="0.25">
      <c r="E10798" s="64"/>
    </row>
    <row r="10799" spans="5:5" x14ac:dyDescent="0.25">
      <c r="E10799" s="64"/>
    </row>
    <row r="10800" spans="5:5" x14ac:dyDescent="0.25">
      <c r="E10800" s="64"/>
    </row>
    <row r="10801" spans="5:5" x14ac:dyDescent="0.25">
      <c r="E10801"/>
    </row>
    <row r="10802" spans="5:5" x14ac:dyDescent="0.25">
      <c r="E10802"/>
    </row>
    <row r="10803" spans="5:5" x14ac:dyDescent="0.25">
      <c r="E10803"/>
    </row>
    <row r="10804" spans="5:5" x14ac:dyDescent="0.25">
      <c r="E10804" s="64"/>
    </row>
    <row r="10805" spans="5:5" x14ac:dyDescent="0.25">
      <c r="E10805"/>
    </row>
    <row r="10806" spans="5:5" x14ac:dyDescent="0.25">
      <c r="E10806"/>
    </row>
    <row r="10807" spans="5:5" x14ac:dyDescent="0.25">
      <c r="E10807" s="64"/>
    </row>
    <row r="10808" spans="5:5" x14ac:dyDescent="0.25">
      <c r="E10808" s="64"/>
    </row>
    <row r="10809" spans="5:5" x14ac:dyDescent="0.25">
      <c r="E10809" s="64"/>
    </row>
    <row r="10810" spans="5:5" x14ac:dyDescent="0.25">
      <c r="E10810" s="64"/>
    </row>
    <row r="10811" spans="5:5" x14ac:dyDescent="0.25">
      <c r="E10811" s="64"/>
    </row>
    <row r="10812" spans="5:5" x14ac:dyDescent="0.25">
      <c r="E10812" s="64"/>
    </row>
    <row r="10813" spans="5:5" x14ac:dyDescent="0.25">
      <c r="E10813"/>
    </row>
    <row r="10814" spans="5:5" x14ac:dyDescent="0.25">
      <c r="E10814"/>
    </row>
    <row r="10815" spans="5:5" x14ac:dyDescent="0.25">
      <c r="E10815" s="64"/>
    </row>
    <row r="10816" spans="5:5" x14ac:dyDescent="0.25">
      <c r="E10816" s="64"/>
    </row>
    <row r="10817" spans="5:5" x14ac:dyDescent="0.25">
      <c r="E10817" s="64"/>
    </row>
    <row r="10818" spans="5:5" x14ac:dyDescent="0.25">
      <c r="E10818" s="64"/>
    </row>
    <row r="10819" spans="5:5" x14ac:dyDescent="0.25">
      <c r="E10819" s="64"/>
    </row>
    <row r="10820" spans="5:5" x14ac:dyDescent="0.25">
      <c r="E10820" s="64"/>
    </row>
    <row r="10821" spans="5:5" x14ac:dyDescent="0.25">
      <c r="E10821"/>
    </row>
    <row r="10822" spans="5:5" x14ac:dyDescent="0.25">
      <c r="E10822"/>
    </row>
    <row r="10823" spans="5:5" x14ac:dyDescent="0.25">
      <c r="E10823" s="64"/>
    </row>
    <row r="10824" spans="5:5" x14ac:dyDescent="0.25">
      <c r="E10824" s="64"/>
    </row>
    <row r="10825" spans="5:5" x14ac:dyDescent="0.25">
      <c r="E10825"/>
    </row>
    <row r="10826" spans="5:5" x14ac:dyDescent="0.25">
      <c r="E10826"/>
    </row>
    <row r="10827" spans="5:5" x14ac:dyDescent="0.25">
      <c r="E10827" s="64"/>
    </row>
    <row r="10828" spans="5:5" x14ac:dyDescent="0.25">
      <c r="E10828" s="64"/>
    </row>
    <row r="10829" spans="5:5" x14ac:dyDescent="0.25">
      <c r="E10829"/>
    </row>
    <row r="10830" spans="5:5" x14ac:dyDescent="0.25">
      <c r="E10830" s="64"/>
    </row>
    <row r="10831" spans="5:5" x14ac:dyDescent="0.25">
      <c r="E10831" s="64"/>
    </row>
    <row r="10832" spans="5:5" x14ac:dyDescent="0.25">
      <c r="E10832" s="64"/>
    </row>
    <row r="10833" spans="5:5" x14ac:dyDescent="0.25">
      <c r="E10833"/>
    </row>
    <row r="10834" spans="5:5" x14ac:dyDescent="0.25">
      <c r="E10834" s="64"/>
    </row>
    <row r="10835" spans="5:5" x14ac:dyDescent="0.25">
      <c r="E10835" s="64"/>
    </row>
    <row r="10836" spans="5:5" x14ac:dyDescent="0.25">
      <c r="E10836" s="64"/>
    </row>
    <row r="10837" spans="5:5" x14ac:dyDescent="0.25">
      <c r="E10837"/>
    </row>
    <row r="10838" spans="5:5" x14ac:dyDescent="0.25">
      <c r="E10838"/>
    </row>
    <row r="10839" spans="5:5" x14ac:dyDescent="0.25">
      <c r="E10839" s="64"/>
    </row>
    <row r="10840" spans="5:5" x14ac:dyDescent="0.25">
      <c r="E10840" s="64"/>
    </row>
    <row r="10841" spans="5:5" x14ac:dyDescent="0.25">
      <c r="E10841" s="64"/>
    </row>
    <row r="10842" spans="5:5" x14ac:dyDescent="0.25">
      <c r="E10842" s="64"/>
    </row>
    <row r="10843" spans="5:5" x14ac:dyDescent="0.25">
      <c r="E10843" s="64"/>
    </row>
    <row r="10844" spans="5:5" x14ac:dyDescent="0.25">
      <c r="E10844"/>
    </row>
    <row r="10845" spans="5:5" x14ac:dyDescent="0.25">
      <c r="E10845" s="64"/>
    </row>
    <row r="10846" spans="5:5" x14ac:dyDescent="0.25">
      <c r="E10846" s="64"/>
    </row>
    <row r="10847" spans="5:5" x14ac:dyDescent="0.25">
      <c r="E10847" s="64"/>
    </row>
    <row r="10848" spans="5:5" x14ac:dyDescent="0.25">
      <c r="E10848" s="64"/>
    </row>
    <row r="10849" spans="5:5" x14ac:dyDescent="0.25">
      <c r="E10849" s="64"/>
    </row>
    <row r="10850" spans="5:5" x14ac:dyDescent="0.25">
      <c r="E10850" s="64"/>
    </row>
    <row r="10851" spans="5:5" x14ac:dyDescent="0.25">
      <c r="E10851" s="64"/>
    </row>
    <row r="10852" spans="5:5" x14ac:dyDescent="0.25">
      <c r="E10852"/>
    </row>
    <row r="10853" spans="5:5" x14ac:dyDescent="0.25">
      <c r="E10853" s="64"/>
    </row>
    <row r="10854" spans="5:5" x14ac:dyDescent="0.25">
      <c r="E10854" s="64"/>
    </row>
    <row r="10855" spans="5:5" x14ac:dyDescent="0.25">
      <c r="E10855" s="64"/>
    </row>
    <row r="10856" spans="5:5" x14ac:dyDescent="0.25">
      <c r="E10856" s="64"/>
    </row>
    <row r="10857" spans="5:5" x14ac:dyDescent="0.25">
      <c r="E10857" s="64"/>
    </row>
    <row r="10858" spans="5:5" x14ac:dyDescent="0.25">
      <c r="E10858" s="64"/>
    </row>
    <row r="10859" spans="5:5" x14ac:dyDescent="0.25">
      <c r="E10859" s="64"/>
    </row>
    <row r="10860" spans="5:5" x14ac:dyDescent="0.25">
      <c r="E10860" s="64"/>
    </row>
    <row r="10861" spans="5:5" x14ac:dyDescent="0.25">
      <c r="E10861"/>
    </row>
    <row r="10862" spans="5:5" x14ac:dyDescent="0.25">
      <c r="E10862"/>
    </row>
    <row r="10863" spans="5:5" x14ac:dyDescent="0.25">
      <c r="E10863" s="64"/>
    </row>
    <row r="10864" spans="5:5" x14ac:dyDescent="0.25">
      <c r="E10864" s="64"/>
    </row>
    <row r="10865" spans="5:5" x14ac:dyDescent="0.25">
      <c r="E10865" s="64"/>
    </row>
    <row r="10866" spans="5:5" x14ac:dyDescent="0.25">
      <c r="E10866" s="64"/>
    </row>
    <row r="10867" spans="5:5" x14ac:dyDescent="0.25">
      <c r="E10867" s="64"/>
    </row>
    <row r="10868" spans="5:5" x14ac:dyDescent="0.25">
      <c r="E10868" s="64"/>
    </row>
    <row r="10869" spans="5:5" x14ac:dyDescent="0.25">
      <c r="E10869"/>
    </row>
    <row r="10870" spans="5:5" x14ac:dyDescent="0.25">
      <c r="E10870" s="64"/>
    </row>
    <row r="10871" spans="5:5" x14ac:dyDescent="0.25">
      <c r="E10871" s="64"/>
    </row>
    <row r="10872" spans="5:5" x14ac:dyDescent="0.25">
      <c r="E10872" s="64"/>
    </row>
    <row r="10873" spans="5:5" x14ac:dyDescent="0.25">
      <c r="E10873" s="64"/>
    </row>
    <row r="10874" spans="5:5" x14ac:dyDescent="0.25">
      <c r="E10874" s="64"/>
    </row>
    <row r="10875" spans="5:5" x14ac:dyDescent="0.25">
      <c r="E10875" s="64"/>
    </row>
    <row r="10876" spans="5:5" x14ac:dyDescent="0.25">
      <c r="E10876"/>
    </row>
    <row r="10877" spans="5:5" x14ac:dyDescent="0.25">
      <c r="E10877" s="64"/>
    </row>
    <row r="10878" spans="5:5" x14ac:dyDescent="0.25">
      <c r="E10878" s="64"/>
    </row>
    <row r="10879" spans="5:5" x14ac:dyDescent="0.25">
      <c r="E10879" s="64"/>
    </row>
    <row r="10880" spans="5:5" x14ac:dyDescent="0.25">
      <c r="E10880" s="64"/>
    </row>
    <row r="10881" spans="5:5" x14ac:dyDescent="0.25">
      <c r="E10881" s="64"/>
    </row>
    <row r="10882" spans="5:5" x14ac:dyDescent="0.25">
      <c r="E10882" s="64"/>
    </row>
    <row r="10883" spans="5:5" x14ac:dyDescent="0.25">
      <c r="E10883" s="64"/>
    </row>
    <row r="10884" spans="5:5" x14ac:dyDescent="0.25">
      <c r="E10884" s="64"/>
    </row>
    <row r="10885" spans="5:5" x14ac:dyDescent="0.25">
      <c r="E10885"/>
    </row>
    <row r="10886" spans="5:5" x14ac:dyDescent="0.25">
      <c r="E10886" s="64"/>
    </row>
    <row r="10887" spans="5:5" x14ac:dyDescent="0.25">
      <c r="E10887" s="64"/>
    </row>
    <row r="10888" spans="5:5" x14ac:dyDescent="0.25">
      <c r="E10888" s="64"/>
    </row>
    <row r="10889" spans="5:5" x14ac:dyDescent="0.25">
      <c r="E10889" s="64"/>
    </row>
    <row r="10890" spans="5:5" x14ac:dyDescent="0.25">
      <c r="E10890" s="64"/>
    </row>
    <row r="10891" spans="5:5" x14ac:dyDescent="0.25">
      <c r="E10891" s="64"/>
    </row>
    <row r="10892" spans="5:5" x14ac:dyDescent="0.25">
      <c r="E10892" s="64"/>
    </row>
    <row r="10893" spans="5:5" x14ac:dyDescent="0.25">
      <c r="E10893" s="64"/>
    </row>
    <row r="10894" spans="5:5" x14ac:dyDescent="0.25">
      <c r="E10894" s="64"/>
    </row>
    <row r="10895" spans="5:5" x14ac:dyDescent="0.25">
      <c r="E10895" s="64"/>
    </row>
    <row r="10896" spans="5:5" x14ac:dyDescent="0.25">
      <c r="E10896"/>
    </row>
    <row r="10897" spans="5:5" x14ac:dyDescent="0.25">
      <c r="E10897" s="64"/>
    </row>
    <row r="10898" spans="5:5" x14ac:dyDescent="0.25">
      <c r="E10898" s="64"/>
    </row>
    <row r="10899" spans="5:5" x14ac:dyDescent="0.25">
      <c r="E10899" s="64"/>
    </row>
    <row r="10900" spans="5:5" x14ac:dyDescent="0.25">
      <c r="E10900" s="64"/>
    </row>
    <row r="10901" spans="5:5" x14ac:dyDescent="0.25">
      <c r="E10901" s="64"/>
    </row>
    <row r="10902" spans="5:5" x14ac:dyDescent="0.25">
      <c r="E10902" s="64"/>
    </row>
    <row r="10903" spans="5:5" x14ac:dyDescent="0.25">
      <c r="E10903" s="64"/>
    </row>
    <row r="10904" spans="5:5" x14ac:dyDescent="0.25">
      <c r="E10904" s="64"/>
    </row>
    <row r="10905" spans="5:5" x14ac:dyDescent="0.25">
      <c r="E10905" s="64"/>
    </row>
    <row r="10906" spans="5:5" x14ac:dyDescent="0.25">
      <c r="E10906"/>
    </row>
    <row r="10907" spans="5:5" x14ac:dyDescent="0.25">
      <c r="E10907" s="64"/>
    </row>
    <row r="10908" spans="5:5" x14ac:dyDescent="0.25">
      <c r="E10908"/>
    </row>
    <row r="10909" spans="5:5" x14ac:dyDescent="0.25">
      <c r="E10909" s="64"/>
    </row>
    <row r="10910" spans="5:5" x14ac:dyDescent="0.25">
      <c r="E10910" s="64"/>
    </row>
    <row r="10911" spans="5:5" x14ac:dyDescent="0.25">
      <c r="E10911" s="64"/>
    </row>
    <row r="10912" spans="5:5" x14ac:dyDescent="0.25">
      <c r="E10912" s="64"/>
    </row>
    <row r="10913" spans="5:5" x14ac:dyDescent="0.25">
      <c r="E10913"/>
    </row>
    <row r="10914" spans="5:5" x14ac:dyDescent="0.25">
      <c r="E10914" s="64"/>
    </row>
    <row r="10915" spans="5:5" x14ac:dyDescent="0.25">
      <c r="E10915" s="64"/>
    </row>
    <row r="10916" spans="5:5" x14ac:dyDescent="0.25">
      <c r="E10916" s="64"/>
    </row>
    <row r="10917" spans="5:5" x14ac:dyDescent="0.25">
      <c r="E10917" s="64"/>
    </row>
    <row r="10918" spans="5:5" x14ac:dyDescent="0.25">
      <c r="E10918"/>
    </row>
    <row r="10919" spans="5:5" x14ac:dyDescent="0.25">
      <c r="E10919" s="64"/>
    </row>
    <row r="10920" spans="5:5" x14ac:dyDescent="0.25">
      <c r="E10920" s="64"/>
    </row>
    <row r="10921" spans="5:5" x14ac:dyDescent="0.25">
      <c r="E10921" s="64"/>
    </row>
    <row r="10922" spans="5:5" x14ac:dyDescent="0.25">
      <c r="E10922"/>
    </row>
    <row r="10923" spans="5:5" x14ac:dyDescent="0.25">
      <c r="E10923" s="64"/>
    </row>
    <row r="10924" spans="5:5" x14ac:dyDescent="0.25">
      <c r="E10924" s="64"/>
    </row>
    <row r="10925" spans="5:5" x14ac:dyDescent="0.25">
      <c r="E10925" s="64"/>
    </row>
    <row r="10926" spans="5:5" x14ac:dyDescent="0.25">
      <c r="E10926" s="64"/>
    </row>
    <row r="10927" spans="5:5" x14ac:dyDescent="0.25">
      <c r="E10927" s="64"/>
    </row>
    <row r="10928" spans="5:5" x14ac:dyDescent="0.25">
      <c r="E10928"/>
    </row>
    <row r="10929" spans="5:5" x14ac:dyDescent="0.25">
      <c r="E10929" s="64"/>
    </row>
    <row r="10930" spans="5:5" x14ac:dyDescent="0.25">
      <c r="E10930" s="64"/>
    </row>
    <row r="10931" spans="5:5" x14ac:dyDescent="0.25">
      <c r="E10931"/>
    </row>
    <row r="10932" spans="5:5" x14ac:dyDescent="0.25">
      <c r="E10932"/>
    </row>
    <row r="10933" spans="5:5" x14ac:dyDescent="0.25">
      <c r="E10933"/>
    </row>
    <row r="10934" spans="5:5" x14ac:dyDescent="0.25">
      <c r="E10934" s="64"/>
    </row>
    <row r="10935" spans="5:5" x14ac:dyDescent="0.25">
      <c r="E10935" s="64"/>
    </row>
    <row r="10936" spans="5:5" x14ac:dyDescent="0.25">
      <c r="E10936"/>
    </row>
    <row r="10937" spans="5:5" x14ac:dyDescent="0.25">
      <c r="E10937"/>
    </row>
    <row r="10938" spans="5:5" x14ac:dyDescent="0.25">
      <c r="E10938" s="64"/>
    </row>
    <row r="10939" spans="5:5" x14ac:dyDescent="0.25">
      <c r="E10939" s="64"/>
    </row>
    <row r="10940" spans="5:5" x14ac:dyDescent="0.25">
      <c r="E10940" s="64"/>
    </row>
    <row r="10941" spans="5:5" x14ac:dyDescent="0.25">
      <c r="E10941" s="64"/>
    </row>
    <row r="10942" spans="5:5" x14ac:dyDescent="0.25">
      <c r="E10942"/>
    </row>
    <row r="10943" spans="5:5" x14ac:dyDescent="0.25">
      <c r="E10943"/>
    </row>
    <row r="10944" spans="5:5" x14ac:dyDescent="0.25">
      <c r="E10944" s="64"/>
    </row>
    <row r="10945" spans="5:5" x14ac:dyDescent="0.25">
      <c r="E10945"/>
    </row>
    <row r="10946" spans="5:5" x14ac:dyDescent="0.25">
      <c r="E10946" s="64"/>
    </row>
    <row r="10947" spans="5:5" x14ac:dyDescent="0.25">
      <c r="E10947" s="64"/>
    </row>
    <row r="10948" spans="5:5" x14ac:dyDescent="0.25">
      <c r="E10948" s="64"/>
    </row>
    <row r="10949" spans="5:5" x14ac:dyDescent="0.25">
      <c r="E10949"/>
    </row>
    <row r="10950" spans="5:5" x14ac:dyDescent="0.25">
      <c r="E10950" s="64"/>
    </row>
    <row r="10951" spans="5:5" x14ac:dyDescent="0.25">
      <c r="E10951"/>
    </row>
    <row r="10952" spans="5:5" x14ac:dyDescent="0.25">
      <c r="E10952" s="64"/>
    </row>
    <row r="10953" spans="5:5" x14ac:dyDescent="0.25">
      <c r="E10953"/>
    </row>
    <row r="10954" spans="5:5" x14ac:dyDescent="0.25">
      <c r="E10954" s="64"/>
    </row>
    <row r="10955" spans="5:5" x14ac:dyDescent="0.25">
      <c r="E10955"/>
    </row>
    <row r="10956" spans="5:5" x14ac:dyDescent="0.25">
      <c r="E10956" s="64"/>
    </row>
    <row r="10957" spans="5:5" x14ac:dyDescent="0.25">
      <c r="E10957" s="64"/>
    </row>
    <row r="10958" spans="5:5" x14ac:dyDescent="0.25">
      <c r="E10958" s="64"/>
    </row>
    <row r="10959" spans="5:5" x14ac:dyDescent="0.25">
      <c r="E10959" s="64"/>
    </row>
    <row r="10960" spans="5:5" x14ac:dyDescent="0.25">
      <c r="E10960" s="64"/>
    </row>
    <row r="10961" spans="5:5" x14ac:dyDescent="0.25">
      <c r="E10961" s="64"/>
    </row>
    <row r="10962" spans="5:5" x14ac:dyDescent="0.25">
      <c r="E10962" s="64"/>
    </row>
    <row r="10963" spans="5:5" x14ac:dyDescent="0.25">
      <c r="E10963" s="64"/>
    </row>
    <row r="10964" spans="5:5" x14ac:dyDescent="0.25">
      <c r="E10964" s="64"/>
    </row>
    <row r="10965" spans="5:5" x14ac:dyDescent="0.25">
      <c r="E10965" s="64"/>
    </row>
    <row r="10966" spans="5:5" x14ac:dyDescent="0.25">
      <c r="E10966" s="64"/>
    </row>
    <row r="10967" spans="5:5" x14ac:dyDescent="0.25">
      <c r="E10967" s="64"/>
    </row>
    <row r="10968" spans="5:5" x14ac:dyDescent="0.25">
      <c r="E10968"/>
    </row>
    <row r="10969" spans="5:5" x14ac:dyDescent="0.25">
      <c r="E10969"/>
    </row>
    <row r="10970" spans="5:5" x14ac:dyDescent="0.25">
      <c r="E10970"/>
    </row>
    <row r="10971" spans="5:5" x14ac:dyDescent="0.25">
      <c r="E10971" s="64"/>
    </row>
    <row r="10972" spans="5:5" x14ac:dyDescent="0.25">
      <c r="E10972" s="64"/>
    </row>
    <row r="10973" spans="5:5" x14ac:dyDescent="0.25">
      <c r="E10973" s="64"/>
    </row>
    <row r="10974" spans="5:5" x14ac:dyDescent="0.25">
      <c r="E10974" s="64"/>
    </row>
    <row r="10975" spans="5:5" x14ac:dyDescent="0.25">
      <c r="E10975" s="64"/>
    </row>
    <row r="10976" spans="5:5" x14ac:dyDescent="0.25">
      <c r="E10976" s="64"/>
    </row>
    <row r="10977" spans="5:5" x14ac:dyDescent="0.25">
      <c r="E10977" s="64"/>
    </row>
    <row r="10978" spans="5:5" x14ac:dyDescent="0.25">
      <c r="E10978" s="64"/>
    </row>
    <row r="10979" spans="5:5" x14ac:dyDescent="0.25">
      <c r="E10979"/>
    </row>
    <row r="10980" spans="5:5" x14ac:dyDescent="0.25">
      <c r="E10980"/>
    </row>
    <row r="10981" spans="5:5" x14ac:dyDescent="0.25">
      <c r="E10981" s="64"/>
    </row>
    <row r="10982" spans="5:5" x14ac:dyDescent="0.25">
      <c r="E10982" s="64"/>
    </row>
    <row r="10983" spans="5:5" x14ac:dyDescent="0.25">
      <c r="E10983" s="64"/>
    </row>
    <row r="10984" spans="5:5" x14ac:dyDescent="0.25">
      <c r="E10984" s="64"/>
    </row>
    <row r="10985" spans="5:5" x14ac:dyDescent="0.25">
      <c r="E10985"/>
    </row>
    <row r="10986" spans="5:5" x14ac:dyDescent="0.25">
      <c r="E10986" s="64"/>
    </row>
    <row r="10987" spans="5:5" x14ac:dyDescent="0.25">
      <c r="E10987" s="64"/>
    </row>
    <row r="10988" spans="5:5" x14ac:dyDescent="0.25">
      <c r="E10988" s="64"/>
    </row>
    <row r="10989" spans="5:5" x14ac:dyDescent="0.25">
      <c r="E10989" s="64"/>
    </row>
    <row r="10990" spans="5:5" x14ac:dyDescent="0.25">
      <c r="E10990"/>
    </row>
    <row r="10991" spans="5:5" x14ac:dyDescent="0.25">
      <c r="E10991" s="64"/>
    </row>
    <row r="10992" spans="5:5" x14ac:dyDescent="0.25">
      <c r="E10992" s="64"/>
    </row>
    <row r="10993" spans="5:5" x14ac:dyDescent="0.25">
      <c r="E10993" s="64"/>
    </row>
    <row r="10994" spans="5:5" x14ac:dyDescent="0.25">
      <c r="E10994" s="64"/>
    </row>
    <row r="10995" spans="5:5" x14ac:dyDescent="0.25">
      <c r="E10995"/>
    </row>
    <row r="10996" spans="5:5" x14ac:dyDescent="0.25">
      <c r="E10996"/>
    </row>
    <row r="10997" spans="5:5" x14ac:dyDescent="0.25">
      <c r="E10997" s="64"/>
    </row>
    <row r="10998" spans="5:5" x14ac:dyDescent="0.25">
      <c r="E10998" s="64"/>
    </row>
    <row r="10999" spans="5:5" x14ac:dyDescent="0.25">
      <c r="E10999" s="64"/>
    </row>
    <row r="11000" spans="5:5" x14ac:dyDescent="0.25">
      <c r="E11000" s="64"/>
    </row>
    <row r="11001" spans="5:5" x14ac:dyDescent="0.25">
      <c r="E11001"/>
    </row>
    <row r="11002" spans="5:5" x14ac:dyDescent="0.25">
      <c r="E11002" s="64"/>
    </row>
    <row r="11003" spans="5:5" x14ac:dyDescent="0.25">
      <c r="E11003" s="64"/>
    </row>
    <row r="11004" spans="5:5" x14ac:dyDescent="0.25">
      <c r="E11004"/>
    </row>
    <row r="11005" spans="5:5" x14ac:dyDescent="0.25">
      <c r="E11005" s="64"/>
    </row>
    <row r="11006" spans="5:5" x14ac:dyDescent="0.25">
      <c r="E11006" s="64"/>
    </row>
    <row r="11007" spans="5:5" x14ac:dyDescent="0.25">
      <c r="E11007" s="64"/>
    </row>
    <row r="11008" spans="5:5" x14ac:dyDescent="0.25">
      <c r="E11008" s="64"/>
    </row>
    <row r="11009" spans="5:5" x14ac:dyDescent="0.25">
      <c r="E11009" s="64"/>
    </row>
    <row r="11010" spans="5:5" x14ac:dyDescent="0.25">
      <c r="E11010"/>
    </row>
    <row r="11011" spans="5:5" x14ac:dyDescent="0.25">
      <c r="E11011" s="64"/>
    </row>
    <row r="11012" spans="5:5" x14ac:dyDescent="0.25">
      <c r="E11012" s="64"/>
    </row>
    <row r="11013" spans="5:5" x14ac:dyDescent="0.25">
      <c r="E11013" s="64"/>
    </row>
    <row r="11014" spans="5:5" x14ac:dyDescent="0.25">
      <c r="E11014"/>
    </row>
    <row r="11015" spans="5:5" x14ac:dyDescent="0.25">
      <c r="E11015" s="64"/>
    </row>
    <row r="11016" spans="5:5" x14ac:dyDescent="0.25">
      <c r="E11016" s="64"/>
    </row>
    <row r="11017" spans="5:5" x14ac:dyDescent="0.25">
      <c r="E11017" s="64"/>
    </row>
    <row r="11018" spans="5:5" x14ac:dyDescent="0.25">
      <c r="E11018" s="64"/>
    </row>
    <row r="11019" spans="5:5" x14ac:dyDescent="0.25">
      <c r="E11019" s="64"/>
    </row>
    <row r="11020" spans="5:5" x14ac:dyDescent="0.25">
      <c r="E11020"/>
    </row>
    <row r="11021" spans="5:5" x14ac:dyDescent="0.25">
      <c r="E11021" s="64"/>
    </row>
    <row r="11022" spans="5:5" x14ac:dyDescent="0.25">
      <c r="E11022" s="64"/>
    </row>
    <row r="11023" spans="5:5" x14ac:dyDescent="0.25">
      <c r="E11023"/>
    </row>
    <row r="11024" spans="5:5" x14ac:dyDescent="0.25">
      <c r="E11024" s="64"/>
    </row>
    <row r="11025" spans="5:5" x14ac:dyDescent="0.25">
      <c r="E11025" s="64"/>
    </row>
    <row r="11026" spans="5:5" x14ac:dyDescent="0.25">
      <c r="E11026"/>
    </row>
    <row r="11027" spans="5:5" x14ac:dyDescent="0.25">
      <c r="E11027" s="64"/>
    </row>
    <row r="11028" spans="5:5" x14ac:dyDescent="0.25">
      <c r="E11028" s="64"/>
    </row>
    <row r="11029" spans="5:5" x14ac:dyDescent="0.25">
      <c r="E11029" s="64"/>
    </row>
    <row r="11030" spans="5:5" x14ac:dyDescent="0.25">
      <c r="E11030"/>
    </row>
    <row r="11031" spans="5:5" x14ac:dyDescent="0.25">
      <c r="E11031" s="64"/>
    </row>
    <row r="11032" spans="5:5" x14ac:dyDescent="0.25">
      <c r="E11032" s="64"/>
    </row>
    <row r="11033" spans="5:5" x14ac:dyDescent="0.25">
      <c r="E11033" s="64"/>
    </row>
    <row r="11034" spans="5:5" x14ac:dyDescent="0.25">
      <c r="E11034"/>
    </row>
    <row r="11035" spans="5:5" x14ac:dyDescent="0.25">
      <c r="E11035" s="64"/>
    </row>
    <row r="11036" spans="5:5" x14ac:dyDescent="0.25">
      <c r="E11036"/>
    </row>
    <row r="11037" spans="5:5" x14ac:dyDescent="0.25">
      <c r="E11037" s="64"/>
    </row>
    <row r="11038" spans="5:5" x14ac:dyDescent="0.25">
      <c r="E11038"/>
    </row>
    <row r="11039" spans="5:5" x14ac:dyDescent="0.25">
      <c r="E11039" s="64"/>
    </row>
    <row r="11040" spans="5:5" x14ac:dyDescent="0.25">
      <c r="E11040"/>
    </row>
    <row r="11041" spans="5:5" x14ac:dyDescent="0.25">
      <c r="E11041"/>
    </row>
    <row r="11042" spans="5:5" x14ac:dyDescent="0.25">
      <c r="E11042"/>
    </row>
    <row r="11043" spans="5:5" x14ac:dyDescent="0.25">
      <c r="E11043" s="64"/>
    </row>
    <row r="11044" spans="5:5" x14ac:dyDescent="0.25">
      <c r="E11044" s="64"/>
    </row>
    <row r="11045" spans="5:5" x14ac:dyDescent="0.25">
      <c r="E11045" s="64"/>
    </row>
    <row r="11046" spans="5:5" x14ac:dyDescent="0.25">
      <c r="E11046"/>
    </row>
    <row r="11047" spans="5:5" x14ac:dyDescent="0.25">
      <c r="E11047" s="64"/>
    </row>
    <row r="11048" spans="5:5" x14ac:dyDescent="0.25">
      <c r="E11048" s="64"/>
    </row>
    <row r="11049" spans="5:5" x14ac:dyDescent="0.25">
      <c r="E11049" s="64"/>
    </row>
    <row r="11050" spans="5:5" x14ac:dyDescent="0.25">
      <c r="E11050" s="64"/>
    </row>
    <row r="11051" spans="5:5" x14ac:dyDescent="0.25">
      <c r="E11051" s="64"/>
    </row>
    <row r="11052" spans="5:5" x14ac:dyDescent="0.25">
      <c r="E11052" s="64"/>
    </row>
    <row r="11053" spans="5:5" x14ac:dyDescent="0.25">
      <c r="E11053"/>
    </row>
    <row r="11054" spans="5:5" x14ac:dyDescent="0.25">
      <c r="E11054" s="64"/>
    </row>
    <row r="11055" spans="5:5" x14ac:dyDescent="0.25">
      <c r="E11055" s="64"/>
    </row>
    <row r="11056" spans="5:5" x14ac:dyDescent="0.25">
      <c r="E11056"/>
    </row>
    <row r="11057" spans="5:5" x14ac:dyDescent="0.25">
      <c r="E11057"/>
    </row>
    <row r="11058" spans="5:5" x14ac:dyDescent="0.25">
      <c r="E11058"/>
    </row>
    <row r="11059" spans="5:5" x14ac:dyDescent="0.25">
      <c r="E11059" s="64"/>
    </row>
    <row r="11060" spans="5:5" x14ac:dyDescent="0.25">
      <c r="E11060" s="64"/>
    </row>
    <row r="11061" spans="5:5" x14ac:dyDescent="0.25">
      <c r="E11061" s="64"/>
    </row>
    <row r="11062" spans="5:5" x14ac:dyDescent="0.25">
      <c r="E11062"/>
    </row>
    <row r="11063" spans="5:5" x14ac:dyDescent="0.25">
      <c r="E11063" s="64"/>
    </row>
    <row r="11064" spans="5:5" x14ac:dyDescent="0.25">
      <c r="E11064" s="64"/>
    </row>
    <row r="11065" spans="5:5" x14ac:dyDescent="0.25">
      <c r="E11065" s="64"/>
    </row>
    <row r="11066" spans="5:5" x14ac:dyDescent="0.25">
      <c r="E11066" s="64"/>
    </row>
    <row r="11067" spans="5:5" x14ac:dyDescent="0.25">
      <c r="E11067" s="64"/>
    </row>
    <row r="11068" spans="5:5" x14ac:dyDescent="0.25">
      <c r="E11068"/>
    </row>
    <row r="11069" spans="5:5" x14ac:dyDescent="0.25">
      <c r="E11069" s="64"/>
    </row>
    <row r="11070" spans="5:5" x14ac:dyDescent="0.25">
      <c r="E11070"/>
    </row>
    <row r="11071" spans="5:5" x14ac:dyDescent="0.25">
      <c r="E11071" s="64"/>
    </row>
    <row r="11072" spans="5:5" x14ac:dyDescent="0.25">
      <c r="E11072" s="64"/>
    </row>
    <row r="11073" spans="5:5" x14ac:dyDescent="0.25">
      <c r="E11073" s="64"/>
    </row>
    <row r="11074" spans="5:5" x14ac:dyDescent="0.25">
      <c r="E11074" s="64"/>
    </row>
    <row r="11075" spans="5:5" x14ac:dyDescent="0.25">
      <c r="E11075" s="64"/>
    </row>
    <row r="11076" spans="5:5" x14ac:dyDescent="0.25">
      <c r="E11076"/>
    </row>
    <row r="11077" spans="5:5" x14ac:dyDescent="0.25">
      <c r="E11077" s="64"/>
    </row>
    <row r="11078" spans="5:5" x14ac:dyDescent="0.25">
      <c r="E11078"/>
    </row>
    <row r="11079" spans="5:5" x14ac:dyDescent="0.25">
      <c r="E11079" s="64"/>
    </row>
    <row r="11080" spans="5:5" x14ac:dyDescent="0.25">
      <c r="E11080" s="64"/>
    </row>
    <row r="11081" spans="5:5" x14ac:dyDescent="0.25">
      <c r="E11081" s="64"/>
    </row>
    <row r="11082" spans="5:5" x14ac:dyDescent="0.25">
      <c r="E11082" s="64"/>
    </row>
    <row r="11083" spans="5:5" x14ac:dyDescent="0.25">
      <c r="E11083" s="64"/>
    </row>
    <row r="11084" spans="5:5" x14ac:dyDescent="0.25">
      <c r="E11084" s="64"/>
    </row>
    <row r="11085" spans="5:5" x14ac:dyDescent="0.25">
      <c r="E11085" s="64"/>
    </row>
    <row r="11086" spans="5:5" x14ac:dyDescent="0.25">
      <c r="E11086" s="64"/>
    </row>
    <row r="11087" spans="5:5" x14ac:dyDescent="0.25">
      <c r="E11087" s="64"/>
    </row>
    <row r="11088" spans="5:5" x14ac:dyDescent="0.25">
      <c r="E11088" s="64"/>
    </row>
    <row r="11089" spans="5:5" x14ac:dyDescent="0.25">
      <c r="E11089" s="64"/>
    </row>
    <row r="11090" spans="5:5" x14ac:dyDescent="0.25">
      <c r="E11090" s="64"/>
    </row>
    <row r="11091" spans="5:5" x14ac:dyDescent="0.25">
      <c r="E11091" s="64"/>
    </row>
    <row r="11092" spans="5:5" x14ac:dyDescent="0.25">
      <c r="E11092" s="64"/>
    </row>
    <row r="11093" spans="5:5" x14ac:dyDescent="0.25">
      <c r="E11093" s="64"/>
    </row>
    <row r="11094" spans="5:5" x14ac:dyDescent="0.25">
      <c r="E11094" s="64"/>
    </row>
    <row r="11095" spans="5:5" x14ac:dyDescent="0.25">
      <c r="E11095"/>
    </row>
    <row r="11096" spans="5:5" x14ac:dyDescent="0.25">
      <c r="E11096" s="64"/>
    </row>
    <row r="11097" spans="5:5" x14ac:dyDescent="0.25">
      <c r="E11097" s="64"/>
    </row>
    <row r="11098" spans="5:5" x14ac:dyDescent="0.25">
      <c r="E11098"/>
    </row>
    <row r="11099" spans="5:5" x14ac:dyDescent="0.25">
      <c r="E11099"/>
    </row>
    <row r="11100" spans="5:5" x14ac:dyDescent="0.25">
      <c r="E11100" s="64"/>
    </row>
    <row r="11101" spans="5:5" x14ac:dyDescent="0.25">
      <c r="E11101" s="64"/>
    </row>
    <row r="11102" spans="5:5" x14ac:dyDescent="0.25">
      <c r="E11102" s="64"/>
    </row>
    <row r="11103" spans="5:5" x14ac:dyDescent="0.25">
      <c r="E11103" s="64"/>
    </row>
    <row r="11104" spans="5:5" x14ac:dyDescent="0.25">
      <c r="E11104" s="64"/>
    </row>
    <row r="11105" spans="5:5" x14ac:dyDescent="0.25">
      <c r="E11105" s="64"/>
    </row>
    <row r="11106" spans="5:5" x14ac:dyDescent="0.25">
      <c r="E11106" s="64"/>
    </row>
    <row r="11107" spans="5:5" x14ac:dyDescent="0.25">
      <c r="E11107" s="64"/>
    </row>
    <row r="11108" spans="5:5" x14ac:dyDescent="0.25">
      <c r="E11108" s="64"/>
    </row>
    <row r="11109" spans="5:5" x14ac:dyDescent="0.25">
      <c r="E11109"/>
    </row>
    <row r="11110" spans="5:5" x14ac:dyDescent="0.25">
      <c r="E11110" s="64"/>
    </row>
    <row r="11111" spans="5:5" x14ac:dyDescent="0.25">
      <c r="E11111"/>
    </row>
    <row r="11112" spans="5:5" x14ac:dyDescent="0.25">
      <c r="E11112" s="64"/>
    </row>
    <row r="11113" spans="5:5" x14ac:dyDescent="0.25">
      <c r="E11113" s="64"/>
    </row>
    <row r="11114" spans="5:5" x14ac:dyDescent="0.25">
      <c r="E11114" s="64"/>
    </row>
    <row r="11115" spans="5:5" x14ac:dyDescent="0.25">
      <c r="E11115" s="64"/>
    </row>
    <row r="11116" spans="5:5" x14ac:dyDescent="0.25">
      <c r="E11116" s="64"/>
    </row>
    <row r="11117" spans="5:5" x14ac:dyDescent="0.25">
      <c r="E11117" s="64"/>
    </row>
    <row r="11118" spans="5:5" x14ac:dyDescent="0.25">
      <c r="E11118" s="64"/>
    </row>
    <row r="11119" spans="5:5" x14ac:dyDescent="0.25">
      <c r="E11119" s="64"/>
    </row>
    <row r="11120" spans="5:5" x14ac:dyDescent="0.25">
      <c r="E11120" s="64"/>
    </row>
    <row r="11121" spans="5:5" x14ac:dyDescent="0.25">
      <c r="E11121" s="64"/>
    </row>
    <row r="11122" spans="5:5" x14ac:dyDescent="0.25">
      <c r="E11122" s="64"/>
    </row>
    <row r="11123" spans="5:5" x14ac:dyDescent="0.25">
      <c r="E11123" s="64"/>
    </row>
    <row r="11124" spans="5:5" x14ac:dyDescent="0.25">
      <c r="E11124" s="64"/>
    </row>
    <row r="11125" spans="5:5" x14ac:dyDescent="0.25">
      <c r="E11125" s="64"/>
    </row>
    <row r="11126" spans="5:5" x14ac:dyDescent="0.25">
      <c r="E11126" s="64"/>
    </row>
    <row r="11127" spans="5:5" x14ac:dyDescent="0.25">
      <c r="E11127" s="64"/>
    </row>
    <row r="11128" spans="5:5" x14ac:dyDescent="0.25">
      <c r="E11128" s="64"/>
    </row>
    <row r="11129" spans="5:5" x14ac:dyDescent="0.25">
      <c r="E11129"/>
    </row>
    <row r="11130" spans="5:5" x14ac:dyDescent="0.25">
      <c r="E11130" s="64"/>
    </row>
    <row r="11131" spans="5:5" x14ac:dyDescent="0.25">
      <c r="E11131" s="64"/>
    </row>
    <row r="11132" spans="5:5" x14ac:dyDescent="0.25">
      <c r="E11132" s="64"/>
    </row>
    <row r="11133" spans="5:5" x14ac:dyDescent="0.25">
      <c r="E11133" s="64"/>
    </row>
    <row r="11134" spans="5:5" x14ac:dyDescent="0.25">
      <c r="E11134" s="64"/>
    </row>
    <row r="11135" spans="5:5" x14ac:dyDescent="0.25">
      <c r="E11135" s="64"/>
    </row>
    <row r="11136" spans="5:5" x14ac:dyDescent="0.25">
      <c r="E11136" s="64"/>
    </row>
    <row r="11137" spans="5:5" x14ac:dyDescent="0.25">
      <c r="E11137" s="64"/>
    </row>
    <row r="11138" spans="5:5" x14ac:dyDescent="0.25">
      <c r="E11138" s="64"/>
    </row>
    <row r="11139" spans="5:5" x14ac:dyDescent="0.25">
      <c r="E11139" s="64"/>
    </row>
    <row r="11140" spans="5:5" x14ac:dyDescent="0.25">
      <c r="E11140" s="64"/>
    </row>
    <row r="11141" spans="5:5" x14ac:dyDescent="0.25">
      <c r="E11141"/>
    </row>
    <row r="11142" spans="5:5" x14ac:dyDescent="0.25">
      <c r="E11142" s="64"/>
    </row>
    <row r="11143" spans="5:5" x14ac:dyDescent="0.25">
      <c r="E11143" s="64"/>
    </row>
    <row r="11144" spans="5:5" x14ac:dyDescent="0.25">
      <c r="E11144"/>
    </row>
    <row r="11145" spans="5:5" x14ac:dyDescent="0.25">
      <c r="E11145" s="64"/>
    </row>
    <row r="11146" spans="5:5" x14ac:dyDescent="0.25">
      <c r="E11146" s="64"/>
    </row>
    <row r="11147" spans="5:5" x14ac:dyDescent="0.25">
      <c r="E11147"/>
    </row>
    <row r="11148" spans="5:5" x14ac:dyDescent="0.25">
      <c r="E11148"/>
    </row>
    <row r="11149" spans="5:5" x14ac:dyDescent="0.25">
      <c r="E11149" s="64"/>
    </row>
    <row r="11150" spans="5:5" x14ac:dyDescent="0.25">
      <c r="E11150" s="64"/>
    </row>
    <row r="11151" spans="5:5" x14ac:dyDescent="0.25">
      <c r="E11151" s="64"/>
    </row>
    <row r="11152" spans="5:5" x14ac:dyDescent="0.25">
      <c r="E11152" s="64"/>
    </row>
    <row r="11153" spans="5:5" x14ac:dyDescent="0.25">
      <c r="E11153" s="64"/>
    </row>
    <row r="11154" spans="5:5" x14ac:dyDescent="0.25">
      <c r="E11154" s="64"/>
    </row>
    <row r="11155" spans="5:5" x14ac:dyDescent="0.25">
      <c r="E11155" s="64"/>
    </row>
    <row r="11156" spans="5:5" x14ac:dyDescent="0.25">
      <c r="E11156"/>
    </row>
    <row r="11157" spans="5:5" x14ac:dyDescent="0.25">
      <c r="E11157" s="64"/>
    </row>
    <row r="11158" spans="5:5" x14ac:dyDescent="0.25">
      <c r="E11158" s="64"/>
    </row>
    <row r="11159" spans="5:5" x14ac:dyDescent="0.25">
      <c r="E11159" s="64"/>
    </row>
    <row r="11160" spans="5:5" x14ac:dyDescent="0.25">
      <c r="E11160" s="64"/>
    </row>
    <row r="11161" spans="5:5" x14ac:dyDescent="0.25">
      <c r="E11161" s="64"/>
    </row>
    <row r="11162" spans="5:5" x14ac:dyDescent="0.25">
      <c r="E11162"/>
    </row>
    <row r="11163" spans="5:5" x14ac:dyDescent="0.25">
      <c r="E11163" s="64"/>
    </row>
    <row r="11164" spans="5:5" x14ac:dyDescent="0.25">
      <c r="E11164" s="64"/>
    </row>
    <row r="11165" spans="5:5" x14ac:dyDescent="0.25">
      <c r="E11165" s="64"/>
    </row>
    <row r="11166" spans="5:5" x14ac:dyDescent="0.25">
      <c r="E11166" s="64"/>
    </row>
    <row r="11167" spans="5:5" x14ac:dyDescent="0.25">
      <c r="E11167" s="64"/>
    </row>
    <row r="11168" spans="5:5" x14ac:dyDescent="0.25">
      <c r="E11168" s="64"/>
    </row>
    <row r="11169" spans="5:5" x14ac:dyDescent="0.25">
      <c r="E11169" s="64"/>
    </row>
    <row r="11170" spans="5:5" x14ac:dyDescent="0.25">
      <c r="E11170" s="64"/>
    </row>
    <row r="11171" spans="5:5" x14ac:dyDescent="0.25">
      <c r="E11171" s="64"/>
    </row>
    <row r="11172" spans="5:5" x14ac:dyDescent="0.25">
      <c r="E11172"/>
    </row>
    <row r="11173" spans="5:5" x14ac:dyDescent="0.25">
      <c r="E11173" s="64"/>
    </row>
    <row r="11174" spans="5:5" x14ac:dyDescent="0.25">
      <c r="E11174" s="64"/>
    </row>
    <row r="11175" spans="5:5" x14ac:dyDescent="0.25">
      <c r="E11175" s="64"/>
    </row>
    <row r="11176" spans="5:5" x14ac:dyDescent="0.25">
      <c r="E11176"/>
    </row>
    <row r="11177" spans="5:5" x14ac:dyDescent="0.25">
      <c r="E11177" s="64"/>
    </row>
    <row r="11178" spans="5:5" x14ac:dyDescent="0.25">
      <c r="E11178"/>
    </row>
    <row r="11179" spans="5:5" x14ac:dyDescent="0.25">
      <c r="E11179" s="64"/>
    </row>
    <row r="11180" spans="5:5" x14ac:dyDescent="0.25">
      <c r="E11180"/>
    </row>
    <row r="11181" spans="5:5" x14ac:dyDescent="0.25">
      <c r="E11181" s="64"/>
    </row>
    <row r="11182" spans="5:5" x14ac:dyDescent="0.25">
      <c r="E11182" s="64"/>
    </row>
    <row r="11183" spans="5:5" x14ac:dyDescent="0.25">
      <c r="E11183"/>
    </row>
    <row r="11184" spans="5:5" x14ac:dyDescent="0.25">
      <c r="E11184"/>
    </row>
    <row r="11185" spans="5:5" x14ac:dyDescent="0.25">
      <c r="E11185" s="64"/>
    </row>
    <row r="11186" spans="5:5" x14ac:dyDescent="0.25">
      <c r="E11186" s="64"/>
    </row>
    <row r="11187" spans="5:5" x14ac:dyDescent="0.25">
      <c r="E11187" s="64"/>
    </row>
    <row r="11188" spans="5:5" x14ac:dyDescent="0.25">
      <c r="E11188" s="64"/>
    </row>
    <row r="11189" spans="5:5" x14ac:dyDescent="0.25">
      <c r="E11189" s="64"/>
    </row>
    <row r="11190" spans="5:5" x14ac:dyDescent="0.25">
      <c r="E11190" s="64"/>
    </row>
    <row r="11191" spans="5:5" x14ac:dyDescent="0.25">
      <c r="E11191" s="64"/>
    </row>
    <row r="11192" spans="5:5" x14ac:dyDescent="0.25">
      <c r="E11192" s="64"/>
    </row>
    <row r="11193" spans="5:5" x14ac:dyDescent="0.25">
      <c r="E11193"/>
    </row>
    <row r="11194" spans="5:5" x14ac:dyDescent="0.25">
      <c r="E11194" s="64"/>
    </row>
    <row r="11195" spans="5:5" x14ac:dyDescent="0.25">
      <c r="E11195"/>
    </row>
    <row r="11196" spans="5:5" x14ac:dyDescent="0.25">
      <c r="E11196" s="64"/>
    </row>
    <row r="11197" spans="5:5" x14ac:dyDescent="0.25">
      <c r="E11197"/>
    </row>
    <row r="11198" spans="5:5" x14ac:dyDescent="0.25">
      <c r="E11198" s="64"/>
    </row>
    <row r="11199" spans="5:5" x14ac:dyDescent="0.25">
      <c r="E11199"/>
    </row>
    <row r="11200" spans="5:5" x14ac:dyDescent="0.25">
      <c r="E11200" s="64"/>
    </row>
    <row r="11201" spans="5:5" x14ac:dyDescent="0.25">
      <c r="E11201" s="64"/>
    </row>
    <row r="11202" spans="5:5" x14ac:dyDescent="0.25">
      <c r="E11202" s="64"/>
    </row>
    <row r="11203" spans="5:5" x14ac:dyDescent="0.25">
      <c r="E11203" s="64"/>
    </row>
    <row r="11204" spans="5:5" x14ac:dyDescent="0.25">
      <c r="E11204" s="64"/>
    </row>
    <row r="11205" spans="5:5" x14ac:dyDescent="0.25">
      <c r="E11205"/>
    </row>
    <row r="11206" spans="5:5" x14ac:dyDescent="0.25">
      <c r="E11206"/>
    </row>
    <row r="11207" spans="5:5" x14ac:dyDescent="0.25">
      <c r="E11207"/>
    </row>
    <row r="11208" spans="5:5" x14ac:dyDescent="0.25">
      <c r="E11208"/>
    </row>
    <row r="11209" spans="5:5" x14ac:dyDescent="0.25">
      <c r="E11209"/>
    </row>
    <row r="11210" spans="5:5" x14ac:dyDescent="0.25">
      <c r="E11210"/>
    </row>
    <row r="11211" spans="5:5" x14ac:dyDescent="0.25">
      <c r="E11211" s="64"/>
    </row>
    <row r="11212" spans="5:5" x14ac:dyDescent="0.25">
      <c r="E11212" s="64"/>
    </row>
    <row r="11213" spans="5:5" x14ac:dyDescent="0.25">
      <c r="E11213" s="64"/>
    </row>
    <row r="11214" spans="5:5" x14ac:dyDescent="0.25">
      <c r="E11214"/>
    </row>
    <row r="11215" spans="5:5" x14ac:dyDescent="0.25">
      <c r="E11215" s="64"/>
    </row>
    <row r="11216" spans="5:5" x14ac:dyDescent="0.25">
      <c r="E11216" s="64"/>
    </row>
    <row r="11217" spans="5:5" x14ac:dyDescent="0.25">
      <c r="E11217" s="64"/>
    </row>
    <row r="11218" spans="5:5" x14ac:dyDescent="0.25">
      <c r="E11218" s="64"/>
    </row>
    <row r="11219" spans="5:5" x14ac:dyDescent="0.25">
      <c r="E11219" s="64"/>
    </row>
    <row r="11220" spans="5:5" x14ac:dyDescent="0.25">
      <c r="E11220" s="64"/>
    </row>
    <row r="11221" spans="5:5" x14ac:dyDescent="0.25">
      <c r="E11221" s="64"/>
    </row>
    <row r="11222" spans="5:5" x14ac:dyDescent="0.25">
      <c r="E11222" s="64"/>
    </row>
    <row r="11223" spans="5:5" x14ac:dyDescent="0.25">
      <c r="E11223" s="64"/>
    </row>
    <row r="11224" spans="5:5" x14ac:dyDescent="0.25">
      <c r="E11224" s="64"/>
    </row>
    <row r="11225" spans="5:5" x14ac:dyDescent="0.25">
      <c r="E11225"/>
    </row>
    <row r="11226" spans="5:5" x14ac:dyDescent="0.25">
      <c r="E11226" s="64"/>
    </row>
    <row r="11227" spans="5:5" x14ac:dyDescent="0.25">
      <c r="E11227" s="64"/>
    </row>
    <row r="11228" spans="5:5" x14ac:dyDescent="0.25">
      <c r="E11228"/>
    </row>
    <row r="11229" spans="5:5" x14ac:dyDescent="0.25">
      <c r="E11229" s="64"/>
    </row>
    <row r="11230" spans="5:5" x14ac:dyDescent="0.25">
      <c r="E11230" s="64"/>
    </row>
    <row r="11231" spans="5:5" x14ac:dyDescent="0.25">
      <c r="E11231"/>
    </row>
    <row r="11232" spans="5:5" x14ac:dyDescent="0.25">
      <c r="E11232" s="64"/>
    </row>
    <row r="11233" spans="5:5" x14ac:dyDescent="0.25">
      <c r="E11233" s="64"/>
    </row>
    <row r="11234" spans="5:5" x14ac:dyDescent="0.25">
      <c r="E11234" s="64"/>
    </row>
    <row r="11235" spans="5:5" x14ac:dyDescent="0.25">
      <c r="E11235" s="64"/>
    </row>
    <row r="11236" spans="5:5" x14ac:dyDescent="0.25">
      <c r="E11236" s="64"/>
    </row>
    <row r="11237" spans="5:5" x14ac:dyDescent="0.25">
      <c r="E11237" s="64"/>
    </row>
    <row r="11238" spans="5:5" x14ac:dyDescent="0.25">
      <c r="E11238"/>
    </row>
    <row r="11239" spans="5:5" x14ac:dyDescent="0.25">
      <c r="E11239"/>
    </row>
    <row r="11240" spans="5:5" x14ac:dyDescent="0.25">
      <c r="E11240" s="64"/>
    </row>
    <row r="11241" spans="5:5" x14ac:dyDescent="0.25">
      <c r="E11241" s="64"/>
    </row>
    <row r="11242" spans="5:5" x14ac:dyDescent="0.25">
      <c r="E11242" s="64"/>
    </row>
    <row r="11243" spans="5:5" x14ac:dyDescent="0.25">
      <c r="E11243"/>
    </row>
    <row r="11244" spans="5:5" x14ac:dyDescent="0.25">
      <c r="E11244"/>
    </row>
    <row r="11245" spans="5:5" x14ac:dyDescent="0.25">
      <c r="E11245" s="64"/>
    </row>
    <row r="11246" spans="5:5" x14ac:dyDescent="0.25">
      <c r="E11246" s="64"/>
    </row>
    <row r="11247" spans="5:5" x14ac:dyDescent="0.25">
      <c r="E11247" s="64"/>
    </row>
    <row r="11248" spans="5:5" x14ac:dyDescent="0.25">
      <c r="E11248"/>
    </row>
    <row r="11249" spans="5:5" x14ac:dyDescent="0.25">
      <c r="E11249" s="64"/>
    </row>
    <row r="11250" spans="5:5" x14ac:dyDescent="0.25">
      <c r="E11250" s="64"/>
    </row>
    <row r="11251" spans="5:5" x14ac:dyDescent="0.25">
      <c r="E11251" s="64"/>
    </row>
    <row r="11252" spans="5:5" x14ac:dyDescent="0.25">
      <c r="E11252" s="64"/>
    </row>
    <row r="11253" spans="5:5" x14ac:dyDescent="0.25">
      <c r="E11253" s="64"/>
    </row>
    <row r="11254" spans="5:5" x14ac:dyDescent="0.25">
      <c r="E11254" s="64"/>
    </row>
    <row r="11255" spans="5:5" x14ac:dyDescent="0.25">
      <c r="E11255"/>
    </row>
    <row r="11256" spans="5:5" x14ac:dyDescent="0.25">
      <c r="E11256" s="64"/>
    </row>
    <row r="11257" spans="5:5" x14ac:dyDescent="0.25">
      <c r="E11257"/>
    </row>
    <row r="11258" spans="5:5" x14ac:dyDescent="0.25">
      <c r="E11258"/>
    </row>
    <row r="11259" spans="5:5" x14ac:dyDescent="0.25">
      <c r="E11259" s="64"/>
    </row>
    <row r="11260" spans="5:5" x14ac:dyDescent="0.25">
      <c r="E11260" s="64"/>
    </row>
    <row r="11261" spans="5:5" x14ac:dyDescent="0.25">
      <c r="E11261" s="64"/>
    </row>
    <row r="11262" spans="5:5" x14ac:dyDescent="0.25">
      <c r="E11262" s="64"/>
    </row>
    <row r="11263" spans="5:5" x14ac:dyDescent="0.25">
      <c r="E11263" s="64"/>
    </row>
    <row r="11264" spans="5:5" x14ac:dyDescent="0.25">
      <c r="E11264"/>
    </row>
    <row r="11265" spans="5:5" x14ac:dyDescent="0.25">
      <c r="E11265" s="64"/>
    </row>
    <row r="11266" spans="5:5" x14ac:dyDescent="0.25">
      <c r="E11266" s="64"/>
    </row>
    <row r="11267" spans="5:5" x14ac:dyDescent="0.25">
      <c r="E11267"/>
    </row>
    <row r="11268" spans="5:5" x14ac:dyDescent="0.25">
      <c r="E11268"/>
    </row>
    <row r="11269" spans="5:5" x14ac:dyDescent="0.25">
      <c r="E11269" s="64"/>
    </row>
    <row r="11270" spans="5:5" x14ac:dyDescent="0.25">
      <c r="E11270" s="64"/>
    </row>
    <row r="11271" spans="5:5" x14ac:dyDescent="0.25">
      <c r="E11271" s="64"/>
    </row>
    <row r="11272" spans="5:5" x14ac:dyDescent="0.25">
      <c r="E11272" s="64"/>
    </row>
    <row r="11273" spans="5:5" x14ac:dyDescent="0.25">
      <c r="E11273" s="64"/>
    </row>
    <row r="11274" spans="5:5" x14ac:dyDescent="0.25">
      <c r="E11274" s="64"/>
    </row>
    <row r="11275" spans="5:5" x14ac:dyDescent="0.25">
      <c r="E11275"/>
    </row>
    <row r="11276" spans="5:5" x14ac:dyDescent="0.25">
      <c r="E11276"/>
    </row>
    <row r="11277" spans="5:5" x14ac:dyDescent="0.25">
      <c r="E11277" s="64"/>
    </row>
    <row r="11278" spans="5:5" x14ac:dyDescent="0.25">
      <c r="E11278" s="64"/>
    </row>
    <row r="11279" spans="5:5" x14ac:dyDescent="0.25">
      <c r="E11279"/>
    </row>
    <row r="11280" spans="5:5" x14ac:dyDescent="0.25">
      <c r="E11280"/>
    </row>
    <row r="11281" spans="5:5" x14ac:dyDescent="0.25">
      <c r="E11281" s="64"/>
    </row>
    <row r="11282" spans="5:5" x14ac:dyDescent="0.25">
      <c r="E11282"/>
    </row>
    <row r="11283" spans="5:5" x14ac:dyDescent="0.25">
      <c r="E11283" s="64"/>
    </row>
    <row r="11284" spans="5:5" x14ac:dyDescent="0.25">
      <c r="E11284" s="64"/>
    </row>
    <row r="11285" spans="5:5" x14ac:dyDescent="0.25">
      <c r="E11285" s="64"/>
    </row>
    <row r="11286" spans="5:5" x14ac:dyDescent="0.25">
      <c r="E11286"/>
    </row>
    <row r="11287" spans="5:5" x14ac:dyDescent="0.25">
      <c r="E11287" s="64"/>
    </row>
    <row r="11288" spans="5:5" x14ac:dyDescent="0.25">
      <c r="E11288" s="64"/>
    </row>
    <row r="11289" spans="5:5" x14ac:dyDescent="0.25">
      <c r="E11289" s="64"/>
    </row>
    <row r="11290" spans="5:5" x14ac:dyDescent="0.25">
      <c r="E11290"/>
    </row>
    <row r="11291" spans="5:5" x14ac:dyDescent="0.25">
      <c r="E11291" s="64"/>
    </row>
    <row r="11292" spans="5:5" x14ac:dyDescent="0.25">
      <c r="E11292" s="64"/>
    </row>
    <row r="11293" spans="5:5" x14ac:dyDescent="0.25">
      <c r="E11293" s="64"/>
    </row>
    <row r="11294" spans="5:5" x14ac:dyDescent="0.25">
      <c r="E11294" s="64"/>
    </row>
    <row r="11295" spans="5:5" x14ac:dyDescent="0.25">
      <c r="E11295" s="64"/>
    </row>
    <row r="11296" spans="5:5" x14ac:dyDescent="0.25">
      <c r="E11296" s="64"/>
    </row>
    <row r="11297" spans="5:5" x14ac:dyDescent="0.25">
      <c r="E11297"/>
    </row>
    <row r="11298" spans="5:5" x14ac:dyDescent="0.25">
      <c r="E11298" s="64"/>
    </row>
    <row r="11299" spans="5:5" x14ac:dyDescent="0.25">
      <c r="E11299" s="64"/>
    </row>
    <row r="11300" spans="5:5" x14ac:dyDescent="0.25">
      <c r="E11300" s="64"/>
    </row>
    <row r="11301" spans="5:5" x14ac:dyDescent="0.25">
      <c r="E11301" s="64"/>
    </row>
    <row r="11302" spans="5:5" x14ac:dyDescent="0.25">
      <c r="E11302" s="64"/>
    </row>
    <row r="11303" spans="5:5" x14ac:dyDescent="0.25">
      <c r="E11303"/>
    </row>
    <row r="11304" spans="5:5" x14ac:dyDescent="0.25">
      <c r="E11304" s="64"/>
    </row>
    <row r="11305" spans="5:5" x14ac:dyDescent="0.25">
      <c r="E11305"/>
    </row>
    <row r="11306" spans="5:5" x14ac:dyDescent="0.25">
      <c r="E11306" s="64"/>
    </row>
    <row r="11307" spans="5:5" x14ac:dyDescent="0.25">
      <c r="E11307" s="64"/>
    </row>
    <row r="11308" spans="5:5" x14ac:dyDescent="0.25">
      <c r="E11308" s="64"/>
    </row>
    <row r="11309" spans="5:5" x14ac:dyDescent="0.25">
      <c r="E11309" s="64"/>
    </row>
    <row r="11310" spans="5:5" x14ac:dyDescent="0.25">
      <c r="E11310" s="64"/>
    </row>
    <row r="11311" spans="5:5" x14ac:dyDescent="0.25">
      <c r="E11311" s="64"/>
    </row>
    <row r="11312" spans="5:5" x14ac:dyDescent="0.25">
      <c r="E11312" s="64"/>
    </row>
    <row r="11313" spans="5:5" x14ac:dyDescent="0.25">
      <c r="E11313" s="64"/>
    </row>
    <row r="11314" spans="5:5" x14ac:dyDescent="0.25">
      <c r="E11314" s="64"/>
    </row>
    <row r="11315" spans="5:5" x14ac:dyDescent="0.25">
      <c r="E11315" s="64"/>
    </row>
    <row r="11316" spans="5:5" x14ac:dyDescent="0.25">
      <c r="E11316" s="64"/>
    </row>
    <row r="11317" spans="5:5" x14ac:dyDescent="0.25">
      <c r="E11317" s="64"/>
    </row>
    <row r="11318" spans="5:5" x14ac:dyDescent="0.25">
      <c r="E11318"/>
    </row>
    <row r="11319" spans="5:5" x14ac:dyDescent="0.25">
      <c r="E11319"/>
    </row>
    <row r="11320" spans="5:5" x14ac:dyDescent="0.25">
      <c r="E11320" s="64"/>
    </row>
    <row r="11321" spans="5:5" x14ac:dyDescent="0.25">
      <c r="E11321" s="64"/>
    </row>
    <row r="11322" spans="5:5" x14ac:dyDescent="0.25">
      <c r="E11322"/>
    </row>
    <row r="11323" spans="5:5" x14ac:dyDescent="0.25">
      <c r="E11323"/>
    </row>
    <row r="11324" spans="5:5" x14ac:dyDescent="0.25">
      <c r="E11324"/>
    </row>
    <row r="11325" spans="5:5" x14ac:dyDescent="0.25">
      <c r="E11325" s="64"/>
    </row>
    <row r="11326" spans="5:5" x14ac:dyDescent="0.25">
      <c r="E11326" s="64"/>
    </row>
    <row r="11327" spans="5:5" x14ac:dyDescent="0.25">
      <c r="E11327" s="64"/>
    </row>
    <row r="11328" spans="5:5" x14ac:dyDescent="0.25">
      <c r="E11328" s="64"/>
    </row>
    <row r="11329" spans="5:5" x14ac:dyDescent="0.25">
      <c r="E11329" s="64"/>
    </row>
    <row r="11330" spans="5:5" x14ac:dyDescent="0.25">
      <c r="E11330"/>
    </row>
    <row r="11331" spans="5:5" x14ac:dyDescent="0.25">
      <c r="E11331" s="64"/>
    </row>
    <row r="11332" spans="5:5" x14ac:dyDescent="0.25">
      <c r="E11332" s="64"/>
    </row>
    <row r="11333" spans="5:5" x14ac:dyDescent="0.25">
      <c r="E11333" s="64"/>
    </row>
    <row r="11334" spans="5:5" x14ac:dyDescent="0.25">
      <c r="E11334"/>
    </row>
    <row r="11335" spans="5:5" x14ac:dyDescent="0.25">
      <c r="E11335" s="64"/>
    </row>
    <row r="11336" spans="5:5" x14ac:dyDescent="0.25">
      <c r="E11336" s="64"/>
    </row>
    <row r="11337" spans="5:5" x14ac:dyDescent="0.25">
      <c r="E11337" s="64"/>
    </row>
    <row r="11338" spans="5:5" x14ac:dyDescent="0.25">
      <c r="E11338" s="64"/>
    </row>
    <row r="11339" spans="5:5" x14ac:dyDescent="0.25">
      <c r="E11339" s="64"/>
    </row>
    <row r="11340" spans="5:5" x14ac:dyDescent="0.25">
      <c r="E11340" s="64"/>
    </row>
    <row r="11341" spans="5:5" x14ac:dyDescent="0.25">
      <c r="E11341" s="64"/>
    </row>
    <row r="11342" spans="5:5" x14ac:dyDescent="0.25">
      <c r="E11342" s="64"/>
    </row>
    <row r="11343" spans="5:5" x14ac:dyDescent="0.25">
      <c r="E11343" s="64"/>
    </row>
    <row r="11344" spans="5:5" x14ac:dyDescent="0.25">
      <c r="E11344" s="64"/>
    </row>
    <row r="11345" spans="5:5" x14ac:dyDescent="0.25">
      <c r="E11345" s="64"/>
    </row>
    <row r="11346" spans="5:5" x14ac:dyDescent="0.25">
      <c r="E11346"/>
    </row>
    <row r="11347" spans="5:5" x14ac:dyDescent="0.25">
      <c r="E11347" s="64"/>
    </row>
    <row r="11348" spans="5:5" x14ac:dyDescent="0.25">
      <c r="E11348" s="64"/>
    </row>
    <row r="11349" spans="5:5" x14ac:dyDescent="0.25">
      <c r="E11349" s="64"/>
    </row>
    <row r="11350" spans="5:5" x14ac:dyDescent="0.25">
      <c r="E11350" s="64"/>
    </row>
    <row r="11351" spans="5:5" x14ac:dyDescent="0.25">
      <c r="E11351" s="64"/>
    </row>
    <row r="11352" spans="5:5" x14ac:dyDescent="0.25">
      <c r="E11352"/>
    </row>
    <row r="11353" spans="5:5" x14ac:dyDescent="0.25">
      <c r="E11353" s="64"/>
    </row>
    <row r="11354" spans="5:5" x14ac:dyDescent="0.25">
      <c r="E11354" s="64"/>
    </row>
    <row r="11355" spans="5:5" x14ac:dyDescent="0.25">
      <c r="E11355"/>
    </row>
    <row r="11356" spans="5:5" x14ac:dyDescent="0.25">
      <c r="E11356" s="64"/>
    </row>
    <row r="11357" spans="5:5" x14ac:dyDescent="0.25">
      <c r="E11357"/>
    </row>
    <row r="11358" spans="5:5" x14ac:dyDescent="0.25">
      <c r="E11358" s="64"/>
    </row>
    <row r="11359" spans="5:5" x14ac:dyDescent="0.25">
      <c r="E11359"/>
    </row>
    <row r="11360" spans="5:5" x14ac:dyDescent="0.25">
      <c r="E11360" s="64"/>
    </row>
    <row r="11361" spans="5:5" x14ac:dyDescent="0.25">
      <c r="E11361"/>
    </row>
    <row r="11362" spans="5:5" x14ac:dyDescent="0.25">
      <c r="E11362" s="64"/>
    </row>
    <row r="11363" spans="5:5" x14ac:dyDescent="0.25">
      <c r="E11363"/>
    </row>
    <row r="11364" spans="5:5" x14ac:dyDescent="0.25">
      <c r="E11364" s="64"/>
    </row>
    <row r="11365" spans="5:5" x14ac:dyDescent="0.25">
      <c r="E11365" s="64"/>
    </row>
    <row r="11366" spans="5:5" x14ac:dyDescent="0.25">
      <c r="E11366" s="64"/>
    </row>
    <row r="11367" spans="5:5" x14ac:dyDescent="0.25">
      <c r="E11367" s="64"/>
    </row>
    <row r="11368" spans="5:5" x14ac:dyDescent="0.25">
      <c r="E11368" s="64"/>
    </row>
    <row r="11369" spans="5:5" x14ac:dyDescent="0.25">
      <c r="E11369" s="64"/>
    </row>
    <row r="11370" spans="5:5" x14ac:dyDescent="0.25">
      <c r="E11370" s="64"/>
    </row>
    <row r="11371" spans="5:5" x14ac:dyDescent="0.25">
      <c r="E11371" s="64"/>
    </row>
    <row r="11372" spans="5:5" x14ac:dyDescent="0.25">
      <c r="E11372" s="64"/>
    </row>
    <row r="11373" spans="5:5" x14ac:dyDescent="0.25">
      <c r="E11373" s="64"/>
    </row>
    <row r="11374" spans="5:5" x14ac:dyDescent="0.25">
      <c r="E11374" s="64"/>
    </row>
    <row r="11375" spans="5:5" x14ac:dyDescent="0.25">
      <c r="E11375" s="64"/>
    </row>
    <row r="11376" spans="5:5" x14ac:dyDescent="0.25">
      <c r="E11376" s="64"/>
    </row>
    <row r="11377" spans="5:5" x14ac:dyDescent="0.25">
      <c r="E11377" s="64"/>
    </row>
    <row r="11378" spans="5:5" x14ac:dyDescent="0.25">
      <c r="E11378" s="64"/>
    </row>
    <row r="11379" spans="5:5" x14ac:dyDescent="0.25">
      <c r="E11379" s="64"/>
    </row>
    <row r="11380" spans="5:5" x14ac:dyDescent="0.25">
      <c r="E11380" s="64"/>
    </row>
    <row r="11381" spans="5:5" x14ac:dyDescent="0.25">
      <c r="E11381" s="64"/>
    </row>
    <row r="11382" spans="5:5" x14ac:dyDescent="0.25">
      <c r="E11382"/>
    </row>
    <row r="11383" spans="5:5" x14ac:dyDescent="0.25">
      <c r="E11383"/>
    </row>
    <row r="11384" spans="5:5" x14ac:dyDescent="0.25">
      <c r="E11384" s="64"/>
    </row>
    <row r="11385" spans="5:5" x14ac:dyDescent="0.25">
      <c r="E11385" s="64"/>
    </row>
    <row r="11386" spans="5:5" x14ac:dyDescent="0.25">
      <c r="E11386" s="64"/>
    </row>
    <row r="11387" spans="5:5" x14ac:dyDescent="0.25">
      <c r="E11387" s="64"/>
    </row>
    <row r="11388" spans="5:5" x14ac:dyDescent="0.25">
      <c r="E11388" s="64"/>
    </row>
    <row r="11389" spans="5:5" x14ac:dyDescent="0.25">
      <c r="E11389"/>
    </row>
    <row r="11390" spans="5:5" x14ac:dyDescent="0.25">
      <c r="E11390" s="64"/>
    </row>
    <row r="11391" spans="5:5" x14ac:dyDescent="0.25">
      <c r="E11391" s="64"/>
    </row>
    <row r="11392" spans="5:5" x14ac:dyDescent="0.25">
      <c r="E11392" s="64"/>
    </row>
    <row r="11393" spans="5:5" x14ac:dyDescent="0.25">
      <c r="E11393" s="64"/>
    </row>
    <row r="11394" spans="5:5" x14ac:dyDescent="0.25">
      <c r="E11394"/>
    </row>
    <row r="11395" spans="5:5" x14ac:dyDescent="0.25">
      <c r="E11395"/>
    </row>
    <row r="11396" spans="5:5" x14ac:dyDescent="0.25">
      <c r="E11396" s="64"/>
    </row>
    <row r="11397" spans="5:5" x14ac:dyDescent="0.25">
      <c r="E11397"/>
    </row>
    <row r="11398" spans="5:5" x14ac:dyDescent="0.25">
      <c r="E11398"/>
    </row>
    <row r="11399" spans="5:5" x14ac:dyDescent="0.25">
      <c r="E11399" s="64"/>
    </row>
    <row r="11400" spans="5:5" x14ac:dyDescent="0.25">
      <c r="E11400" s="64"/>
    </row>
    <row r="11401" spans="5:5" x14ac:dyDescent="0.25">
      <c r="E11401" s="64"/>
    </row>
    <row r="11402" spans="5:5" x14ac:dyDescent="0.25">
      <c r="E11402" s="64"/>
    </row>
    <row r="11403" spans="5:5" x14ac:dyDescent="0.25">
      <c r="E11403" s="64"/>
    </row>
    <row r="11404" spans="5:5" x14ac:dyDescent="0.25">
      <c r="E11404" s="64"/>
    </row>
    <row r="11405" spans="5:5" x14ac:dyDescent="0.25">
      <c r="E11405" s="64"/>
    </row>
    <row r="11406" spans="5:5" x14ac:dyDescent="0.25">
      <c r="E11406" s="64"/>
    </row>
    <row r="11407" spans="5:5" x14ac:dyDescent="0.25">
      <c r="E11407" s="64"/>
    </row>
    <row r="11408" spans="5:5" x14ac:dyDescent="0.25">
      <c r="E11408" s="64"/>
    </row>
    <row r="11409" spans="5:5" x14ac:dyDescent="0.25">
      <c r="E11409" s="64"/>
    </row>
    <row r="11410" spans="5:5" x14ac:dyDescent="0.25">
      <c r="E11410" s="64"/>
    </row>
    <row r="11411" spans="5:5" x14ac:dyDescent="0.25">
      <c r="E11411" s="64"/>
    </row>
    <row r="11412" spans="5:5" x14ac:dyDescent="0.25">
      <c r="E11412" s="64"/>
    </row>
    <row r="11413" spans="5:5" x14ac:dyDescent="0.25">
      <c r="E11413" s="64"/>
    </row>
    <row r="11414" spans="5:5" x14ac:dyDescent="0.25">
      <c r="E11414" s="64"/>
    </row>
    <row r="11415" spans="5:5" x14ac:dyDescent="0.25">
      <c r="E11415" s="64"/>
    </row>
    <row r="11416" spans="5:5" x14ac:dyDescent="0.25">
      <c r="E11416" s="64"/>
    </row>
    <row r="11417" spans="5:5" x14ac:dyDescent="0.25">
      <c r="E11417"/>
    </row>
    <row r="11418" spans="5:5" x14ac:dyDescent="0.25">
      <c r="E11418" s="64"/>
    </row>
    <row r="11419" spans="5:5" x14ac:dyDescent="0.25">
      <c r="E11419"/>
    </row>
    <row r="11420" spans="5:5" x14ac:dyDescent="0.25">
      <c r="E11420" s="64"/>
    </row>
    <row r="11421" spans="5:5" x14ac:dyDescent="0.25">
      <c r="E11421" s="64"/>
    </row>
    <row r="11422" spans="5:5" x14ac:dyDescent="0.25">
      <c r="E11422" s="64"/>
    </row>
    <row r="11423" spans="5:5" x14ac:dyDescent="0.25">
      <c r="E11423"/>
    </row>
    <row r="11424" spans="5:5" x14ac:dyDescent="0.25">
      <c r="E11424" s="64"/>
    </row>
    <row r="11425" spans="5:5" x14ac:dyDescent="0.25">
      <c r="E11425"/>
    </row>
    <row r="11426" spans="5:5" x14ac:dyDescent="0.25">
      <c r="E11426" s="64"/>
    </row>
    <row r="11427" spans="5:5" x14ac:dyDescent="0.25">
      <c r="E11427" s="64"/>
    </row>
    <row r="11428" spans="5:5" x14ac:dyDescent="0.25">
      <c r="E11428" s="64"/>
    </row>
    <row r="11429" spans="5:5" x14ac:dyDescent="0.25">
      <c r="E11429" s="64"/>
    </row>
    <row r="11430" spans="5:5" x14ac:dyDescent="0.25">
      <c r="E11430" s="64"/>
    </row>
    <row r="11431" spans="5:5" x14ac:dyDescent="0.25">
      <c r="E11431" s="64"/>
    </row>
    <row r="11432" spans="5:5" x14ac:dyDescent="0.25">
      <c r="E11432" s="64"/>
    </row>
    <row r="11433" spans="5:5" x14ac:dyDescent="0.25">
      <c r="E11433" s="64"/>
    </row>
    <row r="11434" spans="5:5" x14ac:dyDescent="0.25">
      <c r="E11434" s="64"/>
    </row>
    <row r="11435" spans="5:5" x14ac:dyDescent="0.25">
      <c r="E11435" s="64"/>
    </row>
    <row r="11436" spans="5:5" x14ac:dyDescent="0.25">
      <c r="E11436" s="64"/>
    </row>
    <row r="11437" spans="5:5" x14ac:dyDescent="0.25">
      <c r="E11437" s="64"/>
    </row>
    <row r="11438" spans="5:5" x14ac:dyDescent="0.25">
      <c r="E11438" s="64"/>
    </row>
    <row r="11439" spans="5:5" x14ac:dyDescent="0.25">
      <c r="E11439" s="64"/>
    </row>
    <row r="11440" spans="5:5" x14ac:dyDescent="0.25">
      <c r="E11440" s="64"/>
    </row>
    <row r="11441" spans="5:5" x14ac:dyDescent="0.25">
      <c r="E11441" s="64"/>
    </row>
    <row r="11442" spans="5:5" x14ac:dyDescent="0.25">
      <c r="E11442"/>
    </row>
    <row r="11443" spans="5:5" x14ac:dyDescent="0.25">
      <c r="E11443" s="64"/>
    </row>
    <row r="11444" spans="5:5" x14ac:dyDescent="0.25">
      <c r="E11444" s="64"/>
    </row>
    <row r="11445" spans="5:5" x14ac:dyDescent="0.25">
      <c r="E11445" s="64"/>
    </row>
    <row r="11446" spans="5:5" x14ac:dyDescent="0.25">
      <c r="E11446" s="64"/>
    </row>
    <row r="11447" spans="5:5" x14ac:dyDescent="0.25">
      <c r="E11447" s="64"/>
    </row>
    <row r="11448" spans="5:5" x14ac:dyDescent="0.25">
      <c r="E11448" s="64"/>
    </row>
    <row r="11449" spans="5:5" x14ac:dyDescent="0.25">
      <c r="E11449" s="64"/>
    </row>
    <row r="11450" spans="5:5" x14ac:dyDescent="0.25">
      <c r="E11450" s="64"/>
    </row>
    <row r="11451" spans="5:5" x14ac:dyDescent="0.25">
      <c r="E11451" s="64"/>
    </row>
    <row r="11452" spans="5:5" x14ac:dyDescent="0.25">
      <c r="E11452" s="64"/>
    </row>
    <row r="11453" spans="5:5" x14ac:dyDescent="0.25">
      <c r="E11453" s="64"/>
    </row>
    <row r="11454" spans="5:5" x14ac:dyDescent="0.25">
      <c r="E11454" s="64"/>
    </row>
    <row r="11455" spans="5:5" x14ac:dyDescent="0.25">
      <c r="E11455" s="64"/>
    </row>
    <row r="11456" spans="5:5" x14ac:dyDescent="0.25">
      <c r="E11456"/>
    </row>
    <row r="11457" spans="5:5" x14ac:dyDescent="0.25">
      <c r="E11457" s="64"/>
    </row>
    <row r="11458" spans="5:5" x14ac:dyDescent="0.25">
      <c r="E11458" s="64"/>
    </row>
    <row r="11459" spans="5:5" x14ac:dyDescent="0.25">
      <c r="E11459" s="64"/>
    </row>
    <row r="11460" spans="5:5" x14ac:dyDescent="0.25">
      <c r="E11460"/>
    </row>
    <row r="11461" spans="5:5" x14ac:dyDescent="0.25">
      <c r="E11461"/>
    </row>
    <row r="11462" spans="5:5" x14ac:dyDescent="0.25">
      <c r="E11462" s="64"/>
    </row>
    <row r="11463" spans="5:5" x14ac:dyDescent="0.25">
      <c r="E11463"/>
    </row>
    <row r="11464" spans="5:5" x14ac:dyDescent="0.25">
      <c r="E11464" s="64"/>
    </row>
    <row r="11465" spans="5:5" x14ac:dyDescent="0.25">
      <c r="E11465" s="64"/>
    </row>
    <row r="11466" spans="5:5" x14ac:dyDescent="0.25">
      <c r="E11466" s="64"/>
    </row>
    <row r="11467" spans="5:5" x14ac:dyDescent="0.25">
      <c r="E11467" s="64"/>
    </row>
    <row r="11468" spans="5:5" x14ac:dyDescent="0.25">
      <c r="E11468" s="64"/>
    </row>
    <row r="11469" spans="5:5" x14ac:dyDescent="0.25">
      <c r="E11469" s="64"/>
    </row>
    <row r="11470" spans="5:5" x14ac:dyDescent="0.25">
      <c r="E11470" s="64"/>
    </row>
    <row r="11471" spans="5:5" x14ac:dyDescent="0.25">
      <c r="E11471" s="64"/>
    </row>
    <row r="11472" spans="5:5" x14ac:dyDescent="0.25">
      <c r="E11472" s="64"/>
    </row>
    <row r="11473" spans="5:5" x14ac:dyDescent="0.25">
      <c r="E11473" s="64"/>
    </row>
    <row r="11474" spans="5:5" x14ac:dyDescent="0.25">
      <c r="E11474" s="64"/>
    </row>
    <row r="11475" spans="5:5" x14ac:dyDescent="0.25">
      <c r="E11475" s="64"/>
    </row>
    <row r="11476" spans="5:5" x14ac:dyDescent="0.25">
      <c r="E11476" s="64"/>
    </row>
    <row r="11477" spans="5:5" x14ac:dyDescent="0.25">
      <c r="E11477" s="64"/>
    </row>
    <row r="11478" spans="5:5" x14ac:dyDescent="0.25">
      <c r="E11478" s="64"/>
    </row>
    <row r="11479" spans="5:5" x14ac:dyDescent="0.25">
      <c r="E11479"/>
    </row>
    <row r="11480" spans="5:5" x14ac:dyDescent="0.25">
      <c r="E11480" s="64"/>
    </row>
    <row r="11481" spans="5:5" x14ac:dyDescent="0.25">
      <c r="E11481" s="64"/>
    </row>
    <row r="11482" spans="5:5" x14ac:dyDescent="0.25">
      <c r="E11482" s="64"/>
    </row>
    <row r="11483" spans="5:5" x14ac:dyDescent="0.25">
      <c r="E11483" s="64"/>
    </row>
    <row r="11484" spans="5:5" x14ac:dyDescent="0.25">
      <c r="E11484" s="64"/>
    </row>
    <row r="11485" spans="5:5" x14ac:dyDescent="0.25">
      <c r="E11485" s="64"/>
    </row>
    <row r="11486" spans="5:5" x14ac:dyDescent="0.25">
      <c r="E11486"/>
    </row>
    <row r="11487" spans="5:5" x14ac:dyDescent="0.25">
      <c r="E11487"/>
    </row>
    <row r="11488" spans="5:5" x14ac:dyDescent="0.25">
      <c r="E11488"/>
    </row>
    <row r="11489" spans="5:5" x14ac:dyDescent="0.25">
      <c r="E11489" s="64"/>
    </row>
    <row r="11490" spans="5:5" x14ac:dyDescent="0.25">
      <c r="E11490" s="64"/>
    </row>
    <row r="11491" spans="5:5" x14ac:dyDescent="0.25">
      <c r="E11491" s="64"/>
    </row>
    <row r="11492" spans="5:5" x14ac:dyDescent="0.25">
      <c r="E11492" s="64"/>
    </row>
    <row r="11493" spans="5:5" x14ac:dyDescent="0.25">
      <c r="E11493" s="64"/>
    </row>
    <row r="11494" spans="5:5" x14ac:dyDescent="0.25">
      <c r="E11494" s="64"/>
    </row>
    <row r="11495" spans="5:5" x14ac:dyDescent="0.25">
      <c r="E11495" s="64"/>
    </row>
    <row r="11496" spans="5:5" x14ac:dyDescent="0.25">
      <c r="E11496" s="64"/>
    </row>
    <row r="11497" spans="5:5" x14ac:dyDescent="0.25">
      <c r="E11497" s="64"/>
    </row>
    <row r="11498" spans="5:5" x14ac:dyDescent="0.25">
      <c r="E11498"/>
    </row>
    <row r="11499" spans="5:5" x14ac:dyDescent="0.25">
      <c r="E11499"/>
    </row>
    <row r="11500" spans="5:5" x14ac:dyDescent="0.25">
      <c r="E11500" s="64"/>
    </row>
    <row r="11501" spans="5:5" x14ac:dyDescent="0.25">
      <c r="E11501" s="64"/>
    </row>
    <row r="11502" spans="5:5" x14ac:dyDescent="0.25">
      <c r="E11502" s="64"/>
    </row>
    <row r="11503" spans="5:5" x14ac:dyDescent="0.25">
      <c r="E11503"/>
    </row>
    <row r="11504" spans="5:5" x14ac:dyDescent="0.25">
      <c r="E11504" s="64"/>
    </row>
    <row r="11505" spans="5:5" x14ac:dyDescent="0.25">
      <c r="E11505"/>
    </row>
    <row r="11506" spans="5:5" x14ac:dyDescent="0.25">
      <c r="E11506"/>
    </row>
    <row r="11507" spans="5:5" x14ac:dyDescent="0.25">
      <c r="E11507" s="64"/>
    </row>
    <row r="11508" spans="5:5" x14ac:dyDescent="0.25">
      <c r="E11508" s="64"/>
    </row>
    <row r="11509" spans="5:5" x14ac:dyDescent="0.25">
      <c r="E11509" s="64"/>
    </row>
    <row r="11510" spans="5:5" x14ac:dyDescent="0.25">
      <c r="E11510" s="64"/>
    </row>
    <row r="11511" spans="5:5" x14ac:dyDescent="0.25">
      <c r="E11511" s="64"/>
    </row>
    <row r="11512" spans="5:5" x14ac:dyDescent="0.25">
      <c r="E11512"/>
    </row>
    <row r="11513" spans="5:5" x14ac:dyDescent="0.25">
      <c r="E11513" s="64"/>
    </row>
    <row r="11514" spans="5:5" x14ac:dyDescent="0.25">
      <c r="E11514" s="64"/>
    </row>
    <row r="11515" spans="5:5" x14ac:dyDescent="0.25">
      <c r="E11515" s="64"/>
    </row>
    <row r="11516" spans="5:5" x14ac:dyDescent="0.25">
      <c r="E11516" s="64"/>
    </row>
    <row r="11517" spans="5:5" x14ac:dyDescent="0.25">
      <c r="E11517" s="64"/>
    </row>
    <row r="11518" spans="5:5" x14ac:dyDescent="0.25">
      <c r="E11518" s="64"/>
    </row>
    <row r="11519" spans="5:5" x14ac:dyDescent="0.25">
      <c r="E11519"/>
    </row>
    <row r="11520" spans="5:5" x14ac:dyDescent="0.25">
      <c r="E11520" s="64"/>
    </row>
    <row r="11521" spans="5:5" x14ac:dyDescent="0.25">
      <c r="E11521" s="64"/>
    </row>
    <row r="11522" spans="5:5" x14ac:dyDescent="0.25">
      <c r="E11522" s="64"/>
    </row>
    <row r="11523" spans="5:5" x14ac:dyDescent="0.25">
      <c r="E11523" s="64"/>
    </row>
    <row r="11524" spans="5:5" x14ac:dyDescent="0.25">
      <c r="E11524" s="64"/>
    </row>
    <row r="11525" spans="5:5" x14ac:dyDescent="0.25">
      <c r="E11525" s="64"/>
    </row>
    <row r="11526" spans="5:5" x14ac:dyDescent="0.25">
      <c r="E11526"/>
    </row>
    <row r="11527" spans="5:5" x14ac:dyDescent="0.25">
      <c r="E11527" s="64"/>
    </row>
    <row r="11528" spans="5:5" x14ac:dyDescent="0.25">
      <c r="E11528" s="64"/>
    </row>
    <row r="11529" spans="5:5" x14ac:dyDescent="0.25">
      <c r="E11529" s="64"/>
    </row>
    <row r="11530" spans="5:5" x14ac:dyDescent="0.25">
      <c r="E11530" s="64"/>
    </row>
    <row r="11531" spans="5:5" x14ac:dyDescent="0.25">
      <c r="E11531" s="64"/>
    </row>
    <row r="11532" spans="5:5" x14ac:dyDescent="0.25">
      <c r="E11532" s="64"/>
    </row>
    <row r="11533" spans="5:5" x14ac:dyDescent="0.25">
      <c r="E11533" s="64"/>
    </row>
    <row r="11534" spans="5:5" x14ac:dyDescent="0.25">
      <c r="E11534" s="64"/>
    </row>
    <row r="11535" spans="5:5" x14ac:dyDescent="0.25">
      <c r="E11535" s="64"/>
    </row>
    <row r="11536" spans="5:5" x14ac:dyDescent="0.25">
      <c r="E11536" s="64"/>
    </row>
    <row r="11537" spans="5:5" x14ac:dyDescent="0.25">
      <c r="E11537" s="64"/>
    </row>
    <row r="11538" spans="5:5" x14ac:dyDescent="0.25">
      <c r="E11538" s="64"/>
    </row>
    <row r="11539" spans="5:5" x14ac:dyDescent="0.25">
      <c r="E11539" s="64"/>
    </row>
    <row r="11540" spans="5:5" x14ac:dyDescent="0.25">
      <c r="E11540" s="64"/>
    </row>
    <row r="11541" spans="5:5" x14ac:dyDescent="0.25">
      <c r="E11541" s="64"/>
    </row>
    <row r="11542" spans="5:5" x14ac:dyDescent="0.25">
      <c r="E11542" s="64"/>
    </row>
    <row r="11543" spans="5:5" x14ac:dyDescent="0.25">
      <c r="E11543" s="64"/>
    </row>
    <row r="11544" spans="5:5" x14ac:dyDescent="0.25">
      <c r="E11544"/>
    </row>
    <row r="11545" spans="5:5" x14ac:dyDescent="0.25">
      <c r="E11545" s="64"/>
    </row>
    <row r="11546" spans="5:5" x14ac:dyDescent="0.25">
      <c r="E11546" s="64"/>
    </row>
    <row r="11547" spans="5:5" x14ac:dyDescent="0.25">
      <c r="E11547"/>
    </row>
    <row r="11548" spans="5:5" x14ac:dyDescent="0.25">
      <c r="E11548" s="64"/>
    </row>
    <row r="11549" spans="5:5" x14ac:dyDescent="0.25">
      <c r="E11549" s="64"/>
    </row>
    <row r="11550" spans="5:5" x14ac:dyDescent="0.25">
      <c r="E11550" s="64"/>
    </row>
    <row r="11551" spans="5:5" x14ac:dyDescent="0.25">
      <c r="E11551"/>
    </row>
    <row r="11552" spans="5:5" x14ac:dyDescent="0.25">
      <c r="E11552" s="64"/>
    </row>
    <row r="11553" spans="5:5" x14ac:dyDescent="0.25">
      <c r="E11553" s="64"/>
    </row>
    <row r="11554" spans="5:5" x14ac:dyDescent="0.25">
      <c r="E11554" s="64"/>
    </row>
    <row r="11555" spans="5:5" x14ac:dyDescent="0.25">
      <c r="E11555" s="64"/>
    </row>
    <row r="11556" spans="5:5" x14ac:dyDescent="0.25">
      <c r="E11556" s="64"/>
    </row>
    <row r="11557" spans="5:5" x14ac:dyDescent="0.25">
      <c r="E11557" s="64"/>
    </row>
    <row r="11558" spans="5:5" x14ac:dyDescent="0.25">
      <c r="E11558" s="64"/>
    </row>
    <row r="11559" spans="5:5" x14ac:dyDescent="0.25">
      <c r="E11559" s="64"/>
    </row>
    <row r="11560" spans="5:5" x14ac:dyDescent="0.25">
      <c r="E11560" s="64"/>
    </row>
    <row r="11561" spans="5:5" x14ac:dyDescent="0.25">
      <c r="E11561"/>
    </row>
    <row r="11562" spans="5:5" x14ac:dyDescent="0.25">
      <c r="E11562"/>
    </row>
    <row r="11563" spans="5:5" x14ac:dyDescent="0.25">
      <c r="E11563" s="64"/>
    </row>
    <row r="11564" spans="5:5" x14ac:dyDescent="0.25">
      <c r="E11564"/>
    </row>
    <row r="11565" spans="5:5" x14ac:dyDescent="0.25">
      <c r="E11565" s="64"/>
    </row>
    <row r="11566" spans="5:5" x14ac:dyDescent="0.25">
      <c r="E11566" s="64"/>
    </row>
    <row r="11567" spans="5:5" x14ac:dyDescent="0.25">
      <c r="E11567" s="64"/>
    </row>
    <row r="11568" spans="5:5" x14ac:dyDescent="0.25">
      <c r="E11568" s="64"/>
    </row>
    <row r="11569" spans="5:5" x14ac:dyDescent="0.25">
      <c r="E11569" s="64"/>
    </row>
    <row r="11570" spans="5:5" x14ac:dyDescent="0.25">
      <c r="E11570" s="64"/>
    </row>
    <row r="11571" spans="5:5" x14ac:dyDescent="0.25">
      <c r="E11571" s="64"/>
    </row>
    <row r="11572" spans="5:5" x14ac:dyDescent="0.25">
      <c r="E11572" s="64"/>
    </row>
    <row r="11573" spans="5:5" x14ac:dyDescent="0.25">
      <c r="E11573" s="64"/>
    </row>
    <row r="11574" spans="5:5" x14ac:dyDescent="0.25">
      <c r="E11574" s="64"/>
    </row>
    <row r="11575" spans="5:5" x14ac:dyDescent="0.25">
      <c r="E11575" s="64"/>
    </row>
    <row r="11576" spans="5:5" x14ac:dyDescent="0.25">
      <c r="E11576" s="64"/>
    </row>
    <row r="11577" spans="5:5" x14ac:dyDescent="0.25">
      <c r="E11577"/>
    </row>
    <row r="11578" spans="5:5" x14ac:dyDescent="0.25">
      <c r="E11578" s="64"/>
    </row>
    <row r="11579" spans="5:5" x14ac:dyDescent="0.25">
      <c r="E11579" s="64"/>
    </row>
    <row r="11580" spans="5:5" x14ac:dyDescent="0.25">
      <c r="E11580" s="64"/>
    </row>
    <row r="11581" spans="5:5" x14ac:dyDescent="0.25">
      <c r="E11581"/>
    </row>
    <row r="11582" spans="5:5" x14ac:dyDescent="0.25">
      <c r="E11582"/>
    </row>
    <row r="11583" spans="5:5" x14ac:dyDescent="0.25">
      <c r="E11583" s="64"/>
    </row>
    <row r="11584" spans="5:5" x14ac:dyDescent="0.25">
      <c r="E11584" s="64"/>
    </row>
    <row r="11585" spans="5:5" x14ac:dyDescent="0.25">
      <c r="E11585" s="64"/>
    </row>
    <row r="11586" spans="5:5" x14ac:dyDescent="0.25">
      <c r="E11586" s="64"/>
    </row>
    <row r="11587" spans="5:5" x14ac:dyDescent="0.25">
      <c r="E11587" s="64"/>
    </row>
    <row r="11588" spans="5:5" x14ac:dyDescent="0.25">
      <c r="E11588" s="64"/>
    </row>
    <row r="11589" spans="5:5" x14ac:dyDescent="0.25">
      <c r="E11589" s="64"/>
    </row>
    <row r="11590" spans="5:5" x14ac:dyDescent="0.25">
      <c r="E11590"/>
    </row>
    <row r="11591" spans="5:5" x14ac:dyDescent="0.25">
      <c r="E11591" s="64"/>
    </row>
    <row r="11592" spans="5:5" x14ac:dyDescent="0.25">
      <c r="E11592"/>
    </row>
    <row r="11593" spans="5:5" x14ac:dyDescent="0.25">
      <c r="E11593" s="64"/>
    </row>
    <row r="11594" spans="5:5" x14ac:dyDescent="0.25">
      <c r="E11594" s="64"/>
    </row>
    <row r="11595" spans="5:5" x14ac:dyDescent="0.25">
      <c r="E11595" s="64"/>
    </row>
    <row r="11596" spans="5:5" x14ac:dyDescent="0.25">
      <c r="E11596" s="64"/>
    </row>
    <row r="11597" spans="5:5" x14ac:dyDescent="0.25">
      <c r="E11597" s="64"/>
    </row>
    <row r="11598" spans="5:5" x14ac:dyDescent="0.25">
      <c r="E11598"/>
    </row>
    <row r="11599" spans="5:5" x14ac:dyDescent="0.25">
      <c r="E11599" s="64"/>
    </row>
    <row r="11600" spans="5:5" x14ac:dyDescent="0.25">
      <c r="E11600" s="64"/>
    </row>
    <row r="11601" spans="5:5" x14ac:dyDescent="0.25">
      <c r="E11601" s="64"/>
    </row>
    <row r="11602" spans="5:5" x14ac:dyDescent="0.25">
      <c r="E11602" s="64"/>
    </row>
    <row r="11603" spans="5:5" x14ac:dyDescent="0.25">
      <c r="E11603"/>
    </row>
    <row r="11604" spans="5:5" x14ac:dyDescent="0.25">
      <c r="E11604" s="64"/>
    </row>
    <row r="11605" spans="5:5" x14ac:dyDescent="0.25">
      <c r="E11605" s="64"/>
    </row>
    <row r="11606" spans="5:5" x14ac:dyDescent="0.25">
      <c r="E11606" s="64"/>
    </row>
    <row r="11607" spans="5:5" x14ac:dyDescent="0.25">
      <c r="E11607" s="64"/>
    </row>
    <row r="11608" spans="5:5" x14ac:dyDescent="0.25">
      <c r="E11608" s="64"/>
    </row>
    <row r="11609" spans="5:5" x14ac:dyDescent="0.25">
      <c r="E11609" s="64"/>
    </row>
    <row r="11610" spans="5:5" x14ac:dyDescent="0.25">
      <c r="E11610" s="64"/>
    </row>
    <row r="11611" spans="5:5" x14ac:dyDescent="0.25">
      <c r="E11611" s="64"/>
    </row>
    <row r="11612" spans="5:5" x14ac:dyDescent="0.25">
      <c r="E11612" s="64"/>
    </row>
    <row r="11613" spans="5:5" x14ac:dyDescent="0.25">
      <c r="E11613" s="64"/>
    </row>
    <row r="11614" spans="5:5" x14ac:dyDescent="0.25">
      <c r="E11614" s="64"/>
    </row>
    <row r="11615" spans="5:5" x14ac:dyDescent="0.25">
      <c r="E11615" s="64"/>
    </row>
    <row r="11616" spans="5:5" x14ac:dyDescent="0.25">
      <c r="E11616" s="64"/>
    </row>
    <row r="11617" spans="5:5" x14ac:dyDescent="0.25">
      <c r="E11617"/>
    </row>
    <row r="11618" spans="5:5" x14ac:dyDescent="0.25">
      <c r="E11618" s="64"/>
    </row>
    <row r="11619" spans="5:5" x14ac:dyDescent="0.25">
      <c r="E11619" s="64"/>
    </row>
    <row r="11620" spans="5:5" x14ac:dyDescent="0.25">
      <c r="E11620"/>
    </row>
    <row r="11621" spans="5:5" x14ac:dyDescent="0.25">
      <c r="E11621" s="64"/>
    </row>
    <row r="11622" spans="5:5" x14ac:dyDescent="0.25">
      <c r="E11622" s="64"/>
    </row>
    <row r="11623" spans="5:5" x14ac:dyDescent="0.25">
      <c r="E11623" s="64"/>
    </row>
    <row r="11624" spans="5:5" x14ac:dyDescent="0.25">
      <c r="E11624" s="64"/>
    </row>
    <row r="11625" spans="5:5" x14ac:dyDescent="0.25">
      <c r="E11625"/>
    </row>
    <row r="11626" spans="5:5" x14ac:dyDescent="0.25">
      <c r="E11626"/>
    </row>
    <row r="11627" spans="5:5" x14ac:dyDescent="0.25">
      <c r="E11627" s="64"/>
    </row>
    <row r="11628" spans="5:5" x14ac:dyDescent="0.25">
      <c r="E11628" s="64"/>
    </row>
    <row r="11629" spans="5:5" x14ac:dyDescent="0.25">
      <c r="E11629" s="64"/>
    </row>
    <row r="11630" spans="5:5" x14ac:dyDescent="0.25">
      <c r="E11630" s="64"/>
    </row>
    <row r="11631" spans="5:5" x14ac:dyDescent="0.25">
      <c r="E11631" s="64"/>
    </row>
    <row r="11632" spans="5:5" x14ac:dyDescent="0.25">
      <c r="E11632" s="64"/>
    </row>
    <row r="11633" spans="5:5" x14ac:dyDescent="0.25">
      <c r="E11633" s="64"/>
    </row>
    <row r="11634" spans="5:5" x14ac:dyDescent="0.25">
      <c r="E11634" s="64"/>
    </row>
    <row r="11635" spans="5:5" x14ac:dyDescent="0.25">
      <c r="E11635" s="64"/>
    </row>
    <row r="11636" spans="5:5" x14ac:dyDescent="0.25">
      <c r="E11636" s="64"/>
    </row>
    <row r="11637" spans="5:5" x14ac:dyDescent="0.25">
      <c r="E11637" s="64"/>
    </row>
    <row r="11638" spans="5:5" x14ac:dyDescent="0.25">
      <c r="E11638"/>
    </row>
    <row r="11639" spans="5:5" x14ac:dyDescent="0.25">
      <c r="E11639" s="64"/>
    </row>
    <row r="11640" spans="5:5" x14ac:dyDescent="0.25">
      <c r="E11640" s="64"/>
    </row>
    <row r="11641" spans="5:5" x14ac:dyDescent="0.25">
      <c r="E11641"/>
    </row>
    <row r="11642" spans="5:5" x14ac:dyDescent="0.25">
      <c r="E11642" s="64"/>
    </row>
    <row r="11643" spans="5:5" x14ac:dyDescent="0.25">
      <c r="E11643" s="64"/>
    </row>
    <row r="11644" spans="5:5" x14ac:dyDescent="0.25">
      <c r="E11644"/>
    </row>
    <row r="11645" spans="5:5" x14ac:dyDescent="0.25">
      <c r="E11645" s="64"/>
    </row>
    <row r="11646" spans="5:5" x14ac:dyDescent="0.25">
      <c r="E11646" s="64"/>
    </row>
    <row r="11647" spans="5:5" x14ac:dyDescent="0.25">
      <c r="E11647" s="64"/>
    </row>
    <row r="11648" spans="5:5" x14ac:dyDescent="0.25">
      <c r="E11648"/>
    </row>
    <row r="11649" spans="5:5" x14ac:dyDescent="0.25">
      <c r="E11649" s="64"/>
    </row>
    <row r="11650" spans="5:5" x14ac:dyDescent="0.25">
      <c r="E11650" s="64"/>
    </row>
    <row r="11651" spans="5:5" x14ac:dyDescent="0.25">
      <c r="E11651"/>
    </row>
    <row r="11652" spans="5:5" x14ac:dyDescent="0.25">
      <c r="E11652"/>
    </row>
    <row r="11653" spans="5:5" x14ac:dyDescent="0.25">
      <c r="E11653"/>
    </row>
    <row r="11654" spans="5:5" x14ac:dyDescent="0.25">
      <c r="E11654" s="64"/>
    </row>
    <row r="11655" spans="5:5" x14ac:dyDescent="0.25">
      <c r="E11655" s="64"/>
    </row>
    <row r="11656" spans="5:5" x14ac:dyDescent="0.25">
      <c r="E11656" s="64"/>
    </row>
    <row r="11657" spans="5:5" x14ac:dyDescent="0.25">
      <c r="E11657" s="64"/>
    </row>
    <row r="11658" spans="5:5" x14ac:dyDescent="0.25">
      <c r="E11658" s="64"/>
    </row>
    <row r="11659" spans="5:5" x14ac:dyDescent="0.25">
      <c r="E11659" s="64"/>
    </row>
    <row r="11660" spans="5:5" x14ac:dyDescent="0.25">
      <c r="E11660"/>
    </row>
    <row r="11661" spans="5:5" x14ac:dyDescent="0.25">
      <c r="E11661" s="64"/>
    </row>
    <row r="11662" spans="5:5" x14ac:dyDescent="0.25">
      <c r="E11662" s="64"/>
    </row>
    <row r="11663" spans="5:5" x14ac:dyDescent="0.25">
      <c r="E11663" s="64"/>
    </row>
    <row r="11664" spans="5:5" x14ac:dyDescent="0.25">
      <c r="E11664"/>
    </row>
    <row r="11665" spans="5:5" x14ac:dyDescent="0.25">
      <c r="E11665" s="64"/>
    </row>
    <row r="11666" spans="5:5" x14ac:dyDescent="0.25">
      <c r="E11666"/>
    </row>
    <row r="11667" spans="5:5" x14ac:dyDescent="0.25">
      <c r="E11667" s="64"/>
    </row>
    <row r="11668" spans="5:5" x14ac:dyDescent="0.25">
      <c r="E11668"/>
    </row>
    <row r="11669" spans="5:5" x14ac:dyDescent="0.25">
      <c r="E11669" s="64"/>
    </row>
    <row r="11670" spans="5:5" x14ac:dyDescent="0.25">
      <c r="E11670" s="64"/>
    </row>
    <row r="11671" spans="5:5" x14ac:dyDescent="0.25">
      <c r="E11671" s="64"/>
    </row>
    <row r="11672" spans="5:5" x14ac:dyDescent="0.25">
      <c r="E11672"/>
    </row>
    <row r="11673" spans="5:5" x14ac:dyDescent="0.25">
      <c r="E11673" s="64"/>
    </row>
    <row r="11674" spans="5:5" x14ac:dyDescent="0.25">
      <c r="E11674" s="64"/>
    </row>
    <row r="11675" spans="5:5" x14ac:dyDescent="0.25">
      <c r="E11675" s="64"/>
    </row>
    <row r="11676" spans="5:5" x14ac:dyDescent="0.25">
      <c r="E11676" s="64"/>
    </row>
    <row r="11677" spans="5:5" x14ac:dyDescent="0.25">
      <c r="E11677" s="64"/>
    </row>
    <row r="11678" spans="5:5" x14ac:dyDescent="0.25">
      <c r="E11678" s="64"/>
    </row>
    <row r="11679" spans="5:5" x14ac:dyDescent="0.25">
      <c r="E11679" s="64"/>
    </row>
    <row r="11680" spans="5:5" x14ac:dyDescent="0.25">
      <c r="E11680" s="64"/>
    </row>
    <row r="11681" spans="5:5" x14ac:dyDescent="0.25">
      <c r="E11681"/>
    </row>
    <row r="11682" spans="5:5" x14ac:dyDescent="0.25">
      <c r="E11682" s="64"/>
    </row>
    <row r="11683" spans="5:5" x14ac:dyDescent="0.25">
      <c r="E11683"/>
    </row>
    <row r="11684" spans="5:5" x14ac:dyDescent="0.25">
      <c r="E11684" s="64"/>
    </row>
    <row r="11685" spans="5:5" x14ac:dyDescent="0.25">
      <c r="E11685" s="64"/>
    </row>
    <row r="11686" spans="5:5" x14ac:dyDescent="0.25">
      <c r="E11686" s="64"/>
    </row>
    <row r="11687" spans="5:5" x14ac:dyDescent="0.25">
      <c r="E11687" s="64"/>
    </row>
    <row r="11688" spans="5:5" x14ac:dyDescent="0.25">
      <c r="E11688" s="64"/>
    </row>
    <row r="11689" spans="5:5" x14ac:dyDescent="0.25">
      <c r="E11689" s="64"/>
    </row>
    <row r="11690" spans="5:5" x14ac:dyDescent="0.25">
      <c r="E11690" s="64"/>
    </row>
    <row r="11691" spans="5:5" x14ac:dyDescent="0.25">
      <c r="E11691" s="64"/>
    </row>
    <row r="11692" spans="5:5" x14ac:dyDescent="0.25">
      <c r="E11692" s="64"/>
    </row>
    <row r="11693" spans="5:5" x14ac:dyDescent="0.25">
      <c r="E11693" s="64"/>
    </row>
    <row r="11694" spans="5:5" x14ac:dyDescent="0.25">
      <c r="E11694"/>
    </row>
    <row r="11695" spans="5:5" x14ac:dyDescent="0.25">
      <c r="E11695" s="64"/>
    </row>
    <row r="11696" spans="5:5" x14ac:dyDescent="0.25">
      <c r="E11696"/>
    </row>
    <row r="11697" spans="5:5" x14ac:dyDescent="0.25">
      <c r="E11697"/>
    </row>
    <row r="11698" spans="5:5" x14ac:dyDescent="0.25">
      <c r="E11698" s="64"/>
    </row>
    <row r="11699" spans="5:5" x14ac:dyDescent="0.25">
      <c r="E11699" s="64"/>
    </row>
    <row r="11700" spans="5:5" x14ac:dyDescent="0.25">
      <c r="E11700" s="64"/>
    </row>
    <row r="11701" spans="5:5" x14ac:dyDescent="0.25">
      <c r="E11701"/>
    </row>
    <row r="11702" spans="5:5" x14ac:dyDescent="0.25">
      <c r="E11702" s="64"/>
    </row>
    <row r="11703" spans="5:5" x14ac:dyDescent="0.25">
      <c r="E11703" s="64"/>
    </row>
    <row r="11704" spans="5:5" x14ac:dyDescent="0.25">
      <c r="E11704" s="64"/>
    </row>
    <row r="11705" spans="5:5" x14ac:dyDescent="0.25">
      <c r="E11705" s="64"/>
    </row>
    <row r="11706" spans="5:5" x14ac:dyDescent="0.25">
      <c r="E11706"/>
    </row>
    <row r="11707" spans="5:5" x14ac:dyDescent="0.25">
      <c r="E11707" s="64"/>
    </row>
    <row r="11708" spans="5:5" x14ac:dyDescent="0.25">
      <c r="E11708" s="64"/>
    </row>
    <row r="11709" spans="5:5" x14ac:dyDescent="0.25">
      <c r="E11709" s="64"/>
    </row>
    <row r="11710" spans="5:5" x14ac:dyDescent="0.25">
      <c r="E11710" s="64"/>
    </row>
    <row r="11711" spans="5:5" x14ac:dyDescent="0.25">
      <c r="E11711" s="64"/>
    </row>
    <row r="11712" spans="5:5" x14ac:dyDescent="0.25">
      <c r="E11712" s="64"/>
    </row>
    <row r="11713" spans="5:5" x14ac:dyDescent="0.25">
      <c r="E11713" s="64"/>
    </row>
    <row r="11714" spans="5:5" x14ac:dyDescent="0.25">
      <c r="E11714" s="64"/>
    </row>
    <row r="11715" spans="5:5" x14ac:dyDescent="0.25">
      <c r="E11715"/>
    </row>
    <row r="11716" spans="5:5" x14ac:dyDescent="0.25">
      <c r="E11716" s="64"/>
    </row>
    <row r="11717" spans="5:5" x14ac:dyDescent="0.25">
      <c r="E11717" s="64"/>
    </row>
    <row r="11718" spans="5:5" x14ac:dyDescent="0.25">
      <c r="E11718" s="64"/>
    </row>
    <row r="11719" spans="5:5" x14ac:dyDescent="0.25">
      <c r="E11719" s="64"/>
    </row>
    <row r="11720" spans="5:5" x14ac:dyDescent="0.25">
      <c r="E11720" s="64"/>
    </row>
    <row r="11721" spans="5:5" x14ac:dyDescent="0.25">
      <c r="E11721" s="64"/>
    </row>
    <row r="11722" spans="5:5" x14ac:dyDescent="0.25">
      <c r="E11722" s="64"/>
    </row>
    <row r="11723" spans="5:5" x14ac:dyDescent="0.25">
      <c r="E11723" s="64"/>
    </row>
    <row r="11724" spans="5:5" x14ac:dyDescent="0.25">
      <c r="E11724" s="64"/>
    </row>
    <row r="11725" spans="5:5" x14ac:dyDescent="0.25">
      <c r="E11725" s="64"/>
    </row>
    <row r="11726" spans="5:5" x14ac:dyDescent="0.25">
      <c r="E11726" s="64"/>
    </row>
    <row r="11727" spans="5:5" x14ac:dyDescent="0.25">
      <c r="E11727" s="64"/>
    </row>
    <row r="11728" spans="5:5" x14ac:dyDescent="0.25">
      <c r="E11728"/>
    </row>
    <row r="11729" spans="5:5" x14ac:dyDescent="0.25">
      <c r="E11729" s="64"/>
    </row>
    <row r="11730" spans="5:5" x14ac:dyDescent="0.25">
      <c r="E11730"/>
    </row>
    <row r="11731" spans="5:5" x14ac:dyDescent="0.25">
      <c r="E11731" s="64"/>
    </row>
    <row r="11732" spans="5:5" x14ac:dyDescent="0.25">
      <c r="E11732" s="64"/>
    </row>
    <row r="11733" spans="5:5" x14ac:dyDescent="0.25">
      <c r="E11733" s="64"/>
    </row>
    <row r="11734" spans="5:5" x14ac:dyDescent="0.25">
      <c r="E11734" s="64"/>
    </row>
    <row r="11735" spans="5:5" x14ac:dyDescent="0.25">
      <c r="E11735" s="64"/>
    </row>
    <row r="11736" spans="5:5" x14ac:dyDescent="0.25">
      <c r="E11736" s="64"/>
    </row>
    <row r="11737" spans="5:5" x14ac:dyDescent="0.25">
      <c r="E11737" s="64"/>
    </row>
    <row r="11738" spans="5:5" x14ac:dyDescent="0.25">
      <c r="E11738" s="64"/>
    </row>
    <row r="11739" spans="5:5" x14ac:dyDescent="0.25">
      <c r="E11739"/>
    </row>
    <row r="11740" spans="5:5" x14ac:dyDescent="0.25">
      <c r="E11740"/>
    </row>
    <row r="11741" spans="5:5" x14ac:dyDescent="0.25">
      <c r="E11741" s="64"/>
    </row>
    <row r="11742" spans="5:5" x14ac:dyDescent="0.25">
      <c r="E11742" s="64"/>
    </row>
    <row r="11743" spans="5:5" x14ac:dyDescent="0.25">
      <c r="E11743" s="64"/>
    </row>
    <row r="11744" spans="5:5" x14ac:dyDescent="0.25">
      <c r="E11744"/>
    </row>
    <row r="11745" spans="5:5" x14ac:dyDescent="0.25">
      <c r="E11745" s="64"/>
    </row>
    <row r="11746" spans="5:5" x14ac:dyDescent="0.25">
      <c r="E11746" s="64"/>
    </row>
    <row r="11747" spans="5:5" x14ac:dyDescent="0.25">
      <c r="E11747" s="64"/>
    </row>
    <row r="11748" spans="5:5" x14ac:dyDescent="0.25">
      <c r="E11748" s="64"/>
    </row>
    <row r="11749" spans="5:5" x14ac:dyDescent="0.25">
      <c r="E11749" s="64"/>
    </row>
    <row r="11750" spans="5:5" x14ac:dyDescent="0.25">
      <c r="E11750" s="64"/>
    </row>
    <row r="11751" spans="5:5" x14ac:dyDescent="0.25">
      <c r="E11751"/>
    </row>
    <row r="11752" spans="5:5" x14ac:dyDescent="0.25">
      <c r="E11752" s="64"/>
    </row>
    <row r="11753" spans="5:5" x14ac:dyDescent="0.25">
      <c r="E11753" s="64"/>
    </row>
    <row r="11754" spans="5:5" x14ac:dyDescent="0.25">
      <c r="E11754" s="64"/>
    </row>
    <row r="11755" spans="5:5" x14ac:dyDescent="0.25">
      <c r="E11755"/>
    </row>
    <row r="11756" spans="5:5" x14ac:dyDescent="0.25">
      <c r="E11756"/>
    </row>
    <row r="11757" spans="5:5" x14ac:dyDescent="0.25">
      <c r="E11757" s="64"/>
    </row>
    <row r="11758" spans="5:5" x14ac:dyDescent="0.25">
      <c r="E11758"/>
    </row>
    <row r="11759" spans="5:5" x14ac:dyDescent="0.25">
      <c r="E11759" s="64"/>
    </row>
    <row r="11760" spans="5:5" x14ac:dyDescent="0.25">
      <c r="E11760"/>
    </row>
    <row r="11761" spans="5:5" x14ac:dyDescent="0.25">
      <c r="E11761" s="64"/>
    </row>
    <row r="11762" spans="5:5" x14ac:dyDescent="0.25">
      <c r="E11762" s="64"/>
    </row>
    <row r="11763" spans="5:5" x14ac:dyDescent="0.25">
      <c r="E11763" s="64"/>
    </row>
    <row r="11764" spans="5:5" x14ac:dyDescent="0.25">
      <c r="E11764" s="64"/>
    </row>
    <row r="11765" spans="5:5" x14ac:dyDescent="0.25">
      <c r="E11765" s="64"/>
    </row>
    <row r="11766" spans="5:5" x14ac:dyDescent="0.25">
      <c r="E11766" s="64"/>
    </row>
    <row r="11767" spans="5:5" x14ac:dyDescent="0.25">
      <c r="E11767"/>
    </row>
    <row r="11768" spans="5:5" x14ac:dyDescent="0.25">
      <c r="E11768" s="64"/>
    </row>
    <row r="11769" spans="5:5" x14ac:dyDescent="0.25">
      <c r="E11769" s="64"/>
    </row>
    <row r="11770" spans="5:5" x14ac:dyDescent="0.25">
      <c r="E11770" s="64"/>
    </row>
    <row r="11771" spans="5:5" x14ac:dyDescent="0.25">
      <c r="E11771" s="64"/>
    </row>
    <row r="11772" spans="5:5" x14ac:dyDescent="0.25">
      <c r="E11772" s="64"/>
    </row>
    <row r="11773" spans="5:5" x14ac:dyDescent="0.25">
      <c r="E11773" s="64"/>
    </row>
    <row r="11774" spans="5:5" x14ac:dyDescent="0.25">
      <c r="E11774" s="64"/>
    </row>
    <row r="11775" spans="5:5" x14ac:dyDescent="0.25">
      <c r="E11775" s="64"/>
    </row>
    <row r="11776" spans="5:5" x14ac:dyDescent="0.25">
      <c r="E11776"/>
    </row>
    <row r="11777" spans="5:5" x14ac:dyDescent="0.25">
      <c r="E11777"/>
    </row>
    <row r="11778" spans="5:5" x14ac:dyDescent="0.25">
      <c r="E11778"/>
    </row>
    <row r="11779" spans="5:5" x14ac:dyDescent="0.25">
      <c r="E11779" s="64"/>
    </row>
    <row r="11780" spans="5:5" x14ac:dyDescent="0.25">
      <c r="E11780" s="64"/>
    </row>
    <row r="11781" spans="5:5" x14ac:dyDescent="0.25">
      <c r="E11781"/>
    </row>
    <row r="11782" spans="5:5" x14ac:dyDescent="0.25">
      <c r="E11782"/>
    </row>
    <row r="11783" spans="5:5" x14ac:dyDescent="0.25">
      <c r="E11783"/>
    </row>
    <row r="11784" spans="5:5" x14ac:dyDescent="0.25">
      <c r="E11784" s="64"/>
    </row>
    <row r="11785" spans="5:5" x14ac:dyDescent="0.25">
      <c r="E11785" s="64"/>
    </row>
    <row r="11786" spans="5:5" x14ac:dyDescent="0.25">
      <c r="E11786" s="64"/>
    </row>
    <row r="11787" spans="5:5" x14ac:dyDescent="0.25">
      <c r="E11787" s="64"/>
    </row>
    <row r="11788" spans="5:5" x14ac:dyDescent="0.25">
      <c r="E11788" s="64"/>
    </row>
    <row r="11789" spans="5:5" x14ac:dyDescent="0.25">
      <c r="E11789"/>
    </row>
    <row r="11790" spans="5:5" x14ac:dyDescent="0.25">
      <c r="E11790" s="64"/>
    </row>
    <row r="11791" spans="5:5" x14ac:dyDescent="0.25">
      <c r="E11791" s="64"/>
    </row>
    <row r="11792" spans="5:5" x14ac:dyDescent="0.25">
      <c r="E11792" s="64"/>
    </row>
    <row r="11793" spans="5:5" x14ac:dyDescent="0.25">
      <c r="E11793" s="64"/>
    </row>
    <row r="11794" spans="5:5" x14ac:dyDescent="0.25">
      <c r="E11794" s="64"/>
    </row>
    <row r="11795" spans="5:5" x14ac:dyDescent="0.25">
      <c r="E11795" s="64"/>
    </row>
    <row r="11796" spans="5:5" x14ac:dyDescent="0.25">
      <c r="E11796" s="64"/>
    </row>
    <row r="11797" spans="5:5" x14ac:dyDescent="0.25">
      <c r="E11797" s="64"/>
    </row>
    <row r="11798" spans="5:5" x14ac:dyDescent="0.25">
      <c r="E11798" s="64"/>
    </row>
    <row r="11799" spans="5:5" x14ac:dyDescent="0.25">
      <c r="E11799" s="64"/>
    </row>
    <row r="11800" spans="5:5" x14ac:dyDescent="0.25">
      <c r="E11800" s="64"/>
    </row>
    <row r="11801" spans="5:5" x14ac:dyDescent="0.25">
      <c r="E11801" s="64"/>
    </row>
    <row r="11802" spans="5:5" x14ac:dyDescent="0.25">
      <c r="E11802" s="64"/>
    </row>
    <row r="11803" spans="5:5" x14ac:dyDescent="0.25">
      <c r="E11803" s="64"/>
    </row>
    <row r="11804" spans="5:5" x14ac:dyDescent="0.25">
      <c r="E11804" s="64"/>
    </row>
    <row r="11805" spans="5:5" x14ac:dyDescent="0.25">
      <c r="E11805" s="64"/>
    </row>
    <row r="11806" spans="5:5" x14ac:dyDescent="0.25">
      <c r="E11806"/>
    </row>
    <row r="11807" spans="5:5" x14ac:dyDescent="0.25">
      <c r="E11807" s="64"/>
    </row>
    <row r="11808" spans="5:5" x14ac:dyDescent="0.25">
      <c r="E11808" s="64"/>
    </row>
    <row r="11809" spans="5:5" x14ac:dyDescent="0.25">
      <c r="E11809" s="64"/>
    </row>
    <row r="11810" spans="5:5" x14ac:dyDescent="0.25">
      <c r="E11810" s="64"/>
    </row>
    <row r="11811" spans="5:5" x14ac:dyDescent="0.25">
      <c r="E11811" s="64"/>
    </row>
    <row r="11812" spans="5:5" x14ac:dyDescent="0.25">
      <c r="E11812" s="64"/>
    </row>
    <row r="11813" spans="5:5" x14ac:dyDescent="0.25">
      <c r="E11813" s="64"/>
    </row>
    <row r="11814" spans="5:5" x14ac:dyDescent="0.25">
      <c r="E11814" s="64"/>
    </row>
    <row r="11815" spans="5:5" x14ac:dyDescent="0.25">
      <c r="E11815"/>
    </row>
    <row r="11816" spans="5:5" x14ac:dyDescent="0.25">
      <c r="E11816"/>
    </row>
    <row r="11817" spans="5:5" x14ac:dyDescent="0.25">
      <c r="E11817" s="64"/>
    </row>
    <row r="11818" spans="5:5" x14ac:dyDescent="0.25">
      <c r="E11818" s="64"/>
    </row>
    <row r="11819" spans="5:5" x14ac:dyDescent="0.25">
      <c r="E11819"/>
    </row>
    <row r="11820" spans="5:5" x14ac:dyDescent="0.25">
      <c r="E11820" s="64"/>
    </row>
    <row r="11821" spans="5:5" x14ac:dyDescent="0.25">
      <c r="E11821" s="64"/>
    </row>
    <row r="11822" spans="5:5" x14ac:dyDescent="0.25">
      <c r="E11822" s="64"/>
    </row>
    <row r="11823" spans="5:5" x14ac:dyDescent="0.25">
      <c r="E11823" s="64"/>
    </row>
    <row r="11824" spans="5:5" x14ac:dyDescent="0.25">
      <c r="E11824"/>
    </row>
    <row r="11825" spans="5:5" x14ac:dyDescent="0.25">
      <c r="E11825" s="64"/>
    </row>
    <row r="11826" spans="5:5" x14ac:dyDescent="0.25">
      <c r="E11826" s="64"/>
    </row>
    <row r="11827" spans="5:5" x14ac:dyDescent="0.25">
      <c r="E11827" s="64"/>
    </row>
    <row r="11828" spans="5:5" x14ac:dyDescent="0.25">
      <c r="E11828" s="64"/>
    </row>
    <row r="11829" spans="5:5" x14ac:dyDescent="0.25">
      <c r="E11829" s="64"/>
    </row>
    <row r="11830" spans="5:5" x14ac:dyDescent="0.25">
      <c r="E11830" s="64"/>
    </row>
    <row r="11831" spans="5:5" x14ac:dyDescent="0.25">
      <c r="E11831" s="64"/>
    </row>
    <row r="11832" spans="5:5" x14ac:dyDescent="0.25">
      <c r="E11832" s="64"/>
    </row>
    <row r="11833" spans="5:5" x14ac:dyDescent="0.25">
      <c r="E11833" s="64"/>
    </row>
    <row r="11834" spans="5:5" x14ac:dyDescent="0.25">
      <c r="E11834"/>
    </row>
    <row r="11835" spans="5:5" x14ac:dyDescent="0.25">
      <c r="E11835" s="64"/>
    </row>
    <row r="11836" spans="5:5" x14ac:dyDescent="0.25">
      <c r="E11836" s="64"/>
    </row>
    <row r="11837" spans="5:5" x14ac:dyDescent="0.25">
      <c r="E11837" s="64"/>
    </row>
    <row r="11838" spans="5:5" x14ac:dyDescent="0.25">
      <c r="E11838"/>
    </row>
    <row r="11839" spans="5:5" x14ac:dyDescent="0.25">
      <c r="E11839"/>
    </row>
    <row r="11840" spans="5:5" x14ac:dyDescent="0.25">
      <c r="E11840" s="64"/>
    </row>
    <row r="11841" spans="5:5" x14ac:dyDescent="0.25">
      <c r="E11841" s="64"/>
    </row>
    <row r="11842" spans="5:5" x14ac:dyDescent="0.25">
      <c r="E11842" s="64"/>
    </row>
    <row r="11843" spans="5:5" x14ac:dyDescent="0.25">
      <c r="E11843"/>
    </row>
    <row r="11844" spans="5:5" x14ac:dyDescent="0.25">
      <c r="E11844" s="64"/>
    </row>
    <row r="11845" spans="5:5" x14ac:dyDescent="0.25">
      <c r="E11845"/>
    </row>
    <row r="11846" spans="5:5" x14ac:dyDescent="0.25">
      <c r="E11846"/>
    </row>
    <row r="11847" spans="5:5" x14ac:dyDescent="0.25">
      <c r="E11847"/>
    </row>
    <row r="11848" spans="5:5" x14ac:dyDescent="0.25">
      <c r="E11848" s="64"/>
    </row>
    <row r="11849" spans="5:5" x14ac:dyDescent="0.25">
      <c r="E11849" s="64"/>
    </row>
    <row r="11850" spans="5:5" x14ac:dyDescent="0.25">
      <c r="E11850" s="64"/>
    </row>
    <row r="11851" spans="5:5" x14ac:dyDescent="0.25">
      <c r="E11851"/>
    </row>
    <row r="11852" spans="5:5" x14ac:dyDescent="0.25">
      <c r="E11852" s="64"/>
    </row>
    <row r="11853" spans="5:5" x14ac:dyDescent="0.25">
      <c r="E11853" s="64"/>
    </row>
    <row r="11854" spans="5:5" x14ac:dyDescent="0.25">
      <c r="E11854"/>
    </row>
    <row r="11855" spans="5:5" x14ac:dyDescent="0.25">
      <c r="E11855" s="64"/>
    </row>
    <row r="11856" spans="5:5" x14ac:dyDescent="0.25">
      <c r="E11856" s="64"/>
    </row>
    <row r="11857" spans="5:5" x14ac:dyDescent="0.25">
      <c r="E11857"/>
    </row>
    <row r="11858" spans="5:5" x14ac:dyDescent="0.25">
      <c r="E11858" s="64"/>
    </row>
    <row r="11859" spans="5:5" x14ac:dyDescent="0.25">
      <c r="E11859" s="64"/>
    </row>
    <row r="11860" spans="5:5" x14ac:dyDescent="0.25">
      <c r="E11860" s="64"/>
    </row>
    <row r="11861" spans="5:5" x14ac:dyDescent="0.25">
      <c r="E11861" s="64"/>
    </row>
    <row r="11862" spans="5:5" x14ac:dyDescent="0.25">
      <c r="E11862" s="64"/>
    </row>
    <row r="11863" spans="5:5" x14ac:dyDescent="0.25">
      <c r="E11863"/>
    </row>
    <row r="11864" spans="5:5" x14ac:dyDescent="0.25">
      <c r="E11864"/>
    </row>
    <row r="11865" spans="5:5" x14ac:dyDescent="0.25">
      <c r="E11865"/>
    </row>
    <row r="11866" spans="5:5" x14ac:dyDescent="0.25">
      <c r="E11866" s="64"/>
    </row>
    <row r="11867" spans="5:5" x14ac:dyDescent="0.25">
      <c r="E11867" s="64"/>
    </row>
    <row r="11868" spans="5:5" x14ac:dyDescent="0.25">
      <c r="E11868" s="64"/>
    </row>
    <row r="11869" spans="5:5" x14ac:dyDescent="0.25">
      <c r="E11869" s="64"/>
    </row>
    <row r="11870" spans="5:5" x14ac:dyDescent="0.25">
      <c r="E11870"/>
    </row>
    <row r="11871" spans="5:5" x14ac:dyDescent="0.25">
      <c r="E11871" s="64"/>
    </row>
    <row r="11872" spans="5:5" x14ac:dyDescent="0.25">
      <c r="E11872"/>
    </row>
    <row r="11873" spans="5:5" x14ac:dyDescent="0.25">
      <c r="E11873"/>
    </row>
    <row r="11874" spans="5:5" x14ac:dyDescent="0.25">
      <c r="E11874" s="64"/>
    </row>
    <row r="11875" spans="5:5" x14ac:dyDescent="0.25">
      <c r="E11875" s="64"/>
    </row>
    <row r="11876" spans="5:5" x14ac:dyDescent="0.25">
      <c r="E11876" s="64"/>
    </row>
    <row r="11877" spans="5:5" x14ac:dyDescent="0.25">
      <c r="E11877" s="64"/>
    </row>
    <row r="11878" spans="5:5" x14ac:dyDescent="0.25">
      <c r="E11878"/>
    </row>
    <row r="11879" spans="5:5" x14ac:dyDescent="0.25">
      <c r="E11879" s="64"/>
    </row>
    <row r="11880" spans="5:5" x14ac:dyDescent="0.25">
      <c r="E11880" s="64"/>
    </row>
    <row r="11881" spans="5:5" x14ac:dyDescent="0.25">
      <c r="E11881" s="64"/>
    </row>
    <row r="11882" spans="5:5" x14ac:dyDescent="0.25">
      <c r="E11882"/>
    </row>
    <row r="11883" spans="5:5" x14ac:dyDescent="0.25">
      <c r="E11883"/>
    </row>
    <row r="11884" spans="5:5" x14ac:dyDescent="0.25">
      <c r="E11884" s="64"/>
    </row>
    <row r="11885" spans="5:5" x14ac:dyDescent="0.25">
      <c r="E11885" s="64"/>
    </row>
    <row r="11886" spans="5:5" x14ac:dyDescent="0.25">
      <c r="E11886" s="64"/>
    </row>
    <row r="11887" spans="5:5" x14ac:dyDescent="0.25">
      <c r="E11887" s="64"/>
    </row>
    <row r="11888" spans="5:5" x14ac:dyDescent="0.25">
      <c r="E11888" s="64"/>
    </row>
    <row r="11889" spans="5:5" x14ac:dyDescent="0.25">
      <c r="E11889" s="64"/>
    </row>
    <row r="11890" spans="5:5" x14ac:dyDescent="0.25">
      <c r="E11890"/>
    </row>
    <row r="11891" spans="5:5" x14ac:dyDescent="0.25">
      <c r="E11891"/>
    </row>
    <row r="11892" spans="5:5" x14ac:dyDescent="0.25">
      <c r="E11892" s="64"/>
    </row>
    <row r="11893" spans="5:5" x14ac:dyDescent="0.25">
      <c r="E11893" s="64"/>
    </row>
    <row r="11894" spans="5:5" x14ac:dyDescent="0.25">
      <c r="E11894" s="64"/>
    </row>
    <row r="11895" spans="5:5" x14ac:dyDescent="0.25">
      <c r="E11895" s="64"/>
    </row>
    <row r="11896" spans="5:5" x14ac:dyDescent="0.25">
      <c r="E11896" s="64"/>
    </row>
    <row r="11897" spans="5:5" x14ac:dyDescent="0.25">
      <c r="E11897" s="64"/>
    </row>
    <row r="11898" spans="5:5" x14ac:dyDescent="0.25">
      <c r="E11898" s="64"/>
    </row>
    <row r="11899" spans="5:5" x14ac:dyDescent="0.25">
      <c r="E11899" s="64"/>
    </row>
    <row r="11900" spans="5:5" x14ac:dyDescent="0.25">
      <c r="E11900" s="64"/>
    </row>
    <row r="11901" spans="5:5" x14ac:dyDescent="0.25">
      <c r="E11901" s="64"/>
    </row>
    <row r="11902" spans="5:5" x14ac:dyDescent="0.25">
      <c r="E11902" s="64"/>
    </row>
    <row r="11903" spans="5:5" x14ac:dyDescent="0.25">
      <c r="E11903" s="64"/>
    </row>
    <row r="11904" spans="5:5" x14ac:dyDescent="0.25">
      <c r="E11904" s="64"/>
    </row>
    <row r="11905" spans="5:5" x14ac:dyDescent="0.25">
      <c r="E11905" s="64"/>
    </row>
    <row r="11906" spans="5:5" x14ac:dyDescent="0.25">
      <c r="E11906"/>
    </row>
    <row r="11907" spans="5:5" x14ac:dyDescent="0.25">
      <c r="E11907" s="64"/>
    </row>
    <row r="11908" spans="5:5" x14ac:dyDescent="0.25">
      <c r="E11908" s="64"/>
    </row>
    <row r="11909" spans="5:5" x14ac:dyDescent="0.25">
      <c r="E11909" s="64"/>
    </row>
    <row r="11910" spans="5:5" x14ac:dyDescent="0.25">
      <c r="E11910" s="64"/>
    </row>
    <row r="11911" spans="5:5" x14ac:dyDescent="0.25">
      <c r="E11911" s="64"/>
    </row>
    <row r="11912" spans="5:5" x14ac:dyDescent="0.25">
      <c r="E11912"/>
    </row>
    <row r="11913" spans="5:5" x14ac:dyDescent="0.25">
      <c r="E11913"/>
    </row>
    <row r="11914" spans="5:5" x14ac:dyDescent="0.25">
      <c r="E11914" s="64"/>
    </row>
    <row r="11915" spans="5:5" x14ac:dyDescent="0.25">
      <c r="E11915"/>
    </row>
    <row r="11916" spans="5:5" x14ac:dyDescent="0.25">
      <c r="E11916"/>
    </row>
    <row r="11917" spans="5:5" x14ac:dyDescent="0.25">
      <c r="E11917"/>
    </row>
    <row r="11918" spans="5:5" x14ac:dyDescent="0.25">
      <c r="E11918" s="64"/>
    </row>
    <row r="11919" spans="5:5" x14ac:dyDescent="0.25">
      <c r="E11919" s="64"/>
    </row>
    <row r="11920" spans="5:5" x14ac:dyDescent="0.25">
      <c r="E11920" s="64"/>
    </row>
    <row r="11921" spans="5:5" x14ac:dyDescent="0.25">
      <c r="E11921" s="64"/>
    </row>
    <row r="11922" spans="5:5" x14ac:dyDescent="0.25">
      <c r="E11922" s="64"/>
    </row>
    <row r="11923" spans="5:5" x14ac:dyDescent="0.25">
      <c r="E11923" s="64"/>
    </row>
    <row r="11924" spans="5:5" x14ac:dyDescent="0.25">
      <c r="E11924"/>
    </row>
    <row r="11925" spans="5:5" x14ac:dyDescent="0.25">
      <c r="E11925" s="64"/>
    </row>
    <row r="11926" spans="5:5" x14ac:dyDescent="0.25">
      <c r="E11926" s="64"/>
    </row>
    <row r="11927" spans="5:5" x14ac:dyDescent="0.25">
      <c r="E11927"/>
    </row>
    <row r="11928" spans="5:5" x14ac:dyDescent="0.25">
      <c r="E11928" s="64"/>
    </row>
    <row r="11929" spans="5:5" x14ac:dyDescent="0.25">
      <c r="E11929" s="64"/>
    </row>
    <row r="11930" spans="5:5" x14ac:dyDescent="0.25">
      <c r="E11930"/>
    </row>
    <row r="11931" spans="5:5" x14ac:dyDescent="0.25">
      <c r="E11931" s="64"/>
    </row>
    <row r="11932" spans="5:5" x14ac:dyDescent="0.25">
      <c r="E11932" s="64"/>
    </row>
    <row r="11933" spans="5:5" x14ac:dyDescent="0.25">
      <c r="E11933" s="64"/>
    </row>
    <row r="11934" spans="5:5" x14ac:dyDescent="0.25">
      <c r="E11934"/>
    </row>
    <row r="11935" spans="5:5" x14ac:dyDescent="0.25">
      <c r="E11935"/>
    </row>
    <row r="11936" spans="5:5" x14ac:dyDescent="0.25">
      <c r="E11936" s="64"/>
    </row>
    <row r="11937" spans="5:5" x14ac:dyDescent="0.25">
      <c r="E11937" s="64"/>
    </row>
    <row r="11938" spans="5:5" x14ac:dyDescent="0.25">
      <c r="E11938"/>
    </row>
    <row r="11939" spans="5:5" x14ac:dyDescent="0.25">
      <c r="E11939" s="64"/>
    </row>
    <row r="11940" spans="5:5" x14ac:dyDescent="0.25">
      <c r="E11940" s="64"/>
    </row>
    <row r="11941" spans="5:5" x14ac:dyDescent="0.25">
      <c r="E11941" s="64"/>
    </row>
    <row r="11942" spans="5:5" x14ac:dyDescent="0.25">
      <c r="E11942"/>
    </row>
    <row r="11943" spans="5:5" x14ac:dyDescent="0.25">
      <c r="E11943" s="64"/>
    </row>
    <row r="11944" spans="5:5" x14ac:dyDescent="0.25">
      <c r="E11944"/>
    </row>
    <row r="11945" spans="5:5" x14ac:dyDescent="0.25">
      <c r="E11945" s="64"/>
    </row>
    <row r="11946" spans="5:5" x14ac:dyDescent="0.25">
      <c r="E11946" s="64"/>
    </row>
    <row r="11947" spans="5:5" x14ac:dyDescent="0.25">
      <c r="E11947" s="64"/>
    </row>
    <row r="11948" spans="5:5" x14ac:dyDescent="0.25">
      <c r="E11948" s="64"/>
    </row>
    <row r="11949" spans="5:5" x14ac:dyDescent="0.25">
      <c r="E11949" s="64"/>
    </row>
    <row r="11950" spans="5:5" x14ac:dyDescent="0.25">
      <c r="E11950"/>
    </row>
    <row r="11951" spans="5:5" x14ac:dyDescent="0.25">
      <c r="E11951" s="64"/>
    </row>
    <row r="11952" spans="5:5" x14ac:dyDescent="0.25">
      <c r="E11952" s="64"/>
    </row>
    <row r="11953" spans="5:5" x14ac:dyDescent="0.25">
      <c r="E11953"/>
    </row>
    <row r="11954" spans="5:5" x14ac:dyDescent="0.25">
      <c r="E11954" s="64"/>
    </row>
    <row r="11955" spans="5:5" x14ac:dyDescent="0.25">
      <c r="E11955"/>
    </row>
    <row r="11956" spans="5:5" x14ac:dyDescent="0.25">
      <c r="E11956" s="64"/>
    </row>
    <row r="11957" spans="5:5" x14ac:dyDescent="0.25">
      <c r="E11957" s="64"/>
    </row>
    <row r="11958" spans="5:5" x14ac:dyDescent="0.25">
      <c r="E11958" s="64"/>
    </row>
    <row r="11959" spans="5:5" x14ac:dyDescent="0.25">
      <c r="E11959" s="64"/>
    </row>
    <row r="11960" spans="5:5" x14ac:dyDescent="0.25">
      <c r="E11960"/>
    </row>
    <row r="11961" spans="5:5" x14ac:dyDescent="0.25">
      <c r="E11961"/>
    </row>
    <row r="11962" spans="5:5" x14ac:dyDescent="0.25">
      <c r="E11962"/>
    </row>
    <row r="11963" spans="5:5" x14ac:dyDescent="0.25">
      <c r="E11963" s="64"/>
    </row>
    <row r="11964" spans="5:5" x14ac:dyDescent="0.25">
      <c r="E11964" s="64"/>
    </row>
    <row r="11965" spans="5:5" x14ac:dyDescent="0.25">
      <c r="E11965" s="64"/>
    </row>
    <row r="11966" spans="5:5" x14ac:dyDescent="0.25">
      <c r="E11966"/>
    </row>
    <row r="11967" spans="5:5" x14ac:dyDescent="0.25">
      <c r="E11967" s="64"/>
    </row>
    <row r="11968" spans="5:5" x14ac:dyDescent="0.25">
      <c r="E11968"/>
    </row>
    <row r="11969" spans="5:5" x14ac:dyDescent="0.25">
      <c r="E11969" s="64"/>
    </row>
    <row r="11970" spans="5:5" x14ac:dyDescent="0.25">
      <c r="E11970" s="64"/>
    </row>
    <row r="11971" spans="5:5" x14ac:dyDescent="0.25">
      <c r="E11971" s="64"/>
    </row>
    <row r="11972" spans="5:5" x14ac:dyDescent="0.25">
      <c r="E11972" s="64"/>
    </row>
    <row r="11973" spans="5:5" x14ac:dyDescent="0.25">
      <c r="E11973" s="64"/>
    </row>
    <row r="11974" spans="5:5" x14ac:dyDescent="0.25">
      <c r="E11974"/>
    </row>
    <row r="11975" spans="5:5" x14ac:dyDescent="0.25">
      <c r="E11975" s="64"/>
    </row>
    <row r="11976" spans="5:5" x14ac:dyDescent="0.25">
      <c r="E11976" s="64"/>
    </row>
    <row r="11977" spans="5:5" x14ac:dyDescent="0.25">
      <c r="E11977" s="64"/>
    </row>
    <row r="11978" spans="5:5" x14ac:dyDescent="0.25">
      <c r="E11978" s="64"/>
    </row>
    <row r="11979" spans="5:5" x14ac:dyDescent="0.25">
      <c r="E11979" s="64"/>
    </row>
    <row r="11980" spans="5:5" x14ac:dyDescent="0.25">
      <c r="E11980" s="64"/>
    </row>
    <row r="11981" spans="5:5" x14ac:dyDescent="0.25">
      <c r="E11981" s="64"/>
    </row>
    <row r="11982" spans="5:5" x14ac:dyDescent="0.25">
      <c r="E11982" s="64"/>
    </row>
    <row r="11983" spans="5:5" x14ac:dyDescent="0.25">
      <c r="E11983" s="64"/>
    </row>
    <row r="11984" spans="5:5" x14ac:dyDescent="0.25">
      <c r="E11984"/>
    </row>
    <row r="11985" spans="5:5" x14ac:dyDescent="0.25">
      <c r="E11985" s="64"/>
    </row>
    <row r="11986" spans="5:5" x14ac:dyDescent="0.25">
      <c r="E11986"/>
    </row>
    <row r="11987" spans="5:5" x14ac:dyDescent="0.25">
      <c r="E11987"/>
    </row>
    <row r="11988" spans="5:5" x14ac:dyDescent="0.25">
      <c r="E11988"/>
    </row>
    <row r="11989" spans="5:5" x14ac:dyDescent="0.25">
      <c r="E11989" s="64"/>
    </row>
    <row r="11990" spans="5:5" x14ac:dyDescent="0.25">
      <c r="E11990" s="64"/>
    </row>
    <row r="11991" spans="5:5" x14ac:dyDescent="0.25">
      <c r="E11991" s="64"/>
    </row>
    <row r="11992" spans="5:5" x14ac:dyDescent="0.25">
      <c r="E11992" s="64"/>
    </row>
    <row r="11993" spans="5:5" x14ac:dyDescent="0.25">
      <c r="E11993" s="64"/>
    </row>
    <row r="11994" spans="5:5" x14ac:dyDescent="0.25">
      <c r="E11994" s="64"/>
    </row>
    <row r="11995" spans="5:5" x14ac:dyDescent="0.25">
      <c r="E11995"/>
    </row>
    <row r="11996" spans="5:5" x14ac:dyDescent="0.25">
      <c r="E11996" s="64"/>
    </row>
    <row r="11997" spans="5:5" x14ac:dyDescent="0.25">
      <c r="E11997" s="64"/>
    </row>
    <row r="11998" spans="5:5" x14ac:dyDescent="0.25">
      <c r="E11998" s="64"/>
    </row>
    <row r="11999" spans="5:5" x14ac:dyDescent="0.25">
      <c r="E11999" s="64"/>
    </row>
    <row r="12000" spans="5:5" x14ac:dyDescent="0.25">
      <c r="E12000" s="64"/>
    </row>
    <row r="12001" spans="5:5" x14ac:dyDescent="0.25">
      <c r="E12001" s="64"/>
    </row>
    <row r="12002" spans="5:5" x14ac:dyDescent="0.25">
      <c r="E12002"/>
    </row>
    <row r="12003" spans="5:5" x14ac:dyDescent="0.25">
      <c r="E12003" s="64"/>
    </row>
    <row r="12004" spans="5:5" x14ac:dyDescent="0.25">
      <c r="E12004"/>
    </row>
    <row r="12005" spans="5:5" x14ac:dyDescent="0.25">
      <c r="E12005" s="64"/>
    </row>
    <row r="12006" spans="5:5" x14ac:dyDescent="0.25">
      <c r="E12006" s="64"/>
    </row>
    <row r="12007" spans="5:5" x14ac:dyDescent="0.25">
      <c r="E12007"/>
    </row>
    <row r="12008" spans="5:5" x14ac:dyDescent="0.25">
      <c r="E12008" s="64"/>
    </row>
    <row r="12009" spans="5:5" x14ac:dyDescent="0.25">
      <c r="E12009" s="64"/>
    </row>
    <row r="12010" spans="5:5" x14ac:dyDescent="0.25">
      <c r="E12010" s="64"/>
    </row>
    <row r="12011" spans="5:5" x14ac:dyDescent="0.25">
      <c r="E12011"/>
    </row>
    <row r="12012" spans="5:5" x14ac:dyDescent="0.25">
      <c r="E12012" s="64"/>
    </row>
    <row r="12013" spans="5:5" x14ac:dyDescent="0.25">
      <c r="E12013"/>
    </row>
    <row r="12014" spans="5:5" x14ac:dyDescent="0.25">
      <c r="E12014" s="64"/>
    </row>
    <row r="12015" spans="5:5" x14ac:dyDescent="0.25">
      <c r="E12015" s="64"/>
    </row>
    <row r="12016" spans="5:5" x14ac:dyDescent="0.25">
      <c r="E12016" s="64"/>
    </row>
    <row r="12017" spans="5:5" x14ac:dyDescent="0.25">
      <c r="E12017" s="64"/>
    </row>
    <row r="12018" spans="5:5" x14ac:dyDescent="0.25">
      <c r="E12018" s="64"/>
    </row>
    <row r="12019" spans="5:5" x14ac:dyDescent="0.25">
      <c r="E12019" s="64"/>
    </row>
    <row r="12020" spans="5:5" x14ac:dyDescent="0.25">
      <c r="E12020"/>
    </row>
    <row r="12021" spans="5:5" x14ac:dyDescent="0.25">
      <c r="E12021"/>
    </row>
    <row r="12022" spans="5:5" x14ac:dyDescent="0.25">
      <c r="E12022" s="64"/>
    </row>
    <row r="12023" spans="5:5" x14ac:dyDescent="0.25">
      <c r="E12023" s="64"/>
    </row>
    <row r="12024" spans="5:5" x14ac:dyDescent="0.25">
      <c r="E12024" s="64"/>
    </row>
    <row r="12025" spans="5:5" x14ac:dyDescent="0.25">
      <c r="E12025" s="64"/>
    </row>
    <row r="12026" spans="5:5" x14ac:dyDescent="0.25">
      <c r="E12026" s="64"/>
    </row>
    <row r="12027" spans="5:5" x14ac:dyDescent="0.25">
      <c r="E12027" s="64"/>
    </row>
    <row r="12028" spans="5:5" x14ac:dyDescent="0.25">
      <c r="E12028" s="64"/>
    </row>
    <row r="12029" spans="5:5" x14ac:dyDescent="0.25">
      <c r="E12029"/>
    </row>
    <row r="12030" spans="5:5" x14ac:dyDescent="0.25">
      <c r="E12030" s="64"/>
    </row>
    <row r="12031" spans="5:5" x14ac:dyDescent="0.25">
      <c r="E12031"/>
    </row>
    <row r="12032" spans="5:5" x14ac:dyDescent="0.25">
      <c r="E12032" s="64"/>
    </row>
    <row r="12033" spans="5:5" x14ac:dyDescent="0.25">
      <c r="E12033" s="64"/>
    </row>
    <row r="12034" spans="5:5" x14ac:dyDescent="0.25">
      <c r="E12034" s="64"/>
    </row>
    <row r="12035" spans="5:5" x14ac:dyDescent="0.25">
      <c r="E12035" s="64"/>
    </row>
    <row r="12036" spans="5:5" x14ac:dyDescent="0.25">
      <c r="E12036" s="64"/>
    </row>
    <row r="12037" spans="5:5" x14ac:dyDescent="0.25">
      <c r="E12037"/>
    </row>
    <row r="12038" spans="5:5" x14ac:dyDescent="0.25">
      <c r="E12038" s="64"/>
    </row>
    <row r="12039" spans="5:5" x14ac:dyDescent="0.25">
      <c r="E12039" s="64"/>
    </row>
    <row r="12040" spans="5:5" x14ac:dyDescent="0.25">
      <c r="E12040" s="64"/>
    </row>
    <row r="12041" spans="5:5" x14ac:dyDescent="0.25">
      <c r="E12041" s="64"/>
    </row>
    <row r="12042" spans="5:5" x14ac:dyDescent="0.25">
      <c r="E12042" s="64"/>
    </row>
    <row r="12043" spans="5:5" x14ac:dyDescent="0.25">
      <c r="E12043" s="64"/>
    </row>
    <row r="12044" spans="5:5" x14ac:dyDescent="0.25">
      <c r="E12044" s="64"/>
    </row>
    <row r="12045" spans="5:5" x14ac:dyDescent="0.25">
      <c r="E12045" s="64"/>
    </row>
    <row r="12046" spans="5:5" x14ac:dyDescent="0.25">
      <c r="E12046" s="64"/>
    </row>
    <row r="12047" spans="5:5" x14ac:dyDescent="0.25">
      <c r="E12047" s="64"/>
    </row>
    <row r="12048" spans="5:5" x14ac:dyDescent="0.25">
      <c r="E12048" s="64"/>
    </row>
    <row r="12049" spans="5:5" x14ac:dyDescent="0.25">
      <c r="E12049"/>
    </row>
    <row r="12050" spans="5:5" x14ac:dyDescent="0.25">
      <c r="E12050"/>
    </row>
    <row r="12051" spans="5:5" x14ac:dyDescent="0.25">
      <c r="E12051" s="64"/>
    </row>
    <row r="12052" spans="5:5" x14ac:dyDescent="0.25">
      <c r="E12052" s="64"/>
    </row>
    <row r="12053" spans="5:5" x14ac:dyDescent="0.25">
      <c r="E12053" s="64"/>
    </row>
    <row r="12054" spans="5:5" x14ac:dyDescent="0.25">
      <c r="E12054" s="64"/>
    </row>
    <row r="12055" spans="5:5" x14ac:dyDescent="0.25">
      <c r="E12055" s="64"/>
    </row>
    <row r="12056" spans="5:5" x14ac:dyDescent="0.25">
      <c r="E12056" s="64"/>
    </row>
    <row r="12057" spans="5:5" x14ac:dyDescent="0.25">
      <c r="E12057" s="64"/>
    </row>
    <row r="12058" spans="5:5" x14ac:dyDescent="0.25">
      <c r="E12058" s="64"/>
    </row>
    <row r="12059" spans="5:5" x14ac:dyDescent="0.25">
      <c r="E12059" s="64"/>
    </row>
    <row r="12060" spans="5:5" x14ac:dyDescent="0.25">
      <c r="E12060" s="64"/>
    </row>
    <row r="12061" spans="5:5" x14ac:dyDescent="0.25">
      <c r="E12061" s="64"/>
    </row>
    <row r="12062" spans="5:5" x14ac:dyDescent="0.25">
      <c r="E12062" s="64"/>
    </row>
    <row r="12063" spans="5:5" x14ac:dyDescent="0.25">
      <c r="E12063"/>
    </row>
    <row r="12064" spans="5:5" x14ac:dyDescent="0.25">
      <c r="E12064"/>
    </row>
    <row r="12065" spans="5:5" x14ac:dyDescent="0.25">
      <c r="E12065" s="64"/>
    </row>
    <row r="12066" spans="5:5" x14ac:dyDescent="0.25">
      <c r="E12066" s="64"/>
    </row>
    <row r="12067" spans="5:5" x14ac:dyDescent="0.25">
      <c r="E12067"/>
    </row>
    <row r="12068" spans="5:5" x14ac:dyDescent="0.25">
      <c r="E12068" s="64"/>
    </row>
    <row r="12069" spans="5:5" x14ac:dyDescent="0.25">
      <c r="E12069" s="64"/>
    </row>
    <row r="12070" spans="5:5" x14ac:dyDescent="0.25">
      <c r="E12070" s="64"/>
    </row>
    <row r="12071" spans="5:5" x14ac:dyDescent="0.25">
      <c r="E12071" s="64"/>
    </row>
    <row r="12072" spans="5:5" x14ac:dyDescent="0.25">
      <c r="E12072" s="64"/>
    </row>
    <row r="12073" spans="5:5" x14ac:dyDescent="0.25">
      <c r="E12073" s="64"/>
    </row>
    <row r="12074" spans="5:5" x14ac:dyDescent="0.25">
      <c r="E12074" s="64"/>
    </row>
    <row r="12075" spans="5:5" x14ac:dyDescent="0.25">
      <c r="E12075"/>
    </row>
    <row r="12076" spans="5:5" x14ac:dyDescent="0.25">
      <c r="E12076" s="64"/>
    </row>
    <row r="12077" spans="5:5" x14ac:dyDescent="0.25">
      <c r="E12077" s="64"/>
    </row>
    <row r="12078" spans="5:5" x14ac:dyDescent="0.25">
      <c r="E12078" s="64"/>
    </row>
    <row r="12079" spans="5:5" x14ac:dyDescent="0.25">
      <c r="E12079"/>
    </row>
    <row r="12080" spans="5:5" x14ac:dyDescent="0.25">
      <c r="E12080" s="64"/>
    </row>
    <row r="12081" spans="5:5" x14ac:dyDescent="0.25">
      <c r="E12081" s="64"/>
    </row>
    <row r="12082" spans="5:5" x14ac:dyDescent="0.25">
      <c r="E12082"/>
    </row>
    <row r="12083" spans="5:5" x14ac:dyDescent="0.25">
      <c r="E12083" s="64"/>
    </row>
    <row r="12084" spans="5:5" x14ac:dyDescent="0.25">
      <c r="E12084" s="64"/>
    </row>
    <row r="12085" spans="5:5" x14ac:dyDescent="0.25">
      <c r="E12085"/>
    </row>
    <row r="12086" spans="5:5" x14ac:dyDescent="0.25">
      <c r="E12086" s="64"/>
    </row>
    <row r="12087" spans="5:5" x14ac:dyDescent="0.25">
      <c r="E12087" s="64"/>
    </row>
    <row r="12088" spans="5:5" x14ac:dyDescent="0.25">
      <c r="E12088" s="64"/>
    </row>
    <row r="12089" spans="5:5" x14ac:dyDescent="0.25">
      <c r="E12089" s="64"/>
    </row>
    <row r="12090" spans="5:5" x14ac:dyDescent="0.25">
      <c r="E12090"/>
    </row>
    <row r="12091" spans="5:5" x14ac:dyDescent="0.25">
      <c r="E12091" s="64"/>
    </row>
    <row r="12092" spans="5:5" x14ac:dyDescent="0.25">
      <c r="E12092"/>
    </row>
    <row r="12093" spans="5:5" x14ac:dyDescent="0.25">
      <c r="E12093" s="64"/>
    </row>
    <row r="12094" spans="5:5" x14ac:dyDescent="0.25">
      <c r="E12094" s="64"/>
    </row>
    <row r="12095" spans="5:5" x14ac:dyDescent="0.25">
      <c r="E12095" s="64"/>
    </row>
    <row r="12096" spans="5:5" x14ac:dyDescent="0.25">
      <c r="E12096"/>
    </row>
    <row r="12097" spans="5:5" x14ac:dyDescent="0.25">
      <c r="E12097" s="64"/>
    </row>
    <row r="12098" spans="5:5" x14ac:dyDescent="0.25">
      <c r="E12098"/>
    </row>
    <row r="12099" spans="5:5" x14ac:dyDescent="0.25">
      <c r="E12099" s="64"/>
    </row>
    <row r="12100" spans="5:5" x14ac:dyDescent="0.25">
      <c r="E12100" s="64"/>
    </row>
    <row r="12101" spans="5:5" x14ac:dyDescent="0.25">
      <c r="E12101" s="64"/>
    </row>
    <row r="12102" spans="5:5" x14ac:dyDescent="0.25">
      <c r="E12102"/>
    </row>
    <row r="12103" spans="5:5" x14ac:dyDescent="0.25">
      <c r="E12103" s="64"/>
    </row>
    <row r="12104" spans="5:5" x14ac:dyDescent="0.25">
      <c r="E12104" s="64"/>
    </row>
    <row r="12105" spans="5:5" x14ac:dyDescent="0.25">
      <c r="E12105" s="64"/>
    </row>
    <row r="12106" spans="5:5" x14ac:dyDescent="0.25">
      <c r="E12106" s="64"/>
    </row>
    <row r="12107" spans="5:5" x14ac:dyDescent="0.25">
      <c r="E12107"/>
    </row>
    <row r="12108" spans="5:5" x14ac:dyDescent="0.25">
      <c r="E12108" s="64"/>
    </row>
    <row r="12109" spans="5:5" x14ac:dyDescent="0.25">
      <c r="E12109"/>
    </row>
    <row r="12110" spans="5:5" x14ac:dyDescent="0.25">
      <c r="E12110"/>
    </row>
    <row r="12111" spans="5:5" x14ac:dyDescent="0.25">
      <c r="E12111"/>
    </row>
    <row r="12112" spans="5:5" x14ac:dyDescent="0.25">
      <c r="E12112"/>
    </row>
    <row r="12113" spans="5:5" x14ac:dyDescent="0.25">
      <c r="E12113" s="64"/>
    </row>
    <row r="12114" spans="5:5" x14ac:dyDescent="0.25">
      <c r="E12114" s="64"/>
    </row>
    <row r="12115" spans="5:5" x14ac:dyDescent="0.25">
      <c r="E12115" s="64"/>
    </row>
    <row r="12116" spans="5:5" x14ac:dyDescent="0.25">
      <c r="E12116"/>
    </row>
    <row r="12117" spans="5:5" x14ac:dyDescent="0.25">
      <c r="E12117" s="64"/>
    </row>
    <row r="12118" spans="5:5" x14ac:dyDescent="0.25">
      <c r="E12118" s="64"/>
    </row>
    <row r="12119" spans="5:5" x14ac:dyDescent="0.25">
      <c r="E12119" s="64"/>
    </row>
    <row r="12120" spans="5:5" x14ac:dyDescent="0.25">
      <c r="E12120"/>
    </row>
    <row r="12121" spans="5:5" x14ac:dyDescent="0.25">
      <c r="E12121" s="64"/>
    </row>
    <row r="12122" spans="5:5" x14ac:dyDescent="0.25">
      <c r="E12122"/>
    </row>
    <row r="12123" spans="5:5" x14ac:dyDescent="0.25">
      <c r="E12123" s="64"/>
    </row>
    <row r="12124" spans="5:5" x14ac:dyDescent="0.25">
      <c r="E12124" s="64"/>
    </row>
    <row r="12125" spans="5:5" x14ac:dyDescent="0.25">
      <c r="E12125" s="64"/>
    </row>
    <row r="12126" spans="5:5" x14ac:dyDescent="0.25">
      <c r="E12126" s="64"/>
    </row>
    <row r="12127" spans="5:5" x14ac:dyDescent="0.25">
      <c r="E12127" s="64"/>
    </row>
    <row r="12128" spans="5:5" x14ac:dyDescent="0.25">
      <c r="E12128" s="64"/>
    </row>
    <row r="12129" spans="5:5" x14ac:dyDescent="0.25">
      <c r="E12129" s="64"/>
    </row>
    <row r="12130" spans="5:5" x14ac:dyDescent="0.25">
      <c r="E12130" s="64"/>
    </row>
    <row r="12131" spans="5:5" x14ac:dyDescent="0.25">
      <c r="E12131" s="64"/>
    </row>
    <row r="12132" spans="5:5" x14ac:dyDescent="0.25">
      <c r="E12132" s="64"/>
    </row>
    <row r="12133" spans="5:5" x14ac:dyDescent="0.25">
      <c r="E12133" s="64"/>
    </row>
    <row r="12134" spans="5:5" x14ac:dyDescent="0.25">
      <c r="E12134" s="64"/>
    </row>
    <row r="12135" spans="5:5" x14ac:dyDescent="0.25">
      <c r="E12135" s="64"/>
    </row>
    <row r="12136" spans="5:5" x14ac:dyDescent="0.25">
      <c r="E12136" s="64"/>
    </row>
    <row r="12137" spans="5:5" x14ac:dyDescent="0.25">
      <c r="E12137"/>
    </row>
    <row r="12138" spans="5:5" x14ac:dyDescent="0.25">
      <c r="E12138"/>
    </row>
    <row r="12139" spans="5:5" x14ac:dyDescent="0.25">
      <c r="E12139" s="64"/>
    </row>
    <row r="12140" spans="5:5" x14ac:dyDescent="0.25">
      <c r="E12140" s="64"/>
    </row>
    <row r="12141" spans="5:5" x14ac:dyDescent="0.25">
      <c r="E12141"/>
    </row>
    <row r="12142" spans="5:5" x14ac:dyDescent="0.25">
      <c r="E12142" s="64"/>
    </row>
    <row r="12143" spans="5:5" x14ac:dyDescent="0.25">
      <c r="E12143"/>
    </row>
    <row r="12144" spans="5:5" x14ac:dyDescent="0.25">
      <c r="E12144"/>
    </row>
    <row r="12145" spans="5:5" x14ac:dyDescent="0.25">
      <c r="E12145" s="64"/>
    </row>
    <row r="12146" spans="5:5" x14ac:dyDescent="0.25">
      <c r="E12146" s="64"/>
    </row>
    <row r="12147" spans="5:5" x14ac:dyDescent="0.25">
      <c r="E12147" s="64"/>
    </row>
    <row r="12148" spans="5:5" x14ac:dyDescent="0.25">
      <c r="E12148"/>
    </row>
    <row r="12149" spans="5:5" x14ac:dyDescent="0.25">
      <c r="E12149" s="64"/>
    </row>
    <row r="12150" spans="5:5" x14ac:dyDescent="0.25">
      <c r="E12150" s="64"/>
    </row>
    <row r="12151" spans="5:5" x14ac:dyDescent="0.25">
      <c r="E12151" s="64"/>
    </row>
    <row r="12152" spans="5:5" x14ac:dyDescent="0.25">
      <c r="E12152" s="64"/>
    </row>
    <row r="12153" spans="5:5" x14ac:dyDescent="0.25">
      <c r="E12153" s="64"/>
    </row>
    <row r="12154" spans="5:5" x14ac:dyDescent="0.25">
      <c r="E12154" s="64"/>
    </row>
    <row r="12155" spans="5:5" x14ac:dyDescent="0.25">
      <c r="E12155"/>
    </row>
    <row r="12156" spans="5:5" x14ac:dyDescent="0.25">
      <c r="E12156" s="64"/>
    </row>
    <row r="12157" spans="5:5" x14ac:dyDescent="0.25">
      <c r="E12157" s="64"/>
    </row>
    <row r="12158" spans="5:5" x14ac:dyDescent="0.25">
      <c r="E12158" s="64"/>
    </row>
    <row r="12159" spans="5:5" x14ac:dyDescent="0.25">
      <c r="E12159"/>
    </row>
    <row r="12160" spans="5:5" x14ac:dyDescent="0.25">
      <c r="E12160" s="64"/>
    </row>
    <row r="12161" spans="5:5" x14ac:dyDescent="0.25">
      <c r="E12161" s="64"/>
    </row>
    <row r="12162" spans="5:5" x14ac:dyDescent="0.25">
      <c r="E12162" s="64"/>
    </row>
    <row r="12163" spans="5:5" x14ac:dyDescent="0.25">
      <c r="E12163" s="64"/>
    </row>
    <row r="12164" spans="5:5" x14ac:dyDescent="0.25">
      <c r="E12164" s="64"/>
    </row>
    <row r="12165" spans="5:5" x14ac:dyDescent="0.25">
      <c r="E12165" s="64"/>
    </row>
    <row r="12166" spans="5:5" x14ac:dyDescent="0.25">
      <c r="E12166" s="64"/>
    </row>
    <row r="12167" spans="5:5" x14ac:dyDescent="0.25">
      <c r="E12167" s="64"/>
    </row>
    <row r="12168" spans="5:5" x14ac:dyDescent="0.25">
      <c r="E12168" s="64"/>
    </row>
    <row r="12169" spans="5:5" x14ac:dyDescent="0.25">
      <c r="E12169" s="64"/>
    </row>
    <row r="12170" spans="5:5" x14ac:dyDescent="0.25">
      <c r="E12170" s="64"/>
    </row>
    <row r="12171" spans="5:5" x14ac:dyDescent="0.25">
      <c r="E12171" s="64"/>
    </row>
    <row r="12172" spans="5:5" x14ac:dyDescent="0.25">
      <c r="E12172"/>
    </row>
    <row r="12173" spans="5:5" x14ac:dyDescent="0.25">
      <c r="E12173" s="64"/>
    </row>
    <row r="12174" spans="5:5" x14ac:dyDescent="0.25">
      <c r="E12174" s="64"/>
    </row>
    <row r="12175" spans="5:5" x14ac:dyDescent="0.25">
      <c r="E12175" s="64"/>
    </row>
    <row r="12176" spans="5:5" x14ac:dyDescent="0.25">
      <c r="E12176" s="64"/>
    </row>
    <row r="12177" spans="5:5" x14ac:dyDescent="0.25">
      <c r="E12177" s="64"/>
    </row>
    <row r="12178" spans="5:5" x14ac:dyDescent="0.25">
      <c r="E12178" s="64"/>
    </row>
    <row r="12179" spans="5:5" x14ac:dyDescent="0.25">
      <c r="E12179" s="64"/>
    </row>
    <row r="12180" spans="5:5" x14ac:dyDescent="0.25">
      <c r="E12180" s="64"/>
    </row>
    <row r="12181" spans="5:5" x14ac:dyDescent="0.25">
      <c r="E12181" s="64"/>
    </row>
    <row r="12182" spans="5:5" x14ac:dyDescent="0.25">
      <c r="E12182" s="64"/>
    </row>
    <row r="12183" spans="5:5" x14ac:dyDescent="0.25">
      <c r="E12183" s="64"/>
    </row>
    <row r="12184" spans="5:5" x14ac:dyDescent="0.25">
      <c r="E12184"/>
    </row>
    <row r="12185" spans="5:5" x14ac:dyDescent="0.25">
      <c r="E12185" s="64"/>
    </row>
    <row r="12186" spans="5:5" x14ac:dyDescent="0.25">
      <c r="E12186"/>
    </row>
    <row r="12187" spans="5:5" x14ac:dyDescent="0.25">
      <c r="E12187" s="64"/>
    </row>
    <row r="12188" spans="5:5" x14ac:dyDescent="0.25">
      <c r="E12188" s="64"/>
    </row>
    <row r="12189" spans="5:5" x14ac:dyDescent="0.25">
      <c r="E12189" s="64"/>
    </row>
    <row r="12190" spans="5:5" x14ac:dyDescent="0.25">
      <c r="E12190"/>
    </row>
    <row r="12191" spans="5:5" x14ac:dyDescent="0.25">
      <c r="E12191" s="64"/>
    </row>
    <row r="12192" spans="5:5" x14ac:dyDescent="0.25">
      <c r="E12192"/>
    </row>
    <row r="12193" spans="5:5" x14ac:dyDescent="0.25">
      <c r="E12193"/>
    </row>
    <row r="12194" spans="5:5" x14ac:dyDescent="0.25">
      <c r="E12194"/>
    </row>
    <row r="12195" spans="5:5" x14ac:dyDescent="0.25">
      <c r="E12195" s="64"/>
    </row>
    <row r="12196" spans="5:5" x14ac:dyDescent="0.25">
      <c r="E12196" s="64"/>
    </row>
    <row r="12197" spans="5:5" x14ac:dyDescent="0.25">
      <c r="E12197" s="64"/>
    </row>
    <row r="12198" spans="5:5" x14ac:dyDescent="0.25">
      <c r="E12198" s="64"/>
    </row>
    <row r="12199" spans="5:5" x14ac:dyDescent="0.25">
      <c r="E12199" s="64"/>
    </row>
    <row r="12200" spans="5:5" x14ac:dyDescent="0.25">
      <c r="E12200" s="64"/>
    </row>
    <row r="12201" spans="5:5" x14ac:dyDescent="0.25">
      <c r="E12201" s="64"/>
    </row>
    <row r="12202" spans="5:5" x14ac:dyDescent="0.25">
      <c r="E12202" s="64"/>
    </row>
    <row r="12203" spans="5:5" x14ac:dyDescent="0.25">
      <c r="E12203" s="64"/>
    </row>
    <row r="12204" spans="5:5" x14ac:dyDescent="0.25">
      <c r="E12204" s="64"/>
    </row>
    <row r="12205" spans="5:5" x14ac:dyDescent="0.25">
      <c r="E12205" s="64"/>
    </row>
    <row r="12206" spans="5:5" x14ac:dyDescent="0.25">
      <c r="E12206" s="64"/>
    </row>
    <row r="12207" spans="5:5" x14ac:dyDescent="0.25">
      <c r="E12207"/>
    </row>
    <row r="12208" spans="5:5" x14ac:dyDescent="0.25">
      <c r="E12208" s="64"/>
    </row>
    <row r="12209" spans="5:5" x14ac:dyDescent="0.25">
      <c r="E12209" s="64"/>
    </row>
    <row r="12210" spans="5:5" x14ac:dyDescent="0.25">
      <c r="E12210"/>
    </row>
    <row r="12211" spans="5:5" x14ac:dyDescent="0.25">
      <c r="E12211" s="64"/>
    </row>
    <row r="12212" spans="5:5" x14ac:dyDescent="0.25">
      <c r="E12212"/>
    </row>
    <row r="12213" spans="5:5" x14ac:dyDescent="0.25">
      <c r="E12213" s="64"/>
    </row>
    <row r="12214" spans="5:5" x14ac:dyDescent="0.25">
      <c r="E12214" s="64"/>
    </row>
    <row r="12215" spans="5:5" x14ac:dyDescent="0.25">
      <c r="E12215" s="64"/>
    </row>
    <row r="12216" spans="5:5" x14ac:dyDescent="0.25">
      <c r="E12216" s="64"/>
    </row>
    <row r="12217" spans="5:5" x14ac:dyDescent="0.25">
      <c r="E12217" s="64"/>
    </row>
    <row r="12218" spans="5:5" x14ac:dyDescent="0.25">
      <c r="E12218"/>
    </row>
    <row r="12219" spans="5:5" x14ac:dyDescent="0.25">
      <c r="E12219" s="64"/>
    </row>
    <row r="12220" spans="5:5" x14ac:dyDescent="0.25">
      <c r="E12220" s="64"/>
    </row>
    <row r="12221" spans="5:5" x14ac:dyDescent="0.25">
      <c r="E12221"/>
    </row>
    <row r="12222" spans="5:5" x14ac:dyDescent="0.25">
      <c r="E12222"/>
    </row>
    <row r="12223" spans="5:5" x14ac:dyDescent="0.25">
      <c r="E12223" s="64"/>
    </row>
    <row r="12224" spans="5:5" x14ac:dyDescent="0.25">
      <c r="E12224" s="64"/>
    </row>
    <row r="12225" spans="5:5" x14ac:dyDescent="0.25">
      <c r="E12225" s="64"/>
    </row>
    <row r="12226" spans="5:5" x14ac:dyDescent="0.25">
      <c r="E12226" s="64"/>
    </row>
    <row r="12227" spans="5:5" x14ac:dyDescent="0.25">
      <c r="E12227" s="64"/>
    </row>
    <row r="12228" spans="5:5" x14ac:dyDescent="0.25">
      <c r="E12228"/>
    </row>
    <row r="12229" spans="5:5" x14ac:dyDescent="0.25">
      <c r="E12229"/>
    </row>
    <row r="12230" spans="5:5" x14ac:dyDescent="0.25">
      <c r="E12230"/>
    </row>
    <row r="12231" spans="5:5" x14ac:dyDescent="0.25">
      <c r="E12231" s="64"/>
    </row>
    <row r="12232" spans="5:5" x14ac:dyDescent="0.25">
      <c r="E12232" s="64"/>
    </row>
    <row r="12233" spans="5:5" x14ac:dyDescent="0.25">
      <c r="E12233"/>
    </row>
    <row r="12234" spans="5:5" x14ac:dyDescent="0.25">
      <c r="E12234" s="64"/>
    </row>
    <row r="12235" spans="5:5" x14ac:dyDescent="0.25">
      <c r="E12235" s="64"/>
    </row>
    <row r="12236" spans="5:5" x14ac:dyDescent="0.25">
      <c r="E12236" s="64"/>
    </row>
    <row r="12237" spans="5:5" x14ac:dyDescent="0.25">
      <c r="E12237" s="64"/>
    </row>
    <row r="12238" spans="5:5" x14ac:dyDescent="0.25">
      <c r="E12238" s="64"/>
    </row>
    <row r="12239" spans="5:5" x14ac:dyDescent="0.25">
      <c r="E12239" s="64"/>
    </row>
    <row r="12240" spans="5:5" x14ac:dyDescent="0.25">
      <c r="E12240"/>
    </row>
    <row r="12241" spans="5:5" x14ac:dyDescent="0.25">
      <c r="E12241" s="64"/>
    </row>
    <row r="12242" spans="5:5" x14ac:dyDescent="0.25">
      <c r="E12242" s="64"/>
    </row>
    <row r="12243" spans="5:5" x14ac:dyDescent="0.25">
      <c r="E12243" s="64"/>
    </row>
    <row r="12244" spans="5:5" x14ac:dyDescent="0.25">
      <c r="E12244" s="64"/>
    </row>
    <row r="12245" spans="5:5" x14ac:dyDescent="0.25">
      <c r="E12245"/>
    </row>
    <row r="12246" spans="5:5" x14ac:dyDescent="0.25">
      <c r="E12246"/>
    </row>
    <row r="12247" spans="5:5" x14ac:dyDescent="0.25">
      <c r="E12247" s="64"/>
    </row>
    <row r="12248" spans="5:5" x14ac:dyDescent="0.25">
      <c r="E12248" s="64"/>
    </row>
    <row r="12249" spans="5:5" x14ac:dyDescent="0.25">
      <c r="E12249" s="64"/>
    </row>
    <row r="12250" spans="5:5" x14ac:dyDescent="0.25">
      <c r="E12250" s="64"/>
    </row>
    <row r="12251" spans="5:5" x14ac:dyDescent="0.25">
      <c r="E12251" s="64"/>
    </row>
    <row r="12252" spans="5:5" x14ac:dyDescent="0.25">
      <c r="E12252" s="64"/>
    </row>
    <row r="12253" spans="5:5" x14ac:dyDescent="0.25">
      <c r="E12253"/>
    </row>
    <row r="12254" spans="5:5" x14ac:dyDescent="0.25">
      <c r="E12254" s="64"/>
    </row>
    <row r="12255" spans="5:5" x14ac:dyDescent="0.25">
      <c r="E12255" s="64"/>
    </row>
    <row r="12256" spans="5:5" x14ac:dyDescent="0.25">
      <c r="E12256"/>
    </row>
    <row r="12257" spans="5:5" x14ac:dyDescent="0.25">
      <c r="E12257"/>
    </row>
    <row r="12258" spans="5:5" x14ac:dyDescent="0.25">
      <c r="E12258" s="64"/>
    </row>
    <row r="12259" spans="5:5" x14ac:dyDescent="0.25">
      <c r="E12259" s="64"/>
    </row>
    <row r="12260" spans="5:5" x14ac:dyDescent="0.25">
      <c r="E12260" s="64"/>
    </row>
    <row r="12261" spans="5:5" x14ac:dyDescent="0.25">
      <c r="E12261" s="64"/>
    </row>
    <row r="12262" spans="5:5" x14ac:dyDescent="0.25">
      <c r="E12262" s="64"/>
    </row>
    <row r="12263" spans="5:5" x14ac:dyDescent="0.25">
      <c r="E12263"/>
    </row>
    <row r="12264" spans="5:5" x14ac:dyDescent="0.25">
      <c r="E12264" s="64"/>
    </row>
    <row r="12265" spans="5:5" x14ac:dyDescent="0.25">
      <c r="E12265" s="64"/>
    </row>
    <row r="12266" spans="5:5" x14ac:dyDescent="0.25">
      <c r="E12266" s="64"/>
    </row>
    <row r="12267" spans="5:5" x14ac:dyDescent="0.25">
      <c r="E12267"/>
    </row>
    <row r="12268" spans="5:5" x14ac:dyDescent="0.25">
      <c r="E12268" s="64"/>
    </row>
    <row r="12269" spans="5:5" x14ac:dyDescent="0.25">
      <c r="E12269" s="64"/>
    </row>
    <row r="12270" spans="5:5" x14ac:dyDescent="0.25">
      <c r="E12270" s="64"/>
    </row>
    <row r="12271" spans="5:5" x14ac:dyDescent="0.25">
      <c r="E12271" s="64"/>
    </row>
    <row r="12272" spans="5:5" x14ac:dyDescent="0.25">
      <c r="E12272" s="64"/>
    </row>
    <row r="12273" spans="5:5" x14ac:dyDescent="0.25">
      <c r="E12273" s="64"/>
    </row>
    <row r="12274" spans="5:5" x14ac:dyDescent="0.25">
      <c r="E12274" s="64"/>
    </row>
    <row r="12275" spans="5:5" x14ac:dyDescent="0.25">
      <c r="E12275" s="64"/>
    </row>
    <row r="12276" spans="5:5" x14ac:dyDescent="0.25">
      <c r="E12276" s="64"/>
    </row>
    <row r="12277" spans="5:5" x14ac:dyDescent="0.25">
      <c r="E12277" s="64"/>
    </row>
    <row r="12278" spans="5:5" x14ac:dyDescent="0.25">
      <c r="E12278" s="64"/>
    </row>
    <row r="12279" spans="5:5" x14ac:dyDescent="0.25">
      <c r="E12279" s="64"/>
    </row>
    <row r="12280" spans="5:5" x14ac:dyDescent="0.25">
      <c r="E12280" s="64"/>
    </row>
    <row r="12281" spans="5:5" x14ac:dyDescent="0.25">
      <c r="E12281" s="64"/>
    </row>
    <row r="12282" spans="5:5" x14ac:dyDescent="0.25">
      <c r="E12282" s="64"/>
    </row>
    <row r="12283" spans="5:5" x14ac:dyDescent="0.25">
      <c r="E12283" s="64"/>
    </row>
    <row r="12284" spans="5:5" x14ac:dyDescent="0.25">
      <c r="E12284" s="64"/>
    </row>
    <row r="12285" spans="5:5" x14ac:dyDescent="0.25">
      <c r="E12285" s="64"/>
    </row>
    <row r="12286" spans="5:5" x14ac:dyDescent="0.25">
      <c r="E12286" s="64"/>
    </row>
    <row r="12287" spans="5:5" x14ac:dyDescent="0.25">
      <c r="E12287" s="64"/>
    </row>
    <row r="12288" spans="5:5" x14ac:dyDescent="0.25">
      <c r="E12288"/>
    </row>
    <row r="12289" spans="5:5" x14ac:dyDescent="0.25">
      <c r="E12289"/>
    </row>
    <row r="12290" spans="5:5" x14ac:dyDescent="0.25">
      <c r="E12290" s="64"/>
    </row>
    <row r="12291" spans="5:5" x14ac:dyDescent="0.25">
      <c r="E12291" s="64"/>
    </row>
    <row r="12292" spans="5:5" x14ac:dyDescent="0.25">
      <c r="E12292" s="64"/>
    </row>
    <row r="12293" spans="5:5" x14ac:dyDescent="0.25">
      <c r="E12293" s="64"/>
    </row>
    <row r="12294" spans="5:5" x14ac:dyDescent="0.25">
      <c r="E12294" s="64"/>
    </row>
    <row r="12295" spans="5:5" x14ac:dyDescent="0.25">
      <c r="E12295"/>
    </row>
    <row r="12296" spans="5:5" x14ac:dyDescent="0.25">
      <c r="E12296"/>
    </row>
    <row r="12297" spans="5:5" x14ac:dyDescent="0.25">
      <c r="E12297" s="64"/>
    </row>
    <row r="12298" spans="5:5" x14ac:dyDescent="0.25">
      <c r="E12298" s="64"/>
    </row>
    <row r="12299" spans="5:5" x14ac:dyDescent="0.25">
      <c r="E12299"/>
    </row>
    <row r="12300" spans="5:5" x14ac:dyDescent="0.25">
      <c r="E12300"/>
    </row>
    <row r="12301" spans="5:5" x14ac:dyDescent="0.25">
      <c r="E12301"/>
    </row>
    <row r="12302" spans="5:5" x14ac:dyDescent="0.25">
      <c r="E12302" s="64"/>
    </row>
    <row r="12303" spans="5:5" x14ac:dyDescent="0.25">
      <c r="E12303" s="64"/>
    </row>
    <row r="12304" spans="5:5" x14ac:dyDescent="0.25">
      <c r="E12304" s="64"/>
    </row>
    <row r="12305" spans="5:5" x14ac:dyDescent="0.25">
      <c r="E12305" s="64"/>
    </row>
    <row r="12306" spans="5:5" x14ac:dyDescent="0.25">
      <c r="E12306"/>
    </row>
    <row r="12307" spans="5:5" x14ac:dyDescent="0.25">
      <c r="E12307"/>
    </row>
    <row r="12308" spans="5:5" x14ac:dyDescent="0.25">
      <c r="E12308" s="64"/>
    </row>
    <row r="12309" spans="5:5" x14ac:dyDescent="0.25">
      <c r="E12309" s="64"/>
    </row>
    <row r="12310" spans="5:5" x14ac:dyDescent="0.25">
      <c r="E12310" s="64"/>
    </row>
    <row r="12311" spans="5:5" x14ac:dyDescent="0.25">
      <c r="E12311" s="64"/>
    </row>
    <row r="12312" spans="5:5" x14ac:dyDescent="0.25">
      <c r="E12312" s="64"/>
    </row>
    <row r="12313" spans="5:5" x14ac:dyDescent="0.25">
      <c r="E12313"/>
    </row>
    <row r="12314" spans="5:5" x14ac:dyDescent="0.25">
      <c r="E12314" s="64"/>
    </row>
    <row r="12315" spans="5:5" x14ac:dyDescent="0.25">
      <c r="E12315" s="64"/>
    </row>
    <row r="12316" spans="5:5" x14ac:dyDescent="0.25">
      <c r="E12316" s="64"/>
    </row>
    <row r="12317" spans="5:5" x14ac:dyDescent="0.25">
      <c r="E12317" s="64"/>
    </row>
    <row r="12318" spans="5:5" x14ac:dyDescent="0.25">
      <c r="E12318"/>
    </row>
    <row r="12319" spans="5:5" x14ac:dyDescent="0.25">
      <c r="E12319" s="64"/>
    </row>
    <row r="12320" spans="5:5" x14ac:dyDescent="0.25">
      <c r="E12320" s="64"/>
    </row>
    <row r="12321" spans="5:5" x14ac:dyDescent="0.25">
      <c r="E12321"/>
    </row>
    <row r="12322" spans="5:5" x14ac:dyDescent="0.25">
      <c r="E12322" s="64"/>
    </row>
    <row r="12323" spans="5:5" x14ac:dyDescent="0.25">
      <c r="E12323" s="64"/>
    </row>
    <row r="12324" spans="5:5" x14ac:dyDescent="0.25">
      <c r="E12324" s="64"/>
    </row>
    <row r="12325" spans="5:5" x14ac:dyDescent="0.25">
      <c r="E12325" s="64"/>
    </row>
    <row r="12326" spans="5:5" x14ac:dyDescent="0.25">
      <c r="E12326" s="64"/>
    </row>
    <row r="12327" spans="5:5" x14ac:dyDescent="0.25">
      <c r="E12327" s="64"/>
    </row>
    <row r="12328" spans="5:5" x14ac:dyDescent="0.25">
      <c r="E12328" s="64"/>
    </row>
    <row r="12329" spans="5:5" x14ac:dyDescent="0.25">
      <c r="E12329" s="64"/>
    </row>
    <row r="12330" spans="5:5" x14ac:dyDescent="0.25">
      <c r="E12330" s="64"/>
    </row>
    <row r="12331" spans="5:5" x14ac:dyDescent="0.25">
      <c r="E12331" s="64"/>
    </row>
    <row r="12332" spans="5:5" x14ac:dyDescent="0.25">
      <c r="E12332" s="64"/>
    </row>
    <row r="12333" spans="5:5" x14ac:dyDescent="0.25">
      <c r="E12333" s="64"/>
    </row>
    <row r="12334" spans="5:5" x14ac:dyDescent="0.25">
      <c r="E12334" s="64"/>
    </row>
    <row r="12335" spans="5:5" x14ac:dyDescent="0.25">
      <c r="E12335" s="64"/>
    </row>
    <row r="12336" spans="5:5" x14ac:dyDescent="0.25">
      <c r="E12336" s="64"/>
    </row>
    <row r="12337" spans="5:5" x14ac:dyDescent="0.25">
      <c r="E12337"/>
    </row>
    <row r="12338" spans="5:5" x14ac:dyDescent="0.25">
      <c r="E12338"/>
    </row>
    <row r="12339" spans="5:5" x14ac:dyDescent="0.25">
      <c r="E12339" s="64"/>
    </row>
    <row r="12340" spans="5:5" x14ac:dyDescent="0.25">
      <c r="E12340"/>
    </row>
    <row r="12341" spans="5:5" x14ac:dyDescent="0.25">
      <c r="E12341" s="64"/>
    </row>
    <row r="12342" spans="5:5" x14ac:dyDescent="0.25">
      <c r="E12342" s="64"/>
    </row>
    <row r="12343" spans="5:5" x14ac:dyDescent="0.25">
      <c r="E12343"/>
    </row>
    <row r="12344" spans="5:5" x14ac:dyDescent="0.25">
      <c r="E12344" s="64"/>
    </row>
    <row r="12345" spans="5:5" x14ac:dyDescent="0.25">
      <c r="E12345"/>
    </row>
    <row r="12346" spans="5:5" x14ac:dyDescent="0.25">
      <c r="E12346" s="64"/>
    </row>
    <row r="12347" spans="5:5" x14ac:dyDescent="0.25">
      <c r="E12347"/>
    </row>
    <row r="12348" spans="5:5" x14ac:dyDescent="0.25">
      <c r="E12348"/>
    </row>
    <row r="12349" spans="5:5" x14ac:dyDescent="0.25">
      <c r="E12349" s="64"/>
    </row>
    <row r="12350" spans="5:5" x14ac:dyDescent="0.25">
      <c r="E12350" s="64"/>
    </row>
    <row r="12351" spans="5:5" x14ac:dyDescent="0.25">
      <c r="E12351" s="64"/>
    </row>
    <row r="12352" spans="5:5" x14ac:dyDescent="0.25">
      <c r="E12352" s="64"/>
    </row>
    <row r="12353" spans="5:5" x14ac:dyDescent="0.25">
      <c r="E12353" s="64"/>
    </row>
    <row r="12354" spans="5:5" x14ac:dyDescent="0.25">
      <c r="E12354" s="64"/>
    </row>
    <row r="12355" spans="5:5" x14ac:dyDescent="0.25">
      <c r="E12355" s="64"/>
    </row>
    <row r="12356" spans="5:5" x14ac:dyDescent="0.25">
      <c r="E12356" s="64"/>
    </row>
    <row r="12357" spans="5:5" x14ac:dyDescent="0.25">
      <c r="E12357" s="64"/>
    </row>
    <row r="12358" spans="5:5" x14ac:dyDescent="0.25">
      <c r="E12358" s="64"/>
    </row>
    <row r="12359" spans="5:5" x14ac:dyDescent="0.25">
      <c r="E12359" s="64"/>
    </row>
    <row r="12360" spans="5:5" x14ac:dyDescent="0.25">
      <c r="E12360" s="64"/>
    </row>
    <row r="12361" spans="5:5" x14ac:dyDescent="0.25">
      <c r="E12361" s="64"/>
    </row>
    <row r="12362" spans="5:5" x14ac:dyDescent="0.25">
      <c r="E12362" s="64"/>
    </row>
    <row r="12363" spans="5:5" x14ac:dyDescent="0.25">
      <c r="E12363" s="64"/>
    </row>
    <row r="12364" spans="5:5" x14ac:dyDescent="0.25">
      <c r="E12364" s="64"/>
    </row>
    <row r="12365" spans="5:5" x14ac:dyDescent="0.25">
      <c r="E12365" s="64"/>
    </row>
    <row r="12366" spans="5:5" x14ac:dyDescent="0.25">
      <c r="E12366"/>
    </row>
    <row r="12367" spans="5:5" x14ac:dyDescent="0.25">
      <c r="E12367"/>
    </row>
    <row r="12368" spans="5:5" x14ac:dyDescent="0.25">
      <c r="E12368" s="64"/>
    </row>
    <row r="12369" spans="5:5" x14ac:dyDescent="0.25">
      <c r="E12369" s="64"/>
    </row>
    <row r="12370" spans="5:5" x14ac:dyDescent="0.25">
      <c r="E12370" s="64"/>
    </row>
    <row r="12371" spans="5:5" x14ac:dyDescent="0.25">
      <c r="E12371" s="64"/>
    </row>
    <row r="12372" spans="5:5" x14ac:dyDescent="0.25">
      <c r="E12372"/>
    </row>
    <row r="12373" spans="5:5" x14ac:dyDescent="0.25">
      <c r="E12373" s="64"/>
    </row>
    <row r="12374" spans="5:5" x14ac:dyDescent="0.25">
      <c r="E12374" s="64"/>
    </row>
    <row r="12375" spans="5:5" x14ac:dyDescent="0.25">
      <c r="E12375" s="64"/>
    </row>
    <row r="12376" spans="5:5" x14ac:dyDescent="0.25">
      <c r="E12376"/>
    </row>
    <row r="12377" spans="5:5" x14ac:dyDescent="0.25">
      <c r="E12377" s="64"/>
    </row>
    <row r="12378" spans="5:5" x14ac:dyDescent="0.25">
      <c r="E12378" s="64"/>
    </row>
    <row r="12379" spans="5:5" x14ac:dyDescent="0.25">
      <c r="E12379" s="64"/>
    </row>
    <row r="12380" spans="5:5" x14ac:dyDescent="0.25">
      <c r="E12380" s="64"/>
    </row>
    <row r="12381" spans="5:5" x14ac:dyDescent="0.25">
      <c r="E12381"/>
    </row>
    <row r="12382" spans="5:5" x14ac:dyDescent="0.25">
      <c r="E12382"/>
    </row>
    <row r="12383" spans="5:5" x14ac:dyDescent="0.25">
      <c r="E12383"/>
    </row>
    <row r="12384" spans="5:5" x14ac:dyDescent="0.25">
      <c r="E12384" s="64"/>
    </row>
    <row r="12385" spans="5:5" x14ac:dyDescent="0.25">
      <c r="E12385" s="64"/>
    </row>
    <row r="12386" spans="5:5" x14ac:dyDescent="0.25">
      <c r="E12386" s="64"/>
    </row>
    <row r="12387" spans="5:5" x14ac:dyDescent="0.25">
      <c r="E12387" s="64"/>
    </row>
    <row r="12388" spans="5:5" x14ac:dyDescent="0.25">
      <c r="E12388" s="64"/>
    </row>
    <row r="12389" spans="5:5" x14ac:dyDescent="0.25">
      <c r="E12389" s="64"/>
    </row>
    <row r="12390" spans="5:5" x14ac:dyDescent="0.25">
      <c r="E12390"/>
    </row>
    <row r="12391" spans="5:5" x14ac:dyDescent="0.25">
      <c r="E12391" s="64"/>
    </row>
    <row r="12392" spans="5:5" x14ac:dyDescent="0.25">
      <c r="E12392" s="64"/>
    </row>
    <row r="12393" spans="5:5" x14ac:dyDescent="0.25">
      <c r="E12393" s="64"/>
    </row>
    <row r="12394" spans="5:5" x14ac:dyDescent="0.25">
      <c r="E12394" s="64"/>
    </row>
    <row r="12395" spans="5:5" x14ac:dyDescent="0.25">
      <c r="E12395" s="64"/>
    </row>
    <row r="12396" spans="5:5" x14ac:dyDescent="0.25">
      <c r="E12396" s="64"/>
    </row>
    <row r="12397" spans="5:5" x14ac:dyDescent="0.25">
      <c r="E12397" s="64"/>
    </row>
    <row r="12398" spans="5:5" x14ac:dyDescent="0.25">
      <c r="E12398" s="64"/>
    </row>
    <row r="12399" spans="5:5" x14ac:dyDescent="0.25">
      <c r="E12399" s="64"/>
    </row>
    <row r="12400" spans="5:5" x14ac:dyDescent="0.25">
      <c r="E12400" s="64"/>
    </row>
    <row r="12401" spans="5:5" x14ac:dyDescent="0.25">
      <c r="E12401" s="64"/>
    </row>
    <row r="12402" spans="5:5" x14ac:dyDescent="0.25">
      <c r="E12402" s="64"/>
    </row>
    <row r="12403" spans="5:5" x14ac:dyDescent="0.25">
      <c r="E12403" s="64"/>
    </row>
    <row r="12404" spans="5:5" x14ac:dyDescent="0.25">
      <c r="E12404" s="64"/>
    </row>
    <row r="12405" spans="5:5" x14ac:dyDescent="0.25">
      <c r="E12405"/>
    </row>
    <row r="12406" spans="5:5" x14ac:dyDescent="0.25">
      <c r="E12406" s="64"/>
    </row>
    <row r="12407" spans="5:5" x14ac:dyDescent="0.25">
      <c r="E12407" s="64"/>
    </row>
    <row r="12408" spans="5:5" x14ac:dyDescent="0.25">
      <c r="E12408"/>
    </row>
    <row r="12409" spans="5:5" x14ac:dyDescent="0.25">
      <c r="E12409" s="64"/>
    </row>
    <row r="12410" spans="5:5" x14ac:dyDescent="0.25">
      <c r="E12410" s="64"/>
    </row>
    <row r="12411" spans="5:5" x14ac:dyDescent="0.25">
      <c r="E12411" s="64"/>
    </row>
    <row r="12412" spans="5:5" x14ac:dyDescent="0.25">
      <c r="E12412" s="64"/>
    </row>
    <row r="12413" spans="5:5" x14ac:dyDescent="0.25">
      <c r="E12413" s="64"/>
    </row>
    <row r="12414" spans="5:5" x14ac:dyDescent="0.25">
      <c r="E12414" s="64"/>
    </row>
    <row r="12415" spans="5:5" x14ac:dyDescent="0.25">
      <c r="E12415" s="64"/>
    </row>
    <row r="12416" spans="5:5" x14ac:dyDescent="0.25">
      <c r="E12416"/>
    </row>
    <row r="12417" spans="5:5" x14ac:dyDescent="0.25">
      <c r="E12417" s="64"/>
    </row>
    <row r="12418" spans="5:5" x14ac:dyDescent="0.25">
      <c r="E12418" s="64"/>
    </row>
    <row r="12419" spans="5:5" x14ac:dyDescent="0.25">
      <c r="E12419" s="64"/>
    </row>
    <row r="12420" spans="5:5" x14ac:dyDescent="0.25">
      <c r="E12420" s="64"/>
    </row>
    <row r="12421" spans="5:5" x14ac:dyDescent="0.25">
      <c r="E12421"/>
    </row>
    <row r="12422" spans="5:5" x14ac:dyDescent="0.25">
      <c r="E12422" s="64"/>
    </row>
    <row r="12423" spans="5:5" x14ac:dyDescent="0.25">
      <c r="E12423"/>
    </row>
    <row r="12424" spans="5:5" x14ac:dyDescent="0.25">
      <c r="E12424" s="64"/>
    </row>
    <row r="12425" spans="5:5" x14ac:dyDescent="0.25">
      <c r="E12425" s="64"/>
    </row>
    <row r="12426" spans="5:5" x14ac:dyDescent="0.25">
      <c r="E12426" s="64"/>
    </row>
    <row r="12427" spans="5:5" x14ac:dyDescent="0.25">
      <c r="E12427" s="64"/>
    </row>
    <row r="12428" spans="5:5" x14ac:dyDescent="0.25">
      <c r="E12428" s="64"/>
    </row>
    <row r="12429" spans="5:5" x14ac:dyDescent="0.25">
      <c r="E12429"/>
    </row>
    <row r="12430" spans="5:5" x14ac:dyDescent="0.25">
      <c r="E12430" s="64"/>
    </row>
    <row r="12431" spans="5:5" x14ac:dyDescent="0.25">
      <c r="E12431" s="64"/>
    </row>
    <row r="12432" spans="5:5" x14ac:dyDescent="0.25">
      <c r="E12432" s="64"/>
    </row>
    <row r="12433" spans="5:5" x14ac:dyDescent="0.25">
      <c r="E12433" s="64"/>
    </row>
    <row r="12434" spans="5:5" x14ac:dyDescent="0.25">
      <c r="E12434" s="64"/>
    </row>
    <row r="12435" spans="5:5" x14ac:dyDescent="0.25">
      <c r="E12435" s="64"/>
    </row>
    <row r="12436" spans="5:5" x14ac:dyDescent="0.25">
      <c r="E12436" s="64"/>
    </row>
    <row r="12437" spans="5:5" x14ac:dyDescent="0.25">
      <c r="E12437" s="64"/>
    </row>
    <row r="12438" spans="5:5" x14ac:dyDescent="0.25">
      <c r="E12438"/>
    </row>
    <row r="12439" spans="5:5" x14ac:dyDescent="0.25">
      <c r="E12439" s="64"/>
    </row>
    <row r="12440" spans="5:5" x14ac:dyDescent="0.25">
      <c r="E12440" s="64"/>
    </row>
    <row r="12441" spans="5:5" x14ac:dyDescent="0.25">
      <c r="E12441" s="64"/>
    </row>
    <row r="12442" spans="5:5" x14ac:dyDescent="0.25">
      <c r="E12442"/>
    </row>
    <row r="12443" spans="5:5" x14ac:dyDescent="0.25">
      <c r="E12443" s="64"/>
    </row>
    <row r="12444" spans="5:5" x14ac:dyDescent="0.25">
      <c r="E12444" s="64"/>
    </row>
    <row r="12445" spans="5:5" x14ac:dyDescent="0.25">
      <c r="E12445" s="64"/>
    </row>
    <row r="12446" spans="5:5" x14ac:dyDescent="0.25">
      <c r="E12446"/>
    </row>
    <row r="12447" spans="5:5" x14ac:dyDescent="0.25">
      <c r="E12447" s="64"/>
    </row>
    <row r="12448" spans="5:5" x14ac:dyDescent="0.25">
      <c r="E12448" s="64"/>
    </row>
    <row r="12449" spans="5:5" x14ac:dyDescent="0.25">
      <c r="E12449" s="64"/>
    </row>
    <row r="12450" spans="5:5" x14ac:dyDescent="0.25">
      <c r="E12450" s="64"/>
    </row>
    <row r="12451" spans="5:5" x14ac:dyDescent="0.25">
      <c r="E12451" s="64"/>
    </row>
    <row r="12452" spans="5:5" x14ac:dyDescent="0.25">
      <c r="E12452"/>
    </row>
    <row r="12453" spans="5:5" x14ac:dyDescent="0.25">
      <c r="E12453" s="64"/>
    </row>
    <row r="12454" spans="5:5" x14ac:dyDescent="0.25">
      <c r="E12454" s="64"/>
    </row>
    <row r="12455" spans="5:5" x14ac:dyDescent="0.25">
      <c r="E12455" s="64"/>
    </row>
    <row r="12456" spans="5:5" x14ac:dyDescent="0.25">
      <c r="E12456" s="64"/>
    </row>
    <row r="12457" spans="5:5" x14ac:dyDescent="0.25">
      <c r="E12457" s="64"/>
    </row>
    <row r="12458" spans="5:5" x14ac:dyDescent="0.25">
      <c r="E12458" s="64"/>
    </row>
    <row r="12459" spans="5:5" x14ac:dyDescent="0.25">
      <c r="E12459" s="64"/>
    </row>
    <row r="12460" spans="5:5" x14ac:dyDescent="0.25">
      <c r="E12460" s="64"/>
    </row>
    <row r="12461" spans="5:5" x14ac:dyDescent="0.25">
      <c r="E12461" s="64"/>
    </row>
    <row r="12462" spans="5:5" x14ac:dyDescent="0.25">
      <c r="E12462" s="64"/>
    </row>
    <row r="12463" spans="5:5" x14ac:dyDescent="0.25">
      <c r="E12463" s="64"/>
    </row>
    <row r="12464" spans="5:5" x14ac:dyDescent="0.25">
      <c r="E12464" s="64"/>
    </row>
    <row r="12465" spans="5:5" x14ac:dyDescent="0.25">
      <c r="E12465" s="64"/>
    </row>
    <row r="12466" spans="5:5" x14ac:dyDescent="0.25">
      <c r="E12466"/>
    </row>
    <row r="12467" spans="5:5" x14ac:dyDescent="0.25">
      <c r="E12467" s="64"/>
    </row>
    <row r="12468" spans="5:5" x14ac:dyDescent="0.25">
      <c r="E12468"/>
    </row>
    <row r="12469" spans="5:5" x14ac:dyDescent="0.25">
      <c r="E12469" s="64"/>
    </row>
    <row r="12470" spans="5:5" x14ac:dyDescent="0.25">
      <c r="E12470" s="64"/>
    </row>
    <row r="12471" spans="5:5" x14ac:dyDescent="0.25">
      <c r="E12471" s="64"/>
    </row>
    <row r="12472" spans="5:5" x14ac:dyDescent="0.25">
      <c r="E12472" s="64"/>
    </row>
    <row r="12473" spans="5:5" x14ac:dyDescent="0.25">
      <c r="E12473" s="64"/>
    </row>
    <row r="12474" spans="5:5" x14ac:dyDescent="0.25">
      <c r="E12474" s="64"/>
    </row>
    <row r="12475" spans="5:5" x14ac:dyDescent="0.25">
      <c r="E12475"/>
    </row>
    <row r="12476" spans="5:5" x14ac:dyDescent="0.25">
      <c r="E12476"/>
    </row>
    <row r="12477" spans="5:5" x14ac:dyDescent="0.25">
      <c r="E12477"/>
    </row>
    <row r="12478" spans="5:5" x14ac:dyDescent="0.25">
      <c r="E12478" s="64"/>
    </row>
    <row r="12479" spans="5:5" x14ac:dyDescent="0.25">
      <c r="E12479" s="64"/>
    </row>
    <row r="12480" spans="5:5" x14ac:dyDescent="0.25">
      <c r="E12480" s="64"/>
    </row>
    <row r="12481" spans="5:5" x14ac:dyDescent="0.25">
      <c r="E12481" s="64"/>
    </row>
    <row r="12482" spans="5:5" x14ac:dyDescent="0.25">
      <c r="E12482" s="64"/>
    </row>
    <row r="12483" spans="5:5" x14ac:dyDescent="0.25">
      <c r="E12483" s="64"/>
    </row>
    <row r="12484" spans="5:5" x14ac:dyDescent="0.25">
      <c r="E12484"/>
    </row>
    <row r="12485" spans="5:5" x14ac:dyDescent="0.25">
      <c r="E12485" s="64"/>
    </row>
    <row r="12486" spans="5:5" x14ac:dyDescent="0.25">
      <c r="E12486"/>
    </row>
    <row r="12487" spans="5:5" x14ac:dyDescent="0.25">
      <c r="E12487" s="64"/>
    </row>
    <row r="12488" spans="5:5" x14ac:dyDescent="0.25">
      <c r="E12488" s="64"/>
    </row>
    <row r="12489" spans="5:5" x14ac:dyDescent="0.25">
      <c r="E12489" s="64"/>
    </row>
    <row r="12490" spans="5:5" x14ac:dyDescent="0.25">
      <c r="E12490" s="64"/>
    </row>
    <row r="12491" spans="5:5" x14ac:dyDescent="0.25">
      <c r="E12491" s="64"/>
    </row>
    <row r="12492" spans="5:5" x14ac:dyDescent="0.25">
      <c r="E12492" s="64"/>
    </row>
    <row r="12493" spans="5:5" x14ac:dyDescent="0.25">
      <c r="E12493" s="64"/>
    </row>
    <row r="12494" spans="5:5" x14ac:dyDescent="0.25">
      <c r="E12494" s="64"/>
    </row>
    <row r="12495" spans="5:5" x14ac:dyDescent="0.25">
      <c r="E12495" s="64"/>
    </row>
    <row r="12496" spans="5:5" x14ac:dyDescent="0.25">
      <c r="E12496" s="64"/>
    </row>
    <row r="12497" spans="5:5" x14ac:dyDescent="0.25">
      <c r="E12497" s="64"/>
    </row>
    <row r="12498" spans="5:5" x14ac:dyDescent="0.25">
      <c r="E12498" s="64"/>
    </row>
    <row r="12499" spans="5:5" x14ac:dyDescent="0.25">
      <c r="E12499" s="64"/>
    </row>
    <row r="12500" spans="5:5" x14ac:dyDescent="0.25">
      <c r="E12500"/>
    </row>
    <row r="12501" spans="5:5" x14ac:dyDescent="0.25">
      <c r="E12501" s="64"/>
    </row>
    <row r="12502" spans="5:5" x14ac:dyDescent="0.25">
      <c r="E12502" s="64"/>
    </row>
    <row r="12503" spans="5:5" x14ac:dyDescent="0.25">
      <c r="E12503" s="64"/>
    </row>
    <row r="12504" spans="5:5" x14ac:dyDescent="0.25">
      <c r="E12504"/>
    </row>
    <row r="12505" spans="5:5" x14ac:dyDescent="0.25">
      <c r="E12505" s="64"/>
    </row>
    <row r="12506" spans="5:5" x14ac:dyDescent="0.25">
      <c r="E12506" s="64"/>
    </row>
    <row r="12507" spans="5:5" x14ac:dyDescent="0.25">
      <c r="E12507"/>
    </row>
    <row r="12508" spans="5:5" x14ac:dyDescent="0.25">
      <c r="E12508" s="64"/>
    </row>
    <row r="12509" spans="5:5" x14ac:dyDescent="0.25">
      <c r="E12509" s="64"/>
    </row>
    <row r="12510" spans="5:5" x14ac:dyDescent="0.25">
      <c r="E12510" s="64"/>
    </row>
    <row r="12511" spans="5:5" x14ac:dyDescent="0.25">
      <c r="E12511" s="64"/>
    </row>
    <row r="12512" spans="5:5" x14ac:dyDescent="0.25">
      <c r="E12512" s="64"/>
    </row>
    <row r="12513" spans="5:5" x14ac:dyDescent="0.25">
      <c r="E12513" s="64"/>
    </row>
    <row r="12514" spans="5:5" x14ac:dyDescent="0.25">
      <c r="E12514" s="64"/>
    </row>
    <row r="12515" spans="5:5" x14ac:dyDescent="0.25">
      <c r="E12515" s="64"/>
    </row>
    <row r="12516" spans="5:5" x14ac:dyDescent="0.25">
      <c r="E12516" s="64"/>
    </row>
    <row r="12517" spans="5:5" x14ac:dyDescent="0.25">
      <c r="E12517"/>
    </row>
    <row r="12518" spans="5:5" x14ac:dyDescent="0.25">
      <c r="E12518" s="64"/>
    </row>
    <row r="12519" spans="5:5" x14ac:dyDescent="0.25">
      <c r="E12519"/>
    </row>
    <row r="12520" spans="5:5" x14ac:dyDescent="0.25">
      <c r="E12520" s="64"/>
    </row>
    <row r="12521" spans="5:5" x14ac:dyDescent="0.25">
      <c r="E12521" s="64"/>
    </row>
    <row r="12522" spans="5:5" x14ac:dyDescent="0.25">
      <c r="E12522" s="64"/>
    </row>
    <row r="12523" spans="5:5" x14ac:dyDescent="0.25">
      <c r="E12523" s="64"/>
    </row>
    <row r="12524" spans="5:5" x14ac:dyDescent="0.25">
      <c r="E12524" s="64"/>
    </row>
    <row r="12525" spans="5:5" x14ac:dyDescent="0.25">
      <c r="E12525"/>
    </row>
    <row r="12526" spans="5:5" x14ac:dyDescent="0.25">
      <c r="E12526" s="64"/>
    </row>
    <row r="12527" spans="5:5" x14ac:dyDescent="0.25">
      <c r="E12527" s="64"/>
    </row>
    <row r="12528" spans="5:5" x14ac:dyDescent="0.25">
      <c r="E12528" s="64"/>
    </row>
    <row r="12529" spans="5:5" x14ac:dyDescent="0.25">
      <c r="E12529" s="64"/>
    </row>
    <row r="12530" spans="5:5" x14ac:dyDescent="0.25">
      <c r="E12530" s="64"/>
    </row>
    <row r="12531" spans="5:5" x14ac:dyDescent="0.25">
      <c r="E12531" s="64"/>
    </row>
    <row r="12532" spans="5:5" x14ac:dyDescent="0.25">
      <c r="E12532" s="64"/>
    </row>
    <row r="12533" spans="5:5" x14ac:dyDescent="0.25">
      <c r="E12533"/>
    </row>
    <row r="12534" spans="5:5" x14ac:dyDescent="0.25">
      <c r="E12534" s="64"/>
    </row>
    <row r="12535" spans="5:5" x14ac:dyDescent="0.25">
      <c r="E12535" s="64"/>
    </row>
    <row r="12536" spans="5:5" x14ac:dyDescent="0.25">
      <c r="E12536" s="64"/>
    </row>
    <row r="12537" spans="5:5" x14ac:dyDescent="0.25">
      <c r="E12537" s="64"/>
    </row>
    <row r="12538" spans="5:5" x14ac:dyDescent="0.25">
      <c r="E12538" s="64"/>
    </row>
    <row r="12539" spans="5:5" x14ac:dyDescent="0.25">
      <c r="E12539" s="64"/>
    </row>
    <row r="12540" spans="5:5" x14ac:dyDescent="0.25">
      <c r="E12540" s="64"/>
    </row>
    <row r="12541" spans="5:5" x14ac:dyDescent="0.25">
      <c r="E12541" s="64"/>
    </row>
    <row r="12542" spans="5:5" x14ac:dyDescent="0.25">
      <c r="E12542" s="64"/>
    </row>
    <row r="12543" spans="5:5" x14ac:dyDescent="0.25">
      <c r="E12543"/>
    </row>
    <row r="12544" spans="5:5" x14ac:dyDescent="0.25">
      <c r="E12544" s="64"/>
    </row>
    <row r="12545" spans="5:5" x14ac:dyDescent="0.25">
      <c r="E12545" s="64"/>
    </row>
    <row r="12546" spans="5:5" x14ac:dyDescent="0.25">
      <c r="E12546" s="64"/>
    </row>
    <row r="12547" spans="5:5" x14ac:dyDescent="0.25">
      <c r="E12547" s="64"/>
    </row>
    <row r="12548" spans="5:5" x14ac:dyDescent="0.25">
      <c r="E12548" s="64"/>
    </row>
    <row r="12549" spans="5:5" x14ac:dyDescent="0.25">
      <c r="E12549"/>
    </row>
    <row r="12550" spans="5:5" x14ac:dyDescent="0.25">
      <c r="E12550" s="64"/>
    </row>
    <row r="12551" spans="5:5" x14ac:dyDescent="0.25">
      <c r="E12551" s="64"/>
    </row>
    <row r="12552" spans="5:5" x14ac:dyDescent="0.25">
      <c r="E12552" s="64"/>
    </row>
    <row r="12553" spans="5:5" x14ac:dyDescent="0.25">
      <c r="E12553" s="64"/>
    </row>
    <row r="12554" spans="5:5" x14ac:dyDescent="0.25">
      <c r="E12554" s="64"/>
    </row>
    <row r="12555" spans="5:5" x14ac:dyDescent="0.25">
      <c r="E12555" s="64"/>
    </row>
    <row r="12556" spans="5:5" x14ac:dyDescent="0.25">
      <c r="E12556" s="64"/>
    </row>
    <row r="12557" spans="5:5" x14ac:dyDescent="0.25">
      <c r="E12557" s="64"/>
    </row>
    <row r="12558" spans="5:5" x14ac:dyDescent="0.25">
      <c r="E12558" s="64"/>
    </row>
    <row r="12559" spans="5:5" x14ac:dyDescent="0.25">
      <c r="E12559" s="64"/>
    </row>
    <row r="12560" spans="5:5" x14ac:dyDescent="0.25">
      <c r="E12560" s="64"/>
    </row>
    <row r="12561" spans="5:5" x14ac:dyDescent="0.25">
      <c r="E12561" s="64"/>
    </row>
    <row r="12562" spans="5:5" x14ac:dyDescent="0.25">
      <c r="E12562"/>
    </row>
    <row r="12563" spans="5:5" x14ac:dyDescent="0.25">
      <c r="E12563" s="64"/>
    </row>
    <row r="12564" spans="5:5" x14ac:dyDescent="0.25">
      <c r="E12564" s="64"/>
    </row>
    <row r="12565" spans="5:5" x14ac:dyDescent="0.25">
      <c r="E12565" s="64"/>
    </row>
    <row r="12566" spans="5:5" x14ac:dyDescent="0.25">
      <c r="E12566"/>
    </row>
    <row r="12567" spans="5:5" x14ac:dyDescent="0.25">
      <c r="E12567" s="64"/>
    </row>
    <row r="12568" spans="5:5" x14ac:dyDescent="0.25">
      <c r="E12568" s="64"/>
    </row>
    <row r="12569" spans="5:5" x14ac:dyDescent="0.25">
      <c r="E12569" s="64"/>
    </row>
    <row r="12570" spans="5:5" x14ac:dyDescent="0.25">
      <c r="E12570"/>
    </row>
    <row r="12571" spans="5:5" x14ac:dyDescent="0.25">
      <c r="E12571" s="64"/>
    </row>
    <row r="12572" spans="5:5" x14ac:dyDescent="0.25">
      <c r="E12572" s="64"/>
    </row>
    <row r="12573" spans="5:5" x14ac:dyDescent="0.25">
      <c r="E12573" s="64"/>
    </row>
    <row r="12574" spans="5:5" x14ac:dyDescent="0.25">
      <c r="E12574" s="64"/>
    </row>
    <row r="12575" spans="5:5" x14ac:dyDescent="0.25">
      <c r="E12575" s="64"/>
    </row>
    <row r="12576" spans="5:5" x14ac:dyDescent="0.25">
      <c r="E12576" s="64"/>
    </row>
    <row r="12577" spans="5:5" x14ac:dyDescent="0.25">
      <c r="E12577" s="64"/>
    </row>
    <row r="12578" spans="5:5" x14ac:dyDescent="0.25">
      <c r="E12578" s="64"/>
    </row>
    <row r="12579" spans="5:5" x14ac:dyDescent="0.25">
      <c r="E12579"/>
    </row>
    <row r="12580" spans="5:5" x14ac:dyDescent="0.25">
      <c r="E12580" s="64"/>
    </row>
    <row r="12581" spans="5:5" x14ac:dyDescent="0.25">
      <c r="E12581" s="64"/>
    </row>
    <row r="12582" spans="5:5" x14ac:dyDescent="0.25">
      <c r="E12582" s="64"/>
    </row>
    <row r="12583" spans="5:5" x14ac:dyDescent="0.25">
      <c r="E12583"/>
    </row>
    <row r="12584" spans="5:5" x14ac:dyDescent="0.25">
      <c r="E12584"/>
    </row>
    <row r="12585" spans="5:5" x14ac:dyDescent="0.25">
      <c r="E12585" s="64"/>
    </row>
    <row r="12586" spans="5:5" x14ac:dyDescent="0.25">
      <c r="E12586" s="64"/>
    </row>
    <row r="12587" spans="5:5" x14ac:dyDescent="0.25">
      <c r="E12587" s="64"/>
    </row>
    <row r="12588" spans="5:5" x14ac:dyDescent="0.25">
      <c r="E12588" s="64"/>
    </row>
    <row r="12589" spans="5:5" x14ac:dyDescent="0.25">
      <c r="E12589" s="64"/>
    </row>
    <row r="12590" spans="5:5" x14ac:dyDescent="0.25">
      <c r="E12590" s="64"/>
    </row>
    <row r="12591" spans="5:5" x14ac:dyDescent="0.25">
      <c r="E12591" s="64"/>
    </row>
    <row r="12592" spans="5:5" x14ac:dyDescent="0.25">
      <c r="E12592" s="64"/>
    </row>
    <row r="12593" spans="5:5" x14ac:dyDescent="0.25">
      <c r="E12593"/>
    </row>
    <row r="12594" spans="5:5" x14ac:dyDescent="0.25">
      <c r="E12594" s="64"/>
    </row>
    <row r="12595" spans="5:5" x14ac:dyDescent="0.25">
      <c r="E12595" s="64"/>
    </row>
    <row r="12596" spans="5:5" x14ac:dyDescent="0.25">
      <c r="E12596" s="64"/>
    </row>
    <row r="12597" spans="5:5" x14ac:dyDescent="0.25">
      <c r="E12597"/>
    </row>
    <row r="12598" spans="5:5" x14ac:dyDescent="0.25">
      <c r="E12598" s="64"/>
    </row>
    <row r="12599" spans="5:5" x14ac:dyDescent="0.25">
      <c r="E12599"/>
    </row>
    <row r="12600" spans="5:5" x14ac:dyDescent="0.25">
      <c r="E12600" s="64"/>
    </row>
    <row r="12601" spans="5:5" x14ac:dyDescent="0.25">
      <c r="E12601" s="64"/>
    </row>
    <row r="12602" spans="5:5" x14ac:dyDescent="0.25">
      <c r="E12602" s="64"/>
    </row>
    <row r="12603" spans="5:5" x14ac:dyDescent="0.25">
      <c r="E12603"/>
    </row>
    <row r="12604" spans="5:5" x14ac:dyDescent="0.25">
      <c r="E12604"/>
    </row>
    <row r="12605" spans="5:5" x14ac:dyDescent="0.25">
      <c r="E12605" s="64"/>
    </row>
    <row r="12606" spans="5:5" x14ac:dyDescent="0.25">
      <c r="E12606" s="64"/>
    </row>
    <row r="12607" spans="5:5" x14ac:dyDescent="0.25">
      <c r="E12607" s="64"/>
    </row>
    <row r="12608" spans="5:5" x14ac:dyDescent="0.25">
      <c r="E12608" s="64"/>
    </row>
    <row r="12609" spans="5:5" x14ac:dyDescent="0.25">
      <c r="E12609" s="64"/>
    </row>
    <row r="12610" spans="5:5" x14ac:dyDescent="0.25">
      <c r="E12610" s="64"/>
    </row>
    <row r="12611" spans="5:5" x14ac:dyDescent="0.25">
      <c r="E12611" s="64"/>
    </row>
    <row r="12612" spans="5:5" x14ac:dyDescent="0.25">
      <c r="E12612" s="64"/>
    </row>
    <row r="12613" spans="5:5" x14ac:dyDescent="0.25">
      <c r="E12613" s="64"/>
    </row>
    <row r="12614" spans="5:5" x14ac:dyDescent="0.25">
      <c r="E12614" s="64"/>
    </row>
    <row r="12615" spans="5:5" x14ac:dyDescent="0.25">
      <c r="E12615"/>
    </row>
    <row r="12616" spans="5:5" x14ac:dyDescent="0.25">
      <c r="E12616"/>
    </row>
    <row r="12617" spans="5:5" x14ac:dyDescent="0.25">
      <c r="E12617" s="64"/>
    </row>
    <row r="12618" spans="5:5" x14ac:dyDescent="0.25">
      <c r="E12618" s="64"/>
    </row>
    <row r="12619" spans="5:5" x14ac:dyDescent="0.25">
      <c r="E12619" s="64"/>
    </row>
    <row r="12620" spans="5:5" x14ac:dyDescent="0.25">
      <c r="E12620" s="64"/>
    </row>
    <row r="12621" spans="5:5" x14ac:dyDescent="0.25">
      <c r="E12621"/>
    </row>
    <row r="12622" spans="5:5" x14ac:dyDescent="0.25">
      <c r="E12622" s="64"/>
    </row>
    <row r="12623" spans="5:5" x14ac:dyDescent="0.25">
      <c r="E12623" s="64"/>
    </row>
    <row r="12624" spans="5:5" x14ac:dyDescent="0.25">
      <c r="E12624"/>
    </row>
    <row r="12625" spans="5:5" x14ac:dyDescent="0.25">
      <c r="E12625" s="64"/>
    </row>
    <row r="12626" spans="5:5" x14ac:dyDescent="0.25">
      <c r="E12626" s="64"/>
    </row>
    <row r="12627" spans="5:5" x14ac:dyDescent="0.25">
      <c r="E12627" s="64"/>
    </row>
    <row r="12628" spans="5:5" x14ac:dyDescent="0.25">
      <c r="E12628" s="64"/>
    </row>
    <row r="12629" spans="5:5" x14ac:dyDescent="0.25">
      <c r="E12629"/>
    </row>
    <row r="12630" spans="5:5" x14ac:dyDescent="0.25">
      <c r="E12630"/>
    </row>
    <row r="12631" spans="5:5" x14ac:dyDescent="0.25">
      <c r="E12631" s="64"/>
    </row>
    <row r="12632" spans="5:5" x14ac:dyDescent="0.25">
      <c r="E12632" s="64"/>
    </row>
    <row r="12633" spans="5:5" x14ac:dyDescent="0.25">
      <c r="E12633" s="64"/>
    </row>
    <row r="12634" spans="5:5" x14ac:dyDescent="0.25">
      <c r="E12634"/>
    </row>
    <row r="12635" spans="5:5" x14ac:dyDescent="0.25">
      <c r="E12635" s="64"/>
    </row>
    <row r="12636" spans="5:5" x14ac:dyDescent="0.25">
      <c r="E12636" s="64"/>
    </row>
    <row r="12637" spans="5:5" x14ac:dyDescent="0.25">
      <c r="E12637" s="64"/>
    </row>
    <row r="12638" spans="5:5" x14ac:dyDescent="0.25">
      <c r="E12638"/>
    </row>
    <row r="12639" spans="5:5" x14ac:dyDescent="0.25">
      <c r="E12639" s="64"/>
    </row>
    <row r="12640" spans="5:5" x14ac:dyDescent="0.25">
      <c r="E12640" s="64"/>
    </row>
    <row r="12641" spans="5:5" x14ac:dyDescent="0.25">
      <c r="E12641" s="64"/>
    </row>
    <row r="12642" spans="5:5" x14ac:dyDescent="0.25">
      <c r="E12642" s="64"/>
    </row>
    <row r="12643" spans="5:5" x14ac:dyDescent="0.25">
      <c r="E12643" s="64"/>
    </row>
    <row r="12644" spans="5:5" x14ac:dyDescent="0.25">
      <c r="E12644"/>
    </row>
    <row r="12645" spans="5:5" x14ac:dyDescent="0.25">
      <c r="E12645" s="64"/>
    </row>
    <row r="12646" spans="5:5" x14ac:dyDescent="0.25">
      <c r="E12646" s="64"/>
    </row>
    <row r="12647" spans="5:5" x14ac:dyDescent="0.25">
      <c r="E12647" s="64"/>
    </row>
    <row r="12648" spans="5:5" x14ac:dyDescent="0.25">
      <c r="E12648" s="64"/>
    </row>
    <row r="12649" spans="5:5" x14ac:dyDescent="0.25">
      <c r="E12649" s="64"/>
    </row>
    <row r="12650" spans="5:5" x14ac:dyDescent="0.25">
      <c r="E12650" s="64"/>
    </row>
    <row r="12651" spans="5:5" x14ac:dyDescent="0.25">
      <c r="E12651" s="64"/>
    </row>
    <row r="12652" spans="5:5" x14ac:dyDescent="0.25">
      <c r="E12652"/>
    </row>
    <row r="12653" spans="5:5" x14ac:dyDescent="0.25">
      <c r="E12653"/>
    </row>
    <row r="12654" spans="5:5" x14ac:dyDescent="0.25">
      <c r="E12654" s="64"/>
    </row>
    <row r="12655" spans="5:5" x14ac:dyDescent="0.25">
      <c r="E12655" s="64"/>
    </row>
    <row r="12656" spans="5:5" x14ac:dyDescent="0.25">
      <c r="E12656" s="64"/>
    </row>
    <row r="12657" spans="5:5" x14ac:dyDescent="0.25">
      <c r="E12657"/>
    </row>
    <row r="12658" spans="5:5" x14ac:dyDescent="0.25">
      <c r="E12658" s="64"/>
    </row>
    <row r="12659" spans="5:5" x14ac:dyDescent="0.25">
      <c r="E12659" s="64"/>
    </row>
    <row r="12660" spans="5:5" x14ac:dyDescent="0.25">
      <c r="E12660" s="64"/>
    </row>
    <row r="12661" spans="5:5" x14ac:dyDescent="0.25">
      <c r="E12661" s="64"/>
    </row>
    <row r="12662" spans="5:5" x14ac:dyDescent="0.25">
      <c r="E12662" s="64"/>
    </row>
    <row r="12663" spans="5:5" x14ac:dyDescent="0.25">
      <c r="E12663" s="64"/>
    </row>
    <row r="12664" spans="5:5" x14ac:dyDescent="0.25">
      <c r="E12664" s="64"/>
    </row>
    <row r="12665" spans="5:5" x14ac:dyDescent="0.25">
      <c r="E12665" s="64"/>
    </row>
    <row r="12666" spans="5:5" x14ac:dyDescent="0.25">
      <c r="E12666" s="64"/>
    </row>
    <row r="12667" spans="5:5" x14ac:dyDescent="0.25">
      <c r="E12667" s="64"/>
    </row>
    <row r="12668" spans="5:5" x14ac:dyDescent="0.25">
      <c r="E12668" s="64"/>
    </row>
    <row r="12669" spans="5:5" x14ac:dyDescent="0.25">
      <c r="E12669" s="64"/>
    </row>
    <row r="12670" spans="5:5" x14ac:dyDescent="0.25">
      <c r="E12670"/>
    </row>
    <row r="12671" spans="5:5" x14ac:dyDescent="0.25">
      <c r="E12671"/>
    </row>
    <row r="12672" spans="5:5" x14ac:dyDescent="0.25">
      <c r="E12672"/>
    </row>
    <row r="12673" spans="5:5" x14ac:dyDescent="0.25">
      <c r="E12673"/>
    </row>
    <row r="12674" spans="5:5" x14ac:dyDescent="0.25">
      <c r="E12674" s="64"/>
    </row>
    <row r="12675" spans="5:5" x14ac:dyDescent="0.25">
      <c r="E12675" s="64"/>
    </row>
    <row r="12676" spans="5:5" x14ac:dyDescent="0.25">
      <c r="E12676" s="64"/>
    </row>
    <row r="12677" spans="5:5" x14ac:dyDescent="0.25">
      <c r="E12677" s="64"/>
    </row>
    <row r="12678" spans="5:5" x14ac:dyDescent="0.25">
      <c r="E12678" s="64"/>
    </row>
    <row r="12679" spans="5:5" x14ac:dyDescent="0.25">
      <c r="E12679" s="64"/>
    </row>
    <row r="12680" spans="5:5" x14ac:dyDescent="0.25">
      <c r="E12680"/>
    </row>
    <row r="12681" spans="5:5" x14ac:dyDescent="0.25">
      <c r="E12681" s="64"/>
    </row>
    <row r="12682" spans="5:5" x14ac:dyDescent="0.25">
      <c r="E12682" s="64"/>
    </row>
    <row r="12683" spans="5:5" x14ac:dyDescent="0.25">
      <c r="E12683"/>
    </row>
    <row r="12684" spans="5:5" x14ac:dyDescent="0.25">
      <c r="E12684" s="64"/>
    </row>
    <row r="12685" spans="5:5" x14ac:dyDescent="0.25">
      <c r="E12685" s="64"/>
    </row>
    <row r="12686" spans="5:5" x14ac:dyDescent="0.25">
      <c r="E12686" s="64"/>
    </row>
    <row r="12687" spans="5:5" x14ac:dyDescent="0.25">
      <c r="E12687" s="64"/>
    </row>
    <row r="12688" spans="5:5" x14ac:dyDescent="0.25">
      <c r="E12688" s="64"/>
    </row>
    <row r="12689" spans="5:5" x14ac:dyDescent="0.25">
      <c r="E12689"/>
    </row>
    <row r="12690" spans="5:5" x14ac:dyDescent="0.25">
      <c r="E12690" s="64"/>
    </row>
    <row r="12691" spans="5:5" x14ac:dyDescent="0.25">
      <c r="E12691" s="64"/>
    </row>
    <row r="12692" spans="5:5" x14ac:dyDescent="0.25">
      <c r="E12692" s="64"/>
    </row>
    <row r="12693" spans="5:5" x14ac:dyDescent="0.25">
      <c r="E12693" s="64"/>
    </row>
    <row r="12694" spans="5:5" x14ac:dyDescent="0.25">
      <c r="E12694" s="64"/>
    </row>
    <row r="12695" spans="5:5" x14ac:dyDescent="0.25">
      <c r="E12695" s="64"/>
    </row>
    <row r="12696" spans="5:5" x14ac:dyDescent="0.25">
      <c r="E12696" s="64"/>
    </row>
    <row r="12697" spans="5:5" x14ac:dyDescent="0.25">
      <c r="E12697" s="64"/>
    </row>
    <row r="12698" spans="5:5" x14ac:dyDescent="0.25">
      <c r="E12698" s="64"/>
    </row>
    <row r="12699" spans="5:5" x14ac:dyDescent="0.25">
      <c r="E12699" s="64"/>
    </row>
    <row r="12700" spans="5:5" x14ac:dyDescent="0.25">
      <c r="E12700" s="64"/>
    </row>
    <row r="12701" spans="5:5" x14ac:dyDescent="0.25">
      <c r="E12701" s="64"/>
    </row>
    <row r="12702" spans="5:5" x14ac:dyDescent="0.25">
      <c r="E12702" s="64"/>
    </row>
    <row r="12703" spans="5:5" x14ac:dyDescent="0.25">
      <c r="E12703" s="64"/>
    </row>
    <row r="12704" spans="5:5" x14ac:dyDescent="0.25">
      <c r="E12704" s="64"/>
    </row>
    <row r="12705" spans="5:5" x14ac:dyDescent="0.25">
      <c r="E12705"/>
    </row>
    <row r="12706" spans="5:5" x14ac:dyDescent="0.25">
      <c r="E12706" s="64"/>
    </row>
    <row r="12707" spans="5:5" x14ac:dyDescent="0.25">
      <c r="E12707" s="64"/>
    </row>
    <row r="12708" spans="5:5" x14ac:dyDescent="0.25">
      <c r="E12708" s="64"/>
    </row>
    <row r="12709" spans="5:5" x14ac:dyDescent="0.25">
      <c r="E12709" s="64"/>
    </row>
    <row r="12710" spans="5:5" x14ac:dyDescent="0.25">
      <c r="E12710" s="64"/>
    </row>
    <row r="12711" spans="5:5" x14ac:dyDescent="0.25">
      <c r="E12711" s="64"/>
    </row>
    <row r="12712" spans="5:5" x14ac:dyDescent="0.25">
      <c r="E12712" s="64"/>
    </row>
    <row r="12713" spans="5:5" x14ac:dyDescent="0.25">
      <c r="E12713" s="64"/>
    </row>
    <row r="12714" spans="5:5" x14ac:dyDescent="0.25">
      <c r="E12714" s="64"/>
    </row>
    <row r="12715" spans="5:5" x14ac:dyDescent="0.25">
      <c r="E12715"/>
    </row>
    <row r="12716" spans="5:5" x14ac:dyDescent="0.25">
      <c r="E12716" s="64"/>
    </row>
    <row r="12717" spans="5:5" x14ac:dyDescent="0.25">
      <c r="E12717" s="64"/>
    </row>
    <row r="12718" spans="5:5" x14ac:dyDescent="0.25">
      <c r="E12718" s="64"/>
    </row>
    <row r="12719" spans="5:5" x14ac:dyDescent="0.25">
      <c r="E12719" s="64"/>
    </row>
    <row r="12720" spans="5:5" x14ac:dyDescent="0.25">
      <c r="E12720" s="64"/>
    </row>
    <row r="12721" spans="5:5" x14ac:dyDescent="0.25">
      <c r="E12721" s="64"/>
    </row>
    <row r="12722" spans="5:5" x14ac:dyDescent="0.25">
      <c r="E12722" s="64"/>
    </row>
    <row r="12723" spans="5:5" x14ac:dyDescent="0.25">
      <c r="E12723" s="64"/>
    </row>
    <row r="12724" spans="5:5" x14ac:dyDescent="0.25">
      <c r="E12724" s="64"/>
    </row>
    <row r="12725" spans="5:5" x14ac:dyDescent="0.25">
      <c r="E12725" s="64"/>
    </row>
    <row r="12726" spans="5:5" x14ac:dyDescent="0.25">
      <c r="E12726" s="64"/>
    </row>
    <row r="12727" spans="5:5" x14ac:dyDescent="0.25">
      <c r="E12727" s="64"/>
    </row>
    <row r="12728" spans="5:5" x14ac:dyDescent="0.25">
      <c r="E12728" s="64"/>
    </row>
    <row r="12729" spans="5:5" x14ac:dyDescent="0.25">
      <c r="E12729" s="64"/>
    </row>
    <row r="12730" spans="5:5" x14ac:dyDescent="0.25">
      <c r="E12730" s="64"/>
    </row>
    <row r="12731" spans="5:5" x14ac:dyDescent="0.25">
      <c r="E12731"/>
    </row>
    <row r="12732" spans="5:5" x14ac:dyDescent="0.25">
      <c r="E12732" s="64"/>
    </row>
    <row r="12733" spans="5:5" x14ac:dyDescent="0.25">
      <c r="E12733" s="64"/>
    </row>
    <row r="12734" spans="5:5" x14ac:dyDescent="0.25">
      <c r="E12734"/>
    </row>
    <row r="12735" spans="5:5" x14ac:dyDescent="0.25">
      <c r="E12735" s="64"/>
    </row>
    <row r="12736" spans="5:5" x14ac:dyDescent="0.25">
      <c r="E12736" s="64"/>
    </row>
    <row r="12737" spans="5:5" x14ac:dyDescent="0.25">
      <c r="E12737" s="64"/>
    </row>
    <row r="12738" spans="5:5" x14ac:dyDescent="0.25">
      <c r="E12738"/>
    </row>
    <row r="12739" spans="5:5" x14ac:dyDescent="0.25">
      <c r="E12739" s="64"/>
    </row>
    <row r="12740" spans="5:5" x14ac:dyDescent="0.25">
      <c r="E12740" s="64"/>
    </row>
    <row r="12741" spans="5:5" x14ac:dyDescent="0.25">
      <c r="E12741"/>
    </row>
    <row r="12742" spans="5:5" x14ac:dyDescent="0.25">
      <c r="E12742" s="64"/>
    </row>
    <row r="12743" spans="5:5" x14ac:dyDescent="0.25">
      <c r="E12743" s="64"/>
    </row>
    <row r="12744" spans="5:5" x14ac:dyDescent="0.25">
      <c r="E12744" s="64"/>
    </row>
    <row r="12745" spans="5:5" x14ac:dyDescent="0.25">
      <c r="E12745" s="64"/>
    </row>
    <row r="12746" spans="5:5" x14ac:dyDescent="0.25">
      <c r="E12746"/>
    </row>
    <row r="12747" spans="5:5" x14ac:dyDescent="0.25">
      <c r="E12747" s="64"/>
    </row>
    <row r="12748" spans="5:5" x14ac:dyDescent="0.25">
      <c r="E12748"/>
    </row>
    <row r="12749" spans="5:5" x14ac:dyDescent="0.25">
      <c r="E12749" s="64"/>
    </row>
    <row r="12750" spans="5:5" x14ac:dyDescent="0.25">
      <c r="E12750" s="64"/>
    </row>
    <row r="12751" spans="5:5" x14ac:dyDescent="0.25">
      <c r="E12751" s="64"/>
    </row>
    <row r="12752" spans="5:5" x14ac:dyDescent="0.25">
      <c r="E12752" s="64"/>
    </row>
    <row r="12753" spans="5:5" x14ac:dyDescent="0.25">
      <c r="E12753" s="64"/>
    </row>
    <row r="12754" spans="5:5" x14ac:dyDescent="0.25">
      <c r="E12754" s="64"/>
    </row>
    <row r="12755" spans="5:5" x14ac:dyDescent="0.25">
      <c r="E12755"/>
    </row>
    <row r="12756" spans="5:5" x14ac:dyDescent="0.25">
      <c r="E12756" s="64"/>
    </row>
    <row r="12757" spans="5:5" x14ac:dyDescent="0.25">
      <c r="E12757" s="64"/>
    </row>
    <row r="12758" spans="5:5" x14ac:dyDescent="0.25">
      <c r="E12758" s="64"/>
    </row>
    <row r="12759" spans="5:5" x14ac:dyDescent="0.25">
      <c r="E12759" s="64"/>
    </row>
    <row r="12760" spans="5:5" x14ac:dyDescent="0.25">
      <c r="E12760"/>
    </row>
    <row r="12761" spans="5:5" x14ac:dyDescent="0.25">
      <c r="E12761" s="64"/>
    </row>
    <row r="12762" spans="5:5" x14ac:dyDescent="0.25">
      <c r="E12762" s="64"/>
    </row>
    <row r="12763" spans="5:5" x14ac:dyDescent="0.25">
      <c r="E12763" s="64"/>
    </row>
    <row r="12764" spans="5:5" x14ac:dyDescent="0.25">
      <c r="E12764" s="64"/>
    </row>
    <row r="12765" spans="5:5" x14ac:dyDescent="0.25">
      <c r="E12765" s="64"/>
    </row>
    <row r="12766" spans="5:5" x14ac:dyDescent="0.25">
      <c r="E12766" s="64"/>
    </row>
    <row r="12767" spans="5:5" x14ac:dyDescent="0.25">
      <c r="E12767" s="64"/>
    </row>
    <row r="12768" spans="5:5" x14ac:dyDescent="0.25">
      <c r="E12768" s="64"/>
    </row>
    <row r="12769" spans="5:5" x14ac:dyDescent="0.25">
      <c r="E12769" s="64"/>
    </row>
    <row r="12770" spans="5:5" x14ac:dyDescent="0.25">
      <c r="E12770" s="64"/>
    </row>
    <row r="12771" spans="5:5" x14ac:dyDescent="0.25">
      <c r="E12771" s="64"/>
    </row>
    <row r="12772" spans="5:5" x14ac:dyDescent="0.25">
      <c r="E12772" s="64"/>
    </row>
    <row r="12773" spans="5:5" x14ac:dyDescent="0.25">
      <c r="E12773" s="64"/>
    </row>
    <row r="12774" spans="5:5" x14ac:dyDescent="0.25">
      <c r="E12774" s="64"/>
    </row>
    <row r="12775" spans="5:5" x14ac:dyDescent="0.25">
      <c r="E12775" s="64"/>
    </row>
    <row r="12776" spans="5:5" x14ac:dyDescent="0.25">
      <c r="E12776"/>
    </row>
    <row r="12777" spans="5:5" x14ac:dyDescent="0.25">
      <c r="E12777"/>
    </row>
    <row r="12778" spans="5:5" x14ac:dyDescent="0.25">
      <c r="E12778"/>
    </row>
    <row r="12779" spans="5:5" x14ac:dyDescent="0.25">
      <c r="E12779" s="64"/>
    </row>
    <row r="12780" spans="5:5" x14ac:dyDescent="0.25">
      <c r="E12780" s="64"/>
    </row>
    <row r="12781" spans="5:5" x14ac:dyDescent="0.25">
      <c r="E12781"/>
    </row>
    <row r="12782" spans="5:5" x14ac:dyDescent="0.25">
      <c r="E12782" s="64"/>
    </row>
    <row r="12783" spans="5:5" x14ac:dyDescent="0.25">
      <c r="E12783"/>
    </row>
    <row r="12784" spans="5:5" x14ac:dyDescent="0.25">
      <c r="E12784" s="64"/>
    </row>
    <row r="12785" spans="5:5" x14ac:dyDescent="0.25">
      <c r="E12785" s="64"/>
    </row>
    <row r="12786" spans="5:5" x14ac:dyDescent="0.25">
      <c r="E12786" s="64"/>
    </row>
    <row r="12787" spans="5:5" x14ac:dyDescent="0.25">
      <c r="E12787" s="64"/>
    </row>
    <row r="12788" spans="5:5" x14ac:dyDescent="0.25">
      <c r="E12788" s="64"/>
    </row>
    <row r="12789" spans="5:5" x14ac:dyDescent="0.25">
      <c r="E12789" s="64"/>
    </row>
    <row r="12790" spans="5:5" x14ac:dyDescent="0.25">
      <c r="E12790" s="64"/>
    </row>
    <row r="12791" spans="5:5" x14ac:dyDescent="0.25">
      <c r="E12791" s="64"/>
    </row>
    <row r="12792" spans="5:5" x14ac:dyDescent="0.25">
      <c r="E12792" s="64"/>
    </row>
    <row r="12793" spans="5:5" x14ac:dyDescent="0.25">
      <c r="E12793" s="64"/>
    </row>
    <row r="12794" spans="5:5" x14ac:dyDescent="0.25">
      <c r="E12794" s="64"/>
    </row>
    <row r="12795" spans="5:5" x14ac:dyDescent="0.25">
      <c r="E12795" s="64"/>
    </row>
    <row r="12796" spans="5:5" x14ac:dyDescent="0.25">
      <c r="E12796" s="64"/>
    </row>
    <row r="12797" spans="5:5" x14ac:dyDescent="0.25">
      <c r="E12797" s="64"/>
    </row>
    <row r="12798" spans="5:5" x14ac:dyDescent="0.25">
      <c r="E12798" s="64"/>
    </row>
    <row r="12799" spans="5:5" x14ac:dyDescent="0.25">
      <c r="E12799" s="64"/>
    </row>
    <row r="12800" spans="5:5" x14ac:dyDescent="0.25">
      <c r="E12800" s="64"/>
    </row>
    <row r="12801" spans="5:5" x14ac:dyDescent="0.25">
      <c r="E12801" s="64"/>
    </row>
    <row r="12802" spans="5:5" x14ac:dyDescent="0.25">
      <c r="E12802" s="64"/>
    </row>
    <row r="12803" spans="5:5" x14ac:dyDescent="0.25">
      <c r="E12803" s="64"/>
    </row>
    <row r="12804" spans="5:5" x14ac:dyDescent="0.25">
      <c r="E12804" s="64"/>
    </row>
    <row r="12805" spans="5:5" x14ac:dyDescent="0.25">
      <c r="E12805" s="64"/>
    </row>
    <row r="12806" spans="5:5" x14ac:dyDescent="0.25">
      <c r="E12806"/>
    </row>
    <row r="12807" spans="5:5" x14ac:dyDescent="0.25">
      <c r="E12807" s="64"/>
    </row>
    <row r="12808" spans="5:5" x14ac:dyDescent="0.25">
      <c r="E12808"/>
    </row>
    <row r="12809" spans="5:5" x14ac:dyDescent="0.25">
      <c r="E12809"/>
    </row>
    <row r="12810" spans="5:5" x14ac:dyDescent="0.25">
      <c r="E12810" s="64"/>
    </row>
    <row r="12811" spans="5:5" x14ac:dyDescent="0.25">
      <c r="E12811" s="64"/>
    </row>
    <row r="12812" spans="5:5" x14ac:dyDescent="0.25">
      <c r="E12812" s="64"/>
    </row>
    <row r="12813" spans="5:5" x14ac:dyDescent="0.25">
      <c r="E12813" s="64"/>
    </row>
    <row r="12814" spans="5:5" x14ac:dyDescent="0.25">
      <c r="E12814" s="64"/>
    </row>
    <row r="12815" spans="5:5" x14ac:dyDescent="0.25">
      <c r="E12815"/>
    </row>
    <row r="12816" spans="5:5" x14ac:dyDescent="0.25">
      <c r="E12816" s="64"/>
    </row>
    <row r="12817" spans="5:5" x14ac:dyDescent="0.25">
      <c r="E12817" s="64"/>
    </row>
    <row r="12818" spans="5:5" x14ac:dyDescent="0.25">
      <c r="E12818" s="64"/>
    </row>
    <row r="12819" spans="5:5" x14ac:dyDescent="0.25">
      <c r="E12819" s="64"/>
    </row>
    <row r="12820" spans="5:5" x14ac:dyDescent="0.25">
      <c r="E12820" s="64"/>
    </row>
    <row r="12821" spans="5:5" x14ac:dyDescent="0.25">
      <c r="E12821" s="64"/>
    </row>
    <row r="12822" spans="5:5" x14ac:dyDescent="0.25">
      <c r="E12822" s="64"/>
    </row>
    <row r="12823" spans="5:5" x14ac:dyDescent="0.25">
      <c r="E12823" s="64"/>
    </row>
    <row r="12824" spans="5:5" x14ac:dyDescent="0.25">
      <c r="E12824" s="64"/>
    </row>
    <row r="12825" spans="5:5" x14ac:dyDescent="0.25">
      <c r="E12825" s="64"/>
    </row>
    <row r="12826" spans="5:5" x14ac:dyDescent="0.25">
      <c r="E12826" s="64"/>
    </row>
    <row r="12827" spans="5:5" x14ac:dyDescent="0.25">
      <c r="E12827"/>
    </row>
    <row r="12828" spans="5:5" x14ac:dyDescent="0.25">
      <c r="E12828"/>
    </row>
    <row r="12829" spans="5:5" x14ac:dyDescent="0.25">
      <c r="E12829" s="64"/>
    </row>
    <row r="12830" spans="5:5" x14ac:dyDescent="0.25">
      <c r="E12830" s="64"/>
    </row>
    <row r="12831" spans="5:5" x14ac:dyDescent="0.25">
      <c r="E12831"/>
    </row>
    <row r="12832" spans="5:5" x14ac:dyDescent="0.25">
      <c r="E12832" s="64"/>
    </row>
    <row r="12833" spans="5:5" x14ac:dyDescent="0.25">
      <c r="E12833" s="64"/>
    </row>
    <row r="12834" spans="5:5" x14ac:dyDescent="0.25">
      <c r="E12834" s="64"/>
    </row>
    <row r="12835" spans="5:5" x14ac:dyDescent="0.25">
      <c r="E12835" s="64"/>
    </row>
    <row r="12836" spans="5:5" x14ac:dyDescent="0.25">
      <c r="E12836"/>
    </row>
    <row r="12837" spans="5:5" x14ac:dyDescent="0.25">
      <c r="E12837"/>
    </row>
    <row r="12838" spans="5:5" x14ac:dyDescent="0.25">
      <c r="E12838" s="64"/>
    </row>
    <row r="12839" spans="5:5" x14ac:dyDescent="0.25">
      <c r="E12839" s="64"/>
    </row>
    <row r="12840" spans="5:5" x14ac:dyDescent="0.25">
      <c r="E12840" s="64"/>
    </row>
    <row r="12841" spans="5:5" x14ac:dyDescent="0.25">
      <c r="E12841" s="64"/>
    </row>
    <row r="12842" spans="5:5" x14ac:dyDescent="0.25">
      <c r="E12842" s="64"/>
    </row>
    <row r="12843" spans="5:5" x14ac:dyDescent="0.25">
      <c r="E12843"/>
    </row>
    <row r="12844" spans="5:5" x14ac:dyDescent="0.25">
      <c r="E12844" s="64"/>
    </row>
    <row r="12845" spans="5:5" x14ac:dyDescent="0.25">
      <c r="E12845" s="64"/>
    </row>
    <row r="12846" spans="5:5" x14ac:dyDescent="0.25">
      <c r="E12846" s="64"/>
    </row>
    <row r="12847" spans="5:5" x14ac:dyDescent="0.25">
      <c r="E12847" s="64"/>
    </row>
    <row r="12848" spans="5:5" x14ac:dyDescent="0.25">
      <c r="E12848" s="64"/>
    </row>
    <row r="12849" spans="5:5" x14ac:dyDescent="0.25">
      <c r="E12849"/>
    </row>
    <row r="12850" spans="5:5" x14ac:dyDescent="0.25">
      <c r="E12850" s="64"/>
    </row>
    <row r="12851" spans="5:5" x14ac:dyDescent="0.25">
      <c r="E12851"/>
    </row>
    <row r="12852" spans="5:5" x14ac:dyDescent="0.25">
      <c r="E12852" s="64"/>
    </row>
    <row r="12853" spans="5:5" x14ac:dyDescent="0.25">
      <c r="E12853" s="64"/>
    </row>
    <row r="12854" spans="5:5" x14ac:dyDescent="0.25">
      <c r="E12854" s="64"/>
    </row>
    <row r="12855" spans="5:5" x14ac:dyDescent="0.25">
      <c r="E12855" s="64"/>
    </row>
    <row r="12856" spans="5:5" x14ac:dyDescent="0.25">
      <c r="E12856" s="64"/>
    </row>
    <row r="12857" spans="5:5" x14ac:dyDescent="0.25">
      <c r="E12857"/>
    </row>
    <row r="12858" spans="5:5" x14ac:dyDescent="0.25">
      <c r="E12858" s="64"/>
    </row>
    <row r="12859" spans="5:5" x14ac:dyDescent="0.25">
      <c r="E12859" s="64"/>
    </row>
    <row r="12860" spans="5:5" x14ac:dyDescent="0.25">
      <c r="E12860" s="64"/>
    </row>
    <row r="12861" spans="5:5" x14ac:dyDescent="0.25">
      <c r="E12861"/>
    </row>
    <row r="12862" spans="5:5" x14ac:dyDescent="0.25">
      <c r="E12862" s="64"/>
    </row>
    <row r="12863" spans="5:5" x14ac:dyDescent="0.25">
      <c r="E12863" s="64"/>
    </row>
    <row r="12864" spans="5:5" x14ac:dyDescent="0.25">
      <c r="E12864" s="64"/>
    </row>
    <row r="12865" spans="5:5" x14ac:dyDescent="0.25">
      <c r="E12865" s="64"/>
    </row>
    <row r="12866" spans="5:5" x14ac:dyDescent="0.25">
      <c r="E12866"/>
    </row>
    <row r="12867" spans="5:5" x14ac:dyDescent="0.25">
      <c r="E12867" s="64"/>
    </row>
    <row r="12868" spans="5:5" x14ac:dyDescent="0.25">
      <c r="E12868"/>
    </row>
    <row r="12869" spans="5:5" x14ac:dyDescent="0.25">
      <c r="E12869" s="64"/>
    </row>
    <row r="12870" spans="5:5" x14ac:dyDescent="0.25">
      <c r="E12870"/>
    </row>
    <row r="12871" spans="5:5" x14ac:dyDescent="0.25">
      <c r="E12871" s="64"/>
    </row>
    <row r="12872" spans="5:5" x14ac:dyDescent="0.25">
      <c r="E12872" s="64"/>
    </row>
    <row r="12873" spans="5:5" x14ac:dyDescent="0.25">
      <c r="E12873" s="64"/>
    </row>
    <row r="12874" spans="5:5" x14ac:dyDescent="0.25">
      <c r="E12874" s="64"/>
    </row>
    <row r="12875" spans="5:5" x14ac:dyDescent="0.25">
      <c r="E12875"/>
    </row>
    <row r="12876" spans="5:5" x14ac:dyDescent="0.25">
      <c r="E12876"/>
    </row>
    <row r="12877" spans="5:5" x14ac:dyDescent="0.25">
      <c r="E12877" s="64"/>
    </row>
    <row r="12878" spans="5:5" x14ac:dyDescent="0.25">
      <c r="E12878" s="64"/>
    </row>
    <row r="12879" spans="5:5" x14ac:dyDescent="0.25">
      <c r="E12879" s="64"/>
    </row>
    <row r="12880" spans="5:5" x14ac:dyDescent="0.25">
      <c r="E12880" s="64"/>
    </row>
    <row r="12881" spans="5:5" x14ac:dyDescent="0.25">
      <c r="E12881"/>
    </row>
    <row r="12882" spans="5:5" x14ac:dyDescent="0.25">
      <c r="E12882" s="64"/>
    </row>
    <row r="12883" spans="5:5" x14ac:dyDescent="0.25">
      <c r="E12883" s="64"/>
    </row>
    <row r="12884" spans="5:5" x14ac:dyDescent="0.25">
      <c r="E12884"/>
    </row>
    <row r="12885" spans="5:5" x14ac:dyDescent="0.25">
      <c r="E12885" s="64"/>
    </row>
    <row r="12886" spans="5:5" x14ac:dyDescent="0.25">
      <c r="E12886" s="64"/>
    </row>
    <row r="12887" spans="5:5" x14ac:dyDescent="0.25">
      <c r="E12887" s="64"/>
    </row>
    <row r="12888" spans="5:5" x14ac:dyDescent="0.25">
      <c r="E12888" s="64"/>
    </row>
    <row r="12889" spans="5:5" x14ac:dyDescent="0.25">
      <c r="E12889" s="64"/>
    </row>
    <row r="12890" spans="5:5" x14ac:dyDescent="0.25">
      <c r="E12890" s="64"/>
    </row>
    <row r="12891" spans="5:5" x14ac:dyDescent="0.25">
      <c r="E12891"/>
    </row>
    <row r="12892" spans="5:5" x14ac:dyDescent="0.25">
      <c r="E12892" s="64"/>
    </row>
    <row r="12893" spans="5:5" x14ac:dyDescent="0.25">
      <c r="E12893"/>
    </row>
    <row r="12894" spans="5:5" x14ac:dyDescent="0.25">
      <c r="E12894" s="64"/>
    </row>
    <row r="12895" spans="5:5" x14ac:dyDescent="0.25">
      <c r="E12895" s="64"/>
    </row>
    <row r="12896" spans="5:5" x14ac:dyDescent="0.25">
      <c r="E12896" s="64"/>
    </row>
    <row r="12897" spans="5:5" x14ac:dyDescent="0.25">
      <c r="E12897" s="64"/>
    </row>
    <row r="12898" spans="5:5" x14ac:dyDescent="0.25">
      <c r="E12898" s="64"/>
    </row>
    <row r="12899" spans="5:5" x14ac:dyDescent="0.25">
      <c r="E12899" s="64"/>
    </row>
    <row r="12900" spans="5:5" x14ac:dyDescent="0.25">
      <c r="E12900" s="64"/>
    </row>
    <row r="12901" spans="5:5" x14ac:dyDescent="0.25">
      <c r="E12901" s="64"/>
    </row>
    <row r="12902" spans="5:5" x14ac:dyDescent="0.25">
      <c r="E12902" s="64"/>
    </row>
    <row r="12903" spans="5:5" x14ac:dyDescent="0.25">
      <c r="E12903" s="64"/>
    </row>
    <row r="12904" spans="5:5" x14ac:dyDescent="0.25">
      <c r="E12904" s="64"/>
    </row>
    <row r="12905" spans="5:5" x14ac:dyDescent="0.25">
      <c r="E12905" s="64"/>
    </row>
    <row r="12906" spans="5:5" x14ac:dyDescent="0.25">
      <c r="E12906" s="64"/>
    </row>
    <row r="12907" spans="5:5" x14ac:dyDescent="0.25">
      <c r="E12907" s="64"/>
    </row>
    <row r="12908" spans="5:5" x14ac:dyDescent="0.25">
      <c r="E12908" s="64"/>
    </row>
    <row r="12909" spans="5:5" x14ac:dyDescent="0.25">
      <c r="E12909" s="64"/>
    </row>
    <row r="12910" spans="5:5" x14ac:dyDescent="0.25">
      <c r="E12910" s="64"/>
    </row>
    <row r="12911" spans="5:5" x14ac:dyDescent="0.25">
      <c r="E12911" s="64"/>
    </row>
    <row r="12912" spans="5:5" x14ac:dyDescent="0.25">
      <c r="E12912" s="64"/>
    </row>
    <row r="12913" spans="5:5" x14ac:dyDescent="0.25">
      <c r="E12913" s="64"/>
    </row>
    <row r="12914" spans="5:5" x14ac:dyDescent="0.25">
      <c r="E12914" s="64"/>
    </row>
    <row r="12915" spans="5:5" x14ac:dyDescent="0.25">
      <c r="E12915" s="64"/>
    </row>
    <row r="12916" spans="5:5" x14ac:dyDescent="0.25">
      <c r="E12916" s="64"/>
    </row>
    <row r="12917" spans="5:5" x14ac:dyDescent="0.25">
      <c r="E12917" s="64"/>
    </row>
    <row r="12918" spans="5:5" x14ac:dyDescent="0.25">
      <c r="E12918" s="64"/>
    </row>
    <row r="12919" spans="5:5" x14ac:dyDescent="0.25">
      <c r="E12919" s="64"/>
    </row>
    <row r="12920" spans="5:5" x14ac:dyDescent="0.25">
      <c r="E12920" s="64"/>
    </row>
    <row r="12921" spans="5:5" x14ac:dyDescent="0.25">
      <c r="E12921" s="64"/>
    </row>
    <row r="12922" spans="5:5" x14ac:dyDescent="0.25">
      <c r="E12922"/>
    </row>
    <row r="12923" spans="5:5" x14ac:dyDescent="0.25">
      <c r="E12923" s="64"/>
    </row>
    <row r="12924" spans="5:5" x14ac:dyDescent="0.25">
      <c r="E12924" s="64"/>
    </row>
    <row r="12925" spans="5:5" x14ac:dyDescent="0.25">
      <c r="E12925" s="64"/>
    </row>
    <row r="12926" spans="5:5" x14ac:dyDescent="0.25">
      <c r="E12926"/>
    </row>
    <row r="12927" spans="5:5" x14ac:dyDescent="0.25">
      <c r="E12927"/>
    </row>
    <row r="12928" spans="5:5" x14ac:dyDescent="0.25">
      <c r="E12928" s="64"/>
    </row>
    <row r="12929" spans="5:5" x14ac:dyDescent="0.25">
      <c r="E12929"/>
    </row>
    <row r="12930" spans="5:5" x14ac:dyDescent="0.25">
      <c r="E12930" s="64"/>
    </row>
    <row r="12931" spans="5:5" x14ac:dyDescent="0.25">
      <c r="E12931" s="64"/>
    </row>
    <row r="12932" spans="5:5" x14ac:dyDescent="0.25">
      <c r="E12932" s="64"/>
    </row>
    <row r="12933" spans="5:5" x14ac:dyDescent="0.25">
      <c r="E12933" s="64"/>
    </row>
    <row r="12934" spans="5:5" x14ac:dyDescent="0.25">
      <c r="E12934" s="64"/>
    </row>
    <row r="12935" spans="5:5" x14ac:dyDescent="0.25">
      <c r="E12935" s="64"/>
    </row>
    <row r="12936" spans="5:5" x14ac:dyDescent="0.25">
      <c r="E12936" s="64"/>
    </row>
    <row r="12937" spans="5:5" x14ac:dyDescent="0.25">
      <c r="E12937" s="64"/>
    </row>
    <row r="12938" spans="5:5" x14ac:dyDescent="0.25">
      <c r="E12938" s="64"/>
    </row>
    <row r="12939" spans="5:5" x14ac:dyDescent="0.25">
      <c r="E12939" s="64"/>
    </row>
    <row r="12940" spans="5:5" x14ac:dyDescent="0.25">
      <c r="E12940" s="64"/>
    </row>
    <row r="12941" spans="5:5" x14ac:dyDescent="0.25">
      <c r="E12941"/>
    </row>
    <row r="12942" spans="5:5" x14ac:dyDescent="0.25">
      <c r="E12942" s="64"/>
    </row>
    <row r="12943" spans="5:5" x14ac:dyDescent="0.25">
      <c r="E12943"/>
    </row>
    <row r="12944" spans="5:5" x14ac:dyDescent="0.25">
      <c r="E12944" s="64"/>
    </row>
    <row r="12945" spans="5:5" x14ac:dyDescent="0.25">
      <c r="E12945" s="64"/>
    </row>
    <row r="12946" spans="5:5" x14ac:dyDescent="0.25">
      <c r="E12946" s="64"/>
    </row>
    <row r="12947" spans="5:5" x14ac:dyDescent="0.25">
      <c r="E12947"/>
    </row>
    <row r="12948" spans="5:5" x14ac:dyDescent="0.25">
      <c r="E12948" s="64"/>
    </row>
    <row r="12949" spans="5:5" x14ac:dyDescent="0.25">
      <c r="E12949" s="64"/>
    </row>
    <row r="12950" spans="5:5" x14ac:dyDescent="0.25">
      <c r="E12950" s="64"/>
    </row>
    <row r="12951" spans="5:5" x14ac:dyDescent="0.25">
      <c r="E12951"/>
    </row>
    <row r="12952" spans="5:5" x14ac:dyDescent="0.25">
      <c r="E12952"/>
    </row>
    <row r="12953" spans="5:5" x14ac:dyDescent="0.25">
      <c r="E12953" s="64"/>
    </row>
    <row r="12954" spans="5:5" x14ac:dyDescent="0.25">
      <c r="E12954" s="64"/>
    </row>
    <row r="12955" spans="5:5" x14ac:dyDescent="0.25">
      <c r="E12955" s="64"/>
    </row>
    <row r="12956" spans="5:5" x14ac:dyDescent="0.25">
      <c r="E12956"/>
    </row>
    <row r="12957" spans="5:5" x14ac:dyDescent="0.25">
      <c r="E12957" s="64"/>
    </row>
    <row r="12958" spans="5:5" x14ac:dyDescent="0.25">
      <c r="E12958" s="64"/>
    </row>
    <row r="12959" spans="5:5" x14ac:dyDescent="0.25">
      <c r="E12959" s="64"/>
    </row>
    <row r="12960" spans="5:5" x14ac:dyDescent="0.25">
      <c r="E12960"/>
    </row>
    <row r="12961" spans="5:5" x14ac:dyDescent="0.25">
      <c r="E12961" s="64"/>
    </row>
    <row r="12962" spans="5:5" x14ac:dyDescent="0.25">
      <c r="E12962"/>
    </row>
    <row r="12963" spans="5:5" x14ac:dyDescent="0.25">
      <c r="E12963" s="64"/>
    </row>
    <row r="12964" spans="5:5" x14ac:dyDescent="0.25">
      <c r="E12964" s="64"/>
    </row>
    <row r="12965" spans="5:5" x14ac:dyDescent="0.25">
      <c r="E12965" s="64"/>
    </row>
    <row r="12966" spans="5:5" x14ac:dyDescent="0.25">
      <c r="E12966" s="64"/>
    </row>
    <row r="12967" spans="5:5" x14ac:dyDescent="0.25">
      <c r="E12967"/>
    </row>
    <row r="12968" spans="5:5" x14ac:dyDescent="0.25">
      <c r="E12968"/>
    </row>
    <row r="12969" spans="5:5" x14ac:dyDescent="0.25">
      <c r="E12969" s="64"/>
    </row>
    <row r="12970" spans="5:5" x14ac:dyDescent="0.25">
      <c r="E12970" s="64"/>
    </row>
    <row r="12971" spans="5:5" x14ac:dyDescent="0.25">
      <c r="E12971"/>
    </row>
    <row r="12972" spans="5:5" x14ac:dyDescent="0.25">
      <c r="E12972" s="64"/>
    </row>
    <row r="12973" spans="5:5" x14ac:dyDescent="0.25">
      <c r="E12973" s="64"/>
    </row>
    <row r="12974" spans="5:5" x14ac:dyDescent="0.25">
      <c r="E12974"/>
    </row>
    <row r="12975" spans="5:5" x14ac:dyDescent="0.25">
      <c r="E12975" s="64"/>
    </row>
    <row r="12976" spans="5:5" x14ac:dyDescent="0.25">
      <c r="E12976" s="64"/>
    </row>
    <row r="12977" spans="5:5" x14ac:dyDescent="0.25">
      <c r="E12977" s="64"/>
    </row>
    <row r="12978" spans="5:5" x14ac:dyDescent="0.25">
      <c r="E12978" s="64"/>
    </row>
    <row r="12979" spans="5:5" x14ac:dyDescent="0.25">
      <c r="E12979" s="64"/>
    </row>
    <row r="12980" spans="5:5" x14ac:dyDescent="0.25">
      <c r="E12980" s="64"/>
    </row>
    <row r="12981" spans="5:5" x14ac:dyDescent="0.25">
      <c r="E12981" s="64"/>
    </row>
    <row r="12982" spans="5:5" x14ac:dyDescent="0.25">
      <c r="E12982"/>
    </row>
    <row r="12983" spans="5:5" x14ac:dyDescent="0.25">
      <c r="E12983"/>
    </row>
    <row r="12984" spans="5:5" x14ac:dyDescent="0.25">
      <c r="E12984" s="64"/>
    </row>
    <row r="12985" spans="5:5" x14ac:dyDescent="0.25">
      <c r="E12985" s="64"/>
    </row>
    <row r="12986" spans="5:5" x14ac:dyDescent="0.25">
      <c r="E12986" s="64"/>
    </row>
    <row r="12987" spans="5:5" x14ac:dyDescent="0.25">
      <c r="E12987" s="64"/>
    </row>
    <row r="12988" spans="5:5" x14ac:dyDescent="0.25">
      <c r="E12988" s="64"/>
    </row>
    <row r="12989" spans="5:5" x14ac:dyDescent="0.25">
      <c r="E12989" s="64"/>
    </row>
    <row r="12990" spans="5:5" x14ac:dyDescent="0.25">
      <c r="E12990"/>
    </row>
    <row r="12991" spans="5:5" x14ac:dyDescent="0.25">
      <c r="E12991" s="64"/>
    </row>
    <row r="12992" spans="5:5" x14ac:dyDescent="0.25">
      <c r="E12992" s="64"/>
    </row>
    <row r="12993" spans="5:5" x14ac:dyDescent="0.25">
      <c r="E12993" s="64"/>
    </row>
    <row r="12994" spans="5:5" x14ac:dyDescent="0.25">
      <c r="E12994"/>
    </row>
    <row r="12995" spans="5:5" x14ac:dyDescent="0.25">
      <c r="E12995" s="64"/>
    </row>
    <row r="12996" spans="5:5" x14ac:dyDescent="0.25">
      <c r="E12996" s="64"/>
    </row>
    <row r="12997" spans="5:5" x14ac:dyDescent="0.25">
      <c r="E12997" s="64"/>
    </row>
    <row r="12998" spans="5:5" x14ac:dyDescent="0.25">
      <c r="E12998" s="64"/>
    </row>
    <row r="12999" spans="5:5" x14ac:dyDescent="0.25">
      <c r="E12999" s="64"/>
    </row>
    <row r="13000" spans="5:5" x14ac:dyDescent="0.25">
      <c r="E13000"/>
    </row>
    <row r="13001" spans="5:5" x14ac:dyDescent="0.25">
      <c r="E13001"/>
    </row>
    <row r="13002" spans="5:5" x14ac:dyDescent="0.25">
      <c r="E13002" s="64"/>
    </row>
    <row r="13003" spans="5:5" x14ac:dyDescent="0.25">
      <c r="E13003" s="64"/>
    </row>
    <row r="13004" spans="5:5" x14ac:dyDescent="0.25">
      <c r="E13004" s="64"/>
    </row>
    <row r="13005" spans="5:5" x14ac:dyDescent="0.25">
      <c r="E13005" s="64"/>
    </row>
    <row r="13006" spans="5:5" x14ac:dyDescent="0.25">
      <c r="E13006" s="64"/>
    </row>
    <row r="13007" spans="5:5" x14ac:dyDescent="0.25">
      <c r="E13007" s="64"/>
    </row>
    <row r="13008" spans="5:5" x14ac:dyDescent="0.25">
      <c r="E13008" s="64"/>
    </row>
    <row r="13009" spans="5:5" x14ac:dyDescent="0.25">
      <c r="E13009" s="64"/>
    </row>
    <row r="13010" spans="5:5" x14ac:dyDescent="0.25">
      <c r="E13010" s="64"/>
    </row>
    <row r="13011" spans="5:5" x14ac:dyDescent="0.25">
      <c r="E13011" s="64"/>
    </row>
    <row r="13012" spans="5:5" x14ac:dyDescent="0.25">
      <c r="E13012"/>
    </row>
    <row r="13013" spans="5:5" x14ac:dyDescent="0.25">
      <c r="E13013" s="64"/>
    </row>
    <row r="13014" spans="5:5" x14ac:dyDescent="0.25">
      <c r="E13014"/>
    </row>
    <row r="13015" spans="5:5" x14ac:dyDescent="0.25">
      <c r="E13015" s="64"/>
    </row>
    <row r="13016" spans="5:5" x14ac:dyDescent="0.25">
      <c r="E13016" s="64"/>
    </row>
    <row r="13017" spans="5:5" x14ac:dyDescent="0.25">
      <c r="E13017"/>
    </row>
    <row r="13018" spans="5:5" x14ac:dyDescent="0.25">
      <c r="E13018" s="64"/>
    </row>
    <row r="13019" spans="5:5" x14ac:dyDescent="0.25">
      <c r="E13019" s="64"/>
    </row>
    <row r="13020" spans="5:5" x14ac:dyDescent="0.25">
      <c r="E13020" s="64"/>
    </row>
    <row r="13021" spans="5:5" x14ac:dyDescent="0.25">
      <c r="E13021" s="64"/>
    </row>
    <row r="13022" spans="5:5" x14ac:dyDescent="0.25">
      <c r="E13022" s="64"/>
    </row>
    <row r="13023" spans="5:5" x14ac:dyDescent="0.25">
      <c r="E13023" s="64"/>
    </row>
    <row r="13024" spans="5:5" x14ac:dyDescent="0.25">
      <c r="E13024" s="64"/>
    </row>
    <row r="13025" spans="5:5" x14ac:dyDescent="0.25">
      <c r="E13025" s="64"/>
    </row>
    <row r="13026" spans="5:5" x14ac:dyDescent="0.25">
      <c r="E13026" s="64"/>
    </row>
    <row r="13027" spans="5:5" x14ac:dyDescent="0.25">
      <c r="E13027" s="64"/>
    </row>
    <row r="13028" spans="5:5" x14ac:dyDescent="0.25">
      <c r="E13028" s="64"/>
    </row>
    <row r="13029" spans="5:5" x14ac:dyDescent="0.25">
      <c r="E13029" s="64"/>
    </row>
    <row r="13030" spans="5:5" x14ac:dyDescent="0.25">
      <c r="E13030" s="64"/>
    </row>
    <row r="13031" spans="5:5" x14ac:dyDescent="0.25">
      <c r="E13031" s="64"/>
    </row>
    <row r="13032" spans="5:5" x14ac:dyDescent="0.25">
      <c r="E13032" s="64"/>
    </row>
    <row r="13033" spans="5:5" x14ac:dyDescent="0.25">
      <c r="E13033" s="64"/>
    </row>
    <row r="13034" spans="5:5" x14ac:dyDescent="0.25">
      <c r="E13034"/>
    </row>
    <row r="13035" spans="5:5" x14ac:dyDescent="0.25">
      <c r="E13035" s="64"/>
    </row>
    <row r="13036" spans="5:5" x14ac:dyDescent="0.25">
      <c r="E13036"/>
    </row>
    <row r="13037" spans="5:5" x14ac:dyDescent="0.25">
      <c r="E13037" s="64"/>
    </row>
    <row r="13038" spans="5:5" x14ac:dyDescent="0.25">
      <c r="E13038"/>
    </row>
    <row r="13039" spans="5:5" x14ac:dyDescent="0.25">
      <c r="E13039" s="64"/>
    </row>
    <row r="13040" spans="5:5" x14ac:dyDescent="0.25">
      <c r="E13040" s="64"/>
    </row>
    <row r="13041" spans="5:5" x14ac:dyDescent="0.25">
      <c r="E13041" s="64"/>
    </row>
    <row r="13042" spans="5:5" x14ac:dyDescent="0.25">
      <c r="E13042" s="64"/>
    </row>
    <row r="13043" spans="5:5" x14ac:dyDescent="0.25">
      <c r="E13043" s="64"/>
    </row>
    <row r="13044" spans="5:5" x14ac:dyDescent="0.25">
      <c r="E13044"/>
    </row>
    <row r="13045" spans="5:5" x14ac:dyDescent="0.25">
      <c r="E13045"/>
    </row>
    <row r="13046" spans="5:5" x14ac:dyDescent="0.25">
      <c r="E13046" s="64"/>
    </row>
    <row r="13047" spans="5:5" x14ac:dyDescent="0.25">
      <c r="E13047" s="64"/>
    </row>
    <row r="13048" spans="5:5" x14ac:dyDescent="0.25">
      <c r="E13048" s="64"/>
    </row>
    <row r="13049" spans="5:5" x14ac:dyDescent="0.25">
      <c r="E13049" s="64"/>
    </row>
    <row r="13050" spans="5:5" x14ac:dyDescent="0.25">
      <c r="E13050" s="64"/>
    </row>
    <row r="13051" spans="5:5" x14ac:dyDescent="0.25">
      <c r="E13051" s="64"/>
    </row>
    <row r="13052" spans="5:5" x14ac:dyDescent="0.25">
      <c r="E13052"/>
    </row>
    <row r="13053" spans="5:5" x14ac:dyDescent="0.25">
      <c r="E13053" s="64"/>
    </row>
    <row r="13054" spans="5:5" x14ac:dyDescent="0.25">
      <c r="E13054" s="64"/>
    </row>
    <row r="13055" spans="5:5" x14ac:dyDescent="0.25">
      <c r="E13055" s="64"/>
    </row>
    <row r="13056" spans="5:5" x14ac:dyDescent="0.25">
      <c r="E13056" s="64"/>
    </row>
    <row r="13057" spans="5:5" x14ac:dyDescent="0.25">
      <c r="E13057" s="64"/>
    </row>
    <row r="13058" spans="5:5" x14ac:dyDescent="0.25">
      <c r="E13058" s="64"/>
    </row>
    <row r="13059" spans="5:5" x14ac:dyDescent="0.25">
      <c r="E13059" s="64"/>
    </row>
    <row r="13060" spans="5:5" x14ac:dyDescent="0.25">
      <c r="E13060"/>
    </row>
    <row r="13061" spans="5:5" x14ac:dyDescent="0.25">
      <c r="E13061" s="64"/>
    </row>
    <row r="13062" spans="5:5" x14ac:dyDescent="0.25">
      <c r="E13062" s="64"/>
    </row>
    <row r="13063" spans="5:5" x14ac:dyDescent="0.25">
      <c r="E13063" s="64"/>
    </row>
    <row r="13064" spans="5:5" x14ac:dyDescent="0.25">
      <c r="E13064" s="64"/>
    </row>
    <row r="13065" spans="5:5" x14ac:dyDescent="0.25">
      <c r="E13065" s="64"/>
    </row>
    <row r="13066" spans="5:5" x14ac:dyDescent="0.25">
      <c r="E13066" s="64"/>
    </row>
    <row r="13067" spans="5:5" x14ac:dyDescent="0.25">
      <c r="E13067" s="64"/>
    </row>
    <row r="13068" spans="5:5" x14ac:dyDescent="0.25">
      <c r="E13068" s="64"/>
    </row>
    <row r="13069" spans="5:5" x14ac:dyDescent="0.25">
      <c r="E13069" s="64"/>
    </row>
    <row r="13070" spans="5:5" x14ac:dyDescent="0.25">
      <c r="E13070" s="64"/>
    </row>
    <row r="13071" spans="5:5" x14ac:dyDescent="0.25">
      <c r="E13071" s="64"/>
    </row>
    <row r="13072" spans="5:5" x14ac:dyDescent="0.25">
      <c r="E13072" s="64"/>
    </row>
    <row r="13073" spans="5:5" x14ac:dyDescent="0.25">
      <c r="E13073" s="64"/>
    </row>
    <row r="13074" spans="5:5" x14ac:dyDescent="0.25">
      <c r="E13074"/>
    </row>
    <row r="13075" spans="5:5" x14ac:dyDescent="0.25">
      <c r="E13075" s="64"/>
    </row>
    <row r="13076" spans="5:5" x14ac:dyDescent="0.25">
      <c r="E13076" s="64"/>
    </row>
    <row r="13077" spans="5:5" x14ac:dyDescent="0.25">
      <c r="E13077"/>
    </row>
    <row r="13078" spans="5:5" x14ac:dyDescent="0.25">
      <c r="E13078"/>
    </row>
    <row r="13079" spans="5:5" x14ac:dyDescent="0.25">
      <c r="E13079"/>
    </row>
    <row r="13080" spans="5:5" x14ac:dyDescent="0.25">
      <c r="E13080" s="64"/>
    </row>
    <row r="13081" spans="5:5" x14ac:dyDescent="0.25">
      <c r="E13081" s="64"/>
    </row>
    <row r="13082" spans="5:5" x14ac:dyDescent="0.25">
      <c r="E13082" s="64"/>
    </row>
    <row r="13083" spans="5:5" x14ac:dyDescent="0.25">
      <c r="E13083" s="64"/>
    </row>
    <row r="13084" spans="5:5" x14ac:dyDescent="0.25">
      <c r="E13084"/>
    </row>
    <row r="13085" spans="5:5" x14ac:dyDescent="0.25">
      <c r="E13085" s="64"/>
    </row>
    <row r="13086" spans="5:5" x14ac:dyDescent="0.25">
      <c r="E13086" s="64"/>
    </row>
    <row r="13087" spans="5:5" x14ac:dyDescent="0.25">
      <c r="E13087" s="64"/>
    </row>
    <row r="13088" spans="5:5" x14ac:dyDescent="0.25">
      <c r="E13088" s="64"/>
    </row>
    <row r="13089" spans="5:5" x14ac:dyDescent="0.25">
      <c r="E13089" s="64"/>
    </row>
    <row r="13090" spans="5:5" x14ac:dyDescent="0.25">
      <c r="E13090" s="64"/>
    </row>
    <row r="13091" spans="5:5" x14ac:dyDescent="0.25">
      <c r="E13091" s="64"/>
    </row>
    <row r="13092" spans="5:5" x14ac:dyDescent="0.25">
      <c r="E13092" s="64"/>
    </row>
    <row r="13093" spans="5:5" x14ac:dyDescent="0.25">
      <c r="E13093" s="64"/>
    </row>
    <row r="13094" spans="5:5" x14ac:dyDescent="0.25">
      <c r="E13094" s="64"/>
    </row>
    <row r="13095" spans="5:5" x14ac:dyDescent="0.25">
      <c r="E13095" s="64"/>
    </row>
    <row r="13096" spans="5:5" x14ac:dyDescent="0.25">
      <c r="E13096" s="64"/>
    </row>
    <row r="13097" spans="5:5" x14ac:dyDescent="0.25">
      <c r="E13097" s="64"/>
    </row>
    <row r="13098" spans="5:5" x14ac:dyDescent="0.25">
      <c r="E13098"/>
    </row>
    <row r="13099" spans="5:5" x14ac:dyDescent="0.25">
      <c r="E13099"/>
    </row>
    <row r="13100" spans="5:5" x14ac:dyDescent="0.25">
      <c r="E13100"/>
    </row>
    <row r="13101" spans="5:5" x14ac:dyDescent="0.25">
      <c r="E13101" s="64"/>
    </row>
    <row r="13102" spans="5:5" x14ac:dyDescent="0.25">
      <c r="E13102" s="64"/>
    </row>
    <row r="13103" spans="5:5" x14ac:dyDescent="0.25">
      <c r="E13103" s="64"/>
    </row>
    <row r="13104" spans="5:5" x14ac:dyDescent="0.25">
      <c r="E13104" s="64"/>
    </row>
    <row r="13105" spans="5:5" x14ac:dyDescent="0.25">
      <c r="E13105" s="64"/>
    </row>
    <row r="13106" spans="5:5" x14ac:dyDescent="0.25">
      <c r="E13106"/>
    </row>
    <row r="13107" spans="5:5" x14ac:dyDescent="0.25">
      <c r="E13107" s="64"/>
    </row>
    <row r="13108" spans="5:5" x14ac:dyDescent="0.25">
      <c r="E13108" s="64"/>
    </row>
    <row r="13109" spans="5:5" x14ac:dyDescent="0.25">
      <c r="E13109" s="64"/>
    </row>
    <row r="13110" spans="5:5" x14ac:dyDescent="0.25">
      <c r="E13110" s="64"/>
    </row>
    <row r="13111" spans="5:5" x14ac:dyDescent="0.25">
      <c r="E13111" s="64"/>
    </row>
    <row r="13112" spans="5:5" x14ac:dyDescent="0.25">
      <c r="E13112" s="64"/>
    </row>
    <row r="13113" spans="5:5" x14ac:dyDescent="0.25">
      <c r="E13113" s="64"/>
    </row>
    <row r="13114" spans="5:5" x14ac:dyDescent="0.25">
      <c r="E13114" s="64"/>
    </row>
    <row r="13115" spans="5:5" x14ac:dyDescent="0.25">
      <c r="E13115"/>
    </row>
    <row r="13116" spans="5:5" x14ac:dyDescent="0.25">
      <c r="E13116" s="64"/>
    </row>
    <row r="13117" spans="5:5" x14ac:dyDescent="0.25">
      <c r="E13117" s="64"/>
    </row>
    <row r="13118" spans="5:5" x14ac:dyDescent="0.25">
      <c r="E13118" s="64"/>
    </row>
    <row r="13119" spans="5:5" x14ac:dyDescent="0.25">
      <c r="E13119"/>
    </row>
    <row r="13120" spans="5:5" x14ac:dyDescent="0.25">
      <c r="E13120"/>
    </row>
    <row r="13121" spans="5:5" x14ac:dyDescent="0.25">
      <c r="E13121" s="64"/>
    </row>
    <row r="13122" spans="5:5" x14ac:dyDescent="0.25">
      <c r="E13122" s="64"/>
    </row>
    <row r="13123" spans="5:5" x14ac:dyDescent="0.25">
      <c r="E13123" s="64"/>
    </row>
    <row r="13124" spans="5:5" x14ac:dyDescent="0.25">
      <c r="E13124" s="64"/>
    </row>
    <row r="13125" spans="5:5" x14ac:dyDescent="0.25">
      <c r="E13125" s="64"/>
    </row>
    <row r="13126" spans="5:5" x14ac:dyDescent="0.25">
      <c r="E13126" s="64"/>
    </row>
    <row r="13127" spans="5:5" x14ac:dyDescent="0.25">
      <c r="E13127" s="64"/>
    </row>
    <row r="13128" spans="5:5" x14ac:dyDescent="0.25">
      <c r="E13128" s="64"/>
    </row>
    <row r="13129" spans="5:5" x14ac:dyDescent="0.25">
      <c r="E13129" s="64"/>
    </row>
    <row r="13130" spans="5:5" x14ac:dyDescent="0.25">
      <c r="E13130" s="64"/>
    </row>
    <row r="13131" spans="5:5" x14ac:dyDescent="0.25">
      <c r="E13131" s="64"/>
    </row>
    <row r="13132" spans="5:5" x14ac:dyDescent="0.25">
      <c r="E13132" s="64"/>
    </row>
    <row r="13133" spans="5:5" x14ac:dyDescent="0.25">
      <c r="E13133"/>
    </row>
    <row r="13134" spans="5:5" x14ac:dyDescent="0.25">
      <c r="E13134" s="64"/>
    </row>
    <row r="13135" spans="5:5" x14ac:dyDescent="0.25">
      <c r="E13135" s="64"/>
    </row>
    <row r="13136" spans="5:5" x14ac:dyDescent="0.25">
      <c r="E13136" s="64"/>
    </row>
    <row r="13137" spans="5:5" x14ac:dyDescent="0.25">
      <c r="E13137" s="64"/>
    </row>
    <row r="13138" spans="5:5" x14ac:dyDescent="0.25">
      <c r="E13138"/>
    </row>
    <row r="13139" spans="5:5" x14ac:dyDescent="0.25">
      <c r="E13139" s="64"/>
    </row>
    <row r="13140" spans="5:5" x14ac:dyDescent="0.25">
      <c r="E13140" s="64"/>
    </row>
    <row r="13141" spans="5:5" x14ac:dyDescent="0.25">
      <c r="E13141" s="64"/>
    </row>
    <row r="13142" spans="5:5" x14ac:dyDescent="0.25">
      <c r="E13142" s="64"/>
    </row>
    <row r="13143" spans="5:5" x14ac:dyDescent="0.25">
      <c r="E13143" s="64"/>
    </row>
    <row r="13144" spans="5:5" x14ac:dyDescent="0.25">
      <c r="E13144" s="64"/>
    </row>
    <row r="13145" spans="5:5" x14ac:dyDescent="0.25">
      <c r="E13145" s="64"/>
    </row>
    <row r="13146" spans="5:5" x14ac:dyDescent="0.25">
      <c r="E13146" s="64"/>
    </row>
    <row r="13147" spans="5:5" x14ac:dyDescent="0.25">
      <c r="E13147" s="64"/>
    </row>
    <row r="13148" spans="5:5" x14ac:dyDescent="0.25">
      <c r="E13148" s="64"/>
    </row>
    <row r="13149" spans="5:5" x14ac:dyDescent="0.25">
      <c r="E13149" s="64"/>
    </row>
    <row r="13150" spans="5:5" x14ac:dyDescent="0.25">
      <c r="E13150" s="64"/>
    </row>
    <row r="13151" spans="5:5" x14ac:dyDescent="0.25">
      <c r="E13151" s="64"/>
    </row>
    <row r="13152" spans="5:5" x14ac:dyDescent="0.25">
      <c r="E13152" s="64"/>
    </row>
    <row r="13153" spans="5:5" x14ac:dyDescent="0.25">
      <c r="E13153"/>
    </row>
    <row r="13154" spans="5:5" x14ac:dyDescent="0.25">
      <c r="E13154" s="64"/>
    </row>
    <row r="13155" spans="5:5" x14ac:dyDescent="0.25">
      <c r="E13155" s="64"/>
    </row>
    <row r="13156" spans="5:5" x14ac:dyDescent="0.25">
      <c r="E13156" s="64"/>
    </row>
    <row r="13157" spans="5:5" x14ac:dyDescent="0.25">
      <c r="E13157" s="64"/>
    </row>
    <row r="13158" spans="5:5" x14ac:dyDescent="0.25">
      <c r="E13158" s="64"/>
    </row>
    <row r="13159" spans="5:5" x14ac:dyDescent="0.25">
      <c r="E13159"/>
    </row>
    <row r="13160" spans="5:5" x14ac:dyDescent="0.25">
      <c r="E13160" s="64"/>
    </row>
    <row r="13161" spans="5:5" x14ac:dyDescent="0.25">
      <c r="E13161"/>
    </row>
    <row r="13162" spans="5:5" x14ac:dyDescent="0.25">
      <c r="E13162"/>
    </row>
    <row r="13163" spans="5:5" x14ac:dyDescent="0.25">
      <c r="E13163" s="64"/>
    </row>
    <row r="13164" spans="5:5" x14ac:dyDescent="0.25">
      <c r="E13164"/>
    </row>
    <row r="13165" spans="5:5" x14ac:dyDescent="0.25">
      <c r="E13165" s="64"/>
    </row>
    <row r="13166" spans="5:5" x14ac:dyDescent="0.25">
      <c r="E13166" s="64"/>
    </row>
    <row r="13167" spans="5:5" x14ac:dyDescent="0.25">
      <c r="E13167" s="64"/>
    </row>
    <row r="13168" spans="5:5" x14ac:dyDescent="0.25">
      <c r="E13168"/>
    </row>
    <row r="13169" spans="5:5" x14ac:dyDescent="0.25">
      <c r="E13169"/>
    </row>
    <row r="13170" spans="5:5" x14ac:dyDescent="0.25">
      <c r="E13170" s="64"/>
    </row>
    <row r="13171" spans="5:5" x14ac:dyDescent="0.25">
      <c r="E13171" s="64"/>
    </row>
    <row r="13172" spans="5:5" x14ac:dyDescent="0.25">
      <c r="E13172" s="64"/>
    </row>
    <row r="13173" spans="5:5" x14ac:dyDescent="0.25">
      <c r="E13173" s="64"/>
    </row>
    <row r="13174" spans="5:5" x14ac:dyDescent="0.25">
      <c r="E13174" s="64"/>
    </row>
    <row r="13175" spans="5:5" x14ac:dyDescent="0.25">
      <c r="E13175" s="64"/>
    </row>
    <row r="13176" spans="5:5" x14ac:dyDescent="0.25">
      <c r="E13176" s="64"/>
    </row>
    <row r="13177" spans="5:5" x14ac:dyDescent="0.25">
      <c r="E13177" s="64"/>
    </row>
    <row r="13178" spans="5:5" x14ac:dyDescent="0.25">
      <c r="E13178" s="64"/>
    </row>
    <row r="13179" spans="5:5" x14ac:dyDescent="0.25">
      <c r="E13179" s="64"/>
    </row>
    <row r="13180" spans="5:5" x14ac:dyDescent="0.25">
      <c r="E13180" s="64"/>
    </row>
    <row r="13181" spans="5:5" x14ac:dyDescent="0.25">
      <c r="E13181" s="64"/>
    </row>
    <row r="13182" spans="5:5" x14ac:dyDescent="0.25">
      <c r="E13182" s="64"/>
    </row>
    <row r="13183" spans="5:5" x14ac:dyDescent="0.25">
      <c r="E13183" s="64"/>
    </row>
    <row r="13184" spans="5:5" x14ac:dyDescent="0.25">
      <c r="E13184" s="64"/>
    </row>
    <row r="13185" spans="5:5" x14ac:dyDescent="0.25">
      <c r="E13185" s="64"/>
    </row>
    <row r="13186" spans="5:5" x14ac:dyDescent="0.25">
      <c r="E13186"/>
    </row>
    <row r="13187" spans="5:5" x14ac:dyDescent="0.25">
      <c r="E13187"/>
    </row>
    <row r="13188" spans="5:5" x14ac:dyDescent="0.25">
      <c r="E13188" s="64"/>
    </row>
    <row r="13189" spans="5:5" x14ac:dyDescent="0.25">
      <c r="E13189" s="64"/>
    </row>
    <row r="13190" spans="5:5" x14ac:dyDescent="0.25">
      <c r="E13190" s="64"/>
    </row>
    <row r="13191" spans="5:5" x14ac:dyDescent="0.25">
      <c r="E13191" s="64"/>
    </row>
    <row r="13192" spans="5:5" x14ac:dyDescent="0.25">
      <c r="E13192" s="64"/>
    </row>
    <row r="13193" spans="5:5" x14ac:dyDescent="0.25">
      <c r="E13193" s="64"/>
    </row>
    <row r="13194" spans="5:5" x14ac:dyDescent="0.25">
      <c r="E13194" s="64"/>
    </row>
    <row r="13195" spans="5:5" x14ac:dyDescent="0.25">
      <c r="E13195"/>
    </row>
    <row r="13196" spans="5:5" x14ac:dyDescent="0.25">
      <c r="E13196" s="64"/>
    </row>
    <row r="13197" spans="5:5" x14ac:dyDescent="0.25">
      <c r="E13197" s="64"/>
    </row>
    <row r="13198" spans="5:5" x14ac:dyDescent="0.25">
      <c r="E13198"/>
    </row>
    <row r="13199" spans="5:5" x14ac:dyDescent="0.25">
      <c r="E13199"/>
    </row>
    <row r="13200" spans="5:5" x14ac:dyDescent="0.25">
      <c r="E13200" s="64"/>
    </row>
    <row r="13201" spans="5:5" x14ac:dyDescent="0.25">
      <c r="E13201" s="64"/>
    </row>
    <row r="13202" spans="5:5" x14ac:dyDescent="0.25">
      <c r="E13202"/>
    </row>
    <row r="13203" spans="5:5" x14ac:dyDescent="0.25">
      <c r="E13203" s="64"/>
    </row>
    <row r="13204" spans="5:5" x14ac:dyDescent="0.25">
      <c r="E13204" s="64"/>
    </row>
    <row r="13205" spans="5:5" x14ac:dyDescent="0.25">
      <c r="E13205"/>
    </row>
    <row r="13206" spans="5:5" x14ac:dyDescent="0.25">
      <c r="E13206" s="64"/>
    </row>
    <row r="13207" spans="5:5" x14ac:dyDescent="0.25">
      <c r="E13207"/>
    </row>
    <row r="13208" spans="5:5" x14ac:dyDescent="0.25">
      <c r="E13208"/>
    </row>
    <row r="13209" spans="5:5" x14ac:dyDescent="0.25">
      <c r="E13209" s="64"/>
    </row>
    <row r="13210" spans="5:5" x14ac:dyDescent="0.25">
      <c r="E13210" s="64"/>
    </row>
    <row r="13211" spans="5:5" x14ac:dyDescent="0.25">
      <c r="E13211"/>
    </row>
    <row r="13212" spans="5:5" x14ac:dyDescent="0.25">
      <c r="E13212"/>
    </row>
    <row r="13213" spans="5:5" x14ac:dyDescent="0.25">
      <c r="E13213" s="64"/>
    </row>
    <row r="13214" spans="5:5" x14ac:dyDescent="0.25">
      <c r="E13214" s="64"/>
    </row>
    <row r="13215" spans="5:5" x14ac:dyDescent="0.25">
      <c r="E13215" s="64"/>
    </row>
    <row r="13216" spans="5:5" x14ac:dyDescent="0.25">
      <c r="E13216" s="64"/>
    </row>
    <row r="13217" spans="5:5" x14ac:dyDescent="0.25">
      <c r="E13217"/>
    </row>
    <row r="13218" spans="5:5" x14ac:dyDescent="0.25">
      <c r="E13218" s="64"/>
    </row>
    <row r="13219" spans="5:5" x14ac:dyDescent="0.25">
      <c r="E13219" s="64"/>
    </row>
    <row r="13220" spans="5:5" x14ac:dyDescent="0.25">
      <c r="E13220"/>
    </row>
    <row r="13221" spans="5:5" x14ac:dyDescent="0.25">
      <c r="E13221" s="64"/>
    </row>
    <row r="13222" spans="5:5" x14ac:dyDescent="0.25">
      <c r="E13222" s="64"/>
    </row>
    <row r="13223" spans="5:5" x14ac:dyDescent="0.25">
      <c r="E13223" s="64"/>
    </row>
    <row r="13224" spans="5:5" x14ac:dyDescent="0.25">
      <c r="E13224" s="64"/>
    </row>
    <row r="13225" spans="5:5" x14ac:dyDescent="0.25">
      <c r="E13225" s="64"/>
    </row>
    <row r="13226" spans="5:5" x14ac:dyDescent="0.25">
      <c r="E13226" s="64"/>
    </row>
    <row r="13227" spans="5:5" x14ac:dyDescent="0.25">
      <c r="E13227" s="64"/>
    </row>
    <row r="13228" spans="5:5" x14ac:dyDescent="0.25">
      <c r="E13228" s="64"/>
    </row>
    <row r="13229" spans="5:5" x14ac:dyDescent="0.25">
      <c r="E13229" s="64"/>
    </row>
    <row r="13230" spans="5:5" x14ac:dyDescent="0.25">
      <c r="E13230" s="64"/>
    </row>
    <row r="13231" spans="5:5" x14ac:dyDescent="0.25">
      <c r="E13231" s="64"/>
    </row>
    <row r="13232" spans="5:5" x14ac:dyDescent="0.25">
      <c r="E13232" s="64"/>
    </row>
    <row r="13233" spans="5:5" x14ac:dyDescent="0.25">
      <c r="E13233"/>
    </row>
    <row r="13234" spans="5:5" x14ac:dyDescent="0.25">
      <c r="E13234" s="64"/>
    </row>
    <row r="13235" spans="5:5" x14ac:dyDescent="0.25">
      <c r="E13235" s="64"/>
    </row>
    <row r="13236" spans="5:5" x14ac:dyDescent="0.25">
      <c r="E13236" s="64"/>
    </row>
    <row r="13237" spans="5:5" x14ac:dyDescent="0.25">
      <c r="E13237" s="64"/>
    </row>
    <row r="13238" spans="5:5" x14ac:dyDescent="0.25">
      <c r="E13238"/>
    </row>
    <row r="13239" spans="5:5" x14ac:dyDescent="0.25">
      <c r="E13239" s="64"/>
    </row>
    <row r="13240" spans="5:5" x14ac:dyDescent="0.25">
      <c r="E13240" s="64"/>
    </row>
    <row r="13241" spans="5:5" x14ac:dyDescent="0.25">
      <c r="E13241" s="64"/>
    </row>
    <row r="13242" spans="5:5" x14ac:dyDescent="0.25">
      <c r="E13242" s="64"/>
    </row>
    <row r="13243" spans="5:5" x14ac:dyDescent="0.25">
      <c r="E13243" s="64"/>
    </row>
    <row r="13244" spans="5:5" x14ac:dyDescent="0.25">
      <c r="E13244" s="64"/>
    </row>
    <row r="13245" spans="5:5" x14ac:dyDescent="0.25">
      <c r="E13245" s="64"/>
    </row>
    <row r="13246" spans="5:5" x14ac:dyDescent="0.25">
      <c r="E13246"/>
    </row>
    <row r="13247" spans="5:5" x14ac:dyDescent="0.25">
      <c r="E13247"/>
    </row>
    <row r="13248" spans="5:5" x14ac:dyDescent="0.25">
      <c r="E13248"/>
    </row>
    <row r="13249" spans="5:5" x14ac:dyDescent="0.25">
      <c r="E13249"/>
    </row>
    <row r="13250" spans="5:5" x14ac:dyDescent="0.25">
      <c r="E13250" s="64"/>
    </row>
    <row r="13251" spans="5:5" x14ac:dyDescent="0.25">
      <c r="E13251" s="64"/>
    </row>
    <row r="13252" spans="5:5" x14ac:dyDescent="0.25">
      <c r="E13252" s="64"/>
    </row>
    <row r="13253" spans="5:5" x14ac:dyDescent="0.25">
      <c r="E13253" s="64"/>
    </row>
    <row r="13254" spans="5:5" x14ac:dyDescent="0.25">
      <c r="E13254" s="64"/>
    </row>
    <row r="13255" spans="5:5" x14ac:dyDescent="0.25">
      <c r="E13255" s="64"/>
    </row>
    <row r="13256" spans="5:5" x14ac:dyDescent="0.25">
      <c r="E13256" s="64"/>
    </row>
    <row r="13257" spans="5:5" x14ac:dyDescent="0.25">
      <c r="E13257" s="64"/>
    </row>
    <row r="13258" spans="5:5" x14ac:dyDescent="0.25">
      <c r="E13258" s="64"/>
    </row>
    <row r="13259" spans="5:5" x14ac:dyDescent="0.25">
      <c r="E13259" s="64"/>
    </row>
    <row r="13260" spans="5:5" x14ac:dyDescent="0.25">
      <c r="E13260" s="64"/>
    </row>
    <row r="13261" spans="5:5" x14ac:dyDescent="0.25">
      <c r="E13261" s="64"/>
    </row>
    <row r="13262" spans="5:5" x14ac:dyDescent="0.25">
      <c r="E13262" s="64"/>
    </row>
    <row r="13263" spans="5:5" x14ac:dyDescent="0.25">
      <c r="E13263" s="64"/>
    </row>
    <row r="13264" spans="5:5" x14ac:dyDescent="0.25">
      <c r="E13264" s="64"/>
    </row>
    <row r="13265" spans="5:5" x14ac:dyDescent="0.25">
      <c r="E13265" s="64"/>
    </row>
    <row r="13266" spans="5:5" x14ac:dyDescent="0.25">
      <c r="E13266" s="64"/>
    </row>
    <row r="13267" spans="5:5" x14ac:dyDescent="0.25">
      <c r="E13267" s="64"/>
    </row>
    <row r="13268" spans="5:5" x14ac:dyDescent="0.25">
      <c r="E13268" s="64"/>
    </row>
    <row r="13269" spans="5:5" x14ac:dyDescent="0.25">
      <c r="E13269" s="64"/>
    </row>
    <row r="13270" spans="5:5" x14ac:dyDescent="0.25">
      <c r="E13270" s="64"/>
    </row>
    <row r="13271" spans="5:5" x14ac:dyDescent="0.25">
      <c r="E13271" s="64"/>
    </row>
    <row r="13272" spans="5:5" x14ac:dyDescent="0.25">
      <c r="E13272" s="64"/>
    </row>
    <row r="13273" spans="5:5" x14ac:dyDescent="0.25">
      <c r="E13273" s="64"/>
    </row>
    <row r="13274" spans="5:5" x14ac:dyDescent="0.25">
      <c r="E13274" s="64"/>
    </row>
    <row r="13275" spans="5:5" x14ac:dyDescent="0.25">
      <c r="E13275" s="64"/>
    </row>
    <row r="13276" spans="5:5" x14ac:dyDescent="0.25">
      <c r="E13276" s="64"/>
    </row>
    <row r="13277" spans="5:5" x14ac:dyDescent="0.25">
      <c r="E13277" s="64"/>
    </row>
    <row r="13278" spans="5:5" x14ac:dyDescent="0.25">
      <c r="E13278" s="64"/>
    </row>
    <row r="13279" spans="5:5" x14ac:dyDescent="0.25">
      <c r="E13279"/>
    </row>
    <row r="13280" spans="5:5" x14ac:dyDescent="0.25">
      <c r="E13280" s="64"/>
    </row>
    <row r="13281" spans="5:5" x14ac:dyDescent="0.25">
      <c r="E13281" s="64"/>
    </row>
    <row r="13282" spans="5:5" x14ac:dyDescent="0.25">
      <c r="E13282" s="64"/>
    </row>
    <row r="13283" spans="5:5" x14ac:dyDescent="0.25">
      <c r="E13283" s="64"/>
    </row>
    <row r="13284" spans="5:5" x14ac:dyDescent="0.25">
      <c r="E13284" s="64"/>
    </row>
    <row r="13285" spans="5:5" x14ac:dyDescent="0.25">
      <c r="E13285" s="64"/>
    </row>
    <row r="13286" spans="5:5" x14ac:dyDescent="0.25">
      <c r="E13286"/>
    </row>
    <row r="13287" spans="5:5" x14ac:dyDescent="0.25">
      <c r="E13287" s="64"/>
    </row>
    <row r="13288" spans="5:5" x14ac:dyDescent="0.25">
      <c r="E13288" s="64"/>
    </row>
    <row r="13289" spans="5:5" x14ac:dyDescent="0.25">
      <c r="E13289" s="64"/>
    </row>
    <row r="13290" spans="5:5" x14ac:dyDescent="0.25">
      <c r="E13290" s="64"/>
    </row>
    <row r="13291" spans="5:5" x14ac:dyDescent="0.25">
      <c r="E13291" s="64"/>
    </row>
    <row r="13292" spans="5:5" x14ac:dyDescent="0.25">
      <c r="E13292" s="64"/>
    </row>
    <row r="13293" spans="5:5" x14ac:dyDescent="0.25">
      <c r="E13293"/>
    </row>
    <row r="13294" spans="5:5" x14ac:dyDescent="0.25">
      <c r="E13294" s="64"/>
    </row>
    <row r="13295" spans="5:5" x14ac:dyDescent="0.25">
      <c r="E13295" s="64"/>
    </row>
    <row r="13296" spans="5:5" x14ac:dyDescent="0.25">
      <c r="E13296"/>
    </row>
    <row r="13297" spans="5:5" x14ac:dyDescent="0.25">
      <c r="E13297" s="64"/>
    </row>
    <row r="13298" spans="5:5" x14ac:dyDescent="0.25">
      <c r="E13298" s="64"/>
    </row>
    <row r="13299" spans="5:5" x14ac:dyDescent="0.25">
      <c r="E13299" s="64"/>
    </row>
    <row r="13300" spans="5:5" x14ac:dyDescent="0.25">
      <c r="E13300" s="64"/>
    </row>
    <row r="13301" spans="5:5" x14ac:dyDescent="0.25">
      <c r="E13301" s="64"/>
    </row>
    <row r="13302" spans="5:5" x14ac:dyDescent="0.25">
      <c r="E13302" s="64"/>
    </row>
    <row r="13303" spans="5:5" x14ac:dyDescent="0.25">
      <c r="E13303" s="64"/>
    </row>
    <row r="13304" spans="5:5" x14ac:dyDescent="0.25">
      <c r="E13304" s="64"/>
    </row>
    <row r="13305" spans="5:5" x14ac:dyDescent="0.25">
      <c r="E13305" s="64"/>
    </row>
    <row r="13306" spans="5:5" x14ac:dyDescent="0.25">
      <c r="E13306" s="64"/>
    </row>
    <row r="13307" spans="5:5" x14ac:dyDescent="0.25">
      <c r="E13307" s="64"/>
    </row>
    <row r="13308" spans="5:5" x14ac:dyDescent="0.25">
      <c r="E13308" s="64"/>
    </row>
    <row r="13309" spans="5:5" x14ac:dyDescent="0.25">
      <c r="E13309" s="64"/>
    </row>
    <row r="13310" spans="5:5" x14ac:dyDescent="0.25">
      <c r="E13310" s="64"/>
    </row>
    <row r="13311" spans="5:5" x14ac:dyDescent="0.25">
      <c r="E13311" s="64"/>
    </row>
    <row r="13312" spans="5:5" x14ac:dyDescent="0.25">
      <c r="E13312" s="64"/>
    </row>
    <row r="13313" spans="5:5" x14ac:dyDescent="0.25">
      <c r="E13313" s="64"/>
    </row>
    <row r="13314" spans="5:5" x14ac:dyDescent="0.25">
      <c r="E13314" s="64"/>
    </row>
    <row r="13315" spans="5:5" x14ac:dyDescent="0.25">
      <c r="E13315" s="64"/>
    </row>
    <row r="13316" spans="5:5" x14ac:dyDescent="0.25">
      <c r="E13316" s="64"/>
    </row>
    <row r="13317" spans="5:5" x14ac:dyDescent="0.25">
      <c r="E13317" s="64"/>
    </row>
    <row r="13318" spans="5:5" x14ac:dyDescent="0.25">
      <c r="E13318" s="64"/>
    </row>
    <row r="13319" spans="5:5" x14ac:dyDescent="0.25">
      <c r="E13319" s="64"/>
    </row>
    <row r="13320" spans="5:5" x14ac:dyDescent="0.25">
      <c r="E13320" s="64"/>
    </row>
    <row r="13321" spans="5:5" x14ac:dyDescent="0.25">
      <c r="E13321" s="64"/>
    </row>
    <row r="13322" spans="5:5" x14ac:dyDescent="0.25">
      <c r="E13322" s="64"/>
    </row>
    <row r="13323" spans="5:5" x14ac:dyDescent="0.25">
      <c r="E13323" s="64"/>
    </row>
    <row r="13324" spans="5:5" x14ac:dyDescent="0.25">
      <c r="E13324" s="64"/>
    </row>
    <row r="13325" spans="5:5" x14ac:dyDescent="0.25">
      <c r="E13325" s="64"/>
    </row>
    <row r="13326" spans="5:5" x14ac:dyDescent="0.25">
      <c r="E13326" s="64"/>
    </row>
    <row r="13327" spans="5:5" x14ac:dyDescent="0.25">
      <c r="E13327" s="64"/>
    </row>
    <row r="13328" spans="5:5" x14ac:dyDescent="0.25">
      <c r="E13328" s="64"/>
    </row>
    <row r="13329" spans="5:5" x14ac:dyDescent="0.25">
      <c r="E13329" s="64"/>
    </row>
    <row r="13330" spans="5:5" x14ac:dyDescent="0.25">
      <c r="E13330"/>
    </row>
    <row r="13331" spans="5:5" x14ac:dyDescent="0.25">
      <c r="E13331" s="64"/>
    </row>
    <row r="13332" spans="5:5" x14ac:dyDescent="0.25">
      <c r="E13332" s="64"/>
    </row>
    <row r="13333" spans="5:5" x14ac:dyDescent="0.25">
      <c r="E13333" s="64"/>
    </row>
    <row r="13334" spans="5:5" x14ac:dyDescent="0.25">
      <c r="E13334" s="64"/>
    </row>
    <row r="13335" spans="5:5" x14ac:dyDescent="0.25">
      <c r="E13335" s="64"/>
    </row>
    <row r="13336" spans="5:5" x14ac:dyDescent="0.25">
      <c r="E13336" s="64"/>
    </row>
    <row r="13337" spans="5:5" x14ac:dyDescent="0.25">
      <c r="E13337" s="64"/>
    </row>
    <row r="13338" spans="5:5" x14ac:dyDescent="0.25">
      <c r="E13338" s="64"/>
    </row>
    <row r="13339" spans="5:5" x14ac:dyDescent="0.25">
      <c r="E13339" s="64"/>
    </row>
    <row r="13340" spans="5:5" x14ac:dyDescent="0.25">
      <c r="E13340"/>
    </row>
    <row r="13341" spans="5:5" x14ac:dyDescent="0.25">
      <c r="E13341" s="64"/>
    </row>
    <row r="13342" spans="5:5" x14ac:dyDescent="0.25">
      <c r="E13342" s="64"/>
    </row>
    <row r="13343" spans="5:5" x14ac:dyDescent="0.25">
      <c r="E13343" s="64"/>
    </row>
    <row r="13344" spans="5:5" x14ac:dyDescent="0.25">
      <c r="E13344" s="64"/>
    </row>
    <row r="13345" spans="5:5" x14ac:dyDescent="0.25">
      <c r="E13345" s="64"/>
    </row>
    <row r="13346" spans="5:5" x14ac:dyDescent="0.25">
      <c r="E13346" s="64"/>
    </row>
    <row r="13347" spans="5:5" x14ac:dyDescent="0.25">
      <c r="E13347" s="64"/>
    </row>
    <row r="13348" spans="5:5" x14ac:dyDescent="0.25">
      <c r="E13348" s="64"/>
    </row>
    <row r="13349" spans="5:5" x14ac:dyDescent="0.25">
      <c r="E13349" s="64"/>
    </row>
    <row r="13350" spans="5:5" x14ac:dyDescent="0.25">
      <c r="E13350" s="64"/>
    </row>
    <row r="13351" spans="5:5" x14ac:dyDescent="0.25">
      <c r="E13351" s="64"/>
    </row>
    <row r="13352" spans="5:5" x14ac:dyDescent="0.25">
      <c r="E13352" s="64"/>
    </row>
    <row r="13353" spans="5:5" x14ac:dyDescent="0.25">
      <c r="E13353" s="64"/>
    </row>
    <row r="13354" spans="5:5" x14ac:dyDescent="0.25">
      <c r="E13354" s="64"/>
    </row>
    <row r="13355" spans="5:5" x14ac:dyDescent="0.25">
      <c r="E13355" s="64"/>
    </row>
    <row r="13356" spans="5:5" x14ac:dyDescent="0.25">
      <c r="E13356" s="64"/>
    </row>
    <row r="13357" spans="5:5" x14ac:dyDescent="0.25">
      <c r="E13357"/>
    </row>
    <row r="13358" spans="5:5" x14ac:dyDescent="0.25">
      <c r="E13358" s="64"/>
    </row>
    <row r="13359" spans="5:5" x14ac:dyDescent="0.25">
      <c r="E13359" s="64"/>
    </row>
    <row r="13360" spans="5:5" x14ac:dyDescent="0.25">
      <c r="E13360" s="64"/>
    </row>
    <row r="13361" spans="5:5" x14ac:dyDescent="0.25">
      <c r="E13361" s="64"/>
    </row>
    <row r="13362" spans="5:5" x14ac:dyDescent="0.25">
      <c r="E13362" s="64"/>
    </row>
    <row r="13363" spans="5:5" x14ac:dyDescent="0.25">
      <c r="E13363" s="64"/>
    </row>
    <row r="13364" spans="5:5" x14ac:dyDescent="0.25">
      <c r="E13364" s="64"/>
    </row>
    <row r="13365" spans="5:5" x14ac:dyDescent="0.25">
      <c r="E13365" s="64"/>
    </row>
    <row r="13366" spans="5:5" x14ac:dyDescent="0.25">
      <c r="E13366"/>
    </row>
    <row r="13367" spans="5:5" x14ac:dyDescent="0.25">
      <c r="E13367" s="64"/>
    </row>
    <row r="13368" spans="5:5" x14ac:dyDescent="0.25">
      <c r="E13368" s="64"/>
    </row>
    <row r="13369" spans="5:5" x14ac:dyDescent="0.25">
      <c r="E13369"/>
    </row>
    <row r="13370" spans="5:5" x14ac:dyDescent="0.25">
      <c r="E13370" s="64"/>
    </row>
    <row r="13371" spans="5:5" x14ac:dyDescent="0.25">
      <c r="E13371" s="64"/>
    </row>
    <row r="13372" spans="5:5" x14ac:dyDescent="0.25">
      <c r="E13372" s="64"/>
    </row>
    <row r="13373" spans="5:5" x14ac:dyDescent="0.25">
      <c r="E13373" s="64"/>
    </row>
    <row r="13374" spans="5:5" x14ac:dyDescent="0.25">
      <c r="E13374" s="64"/>
    </row>
    <row r="13375" spans="5:5" x14ac:dyDescent="0.25">
      <c r="E13375" s="64"/>
    </row>
    <row r="13376" spans="5:5" x14ac:dyDescent="0.25">
      <c r="E13376" s="64"/>
    </row>
    <row r="13377" spans="5:5" x14ac:dyDescent="0.25">
      <c r="E13377" s="64"/>
    </row>
    <row r="13378" spans="5:5" x14ac:dyDescent="0.25">
      <c r="E13378" s="64"/>
    </row>
    <row r="13379" spans="5:5" x14ac:dyDescent="0.25">
      <c r="E13379" s="64"/>
    </row>
    <row r="13380" spans="5:5" x14ac:dyDescent="0.25">
      <c r="E13380" s="64"/>
    </row>
    <row r="13381" spans="5:5" x14ac:dyDescent="0.25">
      <c r="E13381"/>
    </row>
    <row r="13382" spans="5:5" x14ac:dyDescent="0.25">
      <c r="E13382" s="64"/>
    </row>
    <row r="13383" spans="5:5" x14ac:dyDescent="0.25">
      <c r="E13383" s="64"/>
    </row>
    <row r="13384" spans="5:5" x14ac:dyDescent="0.25">
      <c r="E13384" s="64"/>
    </row>
    <row r="13385" spans="5:5" x14ac:dyDescent="0.25">
      <c r="E13385" s="64"/>
    </row>
    <row r="13386" spans="5:5" x14ac:dyDescent="0.25">
      <c r="E13386" s="64"/>
    </row>
    <row r="13387" spans="5:5" x14ac:dyDescent="0.25">
      <c r="E13387" s="64"/>
    </row>
    <row r="13388" spans="5:5" x14ac:dyDescent="0.25">
      <c r="E13388" s="64"/>
    </row>
    <row r="13389" spans="5:5" x14ac:dyDescent="0.25">
      <c r="E13389" s="64"/>
    </row>
    <row r="13390" spans="5:5" x14ac:dyDescent="0.25">
      <c r="E13390" s="64"/>
    </row>
    <row r="13391" spans="5:5" x14ac:dyDescent="0.25">
      <c r="E13391" s="64"/>
    </row>
    <row r="13392" spans="5:5" x14ac:dyDescent="0.25">
      <c r="E13392" s="64"/>
    </row>
    <row r="13393" spans="5:5" x14ac:dyDescent="0.25">
      <c r="E13393" s="64"/>
    </row>
    <row r="13394" spans="5:5" x14ac:dyDescent="0.25">
      <c r="E13394" s="64"/>
    </row>
    <row r="13395" spans="5:5" x14ac:dyDescent="0.25">
      <c r="E13395" s="64"/>
    </row>
    <row r="13396" spans="5:5" x14ac:dyDescent="0.25">
      <c r="E13396" s="64"/>
    </row>
    <row r="13397" spans="5:5" x14ac:dyDescent="0.25">
      <c r="E13397" s="64"/>
    </row>
    <row r="13398" spans="5:5" x14ac:dyDescent="0.25">
      <c r="E13398" s="64"/>
    </row>
    <row r="13399" spans="5:5" x14ac:dyDescent="0.25">
      <c r="E13399" s="64"/>
    </row>
    <row r="13400" spans="5:5" x14ac:dyDescent="0.25">
      <c r="E13400" s="64"/>
    </row>
    <row r="13401" spans="5:5" x14ac:dyDescent="0.25">
      <c r="E13401" s="64"/>
    </row>
    <row r="13402" spans="5:5" x14ac:dyDescent="0.25">
      <c r="E13402" s="64"/>
    </row>
    <row r="13403" spans="5:5" x14ac:dyDescent="0.25">
      <c r="E13403"/>
    </row>
    <row r="13404" spans="5:5" x14ac:dyDescent="0.25">
      <c r="E13404"/>
    </row>
    <row r="13405" spans="5:5" x14ac:dyDescent="0.25">
      <c r="E13405" s="64"/>
    </row>
    <row r="13406" spans="5:5" x14ac:dyDescent="0.25">
      <c r="E13406" s="64"/>
    </row>
    <row r="13407" spans="5:5" x14ac:dyDescent="0.25">
      <c r="E13407"/>
    </row>
    <row r="13408" spans="5:5" x14ac:dyDescent="0.25">
      <c r="E13408" s="64"/>
    </row>
    <row r="13409" spans="5:5" x14ac:dyDescent="0.25">
      <c r="E13409" s="64"/>
    </row>
    <row r="13410" spans="5:5" x14ac:dyDescent="0.25">
      <c r="E13410" s="64"/>
    </row>
    <row r="13411" spans="5:5" x14ac:dyDescent="0.25">
      <c r="E13411" s="64"/>
    </row>
    <row r="13412" spans="5:5" x14ac:dyDescent="0.25">
      <c r="E13412" s="64"/>
    </row>
    <row r="13413" spans="5:5" x14ac:dyDescent="0.25">
      <c r="E13413"/>
    </row>
    <row r="13414" spans="5:5" x14ac:dyDescent="0.25">
      <c r="E13414" s="64"/>
    </row>
    <row r="13415" spans="5:5" x14ac:dyDescent="0.25">
      <c r="E13415"/>
    </row>
    <row r="13416" spans="5:5" x14ac:dyDescent="0.25">
      <c r="E13416" s="64"/>
    </row>
    <row r="13417" spans="5:5" x14ac:dyDescent="0.25">
      <c r="E13417" s="64"/>
    </row>
    <row r="13418" spans="5:5" x14ac:dyDescent="0.25">
      <c r="E13418" s="64"/>
    </row>
    <row r="13419" spans="5:5" x14ac:dyDescent="0.25">
      <c r="E13419" s="64"/>
    </row>
    <row r="13420" spans="5:5" x14ac:dyDescent="0.25">
      <c r="E13420" s="64"/>
    </row>
    <row r="13421" spans="5:5" x14ac:dyDescent="0.25">
      <c r="E13421" s="64"/>
    </row>
    <row r="13422" spans="5:5" x14ac:dyDescent="0.25">
      <c r="E13422" s="64"/>
    </row>
    <row r="13423" spans="5:5" x14ac:dyDescent="0.25">
      <c r="E13423" s="64"/>
    </row>
    <row r="13424" spans="5:5" x14ac:dyDescent="0.25">
      <c r="E13424" s="64"/>
    </row>
    <row r="13425" spans="5:5" x14ac:dyDescent="0.25">
      <c r="E13425" s="64"/>
    </row>
    <row r="13426" spans="5:5" x14ac:dyDescent="0.25">
      <c r="E13426" s="64"/>
    </row>
    <row r="13427" spans="5:5" x14ac:dyDescent="0.25">
      <c r="E13427" s="64"/>
    </row>
    <row r="13428" spans="5:5" x14ac:dyDescent="0.25">
      <c r="E13428" s="64"/>
    </row>
    <row r="13429" spans="5:5" x14ac:dyDescent="0.25">
      <c r="E13429" s="64"/>
    </row>
    <row r="13430" spans="5:5" x14ac:dyDescent="0.25">
      <c r="E13430" s="64"/>
    </row>
    <row r="13431" spans="5:5" x14ac:dyDescent="0.25">
      <c r="E13431" s="64"/>
    </row>
    <row r="13432" spans="5:5" x14ac:dyDescent="0.25">
      <c r="E13432" s="64"/>
    </row>
    <row r="13433" spans="5:5" x14ac:dyDescent="0.25">
      <c r="E13433" s="64"/>
    </row>
    <row r="13434" spans="5:5" x14ac:dyDescent="0.25">
      <c r="E13434" s="64"/>
    </row>
    <row r="13435" spans="5:5" x14ac:dyDescent="0.25">
      <c r="E13435" s="64"/>
    </row>
    <row r="13436" spans="5:5" x14ac:dyDescent="0.25">
      <c r="E13436"/>
    </row>
    <row r="13437" spans="5:5" x14ac:dyDescent="0.25">
      <c r="E13437" s="64"/>
    </row>
    <row r="13438" spans="5:5" x14ac:dyDescent="0.25">
      <c r="E13438" s="64"/>
    </row>
    <row r="13439" spans="5:5" x14ac:dyDescent="0.25">
      <c r="E13439" s="64"/>
    </row>
    <row r="13440" spans="5:5" x14ac:dyDescent="0.25">
      <c r="E13440" s="64"/>
    </row>
    <row r="13441" spans="5:5" x14ac:dyDescent="0.25">
      <c r="E13441" s="64"/>
    </row>
    <row r="13442" spans="5:5" x14ac:dyDescent="0.25">
      <c r="E13442" s="64"/>
    </row>
    <row r="13443" spans="5:5" x14ac:dyDescent="0.25">
      <c r="E13443" s="64"/>
    </row>
    <row r="13444" spans="5:5" x14ac:dyDescent="0.25">
      <c r="E13444" s="64"/>
    </row>
    <row r="13445" spans="5:5" x14ac:dyDescent="0.25">
      <c r="E13445" s="64"/>
    </row>
    <row r="13446" spans="5:5" x14ac:dyDescent="0.25">
      <c r="E13446" s="64"/>
    </row>
    <row r="13447" spans="5:5" x14ac:dyDescent="0.25">
      <c r="E13447" s="64"/>
    </row>
    <row r="13448" spans="5:5" x14ac:dyDescent="0.25">
      <c r="E13448" s="64"/>
    </row>
    <row r="13449" spans="5:5" x14ac:dyDescent="0.25">
      <c r="E13449" s="64"/>
    </row>
    <row r="13450" spans="5:5" x14ac:dyDescent="0.25">
      <c r="E13450" s="64"/>
    </row>
    <row r="13451" spans="5:5" x14ac:dyDescent="0.25">
      <c r="E13451" s="64"/>
    </row>
    <row r="13452" spans="5:5" x14ac:dyDescent="0.25">
      <c r="E13452" s="64"/>
    </row>
    <row r="13453" spans="5:5" x14ac:dyDescent="0.25">
      <c r="E13453" s="64"/>
    </row>
    <row r="13454" spans="5:5" x14ac:dyDescent="0.25">
      <c r="E13454" s="64"/>
    </row>
    <row r="13455" spans="5:5" x14ac:dyDescent="0.25">
      <c r="E13455" s="64"/>
    </row>
    <row r="13456" spans="5:5" x14ac:dyDescent="0.25">
      <c r="E13456" s="64"/>
    </row>
    <row r="13457" spans="5:5" x14ac:dyDescent="0.25">
      <c r="E13457" s="64"/>
    </row>
    <row r="13458" spans="5:5" x14ac:dyDescent="0.25">
      <c r="E13458" s="64"/>
    </row>
    <row r="13459" spans="5:5" x14ac:dyDescent="0.25">
      <c r="E13459" s="64"/>
    </row>
    <row r="13460" spans="5:5" x14ac:dyDescent="0.25">
      <c r="E13460" s="64"/>
    </row>
    <row r="13461" spans="5:5" x14ac:dyDescent="0.25">
      <c r="E13461" s="64"/>
    </row>
    <row r="13462" spans="5:5" x14ac:dyDescent="0.25">
      <c r="E13462" s="64"/>
    </row>
    <row r="13463" spans="5:5" x14ac:dyDescent="0.25">
      <c r="E13463" s="64"/>
    </row>
    <row r="13464" spans="5:5" x14ac:dyDescent="0.25">
      <c r="E13464" s="64"/>
    </row>
    <row r="13465" spans="5:5" x14ac:dyDescent="0.25">
      <c r="E13465" s="64"/>
    </row>
    <row r="13466" spans="5:5" x14ac:dyDescent="0.25">
      <c r="E13466" s="64"/>
    </row>
    <row r="13467" spans="5:5" x14ac:dyDescent="0.25">
      <c r="E13467" s="64"/>
    </row>
    <row r="13468" spans="5:5" x14ac:dyDescent="0.25">
      <c r="E13468" s="64"/>
    </row>
    <row r="13469" spans="5:5" x14ac:dyDescent="0.25">
      <c r="E13469" s="64"/>
    </row>
    <row r="13470" spans="5:5" x14ac:dyDescent="0.25">
      <c r="E13470" s="64"/>
    </row>
    <row r="13471" spans="5:5" x14ac:dyDescent="0.25">
      <c r="E13471"/>
    </row>
    <row r="13472" spans="5:5" x14ac:dyDescent="0.25">
      <c r="E13472" s="64"/>
    </row>
    <row r="13473" spans="5:5" x14ac:dyDescent="0.25">
      <c r="E13473" s="64"/>
    </row>
    <row r="13474" spans="5:5" x14ac:dyDescent="0.25">
      <c r="E13474" s="64"/>
    </row>
    <row r="13475" spans="5:5" x14ac:dyDescent="0.25">
      <c r="E13475" s="64"/>
    </row>
    <row r="13476" spans="5:5" x14ac:dyDescent="0.25">
      <c r="E13476" s="64"/>
    </row>
    <row r="13477" spans="5:5" x14ac:dyDescent="0.25">
      <c r="E13477" s="64"/>
    </row>
    <row r="13478" spans="5:5" x14ac:dyDescent="0.25">
      <c r="E13478" s="64"/>
    </row>
    <row r="13479" spans="5:5" x14ac:dyDescent="0.25">
      <c r="E13479" s="64"/>
    </row>
    <row r="13480" spans="5:5" x14ac:dyDescent="0.25">
      <c r="E13480" s="64"/>
    </row>
    <row r="13481" spans="5:5" x14ac:dyDescent="0.25">
      <c r="E13481" s="64"/>
    </row>
    <row r="13482" spans="5:5" x14ac:dyDescent="0.25">
      <c r="E13482" s="64"/>
    </row>
    <row r="13483" spans="5:5" x14ac:dyDescent="0.25">
      <c r="E13483" s="64"/>
    </row>
    <row r="13484" spans="5:5" x14ac:dyDescent="0.25">
      <c r="E13484" s="64"/>
    </row>
    <row r="13485" spans="5:5" x14ac:dyDescent="0.25">
      <c r="E13485" s="64"/>
    </row>
    <row r="13486" spans="5:5" x14ac:dyDescent="0.25">
      <c r="E13486" s="64"/>
    </row>
    <row r="13487" spans="5:5" x14ac:dyDescent="0.25">
      <c r="E13487" s="64"/>
    </row>
    <row r="13488" spans="5:5" x14ac:dyDescent="0.25">
      <c r="E13488" s="64"/>
    </row>
    <row r="13489" spans="5:5" x14ac:dyDescent="0.25">
      <c r="E13489" s="64"/>
    </row>
    <row r="13490" spans="5:5" x14ac:dyDescent="0.25">
      <c r="E13490" s="64"/>
    </row>
    <row r="13491" spans="5:5" x14ac:dyDescent="0.25">
      <c r="E13491" s="64"/>
    </row>
    <row r="13492" spans="5:5" x14ac:dyDescent="0.25">
      <c r="E13492" s="64"/>
    </row>
    <row r="13493" spans="5:5" x14ac:dyDescent="0.25">
      <c r="E13493"/>
    </row>
    <row r="13494" spans="5:5" x14ac:dyDescent="0.25">
      <c r="E13494" s="64"/>
    </row>
    <row r="13495" spans="5:5" x14ac:dyDescent="0.25">
      <c r="E13495" s="64"/>
    </row>
    <row r="13496" spans="5:5" x14ac:dyDescent="0.25">
      <c r="E13496" s="64"/>
    </row>
    <row r="13497" spans="5:5" x14ac:dyDescent="0.25">
      <c r="E13497" s="64"/>
    </row>
    <row r="13498" spans="5:5" x14ac:dyDescent="0.25">
      <c r="E13498"/>
    </row>
    <row r="13499" spans="5:5" x14ac:dyDescent="0.25">
      <c r="E13499" s="64"/>
    </row>
    <row r="13500" spans="5:5" x14ac:dyDescent="0.25">
      <c r="E13500" s="64"/>
    </row>
    <row r="13501" spans="5:5" x14ac:dyDescent="0.25">
      <c r="E13501" s="64"/>
    </row>
    <row r="13502" spans="5:5" x14ac:dyDescent="0.25">
      <c r="E13502" s="64"/>
    </row>
    <row r="13503" spans="5:5" x14ac:dyDescent="0.25">
      <c r="E13503" s="64"/>
    </row>
    <row r="13504" spans="5:5" x14ac:dyDescent="0.25">
      <c r="E13504" s="64"/>
    </row>
    <row r="13505" spans="5:5" x14ac:dyDescent="0.25">
      <c r="E13505"/>
    </row>
    <row r="13506" spans="5:5" x14ac:dyDescent="0.25">
      <c r="E13506" s="64"/>
    </row>
    <row r="13507" spans="5:5" x14ac:dyDescent="0.25">
      <c r="E13507" s="64"/>
    </row>
    <row r="13508" spans="5:5" x14ac:dyDescent="0.25">
      <c r="E13508" s="64"/>
    </row>
    <row r="13509" spans="5:5" x14ac:dyDescent="0.25">
      <c r="E13509" s="64"/>
    </row>
    <row r="13510" spans="5:5" x14ac:dyDescent="0.25">
      <c r="E13510" s="64"/>
    </row>
    <row r="13511" spans="5:5" x14ac:dyDescent="0.25">
      <c r="E13511" s="64"/>
    </row>
    <row r="13512" spans="5:5" x14ac:dyDescent="0.25">
      <c r="E13512" s="64"/>
    </row>
    <row r="13513" spans="5:5" x14ac:dyDescent="0.25">
      <c r="E13513" s="64"/>
    </row>
    <row r="13514" spans="5:5" x14ac:dyDescent="0.25">
      <c r="E13514" s="64"/>
    </row>
    <row r="13515" spans="5:5" x14ac:dyDescent="0.25">
      <c r="E13515" s="64"/>
    </row>
    <row r="13516" spans="5:5" x14ac:dyDescent="0.25">
      <c r="E13516" s="64"/>
    </row>
    <row r="13517" spans="5:5" x14ac:dyDescent="0.25">
      <c r="E13517" s="64"/>
    </row>
    <row r="13518" spans="5:5" x14ac:dyDescent="0.25">
      <c r="E13518" s="64"/>
    </row>
    <row r="13519" spans="5:5" x14ac:dyDescent="0.25">
      <c r="E13519" s="64"/>
    </row>
    <row r="13520" spans="5:5" x14ac:dyDescent="0.25">
      <c r="E13520"/>
    </row>
    <row r="13521" spans="5:5" x14ac:dyDescent="0.25">
      <c r="E13521" s="64"/>
    </row>
    <row r="13522" spans="5:5" x14ac:dyDescent="0.25">
      <c r="E13522" s="64"/>
    </row>
    <row r="13523" spans="5:5" x14ac:dyDescent="0.25">
      <c r="E13523" s="64"/>
    </row>
    <row r="13524" spans="5:5" x14ac:dyDescent="0.25">
      <c r="E13524" s="64"/>
    </row>
    <row r="13525" spans="5:5" x14ac:dyDescent="0.25">
      <c r="E13525" s="64"/>
    </row>
    <row r="13526" spans="5:5" x14ac:dyDescent="0.25">
      <c r="E13526" s="64"/>
    </row>
    <row r="13527" spans="5:5" x14ac:dyDescent="0.25">
      <c r="E13527" s="64"/>
    </row>
    <row r="13528" spans="5:5" x14ac:dyDescent="0.25">
      <c r="E13528" s="64"/>
    </row>
    <row r="13529" spans="5:5" x14ac:dyDescent="0.25">
      <c r="E13529" s="64"/>
    </row>
    <row r="13530" spans="5:5" x14ac:dyDescent="0.25">
      <c r="E13530" s="64"/>
    </row>
    <row r="13531" spans="5:5" x14ac:dyDescent="0.25">
      <c r="E13531" s="64"/>
    </row>
    <row r="13532" spans="5:5" x14ac:dyDescent="0.25">
      <c r="E13532"/>
    </row>
    <row r="13533" spans="5:5" x14ac:dyDescent="0.25">
      <c r="E13533" s="64"/>
    </row>
    <row r="13534" spans="5:5" x14ac:dyDescent="0.25">
      <c r="E13534" s="64"/>
    </row>
    <row r="13535" spans="5:5" x14ac:dyDescent="0.25">
      <c r="E13535" s="64"/>
    </row>
    <row r="13536" spans="5:5" x14ac:dyDescent="0.25">
      <c r="E13536" s="64"/>
    </row>
    <row r="13537" spans="5:5" x14ac:dyDescent="0.25">
      <c r="E13537" s="64"/>
    </row>
    <row r="13538" spans="5:5" x14ac:dyDescent="0.25">
      <c r="E13538" s="64"/>
    </row>
    <row r="13539" spans="5:5" x14ac:dyDescent="0.25">
      <c r="E13539" s="64"/>
    </row>
    <row r="13540" spans="5:5" x14ac:dyDescent="0.25">
      <c r="E13540" s="64"/>
    </row>
    <row r="13541" spans="5:5" x14ac:dyDescent="0.25">
      <c r="E13541" s="64"/>
    </row>
    <row r="13542" spans="5:5" x14ac:dyDescent="0.25">
      <c r="E13542" s="64"/>
    </row>
    <row r="13543" spans="5:5" x14ac:dyDescent="0.25">
      <c r="E13543" s="64"/>
    </row>
    <row r="13544" spans="5:5" x14ac:dyDescent="0.25">
      <c r="E13544" s="64"/>
    </row>
    <row r="13545" spans="5:5" x14ac:dyDescent="0.25">
      <c r="E13545" s="64"/>
    </row>
    <row r="13546" spans="5:5" x14ac:dyDescent="0.25">
      <c r="E13546" s="64"/>
    </row>
    <row r="13547" spans="5:5" x14ac:dyDescent="0.25">
      <c r="E13547" s="64"/>
    </row>
    <row r="13548" spans="5:5" x14ac:dyDescent="0.25">
      <c r="E13548" s="64"/>
    </row>
    <row r="13549" spans="5:5" x14ac:dyDescent="0.25">
      <c r="E13549" s="64"/>
    </row>
    <row r="13550" spans="5:5" x14ac:dyDescent="0.25">
      <c r="E13550" s="64"/>
    </row>
    <row r="13551" spans="5:5" x14ac:dyDescent="0.25">
      <c r="E13551" s="64"/>
    </row>
    <row r="13552" spans="5:5" x14ac:dyDescent="0.25">
      <c r="E13552" s="64"/>
    </row>
    <row r="13553" spans="5:5" x14ac:dyDescent="0.25">
      <c r="E13553" s="64"/>
    </row>
    <row r="13554" spans="5:5" x14ac:dyDescent="0.25">
      <c r="E13554" s="64"/>
    </row>
    <row r="13555" spans="5:5" x14ac:dyDescent="0.25">
      <c r="E13555" s="64"/>
    </row>
    <row r="13556" spans="5:5" x14ac:dyDescent="0.25">
      <c r="E13556" s="64"/>
    </row>
    <row r="13557" spans="5:5" x14ac:dyDescent="0.25">
      <c r="E13557" s="64"/>
    </row>
    <row r="13558" spans="5:5" x14ac:dyDescent="0.25">
      <c r="E13558" s="64"/>
    </row>
    <row r="13559" spans="5:5" x14ac:dyDescent="0.25">
      <c r="E13559" s="64"/>
    </row>
    <row r="13560" spans="5:5" x14ac:dyDescent="0.25">
      <c r="E13560" s="64"/>
    </row>
    <row r="13561" spans="5:5" x14ac:dyDescent="0.25">
      <c r="E13561" s="64"/>
    </row>
    <row r="13562" spans="5:5" x14ac:dyDescent="0.25">
      <c r="E13562" s="64"/>
    </row>
    <row r="13563" spans="5:5" x14ac:dyDescent="0.25">
      <c r="E13563" s="64"/>
    </row>
    <row r="13564" spans="5:5" x14ac:dyDescent="0.25">
      <c r="E13564" s="64"/>
    </row>
    <row r="13565" spans="5:5" x14ac:dyDescent="0.25">
      <c r="E13565" s="64"/>
    </row>
    <row r="13566" spans="5:5" x14ac:dyDescent="0.25">
      <c r="E13566" s="64"/>
    </row>
    <row r="13567" spans="5:5" x14ac:dyDescent="0.25">
      <c r="E13567" s="64"/>
    </row>
    <row r="13568" spans="5:5" x14ac:dyDescent="0.25">
      <c r="E13568" s="64"/>
    </row>
    <row r="13569" spans="5:5" x14ac:dyDescent="0.25">
      <c r="E13569" s="64"/>
    </row>
    <row r="13570" spans="5:5" x14ac:dyDescent="0.25">
      <c r="E13570" s="64"/>
    </row>
    <row r="13571" spans="5:5" x14ac:dyDescent="0.25">
      <c r="E13571" s="64"/>
    </row>
    <row r="13572" spans="5:5" x14ac:dyDescent="0.25">
      <c r="E13572" s="64"/>
    </row>
    <row r="13573" spans="5:5" x14ac:dyDescent="0.25">
      <c r="E13573" s="64"/>
    </row>
    <row r="13574" spans="5:5" x14ac:dyDescent="0.25">
      <c r="E13574" s="64"/>
    </row>
    <row r="13575" spans="5:5" x14ac:dyDescent="0.25">
      <c r="E13575" s="64"/>
    </row>
    <row r="13576" spans="5:5" x14ac:dyDescent="0.25">
      <c r="E13576" s="64"/>
    </row>
    <row r="13577" spans="5:5" x14ac:dyDescent="0.25">
      <c r="E13577" s="64"/>
    </row>
    <row r="13578" spans="5:5" x14ac:dyDescent="0.25">
      <c r="E13578" s="64"/>
    </row>
    <row r="13579" spans="5:5" x14ac:dyDescent="0.25">
      <c r="E13579" s="64"/>
    </row>
    <row r="13580" spans="5:5" x14ac:dyDescent="0.25">
      <c r="E13580" s="64"/>
    </row>
    <row r="13581" spans="5:5" x14ac:dyDescent="0.25">
      <c r="E13581" s="64"/>
    </row>
    <row r="13582" spans="5:5" x14ac:dyDescent="0.25">
      <c r="E13582" s="64"/>
    </row>
    <row r="13583" spans="5:5" x14ac:dyDescent="0.25">
      <c r="E13583" s="64"/>
    </row>
    <row r="13584" spans="5:5" x14ac:dyDescent="0.25">
      <c r="E13584" s="64"/>
    </row>
    <row r="13585" spans="5:5" x14ac:dyDescent="0.25">
      <c r="E13585" s="64"/>
    </row>
    <row r="13586" spans="5:5" x14ac:dyDescent="0.25">
      <c r="E13586" s="64"/>
    </row>
    <row r="13587" spans="5:5" x14ac:dyDescent="0.25">
      <c r="E13587" s="64"/>
    </row>
    <row r="13588" spans="5:5" x14ac:dyDescent="0.25">
      <c r="E13588" s="64"/>
    </row>
    <row r="13589" spans="5:5" x14ac:dyDescent="0.25">
      <c r="E13589" s="64"/>
    </row>
    <row r="13590" spans="5:5" x14ac:dyDescent="0.25">
      <c r="E13590" s="64"/>
    </row>
    <row r="13591" spans="5:5" x14ac:dyDescent="0.25">
      <c r="E13591" s="64"/>
    </row>
    <row r="13592" spans="5:5" x14ac:dyDescent="0.25">
      <c r="E13592" s="64"/>
    </row>
    <row r="13593" spans="5:5" x14ac:dyDescent="0.25">
      <c r="E13593" s="64"/>
    </row>
    <row r="13594" spans="5:5" x14ac:dyDescent="0.25">
      <c r="E13594" s="64"/>
    </row>
    <row r="13595" spans="5:5" x14ac:dyDescent="0.25">
      <c r="E13595" s="64"/>
    </row>
    <row r="13596" spans="5:5" x14ac:dyDescent="0.25">
      <c r="E13596" s="64"/>
    </row>
    <row r="13597" spans="5:5" x14ac:dyDescent="0.25">
      <c r="E13597" s="64"/>
    </row>
    <row r="13598" spans="5:5" x14ac:dyDescent="0.25">
      <c r="E13598" s="64"/>
    </row>
    <row r="13599" spans="5:5" x14ac:dyDescent="0.25">
      <c r="E13599" s="64"/>
    </row>
    <row r="13600" spans="5:5" x14ac:dyDescent="0.25">
      <c r="E13600" s="64"/>
    </row>
    <row r="13601" spans="5:5" x14ac:dyDescent="0.25">
      <c r="E13601" s="64"/>
    </row>
    <row r="13602" spans="5:5" x14ac:dyDescent="0.25">
      <c r="E13602" s="64"/>
    </row>
    <row r="13603" spans="5:5" x14ac:dyDescent="0.25">
      <c r="E13603" s="64"/>
    </row>
    <row r="13604" spans="5:5" x14ac:dyDescent="0.25">
      <c r="E13604" s="64"/>
    </row>
    <row r="13605" spans="5:5" x14ac:dyDescent="0.25">
      <c r="E13605" s="64"/>
    </row>
    <row r="13606" spans="5:5" x14ac:dyDescent="0.25">
      <c r="E13606" s="64"/>
    </row>
    <row r="13607" spans="5:5" x14ac:dyDescent="0.25">
      <c r="E13607" s="64"/>
    </row>
    <row r="13608" spans="5:5" x14ac:dyDescent="0.25">
      <c r="E13608" s="64"/>
    </row>
    <row r="13609" spans="5:5" x14ac:dyDescent="0.25">
      <c r="E13609"/>
    </row>
    <row r="13610" spans="5:5" x14ac:dyDescent="0.25">
      <c r="E13610" s="64"/>
    </row>
    <row r="13611" spans="5:5" x14ac:dyDescent="0.25">
      <c r="E13611" s="64"/>
    </row>
    <row r="13612" spans="5:5" x14ac:dyDescent="0.25">
      <c r="E13612" s="64"/>
    </row>
    <row r="13613" spans="5:5" x14ac:dyDescent="0.25">
      <c r="E13613" s="64"/>
    </row>
    <row r="13614" spans="5:5" x14ac:dyDescent="0.25">
      <c r="E13614" s="64"/>
    </row>
    <row r="13615" spans="5:5" x14ac:dyDescent="0.25">
      <c r="E13615" s="64"/>
    </row>
    <row r="13616" spans="5:5" x14ac:dyDescent="0.25">
      <c r="E13616" s="64"/>
    </row>
    <row r="13617" spans="5:5" x14ac:dyDescent="0.25">
      <c r="E13617" s="64"/>
    </row>
    <row r="13618" spans="5:5" x14ac:dyDescent="0.25">
      <c r="E13618" s="64"/>
    </row>
    <row r="13619" spans="5:5" x14ac:dyDescent="0.25">
      <c r="E13619" s="64"/>
    </row>
    <row r="13620" spans="5:5" x14ac:dyDescent="0.25">
      <c r="E13620" s="64"/>
    </row>
    <row r="13621" spans="5:5" x14ac:dyDescent="0.25">
      <c r="E13621" s="64"/>
    </row>
    <row r="13622" spans="5:5" x14ac:dyDescent="0.25">
      <c r="E13622" s="64"/>
    </row>
    <row r="13623" spans="5:5" x14ac:dyDescent="0.25">
      <c r="E13623" s="64"/>
    </row>
    <row r="13624" spans="5:5" x14ac:dyDescent="0.25">
      <c r="E13624" s="64"/>
    </row>
    <row r="13625" spans="5:5" x14ac:dyDescent="0.25">
      <c r="E13625" s="64"/>
    </row>
    <row r="13626" spans="5:5" x14ac:dyDescent="0.25">
      <c r="E13626" s="64"/>
    </row>
    <row r="13627" spans="5:5" x14ac:dyDescent="0.25">
      <c r="E13627" s="64"/>
    </row>
    <row r="13628" spans="5:5" x14ac:dyDescent="0.25">
      <c r="E13628" s="64"/>
    </row>
    <row r="13629" spans="5:5" x14ac:dyDescent="0.25">
      <c r="E13629" s="64"/>
    </row>
    <row r="13630" spans="5:5" x14ac:dyDescent="0.25">
      <c r="E13630" s="64"/>
    </row>
    <row r="13631" spans="5:5" x14ac:dyDescent="0.25">
      <c r="E13631" s="64"/>
    </row>
    <row r="13632" spans="5:5" x14ac:dyDescent="0.25">
      <c r="E13632" s="64"/>
    </row>
    <row r="13633" spans="5:5" x14ac:dyDescent="0.25">
      <c r="E13633" s="64"/>
    </row>
    <row r="13634" spans="5:5" x14ac:dyDescent="0.25">
      <c r="E13634" s="64"/>
    </row>
    <row r="13635" spans="5:5" x14ac:dyDescent="0.25">
      <c r="E13635" s="64"/>
    </row>
    <row r="13636" spans="5:5" x14ac:dyDescent="0.25">
      <c r="E13636" s="64"/>
    </row>
    <row r="13637" spans="5:5" x14ac:dyDescent="0.25">
      <c r="E13637" s="64"/>
    </row>
    <row r="13638" spans="5:5" x14ac:dyDescent="0.25">
      <c r="E13638"/>
    </row>
    <row r="13639" spans="5:5" x14ac:dyDescent="0.25">
      <c r="E13639" s="64"/>
    </row>
    <row r="13640" spans="5:5" x14ac:dyDescent="0.25">
      <c r="E13640" s="64"/>
    </row>
    <row r="13641" spans="5:5" x14ac:dyDescent="0.25">
      <c r="E13641" s="64"/>
    </row>
    <row r="13642" spans="5:5" x14ac:dyDescent="0.25">
      <c r="E13642" s="64"/>
    </row>
    <row r="13643" spans="5:5" x14ac:dyDescent="0.25">
      <c r="E13643"/>
    </row>
    <row r="13644" spans="5:5" x14ac:dyDescent="0.25">
      <c r="E13644"/>
    </row>
    <row r="13645" spans="5:5" x14ac:dyDescent="0.25">
      <c r="E13645" s="64"/>
    </row>
    <row r="13646" spans="5:5" x14ac:dyDescent="0.25">
      <c r="E13646" s="64"/>
    </row>
    <row r="13647" spans="5:5" x14ac:dyDescent="0.25">
      <c r="E13647"/>
    </row>
    <row r="13648" spans="5:5" x14ac:dyDescent="0.25">
      <c r="E13648" s="64"/>
    </row>
    <row r="13649" spans="5:5" x14ac:dyDescent="0.25">
      <c r="E13649" s="64"/>
    </row>
    <row r="13650" spans="5:5" x14ac:dyDescent="0.25">
      <c r="E13650" s="64"/>
    </row>
    <row r="13651" spans="5:5" x14ac:dyDescent="0.25">
      <c r="E13651" s="64"/>
    </row>
    <row r="13652" spans="5:5" x14ac:dyDescent="0.25">
      <c r="E13652" s="64"/>
    </row>
    <row r="13653" spans="5:5" x14ac:dyDescent="0.25">
      <c r="E13653" s="64"/>
    </row>
    <row r="13654" spans="5:5" x14ac:dyDescent="0.25">
      <c r="E13654" s="64"/>
    </row>
    <row r="13655" spans="5:5" x14ac:dyDescent="0.25">
      <c r="E13655" s="64"/>
    </row>
    <row r="13656" spans="5:5" x14ac:dyDescent="0.25">
      <c r="E13656" s="64"/>
    </row>
    <row r="13657" spans="5:5" x14ac:dyDescent="0.25">
      <c r="E13657" s="64"/>
    </row>
    <row r="13658" spans="5:5" x14ac:dyDescent="0.25">
      <c r="E13658" s="64"/>
    </row>
    <row r="13659" spans="5:5" x14ac:dyDescent="0.25">
      <c r="E13659" s="64"/>
    </row>
    <row r="13660" spans="5:5" x14ac:dyDescent="0.25">
      <c r="E13660" s="64"/>
    </row>
    <row r="13661" spans="5:5" x14ac:dyDescent="0.25">
      <c r="E13661" s="64"/>
    </row>
    <row r="13662" spans="5:5" x14ac:dyDescent="0.25">
      <c r="E13662" s="64"/>
    </row>
    <row r="13663" spans="5:5" x14ac:dyDescent="0.25">
      <c r="E13663" s="64"/>
    </row>
    <row r="13664" spans="5:5" x14ac:dyDescent="0.25">
      <c r="E13664" s="64"/>
    </row>
    <row r="13665" spans="5:5" x14ac:dyDescent="0.25">
      <c r="E13665" s="64"/>
    </row>
    <row r="13666" spans="5:5" x14ac:dyDescent="0.25">
      <c r="E13666" s="64"/>
    </row>
    <row r="13667" spans="5:5" x14ac:dyDescent="0.25">
      <c r="E13667" s="64"/>
    </row>
    <row r="13668" spans="5:5" x14ac:dyDescent="0.25">
      <c r="E13668" s="64"/>
    </row>
    <row r="13669" spans="5:5" x14ac:dyDescent="0.25">
      <c r="E13669" s="64"/>
    </row>
    <row r="13670" spans="5:5" x14ac:dyDescent="0.25">
      <c r="E13670" s="64"/>
    </row>
    <row r="13671" spans="5:5" x14ac:dyDescent="0.25">
      <c r="E13671"/>
    </row>
    <row r="13672" spans="5:5" x14ac:dyDescent="0.25">
      <c r="E13672" s="64"/>
    </row>
    <row r="13673" spans="5:5" x14ac:dyDescent="0.25">
      <c r="E13673" s="64"/>
    </row>
    <row r="13674" spans="5:5" x14ac:dyDescent="0.25">
      <c r="E13674" s="64"/>
    </row>
    <row r="13675" spans="5:5" x14ac:dyDescent="0.25">
      <c r="E13675" s="64"/>
    </row>
    <row r="13676" spans="5:5" x14ac:dyDescent="0.25">
      <c r="E13676" s="64"/>
    </row>
    <row r="13677" spans="5:5" x14ac:dyDescent="0.25">
      <c r="E13677" s="64"/>
    </row>
    <row r="13678" spans="5:5" x14ac:dyDescent="0.25">
      <c r="E13678" s="64"/>
    </row>
    <row r="13679" spans="5:5" x14ac:dyDescent="0.25">
      <c r="E13679" s="64"/>
    </row>
    <row r="13680" spans="5:5" x14ac:dyDescent="0.25">
      <c r="E13680" s="64"/>
    </row>
    <row r="13681" spans="5:5" x14ac:dyDescent="0.25">
      <c r="E13681" s="64"/>
    </row>
    <row r="13682" spans="5:5" x14ac:dyDescent="0.25">
      <c r="E13682" s="64"/>
    </row>
    <row r="13683" spans="5:5" x14ac:dyDescent="0.25">
      <c r="E13683" s="64"/>
    </row>
    <row r="13684" spans="5:5" x14ac:dyDescent="0.25">
      <c r="E13684" s="64"/>
    </row>
    <row r="13685" spans="5:5" x14ac:dyDescent="0.25">
      <c r="E13685"/>
    </row>
    <row r="13686" spans="5:5" x14ac:dyDescent="0.25">
      <c r="E13686" s="64"/>
    </row>
    <row r="13687" spans="5:5" x14ac:dyDescent="0.25">
      <c r="E13687" s="64"/>
    </row>
    <row r="13688" spans="5:5" x14ac:dyDescent="0.25">
      <c r="E13688" s="64"/>
    </row>
    <row r="13689" spans="5:5" x14ac:dyDescent="0.25">
      <c r="E13689" s="64"/>
    </row>
    <row r="13690" spans="5:5" x14ac:dyDescent="0.25">
      <c r="E13690" s="64"/>
    </row>
    <row r="13691" spans="5:5" x14ac:dyDescent="0.25">
      <c r="E13691" s="64"/>
    </row>
    <row r="13692" spans="5:5" x14ac:dyDescent="0.25">
      <c r="E13692" s="64"/>
    </row>
    <row r="13693" spans="5:5" x14ac:dyDescent="0.25">
      <c r="E13693" s="64"/>
    </row>
    <row r="13694" spans="5:5" x14ac:dyDescent="0.25">
      <c r="E13694" s="64"/>
    </row>
    <row r="13695" spans="5:5" x14ac:dyDescent="0.25">
      <c r="E13695" s="64"/>
    </row>
    <row r="13696" spans="5:5" x14ac:dyDescent="0.25">
      <c r="E13696" s="64"/>
    </row>
    <row r="13697" spans="5:5" x14ac:dyDescent="0.25">
      <c r="E13697" s="64"/>
    </row>
    <row r="13698" spans="5:5" x14ac:dyDescent="0.25">
      <c r="E13698" s="64"/>
    </row>
    <row r="13699" spans="5:5" x14ac:dyDescent="0.25">
      <c r="E13699" s="64"/>
    </row>
    <row r="13700" spans="5:5" x14ac:dyDescent="0.25">
      <c r="E13700" s="64"/>
    </row>
    <row r="13701" spans="5:5" x14ac:dyDescent="0.25">
      <c r="E13701" s="64"/>
    </row>
    <row r="13702" spans="5:5" x14ac:dyDescent="0.25">
      <c r="E13702" s="64"/>
    </row>
    <row r="13703" spans="5:5" x14ac:dyDescent="0.25">
      <c r="E13703" s="64"/>
    </row>
    <row r="13704" spans="5:5" x14ac:dyDescent="0.25">
      <c r="E13704" s="64"/>
    </row>
    <row r="13705" spans="5:5" x14ac:dyDescent="0.25">
      <c r="E13705" s="64"/>
    </row>
    <row r="13706" spans="5:5" x14ac:dyDescent="0.25">
      <c r="E13706" s="64"/>
    </row>
    <row r="13707" spans="5:5" x14ac:dyDescent="0.25">
      <c r="E13707" s="64"/>
    </row>
    <row r="13708" spans="5:5" x14ac:dyDescent="0.25">
      <c r="E13708" s="64"/>
    </row>
    <row r="13709" spans="5:5" x14ac:dyDescent="0.25">
      <c r="E13709" s="64"/>
    </row>
    <row r="13710" spans="5:5" x14ac:dyDescent="0.25">
      <c r="E13710" s="64"/>
    </row>
    <row r="13711" spans="5:5" x14ac:dyDescent="0.25">
      <c r="E13711" s="64"/>
    </row>
    <row r="13712" spans="5:5" x14ac:dyDescent="0.25">
      <c r="E13712" s="64"/>
    </row>
    <row r="13713" spans="5:5" x14ac:dyDescent="0.25">
      <c r="E13713" s="64"/>
    </row>
    <row r="13714" spans="5:5" x14ac:dyDescent="0.25">
      <c r="E13714" s="64"/>
    </row>
    <row r="13715" spans="5:5" x14ac:dyDescent="0.25">
      <c r="E13715" s="64"/>
    </row>
    <row r="13716" spans="5:5" x14ac:dyDescent="0.25">
      <c r="E13716" s="64"/>
    </row>
    <row r="13717" spans="5:5" x14ac:dyDescent="0.25">
      <c r="E13717" s="64"/>
    </row>
    <row r="13718" spans="5:5" x14ac:dyDescent="0.25">
      <c r="E13718" s="64"/>
    </row>
    <row r="13719" spans="5:5" x14ac:dyDescent="0.25">
      <c r="E13719" s="64"/>
    </row>
    <row r="13720" spans="5:5" x14ac:dyDescent="0.25">
      <c r="E13720" s="64"/>
    </row>
    <row r="13721" spans="5:5" x14ac:dyDescent="0.25">
      <c r="E13721" s="64"/>
    </row>
    <row r="13722" spans="5:5" x14ac:dyDescent="0.25">
      <c r="E13722" s="64"/>
    </row>
    <row r="13723" spans="5:5" x14ac:dyDescent="0.25">
      <c r="E13723" s="64"/>
    </row>
    <row r="13724" spans="5:5" x14ac:dyDescent="0.25">
      <c r="E13724" s="64"/>
    </row>
    <row r="13725" spans="5:5" x14ac:dyDescent="0.25">
      <c r="E13725" s="64"/>
    </row>
    <row r="13726" spans="5:5" x14ac:dyDescent="0.25">
      <c r="E13726" s="64"/>
    </row>
    <row r="13727" spans="5:5" x14ac:dyDescent="0.25">
      <c r="E13727" s="64"/>
    </row>
    <row r="13728" spans="5:5" x14ac:dyDescent="0.25">
      <c r="E13728" s="64"/>
    </row>
    <row r="13729" spans="5:5" x14ac:dyDescent="0.25">
      <c r="E13729" s="64"/>
    </row>
    <row r="13730" spans="5:5" x14ac:dyDescent="0.25">
      <c r="E13730" s="64"/>
    </row>
    <row r="13731" spans="5:5" x14ac:dyDescent="0.25">
      <c r="E13731" s="64"/>
    </row>
    <row r="13732" spans="5:5" x14ac:dyDescent="0.25">
      <c r="E13732" s="64"/>
    </row>
    <row r="13733" spans="5:5" x14ac:dyDescent="0.25">
      <c r="E13733" s="64"/>
    </row>
    <row r="13734" spans="5:5" x14ac:dyDescent="0.25">
      <c r="E13734" s="64"/>
    </row>
    <row r="13735" spans="5:5" x14ac:dyDescent="0.25">
      <c r="E13735" s="64"/>
    </row>
    <row r="13736" spans="5:5" x14ac:dyDescent="0.25">
      <c r="E13736" s="64"/>
    </row>
    <row r="13737" spans="5:5" x14ac:dyDescent="0.25">
      <c r="E13737" s="64"/>
    </row>
    <row r="13738" spans="5:5" x14ac:dyDescent="0.25">
      <c r="E13738" s="64"/>
    </row>
    <row r="13739" spans="5:5" x14ac:dyDescent="0.25">
      <c r="E13739" s="64"/>
    </row>
    <row r="13740" spans="5:5" x14ac:dyDescent="0.25">
      <c r="E13740" s="64"/>
    </row>
    <row r="13741" spans="5:5" x14ac:dyDescent="0.25">
      <c r="E13741" s="64"/>
    </row>
    <row r="13742" spans="5:5" x14ac:dyDescent="0.25">
      <c r="E13742" s="64"/>
    </row>
    <row r="13743" spans="5:5" x14ac:dyDescent="0.25">
      <c r="E13743" s="64"/>
    </row>
    <row r="13744" spans="5:5" x14ac:dyDescent="0.25">
      <c r="E13744" s="64"/>
    </row>
    <row r="13745" spans="5:5" x14ac:dyDescent="0.25">
      <c r="E13745" s="64"/>
    </row>
    <row r="13746" spans="5:5" x14ac:dyDescent="0.25">
      <c r="E13746" s="64"/>
    </row>
    <row r="13747" spans="5:5" x14ac:dyDescent="0.25">
      <c r="E13747" s="64"/>
    </row>
    <row r="13748" spans="5:5" x14ac:dyDescent="0.25">
      <c r="E13748"/>
    </row>
    <row r="13749" spans="5:5" x14ac:dyDescent="0.25">
      <c r="E13749" s="64"/>
    </row>
    <row r="13750" spans="5:5" x14ac:dyDescent="0.25">
      <c r="E13750" s="64"/>
    </row>
    <row r="13751" spans="5:5" x14ac:dyDescent="0.25">
      <c r="E13751" s="64"/>
    </row>
    <row r="13752" spans="5:5" x14ac:dyDescent="0.25">
      <c r="E13752" s="64"/>
    </row>
    <row r="13753" spans="5:5" x14ac:dyDescent="0.25">
      <c r="E13753" s="64"/>
    </row>
    <row r="13754" spans="5:5" x14ac:dyDescent="0.25">
      <c r="E13754"/>
    </row>
    <row r="13755" spans="5:5" x14ac:dyDescent="0.25">
      <c r="E13755" s="64"/>
    </row>
    <row r="13756" spans="5:5" x14ac:dyDescent="0.25">
      <c r="E13756" s="64"/>
    </row>
    <row r="13757" spans="5:5" x14ac:dyDescent="0.25">
      <c r="E13757" s="64"/>
    </row>
    <row r="13758" spans="5:5" x14ac:dyDescent="0.25">
      <c r="E13758" s="64"/>
    </row>
    <row r="13759" spans="5:5" x14ac:dyDescent="0.25">
      <c r="E13759" s="64"/>
    </row>
    <row r="13760" spans="5:5" x14ac:dyDescent="0.25">
      <c r="E13760" s="64"/>
    </row>
    <row r="13761" spans="5:5" x14ac:dyDescent="0.25">
      <c r="E13761" s="64"/>
    </row>
    <row r="13762" spans="5:5" x14ac:dyDescent="0.25">
      <c r="E13762" s="64"/>
    </row>
    <row r="13763" spans="5:5" x14ac:dyDescent="0.25">
      <c r="E13763" s="64"/>
    </row>
    <row r="13764" spans="5:5" x14ac:dyDescent="0.25">
      <c r="E13764" s="64"/>
    </row>
    <row r="13765" spans="5:5" x14ac:dyDescent="0.25">
      <c r="E13765" s="64"/>
    </row>
    <row r="13766" spans="5:5" x14ac:dyDescent="0.25">
      <c r="E13766" s="64"/>
    </row>
    <row r="13767" spans="5:5" x14ac:dyDescent="0.25">
      <c r="E13767" s="64"/>
    </row>
    <row r="13768" spans="5:5" x14ac:dyDescent="0.25">
      <c r="E13768" s="64"/>
    </row>
    <row r="13769" spans="5:5" x14ac:dyDescent="0.25">
      <c r="E13769" s="64"/>
    </row>
    <row r="13770" spans="5:5" x14ac:dyDescent="0.25">
      <c r="E13770" s="64"/>
    </row>
    <row r="13771" spans="5:5" x14ac:dyDescent="0.25">
      <c r="E13771" s="64"/>
    </row>
    <row r="13772" spans="5:5" x14ac:dyDescent="0.25">
      <c r="E13772" s="64"/>
    </row>
    <row r="13773" spans="5:5" x14ac:dyDescent="0.25">
      <c r="E13773"/>
    </row>
    <row r="13774" spans="5:5" x14ac:dyDescent="0.25">
      <c r="E13774" s="64"/>
    </row>
    <row r="13775" spans="5:5" x14ac:dyDescent="0.25">
      <c r="E13775" s="64"/>
    </row>
    <row r="13776" spans="5:5" x14ac:dyDescent="0.25">
      <c r="E13776" s="64"/>
    </row>
    <row r="13777" spans="5:5" x14ac:dyDescent="0.25">
      <c r="E13777" s="64"/>
    </row>
    <row r="13778" spans="5:5" x14ac:dyDescent="0.25">
      <c r="E13778" s="64"/>
    </row>
    <row r="13779" spans="5:5" x14ac:dyDescent="0.25">
      <c r="E13779" s="64"/>
    </row>
    <row r="13780" spans="5:5" x14ac:dyDescent="0.25">
      <c r="E13780" s="64"/>
    </row>
    <row r="13781" spans="5:5" x14ac:dyDescent="0.25">
      <c r="E13781" s="64"/>
    </row>
    <row r="13782" spans="5:5" x14ac:dyDescent="0.25">
      <c r="E13782" s="64"/>
    </row>
    <row r="13783" spans="5:5" x14ac:dyDescent="0.25">
      <c r="E13783" s="64"/>
    </row>
    <row r="13784" spans="5:5" x14ac:dyDescent="0.25">
      <c r="E13784" s="64"/>
    </row>
    <row r="13785" spans="5:5" x14ac:dyDescent="0.25">
      <c r="E13785" s="64"/>
    </row>
    <row r="13786" spans="5:5" x14ac:dyDescent="0.25">
      <c r="E13786" s="64"/>
    </row>
    <row r="13787" spans="5:5" x14ac:dyDescent="0.25">
      <c r="E13787" s="64"/>
    </row>
    <row r="13788" spans="5:5" x14ac:dyDescent="0.25">
      <c r="E13788" s="64"/>
    </row>
    <row r="13789" spans="5:5" x14ac:dyDescent="0.25">
      <c r="E13789" s="64"/>
    </row>
    <row r="13790" spans="5:5" x14ac:dyDescent="0.25">
      <c r="E13790" s="64"/>
    </row>
    <row r="13791" spans="5:5" x14ac:dyDescent="0.25">
      <c r="E13791" s="64"/>
    </row>
    <row r="13792" spans="5:5" x14ac:dyDescent="0.25">
      <c r="E13792" s="64"/>
    </row>
    <row r="13793" spans="5:5" x14ac:dyDescent="0.25">
      <c r="E13793" s="64"/>
    </row>
    <row r="13794" spans="5:5" x14ac:dyDescent="0.25">
      <c r="E13794" s="64"/>
    </row>
    <row r="13795" spans="5:5" x14ac:dyDescent="0.25">
      <c r="E13795" s="64"/>
    </row>
    <row r="13796" spans="5:5" x14ac:dyDescent="0.25">
      <c r="E13796" s="64"/>
    </row>
    <row r="13797" spans="5:5" x14ac:dyDescent="0.25">
      <c r="E13797" s="64"/>
    </row>
    <row r="13798" spans="5:5" x14ac:dyDescent="0.25">
      <c r="E13798" s="64"/>
    </row>
    <row r="13799" spans="5:5" x14ac:dyDescent="0.25">
      <c r="E13799" s="64"/>
    </row>
    <row r="13800" spans="5:5" x14ac:dyDescent="0.25">
      <c r="E13800" s="64"/>
    </row>
    <row r="13801" spans="5:5" x14ac:dyDescent="0.25">
      <c r="E13801" s="64"/>
    </row>
    <row r="13802" spans="5:5" x14ac:dyDescent="0.25">
      <c r="E13802" s="64"/>
    </row>
    <row r="13803" spans="5:5" x14ac:dyDescent="0.25">
      <c r="E13803" s="64"/>
    </row>
    <row r="13804" spans="5:5" x14ac:dyDescent="0.25">
      <c r="E13804" s="64"/>
    </row>
    <row r="13805" spans="5:5" x14ac:dyDescent="0.25">
      <c r="E13805" s="64"/>
    </row>
    <row r="13806" spans="5:5" x14ac:dyDescent="0.25">
      <c r="E13806" s="64"/>
    </row>
    <row r="13807" spans="5:5" x14ac:dyDescent="0.25">
      <c r="E13807" s="64"/>
    </row>
    <row r="13808" spans="5:5" x14ac:dyDescent="0.25">
      <c r="E13808" s="64"/>
    </row>
    <row r="13809" spans="5:5" x14ac:dyDescent="0.25">
      <c r="E13809" s="64"/>
    </row>
    <row r="13810" spans="5:5" x14ac:dyDescent="0.25">
      <c r="E13810" s="64"/>
    </row>
    <row r="13811" spans="5:5" x14ac:dyDescent="0.25">
      <c r="E13811" s="64"/>
    </row>
    <row r="13812" spans="5:5" x14ac:dyDescent="0.25">
      <c r="E13812" s="64"/>
    </row>
    <row r="13813" spans="5:5" x14ac:dyDescent="0.25">
      <c r="E13813"/>
    </row>
    <row r="13814" spans="5:5" x14ac:dyDescent="0.25">
      <c r="E13814" s="64"/>
    </row>
    <row r="13815" spans="5:5" x14ac:dyDescent="0.25">
      <c r="E13815" s="64"/>
    </row>
    <row r="13816" spans="5:5" x14ac:dyDescent="0.25">
      <c r="E13816" s="64"/>
    </row>
    <row r="13817" spans="5:5" x14ac:dyDescent="0.25">
      <c r="E13817" s="64"/>
    </row>
    <row r="13818" spans="5:5" x14ac:dyDescent="0.25">
      <c r="E13818" s="64"/>
    </row>
    <row r="13819" spans="5:5" x14ac:dyDescent="0.25">
      <c r="E13819" s="64"/>
    </row>
    <row r="13820" spans="5:5" x14ac:dyDescent="0.25">
      <c r="E13820" s="64"/>
    </row>
    <row r="13821" spans="5:5" x14ac:dyDescent="0.25">
      <c r="E13821" s="64"/>
    </row>
    <row r="13822" spans="5:5" x14ac:dyDescent="0.25">
      <c r="E13822" s="64"/>
    </row>
    <row r="13823" spans="5:5" x14ac:dyDescent="0.25">
      <c r="E13823" s="64"/>
    </row>
    <row r="13824" spans="5:5" x14ac:dyDescent="0.25">
      <c r="E13824" s="64"/>
    </row>
    <row r="13825" spans="5:5" x14ac:dyDescent="0.25">
      <c r="E13825" s="64"/>
    </row>
    <row r="13826" spans="5:5" x14ac:dyDescent="0.25">
      <c r="E13826" s="64"/>
    </row>
    <row r="13827" spans="5:5" x14ac:dyDescent="0.25">
      <c r="E13827"/>
    </row>
    <row r="13828" spans="5:5" x14ac:dyDescent="0.25">
      <c r="E13828" s="64"/>
    </row>
    <row r="13829" spans="5:5" x14ac:dyDescent="0.25">
      <c r="E13829" s="64"/>
    </row>
    <row r="13830" spans="5:5" x14ac:dyDescent="0.25">
      <c r="E13830" s="64"/>
    </row>
    <row r="13831" spans="5:5" x14ac:dyDescent="0.25">
      <c r="E13831" s="64"/>
    </row>
    <row r="13832" spans="5:5" x14ac:dyDescent="0.25">
      <c r="E13832" s="64"/>
    </row>
    <row r="13833" spans="5:5" x14ac:dyDescent="0.25">
      <c r="E13833" s="64"/>
    </row>
    <row r="13834" spans="5:5" x14ac:dyDescent="0.25">
      <c r="E13834" s="64"/>
    </row>
    <row r="13835" spans="5:5" x14ac:dyDescent="0.25">
      <c r="E13835" s="64"/>
    </row>
    <row r="13836" spans="5:5" x14ac:dyDescent="0.25">
      <c r="E13836" s="64"/>
    </row>
    <row r="13837" spans="5:5" x14ac:dyDescent="0.25">
      <c r="E13837" s="64"/>
    </row>
    <row r="13838" spans="5:5" x14ac:dyDescent="0.25">
      <c r="E13838" s="64"/>
    </row>
    <row r="13839" spans="5:5" x14ac:dyDescent="0.25">
      <c r="E13839" s="64"/>
    </row>
    <row r="13840" spans="5:5" x14ac:dyDescent="0.25">
      <c r="E13840" s="64"/>
    </row>
    <row r="13841" spans="5:5" x14ac:dyDescent="0.25">
      <c r="E13841" s="64"/>
    </row>
    <row r="13842" spans="5:5" x14ac:dyDescent="0.25">
      <c r="E13842" s="64"/>
    </row>
    <row r="13843" spans="5:5" x14ac:dyDescent="0.25">
      <c r="E13843" s="64"/>
    </row>
    <row r="13844" spans="5:5" x14ac:dyDescent="0.25">
      <c r="E13844" s="64"/>
    </row>
    <row r="13845" spans="5:5" x14ac:dyDescent="0.25">
      <c r="E13845" s="64"/>
    </row>
    <row r="13846" spans="5:5" x14ac:dyDescent="0.25">
      <c r="E13846" s="64"/>
    </row>
    <row r="13847" spans="5:5" x14ac:dyDescent="0.25">
      <c r="E13847" s="64"/>
    </row>
    <row r="13848" spans="5:5" x14ac:dyDescent="0.25">
      <c r="E13848" s="64"/>
    </row>
    <row r="13849" spans="5:5" x14ac:dyDescent="0.25">
      <c r="E13849" s="64"/>
    </row>
    <row r="13850" spans="5:5" x14ac:dyDescent="0.25">
      <c r="E13850" s="64"/>
    </row>
    <row r="13851" spans="5:5" x14ac:dyDescent="0.25">
      <c r="E13851" s="64"/>
    </row>
    <row r="13852" spans="5:5" x14ac:dyDescent="0.25">
      <c r="E13852" s="64"/>
    </row>
    <row r="13853" spans="5:5" x14ac:dyDescent="0.25">
      <c r="E13853" s="64"/>
    </row>
    <row r="13854" spans="5:5" x14ac:dyDescent="0.25">
      <c r="E13854"/>
    </row>
    <row r="13855" spans="5:5" x14ac:dyDescent="0.25">
      <c r="E13855" s="64"/>
    </row>
    <row r="13856" spans="5:5" x14ac:dyDescent="0.25">
      <c r="E13856"/>
    </row>
    <row r="13857" spans="5:5" x14ac:dyDescent="0.25">
      <c r="E13857" s="64"/>
    </row>
    <row r="13858" spans="5:5" x14ac:dyDescent="0.25">
      <c r="E13858" s="64"/>
    </row>
    <row r="13859" spans="5:5" x14ac:dyDescent="0.25">
      <c r="E13859" s="64"/>
    </row>
    <row r="13860" spans="5:5" x14ac:dyDescent="0.25">
      <c r="E13860" s="64"/>
    </row>
    <row r="13861" spans="5:5" x14ac:dyDescent="0.25">
      <c r="E13861" s="64"/>
    </row>
    <row r="13862" spans="5:5" x14ac:dyDescent="0.25">
      <c r="E13862" s="64"/>
    </row>
    <row r="13863" spans="5:5" x14ac:dyDescent="0.25">
      <c r="E13863" s="64"/>
    </row>
    <row r="13864" spans="5:5" x14ac:dyDescent="0.25">
      <c r="E13864" s="64"/>
    </row>
    <row r="13865" spans="5:5" x14ac:dyDescent="0.25">
      <c r="E13865" s="64"/>
    </row>
    <row r="13866" spans="5:5" x14ac:dyDescent="0.25">
      <c r="E13866"/>
    </row>
    <row r="13867" spans="5:5" x14ac:dyDescent="0.25">
      <c r="E13867" s="64"/>
    </row>
    <row r="13868" spans="5:5" x14ac:dyDescent="0.25">
      <c r="E13868" s="64"/>
    </row>
    <row r="13869" spans="5:5" x14ac:dyDescent="0.25">
      <c r="E13869" s="64"/>
    </row>
    <row r="13870" spans="5:5" x14ac:dyDescent="0.25">
      <c r="E13870" s="64"/>
    </row>
    <row r="13871" spans="5:5" x14ac:dyDescent="0.25">
      <c r="E13871" s="64"/>
    </row>
    <row r="13872" spans="5:5" x14ac:dyDescent="0.25">
      <c r="E13872" s="64"/>
    </row>
    <row r="13873" spans="5:5" x14ac:dyDescent="0.25">
      <c r="E13873" s="64"/>
    </row>
    <row r="13874" spans="5:5" x14ac:dyDescent="0.25">
      <c r="E13874"/>
    </row>
    <row r="13875" spans="5:5" x14ac:dyDescent="0.25">
      <c r="E13875" s="64"/>
    </row>
    <row r="13876" spans="5:5" x14ac:dyDescent="0.25">
      <c r="E13876" s="64"/>
    </row>
    <row r="13877" spans="5:5" x14ac:dyDescent="0.25">
      <c r="E13877" s="64"/>
    </row>
    <row r="13878" spans="5:5" x14ac:dyDescent="0.25">
      <c r="E13878" s="64"/>
    </row>
    <row r="13879" spans="5:5" x14ac:dyDescent="0.25">
      <c r="E13879" s="64"/>
    </row>
    <row r="13880" spans="5:5" x14ac:dyDescent="0.25">
      <c r="E13880" s="64"/>
    </row>
    <row r="13881" spans="5:5" x14ac:dyDescent="0.25">
      <c r="E13881" s="64"/>
    </row>
    <row r="13882" spans="5:5" x14ac:dyDescent="0.25">
      <c r="E13882" s="64"/>
    </row>
    <row r="13883" spans="5:5" x14ac:dyDescent="0.25">
      <c r="E13883"/>
    </row>
    <row r="13884" spans="5:5" x14ac:dyDescent="0.25">
      <c r="E13884" s="64"/>
    </row>
    <row r="13885" spans="5:5" x14ac:dyDescent="0.25">
      <c r="E13885" s="64"/>
    </row>
    <row r="13886" spans="5:5" x14ac:dyDescent="0.25">
      <c r="E13886" s="64"/>
    </row>
    <row r="13887" spans="5:5" x14ac:dyDescent="0.25">
      <c r="E13887" s="64"/>
    </row>
    <row r="13888" spans="5:5" x14ac:dyDescent="0.25">
      <c r="E13888" s="64"/>
    </row>
    <row r="13889" spans="5:5" x14ac:dyDescent="0.25">
      <c r="E13889" s="64"/>
    </row>
    <row r="13890" spans="5:5" x14ac:dyDescent="0.25">
      <c r="E13890" s="64"/>
    </row>
    <row r="13891" spans="5:5" x14ac:dyDescent="0.25">
      <c r="E13891" s="64"/>
    </row>
    <row r="13892" spans="5:5" x14ac:dyDescent="0.25">
      <c r="E13892" s="64"/>
    </row>
    <row r="13893" spans="5:5" x14ac:dyDescent="0.25">
      <c r="E13893" s="64"/>
    </row>
    <row r="13894" spans="5:5" x14ac:dyDescent="0.25">
      <c r="E13894" s="64"/>
    </row>
    <row r="13895" spans="5:5" x14ac:dyDescent="0.25">
      <c r="E13895" s="64"/>
    </row>
    <row r="13896" spans="5:5" x14ac:dyDescent="0.25">
      <c r="E13896" s="64"/>
    </row>
    <row r="13897" spans="5:5" x14ac:dyDescent="0.25">
      <c r="E13897" s="64"/>
    </row>
    <row r="13898" spans="5:5" x14ac:dyDescent="0.25">
      <c r="E13898" s="64"/>
    </row>
    <row r="13899" spans="5:5" x14ac:dyDescent="0.25">
      <c r="E13899" s="64"/>
    </row>
    <row r="13900" spans="5:5" x14ac:dyDescent="0.25">
      <c r="E13900" s="64"/>
    </row>
    <row r="13901" spans="5:5" x14ac:dyDescent="0.25">
      <c r="E13901" s="64"/>
    </row>
    <row r="13902" spans="5:5" x14ac:dyDescent="0.25">
      <c r="E13902" s="64"/>
    </row>
    <row r="13903" spans="5:5" x14ac:dyDescent="0.25">
      <c r="E13903" s="64"/>
    </row>
    <row r="13904" spans="5:5" x14ac:dyDescent="0.25">
      <c r="E13904" s="64"/>
    </row>
    <row r="13905" spans="5:5" x14ac:dyDescent="0.25">
      <c r="E13905" s="64"/>
    </row>
    <row r="13906" spans="5:5" x14ac:dyDescent="0.25">
      <c r="E13906" s="64"/>
    </row>
    <row r="13907" spans="5:5" x14ac:dyDescent="0.25">
      <c r="E13907" s="64"/>
    </row>
    <row r="13908" spans="5:5" x14ac:dyDescent="0.25">
      <c r="E13908" s="64"/>
    </row>
    <row r="13909" spans="5:5" x14ac:dyDescent="0.25">
      <c r="E13909" s="64"/>
    </row>
    <row r="13910" spans="5:5" x14ac:dyDescent="0.25">
      <c r="E13910" s="64"/>
    </row>
    <row r="13911" spans="5:5" x14ac:dyDescent="0.25">
      <c r="E13911" s="64"/>
    </row>
    <row r="13912" spans="5:5" x14ac:dyDescent="0.25">
      <c r="E13912" s="64"/>
    </row>
    <row r="13913" spans="5:5" x14ac:dyDescent="0.25">
      <c r="E13913" s="64"/>
    </row>
    <row r="13914" spans="5:5" x14ac:dyDescent="0.25">
      <c r="E13914" s="64"/>
    </row>
    <row r="13915" spans="5:5" x14ac:dyDescent="0.25">
      <c r="E13915" s="64"/>
    </row>
    <row r="13916" spans="5:5" x14ac:dyDescent="0.25">
      <c r="E13916" s="64"/>
    </row>
    <row r="13917" spans="5:5" x14ac:dyDescent="0.25">
      <c r="E13917" s="64"/>
    </row>
    <row r="13918" spans="5:5" x14ac:dyDescent="0.25">
      <c r="E13918" s="64"/>
    </row>
    <row r="13919" spans="5:5" x14ac:dyDescent="0.25">
      <c r="E13919" s="64"/>
    </row>
    <row r="13920" spans="5:5" x14ac:dyDescent="0.25">
      <c r="E13920" s="64"/>
    </row>
    <row r="13921" spans="5:5" x14ac:dyDescent="0.25">
      <c r="E13921" s="64"/>
    </row>
    <row r="13922" spans="5:5" x14ac:dyDescent="0.25">
      <c r="E13922" s="64"/>
    </row>
    <row r="13923" spans="5:5" x14ac:dyDescent="0.25">
      <c r="E13923" s="64"/>
    </row>
    <row r="13924" spans="5:5" x14ac:dyDescent="0.25">
      <c r="E13924" s="64"/>
    </row>
    <row r="13925" spans="5:5" x14ac:dyDescent="0.25">
      <c r="E13925" s="64"/>
    </row>
    <row r="13926" spans="5:5" x14ac:dyDescent="0.25">
      <c r="E13926" s="64"/>
    </row>
    <row r="13927" spans="5:5" x14ac:dyDescent="0.25">
      <c r="E13927" s="64"/>
    </row>
    <row r="13928" spans="5:5" x14ac:dyDescent="0.25">
      <c r="E13928" s="64"/>
    </row>
    <row r="13929" spans="5:5" x14ac:dyDescent="0.25">
      <c r="E13929" s="64"/>
    </row>
    <row r="13930" spans="5:5" x14ac:dyDescent="0.25">
      <c r="E13930" s="64"/>
    </row>
    <row r="13931" spans="5:5" x14ac:dyDescent="0.25">
      <c r="E13931" s="64"/>
    </row>
    <row r="13932" spans="5:5" x14ac:dyDescent="0.25">
      <c r="E13932" s="64"/>
    </row>
    <row r="13933" spans="5:5" x14ac:dyDescent="0.25">
      <c r="E13933" s="64"/>
    </row>
    <row r="13934" spans="5:5" x14ac:dyDescent="0.25">
      <c r="E13934" s="64"/>
    </row>
    <row r="13935" spans="5:5" x14ac:dyDescent="0.25">
      <c r="E13935" s="64"/>
    </row>
    <row r="13936" spans="5:5" x14ac:dyDescent="0.25">
      <c r="E13936" s="64"/>
    </row>
    <row r="13937" spans="5:5" x14ac:dyDescent="0.25">
      <c r="E13937" s="64"/>
    </row>
    <row r="13938" spans="5:5" x14ac:dyDescent="0.25">
      <c r="E13938" s="64"/>
    </row>
    <row r="13939" spans="5:5" x14ac:dyDescent="0.25">
      <c r="E13939" s="64"/>
    </row>
    <row r="13940" spans="5:5" x14ac:dyDescent="0.25">
      <c r="E13940" s="64"/>
    </row>
    <row r="13941" spans="5:5" x14ac:dyDescent="0.25">
      <c r="E13941" s="64"/>
    </row>
    <row r="13942" spans="5:5" x14ac:dyDescent="0.25">
      <c r="E13942" s="64"/>
    </row>
    <row r="13943" spans="5:5" x14ac:dyDescent="0.25">
      <c r="E13943" s="64"/>
    </row>
    <row r="13944" spans="5:5" x14ac:dyDescent="0.25">
      <c r="E13944" s="64"/>
    </row>
    <row r="13945" spans="5:5" x14ac:dyDescent="0.25">
      <c r="E13945" s="64"/>
    </row>
    <row r="13946" spans="5:5" x14ac:dyDescent="0.25">
      <c r="E13946" s="64"/>
    </row>
    <row r="13947" spans="5:5" x14ac:dyDescent="0.25">
      <c r="E13947" s="64"/>
    </row>
    <row r="13948" spans="5:5" x14ac:dyDescent="0.25">
      <c r="E13948" s="64"/>
    </row>
    <row r="13949" spans="5:5" x14ac:dyDescent="0.25">
      <c r="E13949" s="64"/>
    </row>
    <row r="13950" spans="5:5" x14ac:dyDescent="0.25">
      <c r="E13950" s="64"/>
    </row>
    <row r="13951" spans="5:5" x14ac:dyDescent="0.25">
      <c r="E13951" s="64"/>
    </row>
    <row r="13952" spans="5:5" x14ac:dyDescent="0.25">
      <c r="E13952" s="64"/>
    </row>
    <row r="13953" spans="5:5" x14ac:dyDescent="0.25">
      <c r="E13953" s="64"/>
    </row>
    <row r="13954" spans="5:5" x14ac:dyDescent="0.25">
      <c r="E13954" s="64"/>
    </row>
    <row r="13955" spans="5:5" x14ac:dyDescent="0.25">
      <c r="E13955" s="64"/>
    </row>
    <row r="13956" spans="5:5" x14ac:dyDescent="0.25">
      <c r="E13956" s="64"/>
    </row>
    <row r="13957" spans="5:5" x14ac:dyDescent="0.25">
      <c r="E13957" s="64"/>
    </row>
    <row r="13958" spans="5:5" x14ac:dyDescent="0.25">
      <c r="E13958" s="64"/>
    </row>
    <row r="13959" spans="5:5" x14ac:dyDescent="0.25">
      <c r="E13959" s="64"/>
    </row>
    <row r="13960" spans="5:5" x14ac:dyDescent="0.25">
      <c r="E13960" s="64"/>
    </row>
    <row r="13961" spans="5:5" x14ac:dyDescent="0.25">
      <c r="E13961" s="64"/>
    </row>
    <row r="13962" spans="5:5" x14ac:dyDescent="0.25">
      <c r="E13962" s="64"/>
    </row>
    <row r="13963" spans="5:5" x14ac:dyDescent="0.25">
      <c r="E13963" s="64"/>
    </row>
    <row r="13964" spans="5:5" x14ac:dyDescent="0.25">
      <c r="E13964" s="64"/>
    </row>
    <row r="13965" spans="5:5" x14ac:dyDescent="0.25">
      <c r="E13965" s="64"/>
    </row>
    <row r="13966" spans="5:5" x14ac:dyDescent="0.25">
      <c r="E13966" s="64"/>
    </row>
    <row r="13967" spans="5:5" x14ac:dyDescent="0.25">
      <c r="E13967" s="64"/>
    </row>
    <row r="13968" spans="5:5" x14ac:dyDescent="0.25">
      <c r="E13968" s="64"/>
    </row>
    <row r="13969" spans="5:5" x14ac:dyDescent="0.25">
      <c r="E13969" s="64"/>
    </row>
    <row r="13970" spans="5:5" x14ac:dyDescent="0.25">
      <c r="E13970"/>
    </row>
    <row r="13971" spans="5:5" x14ac:dyDescent="0.25">
      <c r="E13971" s="64"/>
    </row>
    <row r="13972" spans="5:5" x14ac:dyDescent="0.25">
      <c r="E13972" s="64"/>
    </row>
    <row r="13973" spans="5:5" x14ac:dyDescent="0.25">
      <c r="E13973" s="64"/>
    </row>
    <row r="13974" spans="5:5" x14ac:dyDescent="0.25">
      <c r="E13974" s="64"/>
    </row>
    <row r="13975" spans="5:5" x14ac:dyDescent="0.25">
      <c r="E13975" s="64"/>
    </row>
    <row r="13976" spans="5:5" x14ac:dyDescent="0.25">
      <c r="E13976" s="64"/>
    </row>
    <row r="13977" spans="5:5" x14ac:dyDescent="0.25">
      <c r="E13977" s="64"/>
    </row>
    <row r="13978" spans="5:5" x14ac:dyDescent="0.25">
      <c r="E13978" s="64"/>
    </row>
    <row r="13979" spans="5:5" x14ac:dyDescent="0.25">
      <c r="E13979" s="64"/>
    </row>
    <row r="13980" spans="5:5" x14ac:dyDescent="0.25">
      <c r="E13980" s="64"/>
    </row>
    <row r="13981" spans="5:5" x14ac:dyDescent="0.25">
      <c r="E13981" s="64"/>
    </row>
    <row r="13982" spans="5:5" x14ac:dyDescent="0.25">
      <c r="E13982" s="64"/>
    </row>
    <row r="13983" spans="5:5" x14ac:dyDescent="0.25">
      <c r="E13983" s="64"/>
    </row>
    <row r="13984" spans="5:5" x14ac:dyDescent="0.25">
      <c r="E13984" s="64"/>
    </row>
    <row r="13985" spans="5:5" x14ac:dyDescent="0.25">
      <c r="E13985" s="64"/>
    </row>
    <row r="13986" spans="5:5" x14ac:dyDescent="0.25">
      <c r="E13986" s="64"/>
    </row>
    <row r="13987" spans="5:5" x14ac:dyDescent="0.25">
      <c r="E13987" s="64"/>
    </row>
    <row r="13988" spans="5:5" x14ac:dyDescent="0.25">
      <c r="E13988" s="64"/>
    </row>
    <row r="13989" spans="5:5" x14ac:dyDescent="0.25">
      <c r="E13989" s="64"/>
    </row>
    <row r="13990" spans="5:5" x14ac:dyDescent="0.25">
      <c r="E13990" s="64"/>
    </row>
    <row r="13991" spans="5:5" x14ac:dyDescent="0.25">
      <c r="E13991" s="64"/>
    </row>
    <row r="13992" spans="5:5" x14ac:dyDescent="0.25">
      <c r="E13992" s="64"/>
    </row>
    <row r="13993" spans="5:5" x14ac:dyDescent="0.25">
      <c r="E13993" s="64"/>
    </row>
    <row r="13994" spans="5:5" x14ac:dyDescent="0.25">
      <c r="E13994" s="64"/>
    </row>
    <row r="13995" spans="5:5" x14ac:dyDescent="0.25">
      <c r="E13995" s="64"/>
    </row>
    <row r="13996" spans="5:5" x14ac:dyDescent="0.25">
      <c r="E13996" s="64"/>
    </row>
    <row r="13997" spans="5:5" x14ac:dyDescent="0.25">
      <c r="E13997" s="64"/>
    </row>
    <row r="13998" spans="5:5" x14ac:dyDescent="0.25">
      <c r="E13998" s="64"/>
    </row>
    <row r="13999" spans="5:5" x14ac:dyDescent="0.25">
      <c r="E13999" s="64"/>
    </row>
    <row r="14000" spans="5:5" x14ac:dyDescent="0.25">
      <c r="E14000" s="64"/>
    </row>
    <row r="14001" spans="5:5" x14ac:dyDescent="0.25">
      <c r="E14001"/>
    </row>
    <row r="14002" spans="5:5" x14ac:dyDescent="0.25">
      <c r="E14002" s="64"/>
    </row>
    <row r="14003" spans="5:5" x14ac:dyDescent="0.25">
      <c r="E14003" s="64"/>
    </row>
    <row r="14004" spans="5:5" x14ac:dyDescent="0.25">
      <c r="E14004" s="64"/>
    </row>
    <row r="14005" spans="5:5" x14ac:dyDescent="0.25">
      <c r="E14005" s="64"/>
    </row>
    <row r="14006" spans="5:5" x14ac:dyDescent="0.25">
      <c r="E14006" s="64"/>
    </row>
    <row r="14007" spans="5:5" x14ac:dyDescent="0.25">
      <c r="E14007" s="64"/>
    </row>
    <row r="14008" spans="5:5" x14ac:dyDescent="0.25">
      <c r="E14008" s="64"/>
    </row>
    <row r="14009" spans="5:5" x14ac:dyDescent="0.25">
      <c r="E14009" s="64"/>
    </row>
    <row r="14010" spans="5:5" x14ac:dyDescent="0.25">
      <c r="E14010" s="64"/>
    </row>
    <row r="14011" spans="5:5" x14ac:dyDescent="0.25">
      <c r="E14011" s="64"/>
    </row>
    <row r="14012" spans="5:5" x14ac:dyDescent="0.25">
      <c r="E14012" s="64"/>
    </row>
    <row r="14013" spans="5:5" x14ac:dyDescent="0.25">
      <c r="E14013" s="64"/>
    </row>
    <row r="14014" spans="5:5" x14ac:dyDescent="0.25">
      <c r="E14014" s="64"/>
    </row>
    <row r="14015" spans="5:5" x14ac:dyDescent="0.25">
      <c r="E14015" s="64"/>
    </row>
    <row r="14016" spans="5:5" x14ac:dyDescent="0.25">
      <c r="E14016" s="64"/>
    </row>
    <row r="14017" spans="5:5" x14ac:dyDescent="0.25">
      <c r="E14017" s="64"/>
    </row>
    <row r="14018" spans="5:5" x14ac:dyDescent="0.25">
      <c r="E14018" s="64"/>
    </row>
    <row r="14019" spans="5:5" x14ac:dyDescent="0.25">
      <c r="E14019" s="64"/>
    </row>
    <row r="14020" spans="5:5" x14ac:dyDescent="0.25">
      <c r="E14020"/>
    </row>
    <row r="14021" spans="5:5" x14ac:dyDescent="0.25">
      <c r="E14021" s="64"/>
    </row>
    <row r="14022" spans="5:5" x14ac:dyDescent="0.25">
      <c r="E14022" s="64"/>
    </row>
    <row r="14023" spans="5:5" x14ac:dyDescent="0.25">
      <c r="E14023" s="64"/>
    </row>
    <row r="14024" spans="5:5" x14ac:dyDescent="0.25">
      <c r="E14024" s="64"/>
    </row>
    <row r="14025" spans="5:5" x14ac:dyDescent="0.25">
      <c r="E14025" s="64"/>
    </row>
    <row r="14026" spans="5:5" x14ac:dyDescent="0.25">
      <c r="E14026" s="64"/>
    </row>
    <row r="14027" spans="5:5" x14ac:dyDescent="0.25">
      <c r="E14027" s="64"/>
    </row>
    <row r="14028" spans="5:5" x14ac:dyDescent="0.25">
      <c r="E14028" s="64"/>
    </row>
    <row r="14029" spans="5:5" x14ac:dyDescent="0.25">
      <c r="E14029" s="64"/>
    </row>
    <row r="14030" spans="5:5" x14ac:dyDescent="0.25">
      <c r="E14030" s="64"/>
    </row>
    <row r="14031" spans="5:5" x14ac:dyDescent="0.25">
      <c r="E14031"/>
    </row>
    <row r="14032" spans="5:5" x14ac:dyDescent="0.25">
      <c r="E14032" s="64"/>
    </row>
    <row r="14033" spans="5:5" x14ac:dyDescent="0.25">
      <c r="E14033" s="64"/>
    </row>
    <row r="14034" spans="5:5" x14ac:dyDescent="0.25">
      <c r="E14034" s="64"/>
    </row>
    <row r="14035" spans="5:5" x14ac:dyDescent="0.25">
      <c r="E14035" s="64"/>
    </row>
    <row r="14036" spans="5:5" x14ac:dyDescent="0.25">
      <c r="E14036" s="64"/>
    </row>
    <row r="14037" spans="5:5" x14ac:dyDescent="0.25">
      <c r="E14037" s="64"/>
    </row>
    <row r="14038" spans="5:5" x14ac:dyDescent="0.25">
      <c r="E14038" s="64"/>
    </row>
    <row r="14039" spans="5:5" x14ac:dyDescent="0.25">
      <c r="E14039" s="64"/>
    </row>
    <row r="14040" spans="5:5" x14ac:dyDescent="0.25">
      <c r="E14040" s="64"/>
    </row>
    <row r="14041" spans="5:5" x14ac:dyDescent="0.25">
      <c r="E14041" s="64"/>
    </row>
    <row r="14042" spans="5:5" x14ac:dyDescent="0.25">
      <c r="E14042" s="64"/>
    </row>
    <row r="14043" spans="5:5" x14ac:dyDescent="0.25">
      <c r="E14043" s="64"/>
    </row>
    <row r="14044" spans="5:5" x14ac:dyDescent="0.25">
      <c r="E14044" s="64"/>
    </row>
    <row r="14045" spans="5:5" x14ac:dyDescent="0.25">
      <c r="E14045" s="64"/>
    </row>
    <row r="14046" spans="5:5" x14ac:dyDescent="0.25">
      <c r="E14046" s="64"/>
    </row>
    <row r="14047" spans="5:5" x14ac:dyDescent="0.25">
      <c r="E14047" s="64"/>
    </row>
    <row r="14048" spans="5:5" x14ac:dyDescent="0.25">
      <c r="E14048" s="64"/>
    </row>
    <row r="14049" spans="5:5" x14ac:dyDescent="0.25">
      <c r="E14049" s="64"/>
    </row>
    <row r="14050" spans="5:5" x14ac:dyDescent="0.25">
      <c r="E14050" s="64"/>
    </row>
    <row r="14051" spans="5:5" x14ac:dyDescent="0.25">
      <c r="E14051" s="64"/>
    </row>
    <row r="14052" spans="5:5" x14ac:dyDescent="0.25">
      <c r="E14052" s="64"/>
    </row>
    <row r="14053" spans="5:5" x14ac:dyDescent="0.25">
      <c r="E14053" s="64"/>
    </row>
    <row r="14054" spans="5:5" x14ac:dyDescent="0.25">
      <c r="E14054" s="64"/>
    </row>
    <row r="14055" spans="5:5" x14ac:dyDescent="0.25">
      <c r="E14055" s="64"/>
    </row>
    <row r="14056" spans="5:5" x14ac:dyDescent="0.25">
      <c r="E14056" s="64"/>
    </row>
    <row r="14057" spans="5:5" x14ac:dyDescent="0.25">
      <c r="E14057" s="64"/>
    </row>
    <row r="14058" spans="5:5" x14ac:dyDescent="0.25">
      <c r="E14058" s="64"/>
    </row>
    <row r="14059" spans="5:5" x14ac:dyDescent="0.25">
      <c r="E14059"/>
    </row>
    <row r="14060" spans="5:5" x14ac:dyDescent="0.25">
      <c r="E14060" s="64"/>
    </row>
    <row r="14061" spans="5:5" x14ac:dyDescent="0.25">
      <c r="E14061" s="64"/>
    </row>
    <row r="14062" spans="5:5" x14ac:dyDescent="0.25">
      <c r="E14062" s="64"/>
    </row>
    <row r="14063" spans="5:5" x14ac:dyDescent="0.25">
      <c r="E14063" s="64"/>
    </row>
    <row r="14064" spans="5:5" x14ac:dyDescent="0.25">
      <c r="E14064" s="64"/>
    </row>
    <row r="14065" spans="5:5" x14ac:dyDescent="0.25">
      <c r="E14065" s="64"/>
    </row>
    <row r="14066" spans="5:5" x14ac:dyDescent="0.25">
      <c r="E14066"/>
    </row>
    <row r="14067" spans="5:5" x14ac:dyDescent="0.25">
      <c r="E14067" s="64"/>
    </row>
    <row r="14068" spans="5:5" x14ac:dyDescent="0.25">
      <c r="E14068" s="64"/>
    </row>
    <row r="14069" spans="5:5" x14ac:dyDescent="0.25">
      <c r="E14069" s="64"/>
    </row>
    <row r="14070" spans="5:5" x14ac:dyDescent="0.25">
      <c r="E14070" s="64"/>
    </row>
    <row r="14071" spans="5:5" x14ac:dyDescent="0.25">
      <c r="E14071" s="64"/>
    </row>
    <row r="14072" spans="5:5" x14ac:dyDescent="0.25">
      <c r="E14072" s="64"/>
    </row>
    <row r="14073" spans="5:5" x14ac:dyDescent="0.25">
      <c r="E14073" s="64"/>
    </row>
    <row r="14074" spans="5:5" x14ac:dyDescent="0.25">
      <c r="E14074" s="64"/>
    </row>
    <row r="14075" spans="5:5" x14ac:dyDescent="0.25">
      <c r="E14075" s="64"/>
    </row>
    <row r="14076" spans="5:5" x14ac:dyDescent="0.25">
      <c r="E14076"/>
    </row>
    <row r="14077" spans="5:5" x14ac:dyDescent="0.25">
      <c r="E14077" s="64"/>
    </row>
    <row r="14078" spans="5:5" x14ac:dyDescent="0.25">
      <c r="E14078" s="64"/>
    </row>
    <row r="14079" spans="5:5" x14ac:dyDescent="0.25">
      <c r="E14079" s="64"/>
    </row>
    <row r="14080" spans="5:5" x14ac:dyDescent="0.25">
      <c r="E14080" s="64"/>
    </row>
    <row r="14081" spans="5:5" x14ac:dyDescent="0.25">
      <c r="E14081" s="64"/>
    </row>
    <row r="14082" spans="5:5" x14ac:dyDescent="0.25">
      <c r="E14082" s="64"/>
    </row>
    <row r="14083" spans="5:5" x14ac:dyDescent="0.25">
      <c r="E14083" s="64"/>
    </row>
    <row r="14084" spans="5:5" x14ac:dyDescent="0.25">
      <c r="E14084" s="64"/>
    </row>
    <row r="14085" spans="5:5" x14ac:dyDescent="0.25">
      <c r="E14085" s="64"/>
    </row>
    <row r="14086" spans="5:5" x14ac:dyDescent="0.25">
      <c r="E14086" s="64"/>
    </row>
    <row r="14087" spans="5:5" x14ac:dyDescent="0.25">
      <c r="E14087" s="64"/>
    </row>
    <row r="14088" spans="5:5" x14ac:dyDescent="0.25">
      <c r="E14088" s="64"/>
    </row>
    <row r="14089" spans="5:5" x14ac:dyDescent="0.25">
      <c r="E14089" s="64"/>
    </row>
    <row r="14090" spans="5:5" x14ac:dyDescent="0.25">
      <c r="E14090" s="64"/>
    </row>
    <row r="14091" spans="5:5" x14ac:dyDescent="0.25">
      <c r="E14091" s="64"/>
    </row>
    <row r="14092" spans="5:5" x14ac:dyDescent="0.25">
      <c r="E14092" s="64"/>
    </row>
    <row r="14093" spans="5:5" x14ac:dyDescent="0.25">
      <c r="E14093" s="64"/>
    </row>
    <row r="14094" spans="5:5" x14ac:dyDescent="0.25">
      <c r="E14094" s="64"/>
    </row>
    <row r="14095" spans="5:5" x14ac:dyDescent="0.25">
      <c r="E14095" s="64"/>
    </row>
    <row r="14096" spans="5:5" x14ac:dyDescent="0.25">
      <c r="E14096" s="64"/>
    </row>
    <row r="14097" spans="5:5" x14ac:dyDescent="0.25">
      <c r="E14097" s="64"/>
    </row>
    <row r="14098" spans="5:5" x14ac:dyDescent="0.25">
      <c r="E14098" s="64"/>
    </row>
    <row r="14099" spans="5:5" x14ac:dyDescent="0.25">
      <c r="E14099" s="64"/>
    </row>
    <row r="14100" spans="5:5" x14ac:dyDescent="0.25">
      <c r="E14100" s="64"/>
    </row>
    <row r="14101" spans="5:5" x14ac:dyDescent="0.25">
      <c r="E14101"/>
    </row>
    <row r="14102" spans="5:5" x14ac:dyDescent="0.25">
      <c r="E14102" s="64"/>
    </row>
    <row r="14103" spans="5:5" x14ac:dyDescent="0.25">
      <c r="E14103" s="64"/>
    </row>
    <row r="14104" spans="5:5" x14ac:dyDescent="0.25">
      <c r="E14104" s="64"/>
    </row>
    <row r="14105" spans="5:5" x14ac:dyDescent="0.25">
      <c r="E14105" s="64"/>
    </row>
    <row r="14106" spans="5:5" x14ac:dyDescent="0.25">
      <c r="E14106" s="64"/>
    </row>
    <row r="14107" spans="5:5" x14ac:dyDescent="0.25">
      <c r="E14107" s="64"/>
    </row>
    <row r="14108" spans="5:5" x14ac:dyDescent="0.25">
      <c r="E14108" s="64"/>
    </row>
    <row r="14109" spans="5:5" x14ac:dyDescent="0.25">
      <c r="E14109" s="64"/>
    </row>
    <row r="14110" spans="5:5" x14ac:dyDescent="0.25">
      <c r="E14110" s="64"/>
    </row>
    <row r="14111" spans="5:5" x14ac:dyDescent="0.25">
      <c r="E14111" s="64"/>
    </row>
    <row r="14112" spans="5:5" x14ac:dyDescent="0.25">
      <c r="E14112"/>
    </row>
    <row r="14113" spans="5:5" x14ac:dyDescent="0.25">
      <c r="E14113" s="64"/>
    </row>
    <row r="14114" spans="5:5" x14ac:dyDescent="0.25">
      <c r="E14114" s="64"/>
    </row>
    <row r="14115" spans="5:5" x14ac:dyDescent="0.25">
      <c r="E14115" s="64"/>
    </row>
    <row r="14116" spans="5:5" x14ac:dyDescent="0.25">
      <c r="E14116" s="64"/>
    </row>
    <row r="14117" spans="5:5" x14ac:dyDescent="0.25">
      <c r="E14117" s="64"/>
    </row>
    <row r="14118" spans="5:5" x14ac:dyDescent="0.25">
      <c r="E14118" s="64"/>
    </row>
    <row r="14119" spans="5:5" x14ac:dyDescent="0.25">
      <c r="E14119" s="64"/>
    </row>
    <row r="14120" spans="5:5" x14ac:dyDescent="0.25">
      <c r="E14120" s="64"/>
    </row>
    <row r="14121" spans="5:5" x14ac:dyDescent="0.25">
      <c r="E14121" s="64"/>
    </row>
    <row r="14122" spans="5:5" x14ac:dyDescent="0.25">
      <c r="E14122" s="64"/>
    </row>
    <row r="14123" spans="5:5" x14ac:dyDescent="0.25">
      <c r="E14123" s="64"/>
    </row>
    <row r="14124" spans="5:5" x14ac:dyDescent="0.25">
      <c r="E14124" s="64"/>
    </row>
    <row r="14125" spans="5:5" x14ac:dyDescent="0.25">
      <c r="E14125" s="64"/>
    </row>
    <row r="14126" spans="5:5" x14ac:dyDescent="0.25">
      <c r="E14126" s="64"/>
    </row>
    <row r="14127" spans="5:5" x14ac:dyDescent="0.25">
      <c r="E14127" s="64"/>
    </row>
    <row r="14128" spans="5:5" x14ac:dyDescent="0.25">
      <c r="E14128"/>
    </row>
    <row r="14129" spans="5:5" x14ac:dyDescent="0.25">
      <c r="E14129" s="64"/>
    </row>
    <row r="14130" spans="5:5" x14ac:dyDescent="0.25">
      <c r="E14130" s="64"/>
    </row>
    <row r="14131" spans="5:5" x14ac:dyDescent="0.25">
      <c r="E14131" s="64"/>
    </row>
    <row r="14132" spans="5:5" x14ac:dyDescent="0.25">
      <c r="E14132" s="64"/>
    </row>
    <row r="14133" spans="5:5" x14ac:dyDescent="0.25">
      <c r="E14133" s="64"/>
    </row>
    <row r="14134" spans="5:5" x14ac:dyDescent="0.25">
      <c r="E14134" s="64"/>
    </row>
    <row r="14135" spans="5:5" x14ac:dyDescent="0.25">
      <c r="E14135" s="64"/>
    </row>
    <row r="14136" spans="5:5" x14ac:dyDescent="0.25">
      <c r="E14136" s="64"/>
    </row>
    <row r="14137" spans="5:5" x14ac:dyDescent="0.25">
      <c r="E14137" s="64"/>
    </row>
    <row r="14138" spans="5:5" x14ac:dyDescent="0.25">
      <c r="E14138" s="64"/>
    </row>
    <row r="14139" spans="5:5" x14ac:dyDescent="0.25">
      <c r="E14139" s="64"/>
    </row>
    <row r="14140" spans="5:5" x14ac:dyDescent="0.25">
      <c r="E14140" s="64"/>
    </row>
    <row r="14141" spans="5:5" x14ac:dyDescent="0.25">
      <c r="E14141" s="64"/>
    </row>
    <row r="14142" spans="5:5" x14ac:dyDescent="0.25">
      <c r="E14142" s="64"/>
    </row>
    <row r="14143" spans="5:5" x14ac:dyDescent="0.25">
      <c r="E14143" s="64"/>
    </row>
    <row r="14144" spans="5:5" x14ac:dyDescent="0.25">
      <c r="E14144" s="64"/>
    </row>
    <row r="14145" spans="5:5" x14ac:dyDescent="0.25">
      <c r="E14145" s="64"/>
    </row>
    <row r="14146" spans="5:5" x14ac:dyDescent="0.25">
      <c r="E14146" s="64"/>
    </row>
    <row r="14147" spans="5:5" x14ac:dyDescent="0.25">
      <c r="E14147" s="64"/>
    </row>
    <row r="14148" spans="5:5" x14ac:dyDescent="0.25">
      <c r="E14148" s="64"/>
    </row>
    <row r="14149" spans="5:5" x14ac:dyDescent="0.25">
      <c r="E14149" s="64"/>
    </row>
    <row r="14150" spans="5:5" x14ac:dyDescent="0.25">
      <c r="E14150" s="64"/>
    </row>
    <row r="14151" spans="5:5" x14ac:dyDescent="0.25">
      <c r="E14151" s="64"/>
    </row>
    <row r="14152" spans="5:5" x14ac:dyDescent="0.25">
      <c r="E14152" s="64"/>
    </row>
    <row r="14153" spans="5:5" x14ac:dyDescent="0.25">
      <c r="E14153" s="64"/>
    </row>
    <row r="14154" spans="5:5" x14ac:dyDescent="0.25">
      <c r="E14154" s="64"/>
    </row>
    <row r="14155" spans="5:5" x14ac:dyDescent="0.25">
      <c r="E14155" s="64"/>
    </row>
    <row r="14156" spans="5:5" x14ac:dyDescent="0.25">
      <c r="E14156" s="64"/>
    </row>
    <row r="14157" spans="5:5" x14ac:dyDescent="0.25">
      <c r="E14157" s="64"/>
    </row>
    <row r="14158" spans="5:5" x14ac:dyDescent="0.25">
      <c r="E14158" s="64"/>
    </row>
    <row r="14159" spans="5:5" x14ac:dyDescent="0.25">
      <c r="E14159" s="64"/>
    </row>
    <row r="14160" spans="5:5" x14ac:dyDescent="0.25">
      <c r="E14160" s="64"/>
    </row>
    <row r="14161" spans="5:5" x14ac:dyDescent="0.25">
      <c r="E14161" s="64"/>
    </row>
    <row r="14162" spans="5:5" x14ac:dyDescent="0.25">
      <c r="E14162" s="64"/>
    </row>
    <row r="14163" spans="5:5" x14ac:dyDescent="0.25">
      <c r="E14163" s="64"/>
    </row>
    <row r="14164" spans="5:5" x14ac:dyDescent="0.25">
      <c r="E14164" s="64"/>
    </row>
    <row r="14165" spans="5:5" x14ac:dyDescent="0.25">
      <c r="E14165" s="64"/>
    </row>
    <row r="14166" spans="5:5" x14ac:dyDescent="0.25">
      <c r="E14166" s="64"/>
    </row>
    <row r="14167" spans="5:5" x14ac:dyDescent="0.25">
      <c r="E14167" s="64"/>
    </row>
    <row r="14168" spans="5:5" x14ac:dyDescent="0.25">
      <c r="E14168" s="64"/>
    </row>
    <row r="14169" spans="5:5" x14ac:dyDescent="0.25">
      <c r="E14169" s="64"/>
    </row>
    <row r="14170" spans="5:5" x14ac:dyDescent="0.25">
      <c r="E14170" s="64"/>
    </row>
    <row r="14171" spans="5:5" x14ac:dyDescent="0.25">
      <c r="E14171" s="64"/>
    </row>
    <row r="14172" spans="5:5" x14ac:dyDescent="0.25">
      <c r="E14172" s="64"/>
    </row>
    <row r="14173" spans="5:5" x14ac:dyDescent="0.25">
      <c r="E14173" s="64"/>
    </row>
    <row r="14174" spans="5:5" x14ac:dyDescent="0.25">
      <c r="E14174" s="64"/>
    </row>
    <row r="14175" spans="5:5" x14ac:dyDescent="0.25">
      <c r="E14175" s="64"/>
    </row>
    <row r="14176" spans="5:5" x14ac:dyDescent="0.25">
      <c r="E14176" s="64"/>
    </row>
    <row r="14177" spans="5:5" x14ac:dyDescent="0.25">
      <c r="E14177" s="64"/>
    </row>
    <row r="14178" spans="5:5" x14ac:dyDescent="0.25">
      <c r="E14178" s="64"/>
    </row>
    <row r="14179" spans="5:5" x14ac:dyDescent="0.25">
      <c r="E14179" s="64"/>
    </row>
    <row r="14180" spans="5:5" x14ac:dyDescent="0.25">
      <c r="E14180" s="64"/>
    </row>
    <row r="14181" spans="5:5" x14ac:dyDescent="0.25">
      <c r="E14181" s="64"/>
    </row>
    <row r="14182" spans="5:5" x14ac:dyDescent="0.25">
      <c r="E14182" s="64"/>
    </row>
    <row r="14183" spans="5:5" x14ac:dyDescent="0.25">
      <c r="E14183" s="64"/>
    </row>
    <row r="14184" spans="5:5" x14ac:dyDescent="0.25">
      <c r="E14184"/>
    </row>
    <row r="14185" spans="5:5" x14ac:dyDescent="0.25">
      <c r="E14185" s="64"/>
    </row>
    <row r="14186" spans="5:5" x14ac:dyDescent="0.25">
      <c r="E14186" s="64"/>
    </row>
    <row r="14187" spans="5:5" x14ac:dyDescent="0.25">
      <c r="E14187" s="64"/>
    </row>
    <row r="14188" spans="5:5" x14ac:dyDescent="0.25">
      <c r="E14188" s="64"/>
    </row>
    <row r="14189" spans="5:5" x14ac:dyDescent="0.25">
      <c r="E14189" s="64"/>
    </row>
    <row r="14190" spans="5:5" x14ac:dyDescent="0.25">
      <c r="E14190" s="64"/>
    </row>
    <row r="14191" spans="5:5" x14ac:dyDescent="0.25">
      <c r="E14191" s="64"/>
    </row>
    <row r="14192" spans="5:5" x14ac:dyDescent="0.25">
      <c r="E14192" s="64"/>
    </row>
    <row r="14193" spans="5:5" x14ac:dyDescent="0.25">
      <c r="E14193" s="64"/>
    </row>
    <row r="14194" spans="5:5" x14ac:dyDescent="0.25">
      <c r="E14194" s="64"/>
    </row>
    <row r="14195" spans="5:5" x14ac:dyDescent="0.25">
      <c r="E14195" s="64"/>
    </row>
    <row r="14196" spans="5:5" x14ac:dyDescent="0.25">
      <c r="E14196" s="64"/>
    </row>
    <row r="14197" spans="5:5" x14ac:dyDescent="0.25">
      <c r="E14197" s="64"/>
    </row>
    <row r="14198" spans="5:5" x14ac:dyDescent="0.25">
      <c r="E14198" s="64"/>
    </row>
    <row r="14199" spans="5:5" x14ac:dyDescent="0.25">
      <c r="E14199" s="64"/>
    </row>
    <row r="14200" spans="5:5" x14ac:dyDescent="0.25">
      <c r="E14200" s="64"/>
    </row>
    <row r="14201" spans="5:5" x14ac:dyDescent="0.25">
      <c r="E14201" s="64"/>
    </row>
    <row r="14202" spans="5:5" x14ac:dyDescent="0.25">
      <c r="E14202" s="64"/>
    </row>
    <row r="14203" spans="5:5" x14ac:dyDescent="0.25">
      <c r="E14203" s="64"/>
    </row>
    <row r="14204" spans="5:5" x14ac:dyDescent="0.25">
      <c r="E14204" s="64"/>
    </row>
    <row r="14205" spans="5:5" x14ac:dyDescent="0.25">
      <c r="E14205" s="64"/>
    </row>
    <row r="14206" spans="5:5" x14ac:dyDescent="0.25">
      <c r="E14206" s="64"/>
    </row>
    <row r="14207" spans="5:5" x14ac:dyDescent="0.25">
      <c r="E14207" s="64"/>
    </row>
    <row r="14208" spans="5:5" x14ac:dyDescent="0.25">
      <c r="E14208" s="64"/>
    </row>
    <row r="14209" spans="5:5" x14ac:dyDescent="0.25">
      <c r="E14209"/>
    </row>
    <row r="14210" spans="5:5" x14ac:dyDescent="0.25">
      <c r="E14210" s="64"/>
    </row>
    <row r="14211" spans="5:5" x14ac:dyDescent="0.25">
      <c r="E14211" s="64"/>
    </row>
    <row r="14212" spans="5:5" x14ac:dyDescent="0.25">
      <c r="E14212" s="64"/>
    </row>
    <row r="14213" spans="5:5" x14ac:dyDescent="0.25">
      <c r="E14213" s="64"/>
    </row>
    <row r="14214" spans="5:5" x14ac:dyDescent="0.25">
      <c r="E14214" s="64"/>
    </row>
    <row r="14215" spans="5:5" x14ac:dyDescent="0.25">
      <c r="E14215" s="64"/>
    </row>
    <row r="14216" spans="5:5" x14ac:dyDescent="0.25">
      <c r="E14216" s="64"/>
    </row>
    <row r="14217" spans="5:5" x14ac:dyDescent="0.25">
      <c r="E14217" s="64"/>
    </row>
    <row r="14218" spans="5:5" x14ac:dyDescent="0.25">
      <c r="E14218" s="64"/>
    </row>
    <row r="14219" spans="5:5" x14ac:dyDescent="0.25">
      <c r="E14219" s="64"/>
    </row>
    <row r="14220" spans="5:5" x14ac:dyDescent="0.25">
      <c r="E14220" s="64"/>
    </row>
    <row r="14221" spans="5:5" x14ac:dyDescent="0.25">
      <c r="E14221" s="64"/>
    </row>
    <row r="14222" spans="5:5" x14ac:dyDescent="0.25">
      <c r="E14222" s="64"/>
    </row>
    <row r="14223" spans="5:5" x14ac:dyDescent="0.25">
      <c r="E14223" s="64"/>
    </row>
    <row r="14224" spans="5:5" x14ac:dyDescent="0.25">
      <c r="E14224" s="64"/>
    </row>
    <row r="14225" spans="5:5" x14ac:dyDescent="0.25">
      <c r="E14225" s="64"/>
    </row>
    <row r="14226" spans="5:5" x14ac:dyDescent="0.25">
      <c r="E14226" s="64"/>
    </row>
    <row r="14227" spans="5:5" x14ac:dyDescent="0.25">
      <c r="E14227" s="64"/>
    </row>
    <row r="14228" spans="5:5" x14ac:dyDescent="0.25">
      <c r="E14228" s="64"/>
    </row>
    <row r="14229" spans="5:5" x14ac:dyDescent="0.25">
      <c r="E14229" s="64"/>
    </row>
    <row r="14230" spans="5:5" x14ac:dyDescent="0.25">
      <c r="E14230" s="64"/>
    </row>
    <row r="14231" spans="5:5" x14ac:dyDescent="0.25">
      <c r="E14231" s="64"/>
    </row>
    <row r="14232" spans="5:5" x14ac:dyDescent="0.25">
      <c r="E14232" s="64"/>
    </row>
    <row r="14233" spans="5:5" x14ac:dyDescent="0.25">
      <c r="E14233" s="64"/>
    </row>
    <row r="14234" spans="5:5" x14ac:dyDescent="0.25">
      <c r="E14234" s="64"/>
    </row>
    <row r="14235" spans="5:5" x14ac:dyDescent="0.25">
      <c r="E14235" s="64"/>
    </row>
    <row r="14236" spans="5:5" x14ac:dyDescent="0.25">
      <c r="E14236" s="64"/>
    </row>
    <row r="14237" spans="5:5" x14ac:dyDescent="0.25">
      <c r="E14237" s="64"/>
    </row>
    <row r="14238" spans="5:5" x14ac:dyDescent="0.25">
      <c r="E14238" s="64"/>
    </row>
    <row r="14239" spans="5:5" x14ac:dyDescent="0.25">
      <c r="E14239" s="64"/>
    </row>
    <row r="14240" spans="5:5" x14ac:dyDescent="0.25">
      <c r="E14240" s="64"/>
    </row>
    <row r="14241" spans="5:5" x14ac:dyDescent="0.25">
      <c r="E14241" s="64"/>
    </row>
    <row r="14242" spans="5:5" x14ac:dyDescent="0.25">
      <c r="E14242" s="64"/>
    </row>
    <row r="14243" spans="5:5" x14ac:dyDescent="0.25">
      <c r="E14243" s="64"/>
    </row>
    <row r="14244" spans="5:5" x14ac:dyDescent="0.25">
      <c r="E14244"/>
    </row>
    <row r="14245" spans="5:5" x14ac:dyDescent="0.25">
      <c r="E14245" s="64"/>
    </row>
    <row r="14246" spans="5:5" x14ac:dyDescent="0.25">
      <c r="E14246"/>
    </row>
    <row r="14247" spans="5:5" x14ac:dyDescent="0.25">
      <c r="E14247" s="64"/>
    </row>
    <row r="14248" spans="5:5" x14ac:dyDescent="0.25">
      <c r="E14248" s="64"/>
    </row>
    <row r="14249" spans="5:5" x14ac:dyDescent="0.25">
      <c r="E14249" s="64"/>
    </row>
    <row r="14250" spans="5:5" x14ac:dyDescent="0.25">
      <c r="E14250" s="64"/>
    </row>
    <row r="14251" spans="5:5" x14ac:dyDescent="0.25">
      <c r="E14251" s="64"/>
    </row>
    <row r="14252" spans="5:5" x14ac:dyDescent="0.25">
      <c r="E14252" s="64"/>
    </row>
    <row r="14253" spans="5:5" x14ac:dyDescent="0.25">
      <c r="E14253" s="64"/>
    </row>
    <row r="14254" spans="5:5" x14ac:dyDescent="0.25">
      <c r="E14254" s="64"/>
    </row>
    <row r="14255" spans="5:5" x14ac:dyDescent="0.25">
      <c r="E14255" s="64"/>
    </row>
    <row r="14256" spans="5:5" x14ac:dyDescent="0.25">
      <c r="E14256" s="64"/>
    </row>
    <row r="14257" spans="5:5" x14ac:dyDescent="0.25">
      <c r="E14257" s="64"/>
    </row>
    <row r="14258" spans="5:5" x14ac:dyDescent="0.25">
      <c r="E14258" s="64"/>
    </row>
    <row r="14259" spans="5:5" x14ac:dyDescent="0.25">
      <c r="E14259" s="64"/>
    </row>
    <row r="14260" spans="5:5" x14ac:dyDescent="0.25">
      <c r="E14260" s="64"/>
    </row>
    <row r="14261" spans="5:5" x14ac:dyDescent="0.25">
      <c r="E14261" s="64"/>
    </row>
    <row r="14262" spans="5:5" x14ac:dyDescent="0.25">
      <c r="E14262" s="64"/>
    </row>
    <row r="14263" spans="5:5" x14ac:dyDescent="0.25">
      <c r="E14263" s="64"/>
    </row>
    <row r="14264" spans="5:5" x14ac:dyDescent="0.25">
      <c r="E14264"/>
    </row>
    <row r="14265" spans="5:5" x14ac:dyDescent="0.25">
      <c r="E14265" s="64"/>
    </row>
    <row r="14266" spans="5:5" x14ac:dyDescent="0.25">
      <c r="E14266" s="64"/>
    </row>
    <row r="14267" spans="5:5" x14ac:dyDescent="0.25">
      <c r="E14267" s="64"/>
    </row>
    <row r="14268" spans="5:5" x14ac:dyDescent="0.25">
      <c r="E14268" s="64"/>
    </row>
    <row r="14269" spans="5:5" x14ac:dyDescent="0.25">
      <c r="E14269"/>
    </row>
    <row r="14270" spans="5:5" x14ac:dyDescent="0.25">
      <c r="E14270" s="64"/>
    </row>
    <row r="14271" spans="5:5" x14ac:dyDescent="0.25">
      <c r="E14271" s="64"/>
    </row>
    <row r="14272" spans="5:5" x14ac:dyDescent="0.25">
      <c r="E14272" s="64"/>
    </row>
    <row r="14273" spans="5:5" x14ac:dyDescent="0.25">
      <c r="E14273" s="64"/>
    </row>
    <row r="14274" spans="5:5" x14ac:dyDescent="0.25">
      <c r="E14274" s="64"/>
    </row>
    <row r="14275" spans="5:5" x14ac:dyDescent="0.25">
      <c r="E14275" s="64"/>
    </row>
    <row r="14276" spans="5:5" x14ac:dyDescent="0.25">
      <c r="E14276" s="64"/>
    </row>
    <row r="14277" spans="5:5" x14ac:dyDescent="0.25">
      <c r="E14277" s="64"/>
    </row>
    <row r="14278" spans="5:5" x14ac:dyDescent="0.25">
      <c r="E14278" s="64"/>
    </row>
    <row r="14279" spans="5:5" x14ac:dyDescent="0.25">
      <c r="E14279" s="64"/>
    </row>
    <row r="14280" spans="5:5" x14ac:dyDescent="0.25">
      <c r="E14280" s="64"/>
    </row>
    <row r="14281" spans="5:5" x14ac:dyDescent="0.25">
      <c r="E14281" s="64"/>
    </row>
    <row r="14282" spans="5:5" x14ac:dyDescent="0.25">
      <c r="E14282" s="64"/>
    </row>
    <row r="14283" spans="5:5" x14ac:dyDescent="0.25">
      <c r="E14283" s="64"/>
    </row>
    <row r="14284" spans="5:5" x14ac:dyDescent="0.25">
      <c r="E14284" s="64"/>
    </row>
    <row r="14285" spans="5:5" x14ac:dyDescent="0.25">
      <c r="E14285" s="64"/>
    </row>
    <row r="14286" spans="5:5" x14ac:dyDescent="0.25">
      <c r="E14286" s="64"/>
    </row>
    <row r="14287" spans="5:5" x14ac:dyDescent="0.25">
      <c r="E14287" s="64"/>
    </row>
    <row r="14288" spans="5:5" x14ac:dyDescent="0.25">
      <c r="E14288" s="64"/>
    </row>
    <row r="14289" spans="5:5" x14ac:dyDescent="0.25">
      <c r="E14289" s="64"/>
    </row>
    <row r="14290" spans="5:5" x14ac:dyDescent="0.25">
      <c r="E14290" s="64"/>
    </row>
    <row r="14291" spans="5:5" x14ac:dyDescent="0.25">
      <c r="E14291" s="64"/>
    </row>
    <row r="14292" spans="5:5" x14ac:dyDescent="0.25">
      <c r="E14292"/>
    </row>
    <row r="14293" spans="5:5" x14ac:dyDescent="0.25">
      <c r="E14293" s="64"/>
    </row>
    <row r="14294" spans="5:5" x14ac:dyDescent="0.25">
      <c r="E14294" s="64"/>
    </row>
    <row r="14295" spans="5:5" x14ac:dyDescent="0.25">
      <c r="E14295" s="64"/>
    </row>
    <row r="14296" spans="5:5" x14ac:dyDescent="0.25">
      <c r="E14296" s="64"/>
    </row>
    <row r="14297" spans="5:5" x14ac:dyDescent="0.25">
      <c r="E14297" s="64"/>
    </row>
    <row r="14298" spans="5:5" x14ac:dyDescent="0.25">
      <c r="E14298" s="64"/>
    </row>
    <row r="14299" spans="5:5" x14ac:dyDescent="0.25">
      <c r="E14299" s="64"/>
    </row>
    <row r="14300" spans="5:5" x14ac:dyDescent="0.25">
      <c r="E14300" s="64"/>
    </row>
    <row r="14301" spans="5:5" x14ac:dyDescent="0.25">
      <c r="E14301" s="64"/>
    </row>
    <row r="14302" spans="5:5" x14ac:dyDescent="0.25">
      <c r="E14302" s="64"/>
    </row>
    <row r="14303" spans="5:5" x14ac:dyDescent="0.25">
      <c r="E14303" s="64"/>
    </row>
    <row r="14304" spans="5:5" x14ac:dyDescent="0.25">
      <c r="E14304" s="64"/>
    </row>
    <row r="14305" spans="5:5" x14ac:dyDescent="0.25">
      <c r="E14305" s="64"/>
    </row>
    <row r="14306" spans="5:5" x14ac:dyDescent="0.25">
      <c r="E14306" s="64"/>
    </row>
    <row r="14307" spans="5:5" x14ac:dyDescent="0.25">
      <c r="E14307" s="64"/>
    </row>
    <row r="14308" spans="5:5" x14ac:dyDescent="0.25">
      <c r="E14308" s="64"/>
    </row>
    <row r="14309" spans="5:5" x14ac:dyDescent="0.25">
      <c r="E14309" s="64"/>
    </row>
    <row r="14310" spans="5:5" x14ac:dyDescent="0.25">
      <c r="E14310" s="64"/>
    </row>
    <row r="14311" spans="5:5" x14ac:dyDescent="0.25">
      <c r="E14311" s="64"/>
    </row>
    <row r="14312" spans="5:5" x14ac:dyDescent="0.25">
      <c r="E14312" s="64"/>
    </row>
    <row r="14313" spans="5:5" x14ac:dyDescent="0.25">
      <c r="E14313" s="64"/>
    </row>
    <row r="14314" spans="5:5" x14ac:dyDescent="0.25">
      <c r="E14314" s="64"/>
    </row>
    <row r="14315" spans="5:5" x14ac:dyDescent="0.25">
      <c r="E14315" s="64"/>
    </row>
    <row r="14316" spans="5:5" x14ac:dyDescent="0.25">
      <c r="E14316"/>
    </row>
    <row r="14317" spans="5:5" x14ac:dyDescent="0.25">
      <c r="E14317" s="64"/>
    </row>
    <row r="14318" spans="5:5" x14ac:dyDescent="0.25">
      <c r="E14318" s="64"/>
    </row>
    <row r="14319" spans="5:5" x14ac:dyDescent="0.25">
      <c r="E14319" s="64"/>
    </row>
    <row r="14320" spans="5:5" x14ac:dyDescent="0.25">
      <c r="E14320" s="64"/>
    </row>
    <row r="14321" spans="5:5" x14ac:dyDescent="0.25">
      <c r="E14321" s="64"/>
    </row>
    <row r="14322" spans="5:5" x14ac:dyDescent="0.25">
      <c r="E14322" s="64"/>
    </row>
    <row r="14323" spans="5:5" x14ac:dyDescent="0.25">
      <c r="E14323" s="64"/>
    </row>
    <row r="14324" spans="5:5" x14ac:dyDescent="0.25">
      <c r="E14324" s="64"/>
    </row>
    <row r="14325" spans="5:5" x14ac:dyDescent="0.25">
      <c r="E14325" s="64"/>
    </row>
    <row r="14326" spans="5:5" x14ac:dyDescent="0.25">
      <c r="E14326" s="64"/>
    </row>
    <row r="14327" spans="5:5" x14ac:dyDescent="0.25">
      <c r="E14327" s="64"/>
    </row>
    <row r="14328" spans="5:5" x14ac:dyDescent="0.25">
      <c r="E14328" s="64"/>
    </row>
    <row r="14329" spans="5:5" x14ac:dyDescent="0.25">
      <c r="E14329" s="64"/>
    </row>
    <row r="14330" spans="5:5" x14ac:dyDescent="0.25">
      <c r="E14330" s="64"/>
    </row>
    <row r="14331" spans="5:5" x14ac:dyDescent="0.25">
      <c r="E14331" s="64"/>
    </row>
    <row r="14332" spans="5:5" x14ac:dyDescent="0.25">
      <c r="E14332" s="64"/>
    </row>
    <row r="14333" spans="5:5" x14ac:dyDescent="0.25">
      <c r="E14333" s="64"/>
    </row>
    <row r="14334" spans="5:5" x14ac:dyDescent="0.25">
      <c r="E14334" s="64"/>
    </row>
    <row r="14335" spans="5:5" x14ac:dyDescent="0.25">
      <c r="E14335" s="64"/>
    </row>
    <row r="14336" spans="5:5" x14ac:dyDescent="0.25">
      <c r="E14336" s="64"/>
    </row>
    <row r="14337" spans="5:5" x14ac:dyDescent="0.25">
      <c r="E14337"/>
    </row>
    <row r="14338" spans="5:5" x14ac:dyDescent="0.25">
      <c r="E14338" s="64"/>
    </row>
    <row r="14339" spans="5:5" x14ac:dyDescent="0.25">
      <c r="E14339" s="64"/>
    </row>
    <row r="14340" spans="5:5" x14ac:dyDescent="0.25">
      <c r="E14340" s="64"/>
    </row>
    <row r="14341" spans="5:5" x14ac:dyDescent="0.25">
      <c r="E14341" s="64"/>
    </row>
    <row r="14342" spans="5:5" x14ac:dyDescent="0.25">
      <c r="E14342" s="64"/>
    </row>
    <row r="14343" spans="5:5" x14ac:dyDescent="0.25">
      <c r="E14343" s="64"/>
    </row>
    <row r="14344" spans="5:5" x14ac:dyDescent="0.25">
      <c r="E14344" s="64"/>
    </row>
    <row r="14345" spans="5:5" x14ac:dyDescent="0.25">
      <c r="E14345" s="64"/>
    </row>
    <row r="14346" spans="5:5" x14ac:dyDescent="0.25">
      <c r="E14346" s="64"/>
    </row>
    <row r="14347" spans="5:5" x14ac:dyDescent="0.25">
      <c r="E14347" s="64"/>
    </row>
    <row r="14348" spans="5:5" x14ac:dyDescent="0.25">
      <c r="E14348" s="64"/>
    </row>
    <row r="14349" spans="5:5" x14ac:dyDescent="0.25">
      <c r="E14349" s="64"/>
    </row>
    <row r="14350" spans="5:5" x14ac:dyDescent="0.25">
      <c r="E14350" s="64"/>
    </row>
    <row r="14351" spans="5:5" x14ac:dyDescent="0.25">
      <c r="E14351" s="64"/>
    </row>
    <row r="14352" spans="5:5" x14ac:dyDescent="0.25">
      <c r="E14352" s="64"/>
    </row>
    <row r="14353" spans="5:5" x14ac:dyDescent="0.25">
      <c r="E14353" s="64"/>
    </row>
    <row r="14354" spans="5:5" x14ac:dyDescent="0.25">
      <c r="E14354" s="64"/>
    </row>
    <row r="14355" spans="5:5" x14ac:dyDescent="0.25">
      <c r="E14355" s="64"/>
    </row>
    <row r="14356" spans="5:5" x14ac:dyDescent="0.25">
      <c r="E14356" s="64"/>
    </row>
    <row r="14357" spans="5:5" x14ac:dyDescent="0.25">
      <c r="E14357" s="64"/>
    </row>
    <row r="14358" spans="5:5" x14ac:dyDescent="0.25">
      <c r="E14358" s="64"/>
    </row>
    <row r="14359" spans="5:5" x14ac:dyDescent="0.25">
      <c r="E14359" s="64"/>
    </row>
    <row r="14360" spans="5:5" x14ac:dyDescent="0.25">
      <c r="E14360" s="64"/>
    </row>
    <row r="14361" spans="5:5" x14ac:dyDescent="0.25">
      <c r="E14361" s="64"/>
    </row>
    <row r="14362" spans="5:5" x14ac:dyDescent="0.25">
      <c r="E14362" s="64"/>
    </row>
    <row r="14363" spans="5:5" x14ac:dyDescent="0.25">
      <c r="E14363" s="64"/>
    </row>
    <row r="14364" spans="5:5" x14ac:dyDescent="0.25">
      <c r="E14364" s="64"/>
    </row>
    <row r="14365" spans="5:5" x14ac:dyDescent="0.25">
      <c r="E14365" s="64"/>
    </row>
    <row r="14366" spans="5:5" x14ac:dyDescent="0.25">
      <c r="E14366" s="64"/>
    </row>
    <row r="14367" spans="5:5" x14ac:dyDescent="0.25">
      <c r="E14367" s="64"/>
    </row>
    <row r="14368" spans="5:5" x14ac:dyDescent="0.25">
      <c r="E14368" s="64"/>
    </row>
    <row r="14369" spans="5:5" x14ac:dyDescent="0.25">
      <c r="E14369" s="64"/>
    </row>
    <row r="14370" spans="5:5" x14ac:dyDescent="0.25">
      <c r="E14370" s="64"/>
    </row>
    <row r="14371" spans="5:5" x14ac:dyDescent="0.25">
      <c r="E14371" s="64"/>
    </row>
    <row r="14372" spans="5:5" x14ac:dyDescent="0.25">
      <c r="E14372" s="64"/>
    </row>
    <row r="14373" spans="5:5" x14ac:dyDescent="0.25">
      <c r="E14373" s="64"/>
    </row>
    <row r="14374" spans="5:5" x14ac:dyDescent="0.25">
      <c r="E14374" s="64"/>
    </row>
    <row r="14375" spans="5:5" x14ac:dyDescent="0.25">
      <c r="E14375" s="64"/>
    </row>
    <row r="14376" spans="5:5" x14ac:dyDescent="0.25">
      <c r="E14376" s="64"/>
    </row>
    <row r="14377" spans="5:5" x14ac:dyDescent="0.25">
      <c r="E14377" s="64"/>
    </row>
    <row r="14378" spans="5:5" x14ac:dyDescent="0.25">
      <c r="E14378" s="64"/>
    </row>
    <row r="14379" spans="5:5" x14ac:dyDescent="0.25">
      <c r="E14379"/>
    </row>
    <row r="14380" spans="5:5" x14ac:dyDescent="0.25">
      <c r="E14380" s="64"/>
    </row>
    <row r="14381" spans="5:5" x14ac:dyDescent="0.25">
      <c r="E14381" s="64"/>
    </row>
    <row r="14382" spans="5:5" x14ac:dyDescent="0.25">
      <c r="E14382" s="64"/>
    </row>
    <row r="14383" spans="5:5" x14ac:dyDescent="0.25">
      <c r="E14383" s="64"/>
    </row>
    <row r="14384" spans="5:5" x14ac:dyDescent="0.25">
      <c r="E14384" s="64"/>
    </row>
    <row r="14385" spans="5:5" x14ac:dyDescent="0.25">
      <c r="E14385" s="64"/>
    </row>
    <row r="14386" spans="5:5" x14ac:dyDescent="0.25">
      <c r="E14386" s="64"/>
    </row>
    <row r="14387" spans="5:5" x14ac:dyDescent="0.25">
      <c r="E14387" s="64"/>
    </row>
    <row r="14388" spans="5:5" x14ac:dyDescent="0.25">
      <c r="E14388" s="64"/>
    </row>
    <row r="14389" spans="5:5" x14ac:dyDescent="0.25">
      <c r="E14389" s="64"/>
    </row>
    <row r="14390" spans="5:5" x14ac:dyDescent="0.25">
      <c r="E14390" s="64"/>
    </row>
    <row r="14391" spans="5:5" x14ac:dyDescent="0.25">
      <c r="E14391" s="64"/>
    </row>
    <row r="14392" spans="5:5" x14ac:dyDescent="0.25">
      <c r="E14392" s="64"/>
    </row>
    <row r="14393" spans="5:5" x14ac:dyDescent="0.25">
      <c r="E14393" s="64"/>
    </row>
    <row r="14394" spans="5:5" x14ac:dyDescent="0.25">
      <c r="E14394" s="64"/>
    </row>
    <row r="14395" spans="5:5" x14ac:dyDescent="0.25">
      <c r="E14395" s="64"/>
    </row>
    <row r="14396" spans="5:5" x14ac:dyDescent="0.25">
      <c r="E14396" s="64"/>
    </row>
    <row r="14397" spans="5:5" x14ac:dyDescent="0.25">
      <c r="E14397" s="64"/>
    </row>
    <row r="14398" spans="5:5" x14ac:dyDescent="0.25">
      <c r="E14398" s="64"/>
    </row>
    <row r="14399" spans="5:5" x14ac:dyDescent="0.25">
      <c r="E14399" s="64"/>
    </row>
    <row r="14400" spans="5:5" x14ac:dyDescent="0.25">
      <c r="E14400" s="64"/>
    </row>
    <row r="14401" spans="5:5" x14ac:dyDescent="0.25">
      <c r="E14401" s="64"/>
    </row>
    <row r="14402" spans="5:5" x14ac:dyDescent="0.25">
      <c r="E14402" s="64"/>
    </row>
    <row r="14403" spans="5:5" x14ac:dyDescent="0.25">
      <c r="E14403" s="64"/>
    </row>
    <row r="14404" spans="5:5" x14ac:dyDescent="0.25">
      <c r="E14404" s="64"/>
    </row>
    <row r="14405" spans="5:5" x14ac:dyDescent="0.25">
      <c r="E14405" s="64"/>
    </row>
    <row r="14406" spans="5:5" x14ac:dyDescent="0.25">
      <c r="E14406" s="64"/>
    </row>
    <row r="14407" spans="5:5" x14ac:dyDescent="0.25">
      <c r="E14407" s="64"/>
    </row>
    <row r="14408" spans="5:5" x14ac:dyDescent="0.25">
      <c r="E14408" s="64"/>
    </row>
    <row r="14409" spans="5:5" x14ac:dyDescent="0.25">
      <c r="E14409" s="64"/>
    </row>
    <row r="14410" spans="5:5" x14ac:dyDescent="0.25">
      <c r="E14410" s="64"/>
    </row>
    <row r="14411" spans="5:5" x14ac:dyDescent="0.25">
      <c r="E14411" s="64"/>
    </row>
    <row r="14412" spans="5:5" x14ac:dyDescent="0.25">
      <c r="E14412" s="64"/>
    </row>
    <row r="14413" spans="5:5" x14ac:dyDescent="0.25">
      <c r="E14413" s="64"/>
    </row>
    <row r="14414" spans="5:5" x14ac:dyDescent="0.25">
      <c r="E14414" s="64"/>
    </row>
    <row r="14415" spans="5:5" x14ac:dyDescent="0.25">
      <c r="E14415" s="64"/>
    </row>
    <row r="14416" spans="5:5" x14ac:dyDescent="0.25">
      <c r="E14416" s="64"/>
    </row>
    <row r="14417" spans="5:5" x14ac:dyDescent="0.25">
      <c r="E14417" s="64"/>
    </row>
    <row r="14418" spans="5:5" x14ac:dyDescent="0.25">
      <c r="E14418" s="64"/>
    </row>
    <row r="14419" spans="5:5" x14ac:dyDescent="0.25">
      <c r="E14419" s="64"/>
    </row>
    <row r="14420" spans="5:5" x14ac:dyDescent="0.25">
      <c r="E14420" s="64"/>
    </row>
    <row r="14421" spans="5:5" x14ac:dyDescent="0.25">
      <c r="E14421" s="64"/>
    </row>
    <row r="14422" spans="5:5" x14ac:dyDescent="0.25">
      <c r="E14422" s="64"/>
    </row>
    <row r="14423" spans="5:5" x14ac:dyDescent="0.25">
      <c r="E14423" s="64"/>
    </row>
    <row r="14424" spans="5:5" x14ac:dyDescent="0.25">
      <c r="E14424" s="64"/>
    </row>
    <row r="14425" spans="5:5" x14ac:dyDescent="0.25">
      <c r="E14425" s="64"/>
    </row>
    <row r="14426" spans="5:5" x14ac:dyDescent="0.25">
      <c r="E14426" s="64"/>
    </row>
    <row r="14427" spans="5:5" x14ac:dyDescent="0.25">
      <c r="E14427" s="64"/>
    </row>
    <row r="14428" spans="5:5" x14ac:dyDescent="0.25">
      <c r="E14428" s="64"/>
    </row>
    <row r="14429" spans="5:5" x14ac:dyDescent="0.25">
      <c r="E14429" s="64"/>
    </row>
    <row r="14430" spans="5:5" x14ac:dyDescent="0.25">
      <c r="E14430" s="64"/>
    </row>
    <row r="14431" spans="5:5" x14ac:dyDescent="0.25">
      <c r="E14431" s="64"/>
    </row>
    <row r="14432" spans="5:5" x14ac:dyDescent="0.25">
      <c r="E14432" s="64"/>
    </row>
    <row r="14433" spans="5:5" x14ac:dyDescent="0.25">
      <c r="E14433" s="64"/>
    </row>
    <row r="14434" spans="5:5" x14ac:dyDescent="0.25">
      <c r="E14434" s="64"/>
    </row>
    <row r="14435" spans="5:5" x14ac:dyDescent="0.25">
      <c r="E14435" s="64"/>
    </row>
    <row r="14436" spans="5:5" x14ac:dyDescent="0.25">
      <c r="E14436" s="64"/>
    </row>
    <row r="14437" spans="5:5" x14ac:dyDescent="0.25">
      <c r="E14437" s="64"/>
    </row>
    <row r="14438" spans="5:5" x14ac:dyDescent="0.25">
      <c r="E14438" s="64"/>
    </row>
    <row r="14439" spans="5:5" x14ac:dyDescent="0.25">
      <c r="E14439" s="64"/>
    </row>
    <row r="14440" spans="5:5" x14ac:dyDescent="0.25">
      <c r="E14440" s="64"/>
    </row>
    <row r="14441" spans="5:5" x14ac:dyDescent="0.25">
      <c r="E14441" s="64"/>
    </row>
    <row r="14442" spans="5:5" x14ac:dyDescent="0.25">
      <c r="E14442" s="64"/>
    </row>
    <row r="14443" spans="5:5" x14ac:dyDescent="0.25">
      <c r="E14443" s="64"/>
    </row>
    <row r="14444" spans="5:5" x14ac:dyDescent="0.25">
      <c r="E14444" s="64"/>
    </row>
    <row r="14445" spans="5:5" x14ac:dyDescent="0.25">
      <c r="E14445" s="64"/>
    </row>
    <row r="14446" spans="5:5" x14ac:dyDescent="0.25">
      <c r="E14446" s="64"/>
    </row>
    <row r="14447" spans="5:5" x14ac:dyDescent="0.25">
      <c r="E14447" s="64"/>
    </row>
    <row r="14448" spans="5:5" x14ac:dyDescent="0.25">
      <c r="E14448" s="64"/>
    </row>
    <row r="14449" spans="5:5" x14ac:dyDescent="0.25">
      <c r="E14449" s="64"/>
    </row>
    <row r="14450" spans="5:5" x14ac:dyDescent="0.25">
      <c r="E14450" s="64"/>
    </row>
    <row r="14451" spans="5:5" x14ac:dyDescent="0.25">
      <c r="E14451" s="64"/>
    </row>
    <row r="14452" spans="5:5" x14ac:dyDescent="0.25">
      <c r="E14452" s="64"/>
    </row>
    <row r="14453" spans="5:5" x14ac:dyDescent="0.25">
      <c r="E14453" s="64"/>
    </row>
    <row r="14454" spans="5:5" x14ac:dyDescent="0.25">
      <c r="E14454" s="64"/>
    </row>
    <row r="14455" spans="5:5" x14ac:dyDescent="0.25">
      <c r="E14455" s="64"/>
    </row>
    <row r="14456" spans="5:5" x14ac:dyDescent="0.25">
      <c r="E14456" s="64"/>
    </row>
    <row r="14457" spans="5:5" x14ac:dyDescent="0.25">
      <c r="E14457" s="64"/>
    </row>
    <row r="14458" spans="5:5" x14ac:dyDescent="0.25">
      <c r="E14458" s="64"/>
    </row>
    <row r="14459" spans="5:5" x14ac:dyDescent="0.25">
      <c r="E14459" s="64"/>
    </row>
    <row r="14460" spans="5:5" x14ac:dyDescent="0.25">
      <c r="E14460" s="64"/>
    </row>
    <row r="14461" spans="5:5" x14ac:dyDescent="0.25">
      <c r="E14461" s="64"/>
    </row>
    <row r="14462" spans="5:5" x14ac:dyDescent="0.25">
      <c r="E14462" s="64"/>
    </row>
    <row r="14463" spans="5:5" x14ac:dyDescent="0.25">
      <c r="E14463"/>
    </row>
    <row r="14464" spans="5:5" x14ac:dyDescent="0.25">
      <c r="E14464" s="64"/>
    </row>
    <row r="14465" spans="5:5" x14ac:dyDescent="0.25">
      <c r="E14465" s="64"/>
    </row>
    <row r="14466" spans="5:5" x14ac:dyDescent="0.25">
      <c r="E14466" s="64"/>
    </row>
    <row r="14467" spans="5:5" x14ac:dyDescent="0.25">
      <c r="E14467" s="64"/>
    </row>
    <row r="14468" spans="5:5" x14ac:dyDescent="0.25">
      <c r="E14468" s="64"/>
    </row>
    <row r="14469" spans="5:5" x14ac:dyDescent="0.25">
      <c r="E14469" s="64"/>
    </row>
    <row r="14470" spans="5:5" x14ac:dyDescent="0.25">
      <c r="E14470"/>
    </row>
    <row r="14471" spans="5:5" x14ac:dyDescent="0.25">
      <c r="E14471" s="64"/>
    </row>
    <row r="14472" spans="5:5" x14ac:dyDescent="0.25">
      <c r="E14472" s="64"/>
    </row>
    <row r="14473" spans="5:5" x14ac:dyDescent="0.25">
      <c r="E14473" s="64"/>
    </row>
    <row r="14474" spans="5:5" x14ac:dyDescent="0.25">
      <c r="E14474" s="64"/>
    </row>
    <row r="14475" spans="5:5" x14ac:dyDescent="0.25">
      <c r="E14475" s="64"/>
    </row>
    <row r="14476" spans="5:5" x14ac:dyDescent="0.25">
      <c r="E14476" s="64"/>
    </row>
    <row r="14477" spans="5:5" x14ac:dyDescent="0.25">
      <c r="E14477" s="64"/>
    </row>
    <row r="14478" spans="5:5" x14ac:dyDescent="0.25">
      <c r="E14478" s="64"/>
    </row>
    <row r="14479" spans="5:5" x14ac:dyDescent="0.25">
      <c r="E14479" s="64"/>
    </row>
    <row r="14480" spans="5:5" x14ac:dyDescent="0.25">
      <c r="E14480" s="64"/>
    </row>
    <row r="14481" spans="5:5" x14ac:dyDescent="0.25">
      <c r="E14481" s="64"/>
    </row>
    <row r="14482" spans="5:5" x14ac:dyDescent="0.25">
      <c r="E14482" s="64"/>
    </row>
    <row r="14483" spans="5:5" x14ac:dyDescent="0.25">
      <c r="E14483" s="64"/>
    </row>
    <row r="14484" spans="5:5" x14ac:dyDescent="0.25">
      <c r="E14484" s="64"/>
    </row>
    <row r="14485" spans="5:5" x14ac:dyDescent="0.25">
      <c r="E14485" s="64"/>
    </row>
    <row r="14486" spans="5:5" x14ac:dyDescent="0.25">
      <c r="E14486" s="64"/>
    </row>
    <row r="14487" spans="5:5" x14ac:dyDescent="0.25">
      <c r="E14487" s="64"/>
    </row>
    <row r="14488" spans="5:5" x14ac:dyDescent="0.25">
      <c r="E14488" s="64"/>
    </row>
    <row r="14489" spans="5:5" x14ac:dyDescent="0.25">
      <c r="E14489" s="64"/>
    </row>
    <row r="14490" spans="5:5" x14ac:dyDescent="0.25">
      <c r="E14490" s="64"/>
    </row>
    <row r="14491" spans="5:5" x14ac:dyDescent="0.25">
      <c r="E14491" s="64"/>
    </row>
    <row r="14492" spans="5:5" x14ac:dyDescent="0.25">
      <c r="E14492" s="64"/>
    </row>
    <row r="14493" spans="5:5" x14ac:dyDescent="0.25">
      <c r="E14493" s="64"/>
    </row>
    <row r="14494" spans="5:5" x14ac:dyDescent="0.25">
      <c r="E14494" s="64"/>
    </row>
    <row r="14495" spans="5:5" x14ac:dyDescent="0.25">
      <c r="E14495" s="64"/>
    </row>
    <row r="14496" spans="5:5" x14ac:dyDescent="0.25">
      <c r="E14496" s="64"/>
    </row>
    <row r="14497" spans="5:5" x14ac:dyDescent="0.25">
      <c r="E14497" s="64"/>
    </row>
    <row r="14498" spans="5:5" x14ac:dyDescent="0.25">
      <c r="E14498" s="64"/>
    </row>
    <row r="14499" spans="5:5" x14ac:dyDescent="0.25">
      <c r="E14499" s="64"/>
    </row>
    <row r="14500" spans="5:5" x14ac:dyDescent="0.25">
      <c r="E14500" s="64"/>
    </row>
    <row r="14501" spans="5:5" x14ac:dyDescent="0.25">
      <c r="E14501" s="64"/>
    </row>
    <row r="14502" spans="5:5" x14ac:dyDescent="0.25">
      <c r="E14502" s="64"/>
    </row>
    <row r="14503" spans="5:5" x14ac:dyDescent="0.25">
      <c r="E14503" s="64"/>
    </row>
    <row r="14504" spans="5:5" x14ac:dyDescent="0.25">
      <c r="E14504" s="64"/>
    </row>
    <row r="14505" spans="5:5" x14ac:dyDescent="0.25">
      <c r="E14505"/>
    </row>
    <row r="14506" spans="5:5" x14ac:dyDescent="0.25">
      <c r="E14506" s="64"/>
    </row>
    <row r="14507" spans="5:5" x14ac:dyDescent="0.25">
      <c r="E14507" s="64"/>
    </row>
    <row r="14508" spans="5:5" x14ac:dyDescent="0.25">
      <c r="E14508" s="64"/>
    </row>
    <row r="14509" spans="5:5" x14ac:dyDescent="0.25">
      <c r="E14509" s="64"/>
    </row>
    <row r="14510" spans="5:5" x14ac:dyDescent="0.25">
      <c r="E14510" s="64"/>
    </row>
    <row r="14511" spans="5:5" x14ac:dyDescent="0.25">
      <c r="E14511" s="64"/>
    </row>
    <row r="14512" spans="5:5" x14ac:dyDescent="0.25">
      <c r="E14512" s="64"/>
    </row>
    <row r="14513" spans="5:5" x14ac:dyDescent="0.25">
      <c r="E14513" s="64"/>
    </row>
    <row r="14514" spans="5:5" x14ac:dyDescent="0.25">
      <c r="E14514" s="64"/>
    </row>
    <row r="14515" spans="5:5" x14ac:dyDescent="0.25">
      <c r="E14515" s="64"/>
    </row>
    <row r="14516" spans="5:5" x14ac:dyDescent="0.25">
      <c r="E14516" s="64"/>
    </row>
    <row r="14517" spans="5:5" x14ac:dyDescent="0.25">
      <c r="E14517" s="64"/>
    </row>
    <row r="14518" spans="5:5" x14ac:dyDescent="0.25">
      <c r="E14518"/>
    </row>
    <row r="14519" spans="5:5" x14ac:dyDescent="0.25">
      <c r="E14519" s="64"/>
    </row>
    <row r="14520" spans="5:5" x14ac:dyDescent="0.25">
      <c r="E14520" s="64"/>
    </row>
    <row r="14521" spans="5:5" x14ac:dyDescent="0.25">
      <c r="E14521" s="64"/>
    </row>
    <row r="14522" spans="5:5" x14ac:dyDescent="0.25">
      <c r="E14522" s="64"/>
    </row>
    <row r="14523" spans="5:5" x14ac:dyDescent="0.25">
      <c r="E14523" s="64"/>
    </row>
    <row r="14524" spans="5:5" x14ac:dyDescent="0.25">
      <c r="E14524" s="64"/>
    </row>
    <row r="14525" spans="5:5" x14ac:dyDescent="0.25">
      <c r="E14525" s="64"/>
    </row>
    <row r="14526" spans="5:5" x14ac:dyDescent="0.25">
      <c r="E14526" s="64"/>
    </row>
    <row r="14527" spans="5:5" x14ac:dyDescent="0.25">
      <c r="E14527" s="64"/>
    </row>
    <row r="14528" spans="5:5" x14ac:dyDescent="0.25">
      <c r="E14528" s="64"/>
    </row>
    <row r="14529" spans="5:5" x14ac:dyDescent="0.25">
      <c r="E14529" s="64"/>
    </row>
    <row r="14530" spans="5:5" x14ac:dyDescent="0.25">
      <c r="E14530" s="64"/>
    </row>
    <row r="14531" spans="5:5" x14ac:dyDescent="0.25">
      <c r="E14531" s="64"/>
    </row>
    <row r="14532" spans="5:5" x14ac:dyDescent="0.25">
      <c r="E14532" s="64"/>
    </row>
    <row r="14533" spans="5:5" x14ac:dyDescent="0.25">
      <c r="E14533" s="64"/>
    </row>
    <row r="14534" spans="5:5" x14ac:dyDescent="0.25">
      <c r="E14534" s="64"/>
    </row>
    <row r="14535" spans="5:5" x14ac:dyDescent="0.25">
      <c r="E14535" s="64"/>
    </row>
    <row r="14536" spans="5:5" x14ac:dyDescent="0.25">
      <c r="E14536" s="64"/>
    </row>
    <row r="14537" spans="5:5" x14ac:dyDescent="0.25">
      <c r="E14537" s="64"/>
    </row>
    <row r="14538" spans="5:5" x14ac:dyDescent="0.25">
      <c r="E14538" s="64"/>
    </row>
    <row r="14539" spans="5:5" x14ac:dyDescent="0.25">
      <c r="E14539" s="64"/>
    </row>
    <row r="14540" spans="5:5" x14ac:dyDescent="0.25">
      <c r="E14540" s="64"/>
    </row>
    <row r="14541" spans="5:5" x14ac:dyDescent="0.25">
      <c r="E14541" s="64"/>
    </row>
    <row r="14542" spans="5:5" x14ac:dyDescent="0.25">
      <c r="E14542" s="64"/>
    </row>
    <row r="14543" spans="5:5" x14ac:dyDescent="0.25">
      <c r="E14543" s="64"/>
    </row>
    <row r="14544" spans="5:5" x14ac:dyDescent="0.25">
      <c r="E14544" s="64"/>
    </row>
    <row r="14545" spans="5:5" x14ac:dyDescent="0.25">
      <c r="E14545" s="64"/>
    </row>
    <row r="14546" spans="5:5" x14ac:dyDescent="0.25">
      <c r="E14546" s="64"/>
    </row>
    <row r="14547" spans="5:5" x14ac:dyDescent="0.25">
      <c r="E14547" s="64"/>
    </row>
    <row r="14548" spans="5:5" x14ac:dyDescent="0.25">
      <c r="E14548" s="64"/>
    </row>
    <row r="14549" spans="5:5" x14ac:dyDescent="0.25">
      <c r="E14549" s="64"/>
    </row>
    <row r="14550" spans="5:5" x14ac:dyDescent="0.25">
      <c r="E14550"/>
    </row>
    <row r="14551" spans="5:5" x14ac:dyDescent="0.25">
      <c r="E14551" s="64"/>
    </row>
    <row r="14552" spans="5:5" x14ac:dyDescent="0.25">
      <c r="E14552" s="64"/>
    </row>
    <row r="14553" spans="5:5" x14ac:dyDescent="0.25">
      <c r="E14553" s="64"/>
    </row>
    <row r="14554" spans="5:5" x14ac:dyDescent="0.25">
      <c r="E14554" s="64"/>
    </row>
    <row r="14555" spans="5:5" x14ac:dyDescent="0.25">
      <c r="E14555" s="64"/>
    </row>
    <row r="14556" spans="5:5" x14ac:dyDescent="0.25">
      <c r="E14556" s="64"/>
    </row>
    <row r="14557" spans="5:5" x14ac:dyDescent="0.25">
      <c r="E14557" s="64"/>
    </row>
    <row r="14558" spans="5:5" x14ac:dyDescent="0.25">
      <c r="E14558" s="64"/>
    </row>
    <row r="14559" spans="5:5" x14ac:dyDescent="0.25">
      <c r="E14559" s="64"/>
    </row>
    <row r="14560" spans="5:5" x14ac:dyDescent="0.25">
      <c r="E14560" s="64"/>
    </row>
    <row r="14561" spans="5:5" x14ac:dyDescent="0.25">
      <c r="E14561" s="64"/>
    </row>
    <row r="14562" spans="5:5" x14ac:dyDescent="0.25">
      <c r="E14562" s="64"/>
    </row>
    <row r="14563" spans="5:5" x14ac:dyDescent="0.25">
      <c r="E14563" s="64"/>
    </row>
    <row r="14564" spans="5:5" x14ac:dyDescent="0.25">
      <c r="E14564" s="64"/>
    </row>
    <row r="14565" spans="5:5" x14ac:dyDescent="0.25">
      <c r="E14565" s="64"/>
    </row>
    <row r="14566" spans="5:5" x14ac:dyDescent="0.25">
      <c r="E14566" s="64"/>
    </row>
    <row r="14567" spans="5:5" x14ac:dyDescent="0.25">
      <c r="E14567" s="64"/>
    </row>
    <row r="14568" spans="5:5" x14ac:dyDescent="0.25">
      <c r="E14568" s="64"/>
    </row>
    <row r="14569" spans="5:5" x14ac:dyDescent="0.25">
      <c r="E14569" s="64"/>
    </row>
    <row r="14570" spans="5:5" x14ac:dyDescent="0.25">
      <c r="E14570" s="64"/>
    </row>
    <row r="14571" spans="5:5" x14ac:dyDescent="0.25">
      <c r="E14571" s="64"/>
    </row>
    <row r="14572" spans="5:5" x14ac:dyDescent="0.25">
      <c r="E14572" s="64"/>
    </row>
    <row r="14573" spans="5:5" x14ac:dyDescent="0.25">
      <c r="E14573" s="64"/>
    </row>
    <row r="14574" spans="5:5" x14ac:dyDescent="0.25">
      <c r="E14574" s="64"/>
    </row>
    <row r="14575" spans="5:5" x14ac:dyDescent="0.25">
      <c r="E14575" s="64"/>
    </row>
    <row r="14576" spans="5:5" x14ac:dyDescent="0.25">
      <c r="E14576" s="64"/>
    </row>
    <row r="14577" spans="5:5" x14ac:dyDescent="0.25">
      <c r="E14577" s="64"/>
    </row>
    <row r="14578" spans="5:5" x14ac:dyDescent="0.25">
      <c r="E14578" s="64"/>
    </row>
    <row r="14579" spans="5:5" x14ac:dyDescent="0.25">
      <c r="E14579" s="64"/>
    </row>
    <row r="14580" spans="5:5" x14ac:dyDescent="0.25">
      <c r="E14580" s="64"/>
    </row>
    <row r="14581" spans="5:5" x14ac:dyDescent="0.25">
      <c r="E14581" s="64"/>
    </row>
    <row r="14582" spans="5:5" x14ac:dyDescent="0.25">
      <c r="E14582" s="64"/>
    </row>
    <row r="14583" spans="5:5" x14ac:dyDescent="0.25">
      <c r="E14583" s="64"/>
    </row>
    <row r="14584" spans="5:5" x14ac:dyDescent="0.25">
      <c r="E14584" s="64"/>
    </row>
    <row r="14585" spans="5:5" x14ac:dyDescent="0.25">
      <c r="E14585" s="64"/>
    </row>
    <row r="14586" spans="5:5" x14ac:dyDescent="0.25">
      <c r="E14586" s="64"/>
    </row>
    <row r="14587" spans="5:5" x14ac:dyDescent="0.25">
      <c r="E14587"/>
    </row>
    <row r="14588" spans="5:5" x14ac:dyDescent="0.25">
      <c r="E14588" s="64"/>
    </row>
    <row r="14589" spans="5:5" x14ac:dyDescent="0.25">
      <c r="E14589" s="64"/>
    </row>
    <row r="14590" spans="5:5" x14ac:dyDescent="0.25">
      <c r="E14590" s="64"/>
    </row>
    <row r="14591" spans="5:5" x14ac:dyDescent="0.25">
      <c r="E14591" s="64"/>
    </row>
    <row r="14592" spans="5:5" x14ac:dyDescent="0.25">
      <c r="E14592" s="64"/>
    </row>
    <row r="14593" spans="5:5" x14ac:dyDescent="0.25">
      <c r="E14593" s="64"/>
    </row>
    <row r="14594" spans="5:5" x14ac:dyDescent="0.25">
      <c r="E14594" s="64"/>
    </row>
    <row r="14595" spans="5:5" x14ac:dyDescent="0.25">
      <c r="E14595" s="64"/>
    </row>
    <row r="14596" spans="5:5" x14ac:dyDescent="0.25">
      <c r="E14596" s="64"/>
    </row>
    <row r="14597" spans="5:5" x14ac:dyDescent="0.25">
      <c r="E14597" s="64"/>
    </row>
    <row r="14598" spans="5:5" x14ac:dyDescent="0.25">
      <c r="E14598" s="64"/>
    </row>
    <row r="14599" spans="5:5" x14ac:dyDescent="0.25">
      <c r="E14599" s="64"/>
    </row>
    <row r="14600" spans="5:5" x14ac:dyDescent="0.25">
      <c r="E14600" s="64"/>
    </row>
    <row r="14601" spans="5:5" x14ac:dyDescent="0.25">
      <c r="E14601" s="64"/>
    </row>
    <row r="14602" spans="5:5" x14ac:dyDescent="0.25">
      <c r="E14602" s="64"/>
    </row>
    <row r="14603" spans="5:5" x14ac:dyDescent="0.25">
      <c r="E14603" s="64"/>
    </row>
    <row r="14604" spans="5:5" x14ac:dyDescent="0.25">
      <c r="E14604" s="64"/>
    </row>
    <row r="14605" spans="5:5" x14ac:dyDescent="0.25">
      <c r="E14605" s="64"/>
    </row>
    <row r="14606" spans="5:5" x14ac:dyDescent="0.25">
      <c r="E14606" s="64"/>
    </row>
    <row r="14607" spans="5:5" x14ac:dyDescent="0.25">
      <c r="E14607" s="64"/>
    </row>
    <row r="14608" spans="5:5" x14ac:dyDescent="0.25">
      <c r="E14608" s="64"/>
    </row>
    <row r="14609" spans="5:5" x14ac:dyDescent="0.25">
      <c r="E14609" s="64"/>
    </row>
    <row r="14610" spans="5:5" x14ac:dyDescent="0.25">
      <c r="E14610" s="64"/>
    </row>
    <row r="14611" spans="5:5" x14ac:dyDescent="0.25">
      <c r="E14611" s="64"/>
    </row>
    <row r="14612" spans="5:5" x14ac:dyDescent="0.25">
      <c r="E14612" s="64"/>
    </row>
    <row r="14613" spans="5:5" x14ac:dyDescent="0.25">
      <c r="E14613" s="64"/>
    </row>
    <row r="14614" spans="5:5" x14ac:dyDescent="0.25">
      <c r="E14614" s="64"/>
    </row>
    <row r="14615" spans="5:5" x14ac:dyDescent="0.25">
      <c r="E14615" s="64"/>
    </row>
    <row r="14616" spans="5:5" x14ac:dyDescent="0.25">
      <c r="E14616" s="64"/>
    </row>
    <row r="14617" spans="5:5" x14ac:dyDescent="0.25">
      <c r="E14617" s="64"/>
    </row>
    <row r="14618" spans="5:5" x14ac:dyDescent="0.25">
      <c r="E14618" s="64"/>
    </row>
    <row r="14619" spans="5:5" x14ac:dyDescent="0.25">
      <c r="E14619" s="64"/>
    </row>
    <row r="14620" spans="5:5" x14ac:dyDescent="0.25">
      <c r="E14620" s="64"/>
    </row>
    <row r="14621" spans="5:5" x14ac:dyDescent="0.25">
      <c r="E14621" s="64"/>
    </row>
    <row r="14622" spans="5:5" x14ac:dyDescent="0.25">
      <c r="E14622" s="64"/>
    </row>
    <row r="14623" spans="5:5" x14ac:dyDescent="0.25">
      <c r="E14623" s="64"/>
    </row>
    <row r="14624" spans="5:5" x14ac:dyDescent="0.25">
      <c r="E14624" s="64"/>
    </row>
    <row r="14625" spans="5:5" x14ac:dyDescent="0.25">
      <c r="E14625" s="64"/>
    </row>
    <row r="14626" spans="5:5" x14ac:dyDescent="0.25">
      <c r="E14626" s="64"/>
    </row>
    <row r="14627" spans="5:5" x14ac:dyDescent="0.25">
      <c r="E14627" s="64"/>
    </row>
    <row r="14628" spans="5:5" x14ac:dyDescent="0.25">
      <c r="E14628" s="64"/>
    </row>
    <row r="14629" spans="5:5" x14ac:dyDescent="0.25">
      <c r="E14629" s="64"/>
    </row>
    <row r="14630" spans="5:5" x14ac:dyDescent="0.25">
      <c r="E14630" s="64"/>
    </row>
    <row r="14631" spans="5:5" x14ac:dyDescent="0.25">
      <c r="E14631" s="64"/>
    </row>
    <row r="14632" spans="5:5" x14ac:dyDescent="0.25">
      <c r="E14632" s="64"/>
    </row>
    <row r="14633" spans="5:5" x14ac:dyDescent="0.25">
      <c r="E14633" s="64"/>
    </row>
    <row r="14634" spans="5:5" x14ac:dyDescent="0.25">
      <c r="E14634" s="64"/>
    </row>
    <row r="14635" spans="5:5" x14ac:dyDescent="0.25">
      <c r="E14635" s="64"/>
    </row>
    <row r="14636" spans="5:5" x14ac:dyDescent="0.25">
      <c r="E14636" s="64"/>
    </row>
    <row r="14637" spans="5:5" x14ac:dyDescent="0.25">
      <c r="E14637" s="64"/>
    </row>
    <row r="14638" spans="5:5" x14ac:dyDescent="0.25">
      <c r="E14638" s="64"/>
    </row>
    <row r="14639" spans="5:5" x14ac:dyDescent="0.25">
      <c r="E14639" s="64"/>
    </row>
    <row r="14640" spans="5:5" x14ac:dyDescent="0.25">
      <c r="E14640" s="64"/>
    </row>
    <row r="14641" spans="5:5" x14ac:dyDescent="0.25">
      <c r="E14641" s="64"/>
    </row>
    <row r="14642" spans="5:5" x14ac:dyDescent="0.25">
      <c r="E14642" s="64"/>
    </row>
    <row r="14643" spans="5:5" x14ac:dyDescent="0.25">
      <c r="E14643" s="64"/>
    </row>
    <row r="14644" spans="5:5" x14ac:dyDescent="0.25">
      <c r="E14644" s="64"/>
    </row>
    <row r="14645" spans="5:5" x14ac:dyDescent="0.25">
      <c r="E14645" s="64"/>
    </row>
    <row r="14646" spans="5:5" x14ac:dyDescent="0.25">
      <c r="E14646" s="64"/>
    </row>
    <row r="14647" spans="5:5" x14ac:dyDescent="0.25">
      <c r="E14647" s="64"/>
    </row>
    <row r="14648" spans="5:5" x14ac:dyDescent="0.25">
      <c r="E14648" s="64"/>
    </row>
    <row r="14649" spans="5:5" x14ac:dyDescent="0.25">
      <c r="E14649" s="64"/>
    </row>
    <row r="14650" spans="5:5" x14ac:dyDescent="0.25">
      <c r="E14650" s="64"/>
    </row>
    <row r="14651" spans="5:5" x14ac:dyDescent="0.25">
      <c r="E14651" s="64"/>
    </row>
    <row r="14652" spans="5:5" x14ac:dyDescent="0.25">
      <c r="E14652" s="64"/>
    </row>
    <row r="14653" spans="5:5" x14ac:dyDescent="0.25">
      <c r="E14653" s="64"/>
    </row>
    <row r="14654" spans="5:5" x14ac:dyDescent="0.25">
      <c r="E14654" s="64"/>
    </row>
    <row r="14655" spans="5:5" x14ac:dyDescent="0.25">
      <c r="E14655" s="64"/>
    </row>
    <row r="14656" spans="5:5" x14ac:dyDescent="0.25">
      <c r="E14656" s="64"/>
    </row>
    <row r="14657" spans="5:5" x14ac:dyDescent="0.25">
      <c r="E14657" s="64"/>
    </row>
    <row r="14658" spans="5:5" x14ac:dyDescent="0.25">
      <c r="E14658" s="64"/>
    </row>
    <row r="14659" spans="5:5" x14ac:dyDescent="0.25">
      <c r="E14659" s="64"/>
    </row>
    <row r="14660" spans="5:5" x14ac:dyDescent="0.25">
      <c r="E14660" s="64"/>
    </row>
    <row r="14661" spans="5:5" x14ac:dyDescent="0.25">
      <c r="E14661" s="64"/>
    </row>
    <row r="14662" spans="5:5" x14ac:dyDescent="0.25">
      <c r="E14662" s="64"/>
    </row>
    <row r="14663" spans="5:5" x14ac:dyDescent="0.25">
      <c r="E14663" s="64"/>
    </row>
    <row r="14664" spans="5:5" x14ac:dyDescent="0.25">
      <c r="E14664" s="64"/>
    </row>
    <row r="14665" spans="5:5" x14ac:dyDescent="0.25">
      <c r="E14665" s="64"/>
    </row>
    <row r="14666" spans="5:5" x14ac:dyDescent="0.25">
      <c r="E14666" s="64"/>
    </row>
    <row r="14667" spans="5:5" x14ac:dyDescent="0.25">
      <c r="E14667" s="64"/>
    </row>
    <row r="14668" spans="5:5" x14ac:dyDescent="0.25">
      <c r="E14668" s="64"/>
    </row>
    <row r="14669" spans="5:5" x14ac:dyDescent="0.25">
      <c r="E14669" s="64"/>
    </row>
    <row r="14670" spans="5:5" x14ac:dyDescent="0.25">
      <c r="E14670" s="64"/>
    </row>
    <row r="14671" spans="5:5" x14ac:dyDescent="0.25">
      <c r="E14671" s="64"/>
    </row>
    <row r="14672" spans="5:5" x14ac:dyDescent="0.25">
      <c r="E14672" s="64"/>
    </row>
    <row r="14673" spans="5:5" x14ac:dyDescent="0.25">
      <c r="E14673" s="64"/>
    </row>
    <row r="14674" spans="5:5" x14ac:dyDescent="0.25">
      <c r="E14674" s="64"/>
    </row>
    <row r="14675" spans="5:5" x14ac:dyDescent="0.25">
      <c r="E14675" s="64"/>
    </row>
    <row r="14676" spans="5:5" x14ac:dyDescent="0.25">
      <c r="E14676" s="64"/>
    </row>
    <row r="14677" spans="5:5" x14ac:dyDescent="0.25">
      <c r="E14677" s="64"/>
    </row>
    <row r="14678" spans="5:5" x14ac:dyDescent="0.25">
      <c r="E14678" s="64"/>
    </row>
    <row r="14679" spans="5:5" x14ac:dyDescent="0.25">
      <c r="E14679" s="64"/>
    </row>
    <row r="14680" spans="5:5" x14ac:dyDescent="0.25">
      <c r="E14680" s="64"/>
    </row>
    <row r="14681" spans="5:5" x14ac:dyDescent="0.25">
      <c r="E14681" s="64"/>
    </row>
    <row r="14682" spans="5:5" x14ac:dyDescent="0.25">
      <c r="E14682" s="64"/>
    </row>
    <row r="14683" spans="5:5" x14ac:dyDescent="0.25">
      <c r="E14683" s="64"/>
    </row>
    <row r="14684" spans="5:5" x14ac:dyDescent="0.25">
      <c r="E14684" s="64"/>
    </row>
    <row r="14685" spans="5:5" x14ac:dyDescent="0.25">
      <c r="E14685" s="64"/>
    </row>
    <row r="14686" spans="5:5" x14ac:dyDescent="0.25">
      <c r="E14686" s="64"/>
    </row>
    <row r="14687" spans="5:5" x14ac:dyDescent="0.25">
      <c r="E14687" s="64"/>
    </row>
    <row r="14688" spans="5:5" x14ac:dyDescent="0.25">
      <c r="E14688" s="64"/>
    </row>
    <row r="14689" spans="5:5" x14ac:dyDescent="0.25">
      <c r="E14689" s="64"/>
    </row>
    <row r="14690" spans="5:5" x14ac:dyDescent="0.25">
      <c r="E14690" s="64"/>
    </row>
    <row r="14691" spans="5:5" x14ac:dyDescent="0.25">
      <c r="E14691" s="64"/>
    </row>
    <row r="14692" spans="5:5" x14ac:dyDescent="0.25">
      <c r="E14692" s="64"/>
    </row>
    <row r="14693" spans="5:5" x14ac:dyDescent="0.25">
      <c r="E14693" s="64"/>
    </row>
    <row r="14694" spans="5:5" x14ac:dyDescent="0.25">
      <c r="E14694" s="64"/>
    </row>
    <row r="14695" spans="5:5" x14ac:dyDescent="0.25">
      <c r="E14695" s="64"/>
    </row>
    <row r="14696" spans="5:5" x14ac:dyDescent="0.25">
      <c r="E14696" s="64"/>
    </row>
    <row r="14697" spans="5:5" x14ac:dyDescent="0.25">
      <c r="E14697" s="64"/>
    </row>
    <row r="14698" spans="5:5" x14ac:dyDescent="0.25">
      <c r="E14698" s="64"/>
    </row>
    <row r="14699" spans="5:5" x14ac:dyDescent="0.25">
      <c r="E14699" s="64"/>
    </row>
    <row r="14700" spans="5:5" x14ac:dyDescent="0.25">
      <c r="E14700" s="64"/>
    </row>
    <row r="14701" spans="5:5" x14ac:dyDescent="0.25">
      <c r="E14701" s="64"/>
    </row>
    <row r="14702" spans="5:5" x14ac:dyDescent="0.25">
      <c r="E14702" s="64"/>
    </row>
    <row r="14703" spans="5:5" x14ac:dyDescent="0.25">
      <c r="E14703" s="64"/>
    </row>
    <row r="14704" spans="5:5" x14ac:dyDescent="0.25">
      <c r="E14704" s="64"/>
    </row>
    <row r="14705" spans="5:5" x14ac:dyDescent="0.25">
      <c r="E14705" s="64"/>
    </row>
    <row r="14706" spans="5:5" x14ac:dyDescent="0.25">
      <c r="E14706" s="64"/>
    </row>
    <row r="14707" spans="5:5" x14ac:dyDescent="0.25">
      <c r="E14707" s="64"/>
    </row>
    <row r="14708" spans="5:5" x14ac:dyDescent="0.25">
      <c r="E14708" s="64"/>
    </row>
    <row r="14709" spans="5:5" x14ac:dyDescent="0.25">
      <c r="E14709" s="64"/>
    </row>
    <row r="14710" spans="5:5" x14ac:dyDescent="0.25">
      <c r="E14710" s="64"/>
    </row>
    <row r="14711" spans="5:5" x14ac:dyDescent="0.25">
      <c r="E14711" s="64"/>
    </row>
    <row r="14712" spans="5:5" x14ac:dyDescent="0.25">
      <c r="E14712" s="64"/>
    </row>
    <row r="14713" spans="5:5" x14ac:dyDescent="0.25">
      <c r="E14713" s="64"/>
    </row>
    <row r="14714" spans="5:5" x14ac:dyDescent="0.25">
      <c r="E14714" s="64"/>
    </row>
    <row r="14715" spans="5:5" x14ac:dyDescent="0.25">
      <c r="E14715" s="64"/>
    </row>
    <row r="14716" spans="5:5" x14ac:dyDescent="0.25">
      <c r="E14716" s="64"/>
    </row>
    <row r="14717" spans="5:5" x14ac:dyDescent="0.25">
      <c r="E14717" s="64"/>
    </row>
    <row r="14718" spans="5:5" x14ac:dyDescent="0.25">
      <c r="E14718" s="64"/>
    </row>
    <row r="14719" spans="5:5" x14ac:dyDescent="0.25">
      <c r="E14719" s="64"/>
    </row>
    <row r="14720" spans="5:5" x14ac:dyDescent="0.25">
      <c r="E14720" s="64"/>
    </row>
    <row r="14721" spans="5:5" x14ac:dyDescent="0.25">
      <c r="E14721" s="64"/>
    </row>
    <row r="14722" spans="5:5" x14ac:dyDescent="0.25">
      <c r="E14722" s="64"/>
    </row>
    <row r="14723" spans="5:5" x14ac:dyDescent="0.25">
      <c r="E14723" s="64"/>
    </row>
    <row r="14724" spans="5:5" x14ac:dyDescent="0.25">
      <c r="E14724" s="64"/>
    </row>
    <row r="14725" spans="5:5" x14ac:dyDescent="0.25">
      <c r="E14725" s="64"/>
    </row>
    <row r="14726" spans="5:5" x14ac:dyDescent="0.25">
      <c r="E14726" s="64"/>
    </row>
    <row r="14727" spans="5:5" x14ac:dyDescent="0.25">
      <c r="E14727" s="64"/>
    </row>
    <row r="14728" spans="5:5" x14ac:dyDescent="0.25">
      <c r="E14728" s="64"/>
    </row>
    <row r="14729" spans="5:5" x14ac:dyDescent="0.25">
      <c r="E14729" s="64"/>
    </row>
    <row r="14730" spans="5:5" x14ac:dyDescent="0.25">
      <c r="E14730" s="64"/>
    </row>
    <row r="14731" spans="5:5" x14ac:dyDescent="0.25">
      <c r="E14731" s="64"/>
    </row>
    <row r="14732" spans="5:5" x14ac:dyDescent="0.25">
      <c r="E14732" s="64"/>
    </row>
    <row r="14733" spans="5:5" x14ac:dyDescent="0.25">
      <c r="E14733" s="64"/>
    </row>
    <row r="14734" spans="5:5" x14ac:dyDescent="0.25">
      <c r="E14734" s="64"/>
    </row>
    <row r="14735" spans="5:5" x14ac:dyDescent="0.25">
      <c r="E14735" s="64"/>
    </row>
    <row r="14736" spans="5:5" x14ac:dyDescent="0.25">
      <c r="E14736" s="64"/>
    </row>
    <row r="14737" spans="5:5" x14ac:dyDescent="0.25">
      <c r="E14737" s="64"/>
    </row>
    <row r="14738" spans="5:5" x14ac:dyDescent="0.25">
      <c r="E14738" s="64"/>
    </row>
    <row r="14739" spans="5:5" x14ac:dyDescent="0.25">
      <c r="E14739" s="64"/>
    </row>
    <row r="14740" spans="5:5" x14ac:dyDescent="0.25">
      <c r="E14740" s="64"/>
    </row>
    <row r="14741" spans="5:5" x14ac:dyDescent="0.25">
      <c r="E14741" s="64"/>
    </row>
    <row r="14742" spans="5:5" x14ac:dyDescent="0.25">
      <c r="E14742" s="64"/>
    </row>
    <row r="14743" spans="5:5" x14ac:dyDescent="0.25">
      <c r="E14743" s="64"/>
    </row>
    <row r="14744" spans="5:5" x14ac:dyDescent="0.25">
      <c r="E14744" s="64"/>
    </row>
    <row r="14745" spans="5:5" x14ac:dyDescent="0.25">
      <c r="E14745" s="64"/>
    </row>
    <row r="14746" spans="5:5" x14ac:dyDescent="0.25">
      <c r="E14746" s="64"/>
    </row>
    <row r="14747" spans="5:5" x14ac:dyDescent="0.25">
      <c r="E14747" s="64"/>
    </row>
    <row r="14748" spans="5:5" x14ac:dyDescent="0.25">
      <c r="E14748" s="64"/>
    </row>
    <row r="14749" spans="5:5" x14ac:dyDescent="0.25">
      <c r="E14749" s="64"/>
    </row>
    <row r="14750" spans="5:5" x14ac:dyDescent="0.25">
      <c r="E14750" s="64"/>
    </row>
    <row r="14751" spans="5:5" x14ac:dyDescent="0.25">
      <c r="E14751" s="64"/>
    </row>
    <row r="14752" spans="5:5" x14ac:dyDescent="0.25">
      <c r="E14752" s="64"/>
    </row>
    <row r="14753" spans="5:5" x14ac:dyDescent="0.25">
      <c r="E14753" s="64"/>
    </row>
    <row r="14754" spans="5:5" x14ac:dyDescent="0.25">
      <c r="E14754" s="64"/>
    </row>
    <row r="14755" spans="5:5" x14ac:dyDescent="0.25">
      <c r="E14755" s="64"/>
    </row>
    <row r="14756" spans="5:5" x14ac:dyDescent="0.25">
      <c r="E14756" s="64"/>
    </row>
    <row r="14757" spans="5:5" x14ac:dyDescent="0.25">
      <c r="E14757" s="64"/>
    </row>
    <row r="14758" spans="5:5" x14ac:dyDescent="0.25">
      <c r="E14758" s="64"/>
    </row>
    <row r="14759" spans="5:5" x14ac:dyDescent="0.25">
      <c r="E14759" s="64"/>
    </row>
    <row r="14760" spans="5:5" x14ac:dyDescent="0.25">
      <c r="E14760" s="64"/>
    </row>
    <row r="14761" spans="5:5" x14ac:dyDescent="0.25">
      <c r="E14761" s="64"/>
    </row>
    <row r="14762" spans="5:5" x14ac:dyDescent="0.25">
      <c r="E14762" s="64"/>
    </row>
    <row r="14763" spans="5:5" x14ac:dyDescent="0.25">
      <c r="E14763" s="64"/>
    </row>
    <row r="14764" spans="5:5" x14ac:dyDescent="0.25">
      <c r="E14764" s="64"/>
    </row>
    <row r="14765" spans="5:5" x14ac:dyDescent="0.25">
      <c r="E14765" s="64"/>
    </row>
    <row r="14766" spans="5:5" x14ac:dyDescent="0.25">
      <c r="E14766" s="64"/>
    </row>
    <row r="14767" spans="5:5" x14ac:dyDescent="0.25">
      <c r="E14767" s="64"/>
    </row>
    <row r="14768" spans="5:5" x14ac:dyDescent="0.25">
      <c r="E14768" s="64"/>
    </row>
    <row r="14769" spans="5:5" x14ac:dyDescent="0.25">
      <c r="E14769" s="64"/>
    </row>
    <row r="14770" spans="5:5" x14ac:dyDescent="0.25">
      <c r="E14770" s="64"/>
    </row>
    <row r="14771" spans="5:5" x14ac:dyDescent="0.25">
      <c r="E14771" s="64"/>
    </row>
    <row r="14772" spans="5:5" x14ac:dyDescent="0.25">
      <c r="E14772" s="64"/>
    </row>
    <row r="14773" spans="5:5" x14ac:dyDescent="0.25">
      <c r="E14773" s="64"/>
    </row>
    <row r="14774" spans="5:5" x14ac:dyDescent="0.25">
      <c r="E14774" s="64"/>
    </row>
    <row r="14775" spans="5:5" x14ac:dyDescent="0.25">
      <c r="E14775" s="64"/>
    </row>
    <row r="14776" spans="5:5" x14ac:dyDescent="0.25">
      <c r="E14776" s="64"/>
    </row>
    <row r="14777" spans="5:5" x14ac:dyDescent="0.25">
      <c r="E14777" s="64"/>
    </row>
    <row r="14778" spans="5:5" x14ac:dyDescent="0.25">
      <c r="E14778" s="64"/>
    </row>
    <row r="14779" spans="5:5" x14ac:dyDescent="0.25">
      <c r="E14779" s="64"/>
    </row>
    <row r="14780" spans="5:5" x14ac:dyDescent="0.25">
      <c r="E14780" s="64"/>
    </row>
    <row r="14781" spans="5:5" x14ac:dyDescent="0.25">
      <c r="E14781" s="64"/>
    </row>
    <row r="14782" spans="5:5" x14ac:dyDescent="0.25">
      <c r="E14782" s="64"/>
    </row>
    <row r="14783" spans="5:5" x14ac:dyDescent="0.25">
      <c r="E14783" s="64"/>
    </row>
    <row r="14784" spans="5:5" x14ac:dyDescent="0.25">
      <c r="E14784" s="64"/>
    </row>
    <row r="14785" spans="5:5" x14ac:dyDescent="0.25">
      <c r="E14785" s="64"/>
    </row>
    <row r="14786" spans="5:5" x14ac:dyDescent="0.25">
      <c r="E14786" s="64"/>
    </row>
    <row r="14787" spans="5:5" x14ac:dyDescent="0.25">
      <c r="E14787" s="64"/>
    </row>
    <row r="14788" spans="5:5" x14ac:dyDescent="0.25">
      <c r="E14788" s="64"/>
    </row>
    <row r="14789" spans="5:5" x14ac:dyDescent="0.25">
      <c r="E14789" s="64"/>
    </row>
    <row r="14790" spans="5:5" x14ac:dyDescent="0.25">
      <c r="E14790" s="64"/>
    </row>
    <row r="14791" spans="5:5" x14ac:dyDescent="0.25">
      <c r="E14791" s="64"/>
    </row>
    <row r="14792" spans="5:5" x14ac:dyDescent="0.25">
      <c r="E14792" s="64"/>
    </row>
    <row r="14793" spans="5:5" x14ac:dyDescent="0.25">
      <c r="E14793" s="64"/>
    </row>
    <row r="14794" spans="5:5" x14ac:dyDescent="0.25">
      <c r="E14794" s="64"/>
    </row>
    <row r="14795" spans="5:5" x14ac:dyDescent="0.25">
      <c r="E14795" s="64"/>
    </row>
    <row r="14796" spans="5:5" x14ac:dyDescent="0.25">
      <c r="E14796" s="64"/>
    </row>
    <row r="14797" spans="5:5" x14ac:dyDescent="0.25">
      <c r="E14797" s="64"/>
    </row>
    <row r="14798" spans="5:5" x14ac:dyDescent="0.25">
      <c r="E14798" s="64"/>
    </row>
    <row r="14799" spans="5:5" x14ac:dyDescent="0.25">
      <c r="E14799" s="64"/>
    </row>
    <row r="14800" spans="5:5" x14ac:dyDescent="0.25">
      <c r="E14800" s="64"/>
    </row>
    <row r="14801" spans="5:5" x14ac:dyDescent="0.25">
      <c r="E14801" s="64"/>
    </row>
    <row r="14802" spans="5:5" x14ac:dyDescent="0.25">
      <c r="E14802" s="64"/>
    </row>
    <row r="14803" spans="5:5" x14ac:dyDescent="0.25">
      <c r="E14803" s="64"/>
    </row>
    <row r="14804" spans="5:5" x14ac:dyDescent="0.25">
      <c r="E14804" s="64"/>
    </row>
    <row r="14805" spans="5:5" x14ac:dyDescent="0.25">
      <c r="E14805" s="64"/>
    </row>
    <row r="14806" spans="5:5" x14ac:dyDescent="0.25">
      <c r="E14806" s="64"/>
    </row>
    <row r="14807" spans="5:5" x14ac:dyDescent="0.25">
      <c r="E14807" s="64"/>
    </row>
    <row r="14808" spans="5:5" x14ac:dyDescent="0.25">
      <c r="E14808" s="64"/>
    </row>
    <row r="14809" spans="5:5" x14ac:dyDescent="0.25">
      <c r="E14809" s="64"/>
    </row>
    <row r="14810" spans="5:5" x14ac:dyDescent="0.25">
      <c r="E14810" s="64"/>
    </row>
    <row r="14811" spans="5:5" x14ac:dyDescent="0.25">
      <c r="E14811" s="64"/>
    </row>
    <row r="14812" spans="5:5" x14ac:dyDescent="0.25">
      <c r="E14812" s="64"/>
    </row>
    <row r="14813" spans="5:5" x14ac:dyDescent="0.25">
      <c r="E14813" s="64"/>
    </row>
    <row r="14814" spans="5:5" x14ac:dyDescent="0.25">
      <c r="E14814" s="64"/>
    </row>
    <row r="14815" spans="5:5" x14ac:dyDescent="0.25">
      <c r="E14815" s="64"/>
    </row>
    <row r="14816" spans="5:5" x14ac:dyDescent="0.25">
      <c r="E14816" s="64"/>
    </row>
    <row r="14817" spans="5:5" x14ac:dyDescent="0.25">
      <c r="E14817" s="64"/>
    </row>
    <row r="14818" spans="5:5" x14ac:dyDescent="0.25">
      <c r="E14818" s="64"/>
    </row>
    <row r="14819" spans="5:5" x14ac:dyDescent="0.25">
      <c r="E14819" s="64"/>
    </row>
    <row r="14820" spans="5:5" x14ac:dyDescent="0.25">
      <c r="E14820" s="64"/>
    </row>
    <row r="14821" spans="5:5" x14ac:dyDescent="0.25">
      <c r="E14821" s="64"/>
    </row>
    <row r="14822" spans="5:5" x14ac:dyDescent="0.25">
      <c r="E14822" s="64"/>
    </row>
    <row r="14823" spans="5:5" x14ac:dyDescent="0.25">
      <c r="E14823" s="64"/>
    </row>
    <row r="14824" spans="5:5" x14ac:dyDescent="0.25">
      <c r="E14824" s="64"/>
    </row>
    <row r="14825" spans="5:5" x14ac:dyDescent="0.25">
      <c r="E14825" s="64"/>
    </row>
    <row r="14826" spans="5:5" x14ac:dyDescent="0.25">
      <c r="E14826" s="64"/>
    </row>
    <row r="14827" spans="5:5" x14ac:dyDescent="0.25">
      <c r="E14827" s="64"/>
    </row>
    <row r="14828" spans="5:5" x14ac:dyDescent="0.25">
      <c r="E14828" s="64"/>
    </row>
    <row r="14829" spans="5:5" x14ac:dyDescent="0.25">
      <c r="E14829" s="64"/>
    </row>
    <row r="14830" spans="5:5" x14ac:dyDescent="0.25">
      <c r="E14830" s="64"/>
    </row>
    <row r="14831" spans="5:5" x14ac:dyDescent="0.25">
      <c r="E14831" s="64"/>
    </row>
    <row r="14832" spans="5:5" x14ac:dyDescent="0.25">
      <c r="E14832" s="64"/>
    </row>
    <row r="14833" spans="5:5" x14ac:dyDescent="0.25">
      <c r="E14833" s="64"/>
    </row>
    <row r="14834" spans="5:5" x14ac:dyDescent="0.25">
      <c r="E14834" s="64"/>
    </row>
    <row r="14835" spans="5:5" x14ac:dyDescent="0.25">
      <c r="E14835" s="64"/>
    </row>
    <row r="14836" spans="5:5" x14ac:dyDescent="0.25">
      <c r="E14836" s="64"/>
    </row>
    <row r="14837" spans="5:5" x14ac:dyDescent="0.25">
      <c r="E14837" s="64"/>
    </row>
    <row r="14838" spans="5:5" x14ac:dyDescent="0.25">
      <c r="E14838" s="64"/>
    </row>
    <row r="14839" spans="5:5" x14ac:dyDescent="0.25">
      <c r="E14839" s="64"/>
    </row>
    <row r="14840" spans="5:5" x14ac:dyDescent="0.25">
      <c r="E14840" s="64"/>
    </row>
    <row r="14841" spans="5:5" x14ac:dyDescent="0.25">
      <c r="E14841" s="64"/>
    </row>
    <row r="14842" spans="5:5" x14ac:dyDescent="0.25">
      <c r="E14842" s="64"/>
    </row>
    <row r="14843" spans="5:5" x14ac:dyDescent="0.25">
      <c r="E14843" s="64"/>
    </row>
    <row r="14844" spans="5:5" x14ac:dyDescent="0.25">
      <c r="E14844" s="64"/>
    </row>
    <row r="14845" spans="5:5" x14ac:dyDescent="0.25">
      <c r="E14845" s="64"/>
    </row>
    <row r="14846" spans="5:5" x14ac:dyDescent="0.25">
      <c r="E14846" s="64"/>
    </row>
    <row r="14847" spans="5:5" x14ac:dyDescent="0.25">
      <c r="E14847" s="64"/>
    </row>
    <row r="14848" spans="5:5" x14ac:dyDescent="0.25">
      <c r="E14848" s="64"/>
    </row>
    <row r="14849" spans="5:5" x14ac:dyDescent="0.25">
      <c r="E14849" s="64"/>
    </row>
    <row r="14850" spans="5:5" x14ac:dyDescent="0.25">
      <c r="E14850"/>
    </row>
    <row r="14851" spans="5:5" x14ac:dyDescent="0.25">
      <c r="E14851" s="64"/>
    </row>
    <row r="14852" spans="5:5" x14ac:dyDescent="0.25">
      <c r="E14852" s="64"/>
    </row>
    <row r="14853" spans="5:5" x14ac:dyDescent="0.25">
      <c r="E14853" s="64"/>
    </row>
    <row r="14854" spans="5:5" x14ac:dyDescent="0.25">
      <c r="E14854" s="64"/>
    </row>
    <row r="14855" spans="5:5" x14ac:dyDescent="0.25">
      <c r="E14855" s="64"/>
    </row>
    <row r="14856" spans="5:5" x14ac:dyDescent="0.25">
      <c r="E14856" s="64"/>
    </row>
    <row r="14857" spans="5:5" x14ac:dyDescent="0.25">
      <c r="E14857" s="64"/>
    </row>
    <row r="14858" spans="5:5" x14ac:dyDescent="0.25">
      <c r="E14858" s="64"/>
    </row>
    <row r="14859" spans="5:5" x14ac:dyDescent="0.25">
      <c r="E14859" s="64"/>
    </row>
    <row r="14860" spans="5:5" x14ac:dyDescent="0.25">
      <c r="E14860" s="64"/>
    </row>
    <row r="14861" spans="5:5" x14ac:dyDescent="0.25">
      <c r="E14861" s="64"/>
    </row>
    <row r="14862" spans="5:5" x14ac:dyDescent="0.25">
      <c r="E14862" s="64"/>
    </row>
    <row r="14863" spans="5:5" x14ac:dyDescent="0.25">
      <c r="E14863" s="64"/>
    </row>
    <row r="14864" spans="5:5" x14ac:dyDescent="0.25">
      <c r="E14864" s="64"/>
    </row>
    <row r="14865" spans="5:5" x14ac:dyDescent="0.25">
      <c r="E14865" s="64"/>
    </row>
    <row r="14866" spans="5:5" x14ac:dyDescent="0.25">
      <c r="E14866" s="64"/>
    </row>
    <row r="14867" spans="5:5" x14ac:dyDescent="0.25">
      <c r="E14867" s="64"/>
    </row>
    <row r="14868" spans="5:5" x14ac:dyDescent="0.25">
      <c r="E14868" s="64"/>
    </row>
    <row r="14869" spans="5:5" x14ac:dyDescent="0.25">
      <c r="E14869" s="64"/>
    </row>
    <row r="14870" spans="5:5" x14ac:dyDescent="0.25">
      <c r="E14870" s="64"/>
    </row>
    <row r="14871" spans="5:5" x14ac:dyDescent="0.25">
      <c r="E14871" s="64"/>
    </row>
    <row r="14872" spans="5:5" x14ac:dyDescent="0.25">
      <c r="E14872" s="64"/>
    </row>
    <row r="14873" spans="5:5" x14ac:dyDescent="0.25">
      <c r="E14873" s="64"/>
    </row>
    <row r="14874" spans="5:5" x14ac:dyDescent="0.25">
      <c r="E14874" s="64"/>
    </row>
    <row r="14875" spans="5:5" x14ac:dyDescent="0.25">
      <c r="E14875" s="64"/>
    </row>
    <row r="14876" spans="5:5" x14ac:dyDescent="0.25">
      <c r="E14876" s="64"/>
    </row>
    <row r="14877" spans="5:5" x14ac:dyDescent="0.25">
      <c r="E14877" s="64"/>
    </row>
    <row r="14878" spans="5:5" x14ac:dyDescent="0.25">
      <c r="E14878" s="64"/>
    </row>
    <row r="14879" spans="5:5" x14ac:dyDescent="0.25">
      <c r="E14879" s="64"/>
    </row>
    <row r="14880" spans="5:5" x14ac:dyDescent="0.25">
      <c r="E14880" s="64"/>
    </row>
    <row r="14881" spans="5:5" x14ac:dyDescent="0.25">
      <c r="E14881" s="64"/>
    </row>
    <row r="14882" spans="5:5" x14ac:dyDescent="0.25">
      <c r="E14882" s="64"/>
    </row>
    <row r="14883" spans="5:5" x14ac:dyDescent="0.25">
      <c r="E14883" s="64"/>
    </row>
    <row r="14884" spans="5:5" x14ac:dyDescent="0.25">
      <c r="E14884" s="64"/>
    </row>
    <row r="14885" spans="5:5" x14ac:dyDescent="0.25">
      <c r="E14885" s="64"/>
    </row>
    <row r="14886" spans="5:5" x14ac:dyDescent="0.25">
      <c r="E14886" s="64"/>
    </row>
    <row r="14887" spans="5:5" x14ac:dyDescent="0.25">
      <c r="E14887" s="64"/>
    </row>
    <row r="14888" spans="5:5" x14ac:dyDescent="0.25">
      <c r="E14888" s="64"/>
    </row>
    <row r="14889" spans="5:5" x14ac:dyDescent="0.25">
      <c r="E14889" s="64"/>
    </row>
    <row r="14890" spans="5:5" x14ac:dyDescent="0.25">
      <c r="E14890" s="64"/>
    </row>
    <row r="14891" spans="5:5" x14ac:dyDescent="0.25">
      <c r="E14891" s="64"/>
    </row>
    <row r="14892" spans="5:5" x14ac:dyDescent="0.25">
      <c r="E14892" s="64"/>
    </row>
    <row r="14893" spans="5:5" x14ac:dyDescent="0.25">
      <c r="E14893" s="64"/>
    </row>
    <row r="14894" spans="5:5" x14ac:dyDescent="0.25">
      <c r="E14894" s="64"/>
    </row>
    <row r="14895" spans="5:5" x14ac:dyDescent="0.25">
      <c r="E14895" s="64"/>
    </row>
    <row r="14896" spans="5:5" x14ac:dyDescent="0.25">
      <c r="E14896" s="64"/>
    </row>
    <row r="14897" spans="5:5" x14ac:dyDescent="0.25">
      <c r="E14897" s="64"/>
    </row>
    <row r="14898" spans="5:5" x14ac:dyDescent="0.25">
      <c r="E14898" s="64"/>
    </row>
    <row r="14899" spans="5:5" x14ac:dyDescent="0.25">
      <c r="E14899" s="64"/>
    </row>
    <row r="14900" spans="5:5" x14ac:dyDescent="0.25">
      <c r="E14900" s="64"/>
    </row>
    <row r="14901" spans="5:5" x14ac:dyDescent="0.25">
      <c r="E14901" s="64"/>
    </row>
    <row r="14902" spans="5:5" x14ac:dyDescent="0.25">
      <c r="E14902" s="64"/>
    </row>
    <row r="14903" spans="5:5" x14ac:dyDescent="0.25">
      <c r="E14903" s="64"/>
    </row>
    <row r="14904" spans="5:5" x14ac:dyDescent="0.25">
      <c r="E14904" s="64"/>
    </row>
    <row r="14905" spans="5:5" x14ac:dyDescent="0.25">
      <c r="E14905" s="64"/>
    </row>
    <row r="14906" spans="5:5" x14ac:dyDescent="0.25">
      <c r="E14906" s="64"/>
    </row>
    <row r="14907" spans="5:5" x14ac:dyDescent="0.25">
      <c r="E14907" s="64"/>
    </row>
    <row r="14908" spans="5:5" x14ac:dyDescent="0.25">
      <c r="E14908" s="64"/>
    </row>
    <row r="14909" spans="5:5" x14ac:dyDescent="0.25">
      <c r="E14909" s="64"/>
    </row>
    <row r="14910" spans="5:5" x14ac:dyDescent="0.25">
      <c r="E14910" s="64"/>
    </row>
    <row r="14911" spans="5:5" x14ac:dyDescent="0.25">
      <c r="E14911" s="64"/>
    </row>
    <row r="14912" spans="5:5" x14ac:dyDescent="0.25">
      <c r="E14912" s="64"/>
    </row>
    <row r="14913" spans="5:5" x14ac:dyDescent="0.25">
      <c r="E14913" s="64"/>
    </row>
    <row r="14914" spans="5:5" x14ac:dyDescent="0.25">
      <c r="E14914" s="64"/>
    </row>
    <row r="14915" spans="5:5" x14ac:dyDescent="0.25">
      <c r="E14915" s="64"/>
    </row>
    <row r="14916" spans="5:5" x14ac:dyDescent="0.25">
      <c r="E14916" s="64"/>
    </row>
    <row r="14917" spans="5:5" x14ac:dyDescent="0.25">
      <c r="E14917" s="64"/>
    </row>
    <row r="14918" spans="5:5" x14ac:dyDescent="0.25">
      <c r="E14918" s="64"/>
    </row>
    <row r="14919" spans="5:5" x14ac:dyDescent="0.25">
      <c r="E14919" s="64"/>
    </row>
    <row r="14920" spans="5:5" x14ac:dyDescent="0.25">
      <c r="E14920" s="64"/>
    </row>
    <row r="14921" spans="5:5" x14ac:dyDescent="0.25">
      <c r="E14921" s="64"/>
    </row>
    <row r="14922" spans="5:5" x14ac:dyDescent="0.25">
      <c r="E14922" s="64"/>
    </row>
    <row r="14923" spans="5:5" x14ac:dyDescent="0.25">
      <c r="E14923" s="64"/>
    </row>
    <row r="14924" spans="5:5" x14ac:dyDescent="0.25">
      <c r="E14924" s="64"/>
    </row>
    <row r="14925" spans="5:5" x14ac:dyDescent="0.25">
      <c r="E14925" s="64"/>
    </row>
    <row r="14926" spans="5:5" x14ac:dyDescent="0.25">
      <c r="E14926" s="64"/>
    </row>
    <row r="14927" spans="5:5" x14ac:dyDescent="0.25">
      <c r="E14927" s="64"/>
    </row>
    <row r="14928" spans="5:5" x14ac:dyDescent="0.25">
      <c r="E14928" s="64"/>
    </row>
    <row r="14929" spans="5:5" x14ac:dyDescent="0.25">
      <c r="E14929" s="64"/>
    </row>
    <row r="14930" spans="5:5" x14ac:dyDescent="0.25">
      <c r="E14930" s="64"/>
    </row>
    <row r="14931" spans="5:5" x14ac:dyDescent="0.25">
      <c r="E14931" s="64"/>
    </row>
    <row r="14932" spans="5:5" x14ac:dyDescent="0.25">
      <c r="E14932" s="64"/>
    </row>
    <row r="14933" spans="5:5" x14ac:dyDescent="0.25">
      <c r="E14933" s="64"/>
    </row>
    <row r="14934" spans="5:5" x14ac:dyDescent="0.25">
      <c r="E14934" s="64"/>
    </row>
    <row r="14935" spans="5:5" x14ac:dyDescent="0.25">
      <c r="E14935" s="64"/>
    </row>
    <row r="14936" spans="5:5" x14ac:dyDescent="0.25">
      <c r="E14936" s="64"/>
    </row>
    <row r="14937" spans="5:5" x14ac:dyDescent="0.25">
      <c r="E14937" s="64"/>
    </row>
    <row r="14938" spans="5:5" x14ac:dyDescent="0.25">
      <c r="E14938" s="64"/>
    </row>
    <row r="14939" spans="5:5" x14ac:dyDescent="0.25">
      <c r="E14939" s="64"/>
    </row>
    <row r="14940" spans="5:5" x14ac:dyDescent="0.25">
      <c r="E14940" s="64"/>
    </row>
    <row r="14941" spans="5:5" x14ac:dyDescent="0.25">
      <c r="E14941" s="64"/>
    </row>
    <row r="14942" spans="5:5" x14ac:dyDescent="0.25">
      <c r="E14942" s="64"/>
    </row>
    <row r="14943" spans="5:5" x14ac:dyDescent="0.25">
      <c r="E14943" s="64"/>
    </row>
    <row r="14944" spans="5:5" x14ac:dyDescent="0.25">
      <c r="E14944" s="64"/>
    </row>
    <row r="14945" spans="5:5" x14ac:dyDescent="0.25">
      <c r="E14945" s="64"/>
    </row>
    <row r="14946" spans="5:5" x14ac:dyDescent="0.25">
      <c r="E14946" s="64"/>
    </row>
    <row r="14947" spans="5:5" x14ac:dyDescent="0.25">
      <c r="E14947" s="64"/>
    </row>
    <row r="14948" spans="5:5" x14ac:dyDescent="0.25">
      <c r="E14948" s="64"/>
    </row>
    <row r="14949" spans="5:5" x14ac:dyDescent="0.25">
      <c r="E14949" s="64"/>
    </row>
    <row r="14950" spans="5:5" x14ac:dyDescent="0.25">
      <c r="E14950" s="64"/>
    </row>
    <row r="14951" spans="5:5" x14ac:dyDescent="0.25">
      <c r="E14951" s="64"/>
    </row>
    <row r="14952" spans="5:5" x14ac:dyDescent="0.25">
      <c r="E14952" s="64"/>
    </row>
    <row r="14953" spans="5:5" x14ac:dyDescent="0.25">
      <c r="E14953" s="64"/>
    </row>
    <row r="14954" spans="5:5" x14ac:dyDescent="0.25">
      <c r="E14954" s="64"/>
    </row>
    <row r="14955" spans="5:5" x14ac:dyDescent="0.25">
      <c r="E14955" s="64"/>
    </row>
    <row r="14956" spans="5:5" x14ac:dyDescent="0.25">
      <c r="E14956" s="64"/>
    </row>
    <row r="14957" spans="5:5" x14ac:dyDescent="0.25">
      <c r="E14957" s="64"/>
    </row>
    <row r="14958" spans="5:5" x14ac:dyDescent="0.25">
      <c r="E14958" s="64"/>
    </row>
    <row r="14959" spans="5:5" x14ac:dyDescent="0.25">
      <c r="E14959" s="64"/>
    </row>
    <row r="14960" spans="5:5" x14ac:dyDescent="0.25">
      <c r="E14960" s="64"/>
    </row>
    <row r="14961" spans="5:5" x14ac:dyDescent="0.25">
      <c r="E14961" s="64"/>
    </row>
    <row r="14962" spans="5:5" x14ac:dyDescent="0.25">
      <c r="E14962" s="64"/>
    </row>
    <row r="14963" spans="5:5" x14ac:dyDescent="0.25">
      <c r="E14963" s="64"/>
    </row>
    <row r="14964" spans="5:5" x14ac:dyDescent="0.25">
      <c r="E14964" s="64"/>
    </row>
    <row r="14965" spans="5:5" x14ac:dyDescent="0.25">
      <c r="E14965" s="64"/>
    </row>
    <row r="14966" spans="5:5" x14ac:dyDescent="0.25">
      <c r="E14966" s="64"/>
    </row>
    <row r="14967" spans="5:5" x14ac:dyDescent="0.25">
      <c r="E14967" s="64"/>
    </row>
    <row r="14968" spans="5:5" x14ac:dyDescent="0.25">
      <c r="E14968" s="64"/>
    </row>
    <row r="14969" spans="5:5" x14ac:dyDescent="0.25">
      <c r="E14969" s="64"/>
    </row>
    <row r="14970" spans="5:5" x14ac:dyDescent="0.25">
      <c r="E14970" s="64"/>
    </row>
    <row r="14971" spans="5:5" x14ac:dyDescent="0.25">
      <c r="E14971" s="64"/>
    </row>
    <row r="14972" spans="5:5" x14ac:dyDescent="0.25">
      <c r="E14972" s="64"/>
    </row>
    <row r="14973" spans="5:5" x14ac:dyDescent="0.25">
      <c r="E14973" s="64"/>
    </row>
    <row r="14974" spans="5:5" x14ac:dyDescent="0.25">
      <c r="E14974" s="64"/>
    </row>
    <row r="14975" spans="5:5" x14ac:dyDescent="0.25">
      <c r="E14975" s="64"/>
    </row>
    <row r="14976" spans="5:5" x14ac:dyDescent="0.25">
      <c r="E14976" s="64"/>
    </row>
    <row r="14977" spans="5:5" x14ac:dyDescent="0.25">
      <c r="E14977" s="64"/>
    </row>
    <row r="14978" spans="5:5" x14ac:dyDescent="0.25">
      <c r="E14978" s="64"/>
    </row>
    <row r="14979" spans="5:5" x14ac:dyDescent="0.25">
      <c r="E14979" s="64"/>
    </row>
    <row r="14980" spans="5:5" x14ac:dyDescent="0.25">
      <c r="E14980" s="64"/>
    </row>
    <row r="14981" spans="5:5" x14ac:dyDescent="0.25">
      <c r="E14981" s="64"/>
    </row>
    <row r="14982" spans="5:5" x14ac:dyDescent="0.25">
      <c r="E14982" s="64"/>
    </row>
    <row r="14983" spans="5:5" x14ac:dyDescent="0.25">
      <c r="E14983" s="64"/>
    </row>
    <row r="14984" spans="5:5" x14ac:dyDescent="0.25">
      <c r="E14984" s="64"/>
    </row>
    <row r="14985" spans="5:5" x14ac:dyDescent="0.25">
      <c r="E14985" s="64"/>
    </row>
    <row r="14986" spans="5:5" x14ac:dyDescent="0.25">
      <c r="E14986" s="64"/>
    </row>
    <row r="14987" spans="5:5" x14ac:dyDescent="0.25">
      <c r="E14987" s="64"/>
    </row>
    <row r="14988" spans="5:5" x14ac:dyDescent="0.25">
      <c r="E14988" s="64"/>
    </row>
    <row r="14989" spans="5:5" x14ac:dyDescent="0.25">
      <c r="E14989"/>
    </row>
    <row r="14990" spans="5:5" x14ac:dyDescent="0.25">
      <c r="E14990" s="64"/>
    </row>
    <row r="14991" spans="5:5" x14ac:dyDescent="0.25">
      <c r="E14991" s="64"/>
    </row>
    <row r="14992" spans="5:5" x14ac:dyDescent="0.25">
      <c r="E14992" s="64"/>
    </row>
    <row r="14993" spans="5:5" x14ac:dyDescent="0.25">
      <c r="E14993" s="64"/>
    </row>
    <row r="14994" spans="5:5" x14ac:dyDescent="0.25">
      <c r="E14994" s="64"/>
    </row>
    <row r="14995" spans="5:5" x14ac:dyDescent="0.25">
      <c r="E14995" s="64"/>
    </row>
    <row r="14996" spans="5:5" x14ac:dyDescent="0.25">
      <c r="E14996" s="64"/>
    </row>
    <row r="14997" spans="5:5" x14ac:dyDescent="0.25">
      <c r="E14997" s="64"/>
    </row>
    <row r="14998" spans="5:5" x14ac:dyDescent="0.25">
      <c r="E14998" s="64"/>
    </row>
    <row r="14999" spans="5:5" x14ac:dyDescent="0.25">
      <c r="E14999" s="64"/>
    </row>
    <row r="15000" spans="5:5" x14ac:dyDescent="0.25">
      <c r="E15000" s="64"/>
    </row>
    <row r="15001" spans="5:5" x14ac:dyDescent="0.25">
      <c r="E15001" s="64"/>
    </row>
    <row r="15002" spans="5:5" x14ac:dyDescent="0.25">
      <c r="E15002" s="64"/>
    </row>
    <row r="15003" spans="5:5" x14ac:dyDescent="0.25">
      <c r="E15003" s="64"/>
    </row>
    <row r="15004" spans="5:5" x14ac:dyDescent="0.25">
      <c r="E15004" s="64"/>
    </row>
    <row r="15005" spans="5:5" x14ac:dyDescent="0.25">
      <c r="E15005" s="64"/>
    </row>
    <row r="15006" spans="5:5" x14ac:dyDescent="0.25">
      <c r="E15006" s="64"/>
    </row>
    <row r="15007" spans="5:5" x14ac:dyDescent="0.25">
      <c r="E15007" s="64"/>
    </row>
    <row r="15008" spans="5:5" x14ac:dyDescent="0.25">
      <c r="E15008" s="64"/>
    </row>
    <row r="15009" spans="5:5" x14ac:dyDescent="0.25">
      <c r="E15009" s="64"/>
    </row>
    <row r="15010" spans="5:5" x14ac:dyDescent="0.25">
      <c r="E15010" s="64"/>
    </row>
    <row r="15011" spans="5:5" x14ac:dyDescent="0.25">
      <c r="E15011" s="64"/>
    </row>
    <row r="15012" spans="5:5" x14ac:dyDescent="0.25">
      <c r="E15012" s="64"/>
    </row>
    <row r="15013" spans="5:5" x14ac:dyDescent="0.25">
      <c r="E15013" s="64"/>
    </row>
    <row r="15014" spans="5:5" x14ac:dyDescent="0.25">
      <c r="E15014" s="64"/>
    </row>
    <row r="15015" spans="5:5" x14ac:dyDescent="0.25">
      <c r="E15015" s="64"/>
    </row>
    <row r="15016" spans="5:5" x14ac:dyDescent="0.25">
      <c r="E15016"/>
    </row>
    <row r="15017" spans="5:5" x14ac:dyDescent="0.25">
      <c r="E15017" s="64"/>
    </row>
    <row r="15018" spans="5:5" x14ac:dyDescent="0.25">
      <c r="E15018" s="64"/>
    </row>
    <row r="15019" spans="5:5" x14ac:dyDescent="0.25">
      <c r="E15019" s="64"/>
    </row>
    <row r="15020" spans="5:5" x14ac:dyDescent="0.25">
      <c r="E15020" s="64"/>
    </row>
    <row r="15021" spans="5:5" x14ac:dyDescent="0.25">
      <c r="E15021" s="64"/>
    </row>
    <row r="15022" spans="5:5" x14ac:dyDescent="0.25">
      <c r="E15022" s="64"/>
    </row>
    <row r="15023" spans="5:5" x14ac:dyDescent="0.25">
      <c r="E15023" s="64"/>
    </row>
    <row r="15024" spans="5:5" x14ac:dyDescent="0.25">
      <c r="E15024" s="64"/>
    </row>
    <row r="15025" spans="5:5" x14ac:dyDescent="0.25">
      <c r="E15025" s="64"/>
    </row>
    <row r="15026" spans="5:5" x14ac:dyDescent="0.25">
      <c r="E15026" s="64"/>
    </row>
    <row r="15027" spans="5:5" x14ac:dyDescent="0.25">
      <c r="E15027" s="64"/>
    </row>
    <row r="15028" spans="5:5" x14ac:dyDescent="0.25">
      <c r="E15028" s="64"/>
    </row>
    <row r="15029" spans="5:5" x14ac:dyDescent="0.25">
      <c r="E15029" s="64"/>
    </row>
    <row r="15030" spans="5:5" x14ac:dyDescent="0.25">
      <c r="E15030" s="64"/>
    </row>
    <row r="15031" spans="5:5" x14ac:dyDescent="0.25">
      <c r="E15031" s="64"/>
    </row>
    <row r="15032" spans="5:5" x14ac:dyDescent="0.25">
      <c r="E15032" s="64"/>
    </row>
    <row r="15033" spans="5:5" x14ac:dyDescent="0.25">
      <c r="E15033" s="64"/>
    </row>
    <row r="15034" spans="5:5" x14ac:dyDescent="0.25">
      <c r="E15034" s="64"/>
    </row>
    <row r="15035" spans="5:5" x14ac:dyDescent="0.25">
      <c r="E15035" s="64"/>
    </row>
    <row r="15036" spans="5:5" x14ac:dyDescent="0.25">
      <c r="E15036" s="64"/>
    </row>
    <row r="15037" spans="5:5" x14ac:dyDescent="0.25">
      <c r="E15037" s="64"/>
    </row>
    <row r="15038" spans="5:5" x14ac:dyDescent="0.25">
      <c r="E15038" s="64"/>
    </row>
    <row r="15039" spans="5:5" x14ac:dyDescent="0.25">
      <c r="E15039" s="64"/>
    </row>
    <row r="15040" spans="5:5" x14ac:dyDescent="0.25">
      <c r="E15040" s="64"/>
    </row>
    <row r="15041" spans="5:5" x14ac:dyDescent="0.25">
      <c r="E15041" s="64"/>
    </row>
    <row r="15042" spans="5:5" x14ac:dyDescent="0.25">
      <c r="E15042" s="64"/>
    </row>
    <row r="15043" spans="5:5" x14ac:dyDescent="0.25">
      <c r="E15043" s="64"/>
    </row>
    <row r="15044" spans="5:5" x14ac:dyDescent="0.25">
      <c r="E15044" s="64"/>
    </row>
    <row r="15045" spans="5:5" x14ac:dyDescent="0.25">
      <c r="E15045" s="64"/>
    </row>
    <row r="15046" spans="5:5" x14ac:dyDescent="0.25">
      <c r="E15046" s="64"/>
    </row>
    <row r="15047" spans="5:5" x14ac:dyDescent="0.25">
      <c r="E15047" s="64"/>
    </row>
    <row r="15048" spans="5:5" x14ac:dyDescent="0.25">
      <c r="E15048" s="64"/>
    </row>
    <row r="15049" spans="5:5" x14ac:dyDescent="0.25">
      <c r="E15049" s="64"/>
    </row>
    <row r="15050" spans="5:5" x14ac:dyDescent="0.25">
      <c r="E15050" s="64"/>
    </row>
    <row r="15051" spans="5:5" x14ac:dyDescent="0.25">
      <c r="E15051" s="64"/>
    </row>
    <row r="15052" spans="5:5" x14ac:dyDescent="0.25">
      <c r="E15052" s="64"/>
    </row>
    <row r="15053" spans="5:5" x14ac:dyDescent="0.25">
      <c r="E15053" s="64"/>
    </row>
    <row r="15054" spans="5:5" x14ac:dyDescent="0.25">
      <c r="E15054" s="64"/>
    </row>
    <row r="15055" spans="5:5" x14ac:dyDescent="0.25">
      <c r="E15055" s="64"/>
    </row>
    <row r="15056" spans="5:5" x14ac:dyDescent="0.25">
      <c r="E15056" s="64"/>
    </row>
    <row r="15057" spans="5:5" x14ac:dyDescent="0.25">
      <c r="E15057" s="64"/>
    </row>
    <row r="15058" spans="5:5" x14ac:dyDescent="0.25">
      <c r="E15058" s="64"/>
    </row>
    <row r="15059" spans="5:5" x14ac:dyDescent="0.25">
      <c r="E15059" s="64"/>
    </row>
    <row r="15060" spans="5:5" x14ac:dyDescent="0.25">
      <c r="E15060" s="64"/>
    </row>
    <row r="15061" spans="5:5" x14ac:dyDescent="0.25">
      <c r="E15061" s="64"/>
    </row>
    <row r="15062" spans="5:5" x14ac:dyDescent="0.25">
      <c r="E15062" s="64"/>
    </row>
    <row r="15063" spans="5:5" x14ac:dyDescent="0.25">
      <c r="E15063" s="64"/>
    </row>
    <row r="15064" spans="5:5" x14ac:dyDescent="0.25">
      <c r="E15064" s="64"/>
    </row>
    <row r="15065" spans="5:5" x14ac:dyDescent="0.25">
      <c r="E15065" s="64"/>
    </row>
    <row r="15066" spans="5:5" x14ac:dyDescent="0.25">
      <c r="E15066" s="64"/>
    </row>
    <row r="15067" spans="5:5" x14ac:dyDescent="0.25">
      <c r="E15067" s="64"/>
    </row>
    <row r="15068" spans="5:5" x14ac:dyDescent="0.25">
      <c r="E15068" s="64"/>
    </row>
    <row r="15069" spans="5:5" x14ac:dyDescent="0.25">
      <c r="E15069" s="64"/>
    </row>
    <row r="15070" spans="5:5" x14ac:dyDescent="0.25">
      <c r="E15070" s="64"/>
    </row>
    <row r="15071" spans="5:5" x14ac:dyDescent="0.25">
      <c r="E15071" s="64"/>
    </row>
    <row r="15072" spans="5:5" x14ac:dyDescent="0.25">
      <c r="E15072" s="64"/>
    </row>
    <row r="15073" spans="5:5" x14ac:dyDescent="0.25">
      <c r="E15073" s="64"/>
    </row>
    <row r="15074" spans="5:5" x14ac:dyDescent="0.25">
      <c r="E15074" s="64"/>
    </row>
    <row r="15075" spans="5:5" x14ac:dyDescent="0.25">
      <c r="E15075" s="64"/>
    </row>
    <row r="15076" spans="5:5" x14ac:dyDescent="0.25">
      <c r="E15076" s="64"/>
    </row>
    <row r="15077" spans="5:5" x14ac:dyDescent="0.25">
      <c r="E15077"/>
    </row>
    <row r="15078" spans="5:5" x14ac:dyDescent="0.25">
      <c r="E15078" s="64"/>
    </row>
    <row r="15079" spans="5:5" x14ac:dyDescent="0.25">
      <c r="E15079" s="64"/>
    </row>
    <row r="15080" spans="5:5" x14ac:dyDescent="0.25">
      <c r="E15080" s="64"/>
    </row>
    <row r="15081" spans="5:5" x14ac:dyDescent="0.25">
      <c r="E15081" s="64"/>
    </row>
    <row r="15082" spans="5:5" x14ac:dyDescent="0.25">
      <c r="E15082" s="64"/>
    </row>
    <row r="15083" spans="5:5" x14ac:dyDescent="0.25">
      <c r="E15083" s="64"/>
    </row>
    <row r="15084" spans="5:5" x14ac:dyDescent="0.25">
      <c r="E15084" s="64"/>
    </row>
    <row r="15085" spans="5:5" x14ac:dyDescent="0.25">
      <c r="E15085" s="64"/>
    </row>
    <row r="15086" spans="5:5" x14ac:dyDescent="0.25">
      <c r="E15086" s="64"/>
    </row>
    <row r="15087" spans="5:5" x14ac:dyDescent="0.25">
      <c r="E15087" s="64"/>
    </row>
    <row r="15088" spans="5:5" x14ac:dyDescent="0.25">
      <c r="E15088" s="64"/>
    </row>
    <row r="15089" spans="5:5" x14ac:dyDescent="0.25">
      <c r="E15089" s="64"/>
    </row>
    <row r="15090" spans="5:5" x14ac:dyDescent="0.25">
      <c r="E15090" s="64"/>
    </row>
    <row r="15091" spans="5:5" x14ac:dyDescent="0.25">
      <c r="E15091" s="64"/>
    </row>
    <row r="15092" spans="5:5" x14ac:dyDescent="0.25">
      <c r="E15092" s="64"/>
    </row>
    <row r="15093" spans="5:5" x14ac:dyDescent="0.25">
      <c r="E15093" s="64"/>
    </row>
    <row r="15094" spans="5:5" x14ac:dyDescent="0.25">
      <c r="E15094" s="64"/>
    </row>
    <row r="15095" spans="5:5" x14ac:dyDescent="0.25">
      <c r="E15095" s="64"/>
    </row>
    <row r="15096" spans="5:5" x14ac:dyDescent="0.25">
      <c r="E15096" s="64"/>
    </row>
    <row r="15097" spans="5:5" x14ac:dyDescent="0.25">
      <c r="E15097" s="64"/>
    </row>
    <row r="15098" spans="5:5" x14ac:dyDescent="0.25">
      <c r="E15098" s="64"/>
    </row>
    <row r="15099" spans="5:5" x14ac:dyDescent="0.25">
      <c r="E15099" s="64"/>
    </row>
    <row r="15100" spans="5:5" x14ac:dyDescent="0.25">
      <c r="E15100" s="64"/>
    </row>
    <row r="15101" spans="5:5" x14ac:dyDescent="0.25">
      <c r="E15101" s="64"/>
    </row>
    <row r="15102" spans="5:5" x14ac:dyDescent="0.25">
      <c r="E15102" s="64"/>
    </row>
    <row r="15103" spans="5:5" x14ac:dyDescent="0.25">
      <c r="E15103" s="64"/>
    </row>
    <row r="15104" spans="5:5" x14ac:dyDescent="0.25">
      <c r="E15104" s="64"/>
    </row>
    <row r="15105" spans="5:5" x14ac:dyDescent="0.25">
      <c r="E15105" s="64"/>
    </row>
    <row r="15106" spans="5:5" x14ac:dyDescent="0.25">
      <c r="E15106" s="64"/>
    </row>
    <row r="15107" spans="5:5" x14ac:dyDescent="0.25">
      <c r="E15107" s="64"/>
    </row>
    <row r="15108" spans="5:5" x14ac:dyDescent="0.25">
      <c r="E15108" s="64"/>
    </row>
    <row r="15109" spans="5:5" x14ac:dyDescent="0.25">
      <c r="E15109" s="64"/>
    </row>
    <row r="15110" spans="5:5" x14ac:dyDescent="0.25">
      <c r="E15110" s="64"/>
    </row>
    <row r="15111" spans="5:5" x14ac:dyDescent="0.25">
      <c r="E15111" s="64"/>
    </row>
    <row r="15112" spans="5:5" x14ac:dyDescent="0.25">
      <c r="E15112" s="64"/>
    </row>
    <row r="15113" spans="5:5" x14ac:dyDescent="0.25">
      <c r="E15113" s="64"/>
    </row>
    <row r="15114" spans="5:5" x14ac:dyDescent="0.25">
      <c r="E15114" s="64"/>
    </row>
    <row r="15115" spans="5:5" x14ac:dyDescent="0.25">
      <c r="E15115" s="64"/>
    </row>
    <row r="15116" spans="5:5" x14ac:dyDescent="0.25">
      <c r="E15116" s="64"/>
    </row>
    <row r="15117" spans="5:5" x14ac:dyDescent="0.25">
      <c r="E15117" s="64"/>
    </row>
    <row r="15118" spans="5:5" x14ac:dyDescent="0.25">
      <c r="E15118" s="64"/>
    </row>
    <row r="15119" spans="5:5" x14ac:dyDescent="0.25">
      <c r="E15119" s="64"/>
    </row>
    <row r="15120" spans="5:5" x14ac:dyDescent="0.25">
      <c r="E15120" s="64"/>
    </row>
    <row r="15121" spans="5:5" x14ac:dyDescent="0.25">
      <c r="E15121" s="64"/>
    </row>
    <row r="15122" spans="5:5" x14ac:dyDescent="0.25">
      <c r="E15122" s="64"/>
    </row>
    <row r="15123" spans="5:5" x14ac:dyDescent="0.25">
      <c r="E15123" s="64"/>
    </row>
    <row r="15124" spans="5:5" x14ac:dyDescent="0.25">
      <c r="E15124" s="64"/>
    </row>
    <row r="15125" spans="5:5" x14ac:dyDescent="0.25">
      <c r="E15125" s="64"/>
    </row>
    <row r="15126" spans="5:5" x14ac:dyDescent="0.25">
      <c r="E15126" s="64"/>
    </row>
    <row r="15127" spans="5:5" x14ac:dyDescent="0.25">
      <c r="E15127" s="64"/>
    </row>
    <row r="15128" spans="5:5" x14ac:dyDescent="0.25">
      <c r="E15128"/>
    </row>
    <row r="15129" spans="5:5" x14ac:dyDescent="0.25">
      <c r="E15129" s="64"/>
    </row>
    <row r="15130" spans="5:5" x14ac:dyDescent="0.25">
      <c r="E15130" s="64"/>
    </row>
    <row r="15131" spans="5:5" x14ac:dyDescent="0.25">
      <c r="E15131" s="64"/>
    </row>
    <row r="15132" spans="5:5" x14ac:dyDescent="0.25">
      <c r="E15132" s="64"/>
    </row>
    <row r="15133" spans="5:5" x14ac:dyDescent="0.25">
      <c r="E15133" s="64"/>
    </row>
    <row r="15134" spans="5:5" x14ac:dyDescent="0.25">
      <c r="E15134" s="64"/>
    </row>
    <row r="15135" spans="5:5" x14ac:dyDescent="0.25">
      <c r="E15135" s="64"/>
    </row>
    <row r="15136" spans="5:5" x14ac:dyDescent="0.25">
      <c r="E15136" s="64"/>
    </row>
    <row r="15137" spans="5:5" x14ac:dyDescent="0.25">
      <c r="E15137" s="64"/>
    </row>
    <row r="15138" spans="5:5" x14ac:dyDescent="0.25">
      <c r="E15138" s="64"/>
    </row>
    <row r="15139" spans="5:5" x14ac:dyDescent="0.25">
      <c r="E15139" s="64"/>
    </row>
    <row r="15140" spans="5:5" x14ac:dyDescent="0.25">
      <c r="E15140" s="64"/>
    </row>
    <row r="15141" spans="5:5" x14ac:dyDescent="0.25">
      <c r="E15141" s="64"/>
    </row>
    <row r="15142" spans="5:5" x14ac:dyDescent="0.25">
      <c r="E15142" s="64"/>
    </row>
    <row r="15143" spans="5:5" x14ac:dyDescent="0.25">
      <c r="E15143" s="64"/>
    </row>
    <row r="15144" spans="5:5" x14ac:dyDescent="0.25">
      <c r="E15144" s="64"/>
    </row>
    <row r="15145" spans="5:5" x14ac:dyDescent="0.25">
      <c r="E15145" s="64"/>
    </row>
    <row r="15146" spans="5:5" x14ac:dyDescent="0.25">
      <c r="E15146" s="64"/>
    </row>
    <row r="15147" spans="5:5" x14ac:dyDescent="0.25">
      <c r="E15147" s="64"/>
    </row>
    <row r="15148" spans="5:5" x14ac:dyDescent="0.25">
      <c r="E15148" s="64"/>
    </row>
    <row r="15149" spans="5:5" x14ac:dyDescent="0.25">
      <c r="E15149" s="64"/>
    </row>
    <row r="15150" spans="5:5" x14ac:dyDescent="0.25">
      <c r="E15150" s="64"/>
    </row>
    <row r="15151" spans="5:5" x14ac:dyDescent="0.25">
      <c r="E15151" s="64"/>
    </row>
    <row r="15152" spans="5:5" x14ac:dyDescent="0.25">
      <c r="E15152" s="64"/>
    </row>
    <row r="15153" spans="5:5" x14ac:dyDescent="0.25">
      <c r="E15153" s="64"/>
    </row>
    <row r="15154" spans="5:5" x14ac:dyDescent="0.25">
      <c r="E15154" s="64"/>
    </row>
    <row r="15155" spans="5:5" x14ac:dyDescent="0.25">
      <c r="E15155" s="64"/>
    </row>
    <row r="15156" spans="5:5" x14ac:dyDescent="0.25">
      <c r="E15156" s="64"/>
    </row>
    <row r="15157" spans="5:5" x14ac:dyDescent="0.25">
      <c r="E15157" s="64"/>
    </row>
    <row r="15158" spans="5:5" x14ac:dyDescent="0.25">
      <c r="E15158" s="64"/>
    </row>
    <row r="15159" spans="5:5" x14ac:dyDescent="0.25">
      <c r="E15159" s="64"/>
    </row>
    <row r="15160" spans="5:5" x14ac:dyDescent="0.25">
      <c r="E15160" s="64"/>
    </row>
    <row r="15161" spans="5:5" x14ac:dyDescent="0.25">
      <c r="E15161" s="64"/>
    </row>
    <row r="15162" spans="5:5" x14ac:dyDescent="0.25">
      <c r="E15162" s="64"/>
    </row>
    <row r="15163" spans="5:5" x14ac:dyDescent="0.25">
      <c r="E15163" s="64"/>
    </row>
    <row r="15164" spans="5:5" x14ac:dyDescent="0.25">
      <c r="E15164" s="64"/>
    </row>
    <row r="15165" spans="5:5" x14ac:dyDescent="0.25">
      <c r="E15165" s="64"/>
    </row>
    <row r="15166" spans="5:5" x14ac:dyDescent="0.25">
      <c r="E15166" s="64"/>
    </row>
    <row r="15167" spans="5:5" x14ac:dyDescent="0.25">
      <c r="E15167" s="64"/>
    </row>
    <row r="15168" spans="5:5" x14ac:dyDescent="0.25">
      <c r="E15168" s="64"/>
    </row>
    <row r="15169" spans="5:5" x14ac:dyDescent="0.25">
      <c r="E15169" s="64"/>
    </row>
    <row r="15170" spans="5:5" x14ac:dyDescent="0.25">
      <c r="E15170" s="64"/>
    </row>
    <row r="15171" spans="5:5" x14ac:dyDescent="0.25">
      <c r="E15171"/>
    </row>
    <row r="15172" spans="5:5" x14ac:dyDescent="0.25">
      <c r="E15172"/>
    </row>
    <row r="15173" spans="5:5" x14ac:dyDescent="0.25">
      <c r="E15173" s="64"/>
    </row>
    <row r="15174" spans="5:5" x14ac:dyDescent="0.25">
      <c r="E15174" s="64"/>
    </row>
    <row r="15175" spans="5:5" x14ac:dyDescent="0.25">
      <c r="E15175" s="64"/>
    </row>
    <row r="15176" spans="5:5" x14ac:dyDescent="0.25">
      <c r="E15176" s="64"/>
    </row>
    <row r="15177" spans="5:5" x14ac:dyDescent="0.25">
      <c r="E15177" s="64"/>
    </row>
    <row r="15178" spans="5:5" x14ac:dyDescent="0.25">
      <c r="E15178" s="64"/>
    </row>
    <row r="15179" spans="5:5" x14ac:dyDescent="0.25">
      <c r="E15179" s="64"/>
    </row>
    <row r="15180" spans="5:5" x14ac:dyDescent="0.25">
      <c r="E15180" s="64"/>
    </row>
    <row r="15181" spans="5:5" x14ac:dyDescent="0.25">
      <c r="E15181" s="64"/>
    </row>
    <row r="15182" spans="5:5" x14ac:dyDescent="0.25">
      <c r="E15182" s="64"/>
    </row>
    <row r="15183" spans="5:5" x14ac:dyDescent="0.25">
      <c r="E15183" s="64"/>
    </row>
    <row r="15184" spans="5:5" x14ac:dyDescent="0.25">
      <c r="E15184" s="64"/>
    </row>
    <row r="15185" spans="5:5" x14ac:dyDescent="0.25">
      <c r="E15185" s="64"/>
    </row>
    <row r="15186" spans="5:5" x14ac:dyDescent="0.25">
      <c r="E15186" s="64"/>
    </row>
    <row r="15187" spans="5:5" x14ac:dyDescent="0.25">
      <c r="E15187" s="64"/>
    </row>
    <row r="15188" spans="5:5" x14ac:dyDescent="0.25">
      <c r="E15188" s="64"/>
    </row>
    <row r="15189" spans="5:5" x14ac:dyDescent="0.25">
      <c r="E15189" s="64"/>
    </row>
    <row r="15190" spans="5:5" x14ac:dyDescent="0.25">
      <c r="E15190" s="64"/>
    </row>
    <row r="15191" spans="5:5" x14ac:dyDescent="0.25">
      <c r="E15191" s="64"/>
    </row>
    <row r="15192" spans="5:5" x14ac:dyDescent="0.25">
      <c r="E15192" s="64"/>
    </row>
    <row r="15193" spans="5:5" x14ac:dyDescent="0.25">
      <c r="E15193" s="64"/>
    </row>
    <row r="15194" spans="5:5" x14ac:dyDescent="0.25">
      <c r="E15194" s="64"/>
    </row>
    <row r="15195" spans="5:5" x14ac:dyDescent="0.25">
      <c r="E15195" s="64"/>
    </row>
    <row r="15196" spans="5:5" x14ac:dyDescent="0.25">
      <c r="E15196" s="64"/>
    </row>
    <row r="15197" spans="5:5" x14ac:dyDescent="0.25">
      <c r="E15197" s="64"/>
    </row>
    <row r="15198" spans="5:5" x14ac:dyDescent="0.25">
      <c r="E15198" s="64"/>
    </row>
    <row r="15199" spans="5:5" x14ac:dyDescent="0.25">
      <c r="E15199" s="64"/>
    </row>
    <row r="15200" spans="5:5" x14ac:dyDescent="0.25">
      <c r="E15200" s="64"/>
    </row>
    <row r="15201" spans="5:5" x14ac:dyDescent="0.25">
      <c r="E15201" s="64"/>
    </row>
    <row r="15202" spans="5:5" x14ac:dyDescent="0.25">
      <c r="E15202" s="64"/>
    </row>
    <row r="15203" spans="5:5" x14ac:dyDescent="0.25">
      <c r="E15203" s="64"/>
    </row>
    <row r="15204" spans="5:5" x14ac:dyDescent="0.25">
      <c r="E15204" s="64"/>
    </row>
    <row r="15205" spans="5:5" x14ac:dyDescent="0.25">
      <c r="E15205" s="64"/>
    </row>
    <row r="15206" spans="5:5" x14ac:dyDescent="0.25">
      <c r="E15206" s="64"/>
    </row>
    <row r="15207" spans="5:5" x14ac:dyDescent="0.25">
      <c r="E15207" s="64"/>
    </row>
    <row r="15208" spans="5:5" x14ac:dyDescent="0.25">
      <c r="E15208" s="64"/>
    </row>
    <row r="15209" spans="5:5" x14ac:dyDescent="0.25">
      <c r="E15209" s="64"/>
    </row>
    <row r="15210" spans="5:5" x14ac:dyDescent="0.25">
      <c r="E15210" s="64"/>
    </row>
    <row r="15211" spans="5:5" x14ac:dyDescent="0.25">
      <c r="E15211" s="64"/>
    </row>
    <row r="15212" spans="5:5" x14ac:dyDescent="0.25">
      <c r="E15212" s="64"/>
    </row>
    <row r="15213" spans="5:5" x14ac:dyDescent="0.25">
      <c r="E15213" s="64"/>
    </row>
    <row r="15214" spans="5:5" x14ac:dyDescent="0.25">
      <c r="E15214" s="64"/>
    </row>
    <row r="15215" spans="5:5" x14ac:dyDescent="0.25">
      <c r="E15215" s="64"/>
    </row>
    <row r="15216" spans="5:5" x14ac:dyDescent="0.25">
      <c r="E15216" s="64"/>
    </row>
    <row r="15217" spans="5:5" x14ac:dyDescent="0.25">
      <c r="E15217" s="64"/>
    </row>
    <row r="15218" spans="5:5" x14ac:dyDescent="0.25">
      <c r="E15218" s="64"/>
    </row>
    <row r="15219" spans="5:5" x14ac:dyDescent="0.25">
      <c r="E15219" s="64"/>
    </row>
    <row r="15220" spans="5:5" x14ac:dyDescent="0.25">
      <c r="E15220" s="64"/>
    </row>
    <row r="15221" spans="5:5" x14ac:dyDescent="0.25">
      <c r="E15221" s="64"/>
    </row>
    <row r="15222" spans="5:5" x14ac:dyDescent="0.25">
      <c r="E15222" s="64"/>
    </row>
    <row r="15223" spans="5:5" x14ac:dyDescent="0.25">
      <c r="E15223" s="64"/>
    </row>
    <row r="15224" spans="5:5" x14ac:dyDescent="0.25">
      <c r="E15224" s="64"/>
    </row>
    <row r="15225" spans="5:5" x14ac:dyDescent="0.25">
      <c r="E15225" s="64"/>
    </row>
    <row r="15226" spans="5:5" x14ac:dyDescent="0.25">
      <c r="E15226" s="64"/>
    </row>
    <row r="15227" spans="5:5" x14ac:dyDescent="0.25">
      <c r="E15227"/>
    </row>
    <row r="15228" spans="5:5" x14ac:dyDescent="0.25">
      <c r="E15228" s="64"/>
    </row>
    <row r="15229" spans="5:5" x14ac:dyDescent="0.25">
      <c r="E15229" s="64"/>
    </row>
    <row r="15230" spans="5:5" x14ac:dyDescent="0.25">
      <c r="E15230" s="64"/>
    </row>
    <row r="15231" spans="5:5" x14ac:dyDescent="0.25">
      <c r="E15231" s="64"/>
    </row>
    <row r="15232" spans="5:5" x14ac:dyDescent="0.25">
      <c r="E15232" s="64"/>
    </row>
    <row r="15233" spans="5:5" x14ac:dyDescent="0.25">
      <c r="E15233" s="64"/>
    </row>
    <row r="15234" spans="5:5" x14ac:dyDescent="0.25">
      <c r="E15234" s="64"/>
    </row>
    <row r="15235" spans="5:5" x14ac:dyDescent="0.25">
      <c r="E15235" s="64"/>
    </row>
    <row r="15236" spans="5:5" x14ac:dyDescent="0.25">
      <c r="E15236" s="64"/>
    </row>
    <row r="15237" spans="5:5" x14ac:dyDescent="0.25">
      <c r="E15237" s="64"/>
    </row>
    <row r="15238" spans="5:5" x14ac:dyDescent="0.25">
      <c r="E15238" s="64"/>
    </row>
    <row r="15239" spans="5:5" x14ac:dyDescent="0.25">
      <c r="E15239" s="64"/>
    </row>
    <row r="15240" spans="5:5" x14ac:dyDescent="0.25">
      <c r="E15240" s="64"/>
    </row>
    <row r="15241" spans="5:5" x14ac:dyDescent="0.25">
      <c r="E15241" s="64"/>
    </row>
    <row r="15242" spans="5:5" x14ac:dyDescent="0.25">
      <c r="E15242" s="64"/>
    </row>
    <row r="15243" spans="5:5" x14ac:dyDescent="0.25">
      <c r="E15243" s="64"/>
    </row>
    <row r="15244" spans="5:5" x14ac:dyDescent="0.25">
      <c r="E15244" s="64"/>
    </row>
    <row r="15245" spans="5:5" x14ac:dyDescent="0.25">
      <c r="E15245" s="64"/>
    </row>
    <row r="15246" spans="5:5" x14ac:dyDescent="0.25">
      <c r="E15246" s="64"/>
    </row>
    <row r="15247" spans="5:5" x14ac:dyDescent="0.25">
      <c r="E15247" s="64"/>
    </row>
    <row r="15248" spans="5:5" x14ac:dyDescent="0.25">
      <c r="E15248" s="64"/>
    </row>
    <row r="15249" spans="5:5" x14ac:dyDescent="0.25">
      <c r="E15249" s="64"/>
    </row>
    <row r="15250" spans="5:5" x14ac:dyDescent="0.25">
      <c r="E15250" s="64"/>
    </row>
    <row r="15251" spans="5:5" x14ac:dyDescent="0.25">
      <c r="E15251" s="64"/>
    </row>
    <row r="15252" spans="5:5" x14ac:dyDescent="0.25">
      <c r="E15252" s="64"/>
    </row>
    <row r="15253" spans="5:5" x14ac:dyDescent="0.25">
      <c r="E15253" s="64"/>
    </row>
    <row r="15254" spans="5:5" x14ac:dyDescent="0.25">
      <c r="E15254" s="64"/>
    </row>
    <row r="15255" spans="5:5" x14ac:dyDescent="0.25">
      <c r="E15255" s="64"/>
    </row>
    <row r="15256" spans="5:5" x14ac:dyDescent="0.25">
      <c r="E15256" s="64"/>
    </row>
    <row r="15257" spans="5:5" x14ac:dyDescent="0.25">
      <c r="E15257" s="64"/>
    </row>
    <row r="15258" spans="5:5" x14ac:dyDescent="0.25">
      <c r="E15258" s="64"/>
    </row>
    <row r="15259" spans="5:5" x14ac:dyDescent="0.25">
      <c r="E15259" s="64"/>
    </row>
    <row r="15260" spans="5:5" x14ac:dyDescent="0.25">
      <c r="E15260" s="64"/>
    </row>
    <row r="15261" spans="5:5" x14ac:dyDescent="0.25">
      <c r="E15261" s="64"/>
    </row>
    <row r="15262" spans="5:5" x14ac:dyDescent="0.25">
      <c r="E15262" s="64"/>
    </row>
    <row r="15263" spans="5:5" x14ac:dyDescent="0.25">
      <c r="E15263" s="64"/>
    </row>
    <row r="15264" spans="5:5" x14ac:dyDescent="0.25">
      <c r="E15264" s="64"/>
    </row>
    <row r="15265" spans="5:5" x14ac:dyDescent="0.25">
      <c r="E15265" s="64"/>
    </row>
    <row r="15266" spans="5:5" x14ac:dyDescent="0.25">
      <c r="E15266" s="64"/>
    </row>
    <row r="15267" spans="5:5" x14ac:dyDescent="0.25">
      <c r="E15267" s="64"/>
    </row>
    <row r="15268" spans="5:5" x14ac:dyDescent="0.25">
      <c r="E15268" s="64"/>
    </row>
    <row r="15269" spans="5:5" x14ac:dyDescent="0.25">
      <c r="E15269" s="64"/>
    </row>
    <row r="15270" spans="5:5" x14ac:dyDescent="0.25">
      <c r="E15270" s="64"/>
    </row>
    <row r="15271" spans="5:5" x14ac:dyDescent="0.25">
      <c r="E15271" s="64"/>
    </row>
    <row r="15272" spans="5:5" x14ac:dyDescent="0.25">
      <c r="E15272" s="64"/>
    </row>
    <row r="15273" spans="5:5" x14ac:dyDescent="0.25">
      <c r="E15273" s="64"/>
    </row>
    <row r="15274" spans="5:5" x14ac:dyDescent="0.25">
      <c r="E15274" s="64"/>
    </row>
    <row r="15275" spans="5:5" x14ac:dyDescent="0.25">
      <c r="E15275" s="64"/>
    </row>
    <row r="15276" spans="5:5" x14ac:dyDescent="0.25">
      <c r="E15276" s="64"/>
    </row>
    <row r="15277" spans="5:5" x14ac:dyDescent="0.25">
      <c r="E15277" s="64"/>
    </row>
    <row r="15278" spans="5:5" x14ac:dyDescent="0.25">
      <c r="E15278" s="64"/>
    </row>
    <row r="15279" spans="5:5" x14ac:dyDescent="0.25">
      <c r="E15279" s="64"/>
    </row>
    <row r="15280" spans="5:5" x14ac:dyDescent="0.25">
      <c r="E15280" s="64"/>
    </row>
    <row r="15281" spans="5:5" x14ac:dyDescent="0.25">
      <c r="E15281" s="64"/>
    </row>
    <row r="15282" spans="5:5" x14ac:dyDescent="0.25">
      <c r="E15282" s="64"/>
    </row>
    <row r="15283" spans="5:5" x14ac:dyDescent="0.25">
      <c r="E15283" s="64"/>
    </row>
    <row r="15284" spans="5:5" x14ac:dyDescent="0.25">
      <c r="E15284" s="64"/>
    </row>
    <row r="15285" spans="5:5" x14ac:dyDescent="0.25">
      <c r="E15285" s="64"/>
    </row>
    <row r="15286" spans="5:5" x14ac:dyDescent="0.25">
      <c r="E15286" s="64"/>
    </row>
    <row r="15287" spans="5:5" x14ac:dyDescent="0.25">
      <c r="E15287" s="64"/>
    </row>
    <row r="15288" spans="5:5" x14ac:dyDescent="0.25">
      <c r="E15288" s="64"/>
    </row>
    <row r="15289" spans="5:5" x14ac:dyDescent="0.25">
      <c r="E15289" s="64"/>
    </row>
    <row r="15290" spans="5:5" x14ac:dyDescent="0.25">
      <c r="E15290" s="64"/>
    </row>
    <row r="15291" spans="5:5" x14ac:dyDescent="0.25">
      <c r="E15291" s="64"/>
    </row>
    <row r="15292" spans="5:5" x14ac:dyDescent="0.25">
      <c r="E15292" s="64"/>
    </row>
    <row r="15293" spans="5:5" x14ac:dyDescent="0.25">
      <c r="E15293" s="64"/>
    </row>
    <row r="15294" spans="5:5" x14ac:dyDescent="0.25">
      <c r="E15294" s="64"/>
    </row>
    <row r="15295" spans="5:5" x14ac:dyDescent="0.25">
      <c r="E15295" s="64"/>
    </row>
    <row r="15296" spans="5:5" x14ac:dyDescent="0.25">
      <c r="E15296" s="64"/>
    </row>
    <row r="15297" spans="5:5" x14ac:dyDescent="0.25">
      <c r="E15297" s="64"/>
    </row>
    <row r="15298" spans="5:5" x14ac:dyDescent="0.25">
      <c r="E15298" s="64"/>
    </row>
    <row r="15299" spans="5:5" x14ac:dyDescent="0.25">
      <c r="E15299" s="64"/>
    </row>
    <row r="15300" spans="5:5" x14ac:dyDescent="0.25">
      <c r="E15300" s="64"/>
    </row>
    <row r="15301" spans="5:5" x14ac:dyDescent="0.25">
      <c r="E15301" s="64"/>
    </row>
    <row r="15302" spans="5:5" x14ac:dyDescent="0.25">
      <c r="E15302" s="64"/>
    </row>
    <row r="15303" spans="5:5" x14ac:dyDescent="0.25">
      <c r="E15303" s="64"/>
    </row>
    <row r="15304" spans="5:5" x14ac:dyDescent="0.25">
      <c r="E15304" s="64"/>
    </row>
    <row r="15305" spans="5:5" x14ac:dyDescent="0.25">
      <c r="E15305" s="64"/>
    </row>
    <row r="15306" spans="5:5" x14ac:dyDescent="0.25">
      <c r="E15306" s="64"/>
    </row>
    <row r="15307" spans="5:5" x14ac:dyDescent="0.25">
      <c r="E15307" s="64"/>
    </row>
    <row r="15308" spans="5:5" x14ac:dyDescent="0.25">
      <c r="E15308" s="64"/>
    </row>
    <row r="15309" spans="5:5" x14ac:dyDescent="0.25">
      <c r="E15309" s="64"/>
    </row>
    <row r="15310" spans="5:5" x14ac:dyDescent="0.25">
      <c r="E15310"/>
    </row>
    <row r="15311" spans="5:5" x14ac:dyDescent="0.25">
      <c r="E15311" s="64"/>
    </row>
    <row r="15312" spans="5:5" x14ac:dyDescent="0.25">
      <c r="E15312" s="64"/>
    </row>
    <row r="15313" spans="5:5" x14ac:dyDescent="0.25">
      <c r="E15313" s="64"/>
    </row>
    <row r="15314" spans="5:5" x14ac:dyDescent="0.25">
      <c r="E15314" s="64"/>
    </row>
    <row r="15315" spans="5:5" x14ac:dyDescent="0.25">
      <c r="E15315" s="64"/>
    </row>
    <row r="15316" spans="5:5" x14ac:dyDescent="0.25">
      <c r="E15316"/>
    </row>
    <row r="15317" spans="5:5" x14ac:dyDescent="0.25">
      <c r="E15317" s="64"/>
    </row>
    <row r="15318" spans="5:5" x14ac:dyDescent="0.25">
      <c r="E15318" s="64"/>
    </row>
    <row r="15319" spans="5:5" x14ac:dyDescent="0.25">
      <c r="E15319" s="64"/>
    </row>
    <row r="15320" spans="5:5" x14ac:dyDescent="0.25">
      <c r="E15320" s="64"/>
    </row>
    <row r="15321" spans="5:5" x14ac:dyDescent="0.25">
      <c r="E15321" s="64"/>
    </row>
    <row r="15322" spans="5:5" x14ac:dyDescent="0.25">
      <c r="E15322" s="64"/>
    </row>
    <row r="15323" spans="5:5" x14ac:dyDescent="0.25">
      <c r="E15323" s="64"/>
    </row>
    <row r="15324" spans="5:5" x14ac:dyDescent="0.25">
      <c r="E15324" s="64"/>
    </row>
    <row r="15325" spans="5:5" x14ac:dyDescent="0.25">
      <c r="E15325" s="64"/>
    </row>
    <row r="15326" spans="5:5" x14ac:dyDescent="0.25">
      <c r="E15326" s="64"/>
    </row>
    <row r="15327" spans="5:5" x14ac:dyDescent="0.25">
      <c r="E15327" s="64"/>
    </row>
    <row r="15328" spans="5:5" x14ac:dyDescent="0.25">
      <c r="E15328" s="64"/>
    </row>
    <row r="15329" spans="5:5" x14ac:dyDescent="0.25">
      <c r="E15329" s="64"/>
    </row>
    <row r="15330" spans="5:5" x14ac:dyDescent="0.25">
      <c r="E15330" s="64"/>
    </row>
    <row r="15331" spans="5:5" x14ac:dyDescent="0.25">
      <c r="E15331" s="64"/>
    </row>
    <row r="15332" spans="5:5" x14ac:dyDescent="0.25">
      <c r="E15332" s="64"/>
    </row>
    <row r="15333" spans="5:5" x14ac:dyDescent="0.25">
      <c r="E15333" s="64"/>
    </row>
    <row r="15334" spans="5:5" x14ac:dyDescent="0.25">
      <c r="E15334" s="64"/>
    </row>
    <row r="15335" spans="5:5" x14ac:dyDescent="0.25">
      <c r="E15335" s="64"/>
    </row>
    <row r="15336" spans="5:5" x14ac:dyDescent="0.25">
      <c r="E15336" s="64"/>
    </row>
    <row r="15337" spans="5:5" x14ac:dyDescent="0.25">
      <c r="E15337" s="64"/>
    </row>
    <row r="15338" spans="5:5" x14ac:dyDescent="0.25">
      <c r="E15338" s="64"/>
    </row>
    <row r="15339" spans="5:5" x14ac:dyDescent="0.25">
      <c r="E15339" s="64"/>
    </row>
    <row r="15340" spans="5:5" x14ac:dyDescent="0.25">
      <c r="E15340" s="64"/>
    </row>
    <row r="15341" spans="5:5" x14ac:dyDescent="0.25">
      <c r="E15341" s="64"/>
    </row>
    <row r="15342" spans="5:5" x14ac:dyDescent="0.25">
      <c r="E15342" s="64"/>
    </row>
    <row r="15343" spans="5:5" x14ac:dyDescent="0.25">
      <c r="E15343" s="64"/>
    </row>
    <row r="15344" spans="5:5" x14ac:dyDescent="0.25">
      <c r="E15344" s="64"/>
    </row>
    <row r="15345" spans="5:5" x14ac:dyDescent="0.25">
      <c r="E15345" s="64"/>
    </row>
    <row r="15346" spans="5:5" x14ac:dyDescent="0.25">
      <c r="E15346" s="64"/>
    </row>
    <row r="15347" spans="5:5" x14ac:dyDescent="0.25">
      <c r="E15347" s="64"/>
    </row>
    <row r="15348" spans="5:5" x14ac:dyDescent="0.25">
      <c r="E15348" s="64"/>
    </row>
    <row r="15349" spans="5:5" x14ac:dyDescent="0.25">
      <c r="E15349" s="64"/>
    </row>
    <row r="15350" spans="5:5" x14ac:dyDescent="0.25">
      <c r="E15350" s="64"/>
    </row>
    <row r="15351" spans="5:5" x14ac:dyDescent="0.25">
      <c r="E15351" s="64"/>
    </row>
    <row r="15352" spans="5:5" x14ac:dyDescent="0.25">
      <c r="E15352" s="64"/>
    </row>
    <row r="15353" spans="5:5" x14ac:dyDescent="0.25">
      <c r="E15353" s="64"/>
    </row>
    <row r="15354" spans="5:5" x14ac:dyDescent="0.25">
      <c r="E15354" s="64"/>
    </row>
    <row r="15355" spans="5:5" x14ac:dyDescent="0.25">
      <c r="E15355" s="64"/>
    </row>
    <row r="15356" spans="5:5" x14ac:dyDescent="0.25">
      <c r="E15356" s="64"/>
    </row>
    <row r="15357" spans="5:5" x14ac:dyDescent="0.25">
      <c r="E15357" s="64"/>
    </row>
    <row r="15358" spans="5:5" x14ac:dyDescent="0.25">
      <c r="E15358" s="64"/>
    </row>
    <row r="15359" spans="5:5" x14ac:dyDescent="0.25">
      <c r="E15359" s="64"/>
    </row>
    <row r="15360" spans="5:5" x14ac:dyDescent="0.25">
      <c r="E15360" s="64"/>
    </row>
    <row r="15361" spans="5:5" x14ac:dyDescent="0.25">
      <c r="E15361" s="64"/>
    </row>
    <row r="15362" spans="5:5" x14ac:dyDescent="0.25">
      <c r="E15362" s="64"/>
    </row>
    <row r="15363" spans="5:5" x14ac:dyDescent="0.25">
      <c r="E15363" s="64"/>
    </row>
    <row r="15364" spans="5:5" x14ac:dyDescent="0.25">
      <c r="E15364" s="64"/>
    </row>
    <row r="15365" spans="5:5" x14ac:dyDescent="0.25">
      <c r="E15365" s="64"/>
    </row>
    <row r="15366" spans="5:5" x14ac:dyDescent="0.25">
      <c r="E15366" s="64"/>
    </row>
    <row r="15367" spans="5:5" x14ac:dyDescent="0.25">
      <c r="E15367" s="64"/>
    </row>
    <row r="15368" spans="5:5" x14ac:dyDescent="0.25">
      <c r="E15368" s="64"/>
    </row>
    <row r="15369" spans="5:5" x14ac:dyDescent="0.25">
      <c r="E15369" s="64"/>
    </row>
    <row r="15370" spans="5:5" x14ac:dyDescent="0.25">
      <c r="E15370" s="64"/>
    </row>
    <row r="15371" spans="5:5" x14ac:dyDescent="0.25">
      <c r="E15371" s="64"/>
    </row>
    <row r="15372" spans="5:5" x14ac:dyDescent="0.25">
      <c r="E15372" s="64"/>
    </row>
    <row r="15373" spans="5:5" x14ac:dyDescent="0.25">
      <c r="E15373" s="64"/>
    </row>
    <row r="15374" spans="5:5" x14ac:dyDescent="0.25">
      <c r="E15374" s="64"/>
    </row>
    <row r="15375" spans="5:5" x14ac:dyDescent="0.25">
      <c r="E15375" s="64"/>
    </row>
    <row r="15376" spans="5:5" x14ac:dyDescent="0.25">
      <c r="E15376" s="64"/>
    </row>
    <row r="15377" spans="5:5" x14ac:dyDescent="0.25">
      <c r="E15377" s="64"/>
    </row>
    <row r="15378" spans="5:5" x14ac:dyDescent="0.25">
      <c r="E15378" s="64"/>
    </row>
    <row r="15379" spans="5:5" x14ac:dyDescent="0.25">
      <c r="E15379" s="64"/>
    </row>
    <row r="15380" spans="5:5" x14ac:dyDescent="0.25">
      <c r="E15380" s="64"/>
    </row>
    <row r="15381" spans="5:5" x14ac:dyDescent="0.25">
      <c r="E15381" s="64"/>
    </row>
    <row r="15382" spans="5:5" x14ac:dyDescent="0.25">
      <c r="E15382" s="64"/>
    </row>
    <row r="15383" spans="5:5" x14ac:dyDescent="0.25">
      <c r="E15383" s="64"/>
    </row>
    <row r="15384" spans="5:5" x14ac:dyDescent="0.25">
      <c r="E15384" s="64"/>
    </row>
    <row r="15385" spans="5:5" x14ac:dyDescent="0.25">
      <c r="E15385" s="64"/>
    </row>
    <row r="15386" spans="5:5" x14ac:dyDescent="0.25">
      <c r="E15386" s="64"/>
    </row>
    <row r="15387" spans="5:5" x14ac:dyDescent="0.25">
      <c r="E15387" s="64"/>
    </row>
    <row r="15388" spans="5:5" x14ac:dyDescent="0.25">
      <c r="E15388" s="64"/>
    </row>
    <row r="15389" spans="5:5" x14ac:dyDescent="0.25">
      <c r="E15389" s="64"/>
    </row>
    <row r="15390" spans="5:5" x14ac:dyDescent="0.25">
      <c r="E15390" s="64"/>
    </row>
    <row r="15391" spans="5:5" x14ac:dyDescent="0.25">
      <c r="E15391" s="64"/>
    </row>
    <row r="15392" spans="5:5" x14ac:dyDescent="0.25">
      <c r="E15392" s="64"/>
    </row>
    <row r="15393" spans="5:5" x14ac:dyDescent="0.25">
      <c r="E15393" s="64"/>
    </row>
    <row r="15394" spans="5:5" x14ac:dyDescent="0.25">
      <c r="E15394" s="64"/>
    </row>
    <row r="15395" spans="5:5" x14ac:dyDescent="0.25">
      <c r="E15395" s="64"/>
    </row>
    <row r="15396" spans="5:5" x14ac:dyDescent="0.25">
      <c r="E15396" s="64"/>
    </row>
    <row r="15397" spans="5:5" x14ac:dyDescent="0.25">
      <c r="E15397" s="64"/>
    </row>
    <row r="15398" spans="5:5" x14ac:dyDescent="0.25">
      <c r="E15398" s="64"/>
    </row>
    <row r="15399" spans="5:5" x14ac:dyDescent="0.25">
      <c r="E15399" s="64"/>
    </row>
    <row r="15400" spans="5:5" x14ac:dyDescent="0.25">
      <c r="E15400" s="64"/>
    </row>
    <row r="15401" spans="5:5" x14ac:dyDescent="0.25">
      <c r="E15401" s="64"/>
    </row>
    <row r="15402" spans="5:5" x14ac:dyDescent="0.25">
      <c r="E15402" s="64"/>
    </row>
    <row r="15403" spans="5:5" x14ac:dyDescent="0.25">
      <c r="E15403" s="64"/>
    </row>
    <row r="15404" spans="5:5" x14ac:dyDescent="0.25">
      <c r="E15404" s="64"/>
    </row>
    <row r="15405" spans="5:5" x14ac:dyDescent="0.25">
      <c r="E15405" s="64"/>
    </row>
    <row r="15406" spans="5:5" x14ac:dyDescent="0.25">
      <c r="E15406" s="64"/>
    </row>
    <row r="15407" spans="5:5" x14ac:dyDescent="0.25">
      <c r="E15407" s="64"/>
    </row>
    <row r="15408" spans="5:5" x14ac:dyDescent="0.25">
      <c r="E15408" s="64"/>
    </row>
    <row r="15409" spans="5:5" x14ac:dyDescent="0.25">
      <c r="E15409" s="64"/>
    </row>
    <row r="15410" spans="5:5" x14ac:dyDescent="0.25">
      <c r="E15410" s="64"/>
    </row>
    <row r="15411" spans="5:5" x14ac:dyDescent="0.25">
      <c r="E15411" s="64"/>
    </row>
    <row r="15412" spans="5:5" x14ac:dyDescent="0.25">
      <c r="E15412" s="64"/>
    </row>
    <row r="15413" spans="5:5" x14ac:dyDescent="0.25">
      <c r="E15413" s="64"/>
    </row>
    <row r="15414" spans="5:5" x14ac:dyDescent="0.25">
      <c r="E15414" s="64"/>
    </row>
    <row r="15415" spans="5:5" x14ac:dyDescent="0.25">
      <c r="E15415" s="64"/>
    </row>
    <row r="15416" spans="5:5" x14ac:dyDescent="0.25">
      <c r="E15416" s="64"/>
    </row>
    <row r="15417" spans="5:5" x14ac:dyDescent="0.25">
      <c r="E15417" s="64"/>
    </row>
    <row r="15418" spans="5:5" x14ac:dyDescent="0.25">
      <c r="E15418" s="64"/>
    </row>
    <row r="15419" spans="5:5" x14ac:dyDescent="0.25">
      <c r="E15419" s="64"/>
    </row>
    <row r="15420" spans="5:5" x14ac:dyDescent="0.25">
      <c r="E15420" s="64"/>
    </row>
    <row r="15421" spans="5:5" x14ac:dyDescent="0.25">
      <c r="E15421" s="64"/>
    </row>
    <row r="15422" spans="5:5" x14ac:dyDescent="0.25">
      <c r="E15422" s="64"/>
    </row>
    <row r="15423" spans="5:5" x14ac:dyDescent="0.25">
      <c r="E15423" s="64"/>
    </row>
    <row r="15424" spans="5:5" x14ac:dyDescent="0.25">
      <c r="E15424" s="64"/>
    </row>
    <row r="15425" spans="5:5" x14ac:dyDescent="0.25">
      <c r="E15425" s="64"/>
    </row>
    <row r="15426" spans="5:5" x14ac:dyDescent="0.25">
      <c r="E15426" s="64"/>
    </row>
    <row r="15427" spans="5:5" x14ac:dyDescent="0.25">
      <c r="E15427" s="64"/>
    </row>
    <row r="15428" spans="5:5" x14ac:dyDescent="0.25">
      <c r="E15428" s="64"/>
    </row>
    <row r="15429" spans="5:5" x14ac:dyDescent="0.25">
      <c r="E15429" s="64"/>
    </row>
    <row r="15430" spans="5:5" x14ac:dyDescent="0.25">
      <c r="E15430" s="64"/>
    </row>
    <row r="15431" spans="5:5" x14ac:dyDescent="0.25">
      <c r="E15431" s="64"/>
    </row>
    <row r="15432" spans="5:5" x14ac:dyDescent="0.25">
      <c r="E15432" s="64"/>
    </row>
    <row r="15433" spans="5:5" x14ac:dyDescent="0.25">
      <c r="E15433" s="64"/>
    </row>
    <row r="15434" spans="5:5" x14ac:dyDescent="0.25">
      <c r="E15434" s="64"/>
    </row>
    <row r="15435" spans="5:5" x14ac:dyDescent="0.25">
      <c r="E15435" s="64"/>
    </row>
    <row r="15436" spans="5:5" x14ac:dyDescent="0.25">
      <c r="E15436" s="64"/>
    </row>
    <row r="15437" spans="5:5" x14ac:dyDescent="0.25">
      <c r="E15437" s="64"/>
    </row>
    <row r="15438" spans="5:5" x14ac:dyDescent="0.25">
      <c r="E15438" s="64"/>
    </row>
    <row r="15439" spans="5:5" x14ac:dyDescent="0.25">
      <c r="E15439" s="64"/>
    </row>
    <row r="15440" spans="5:5" x14ac:dyDescent="0.25">
      <c r="E15440" s="64"/>
    </row>
    <row r="15441" spans="5:5" x14ac:dyDescent="0.25">
      <c r="E15441" s="64"/>
    </row>
    <row r="15442" spans="5:5" x14ac:dyDescent="0.25">
      <c r="E15442" s="64"/>
    </row>
    <row r="15443" spans="5:5" x14ac:dyDescent="0.25">
      <c r="E15443" s="64"/>
    </row>
    <row r="15444" spans="5:5" x14ac:dyDescent="0.25">
      <c r="E15444" s="64"/>
    </row>
    <row r="15445" spans="5:5" x14ac:dyDescent="0.25">
      <c r="E15445" s="64"/>
    </row>
    <row r="15446" spans="5:5" x14ac:dyDescent="0.25">
      <c r="E15446" s="64"/>
    </row>
    <row r="15447" spans="5:5" x14ac:dyDescent="0.25">
      <c r="E15447" s="64"/>
    </row>
    <row r="15448" spans="5:5" x14ac:dyDescent="0.25">
      <c r="E15448" s="64"/>
    </row>
    <row r="15449" spans="5:5" x14ac:dyDescent="0.25">
      <c r="E15449" s="64"/>
    </row>
    <row r="15450" spans="5:5" x14ac:dyDescent="0.25">
      <c r="E15450" s="64"/>
    </row>
    <row r="15451" spans="5:5" x14ac:dyDescent="0.25">
      <c r="E15451" s="64"/>
    </row>
    <row r="15452" spans="5:5" x14ac:dyDescent="0.25">
      <c r="E15452" s="64"/>
    </row>
    <row r="15453" spans="5:5" x14ac:dyDescent="0.25">
      <c r="E15453" s="64"/>
    </row>
    <row r="15454" spans="5:5" x14ac:dyDescent="0.25">
      <c r="E15454" s="64"/>
    </row>
    <row r="15455" spans="5:5" x14ac:dyDescent="0.25">
      <c r="E15455" s="64"/>
    </row>
    <row r="15456" spans="5:5" x14ac:dyDescent="0.25">
      <c r="E15456" s="64"/>
    </row>
    <row r="15457" spans="5:5" x14ac:dyDescent="0.25">
      <c r="E15457" s="64"/>
    </row>
    <row r="15458" spans="5:5" x14ac:dyDescent="0.25">
      <c r="E15458" s="64"/>
    </row>
    <row r="15459" spans="5:5" x14ac:dyDescent="0.25">
      <c r="E15459" s="64"/>
    </row>
    <row r="15460" spans="5:5" x14ac:dyDescent="0.25">
      <c r="E15460" s="64"/>
    </row>
    <row r="15461" spans="5:5" x14ac:dyDescent="0.25">
      <c r="E15461" s="64"/>
    </row>
    <row r="15462" spans="5:5" x14ac:dyDescent="0.25">
      <c r="E15462" s="64"/>
    </row>
    <row r="15463" spans="5:5" x14ac:dyDescent="0.25">
      <c r="E15463" s="64"/>
    </row>
    <row r="15464" spans="5:5" x14ac:dyDescent="0.25">
      <c r="E15464" s="64"/>
    </row>
    <row r="15465" spans="5:5" x14ac:dyDescent="0.25">
      <c r="E15465"/>
    </row>
    <row r="15466" spans="5:5" x14ac:dyDescent="0.25">
      <c r="E15466" s="64"/>
    </row>
    <row r="15467" spans="5:5" x14ac:dyDescent="0.25">
      <c r="E15467" s="64"/>
    </row>
    <row r="15468" spans="5:5" x14ac:dyDescent="0.25">
      <c r="E15468" s="64"/>
    </row>
    <row r="15469" spans="5:5" x14ac:dyDescent="0.25">
      <c r="E15469" s="64"/>
    </row>
    <row r="15470" spans="5:5" x14ac:dyDescent="0.25">
      <c r="E15470" s="64"/>
    </row>
    <row r="15471" spans="5:5" x14ac:dyDescent="0.25">
      <c r="E15471" s="64"/>
    </row>
    <row r="15472" spans="5:5" x14ac:dyDescent="0.25">
      <c r="E15472" s="64"/>
    </row>
    <row r="15473" spans="5:5" x14ac:dyDescent="0.25">
      <c r="E15473" s="64"/>
    </row>
    <row r="15474" spans="5:5" x14ac:dyDescent="0.25">
      <c r="E15474" s="64"/>
    </row>
    <row r="15475" spans="5:5" x14ac:dyDescent="0.25">
      <c r="E15475" s="64"/>
    </row>
    <row r="15476" spans="5:5" x14ac:dyDescent="0.25">
      <c r="E15476" s="64"/>
    </row>
    <row r="15477" spans="5:5" x14ac:dyDescent="0.25">
      <c r="E15477" s="64"/>
    </row>
    <row r="15478" spans="5:5" x14ac:dyDescent="0.25">
      <c r="E15478" s="64"/>
    </row>
    <row r="15479" spans="5:5" x14ac:dyDescent="0.25">
      <c r="E15479" s="64"/>
    </row>
    <row r="15480" spans="5:5" x14ac:dyDescent="0.25">
      <c r="E15480" s="64"/>
    </row>
    <row r="15481" spans="5:5" x14ac:dyDescent="0.25">
      <c r="E15481" s="64"/>
    </row>
    <row r="15482" spans="5:5" x14ac:dyDescent="0.25">
      <c r="E15482" s="64"/>
    </row>
    <row r="15483" spans="5:5" x14ac:dyDescent="0.25">
      <c r="E15483" s="64"/>
    </row>
    <row r="15484" spans="5:5" x14ac:dyDescent="0.25">
      <c r="E15484" s="64"/>
    </row>
    <row r="15485" spans="5:5" x14ac:dyDescent="0.25">
      <c r="E15485" s="64"/>
    </row>
    <row r="15486" spans="5:5" x14ac:dyDescent="0.25">
      <c r="E15486" s="64"/>
    </row>
    <row r="15487" spans="5:5" x14ac:dyDescent="0.25">
      <c r="E15487" s="64"/>
    </row>
    <row r="15488" spans="5:5" x14ac:dyDescent="0.25">
      <c r="E15488" s="64"/>
    </row>
    <row r="15489" spans="5:5" x14ac:dyDescent="0.25">
      <c r="E15489" s="64"/>
    </row>
    <row r="15490" spans="5:5" x14ac:dyDescent="0.25">
      <c r="E15490" s="64"/>
    </row>
    <row r="15491" spans="5:5" x14ac:dyDescent="0.25">
      <c r="E15491" s="64"/>
    </row>
    <row r="15492" spans="5:5" x14ac:dyDescent="0.25">
      <c r="E15492" s="64"/>
    </row>
    <row r="15493" spans="5:5" x14ac:dyDescent="0.25">
      <c r="E15493" s="64"/>
    </row>
    <row r="15494" spans="5:5" x14ac:dyDescent="0.25">
      <c r="E15494" s="64"/>
    </row>
    <row r="15495" spans="5:5" x14ac:dyDescent="0.25">
      <c r="E15495" s="64"/>
    </row>
    <row r="15496" spans="5:5" x14ac:dyDescent="0.25">
      <c r="E15496" s="64"/>
    </row>
    <row r="15497" spans="5:5" x14ac:dyDescent="0.25">
      <c r="E15497" s="64"/>
    </row>
    <row r="15498" spans="5:5" x14ac:dyDescent="0.25">
      <c r="E15498" s="64"/>
    </row>
    <row r="15499" spans="5:5" x14ac:dyDescent="0.25">
      <c r="E15499" s="64"/>
    </row>
    <row r="15500" spans="5:5" x14ac:dyDescent="0.25">
      <c r="E15500" s="64"/>
    </row>
    <row r="15501" spans="5:5" x14ac:dyDescent="0.25">
      <c r="E15501" s="64"/>
    </row>
    <row r="15502" spans="5:5" x14ac:dyDescent="0.25">
      <c r="E15502" s="64"/>
    </row>
    <row r="15503" spans="5:5" x14ac:dyDescent="0.25">
      <c r="E15503" s="64"/>
    </row>
    <row r="15504" spans="5:5" x14ac:dyDescent="0.25">
      <c r="E15504" s="64"/>
    </row>
    <row r="15505" spans="5:5" x14ac:dyDescent="0.25">
      <c r="E15505" s="64"/>
    </row>
    <row r="15506" spans="5:5" x14ac:dyDescent="0.25">
      <c r="E15506" s="64"/>
    </row>
    <row r="15507" spans="5:5" x14ac:dyDescent="0.25">
      <c r="E15507" s="64"/>
    </row>
    <row r="15508" spans="5:5" x14ac:dyDescent="0.25">
      <c r="E15508" s="64"/>
    </row>
    <row r="15509" spans="5:5" x14ac:dyDescent="0.25">
      <c r="E15509" s="64"/>
    </row>
    <row r="15510" spans="5:5" x14ac:dyDescent="0.25">
      <c r="E15510" s="64"/>
    </row>
    <row r="15511" spans="5:5" x14ac:dyDescent="0.25">
      <c r="E15511" s="64"/>
    </row>
    <row r="15512" spans="5:5" x14ac:dyDescent="0.25">
      <c r="E15512" s="64"/>
    </row>
    <row r="15513" spans="5:5" x14ac:dyDescent="0.25">
      <c r="E15513" s="64"/>
    </row>
    <row r="15514" spans="5:5" x14ac:dyDescent="0.25">
      <c r="E15514" s="64"/>
    </row>
    <row r="15515" spans="5:5" x14ac:dyDescent="0.25">
      <c r="E15515" s="64"/>
    </row>
    <row r="15516" spans="5:5" x14ac:dyDescent="0.25">
      <c r="E15516" s="64"/>
    </row>
    <row r="15517" spans="5:5" x14ac:dyDescent="0.25">
      <c r="E15517" s="64"/>
    </row>
    <row r="15518" spans="5:5" x14ac:dyDescent="0.25">
      <c r="E15518" s="64"/>
    </row>
    <row r="15519" spans="5:5" x14ac:dyDescent="0.25">
      <c r="E15519" s="64"/>
    </row>
    <row r="15520" spans="5:5" x14ac:dyDescent="0.25">
      <c r="E15520" s="64"/>
    </row>
    <row r="15521" spans="5:5" x14ac:dyDescent="0.25">
      <c r="E15521" s="64"/>
    </row>
    <row r="15522" spans="5:5" x14ac:dyDescent="0.25">
      <c r="E15522" s="64"/>
    </row>
    <row r="15523" spans="5:5" x14ac:dyDescent="0.25">
      <c r="E15523" s="64"/>
    </row>
    <row r="15524" spans="5:5" x14ac:dyDescent="0.25">
      <c r="E15524" s="64"/>
    </row>
    <row r="15525" spans="5:5" x14ac:dyDescent="0.25">
      <c r="E15525" s="64"/>
    </row>
    <row r="15526" spans="5:5" x14ac:dyDescent="0.25">
      <c r="E15526" s="64"/>
    </row>
    <row r="15527" spans="5:5" x14ac:dyDescent="0.25">
      <c r="E15527" s="64"/>
    </row>
    <row r="15528" spans="5:5" x14ac:dyDescent="0.25">
      <c r="E15528" s="64"/>
    </row>
    <row r="15529" spans="5:5" x14ac:dyDescent="0.25">
      <c r="E15529" s="64"/>
    </row>
    <row r="15530" spans="5:5" x14ac:dyDescent="0.25">
      <c r="E15530" s="64"/>
    </row>
    <row r="15531" spans="5:5" x14ac:dyDescent="0.25">
      <c r="E15531" s="64"/>
    </row>
    <row r="15532" spans="5:5" x14ac:dyDescent="0.25">
      <c r="E15532" s="64"/>
    </row>
    <row r="15533" spans="5:5" x14ac:dyDescent="0.25">
      <c r="E15533" s="64"/>
    </row>
    <row r="15534" spans="5:5" x14ac:dyDescent="0.25">
      <c r="E15534" s="64"/>
    </row>
    <row r="15535" spans="5:5" x14ac:dyDescent="0.25">
      <c r="E15535" s="64"/>
    </row>
    <row r="15536" spans="5:5" x14ac:dyDescent="0.25">
      <c r="E15536" s="64"/>
    </row>
    <row r="15537" spans="5:5" x14ac:dyDescent="0.25">
      <c r="E15537" s="64"/>
    </row>
    <row r="15538" spans="5:5" x14ac:dyDescent="0.25">
      <c r="E15538" s="64"/>
    </row>
    <row r="15539" spans="5:5" x14ac:dyDescent="0.25">
      <c r="E15539" s="64"/>
    </row>
    <row r="15540" spans="5:5" x14ac:dyDescent="0.25">
      <c r="E15540" s="64"/>
    </row>
    <row r="15541" spans="5:5" x14ac:dyDescent="0.25">
      <c r="E15541" s="64"/>
    </row>
    <row r="15542" spans="5:5" x14ac:dyDescent="0.25">
      <c r="E15542" s="64"/>
    </row>
    <row r="15543" spans="5:5" x14ac:dyDescent="0.25">
      <c r="E15543" s="64"/>
    </row>
    <row r="15544" spans="5:5" x14ac:dyDescent="0.25">
      <c r="E15544" s="64"/>
    </row>
    <row r="15545" spans="5:5" x14ac:dyDescent="0.25">
      <c r="E15545" s="64"/>
    </row>
    <row r="15546" spans="5:5" x14ac:dyDescent="0.25">
      <c r="E15546" s="64"/>
    </row>
    <row r="15547" spans="5:5" x14ac:dyDescent="0.25">
      <c r="E15547" s="64"/>
    </row>
    <row r="15548" spans="5:5" x14ac:dyDescent="0.25">
      <c r="E15548" s="64"/>
    </row>
    <row r="15549" spans="5:5" x14ac:dyDescent="0.25">
      <c r="E15549" s="64"/>
    </row>
    <row r="15550" spans="5:5" x14ac:dyDescent="0.25">
      <c r="E15550" s="64"/>
    </row>
    <row r="15551" spans="5:5" x14ac:dyDescent="0.25">
      <c r="E15551" s="64"/>
    </row>
    <row r="15552" spans="5:5" x14ac:dyDescent="0.25">
      <c r="E15552" s="64"/>
    </row>
    <row r="15553" spans="5:5" x14ac:dyDescent="0.25">
      <c r="E15553" s="64"/>
    </row>
    <row r="15554" spans="5:5" x14ac:dyDescent="0.25">
      <c r="E15554" s="64"/>
    </row>
    <row r="15555" spans="5:5" x14ac:dyDescent="0.25">
      <c r="E15555" s="64"/>
    </row>
    <row r="15556" spans="5:5" x14ac:dyDescent="0.25">
      <c r="E15556" s="64"/>
    </row>
    <row r="15557" spans="5:5" x14ac:dyDescent="0.25">
      <c r="E15557" s="64"/>
    </row>
    <row r="15558" spans="5:5" x14ac:dyDescent="0.25">
      <c r="E15558" s="64"/>
    </row>
    <row r="15559" spans="5:5" x14ac:dyDescent="0.25">
      <c r="E15559" s="64"/>
    </row>
    <row r="15560" spans="5:5" x14ac:dyDescent="0.25">
      <c r="E15560" s="64"/>
    </row>
    <row r="15561" spans="5:5" x14ac:dyDescent="0.25">
      <c r="E15561" s="64"/>
    </row>
    <row r="15562" spans="5:5" x14ac:dyDescent="0.25">
      <c r="E15562" s="64"/>
    </row>
    <row r="15563" spans="5:5" x14ac:dyDescent="0.25">
      <c r="E15563" s="64"/>
    </row>
    <row r="15564" spans="5:5" x14ac:dyDescent="0.25">
      <c r="E15564" s="64"/>
    </row>
    <row r="15565" spans="5:5" x14ac:dyDescent="0.25">
      <c r="E15565"/>
    </row>
    <row r="15566" spans="5:5" x14ac:dyDescent="0.25">
      <c r="E15566" s="64"/>
    </row>
    <row r="15567" spans="5:5" x14ac:dyDescent="0.25">
      <c r="E15567" s="64"/>
    </row>
    <row r="15568" spans="5:5" x14ac:dyDescent="0.25">
      <c r="E15568" s="64"/>
    </row>
    <row r="15569" spans="5:5" x14ac:dyDescent="0.25">
      <c r="E15569" s="64"/>
    </row>
    <row r="15570" spans="5:5" x14ac:dyDescent="0.25">
      <c r="E15570" s="64"/>
    </row>
    <row r="15571" spans="5:5" x14ac:dyDescent="0.25">
      <c r="E15571" s="64"/>
    </row>
    <row r="15572" spans="5:5" x14ac:dyDescent="0.25">
      <c r="E15572" s="64"/>
    </row>
    <row r="15573" spans="5:5" x14ac:dyDescent="0.25">
      <c r="E15573" s="64"/>
    </row>
    <row r="15574" spans="5:5" x14ac:dyDescent="0.25">
      <c r="E15574" s="64"/>
    </row>
    <row r="15575" spans="5:5" x14ac:dyDescent="0.25">
      <c r="E15575" s="64"/>
    </row>
    <row r="15576" spans="5:5" x14ac:dyDescent="0.25">
      <c r="E15576" s="64"/>
    </row>
    <row r="15577" spans="5:5" x14ac:dyDescent="0.25">
      <c r="E15577" s="64"/>
    </row>
    <row r="15578" spans="5:5" x14ac:dyDescent="0.25">
      <c r="E15578" s="64"/>
    </row>
    <row r="15579" spans="5:5" x14ac:dyDescent="0.25">
      <c r="E15579" s="64"/>
    </row>
    <row r="15580" spans="5:5" x14ac:dyDescent="0.25">
      <c r="E15580" s="64"/>
    </row>
    <row r="15581" spans="5:5" x14ac:dyDescent="0.25">
      <c r="E15581" s="64"/>
    </row>
    <row r="15582" spans="5:5" x14ac:dyDescent="0.25">
      <c r="E15582" s="64"/>
    </row>
    <row r="15583" spans="5:5" x14ac:dyDescent="0.25">
      <c r="E15583" s="64"/>
    </row>
    <row r="15584" spans="5:5" x14ac:dyDescent="0.25">
      <c r="E15584" s="64"/>
    </row>
    <row r="15585" spans="5:5" x14ac:dyDescent="0.25">
      <c r="E15585" s="64"/>
    </row>
    <row r="15586" spans="5:5" x14ac:dyDescent="0.25">
      <c r="E15586" s="64"/>
    </row>
    <row r="15587" spans="5:5" x14ac:dyDescent="0.25">
      <c r="E15587" s="64"/>
    </row>
    <row r="15588" spans="5:5" x14ac:dyDescent="0.25">
      <c r="E15588" s="64"/>
    </row>
    <row r="15589" spans="5:5" x14ac:dyDescent="0.25">
      <c r="E15589" s="64"/>
    </row>
    <row r="15590" spans="5:5" x14ac:dyDescent="0.25">
      <c r="E15590" s="64"/>
    </row>
    <row r="15591" spans="5:5" x14ac:dyDescent="0.25">
      <c r="E15591" s="64"/>
    </row>
    <row r="15592" spans="5:5" x14ac:dyDescent="0.25">
      <c r="E15592" s="64"/>
    </row>
    <row r="15593" spans="5:5" x14ac:dyDescent="0.25">
      <c r="E15593" s="64"/>
    </row>
    <row r="15594" spans="5:5" x14ac:dyDescent="0.25">
      <c r="E15594" s="64"/>
    </row>
    <row r="15595" spans="5:5" x14ac:dyDescent="0.25">
      <c r="E15595" s="64"/>
    </row>
    <row r="15596" spans="5:5" x14ac:dyDescent="0.25">
      <c r="E15596" s="64"/>
    </row>
    <row r="15597" spans="5:5" x14ac:dyDescent="0.25">
      <c r="E15597" s="64"/>
    </row>
    <row r="15598" spans="5:5" x14ac:dyDescent="0.25">
      <c r="E15598" s="64"/>
    </row>
    <row r="15599" spans="5:5" x14ac:dyDescent="0.25">
      <c r="E15599" s="64"/>
    </row>
    <row r="15600" spans="5:5" x14ac:dyDescent="0.25">
      <c r="E15600" s="64"/>
    </row>
    <row r="15601" spans="5:5" x14ac:dyDescent="0.25">
      <c r="E15601" s="64"/>
    </row>
    <row r="15602" spans="5:5" x14ac:dyDescent="0.25">
      <c r="E15602" s="64"/>
    </row>
    <row r="15603" spans="5:5" x14ac:dyDescent="0.25">
      <c r="E15603" s="64"/>
    </row>
    <row r="15604" spans="5:5" x14ac:dyDescent="0.25">
      <c r="E15604" s="64"/>
    </row>
    <row r="15605" spans="5:5" x14ac:dyDescent="0.25">
      <c r="E15605" s="64"/>
    </row>
    <row r="15606" spans="5:5" x14ac:dyDescent="0.25">
      <c r="E15606" s="64"/>
    </row>
    <row r="15607" spans="5:5" x14ac:dyDescent="0.25">
      <c r="E15607" s="64"/>
    </row>
    <row r="15608" spans="5:5" x14ac:dyDescent="0.25">
      <c r="E15608" s="64"/>
    </row>
    <row r="15609" spans="5:5" x14ac:dyDescent="0.25">
      <c r="E15609" s="64"/>
    </row>
    <row r="15610" spans="5:5" x14ac:dyDescent="0.25">
      <c r="E15610" s="64"/>
    </row>
    <row r="15611" spans="5:5" x14ac:dyDescent="0.25">
      <c r="E15611" s="64"/>
    </row>
    <row r="15612" spans="5:5" x14ac:dyDescent="0.25">
      <c r="E15612" s="64"/>
    </row>
    <row r="15613" spans="5:5" x14ac:dyDescent="0.25">
      <c r="E15613" s="64"/>
    </row>
    <row r="15614" spans="5:5" x14ac:dyDescent="0.25">
      <c r="E15614" s="64"/>
    </row>
    <row r="15615" spans="5:5" x14ac:dyDescent="0.25">
      <c r="E15615" s="64"/>
    </row>
    <row r="15616" spans="5:5" x14ac:dyDescent="0.25">
      <c r="E15616" s="64"/>
    </row>
    <row r="15617" spans="5:5" x14ac:dyDescent="0.25">
      <c r="E15617" s="64"/>
    </row>
    <row r="15618" spans="5:5" x14ac:dyDescent="0.25">
      <c r="E15618" s="64"/>
    </row>
    <row r="15619" spans="5:5" x14ac:dyDescent="0.25">
      <c r="E15619" s="64"/>
    </row>
    <row r="15620" spans="5:5" x14ac:dyDescent="0.25">
      <c r="E15620" s="64"/>
    </row>
    <row r="15621" spans="5:5" x14ac:dyDescent="0.25">
      <c r="E15621" s="64"/>
    </row>
    <row r="15622" spans="5:5" x14ac:dyDescent="0.25">
      <c r="E15622" s="64"/>
    </row>
    <row r="15623" spans="5:5" x14ac:dyDescent="0.25">
      <c r="E15623" s="64"/>
    </row>
    <row r="15624" spans="5:5" x14ac:dyDescent="0.25">
      <c r="E15624" s="64"/>
    </row>
    <row r="15625" spans="5:5" x14ac:dyDescent="0.25">
      <c r="E15625" s="64"/>
    </row>
    <row r="15626" spans="5:5" x14ac:dyDescent="0.25">
      <c r="E15626" s="64"/>
    </row>
    <row r="15627" spans="5:5" x14ac:dyDescent="0.25">
      <c r="E15627" s="64"/>
    </row>
    <row r="15628" spans="5:5" x14ac:dyDescent="0.25">
      <c r="E15628" s="64"/>
    </row>
    <row r="15629" spans="5:5" x14ac:dyDescent="0.25">
      <c r="E15629" s="64"/>
    </row>
    <row r="15630" spans="5:5" x14ac:dyDescent="0.25">
      <c r="E15630"/>
    </row>
    <row r="15631" spans="5:5" x14ac:dyDescent="0.25">
      <c r="E15631" s="64"/>
    </row>
    <row r="15632" spans="5:5" x14ac:dyDescent="0.25">
      <c r="E15632" s="64"/>
    </row>
    <row r="15633" spans="5:5" x14ac:dyDescent="0.25">
      <c r="E15633" s="64"/>
    </row>
    <row r="15634" spans="5:5" x14ac:dyDescent="0.25">
      <c r="E15634" s="64"/>
    </row>
    <row r="15635" spans="5:5" x14ac:dyDescent="0.25">
      <c r="E15635" s="64"/>
    </row>
    <row r="15636" spans="5:5" x14ac:dyDescent="0.25">
      <c r="E15636" s="64"/>
    </row>
    <row r="15637" spans="5:5" x14ac:dyDescent="0.25">
      <c r="E15637" s="64"/>
    </row>
    <row r="15638" spans="5:5" x14ac:dyDescent="0.25">
      <c r="E15638" s="64"/>
    </row>
    <row r="15639" spans="5:5" x14ac:dyDescent="0.25">
      <c r="E15639" s="64"/>
    </row>
    <row r="15640" spans="5:5" x14ac:dyDescent="0.25">
      <c r="E15640" s="64"/>
    </row>
    <row r="15641" spans="5:5" x14ac:dyDescent="0.25">
      <c r="E15641" s="64"/>
    </row>
    <row r="15642" spans="5:5" x14ac:dyDescent="0.25">
      <c r="E15642" s="64"/>
    </row>
    <row r="15643" spans="5:5" x14ac:dyDescent="0.25">
      <c r="E15643" s="64"/>
    </row>
    <row r="15644" spans="5:5" x14ac:dyDescent="0.25">
      <c r="E15644" s="64"/>
    </row>
    <row r="15645" spans="5:5" x14ac:dyDescent="0.25">
      <c r="E15645" s="64"/>
    </row>
    <row r="15646" spans="5:5" x14ac:dyDescent="0.25">
      <c r="E15646" s="64"/>
    </row>
    <row r="15647" spans="5:5" x14ac:dyDescent="0.25">
      <c r="E15647" s="64"/>
    </row>
    <row r="15648" spans="5:5" x14ac:dyDescent="0.25">
      <c r="E15648" s="64"/>
    </row>
    <row r="15649" spans="5:5" x14ac:dyDescent="0.25">
      <c r="E15649" s="64"/>
    </row>
    <row r="15650" spans="5:5" x14ac:dyDescent="0.25">
      <c r="E15650" s="64"/>
    </row>
    <row r="15651" spans="5:5" x14ac:dyDescent="0.25">
      <c r="E15651" s="64"/>
    </row>
    <row r="15652" spans="5:5" x14ac:dyDescent="0.25">
      <c r="E15652" s="64"/>
    </row>
    <row r="15653" spans="5:5" x14ac:dyDescent="0.25">
      <c r="E15653" s="64"/>
    </row>
    <row r="15654" spans="5:5" x14ac:dyDescent="0.25">
      <c r="E15654" s="64"/>
    </row>
    <row r="15655" spans="5:5" x14ac:dyDescent="0.25">
      <c r="E15655" s="64"/>
    </row>
    <row r="15656" spans="5:5" x14ac:dyDescent="0.25">
      <c r="E15656" s="64"/>
    </row>
    <row r="15657" spans="5:5" x14ac:dyDescent="0.25">
      <c r="E15657" s="64"/>
    </row>
    <row r="15658" spans="5:5" x14ac:dyDescent="0.25">
      <c r="E15658" s="64"/>
    </row>
    <row r="15659" spans="5:5" x14ac:dyDescent="0.25">
      <c r="E15659" s="64"/>
    </row>
    <row r="15660" spans="5:5" x14ac:dyDescent="0.25">
      <c r="E15660" s="64"/>
    </row>
    <row r="15661" spans="5:5" x14ac:dyDescent="0.25">
      <c r="E15661" s="64"/>
    </row>
    <row r="15662" spans="5:5" x14ac:dyDescent="0.25">
      <c r="E15662" s="64"/>
    </row>
    <row r="15663" spans="5:5" x14ac:dyDescent="0.25">
      <c r="E15663" s="64"/>
    </row>
    <row r="15664" spans="5:5" x14ac:dyDescent="0.25">
      <c r="E15664" s="64"/>
    </row>
    <row r="15665" spans="5:5" x14ac:dyDescent="0.25">
      <c r="E15665" s="64"/>
    </row>
    <row r="15666" spans="5:5" x14ac:dyDescent="0.25">
      <c r="E15666" s="64"/>
    </row>
    <row r="15667" spans="5:5" x14ac:dyDescent="0.25">
      <c r="E15667" s="64"/>
    </row>
    <row r="15668" spans="5:5" x14ac:dyDescent="0.25">
      <c r="E15668" s="64"/>
    </row>
    <row r="15669" spans="5:5" x14ac:dyDescent="0.25">
      <c r="E15669" s="64"/>
    </row>
    <row r="15670" spans="5:5" x14ac:dyDescent="0.25">
      <c r="E15670" s="64"/>
    </row>
    <row r="15671" spans="5:5" x14ac:dyDescent="0.25">
      <c r="E15671" s="64"/>
    </row>
    <row r="15672" spans="5:5" x14ac:dyDescent="0.25">
      <c r="E15672" s="64"/>
    </row>
    <row r="15673" spans="5:5" x14ac:dyDescent="0.25">
      <c r="E15673" s="64"/>
    </row>
    <row r="15674" spans="5:5" x14ac:dyDescent="0.25">
      <c r="E15674" s="64"/>
    </row>
    <row r="15675" spans="5:5" x14ac:dyDescent="0.25">
      <c r="E15675" s="64"/>
    </row>
    <row r="15676" spans="5:5" x14ac:dyDescent="0.25">
      <c r="E15676" s="64"/>
    </row>
    <row r="15677" spans="5:5" x14ac:dyDescent="0.25">
      <c r="E15677" s="64"/>
    </row>
    <row r="15678" spans="5:5" x14ac:dyDescent="0.25">
      <c r="E15678" s="64"/>
    </row>
    <row r="15679" spans="5:5" x14ac:dyDescent="0.25">
      <c r="E15679" s="64"/>
    </row>
    <row r="15680" spans="5:5" x14ac:dyDescent="0.25">
      <c r="E15680" s="64"/>
    </row>
    <row r="15681" spans="5:5" x14ac:dyDescent="0.25">
      <c r="E15681" s="64"/>
    </row>
    <row r="15682" spans="5:5" x14ac:dyDescent="0.25">
      <c r="E15682" s="64"/>
    </row>
    <row r="15683" spans="5:5" x14ac:dyDescent="0.25">
      <c r="E15683" s="64"/>
    </row>
    <row r="15684" spans="5:5" x14ac:dyDescent="0.25">
      <c r="E15684" s="64"/>
    </row>
    <row r="15685" spans="5:5" x14ac:dyDescent="0.25">
      <c r="E15685" s="64"/>
    </row>
    <row r="15686" spans="5:5" x14ac:dyDescent="0.25">
      <c r="E15686" s="64"/>
    </row>
    <row r="15687" spans="5:5" x14ac:dyDescent="0.25">
      <c r="E15687" s="64"/>
    </row>
    <row r="15688" spans="5:5" x14ac:dyDescent="0.25">
      <c r="E15688" s="64"/>
    </row>
    <row r="15689" spans="5:5" x14ac:dyDescent="0.25">
      <c r="E15689" s="64"/>
    </row>
    <row r="15690" spans="5:5" x14ac:dyDescent="0.25">
      <c r="E15690" s="64"/>
    </row>
    <row r="15691" spans="5:5" x14ac:dyDescent="0.25">
      <c r="E15691" s="64"/>
    </row>
    <row r="15692" spans="5:5" x14ac:dyDescent="0.25">
      <c r="E15692" s="64"/>
    </row>
    <row r="15693" spans="5:5" x14ac:dyDescent="0.25">
      <c r="E15693" s="64"/>
    </row>
    <row r="15694" spans="5:5" x14ac:dyDescent="0.25">
      <c r="E15694" s="64"/>
    </row>
    <row r="15695" spans="5:5" x14ac:dyDescent="0.25">
      <c r="E15695" s="64"/>
    </row>
    <row r="15696" spans="5:5" x14ac:dyDescent="0.25">
      <c r="E15696" s="64"/>
    </row>
    <row r="15697" spans="5:5" x14ac:dyDescent="0.25">
      <c r="E15697" s="64"/>
    </row>
    <row r="15698" spans="5:5" x14ac:dyDescent="0.25">
      <c r="E15698" s="64"/>
    </row>
    <row r="15699" spans="5:5" x14ac:dyDescent="0.25">
      <c r="E15699" s="64"/>
    </row>
    <row r="15700" spans="5:5" x14ac:dyDescent="0.25">
      <c r="E15700" s="64"/>
    </row>
    <row r="15701" spans="5:5" x14ac:dyDescent="0.25">
      <c r="E15701" s="64"/>
    </row>
    <row r="15702" spans="5:5" x14ac:dyDescent="0.25">
      <c r="E15702" s="64"/>
    </row>
    <row r="15703" spans="5:5" x14ac:dyDescent="0.25">
      <c r="E15703" s="64"/>
    </row>
    <row r="15704" spans="5:5" x14ac:dyDescent="0.25">
      <c r="E15704" s="64"/>
    </row>
    <row r="15705" spans="5:5" x14ac:dyDescent="0.25">
      <c r="E15705" s="64"/>
    </row>
    <row r="15706" spans="5:5" x14ac:dyDescent="0.25">
      <c r="E15706" s="64"/>
    </row>
    <row r="15707" spans="5:5" x14ac:dyDescent="0.25">
      <c r="E15707" s="64"/>
    </row>
    <row r="15708" spans="5:5" x14ac:dyDescent="0.25">
      <c r="E15708" s="64"/>
    </row>
    <row r="15709" spans="5:5" x14ac:dyDescent="0.25">
      <c r="E15709" s="64"/>
    </row>
    <row r="15710" spans="5:5" x14ac:dyDescent="0.25">
      <c r="E15710" s="64"/>
    </row>
    <row r="15711" spans="5:5" x14ac:dyDescent="0.25">
      <c r="E15711" s="64"/>
    </row>
    <row r="15712" spans="5:5" x14ac:dyDescent="0.25">
      <c r="E15712" s="64"/>
    </row>
    <row r="15713" spans="5:5" x14ac:dyDescent="0.25">
      <c r="E15713" s="64"/>
    </row>
    <row r="15714" spans="5:5" x14ac:dyDescent="0.25">
      <c r="E15714" s="64"/>
    </row>
    <row r="15715" spans="5:5" x14ac:dyDescent="0.25">
      <c r="E15715" s="64"/>
    </row>
    <row r="15716" spans="5:5" x14ac:dyDescent="0.25">
      <c r="E15716" s="64"/>
    </row>
    <row r="15717" spans="5:5" x14ac:dyDescent="0.25">
      <c r="E15717" s="64"/>
    </row>
    <row r="15718" spans="5:5" x14ac:dyDescent="0.25">
      <c r="E15718" s="64"/>
    </row>
    <row r="15719" spans="5:5" x14ac:dyDescent="0.25">
      <c r="E15719" s="64"/>
    </row>
    <row r="15720" spans="5:5" x14ac:dyDescent="0.25">
      <c r="E15720" s="64"/>
    </row>
    <row r="15721" spans="5:5" x14ac:dyDescent="0.25">
      <c r="E15721" s="64"/>
    </row>
    <row r="15722" spans="5:5" x14ac:dyDescent="0.25">
      <c r="E15722" s="64"/>
    </row>
    <row r="15723" spans="5:5" x14ac:dyDescent="0.25">
      <c r="E15723" s="64"/>
    </row>
    <row r="15724" spans="5:5" x14ac:dyDescent="0.25">
      <c r="E15724" s="64"/>
    </row>
    <row r="15725" spans="5:5" x14ac:dyDescent="0.25">
      <c r="E15725" s="64"/>
    </row>
    <row r="15726" spans="5:5" x14ac:dyDescent="0.25">
      <c r="E15726" s="64"/>
    </row>
    <row r="15727" spans="5:5" x14ac:dyDescent="0.25">
      <c r="E15727" s="64"/>
    </row>
    <row r="15728" spans="5:5" x14ac:dyDescent="0.25">
      <c r="E15728" s="64"/>
    </row>
    <row r="15729" spans="5:5" x14ac:dyDescent="0.25">
      <c r="E15729" s="64"/>
    </row>
    <row r="15730" spans="5:5" x14ac:dyDescent="0.25">
      <c r="E15730" s="64"/>
    </row>
    <row r="15731" spans="5:5" x14ac:dyDescent="0.25">
      <c r="E15731" s="64"/>
    </row>
    <row r="15732" spans="5:5" x14ac:dyDescent="0.25">
      <c r="E15732" s="64"/>
    </row>
    <row r="15733" spans="5:5" x14ac:dyDescent="0.25">
      <c r="E15733" s="64"/>
    </row>
    <row r="15734" spans="5:5" x14ac:dyDescent="0.25">
      <c r="E15734" s="64"/>
    </row>
    <row r="15735" spans="5:5" x14ac:dyDescent="0.25">
      <c r="E15735" s="64"/>
    </row>
    <row r="15736" spans="5:5" x14ac:dyDescent="0.25">
      <c r="E15736" s="64"/>
    </row>
    <row r="15737" spans="5:5" x14ac:dyDescent="0.25">
      <c r="E15737" s="64"/>
    </row>
    <row r="15738" spans="5:5" x14ac:dyDescent="0.25">
      <c r="E15738" s="64"/>
    </row>
    <row r="15739" spans="5:5" x14ac:dyDescent="0.25">
      <c r="E15739" s="64"/>
    </row>
    <row r="15740" spans="5:5" x14ac:dyDescent="0.25">
      <c r="E15740" s="64"/>
    </row>
    <row r="15741" spans="5:5" x14ac:dyDescent="0.25">
      <c r="E15741" s="64"/>
    </row>
    <row r="15742" spans="5:5" x14ac:dyDescent="0.25">
      <c r="E15742" s="64"/>
    </row>
    <row r="15743" spans="5:5" x14ac:dyDescent="0.25">
      <c r="E15743" s="64"/>
    </row>
    <row r="15744" spans="5:5" x14ac:dyDescent="0.25">
      <c r="E15744" s="64"/>
    </row>
    <row r="15745" spans="5:5" x14ac:dyDescent="0.25">
      <c r="E15745" s="64"/>
    </row>
    <row r="15746" spans="5:5" x14ac:dyDescent="0.25">
      <c r="E15746" s="64"/>
    </row>
    <row r="15747" spans="5:5" x14ac:dyDescent="0.25">
      <c r="E15747" s="64"/>
    </row>
    <row r="15748" spans="5:5" x14ac:dyDescent="0.25">
      <c r="E15748" s="64"/>
    </row>
    <row r="15749" spans="5:5" x14ac:dyDescent="0.25">
      <c r="E15749" s="64"/>
    </row>
    <row r="15750" spans="5:5" x14ac:dyDescent="0.25">
      <c r="E15750" s="64"/>
    </row>
    <row r="15751" spans="5:5" x14ac:dyDescent="0.25">
      <c r="E15751" s="64"/>
    </row>
    <row r="15752" spans="5:5" x14ac:dyDescent="0.25">
      <c r="E15752" s="64"/>
    </row>
    <row r="15753" spans="5:5" x14ac:dyDescent="0.25">
      <c r="E15753" s="64"/>
    </row>
    <row r="15754" spans="5:5" x14ac:dyDescent="0.25">
      <c r="E15754" s="64"/>
    </row>
    <row r="15755" spans="5:5" x14ac:dyDescent="0.25">
      <c r="E15755" s="64"/>
    </row>
    <row r="15756" spans="5:5" x14ac:dyDescent="0.25">
      <c r="E15756" s="64"/>
    </row>
    <row r="15757" spans="5:5" x14ac:dyDescent="0.25">
      <c r="E15757" s="64"/>
    </row>
    <row r="15758" spans="5:5" x14ac:dyDescent="0.25">
      <c r="E15758" s="64"/>
    </row>
    <row r="15759" spans="5:5" x14ac:dyDescent="0.25">
      <c r="E15759" s="64"/>
    </row>
    <row r="15760" spans="5:5" x14ac:dyDescent="0.25">
      <c r="E15760" s="64"/>
    </row>
    <row r="15761" spans="5:5" x14ac:dyDescent="0.25">
      <c r="E15761" s="64"/>
    </row>
    <row r="15762" spans="5:5" x14ac:dyDescent="0.25">
      <c r="E15762" s="64"/>
    </row>
    <row r="15763" spans="5:5" x14ac:dyDescent="0.25">
      <c r="E15763" s="64"/>
    </row>
    <row r="15764" spans="5:5" x14ac:dyDescent="0.25">
      <c r="E15764" s="64"/>
    </row>
    <row r="15765" spans="5:5" x14ac:dyDescent="0.25">
      <c r="E15765" s="64"/>
    </row>
    <row r="15766" spans="5:5" x14ac:dyDescent="0.25">
      <c r="E15766" s="64"/>
    </row>
    <row r="15767" spans="5:5" x14ac:dyDescent="0.25">
      <c r="E15767" s="64"/>
    </row>
    <row r="15768" spans="5:5" x14ac:dyDescent="0.25">
      <c r="E15768" s="64"/>
    </row>
    <row r="15769" spans="5:5" x14ac:dyDescent="0.25">
      <c r="E15769" s="64"/>
    </row>
    <row r="15770" spans="5:5" x14ac:dyDescent="0.25">
      <c r="E15770" s="64"/>
    </row>
    <row r="15771" spans="5:5" x14ac:dyDescent="0.25">
      <c r="E15771" s="64"/>
    </row>
    <row r="15772" spans="5:5" x14ac:dyDescent="0.25">
      <c r="E15772" s="64"/>
    </row>
    <row r="15773" spans="5:5" x14ac:dyDescent="0.25">
      <c r="E15773" s="64"/>
    </row>
    <row r="15774" spans="5:5" x14ac:dyDescent="0.25">
      <c r="E15774" s="64"/>
    </row>
    <row r="15775" spans="5:5" x14ac:dyDescent="0.25">
      <c r="E15775" s="64"/>
    </row>
    <row r="15776" spans="5:5" x14ac:dyDescent="0.25">
      <c r="E15776" s="64"/>
    </row>
    <row r="15777" spans="5:5" x14ac:dyDescent="0.25">
      <c r="E15777" s="64"/>
    </row>
    <row r="15778" spans="5:5" x14ac:dyDescent="0.25">
      <c r="E15778" s="64"/>
    </row>
    <row r="15779" spans="5:5" x14ac:dyDescent="0.25">
      <c r="E15779" s="64"/>
    </row>
    <row r="15780" spans="5:5" x14ac:dyDescent="0.25">
      <c r="E15780" s="64"/>
    </row>
    <row r="15781" spans="5:5" x14ac:dyDescent="0.25">
      <c r="E15781" s="64"/>
    </row>
    <row r="15782" spans="5:5" x14ac:dyDescent="0.25">
      <c r="E15782" s="64"/>
    </row>
    <row r="15783" spans="5:5" x14ac:dyDescent="0.25">
      <c r="E15783" s="64"/>
    </row>
    <row r="15784" spans="5:5" x14ac:dyDescent="0.25">
      <c r="E15784" s="64"/>
    </row>
    <row r="15785" spans="5:5" x14ac:dyDescent="0.25">
      <c r="E15785" s="64"/>
    </row>
    <row r="15786" spans="5:5" x14ac:dyDescent="0.25">
      <c r="E15786" s="64"/>
    </row>
    <row r="15787" spans="5:5" x14ac:dyDescent="0.25">
      <c r="E15787" s="64"/>
    </row>
    <row r="15788" spans="5:5" x14ac:dyDescent="0.25">
      <c r="E15788" s="64"/>
    </row>
    <row r="15789" spans="5:5" x14ac:dyDescent="0.25">
      <c r="E15789" s="64"/>
    </row>
    <row r="15790" spans="5:5" x14ac:dyDescent="0.25">
      <c r="E15790" s="64"/>
    </row>
    <row r="15791" spans="5:5" x14ac:dyDescent="0.25">
      <c r="E15791" s="64"/>
    </row>
    <row r="15792" spans="5:5" x14ac:dyDescent="0.25">
      <c r="E15792" s="64"/>
    </row>
    <row r="15793" spans="5:5" x14ac:dyDescent="0.25">
      <c r="E15793" s="64"/>
    </row>
    <row r="15794" spans="5:5" x14ac:dyDescent="0.25">
      <c r="E15794" s="64"/>
    </row>
    <row r="15795" spans="5:5" x14ac:dyDescent="0.25">
      <c r="E15795" s="64"/>
    </row>
    <row r="15796" spans="5:5" x14ac:dyDescent="0.25">
      <c r="E15796" s="64"/>
    </row>
    <row r="15797" spans="5:5" x14ac:dyDescent="0.25">
      <c r="E15797" s="64"/>
    </row>
    <row r="15798" spans="5:5" x14ac:dyDescent="0.25">
      <c r="E15798" s="64"/>
    </row>
    <row r="15799" spans="5:5" x14ac:dyDescent="0.25">
      <c r="E15799" s="64"/>
    </row>
    <row r="15800" spans="5:5" x14ac:dyDescent="0.25">
      <c r="E15800" s="64"/>
    </row>
    <row r="15801" spans="5:5" x14ac:dyDescent="0.25">
      <c r="E15801" s="64"/>
    </row>
    <row r="15802" spans="5:5" x14ac:dyDescent="0.25">
      <c r="E15802" s="64"/>
    </row>
    <row r="15803" spans="5:5" x14ac:dyDescent="0.25">
      <c r="E15803" s="64"/>
    </row>
    <row r="15804" spans="5:5" x14ac:dyDescent="0.25">
      <c r="E15804" s="64"/>
    </row>
    <row r="15805" spans="5:5" x14ac:dyDescent="0.25">
      <c r="E15805" s="64"/>
    </row>
    <row r="15806" spans="5:5" x14ac:dyDescent="0.25">
      <c r="E15806" s="64"/>
    </row>
    <row r="15807" spans="5:5" x14ac:dyDescent="0.25">
      <c r="E15807" s="64"/>
    </row>
    <row r="15808" spans="5:5" x14ac:dyDescent="0.25">
      <c r="E15808" s="64"/>
    </row>
    <row r="15809" spans="5:5" x14ac:dyDescent="0.25">
      <c r="E15809" s="64"/>
    </row>
    <row r="15810" spans="5:5" x14ac:dyDescent="0.25">
      <c r="E15810" s="64"/>
    </row>
    <row r="15811" spans="5:5" x14ac:dyDescent="0.25">
      <c r="E15811" s="64"/>
    </row>
    <row r="15812" spans="5:5" x14ac:dyDescent="0.25">
      <c r="E15812" s="64"/>
    </row>
    <row r="15813" spans="5:5" x14ac:dyDescent="0.25">
      <c r="E15813" s="64"/>
    </row>
    <row r="15814" spans="5:5" x14ac:dyDescent="0.25">
      <c r="E15814" s="64"/>
    </row>
    <row r="15815" spans="5:5" x14ac:dyDescent="0.25">
      <c r="E15815" s="64"/>
    </row>
    <row r="15816" spans="5:5" x14ac:dyDescent="0.25">
      <c r="E15816"/>
    </row>
    <row r="15817" spans="5:5" x14ac:dyDescent="0.25">
      <c r="E15817" s="64"/>
    </row>
    <row r="15818" spans="5:5" x14ac:dyDescent="0.25">
      <c r="E15818" s="64"/>
    </row>
    <row r="15819" spans="5:5" x14ac:dyDescent="0.25">
      <c r="E15819" s="64"/>
    </row>
    <row r="15820" spans="5:5" x14ac:dyDescent="0.25">
      <c r="E15820" s="64"/>
    </row>
    <row r="15821" spans="5:5" x14ac:dyDescent="0.25">
      <c r="E15821" s="64"/>
    </row>
    <row r="15822" spans="5:5" x14ac:dyDescent="0.25">
      <c r="E15822" s="64"/>
    </row>
    <row r="15823" spans="5:5" x14ac:dyDescent="0.25">
      <c r="E15823" s="64"/>
    </row>
    <row r="15824" spans="5:5" x14ac:dyDescent="0.25">
      <c r="E15824" s="64"/>
    </row>
    <row r="15825" spans="5:5" x14ac:dyDescent="0.25">
      <c r="E15825" s="64"/>
    </row>
    <row r="15826" spans="5:5" x14ac:dyDescent="0.25">
      <c r="E15826" s="64"/>
    </row>
    <row r="15827" spans="5:5" x14ac:dyDescent="0.25">
      <c r="E15827" s="64"/>
    </row>
    <row r="15828" spans="5:5" x14ac:dyDescent="0.25">
      <c r="E15828" s="64"/>
    </row>
    <row r="15829" spans="5:5" x14ac:dyDescent="0.25">
      <c r="E15829" s="64"/>
    </row>
    <row r="15830" spans="5:5" x14ac:dyDescent="0.25">
      <c r="E15830" s="64"/>
    </row>
    <row r="15831" spans="5:5" x14ac:dyDescent="0.25">
      <c r="E15831" s="64"/>
    </row>
    <row r="15832" spans="5:5" x14ac:dyDescent="0.25">
      <c r="E15832" s="64"/>
    </row>
    <row r="15833" spans="5:5" x14ac:dyDescent="0.25">
      <c r="E15833" s="64"/>
    </row>
    <row r="15834" spans="5:5" x14ac:dyDescent="0.25">
      <c r="E15834" s="64"/>
    </row>
    <row r="15835" spans="5:5" x14ac:dyDescent="0.25">
      <c r="E15835" s="64"/>
    </row>
    <row r="15836" spans="5:5" x14ac:dyDescent="0.25">
      <c r="E15836" s="64"/>
    </row>
    <row r="15837" spans="5:5" x14ac:dyDescent="0.25">
      <c r="E15837" s="64"/>
    </row>
    <row r="15838" spans="5:5" x14ac:dyDescent="0.25">
      <c r="E15838" s="64"/>
    </row>
    <row r="15839" spans="5:5" x14ac:dyDescent="0.25">
      <c r="E15839" s="64"/>
    </row>
    <row r="15840" spans="5:5" x14ac:dyDescent="0.25">
      <c r="E15840" s="64"/>
    </row>
    <row r="15841" spans="5:5" x14ac:dyDescent="0.25">
      <c r="E15841" s="64"/>
    </row>
    <row r="15842" spans="5:5" x14ac:dyDescent="0.25">
      <c r="E15842" s="64"/>
    </row>
    <row r="15843" spans="5:5" x14ac:dyDescent="0.25">
      <c r="E15843" s="64"/>
    </row>
    <row r="15844" spans="5:5" x14ac:dyDescent="0.25">
      <c r="E15844" s="64"/>
    </row>
    <row r="15845" spans="5:5" x14ac:dyDescent="0.25">
      <c r="E15845" s="64"/>
    </row>
    <row r="15846" spans="5:5" x14ac:dyDescent="0.25">
      <c r="E15846" s="64"/>
    </row>
    <row r="15847" spans="5:5" x14ac:dyDescent="0.25">
      <c r="E15847" s="64"/>
    </row>
    <row r="15848" spans="5:5" x14ac:dyDescent="0.25">
      <c r="E15848" s="64"/>
    </row>
    <row r="15849" spans="5:5" x14ac:dyDescent="0.25">
      <c r="E15849"/>
    </row>
    <row r="15850" spans="5:5" x14ac:dyDescent="0.25">
      <c r="E15850" s="64"/>
    </row>
    <row r="15851" spans="5:5" x14ac:dyDescent="0.25">
      <c r="E15851" s="64"/>
    </row>
    <row r="15852" spans="5:5" x14ac:dyDescent="0.25">
      <c r="E15852" s="64"/>
    </row>
    <row r="15853" spans="5:5" x14ac:dyDescent="0.25">
      <c r="E15853" s="64"/>
    </row>
    <row r="15854" spans="5:5" x14ac:dyDescent="0.25">
      <c r="E15854" s="64"/>
    </row>
    <row r="15855" spans="5:5" x14ac:dyDescent="0.25">
      <c r="E15855" s="64"/>
    </row>
    <row r="15856" spans="5:5" x14ac:dyDescent="0.25">
      <c r="E15856" s="64"/>
    </row>
    <row r="15857" spans="5:5" x14ac:dyDescent="0.25">
      <c r="E15857" s="64"/>
    </row>
    <row r="15858" spans="5:5" x14ac:dyDescent="0.25">
      <c r="E15858" s="64"/>
    </row>
    <row r="15859" spans="5:5" x14ac:dyDescent="0.25">
      <c r="E15859" s="64"/>
    </row>
    <row r="15860" spans="5:5" x14ac:dyDescent="0.25">
      <c r="E15860" s="64"/>
    </row>
    <row r="15861" spans="5:5" x14ac:dyDescent="0.25">
      <c r="E15861" s="64"/>
    </row>
    <row r="15862" spans="5:5" x14ac:dyDescent="0.25">
      <c r="E15862" s="64"/>
    </row>
    <row r="15863" spans="5:5" x14ac:dyDescent="0.25">
      <c r="E15863" s="64"/>
    </row>
    <row r="15864" spans="5:5" x14ac:dyDescent="0.25">
      <c r="E15864" s="64"/>
    </row>
    <row r="15865" spans="5:5" x14ac:dyDescent="0.25">
      <c r="E15865" s="64"/>
    </row>
    <row r="15866" spans="5:5" x14ac:dyDescent="0.25">
      <c r="E15866" s="64"/>
    </row>
    <row r="15867" spans="5:5" x14ac:dyDescent="0.25">
      <c r="E15867" s="64"/>
    </row>
    <row r="15868" spans="5:5" x14ac:dyDescent="0.25">
      <c r="E15868" s="64"/>
    </row>
    <row r="15869" spans="5:5" x14ac:dyDescent="0.25">
      <c r="E15869" s="64"/>
    </row>
    <row r="15870" spans="5:5" x14ac:dyDescent="0.25">
      <c r="E15870" s="64"/>
    </row>
    <row r="15871" spans="5:5" x14ac:dyDescent="0.25">
      <c r="E15871" s="64"/>
    </row>
    <row r="15872" spans="5:5" x14ac:dyDescent="0.25">
      <c r="E15872" s="64"/>
    </row>
    <row r="15873" spans="5:5" x14ac:dyDescent="0.25">
      <c r="E15873" s="64"/>
    </row>
    <row r="15874" spans="5:5" x14ac:dyDescent="0.25">
      <c r="E15874" s="64"/>
    </row>
    <row r="15875" spans="5:5" x14ac:dyDescent="0.25">
      <c r="E15875"/>
    </row>
    <row r="15876" spans="5:5" x14ac:dyDescent="0.25">
      <c r="E15876" s="64"/>
    </row>
    <row r="15877" spans="5:5" x14ac:dyDescent="0.25">
      <c r="E15877" s="64"/>
    </row>
    <row r="15878" spans="5:5" x14ac:dyDescent="0.25">
      <c r="E15878" s="64"/>
    </row>
    <row r="15879" spans="5:5" x14ac:dyDescent="0.25">
      <c r="E15879" s="64"/>
    </row>
    <row r="15880" spans="5:5" x14ac:dyDescent="0.25">
      <c r="E15880" s="64"/>
    </row>
    <row r="15881" spans="5:5" x14ac:dyDescent="0.25">
      <c r="E15881" s="64"/>
    </row>
    <row r="15882" spans="5:5" x14ac:dyDescent="0.25">
      <c r="E15882" s="64"/>
    </row>
    <row r="15883" spans="5:5" x14ac:dyDescent="0.25">
      <c r="E15883" s="64"/>
    </row>
    <row r="15884" spans="5:5" x14ac:dyDescent="0.25">
      <c r="E15884" s="64"/>
    </row>
    <row r="15885" spans="5:5" x14ac:dyDescent="0.25">
      <c r="E15885" s="64"/>
    </row>
    <row r="15886" spans="5:5" x14ac:dyDescent="0.25">
      <c r="E15886" s="64"/>
    </row>
    <row r="15887" spans="5:5" x14ac:dyDescent="0.25">
      <c r="E15887" s="64"/>
    </row>
    <row r="15888" spans="5:5" x14ac:dyDescent="0.25">
      <c r="E15888" s="64"/>
    </row>
    <row r="15889" spans="5:5" x14ac:dyDescent="0.25">
      <c r="E15889" s="64"/>
    </row>
    <row r="15890" spans="5:5" x14ac:dyDescent="0.25">
      <c r="E15890" s="64"/>
    </row>
    <row r="15891" spans="5:5" x14ac:dyDescent="0.25">
      <c r="E15891" s="64"/>
    </row>
    <row r="15892" spans="5:5" x14ac:dyDescent="0.25">
      <c r="E15892" s="64"/>
    </row>
    <row r="15893" spans="5:5" x14ac:dyDescent="0.25">
      <c r="E15893" s="64"/>
    </row>
    <row r="15894" spans="5:5" x14ac:dyDescent="0.25">
      <c r="E15894" s="64"/>
    </row>
    <row r="15895" spans="5:5" x14ac:dyDescent="0.25">
      <c r="E15895" s="64"/>
    </row>
    <row r="15896" spans="5:5" x14ac:dyDescent="0.25">
      <c r="E15896" s="64"/>
    </row>
    <row r="15897" spans="5:5" x14ac:dyDescent="0.25">
      <c r="E15897" s="64"/>
    </row>
    <row r="15898" spans="5:5" x14ac:dyDescent="0.25">
      <c r="E15898" s="64"/>
    </row>
    <row r="15899" spans="5:5" x14ac:dyDescent="0.25">
      <c r="E15899" s="64"/>
    </row>
    <row r="15900" spans="5:5" x14ac:dyDescent="0.25">
      <c r="E15900" s="64"/>
    </row>
    <row r="15901" spans="5:5" x14ac:dyDescent="0.25">
      <c r="E15901" s="64"/>
    </row>
    <row r="15902" spans="5:5" x14ac:dyDescent="0.25">
      <c r="E15902" s="64"/>
    </row>
    <row r="15903" spans="5:5" x14ac:dyDescent="0.25">
      <c r="E15903" s="64"/>
    </row>
    <row r="15904" spans="5:5" x14ac:dyDescent="0.25">
      <c r="E15904" s="64"/>
    </row>
    <row r="15905" spans="5:5" x14ac:dyDescent="0.25">
      <c r="E15905" s="64"/>
    </row>
    <row r="15906" spans="5:5" x14ac:dyDescent="0.25">
      <c r="E15906" s="64"/>
    </row>
    <row r="15907" spans="5:5" x14ac:dyDescent="0.25">
      <c r="E15907" s="64"/>
    </row>
    <row r="15908" spans="5:5" x14ac:dyDescent="0.25">
      <c r="E15908" s="64"/>
    </row>
    <row r="15909" spans="5:5" x14ac:dyDescent="0.25">
      <c r="E15909" s="64"/>
    </row>
    <row r="15910" spans="5:5" x14ac:dyDescent="0.25">
      <c r="E15910"/>
    </row>
    <row r="15911" spans="5:5" x14ac:dyDescent="0.25">
      <c r="E15911" s="64"/>
    </row>
    <row r="15912" spans="5:5" x14ac:dyDescent="0.25">
      <c r="E15912" s="64"/>
    </row>
    <row r="15913" spans="5:5" x14ac:dyDescent="0.25">
      <c r="E15913" s="64"/>
    </row>
    <row r="15914" spans="5:5" x14ac:dyDescent="0.25">
      <c r="E15914" s="64"/>
    </row>
    <row r="15915" spans="5:5" x14ac:dyDescent="0.25">
      <c r="E15915" s="64"/>
    </row>
    <row r="15916" spans="5:5" x14ac:dyDescent="0.25">
      <c r="E15916" s="64"/>
    </row>
    <row r="15917" spans="5:5" x14ac:dyDescent="0.25">
      <c r="E15917" s="64"/>
    </row>
    <row r="15918" spans="5:5" x14ac:dyDescent="0.25">
      <c r="E15918" s="64"/>
    </row>
    <row r="15919" spans="5:5" x14ac:dyDescent="0.25">
      <c r="E15919" s="64"/>
    </row>
    <row r="15920" spans="5:5" x14ac:dyDescent="0.25">
      <c r="E15920" s="64"/>
    </row>
    <row r="15921" spans="5:5" x14ac:dyDescent="0.25">
      <c r="E15921" s="64"/>
    </row>
    <row r="15922" spans="5:5" x14ac:dyDescent="0.25">
      <c r="E15922" s="64"/>
    </row>
    <row r="15923" spans="5:5" x14ac:dyDescent="0.25">
      <c r="E15923" s="64"/>
    </row>
    <row r="15924" spans="5:5" x14ac:dyDescent="0.25">
      <c r="E15924" s="64"/>
    </row>
    <row r="15925" spans="5:5" x14ac:dyDescent="0.25">
      <c r="E15925" s="64"/>
    </row>
    <row r="15926" spans="5:5" x14ac:dyDescent="0.25">
      <c r="E15926" s="64"/>
    </row>
    <row r="15927" spans="5:5" x14ac:dyDescent="0.25">
      <c r="E15927" s="64"/>
    </row>
    <row r="15928" spans="5:5" x14ac:dyDescent="0.25">
      <c r="E15928" s="64"/>
    </row>
    <row r="15929" spans="5:5" x14ac:dyDescent="0.25">
      <c r="E15929" s="64"/>
    </row>
    <row r="15930" spans="5:5" x14ac:dyDescent="0.25">
      <c r="E15930" s="64"/>
    </row>
    <row r="15931" spans="5:5" x14ac:dyDescent="0.25">
      <c r="E15931" s="64"/>
    </row>
    <row r="15932" spans="5:5" x14ac:dyDescent="0.25">
      <c r="E15932" s="64"/>
    </row>
    <row r="15933" spans="5:5" x14ac:dyDescent="0.25">
      <c r="E15933" s="64"/>
    </row>
    <row r="15934" spans="5:5" x14ac:dyDescent="0.25">
      <c r="E15934" s="64"/>
    </row>
    <row r="15935" spans="5:5" x14ac:dyDescent="0.25">
      <c r="E15935" s="64"/>
    </row>
    <row r="15936" spans="5:5" x14ac:dyDescent="0.25">
      <c r="E15936" s="64"/>
    </row>
    <row r="15937" spans="5:5" x14ac:dyDescent="0.25">
      <c r="E15937" s="64"/>
    </row>
    <row r="15938" spans="5:5" x14ac:dyDescent="0.25">
      <c r="E15938" s="64"/>
    </row>
    <row r="15939" spans="5:5" x14ac:dyDescent="0.25">
      <c r="E15939" s="64"/>
    </row>
    <row r="15940" spans="5:5" x14ac:dyDescent="0.25">
      <c r="E15940" s="64"/>
    </row>
    <row r="15941" spans="5:5" x14ac:dyDescent="0.25">
      <c r="E15941" s="64"/>
    </row>
    <row r="15942" spans="5:5" x14ac:dyDescent="0.25">
      <c r="E15942" s="64"/>
    </row>
    <row r="15943" spans="5:5" x14ac:dyDescent="0.25">
      <c r="E15943" s="64"/>
    </row>
    <row r="15944" spans="5:5" x14ac:dyDescent="0.25">
      <c r="E15944" s="64"/>
    </row>
    <row r="15945" spans="5:5" x14ac:dyDescent="0.25">
      <c r="E15945" s="64"/>
    </row>
    <row r="15946" spans="5:5" x14ac:dyDescent="0.25">
      <c r="E15946" s="64"/>
    </row>
    <row r="15947" spans="5:5" x14ac:dyDescent="0.25">
      <c r="E15947" s="64"/>
    </row>
    <row r="15948" spans="5:5" x14ac:dyDescent="0.25">
      <c r="E15948" s="64"/>
    </row>
    <row r="15949" spans="5:5" x14ac:dyDescent="0.25">
      <c r="E15949" s="64"/>
    </row>
    <row r="15950" spans="5:5" x14ac:dyDescent="0.25">
      <c r="E15950" s="64"/>
    </row>
    <row r="15951" spans="5:5" x14ac:dyDescent="0.25">
      <c r="E15951" s="64"/>
    </row>
    <row r="15952" spans="5:5" x14ac:dyDescent="0.25">
      <c r="E15952" s="64"/>
    </row>
    <row r="15953" spans="5:5" x14ac:dyDescent="0.25">
      <c r="E15953" s="64"/>
    </row>
    <row r="15954" spans="5:5" x14ac:dyDescent="0.25">
      <c r="E15954" s="64"/>
    </row>
    <row r="15955" spans="5:5" x14ac:dyDescent="0.25">
      <c r="E15955" s="64"/>
    </row>
    <row r="15956" spans="5:5" x14ac:dyDescent="0.25">
      <c r="E15956" s="64"/>
    </row>
    <row r="15957" spans="5:5" x14ac:dyDescent="0.25">
      <c r="E15957" s="64"/>
    </row>
    <row r="15958" spans="5:5" x14ac:dyDescent="0.25">
      <c r="E15958" s="64"/>
    </row>
    <row r="15959" spans="5:5" x14ac:dyDescent="0.25">
      <c r="E15959" s="64"/>
    </row>
    <row r="15960" spans="5:5" x14ac:dyDescent="0.25">
      <c r="E15960" s="64"/>
    </row>
    <row r="15961" spans="5:5" x14ac:dyDescent="0.25">
      <c r="E15961" s="64"/>
    </row>
    <row r="15962" spans="5:5" x14ac:dyDescent="0.25">
      <c r="E15962" s="64"/>
    </row>
    <row r="15963" spans="5:5" x14ac:dyDescent="0.25">
      <c r="E15963" s="64"/>
    </row>
    <row r="15964" spans="5:5" x14ac:dyDescent="0.25">
      <c r="E15964" s="64"/>
    </row>
    <row r="15965" spans="5:5" x14ac:dyDescent="0.25">
      <c r="E15965" s="64"/>
    </row>
    <row r="15966" spans="5:5" x14ac:dyDescent="0.25">
      <c r="E15966" s="64"/>
    </row>
    <row r="15967" spans="5:5" x14ac:dyDescent="0.25">
      <c r="E15967" s="64"/>
    </row>
    <row r="15968" spans="5:5" x14ac:dyDescent="0.25">
      <c r="E15968" s="64"/>
    </row>
    <row r="15969" spans="5:5" x14ac:dyDescent="0.25">
      <c r="E15969" s="64"/>
    </row>
    <row r="15970" spans="5:5" x14ac:dyDescent="0.25">
      <c r="E15970" s="64"/>
    </row>
    <row r="15971" spans="5:5" x14ac:dyDescent="0.25">
      <c r="E15971" s="64"/>
    </row>
    <row r="15972" spans="5:5" x14ac:dyDescent="0.25">
      <c r="E15972" s="64"/>
    </row>
    <row r="15973" spans="5:5" x14ac:dyDescent="0.25">
      <c r="E15973" s="64"/>
    </row>
    <row r="15974" spans="5:5" x14ac:dyDescent="0.25">
      <c r="E15974" s="64"/>
    </row>
    <row r="15975" spans="5:5" x14ac:dyDescent="0.25">
      <c r="E15975" s="64"/>
    </row>
    <row r="15976" spans="5:5" x14ac:dyDescent="0.25">
      <c r="E15976" s="64"/>
    </row>
    <row r="15977" spans="5:5" x14ac:dyDescent="0.25">
      <c r="E15977" s="64"/>
    </row>
    <row r="15978" spans="5:5" x14ac:dyDescent="0.25">
      <c r="E15978" s="64"/>
    </row>
    <row r="15979" spans="5:5" x14ac:dyDescent="0.25">
      <c r="E15979" s="64"/>
    </row>
    <row r="15980" spans="5:5" x14ac:dyDescent="0.25">
      <c r="E15980" s="64"/>
    </row>
    <row r="15981" spans="5:5" x14ac:dyDescent="0.25">
      <c r="E15981" s="64"/>
    </row>
    <row r="15982" spans="5:5" x14ac:dyDescent="0.25">
      <c r="E15982" s="64"/>
    </row>
    <row r="15983" spans="5:5" x14ac:dyDescent="0.25">
      <c r="E15983" s="64"/>
    </row>
    <row r="15984" spans="5:5" x14ac:dyDescent="0.25">
      <c r="E15984" s="64"/>
    </row>
    <row r="15985" spans="5:5" x14ac:dyDescent="0.25">
      <c r="E15985" s="64"/>
    </row>
    <row r="15986" spans="5:5" x14ac:dyDescent="0.25">
      <c r="E15986" s="64"/>
    </row>
    <row r="15987" spans="5:5" x14ac:dyDescent="0.25">
      <c r="E15987" s="64"/>
    </row>
    <row r="15988" spans="5:5" x14ac:dyDescent="0.25">
      <c r="E15988" s="64"/>
    </row>
    <row r="15989" spans="5:5" x14ac:dyDescent="0.25">
      <c r="E15989" s="64"/>
    </row>
    <row r="15990" spans="5:5" x14ac:dyDescent="0.25">
      <c r="E15990" s="64"/>
    </row>
    <row r="15991" spans="5:5" x14ac:dyDescent="0.25">
      <c r="E15991" s="64"/>
    </row>
    <row r="15992" spans="5:5" x14ac:dyDescent="0.25">
      <c r="E15992" s="64"/>
    </row>
    <row r="15993" spans="5:5" x14ac:dyDescent="0.25">
      <c r="E15993" s="64"/>
    </row>
    <row r="15994" spans="5:5" x14ac:dyDescent="0.25">
      <c r="E15994" s="64"/>
    </row>
    <row r="15995" spans="5:5" x14ac:dyDescent="0.25">
      <c r="E15995" s="64"/>
    </row>
    <row r="15996" spans="5:5" x14ac:dyDescent="0.25">
      <c r="E15996" s="64"/>
    </row>
    <row r="15997" spans="5:5" x14ac:dyDescent="0.25">
      <c r="E15997" s="64"/>
    </row>
    <row r="15998" spans="5:5" x14ac:dyDescent="0.25">
      <c r="E15998" s="64"/>
    </row>
    <row r="15999" spans="5:5" x14ac:dyDescent="0.25">
      <c r="E15999" s="64"/>
    </row>
    <row r="16000" spans="5:5" x14ac:dyDescent="0.25">
      <c r="E16000" s="64"/>
    </row>
    <row r="16001" spans="5:5" x14ac:dyDescent="0.25">
      <c r="E16001" s="64"/>
    </row>
    <row r="16002" spans="5:5" x14ac:dyDescent="0.25">
      <c r="E16002" s="64"/>
    </row>
    <row r="16003" spans="5:5" x14ac:dyDescent="0.25">
      <c r="E16003" s="64"/>
    </row>
    <row r="16004" spans="5:5" x14ac:dyDescent="0.25">
      <c r="E16004" s="64"/>
    </row>
    <row r="16005" spans="5:5" x14ac:dyDescent="0.25">
      <c r="E16005" s="64"/>
    </row>
    <row r="16006" spans="5:5" x14ac:dyDescent="0.25">
      <c r="E16006" s="64"/>
    </row>
    <row r="16007" spans="5:5" x14ac:dyDescent="0.25">
      <c r="E16007" s="64"/>
    </row>
    <row r="16008" spans="5:5" x14ac:dyDescent="0.25">
      <c r="E16008" s="64"/>
    </row>
    <row r="16009" spans="5:5" x14ac:dyDescent="0.25">
      <c r="E16009" s="64"/>
    </row>
    <row r="16010" spans="5:5" x14ac:dyDescent="0.25">
      <c r="E16010" s="64"/>
    </row>
    <row r="16011" spans="5:5" x14ac:dyDescent="0.25">
      <c r="E16011" s="64"/>
    </row>
    <row r="16012" spans="5:5" x14ac:dyDescent="0.25">
      <c r="E16012" s="64"/>
    </row>
    <row r="16013" spans="5:5" x14ac:dyDescent="0.25">
      <c r="E16013" s="64"/>
    </row>
    <row r="16014" spans="5:5" x14ac:dyDescent="0.25">
      <c r="E16014" s="64"/>
    </row>
    <row r="16015" spans="5:5" x14ac:dyDescent="0.25">
      <c r="E16015" s="64"/>
    </row>
    <row r="16016" spans="5:5" x14ac:dyDescent="0.25">
      <c r="E16016" s="64"/>
    </row>
    <row r="16017" spans="5:5" x14ac:dyDescent="0.25">
      <c r="E16017" s="64"/>
    </row>
    <row r="16018" spans="5:5" x14ac:dyDescent="0.25">
      <c r="E16018" s="64"/>
    </row>
    <row r="16019" spans="5:5" x14ac:dyDescent="0.25">
      <c r="E16019" s="64"/>
    </row>
    <row r="16020" spans="5:5" x14ac:dyDescent="0.25">
      <c r="E16020" s="64"/>
    </row>
    <row r="16021" spans="5:5" x14ac:dyDescent="0.25">
      <c r="E16021" s="64"/>
    </row>
    <row r="16022" spans="5:5" x14ac:dyDescent="0.25">
      <c r="E16022" s="64"/>
    </row>
    <row r="16023" spans="5:5" x14ac:dyDescent="0.25">
      <c r="E16023" s="64"/>
    </row>
    <row r="16024" spans="5:5" x14ac:dyDescent="0.25">
      <c r="E16024" s="64"/>
    </row>
    <row r="16025" spans="5:5" x14ac:dyDescent="0.25">
      <c r="E16025" s="64"/>
    </row>
    <row r="16026" spans="5:5" x14ac:dyDescent="0.25">
      <c r="E16026" s="64"/>
    </row>
    <row r="16027" spans="5:5" x14ac:dyDescent="0.25">
      <c r="E16027" s="64"/>
    </row>
    <row r="16028" spans="5:5" x14ac:dyDescent="0.25">
      <c r="E16028" s="64"/>
    </row>
    <row r="16029" spans="5:5" x14ac:dyDescent="0.25">
      <c r="E16029" s="64"/>
    </row>
    <row r="16030" spans="5:5" x14ac:dyDescent="0.25">
      <c r="E16030" s="64"/>
    </row>
    <row r="16031" spans="5:5" x14ac:dyDescent="0.25">
      <c r="E16031" s="64"/>
    </row>
    <row r="16032" spans="5:5" x14ac:dyDescent="0.25">
      <c r="E16032" s="64"/>
    </row>
    <row r="16033" spans="5:5" x14ac:dyDescent="0.25">
      <c r="E16033" s="64"/>
    </row>
    <row r="16034" spans="5:5" x14ac:dyDescent="0.25">
      <c r="E16034" s="64"/>
    </row>
    <row r="16035" spans="5:5" x14ac:dyDescent="0.25">
      <c r="E16035" s="64"/>
    </row>
    <row r="16036" spans="5:5" x14ac:dyDescent="0.25">
      <c r="E16036" s="64"/>
    </row>
    <row r="16037" spans="5:5" x14ac:dyDescent="0.25">
      <c r="E16037" s="64"/>
    </row>
    <row r="16038" spans="5:5" x14ac:dyDescent="0.25">
      <c r="E16038" s="64"/>
    </row>
    <row r="16039" spans="5:5" x14ac:dyDescent="0.25">
      <c r="E16039" s="64"/>
    </row>
    <row r="16040" spans="5:5" x14ac:dyDescent="0.25">
      <c r="E16040" s="64"/>
    </row>
    <row r="16041" spans="5:5" x14ac:dyDescent="0.25">
      <c r="E16041" s="64"/>
    </row>
    <row r="16042" spans="5:5" x14ac:dyDescent="0.25">
      <c r="E16042" s="64"/>
    </row>
    <row r="16043" spans="5:5" x14ac:dyDescent="0.25">
      <c r="E16043" s="64"/>
    </row>
    <row r="16044" spans="5:5" x14ac:dyDescent="0.25">
      <c r="E16044" s="64"/>
    </row>
    <row r="16045" spans="5:5" x14ac:dyDescent="0.25">
      <c r="E16045" s="64"/>
    </row>
    <row r="16046" spans="5:5" x14ac:dyDescent="0.25">
      <c r="E16046" s="64"/>
    </row>
    <row r="16047" spans="5:5" x14ac:dyDescent="0.25">
      <c r="E16047"/>
    </row>
    <row r="16048" spans="5:5" x14ac:dyDescent="0.25">
      <c r="E16048" s="64"/>
    </row>
    <row r="16049" spans="5:5" x14ac:dyDescent="0.25">
      <c r="E16049"/>
    </row>
    <row r="16050" spans="5:5" x14ac:dyDescent="0.25">
      <c r="E16050" s="64"/>
    </row>
    <row r="16051" spans="5:5" x14ac:dyDescent="0.25">
      <c r="E16051" s="64"/>
    </row>
    <row r="16052" spans="5:5" x14ac:dyDescent="0.25">
      <c r="E16052" s="64"/>
    </row>
    <row r="16053" spans="5:5" x14ac:dyDescent="0.25">
      <c r="E16053" s="64"/>
    </row>
    <row r="16054" spans="5:5" x14ac:dyDescent="0.25">
      <c r="E16054" s="64"/>
    </row>
    <row r="16055" spans="5:5" x14ac:dyDescent="0.25">
      <c r="E16055" s="64"/>
    </row>
    <row r="16056" spans="5:5" x14ac:dyDescent="0.25">
      <c r="E16056" s="64"/>
    </row>
    <row r="16057" spans="5:5" x14ac:dyDescent="0.25">
      <c r="E16057"/>
    </row>
    <row r="16058" spans="5:5" x14ac:dyDescent="0.25">
      <c r="E16058"/>
    </row>
    <row r="16059" spans="5:5" x14ac:dyDescent="0.25">
      <c r="E16059" s="64"/>
    </row>
    <row r="16060" spans="5:5" x14ac:dyDescent="0.25">
      <c r="E16060" s="64"/>
    </row>
    <row r="16061" spans="5:5" x14ac:dyDescent="0.25">
      <c r="E16061" s="64"/>
    </row>
    <row r="16062" spans="5:5" x14ac:dyDescent="0.25">
      <c r="E16062" s="64"/>
    </row>
    <row r="16063" spans="5:5" x14ac:dyDescent="0.25">
      <c r="E16063" s="64"/>
    </row>
    <row r="16064" spans="5:5" x14ac:dyDescent="0.25">
      <c r="E16064" s="64"/>
    </row>
    <row r="16065" spans="5:5" x14ac:dyDescent="0.25">
      <c r="E16065" s="64"/>
    </row>
    <row r="16066" spans="5:5" x14ac:dyDescent="0.25">
      <c r="E16066" s="64"/>
    </row>
    <row r="16067" spans="5:5" x14ac:dyDescent="0.25">
      <c r="E16067" s="64"/>
    </row>
    <row r="16068" spans="5:5" x14ac:dyDescent="0.25">
      <c r="E16068" s="64"/>
    </row>
    <row r="16069" spans="5:5" x14ac:dyDescent="0.25">
      <c r="E16069" s="64"/>
    </row>
    <row r="16070" spans="5:5" x14ac:dyDescent="0.25">
      <c r="E16070" s="64"/>
    </row>
    <row r="16071" spans="5:5" x14ac:dyDescent="0.25">
      <c r="E16071" s="64"/>
    </row>
    <row r="16072" spans="5:5" x14ac:dyDescent="0.25">
      <c r="E16072" s="64"/>
    </row>
    <row r="16073" spans="5:5" x14ac:dyDescent="0.25">
      <c r="E16073"/>
    </row>
    <row r="16074" spans="5:5" x14ac:dyDescent="0.25">
      <c r="E16074" s="64"/>
    </row>
    <row r="16075" spans="5:5" x14ac:dyDescent="0.25">
      <c r="E16075" s="64"/>
    </row>
    <row r="16076" spans="5:5" x14ac:dyDescent="0.25">
      <c r="E16076" s="64"/>
    </row>
    <row r="16077" spans="5:5" x14ac:dyDescent="0.25">
      <c r="E16077"/>
    </row>
    <row r="16078" spans="5:5" x14ac:dyDescent="0.25">
      <c r="E16078" s="64"/>
    </row>
    <row r="16079" spans="5:5" x14ac:dyDescent="0.25">
      <c r="E16079" s="64"/>
    </row>
    <row r="16080" spans="5:5" x14ac:dyDescent="0.25">
      <c r="E16080" s="64"/>
    </row>
    <row r="16081" spans="5:5" x14ac:dyDescent="0.25">
      <c r="E16081" s="64"/>
    </row>
    <row r="16082" spans="5:5" x14ac:dyDescent="0.25">
      <c r="E16082" s="64"/>
    </row>
    <row r="16083" spans="5:5" x14ac:dyDescent="0.25">
      <c r="E16083" s="64"/>
    </row>
    <row r="16084" spans="5:5" x14ac:dyDescent="0.25">
      <c r="E16084" s="64"/>
    </row>
    <row r="16085" spans="5:5" x14ac:dyDescent="0.25">
      <c r="E16085" s="64"/>
    </row>
    <row r="16086" spans="5:5" x14ac:dyDescent="0.25">
      <c r="E16086" s="64"/>
    </row>
    <row r="16087" spans="5:5" x14ac:dyDescent="0.25">
      <c r="E16087" s="64"/>
    </row>
    <row r="16088" spans="5:5" x14ac:dyDescent="0.25">
      <c r="E16088" s="64"/>
    </row>
    <row r="16089" spans="5:5" x14ac:dyDescent="0.25">
      <c r="E16089" s="64"/>
    </row>
    <row r="16090" spans="5:5" x14ac:dyDescent="0.25">
      <c r="E16090" s="64"/>
    </row>
    <row r="16091" spans="5:5" x14ac:dyDescent="0.25">
      <c r="E16091" s="64"/>
    </row>
    <row r="16092" spans="5:5" x14ac:dyDescent="0.25">
      <c r="E16092" s="64"/>
    </row>
    <row r="16093" spans="5:5" x14ac:dyDescent="0.25">
      <c r="E16093" s="64"/>
    </row>
    <row r="16094" spans="5:5" x14ac:dyDescent="0.25">
      <c r="E16094"/>
    </row>
    <row r="16095" spans="5:5" x14ac:dyDescent="0.25">
      <c r="E16095"/>
    </row>
    <row r="16096" spans="5:5" x14ac:dyDescent="0.25">
      <c r="E16096" s="64"/>
    </row>
    <row r="16097" spans="5:5" x14ac:dyDescent="0.25">
      <c r="E16097" s="64"/>
    </row>
    <row r="16098" spans="5:5" x14ac:dyDescent="0.25">
      <c r="E16098" s="64"/>
    </row>
    <row r="16099" spans="5:5" x14ac:dyDescent="0.25">
      <c r="E16099" s="64"/>
    </row>
    <row r="16100" spans="5:5" x14ac:dyDescent="0.25">
      <c r="E16100" s="64"/>
    </row>
    <row r="16101" spans="5:5" x14ac:dyDescent="0.25">
      <c r="E16101" s="64"/>
    </row>
    <row r="16102" spans="5:5" x14ac:dyDescent="0.25">
      <c r="E16102" s="64"/>
    </row>
    <row r="16103" spans="5:5" x14ac:dyDescent="0.25">
      <c r="E16103"/>
    </row>
    <row r="16104" spans="5:5" x14ac:dyDescent="0.25">
      <c r="E16104" s="64"/>
    </row>
    <row r="16105" spans="5:5" x14ac:dyDescent="0.25">
      <c r="E16105" s="64"/>
    </row>
    <row r="16106" spans="5:5" x14ac:dyDescent="0.25">
      <c r="E16106" s="64"/>
    </row>
    <row r="16107" spans="5:5" x14ac:dyDescent="0.25">
      <c r="E16107"/>
    </row>
    <row r="16108" spans="5:5" x14ac:dyDescent="0.25">
      <c r="E16108"/>
    </row>
    <row r="16109" spans="5:5" x14ac:dyDescent="0.25">
      <c r="E16109" s="64"/>
    </row>
    <row r="16110" spans="5:5" x14ac:dyDescent="0.25">
      <c r="E16110" s="64"/>
    </row>
    <row r="16111" spans="5:5" x14ac:dyDescent="0.25">
      <c r="E16111"/>
    </row>
    <row r="16112" spans="5:5" x14ac:dyDescent="0.25">
      <c r="E16112" s="64"/>
    </row>
    <row r="16113" spans="5:5" x14ac:dyDescent="0.25">
      <c r="E16113" s="64"/>
    </row>
    <row r="16114" spans="5:5" x14ac:dyDescent="0.25">
      <c r="E16114" s="64"/>
    </row>
    <row r="16115" spans="5:5" x14ac:dyDescent="0.25">
      <c r="E16115"/>
    </row>
    <row r="16116" spans="5:5" x14ac:dyDescent="0.25">
      <c r="E16116" s="64"/>
    </row>
    <row r="16117" spans="5:5" x14ac:dyDescent="0.25">
      <c r="E16117" s="64"/>
    </row>
    <row r="16118" spans="5:5" x14ac:dyDescent="0.25">
      <c r="E16118" s="64"/>
    </row>
    <row r="16119" spans="5:5" x14ac:dyDescent="0.25">
      <c r="E16119" s="64"/>
    </row>
    <row r="16120" spans="5:5" x14ac:dyDescent="0.25">
      <c r="E16120" s="64"/>
    </row>
    <row r="16121" spans="5:5" x14ac:dyDescent="0.25">
      <c r="E16121"/>
    </row>
    <row r="16122" spans="5:5" x14ac:dyDescent="0.25">
      <c r="E16122" s="64"/>
    </row>
    <row r="16123" spans="5:5" x14ac:dyDescent="0.25">
      <c r="E16123"/>
    </row>
    <row r="16124" spans="5:5" x14ac:dyDescent="0.25">
      <c r="E16124" s="64"/>
    </row>
    <row r="16125" spans="5:5" x14ac:dyDescent="0.25">
      <c r="E16125" s="64"/>
    </row>
    <row r="16126" spans="5:5" x14ac:dyDescent="0.25">
      <c r="E16126" s="64"/>
    </row>
    <row r="16127" spans="5:5" x14ac:dyDescent="0.25">
      <c r="E16127" s="64"/>
    </row>
    <row r="16128" spans="5:5" x14ac:dyDescent="0.25">
      <c r="E16128" s="64"/>
    </row>
    <row r="16129" spans="5:5" x14ac:dyDescent="0.25">
      <c r="E16129" s="64"/>
    </row>
    <row r="16130" spans="5:5" x14ac:dyDescent="0.25">
      <c r="E16130" s="64"/>
    </row>
    <row r="16131" spans="5:5" x14ac:dyDescent="0.25">
      <c r="E16131" s="64"/>
    </row>
    <row r="16132" spans="5:5" x14ac:dyDescent="0.25">
      <c r="E16132" s="64"/>
    </row>
    <row r="16133" spans="5:5" x14ac:dyDescent="0.25">
      <c r="E16133" s="64"/>
    </row>
    <row r="16134" spans="5:5" x14ac:dyDescent="0.25">
      <c r="E16134"/>
    </row>
    <row r="16135" spans="5:5" x14ac:dyDescent="0.25">
      <c r="E16135" s="64"/>
    </row>
    <row r="16136" spans="5:5" x14ac:dyDescent="0.25">
      <c r="E16136" s="64"/>
    </row>
    <row r="16137" spans="5:5" x14ac:dyDescent="0.25">
      <c r="E16137" s="64"/>
    </row>
    <row r="16138" spans="5:5" x14ac:dyDescent="0.25">
      <c r="E16138" s="64"/>
    </row>
    <row r="16139" spans="5:5" x14ac:dyDescent="0.25">
      <c r="E16139" s="64"/>
    </row>
    <row r="16140" spans="5:5" x14ac:dyDescent="0.25">
      <c r="E16140" s="64"/>
    </row>
    <row r="16141" spans="5:5" x14ac:dyDescent="0.25">
      <c r="E16141" s="64"/>
    </row>
    <row r="16142" spans="5:5" x14ac:dyDescent="0.25">
      <c r="E16142" s="64"/>
    </row>
    <row r="16143" spans="5:5" x14ac:dyDescent="0.25">
      <c r="E16143" s="64"/>
    </row>
    <row r="16144" spans="5:5" x14ac:dyDescent="0.25">
      <c r="E16144"/>
    </row>
    <row r="16145" spans="5:5" x14ac:dyDescent="0.25">
      <c r="E16145" s="64"/>
    </row>
    <row r="16146" spans="5:5" x14ac:dyDescent="0.25">
      <c r="E16146" s="64"/>
    </row>
    <row r="16147" spans="5:5" x14ac:dyDescent="0.25">
      <c r="E16147" s="64"/>
    </row>
    <row r="16148" spans="5:5" x14ac:dyDescent="0.25">
      <c r="E16148" s="64"/>
    </row>
    <row r="16149" spans="5:5" x14ac:dyDescent="0.25">
      <c r="E16149" s="64"/>
    </row>
    <row r="16150" spans="5:5" x14ac:dyDescent="0.25">
      <c r="E16150" s="64"/>
    </row>
    <row r="16151" spans="5:5" x14ac:dyDescent="0.25">
      <c r="E16151" s="64"/>
    </row>
    <row r="16152" spans="5:5" x14ac:dyDescent="0.25">
      <c r="E16152" s="64"/>
    </row>
    <row r="16153" spans="5:5" x14ac:dyDescent="0.25">
      <c r="E16153" s="64"/>
    </row>
    <row r="16154" spans="5:5" x14ac:dyDescent="0.25">
      <c r="E16154" s="64"/>
    </row>
    <row r="16155" spans="5:5" x14ac:dyDescent="0.25">
      <c r="E16155" s="64"/>
    </row>
    <row r="16156" spans="5:5" x14ac:dyDescent="0.25">
      <c r="E16156" s="64"/>
    </row>
    <row r="16157" spans="5:5" x14ac:dyDescent="0.25">
      <c r="E16157" s="64"/>
    </row>
    <row r="16158" spans="5:5" x14ac:dyDescent="0.25">
      <c r="E16158" s="64"/>
    </row>
    <row r="16159" spans="5:5" x14ac:dyDescent="0.25">
      <c r="E16159" s="64"/>
    </row>
    <row r="16160" spans="5:5" x14ac:dyDescent="0.25">
      <c r="E16160" s="64"/>
    </row>
    <row r="16161" spans="5:5" x14ac:dyDescent="0.25">
      <c r="E16161"/>
    </row>
    <row r="16162" spans="5:5" x14ac:dyDescent="0.25">
      <c r="E16162" s="64"/>
    </row>
    <row r="16163" spans="5:5" x14ac:dyDescent="0.25">
      <c r="E16163"/>
    </row>
    <row r="16164" spans="5:5" x14ac:dyDescent="0.25">
      <c r="E16164" s="64"/>
    </row>
    <row r="16165" spans="5:5" x14ac:dyDescent="0.25">
      <c r="E16165" s="64"/>
    </row>
    <row r="16166" spans="5:5" x14ac:dyDescent="0.25">
      <c r="E16166" s="64"/>
    </row>
    <row r="16167" spans="5:5" x14ac:dyDescent="0.25">
      <c r="E16167" s="64"/>
    </row>
    <row r="16168" spans="5:5" x14ac:dyDescent="0.25">
      <c r="E16168"/>
    </row>
    <row r="16169" spans="5:5" x14ac:dyDescent="0.25">
      <c r="E16169"/>
    </row>
    <row r="16170" spans="5:5" x14ac:dyDescent="0.25">
      <c r="E16170"/>
    </row>
    <row r="16171" spans="5:5" x14ac:dyDescent="0.25">
      <c r="E16171" s="64"/>
    </row>
    <row r="16172" spans="5:5" x14ac:dyDescent="0.25">
      <c r="E16172" s="64"/>
    </row>
    <row r="16173" spans="5:5" x14ac:dyDescent="0.25">
      <c r="E16173" s="64"/>
    </row>
    <row r="16174" spans="5:5" x14ac:dyDescent="0.25">
      <c r="E16174" s="64"/>
    </row>
    <row r="16175" spans="5:5" x14ac:dyDescent="0.25">
      <c r="E16175" s="64"/>
    </row>
    <row r="16176" spans="5:5" x14ac:dyDescent="0.25">
      <c r="E16176" s="64"/>
    </row>
    <row r="16177" spans="5:5" x14ac:dyDescent="0.25">
      <c r="E16177"/>
    </row>
    <row r="16178" spans="5:5" x14ac:dyDescent="0.25">
      <c r="E16178" s="64"/>
    </row>
    <row r="16179" spans="5:5" x14ac:dyDescent="0.25">
      <c r="E16179" s="64"/>
    </row>
    <row r="16180" spans="5:5" x14ac:dyDescent="0.25">
      <c r="E16180" s="64"/>
    </row>
    <row r="16181" spans="5:5" x14ac:dyDescent="0.25">
      <c r="E16181" s="64"/>
    </row>
    <row r="16182" spans="5:5" x14ac:dyDescent="0.25">
      <c r="E16182" s="64"/>
    </row>
    <row r="16183" spans="5:5" x14ac:dyDescent="0.25">
      <c r="E16183" s="64"/>
    </row>
    <row r="16184" spans="5:5" x14ac:dyDescent="0.25">
      <c r="E16184" s="64"/>
    </row>
    <row r="16185" spans="5:5" x14ac:dyDescent="0.25">
      <c r="E16185" s="64"/>
    </row>
    <row r="16186" spans="5:5" x14ac:dyDescent="0.25">
      <c r="E16186" s="64"/>
    </row>
    <row r="16187" spans="5:5" x14ac:dyDescent="0.25">
      <c r="E16187" s="64"/>
    </row>
    <row r="16188" spans="5:5" x14ac:dyDescent="0.25">
      <c r="E16188" s="64"/>
    </row>
    <row r="16189" spans="5:5" x14ac:dyDescent="0.25">
      <c r="E16189" s="64"/>
    </row>
    <row r="16190" spans="5:5" x14ac:dyDescent="0.25">
      <c r="E16190" s="64"/>
    </row>
    <row r="16191" spans="5:5" x14ac:dyDescent="0.25">
      <c r="E16191" s="64"/>
    </row>
    <row r="16192" spans="5:5" x14ac:dyDescent="0.25">
      <c r="E16192" s="64"/>
    </row>
    <row r="16193" spans="5:5" x14ac:dyDescent="0.25">
      <c r="E16193"/>
    </row>
    <row r="16194" spans="5:5" x14ac:dyDescent="0.25">
      <c r="E16194" s="64"/>
    </row>
    <row r="16195" spans="5:5" x14ac:dyDescent="0.25">
      <c r="E16195" s="64"/>
    </row>
    <row r="16196" spans="5:5" x14ac:dyDescent="0.25">
      <c r="E16196" s="64"/>
    </row>
    <row r="16197" spans="5:5" x14ac:dyDescent="0.25">
      <c r="E16197" s="64"/>
    </row>
    <row r="16198" spans="5:5" x14ac:dyDescent="0.25">
      <c r="E16198" s="64"/>
    </row>
    <row r="16199" spans="5:5" x14ac:dyDescent="0.25">
      <c r="E16199"/>
    </row>
    <row r="16200" spans="5:5" x14ac:dyDescent="0.25">
      <c r="E16200" s="64"/>
    </row>
    <row r="16201" spans="5:5" x14ac:dyDescent="0.25">
      <c r="E16201" s="64"/>
    </row>
    <row r="16202" spans="5:5" x14ac:dyDescent="0.25">
      <c r="E16202" s="64"/>
    </row>
    <row r="16203" spans="5:5" x14ac:dyDescent="0.25">
      <c r="E16203"/>
    </row>
    <row r="16204" spans="5:5" x14ac:dyDescent="0.25">
      <c r="E16204"/>
    </row>
    <row r="16205" spans="5:5" x14ac:dyDescent="0.25">
      <c r="E16205" s="64"/>
    </row>
    <row r="16206" spans="5:5" x14ac:dyDescent="0.25">
      <c r="E16206" s="64"/>
    </row>
    <row r="16207" spans="5:5" x14ac:dyDescent="0.25">
      <c r="E16207"/>
    </row>
    <row r="16208" spans="5:5" x14ac:dyDescent="0.25">
      <c r="E16208" s="64"/>
    </row>
    <row r="16209" spans="5:5" x14ac:dyDescent="0.25">
      <c r="E16209" s="64"/>
    </row>
    <row r="16210" spans="5:5" x14ac:dyDescent="0.25">
      <c r="E16210" s="64"/>
    </row>
    <row r="16211" spans="5:5" x14ac:dyDescent="0.25">
      <c r="E16211" s="64"/>
    </row>
    <row r="16212" spans="5:5" x14ac:dyDescent="0.25">
      <c r="E16212" s="64"/>
    </row>
    <row r="16213" spans="5:5" x14ac:dyDescent="0.25">
      <c r="E16213" s="64"/>
    </row>
    <row r="16214" spans="5:5" x14ac:dyDescent="0.25">
      <c r="E16214"/>
    </row>
    <row r="16215" spans="5:5" x14ac:dyDescent="0.25">
      <c r="E16215"/>
    </row>
    <row r="16216" spans="5:5" x14ac:dyDescent="0.25">
      <c r="E16216" s="64"/>
    </row>
    <row r="16217" spans="5:5" x14ac:dyDescent="0.25">
      <c r="E16217" s="64"/>
    </row>
    <row r="16218" spans="5:5" x14ac:dyDescent="0.25">
      <c r="E16218"/>
    </row>
    <row r="16219" spans="5:5" x14ac:dyDescent="0.25">
      <c r="E16219" s="64"/>
    </row>
    <row r="16220" spans="5:5" x14ac:dyDescent="0.25">
      <c r="E16220" s="64"/>
    </row>
    <row r="16221" spans="5:5" x14ac:dyDescent="0.25">
      <c r="E16221" s="64"/>
    </row>
    <row r="16222" spans="5:5" x14ac:dyDescent="0.25">
      <c r="E16222"/>
    </row>
    <row r="16223" spans="5:5" x14ac:dyDescent="0.25">
      <c r="E16223" s="64"/>
    </row>
    <row r="16224" spans="5:5" x14ac:dyDescent="0.25">
      <c r="E16224" s="64"/>
    </row>
    <row r="16225" spans="5:5" x14ac:dyDescent="0.25">
      <c r="E16225" s="64"/>
    </row>
    <row r="16226" spans="5:5" x14ac:dyDescent="0.25">
      <c r="E16226"/>
    </row>
    <row r="16227" spans="5:5" x14ac:dyDescent="0.25">
      <c r="E16227"/>
    </row>
    <row r="16228" spans="5:5" x14ac:dyDescent="0.25">
      <c r="E16228"/>
    </row>
    <row r="16229" spans="5:5" x14ac:dyDescent="0.25">
      <c r="E16229" s="64"/>
    </row>
    <row r="16230" spans="5:5" x14ac:dyDescent="0.25">
      <c r="E16230" s="64"/>
    </row>
    <row r="16231" spans="5:5" x14ac:dyDescent="0.25">
      <c r="E16231" s="64"/>
    </row>
    <row r="16232" spans="5:5" x14ac:dyDescent="0.25">
      <c r="E16232" s="64"/>
    </row>
    <row r="16233" spans="5:5" x14ac:dyDescent="0.25">
      <c r="E16233" s="64"/>
    </row>
    <row r="16234" spans="5:5" x14ac:dyDescent="0.25">
      <c r="E16234" s="64"/>
    </row>
    <row r="16235" spans="5:5" x14ac:dyDescent="0.25">
      <c r="E16235" s="64"/>
    </row>
    <row r="16236" spans="5:5" x14ac:dyDescent="0.25">
      <c r="E16236"/>
    </row>
    <row r="16237" spans="5:5" x14ac:dyDescent="0.25">
      <c r="E16237"/>
    </row>
    <row r="16238" spans="5:5" x14ac:dyDescent="0.25">
      <c r="E16238" s="64"/>
    </row>
    <row r="16239" spans="5:5" x14ac:dyDescent="0.25">
      <c r="E16239" s="64"/>
    </row>
    <row r="16240" spans="5:5" x14ac:dyDescent="0.25">
      <c r="E16240" s="64"/>
    </row>
    <row r="16241" spans="5:5" x14ac:dyDescent="0.25">
      <c r="E16241"/>
    </row>
    <row r="16242" spans="5:5" x14ac:dyDescent="0.25">
      <c r="E16242" s="64"/>
    </row>
    <row r="16243" spans="5:5" x14ac:dyDescent="0.25">
      <c r="E16243" s="64"/>
    </row>
    <row r="16244" spans="5:5" x14ac:dyDescent="0.25">
      <c r="E16244" s="64"/>
    </row>
    <row r="16245" spans="5:5" x14ac:dyDescent="0.25">
      <c r="E16245" s="64"/>
    </row>
    <row r="16246" spans="5:5" x14ac:dyDescent="0.25">
      <c r="E16246"/>
    </row>
    <row r="16247" spans="5:5" x14ac:dyDescent="0.25">
      <c r="E16247"/>
    </row>
    <row r="16248" spans="5:5" x14ac:dyDescent="0.25">
      <c r="E16248" s="64"/>
    </row>
    <row r="16249" spans="5:5" x14ac:dyDescent="0.25">
      <c r="E16249" s="64"/>
    </row>
    <row r="16250" spans="5:5" x14ac:dyDescent="0.25">
      <c r="E16250"/>
    </row>
    <row r="16251" spans="5:5" x14ac:dyDescent="0.25">
      <c r="E16251" s="64"/>
    </row>
    <row r="16252" spans="5:5" x14ac:dyDescent="0.25">
      <c r="E16252" s="64"/>
    </row>
    <row r="16253" spans="5:5" x14ac:dyDescent="0.25">
      <c r="E16253" s="64"/>
    </row>
    <row r="16254" spans="5:5" x14ac:dyDescent="0.25">
      <c r="E16254" s="64"/>
    </row>
    <row r="16255" spans="5:5" x14ac:dyDescent="0.25">
      <c r="E16255" s="64"/>
    </row>
    <row r="16256" spans="5:5" x14ac:dyDescent="0.25">
      <c r="E16256" s="64"/>
    </row>
    <row r="16257" spans="5:5" x14ac:dyDescent="0.25">
      <c r="E16257" s="64"/>
    </row>
    <row r="16258" spans="5:5" x14ac:dyDescent="0.25">
      <c r="E16258"/>
    </row>
    <row r="16259" spans="5:5" x14ac:dyDescent="0.25">
      <c r="E16259" s="64"/>
    </row>
    <row r="16260" spans="5:5" x14ac:dyDescent="0.25">
      <c r="E16260" s="64"/>
    </row>
    <row r="16261" spans="5:5" x14ac:dyDescent="0.25">
      <c r="E16261" s="64"/>
    </row>
    <row r="16262" spans="5:5" x14ac:dyDescent="0.25">
      <c r="E16262" s="64"/>
    </row>
    <row r="16263" spans="5:5" x14ac:dyDescent="0.25">
      <c r="E16263" s="64"/>
    </row>
    <row r="16264" spans="5:5" x14ac:dyDescent="0.25">
      <c r="E16264" s="64"/>
    </row>
    <row r="16265" spans="5:5" x14ac:dyDescent="0.25">
      <c r="E16265" s="64"/>
    </row>
    <row r="16266" spans="5:5" x14ac:dyDescent="0.25">
      <c r="E16266" s="64"/>
    </row>
    <row r="16267" spans="5:5" x14ac:dyDescent="0.25">
      <c r="E16267"/>
    </row>
    <row r="16268" spans="5:5" x14ac:dyDescent="0.25">
      <c r="E16268" s="64"/>
    </row>
    <row r="16269" spans="5:5" x14ac:dyDescent="0.25">
      <c r="E16269" s="64"/>
    </row>
    <row r="16270" spans="5:5" x14ac:dyDescent="0.25">
      <c r="E16270" s="64"/>
    </row>
    <row r="16271" spans="5:5" x14ac:dyDescent="0.25">
      <c r="E16271" s="64"/>
    </row>
    <row r="16272" spans="5:5" x14ac:dyDescent="0.25">
      <c r="E16272"/>
    </row>
    <row r="16273" spans="5:5" x14ac:dyDescent="0.25">
      <c r="E16273"/>
    </row>
    <row r="16274" spans="5:5" x14ac:dyDescent="0.25">
      <c r="E16274" s="64"/>
    </row>
    <row r="16275" spans="5:5" x14ac:dyDescent="0.25">
      <c r="E16275" s="64"/>
    </row>
    <row r="16276" spans="5:5" x14ac:dyDescent="0.25">
      <c r="E16276" s="64"/>
    </row>
    <row r="16277" spans="5:5" x14ac:dyDescent="0.25">
      <c r="E16277" s="64"/>
    </row>
    <row r="16278" spans="5:5" x14ac:dyDescent="0.25">
      <c r="E16278"/>
    </row>
    <row r="16279" spans="5:5" x14ac:dyDescent="0.25">
      <c r="E16279" s="64"/>
    </row>
    <row r="16280" spans="5:5" x14ac:dyDescent="0.25">
      <c r="E16280" s="64"/>
    </row>
    <row r="16281" spans="5:5" x14ac:dyDescent="0.25">
      <c r="E16281" s="64"/>
    </row>
    <row r="16282" spans="5:5" x14ac:dyDescent="0.25">
      <c r="E16282"/>
    </row>
    <row r="16283" spans="5:5" x14ac:dyDescent="0.25">
      <c r="E16283" s="64"/>
    </row>
    <row r="16284" spans="5:5" x14ac:dyDescent="0.25">
      <c r="E16284" s="64"/>
    </row>
    <row r="16285" spans="5:5" x14ac:dyDescent="0.25">
      <c r="E16285" s="64"/>
    </row>
    <row r="16286" spans="5:5" x14ac:dyDescent="0.25">
      <c r="E16286" s="64"/>
    </row>
    <row r="16287" spans="5:5" x14ac:dyDescent="0.25">
      <c r="E16287" s="64"/>
    </row>
    <row r="16288" spans="5:5" x14ac:dyDescent="0.25">
      <c r="E16288" s="64"/>
    </row>
    <row r="16289" spans="5:5" x14ac:dyDescent="0.25">
      <c r="E16289" s="64"/>
    </row>
    <row r="16290" spans="5:5" x14ac:dyDescent="0.25">
      <c r="E16290" s="64"/>
    </row>
    <row r="16291" spans="5:5" x14ac:dyDescent="0.25">
      <c r="E16291" s="64"/>
    </row>
    <row r="16292" spans="5:5" x14ac:dyDescent="0.25">
      <c r="E16292" s="64"/>
    </row>
    <row r="16293" spans="5:5" x14ac:dyDescent="0.25">
      <c r="E16293" s="64"/>
    </row>
    <row r="16294" spans="5:5" x14ac:dyDescent="0.25">
      <c r="E16294" s="64"/>
    </row>
    <row r="16295" spans="5:5" x14ac:dyDescent="0.25">
      <c r="E16295" s="64"/>
    </row>
    <row r="16296" spans="5:5" x14ac:dyDescent="0.25">
      <c r="E16296" s="64"/>
    </row>
    <row r="16297" spans="5:5" x14ac:dyDescent="0.25">
      <c r="E16297" s="64"/>
    </row>
    <row r="16298" spans="5:5" x14ac:dyDescent="0.25">
      <c r="E16298" s="64"/>
    </row>
    <row r="16299" spans="5:5" x14ac:dyDescent="0.25">
      <c r="E16299" s="64"/>
    </row>
    <row r="16300" spans="5:5" x14ac:dyDescent="0.25">
      <c r="E16300" s="64"/>
    </row>
    <row r="16301" spans="5:5" x14ac:dyDescent="0.25">
      <c r="E16301" s="64"/>
    </row>
    <row r="16302" spans="5:5" x14ac:dyDescent="0.25">
      <c r="E16302"/>
    </row>
    <row r="16303" spans="5:5" x14ac:dyDescent="0.25">
      <c r="E16303"/>
    </row>
    <row r="16304" spans="5:5" x14ac:dyDescent="0.25">
      <c r="E16304" s="64"/>
    </row>
    <row r="16305" spans="5:5" x14ac:dyDescent="0.25">
      <c r="E16305"/>
    </row>
    <row r="16306" spans="5:5" x14ac:dyDescent="0.25">
      <c r="E16306" s="64"/>
    </row>
    <row r="16307" spans="5:5" x14ac:dyDescent="0.25">
      <c r="E16307"/>
    </row>
    <row r="16308" spans="5:5" x14ac:dyDescent="0.25">
      <c r="E16308" s="64"/>
    </row>
    <row r="16309" spans="5:5" x14ac:dyDescent="0.25">
      <c r="E16309" s="64"/>
    </row>
    <row r="16310" spans="5:5" x14ac:dyDescent="0.25">
      <c r="E16310" s="64"/>
    </row>
    <row r="16311" spans="5:5" x14ac:dyDescent="0.25">
      <c r="E16311" s="64"/>
    </row>
    <row r="16312" spans="5:5" x14ac:dyDescent="0.25">
      <c r="E16312" s="64"/>
    </row>
    <row r="16313" spans="5:5" x14ac:dyDescent="0.25">
      <c r="E16313" s="64"/>
    </row>
    <row r="16314" spans="5:5" x14ac:dyDescent="0.25">
      <c r="E16314" s="64"/>
    </row>
    <row r="16315" spans="5:5" x14ac:dyDescent="0.25">
      <c r="E16315"/>
    </row>
    <row r="16316" spans="5:5" x14ac:dyDescent="0.25">
      <c r="E16316" s="64"/>
    </row>
    <row r="16317" spans="5:5" x14ac:dyDescent="0.25">
      <c r="E16317"/>
    </row>
    <row r="16318" spans="5:5" x14ac:dyDescent="0.25">
      <c r="E16318" s="64"/>
    </row>
    <row r="16319" spans="5:5" x14ac:dyDescent="0.25">
      <c r="E16319" s="64"/>
    </row>
    <row r="16320" spans="5:5" x14ac:dyDescent="0.25">
      <c r="E16320"/>
    </row>
    <row r="16321" spans="5:5" x14ac:dyDescent="0.25">
      <c r="E16321"/>
    </row>
    <row r="16322" spans="5:5" x14ac:dyDescent="0.25">
      <c r="E16322" s="64"/>
    </row>
    <row r="16323" spans="5:5" x14ac:dyDescent="0.25">
      <c r="E16323" s="64"/>
    </row>
    <row r="16324" spans="5:5" x14ac:dyDescent="0.25">
      <c r="E16324" s="64"/>
    </row>
    <row r="16325" spans="5:5" x14ac:dyDescent="0.25">
      <c r="E16325" s="64"/>
    </row>
    <row r="16326" spans="5:5" x14ac:dyDescent="0.25">
      <c r="E16326" s="64"/>
    </row>
    <row r="16327" spans="5:5" x14ac:dyDescent="0.25">
      <c r="E16327" s="64"/>
    </row>
    <row r="16328" spans="5:5" x14ac:dyDescent="0.25">
      <c r="E16328" s="64"/>
    </row>
    <row r="16329" spans="5:5" x14ac:dyDescent="0.25">
      <c r="E16329" s="64"/>
    </row>
    <row r="16330" spans="5:5" x14ac:dyDescent="0.25">
      <c r="E16330" s="64"/>
    </row>
    <row r="16331" spans="5:5" x14ac:dyDescent="0.25">
      <c r="E16331"/>
    </row>
    <row r="16332" spans="5:5" x14ac:dyDescent="0.25">
      <c r="E16332"/>
    </row>
    <row r="16333" spans="5:5" x14ac:dyDescent="0.25">
      <c r="E16333"/>
    </row>
    <row r="16334" spans="5:5" x14ac:dyDescent="0.25">
      <c r="E16334" s="64"/>
    </row>
    <row r="16335" spans="5:5" x14ac:dyDescent="0.25">
      <c r="E16335"/>
    </row>
    <row r="16336" spans="5:5" x14ac:dyDescent="0.25">
      <c r="E16336"/>
    </row>
    <row r="16337" spans="5:5" x14ac:dyDescent="0.25">
      <c r="E16337" s="64"/>
    </row>
    <row r="16338" spans="5:5" x14ac:dyDescent="0.25">
      <c r="E16338" s="64"/>
    </row>
    <row r="16339" spans="5:5" x14ac:dyDescent="0.25">
      <c r="E16339" s="64"/>
    </row>
    <row r="16340" spans="5:5" x14ac:dyDescent="0.25">
      <c r="E16340" s="64"/>
    </row>
    <row r="16341" spans="5:5" x14ac:dyDescent="0.25">
      <c r="E16341" s="64"/>
    </row>
    <row r="16342" spans="5:5" x14ac:dyDescent="0.25">
      <c r="E16342" s="64"/>
    </row>
    <row r="16343" spans="5:5" x14ac:dyDescent="0.25">
      <c r="E16343" s="64"/>
    </row>
    <row r="16344" spans="5:5" x14ac:dyDescent="0.25">
      <c r="E16344"/>
    </row>
    <row r="16345" spans="5:5" x14ac:dyDescent="0.25">
      <c r="E16345" s="64"/>
    </row>
    <row r="16346" spans="5:5" x14ac:dyDescent="0.25">
      <c r="E16346" s="64"/>
    </row>
    <row r="16347" spans="5:5" x14ac:dyDescent="0.25">
      <c r="E16347" s="64"/>
    </row>
    <row r="16348" spans="5:5" x14ac:dyDescent="0.25">
      <c r="E16348" s="64"/>
    </row>
    <row r="16349" spans="5:5" x14ac:dyDescent="0.25">
      <c r="E16349" s="64"/>
    </row>
    <row r="16350" spans="5:5" x14ac:dyDescent="0.25">
      <c r="E16350"/>
    </row>
    <row r="16351" spans="5:5" x14ac:dyDescent="0.25">
      <c r="E16351"/>
    </row>
    <row r="16352" spans="5:5" x14ac:dyDescent="0.25">
      <c r="E16352"/>
    </row>
    <row r="16353" spans="5:5" x14ac:dyDescent="0.25">
      <c r="E16353" s="64"/>
    </row>
    <row r="16354" spans="5:5" x14ac:dyDescent="0.25">
      <c r="E16354"/>
    </row>
    <row r="16355" spans="5:5" x14ac:dyDescent="0.25">
      <c r="E16355" s="64"/>
    </row>
    <row r="16356" spans="5:5" x14ac:dyDescent="0.25">
      <c r="E16356" s="64"/>
    </row>
    <row r="16357" spans="5:5" x14ac:dyDescent="0.25">
      <c r="E16357" s="64"/>
    </row>
    <row r="16358" spans="5:5" x14ac:dyDescent="0.25">
      <c r="E16358" s="64"/>
    </row>
    <row r="16359" spans="5:5" x14ac:dyDescent="0.25">
      <c r="E16359" s="64"/>
    </row>
    <row r="16360" spans="5:5" x14ac:dyDescent="0.25">
      <c r="E16360" s="64"/>
    </row>
    <row r="16361" spans="5:5" x14ac:dyDescent="0.25">
      <c r="E16361"/>
    </row>
    <row r="16362" spans="5:5" x14ac:dyDescent="0.25">
      <c r="E16362" s="64"/>
    </row>
    <row r="16363" spans="5:5" x14ac:dyDescent="0.25">
      <c r="E16363" s="64"/>
    </row>
    <row r="16364" spans="5:5" x14ac:dyDescent="0.25">
      <c r="E16364" s="64"/>
    </row>
    <row r="16365" spans="5:5" x14ac:dyDescent="0.25">
      <c r="E16365" s="64"/>
    </row>
    <row r="16366" spans="5:5" x14ac:dyDescent="0.25">
      <c r="E16366" s="64"/>
    </row>
    <row r="16367" spans="5:5" x14ac:dyDescent="0.25">
      <c r="E16367" s="64"/>
    </row>
    <row r="16368" spans="5:5" x14ac:dyDescent="0.25">
      <c r="E16368" s="64"/>
    </row>
    <row r="16369" spans="5:5" x14ac:dyDescent="0.25">
      <c r="E16369" s="64"/>
    </row>
    <row r="16370" spans="5:5" x14ac:dyDescent="0.25">
      <c r="E16370" s="64"/>
    </row>
    <row r="16371" spans="5:5" x14ac:dyDescent="0.25">
      <c r="E16371" s="64"/>
    </row>
    <row r="16372" spans="5:5" x14ac:dyDescent="0.25">
      <c r="E16372"/>
    </row>
    <row r="16373" spans="5:5" x14ac:dyDescent="0.25">
      <c r="E16373"/>
    </row>
    <row r="16374" spans="5:5" x14ac:dyDescent="0.25">
      <c r="E16374" s="64"/>
    </row>
    <row r="16375" spans="5:5" x14ac:dyDescent="0.25">
      <c r="E16375"/>
    </row>
    <row r="16376" spans="5:5" x14ac:dyDescent="0.25">
      <c r="E16376"/>
    </row>
    <row r="16377" spans="5:5" x14ac:dyDescent="0.25">
      <c r="E16377"/>
    </row>
    <row r="16378" spans="5:5" x14ac:dyDescent="0.25">
      <c r="E16378" s="64"/>
    </row>
    <row r="16379" spans="5:5" x14ac:dyDescent="0.25">
      <c r="E16379" s="64"/>
    </row>
    <row r="16380" spans="5:5" x14ac:dyDescent="0.25">
      <c r="E16380" s="64"/>
    </row>
    <row r="16381" spans="5:5" x14ac:dyDescent="0.25">
      <c r="E16381" s="64"/>
    </row>
    <row r="16382" spans="5:5" x14ac:dyDescent="0.25">
      <c r="E16382" s="64"/>
    </row>
    <row r="16383" spans="5:5" x14ac:dyDescent="0.25">
      <c r="E16383" s="64"/>
    </row>
    <row r="16384" spans="5:5" x14ac:dyDescent="0.25">
      <c r="E16384"/>
    </row>
    <row r="16385" spans="5:5" x14ac:dyDescent="0.25">
      <c r="E16385" s="64"/>
    </row>
    <row r="16386" spans="5:5" x14ac:dyDescent="0.25">
      <c r="E16386" s="64"/>
    </row>
    <row r="16387" spans="5:5" x14ac:dyDescent="0.25">
      <c r="E16387"/>
    </row>
    <row r="16388" spans="5:5" x14ac:dyDescent="0.25">
      <c r="E16388" s="64"/>
    </row>
    <row r="16389" spans="5:5" x14ac:dyDescent="0.25">
      <c r="E16389" s="64"/>
    </row>
    <row r="16390" spans="5:5" x14ac:dyDescent="0.25">
      <c r="E16390" s="64"/>
    </row>
    <row r="16391" spans="5:5" x14ac:dyDescent="0.25">
      <c r="E16391" s="64"/>
    </row>
    <row r="16392" spans="5:5" x14ac:dyDescent="0.25">
      <c r="E16392"/>
    </row>
    <row r="16393" spans="5:5" x14ac:dyDescent="0.25">
      <c r="E16393" s="64"/>
    </row>
    <row r="16394" spans="5:5" x14ac:dyDescent="0.25">
      <c r="E16394" s="64"/>
    </row>
    <row r="16395" spans="5:5" x14ac:dyDescent="0.25">
      <c r="E16395" s="64"/>
    </row>
    <row r="16396" spans="5:5" x14ac:dyDescent="0.25">
      <c r="E16396" s="64"/>
    </row>
    <row r="16397" spans="5:5" x14ac:dyDescent="0.25">
      <c r="E16397" s="64"/>
    </row>
    <row r="16398" spans="5:5" x14ac:dyDescent="0.25">
      <c r="E16398" s="64"/>
    </row>
    <row r="16399" spans="5:5" x14ac:dyDescent="0.25">
      <c r="E16399" s="64"/>
    </row>
    <row r="16400" spans="5:5" x14ac:dyDescent="0.25">
      <c r="E16400" s="64"/>
    </row>
    <row r="16401" spans="5:5" x14ac:dyDescent="0.25">
      <c r="E16401"/>
    </row>
    <row r="16402" spans="5:5" x14ac:dyDescent="0.25">
      <c r="E16402" s="64"/>
    </row>
    <row r="16403" spans="5:5" x14ac:dyDescent="0.25">
      <c r="E16403"/>
    </row>
    <row r="16404" spans="5:5" x14ac:dyDescent="0.25">
      <c r="E16404"/>
    </row>
    <row r="16405" spans="5:5" x14ac:dyDescent="0.25">
      <c r="E16405" s="64"/>
    </row>
    <row r="16406" spans="5:5" x14ac:dyDescent="0.25">
      <c r="E16406" s="64"/>
    </row>
    <row r="16407" spans="5:5" x14ac:dyDescent="0.25">
      <c r="E16407" s="64"/>
    </row>
    <row r="16408" spans="5:5" x14ac:dyDescent="0.25">
      <c r="E16408"/>
    </row>
    <row r="16409" spans="5:5" x14ac:dyDescent="0.25">
      <c r="E16409" s="64"/>
    </row>
    <row r="16410" spans="5:5" x14ac:dyDescent="0.25">
      <c r="E16410" s="64"/>
    </row>
    <row r="16411" spans="5:5" x14ac:dyDescent="0.25">
      <c r="E16411" s="64"/>
    </row>
    <row r="16412" spans="5:5" x14ac:dyDescent="0.25">
      <c r="E16412"/>
    </row>
    <row r="16413" spans="5:5" x14ac:dyDescent="0.25">
      <c r="E16413" s="64"/>
    </row>
    <row r="16414" spans="5:5" x14ac:dyDescent="0.25">
      <c r="E16414" s="64"/>
    </row>
    <row r="16415" spans="5:5" x14ac:dyDescent="0.25">
      <c r="E16415"/>
    </row>
    <row r="16416" spans="5:5" x14ac:dyDescent="0.25">
      <c r="E16416" s="64"/>
    </row>
    <row r="16417" spans="5:5" x14ac:dyDescent="0.25">
      <c r="E16417" s="64"/>
    </row>
    <row r="16418" spans="5:5" x14ac:dyDescent="0.25">
      <c r="E16418" s="64"/>
    </row>
    <row r="16419" spans="5:5" x14ac:dyDescent="0.25">
      <c r="E16419" s="64"/>
    </row>
    <row r="16420" spans="5:5" x14ac:dyDescent="0.25">
      <c r="E16420"/>
    </row>
    <row r="16421" spans="5:5" x14ac:dyDescent="0.25">
      <c r="E16421" s="64"/>
    </row>
    <row r="16422" spans="5:5" x14ac:dyDescent="0.25">
      <c r="E16422"/>
    </row>
    <row r="16423" spans="5:5" x14ac:dyDescent="0.25">
      <c r="E16423" s="64"/>
    </row>
    <row r="16424" spans="5:5" x14ac:dyDescent="0.25">
      <c r="E16424" s="64"/>
    </row>
    <row r="16425" spans="5:5" x14ac:dyDescent="0.25">
      <c r="E16425" s="64"/>
    </row>
    <row r="16426" spans="5:5" x14ac:dyDescent="0.25">
      <c r="E16426" s="64"/>
    </row>
    <row r="16427" spans="5:5" x14ac:dyDescent="0.25">
      <c r="E16427" s="64"/>
    </row>
    <row r="16428" spans="5:5" x14ac:dyDescent="0.25">
      <c r="E16428" s="64"/>
    </row>
    <row r="16429" spans="5:5" x14ac:dyDescent="0.25">
      <c r="E16429"/>
    </row>
    <row r="16430" spans="5:5" x14ac:dyDescent="0.25">
      <c r="E16430"/>
    </row>
    <row r="16431" spans="5:5" x14ac:dyDescent="0.25">
      <c r="E16431" s="64"/>
    </row>
    <row r="16432" spans="5:5" x14ac:dyDescent="0.25">
      <c r="E16432" s="64"/>
    </row>
    <row r="16433" spans="5:5" x14ac:dyDescent="0.25">
      <c r="E16433" s="64"/>
    </row>
    <row r="16434" spans="5:5" x14ac:dyDescent="0.25">
      <c r="E16434" s="64"/>
    </row>
    <row r="16435" spans="5:5" x14ac:dyDescent="0.25">
      <c r="E16435"/>
    </row>
    <row r="16436" spans="5:5" x14ac:dyDescent="0.25">
      <c r="E16436" s="64"/>
    </row>
    <row r="16437" spans="5:5" x14ac:dyDescent="0.25">
      <c r="E16437"/>
    </row>
    <row r="16438" spans="5:5" x14ac:dyDescent="0.25">
      <c r="E16438"/>
    </row>
    <row r="16439" spans="5:5" x14ac:dyDescent="0.25">
      <c r="E16439" s="64"/>
    </row>
    <row r="16440" spans="5:5" x14ac:dyDescent="0.25">
      <c r="E16440" s="64"/>
    </row>
    <row r="16441" spans="5:5" x14ac:dyDescent="0.25">
      <c r="E16441" s="64"/>
    </row>
    <row r="16442" spans="5:5" x14ac:dyDescent="0.25">
      <c r="E16442"/>
    </row>
    <row r="16443" spans="5:5" x14ac:dyDescent="0.25">
      <c r="E16443" s="64"/>
    </row>
    <row r="16444" spans="5:5" x14ac:dyDescent="0.25">
      <c r="E16444" s="64"/>
    </row>
    <row r="16445" spans="5:5" x14ac:dyDescent="0.25">
      <c r="E16445" s="64"/>
    </row>
    <row r="16446" spans="5:5" x14ac:dyDescent="0.25">
      <c r="E16446" s="64"/>
    </row>
    <row r="16447" spans="5:5" x14ac:dyDescent="0.25">
      <c r="E16447" s="64"/>
    </row>
    <row r="16448" spans="5:5" x14ac:dyDescent="0.25">
      <c r="E16448"/>
    </row>
    <row r="16449" spans="5:5" x14ac:dyDescent="0.25">
      <c r="E16449" s="64"/>
    </row>
    <row r="16450" spans="5:5" x14ac:dyDescent="0.25">
      <c r="E16450"/>
    </row>
    <row r="16451" spans="5:5" x14ac:dyDescent="0.25">
      <c r="E16451" s="64"/>
    </row>
    <row r="16452" spans="5:5" x14ac:dyDescent="0.25">
      <c r="E16452"/>
    </row>
    <row r="16453" spans="5:5" x14ac:dyDescent="0.25">
      <c r="E16453"/>
    </row>
    <row r="16454" spans="5:5" x14ac:dyDescent="0.25">
      <c r="E16454" s="64"/>
    </row>
    <row r="16455" spans="5:5" x14ac:dyDescent="0.25">
      <c r="E16455" s="64"/>
    </row>
    <row r="16456" spans="5:5" x14ac:dyDescent="0.25">
      <c r="E16456"/>
    </row>
    <row r="16457" spans="5:5" x14ac:dyDescent="0.25">
      <c r="E16457" s="64"/>
    </row>
    <row r="16458" spans="5:5" x14ac:dyDescent="0.25">
      <c r="E16458" s="64"/>
    </row>
    <row r="16459" spans="5:5" x14ac:dyDescent="0.25">
      <c r="E16459" s="64"/>
    </row>
    <row r="16460" spans="5:5" x14ac:dyDescent="0.25">
      <c r="E16460" s="64"/>
    </row>
    <row r="16461" spans="5:5" x14ac:dyDescent="0.25">
      <c r="E16461" s="64"/>
    </row>
    <row r="16462" spans="5:5" x14ac:dyDescent="0.25">
      <c r="E16462" s="64"/>
    </row>
    <row r="16463" spans="5:5" x14ac:dyDescent="0.25">
      <c r="E16463"/>
    </row>
    <row r="16464" spans="5:5" x14ac:dyDescent="0.25">
      <c r="E16464" s="64"/>
    </row>
    <row r="16465" spans="5:5" x14ac:dyDescent="0.25">
      <c r="E16465"/>
    </row>
    <row r="16466" spans="5:5" x14ac:dyDescent="0.25">
      <c r="E16466" s="64"/>
    </row>
    <row r="16467" spans="5:5" x14ac:dyDescent="0.25">
      <c r="E16467" s="64"/>
    </row>
    <row r="16468" spans="5:5" x14ac:dyDescent="0.25">
      <c r="E16468" s="64"/>
    </row>
    <row r="16469" spans="5:5" x14ac:dyDescent="0.25">
      <c r="E16469" s="64"/>
    </row>
    <row r="16470" spans="5:5" x14ac:dyDescent="0.25">
      <c r="E16470"/>
    </row>
    <row r="16471" spans="5:5" x14ac:dyDescent="0.25">
      <c r="E16471" s="64"/>
    </row>
    <row r="16472" spans="5:5" x14ac:dyDescent="0.25">
      <c r="E16472" s="64"/>
    </row>
    <row r="16473" spans="5:5" x14ac:dyDescent="0.25">
      <c r="E16473" s="64"/>
    </row>
    <row r="16474" spans="5:5" x14ac:dyDescent="0.25">
      <c r="E16474"/>
    </row>
    <row r="16475" spans="5:5" x14ac:dyDescent="0.25">
      <c r="E16475" s="64"/>
    </row>
    <row r="16476" spans="5:5" x14ac:dyDescent="0.25">
      <c r="E16476" s="64"/>
    </row>
    <row r="16477" spans="5:5" x14ac:dyDescent="0.25">
      <c r="E16477" s="64"/>
    </row>
    <row r="16478" spans="5:5" x14ac:dyDescent="0.25">
      <c r="E16478" s="64"/>
    </row>
    <row r="16479" spans="5:5" x14ac:dyDescent="0.25">
      <c r="E16479" s="64"/>
    </row>
    <row r="16480" spans="5:5" x14ac:dyDescent="0.25">
      <c r="E16480" s="64"/>
    </row>
    <row r="16481" spans="5:5" x14ac:dyDescent="0.25">
      <c r="E16481" s="64"/>
    </row>
    <row r="16482" spans="5:5" x14ac:dyDescent="0.25">
      <c r="E16482" s="64"/>
    </row>
    <row r="16483" spans="5:5" x14ac:dyDescent="0.25">
      <c r="E16483"/>
    </row>
    <row r="16484" spans="5:5" x14ac:dyDescent="0.25">
      <c r="E16484" s="64"/>
    </row>
    <row r="16485" spans="5:5" x14ac:dyDescent="0.25">
      <c r="E16485" s="64"/>
    </row>
    <row r="16486" spans="5:5" x14ac:dyDescent="0.25">
      <c r="E16486"/>
    </row>
    <row r="16487" spans="5:5" x14ac:dyDescent="0.25">
      <c r="E16487" s="64"/>
    </row>
    <row r="16488" spans="5:5" x14ac:dyDescent="0.25">
      <c r="E16488" s="64"/>
    </row>
    <row r="16489" spans="5:5" x14ac:dyDescent="0.25">
      <c r="E16489" s="64"/>
    </row>
    <row r="16490" spans="5:5" x14ac:dyDescent="0.25">
      <c r="E16490" s="64"/>
    </row>
    <row r="16491" spans="5:5" x14ac:dyDescent="0.25">
      <c r="E16491" s="64"/>
    </row>
    <row r="16492" spans="5:5" x14ac:dyDescent="0.25">
      <c r="E16492" s="64"/>
    </row>
    <row r="16493" spans="5:5" x14ac:dyDescent="0.25">
      <c r="E16493" s="64"/>
    </row>
    <row r="16494" spans="5:5" x14ac:dyDescent="0.25">
      <c r="E16494" s="64"/>
    </row>
    <row r="16495" spans="5:5" x14ac:dyDescent="0.25">
      <c r="E16495" s="64"/>
    </row>
    <row r="16496" spans="5:5" x14ac:dyDescent="0.25">
      <c r="E16496" s="64"/>
    </row>
    <row r="16497" spans="5:5" x14ac:dyDescent="0.25">
      <c r="E16497" s="64"/>
    </row>
    <row r="16498" spans="5:5" x14ac:dyDescent="0.25">
      <c r="E16498" s="64"/>
    </row>
    <row r="16499" spans="5:5" x14ac:dyDescent="0.25">
      <c r="E16499" s="64"/>
    </row>
    <row r="16500" spans="5:5" x14ac:dyDescent="0.25">
      <c r="E16500"/>
    </row>
    <row r="16501" spans="5:5" x14ac:dyDescent="0.25">
      <c r="E16501"/>
    </row>
    <row r="16502" spans="5:5" x14ac:dyDescent="0.25">
      <c r="E16502"/>
    </row>
    <row r="16503" spans="5:5" x14ac:dyDescent="0.25">
      <c r="E16503"/>
    </row>
    <row r="16504" spans="5:5" x14ac:dyDescent="0.25">
      <c r="E16504" s="64"/>
    </row>
    <row r="16505" spans="5:5" x14ac:dyDescent="0.25">
      <c r="E16505"/>
    </row>
    <row r="16506" spans="5:5" x14ac:dyDescent="0.25">
      <c r="E16506" s="64"/>
    </row>
    <row r="16507" spans="5:5" x14ac:dyDescent="0.25">
      <c r="E16507" s="64"/>
    </row>
    <row r="16508" spans="5:5" x14ac:dyDescent="0.25">
      <c r="E16508" s="64"/>
    </row>
    <row r="16509" spans="5:5" x14ac:dyDescent="0.25">
      <c r="E16509" s="64"/>
    </row>
    <row r="16510" spans="5:5" x14ac:dyDescent="0.25">
      <c r="E16510"/>
    </row>
    <row r="16511" spans="5:5" x14ac:dyDescent="0.25">
      <c r="E16511"/>
    </row>
    <row r="16512" spans="5:5" x14ac:dyDescent="0.25">
      <c r="E16512" s="64"/>
    </row>
    <row r="16513" spans="5:5" x14ac:dyDescent="0.25">
      <c r="E16513"/>
    </row>
    <row r="16514" spans="5:5" x14ac:dyDescent="0.25">
      <c r="E16514" s="64"/>
    </row>
    <row r="16515" spans="5:5" x14ac:dyDescent="0.25">
      <c r="E16515" s="64"/>
    </row>
    <row r="16516" spans="5:5" x14ac:dyDescent="0.25">
      <c r="E16516" s="64"/>
    </row>
    <row r="16517" spans="5:5" x14ac:dyDescent="0.25">
      <c r="E16517" s="64"/>
    </row>
    <row r="16518" spans="5:5" x14ac:dyDescent="0.25">
      <c r="E16518" s="64"/>
    </row>
    <row r="16519" spans="5:5" x14ac:dyDescent="0.25">
      <c r="E16519" s="64"/>
    </row>
    <row r="16520" spans="5:5" x14ac:dyDescent="0.25">
      <c r="E16520" s="64"/>
    </row>
    <row r="16521" spans="5:5" x14ac:dyDescent="0.25">
      <c r="E16521" s="64"/>
    </row>
    <row r="16522" spans="5:5" x14ac:dyDescent="0.25">
      <c r="E16522" s="64"/>
    </row>
    <row r="16523" spans="5:5" x14ac:dyDescent="0.25">
      <c r="E16523" s="64"/>
    </row>
    <row r="16524" spans="5:5" x14ac:dyDescent="0.25">
      <c r="E16524" s="64"/>
    </row>
    <row r="16525" spans="5:5" x14ac:dyDescent="0.25">
      <c r="E16525"/>
    </row>
    <row r="16526" spans="5:5" x14ac:dyDescent="0.25">
      <c r="E16526" s="64"/>
    </row>
    <row r="16527" spans="5:5" x14ac:dyDescent="0.25">
      <c r="E16527" s="64"/>
    </row>
    <row r="16528" spans="5:5" x14ac:dyDescent="0.25">
      <c r="E16528"/>
    </row>
    <row r="16529" spans="5:5" x14ac:dyDescent="0.25">
      <c r="E16529" s="64"/>
    </row>
    <row r="16530" spans="5:5" x14ac:dyDescent="0.25">
      <c r="E16530"/>
    </row>
    <row r="16531" spans="5:5" x14ac:dyDescent="0.25">
      <c r="E16531" s="64"/>
    </row>
    <row r="16532" spans="5:5" x14ac:dyDescent="0.25">
      <c r="E16532" s="64"/>
    </row>
    <row r="16533" spans="5:5" x14ac:dyDescent="0.25">
      <c r="E16533" s="64"/>
    </row>
    <row r="16534" spans="5:5" x14ac:dyDescent="0.25">
      <c r="E16534" s="64"/>
    </row>
    <row r="16535" spans="5:5" x14ac:dyDescent="0.25">
      <c r="E16535" s="64"/>
    </row>
    <row r="16536" spans="5:5" x14ac:dyDescent="0.25">
      <c r="E16536" s="64"/>
    </row>
    <row r="16537" spans="5:5" x14ac:dyDescent="0.25">
      <c r="E16537" s="64"/>
    </row>
    <row r="16538" spans="5:5" x14ac:dyDescent="0.25">
      <c r="E16538" s="64"/>
    </row>
    <row r="16539" spans="5:5" x14ac:dyDescent="0.25">
      <c r="E16539" s="64"/>
    </row>
    <row r="16540" spans="5:5" x14ac:dyDescent="0.25">
      <c r="E16540" s="64"/>
    </row>
    <row r="16541" spans="5:5" x14ac:dyDescent="0.25">
      <c r="E16541" s="64"/>
    </row>
    <row r="16542" spans="5:5" x14ac:dyDescent="0.25">
      <c r="E16542"/>
    </row>
    <row r="16543" spans="5:5" x14ac:dyDescent="0.25">
      <c r="E16543" s="64"/>
    </row>
    <row r="16544" spans="5:5" x14ac:dyDescent="0.25">
      <c r="E16544" s="64"/>
    </row>
    <row r="16545" spans="5:5" x14ac:dyDescent="0.25">
      <c r="E16545" s="64"/>
    </row>
    <row r="16546" spans="5:5" x14ac:dyDescent="0.25">
      <c r="E16546"/>
    </row>
    <row r="16547" spans="5:5" x14ac:dyDescent="0.25">
      <c r="E16547" s="64"/>
    </row>
    <row r="16548" spans="5:5" x14ac:dyDescent="0.25">
      <c r="E16548" s="64"/>
    </row>
    <row r="16549" spans="5:5" x14ac:dyDescent="0.25">
      <c r="E16549"/>
    </row>
    <row r="16550" spans="5:5" x14ac:dyDescent="0.25">
      <c r="E16550" s="64"/>
    </row>
    <row r="16551" spans="5:5" x14ac:dyDescent="0.25">
      <c r="E16551" s="64"/>
    </row>
    <row r="16552" spans="5:5" x14ac:dyDescent="0.25">
      <c r="E16552" s="64"/>
    </row>
    <row r="16553" spans="5:5" x14ac:dyDescent="0.25">
      <c r="E16553" s="64"/>
    </row>
    <row r="16554" spans="5:5" x14ac:dyDescent="0.25">
      <c r="E16554" s="64"/>
    </row>
    <row r="16555" spans="5:5" x14ac:dyDescent="0.25">
      <c r="E16555" s="64"/>
    </row>
    <row r="16556" spans="5:5" x14ac:dyDescent="0.25">
      <c r="E16556" s="64"/>
    </row>
    <row r="16557" spans="5:5" x14ac:dyDescent="0.25">
      <c r="E16557" s="64"/>
    </row>
    <row r="16558" spans="5:5" x14ac:dyDescent="0.25">
      <c r="E16558" s="64"/>
    </row>
    <row r="16559" spans="5:5" x14ac:dyDescent="0.25">
      <c r="E16559" s="64"/>
    </row>
    <row r="16560" spans="5:5" x14ac:dyDescent="0.25">
      <c r="E16560" s="64"/>
    </row>
    <row r="16561" spans="5:5" x14ac:dyDescent="0.25">
      <c r="E16561" s="64"/>
    </row>
    <row r="16562" spans="5:5" x14ac:dyDescent="0.25">
      <c r="E16562" s="64"/>
    </row>
    <row r="16563" spans="5:5" x14ac:dyDescent="0.25">
      <c r="E16563" s="64"/>
    </row>
    <row r="16564" spans="5:5" x14ac:dyDescent="0.25">
      <c r="E16564" s="64"/>
    </row>
    <row r="16565" spans="5:5" x14ac:dyDescent="0.25">
      <c r="E16565" s="64"/>
    </row>
    <row r="16566" spans="5:5" x14ac:dyDescent="0.25">
      <c r="E16566" s="64"/>
    </row>
    <row r="16567" spans="5:5" x14ac:dyDescent="0.25">
      <c r="E16567" s="64"/>
    </row>
    <row r="16568" spans="5:5" x14ac:dyDescent="0.25">
      <c r="E16568"/>
    </row>
    <row r="16569" spans="5:5" x14ac:dyDescent="0.25">
      <c r="E16569" s="64"/>
    </row>
    <row r="16570" spans="5:5" x14ac:dyDescent="0.25">
      <c r="E16570" s="64"/>
    </row>
    <row r="16571" spans="5:5" x14ac:dyDescent="0.25">
      <c r="E16571"/>
    </row>
    <row r="16572" spans="5:5" x14ac:dyDescent="0.25">
      <c r="E16572" s="64"/>
    </row>
    <row r="16573" spans="5:5" x14ac:dyDescent="0.25">
      <c r="E16573" s="64"/>
    </row>
    <row r="16574" spans="5:5" x14ac:dyDescent="0.25">
      <c r="E16574" s="64"/>
    </row>
    <row r="16575" spans="5:5" x14ac:dyDescent="0.25">
      <c r="E16575" s="64"/>
    </row>
    <row r="16576" spans="5:5" x14ac:dyDescent="0.25">
      <c r="E16576" s="64"/>
    </row>
    <row r="16577" spans="5:5" x14ac:dyDescent="0.25">
      <c r="E16577" s="64"/>
    </row>
    <row r="16578" spans="5:5" x14ac:dyDescent="0.25">
      <c r="E16578" s="64"/>
    </row>
    <row r="16579" spans="5:5" x14ac:dyDescent="0.25">
      <c r="E16579" s="64"/>
    </row>
    <row r="16580" spans="5:5" x14ac:dyDescent="0.25">
      <c r="E16580" s="64"/>
    </row>
    <row r="16581" spans="5:5" x14ac:dyDescent="0.25">
      <c r="E16581"/>
    </row>
    <row r="16582" spans="5:5" x14ac:dyDescent="0.25">
      <c r="E16582" s="64"/>
    </row>
    <row r="16583" spans="5:5" x14ac:dyDescent="0.25">
      <c r="E16583" s="64"/>
    </row>
    <row r="16584" spans="5:5" x14ac:dyDescent="0.25">
      <c r="E16584" s="64"/>
    </row>
    <row r="16585" spans="5:5" x14ac:dyDescent="0.25">
      <c r="E16585" s="64"/>
    </row>
    <row r="16586" spans="5:5" x14ac:dyDescent="0.25">
      <c r="E16586" s="64"/>
    </row>
    <row r="16587" spans="5:5" x14ac:dyDescent="0.25">
      <c r="E16587"/>
    </row>
    <row r="16588" spans="5:5" x14ac:dyDescent="0.25">
      <c r="E16588" s="64"/>
    </row>
    <row r="16589" spans="5:5" x14ac:dyDescent="0.25">
      <c r="E16589" s="64"/>
    </row>
    <row r="16590" spans="5:5" x14ac:dyDescent="0.25">
      <c r="E16590" s="64"/>
    </row>
    <row r="16591" spans="5:5" x14ac:dyDescent="0.25">
      <c r="E16591" s="64"/>
    </row>
    <row r="16592" spans="5:5" x14ac:dyDescent="0.25">
      <c r="E16592" s="64"/>
    </row>
    <row r="16593" spans="5:5" x14ac:dyDescent="0.25">
      <c r="E16593" s="64"/>
    </row>
    <row r="16594" spans="5:5" x14ac:dyDescent="0.25">
      <c r="E16594" s="64"/>
    </row>
    <row r="16595" spans="5:5" x14ac:dyDescent="0.25">
      <c r="E16595" s="64"/>
    </row>
    <row r="16596" spans="5:5" x14ac:dyDescent="0.25">
      <c r="E16596" s="64"/>
    </row>
    <row r="16597" spans="5:5" x14ac:dyDescent="0.25">
      <c r="E16597"/>
    </row>
    <row r="16598" spans="5:5" x14ac:dyDescent="0.25">
      <c r="E16598"/>
    </row>
    <row r="16599" spans="5:5" x14ac:dyDescent="0.25">
      <c r="E16599" s="64"/>
    </row>
    <row r="16600" spans="5:5" x14ac:dyDescent="0.25">
      <c r="E16600"/>
    </row>
    <row r="16601" spans="5:5" x14ac:dyDescent="0.25">
      <c r="E16601" s="64"/>
    </row>
    <row r="16602" spans="5:5" x14ac:dyDescent="0.25">
      <c r="E16602" s="64"/>
    </row>
    <row r="16603" spans="5:5" x14ac:dyDescent="0.25">
      <c r="E16603"/>
    </row>
    <row r="16604" spans="5:5" x14ac:dyDescent="0.25">
      <c r="E16604" s="64"/>
    </row>
    <row r="16605" spans="5:5" x14ac:dyDescent="0.25">
      <c r="E16605" s="64"/>
    </row>
    <row r="16606" spans="5:5" x14ac:dyDescent="0.25">
      <c r="E16606"/>
    </row>
    <row r="16607" spans="5:5" x14ac:dyDescent="0.25">
      <c r="E16607" s="64"/>
    </row>
    <row r="16608" spans="5:5" x14ac:dyDescent="0.25">
      <c r="E16608" s="64"/>
    </row>
    <row r="16609" spans="5:5" x14ac:dyDescent="0.25">
      <c r="E16609" s="64"/>
    </row>
    <row r="16610" spans="5:5" x14ac:dyDescent="0.25">
      <c r="E16610" s="64"/>
    </row>
    <row r="16611" spans="5:5" x14ac:dyDescent="0.25">
      <c r="E16611" s="64"/>
    </row>
    <row r="16612" spans="5:5" x14ac:dyDescent="0.25">
      <c r="E16612" s="64"/>
    </row>
    <row r="16613" spans="5:5" x14ac:dyDescent="0.25">
      <c r="E16613" s="64"/>
    </row>
    <row r="16614" spans="5:5" x14ac:dyDescent="0.25">
      <c r="E16614" s="64"/>
    </row>
    <row r="16615" spans="5:5" x14ac:dyDescent="0.25">
      <c r="E16615"/>
    </row>
    <row r="16616" spans="5:5" x14ac:dyDescent="0.25">
      <c r="E16616" s="64"/>
    </row>
    <row r="16617" spans="5:5" x14ac:dyDescent="0.25">
      <c r="E16617" s="64"/>
    </row>
    <row r="16618" spans="5:5" x14ac:dyDescent="0.25">
      <c r="E16618" s="64"/>
    </row>
    <row r="16619" spans="5:5" x14ac:dyDescent="0.25">
      <c r="E16619" s="64"/>
    </row>
    <row r="16620" spans="5:5" x14ac:dyDescent="0.25">
      <c r="E16620" s="64"/>
    </row>
    <row r="16621" spans="5:5" x14ac:dyDescent="0.25">
      <c r="E16621" s="64"/>
    </row>
    <row r="16622" spans="5:5" x14ac:dyDescent="0.25">
      <c r="E16622" s="64"/>
    </row>
    <row r="16623" spans="5:5" x14ac:dyDescent="0.25">
      <c r="E16623" s="64"/>
    </row>
    <row r="16624" spans="5:5" x14ac:dyDescent="0.25">
      <c r="E16624" s="64"/>
    </row>
    <row r="16625" spans="5:5" x14ac:dyDescent="0.25">
      <c r="E16625" s="64"/>
    </row>
    <row r="16626" spans="5:5" x14ac:dyDescent="0.25">
      <c r="E16626" s="64"/>
    </row>
    <row r="16627" spans="5:5" x14ac:dyDescent="0.25">
      <c r="E16627" s="64"/>
    </row>
    <row r="16628" spans="5:5" x14ac:dyDescent="0.25">
      <c r="E16628" s="64"/>
    </row>
    <row r="16629" spans="5:5" x14ac:dyDescent="0.25">
      <c r="E16629" s="64"/>
    </row>
    <row r="16630" spans="5:5" x14ac:dyDescent="0.25">
      <c r="E16630" s="64"/>
    </row>
    <row r="16631" spans="5:5" x14ac:dyDescent="0.25">
      <c r="E16631" s="64"/>
    </row>
    <row r="16632" spans="5:5" x14ac:dyDescent="0.25">
      <c r="E16632" s="64"/>
    </row>
    <row r="16633" spans="5:5" x14ac:dyDescent="0.25">
      <c r="E16633" s="64"/>
    </row>
    <row r="16634" spans="5:5" x14ac:dyDescent="0.25">
      <c r="E16634" s="64"/>
    </row>
    <row r="16635" spans="5:5" x14ac:dyDescent="0.25">
      <c r="E16635" s="64"/>
    </row>
    <row r="16636" spans="5:5" x14ac:dyDescent="0.25">
      <c r="E16636" s="64"/>
    </row>
    <row r="16637" spans="5:5" x14ac:dyDescent="0.25">
      <c r="E16637"/>
    </row>
    <row r="16638" spans="5:5" x14ac:dyDescent="0.25">
      <c r="E16638" s="64"/>
    </row>
    <row r="16639" spans="5:5" x14ac:dyDescent="0.25">
      <c r="E16639" s="64"/>
    </row>
    <row r="16640" spans="5:5" x14ac:dyDescent="0.25">
      <c r="E16640" s="64"/>
    </row>
    <row r="16641" spans="5:5" x14ac:dyDescent="0.25">
      <c r="E16641"/>
    </row>
    <row r="16642" spans="5:5" x14ac:dyDescent="0.25">
      <c r="E16642" s="64"/>
    </row>
    <row r="16643" spans="5:5" x14ac:dyDescent="0.25">
      <c r="E16643" s="64"/>
    </row>
    <row r="16644" spans="5:5" x14ac:dyDescent="0.25">
      <c r="E16644" s="64"/>
    </row>
    <row r="16645" spans="5:5" x14ac:dyDescent="0.25">
      <c r="E16645" s="64"/>
    </row>
    <row r="16646" spans="5:5" x14ac:dyDescent="0.25">
      <c r="E16646" s="64"/>
    </row>
    <row r="16647" spans="5:5" x14ac:dyDescent="0.25">
      <c r="E16647" s="64"/>
    </row>
    <row r="16648" spans="5:5" x14ac:dyDescent="0.25">
      <c r="E16648" s="64"/>
    </row>
    <row r="16649" spans="5:5" x14ac:dyDescent="0.25">
      <c r="E16649"/>
    </row>
    <row r="16650" spans="5:5" x14ac:dyDescent="0.25">
      <c r="E16650" s="64"/>
    </row>
    <row r="16651" spans="5:5" x14ac:dyDescent="0.25">
      <c r="E16651" s="64"/>
    </row>
    <row r="16652" spans="5:5" x14ac:dyDescent="0.25">
      <c r="E16652" s="64"/>
    </row>
    <row r="16653" spans="5:5" x14ac:dyDescent="0.25">
      <c r="E16653" s="64"/>
    </row>
    <row r="16654" spans="5:5" x14ac:dyDescent="0.25">
      <c r="E16654" s="64"/>
    </row>
    <row r="16655" spans="5:5" x14ac:dyDescent="0.25">
      <c r="E16655" s="64"/>
    </row>
    <row r="16656" spans="5:5" x14ac:dyDescent="0.25">
      <c r="E16656" s="64"/>
    </row>
    <row r="16657" spans="5:5" x14ac:dyDescent="0.25">
      <c r="E16657" s="64"/>
    </row>
    <row r="16658" spans="5:5" x14ac:dyDescent="0.25">
      <c r="E16658" s="64"/>
    </row>
    <row r="16659" spans="5:5" x14ac:dyDescent="0.25">
      <c r="E16659" s="64"/>
    </row>
    <row r="16660" spans="5:5" x14ac:dyDescent="0.25">
      <c r="E16660" s="64"/>
    </row>
    <row r="16661" spans="5:5" x14ac:dyDescent="0.25">
      <c r="E16661" s="64"/>
    </row>
    <row r="16662" spans="5:5" x14ac:dyDescent="0.25">
      <c r="E16662" s="64"/>
    </row>
    <row r="16663" spans="5:5" x14ac:dyDescent="0.25">
      <c r="E16663" s="64"/>
    </row>
    <row r="16664" spans="5:5" x14ac:dyDescent="0.25">
      <c r="E16664" s="64"/>
    </row>
    <row r="16665" spans="5:5" x14ac:dyDescent="0.25">
      <c r="E16665" s="64"/>
    </row>
    <row r="16666" spans="5:5" x14ac:dyDescent="0.25">
      <c r="E16666" s="64"/>
    </row>
    <row r="16667" spans="5:5" x14ac:dyDescent="0.25">
      <c r="E16667"/>
    </row>
    <row r="16668" spans="5:5" x14ac:dyDescent="0.25">
      <c r="E16668" s="64"/>
    </row>
    <row r="16669" spans="5:5" x14ac:dyDescent="0.25">
      <c r="E16669" s="64"/>
    </row>
    <row r="16670" spans="5:5" x14ac:dyDescent="0.25">
      <c r="E16670"/>
    </row>
    <row r="16671" spans="5:5" x14ac:dyDescent="0.25">
      <c r="E16671" s="64"/>
    </row>
    <row r="16672" spans="5:5" x14ac:dyDescent="0.25">
      <c r="E16672" s="64"/>
    </row>
    <row r="16673" spans="5:5" x14ac:dyDescent="0.25">
      <c r="E16673"/>
    </row>
    <row r="16674" spans="5:5" x14ac:dyDescent="0.25">
      <c r="E16674" s="64"/>
    </row>
    <row r="16675" spans="5:5" x14ac:dyDescent="0.25">
      <c r="E16675" s="64"/>
    </row>
    <row r="16676" spans="5:5" x14ac:dyDescent="0.25">
      <c r="E16676" s="64"/>
    </row>
    <row r="16677" spans="5:5" x14ac:dyDescent="0.25">
      <c r="E16677" s="64"/>
    </row>
    <row r="16678" spans="5:5" x14ac:dyDescent="0.25">
      <c r="E16678" s="64"/>
    </row>
    <row r="16679" spans="5:5" x14ac:dyDescent="0.25">
      <c r="E16679" s="64"/>
    </row>
    <row r="16680" spans="5:5" x14ac:dyDescent="0.25">
      <c r="E16680" s="64"/>
    </row>
    <row r="16681" spans="5:5" x14ac:dyDescent="0.25">
      <c r="E16681" s="64"/>
    </row>
    <row r="16682" spans="5:5" x14ac:dyDescent="0.25">
      <c r="E16682" s="64"/>
    </row>
    <row r="16683" spans="5:5" x14ac:dyDescent="0.25">
      <c r="E16683" s="64"/>
    </row>
    <row r="16684" spans="5:5" x14ac:dyDescent="0.25">
      <c r="E16684" s="64"/>
    </row>
    <row r="16685" spans="5:5" x14ac:dyDescent="0.25">
      <c r="E16685" s="64"/>
    </row>
    <row r="16686" spans="5:5" x14ac:dyDescent="0.25">
      <c r="E16686" s="64"/>
    </row>
    <row r="16687" spans="5:5" x14ac:dyDescent="0.25">
      <c r="E16687" s="64"/>
    </row>
    <row r="16688" spans="5:5" x14ac:dyDescent="0.25">
      <c r="E16688" s="64"/>
    </row>
    <row r="16689" spans="5:5" x14ac:dyDescent="0.25">
      <c r="E16689" s="64"/>
    </row>
    <row r="16690" spans="5:5" x14ac:dyDescent="0.25">
      <c r="E16690"/>
    </row>
    <row r="16691" spans="5:5" x14ac:dyDescent="0.25">
      <c r="E16691" s="64"/>
    </row>
    <row r="16692" spans="5:5" x14ac:dyDescent="0.25">
      <c r="E16692" s="64"/>
    </row>
    <row r="16693" spans="5:5" x14ac:dyDescent="0.25">
      <c r="E16693" s="64"/>
    </row>
    <row r="16694" spans="5:5" x14ac:dyDescent="0.25">
      <c r="E16694" s="64"/>
    </row>
    <row r="16695" spans="5:5" x14ac:dyDescent="0.25">
      <c r="E16695" s="64"/>
    </row>
    <row r="16696" spans="5:5" x14ac:dyDescent="0.25">
      <c r="E16696" s="64"/>
    </row>
    <row r="16697" spans="5:5" x14ac:dyDescent="0.25">
      <c r="E16697" s="64"/>
    </row>
    <row r="16698" spans="5:5" x14ac:dyDescent="0.25">
      <c r="E16698" s="64"/>
    </row>
    <row r="16699" spans="5:5" x14ac:dyDescent="0.25">
      <c r="E16699" s="64"/>
    </row>
    <row r="16700" spans="5:5" x14ac:dyDescent="0.25">
      <c r="E16700" s="64"/>
    </row>
    <row r="16701" spans="5:5" x14ac:dyDescent="0.25">
      <c r="E16701" s="64"/>
    </row>
    <row r="16702" spans="5:5" x14ac:dyDescent="0.25">
      <c r="E16702" s="64"/>
    </row>
    <row r="16703" spans="5:5" x14ac:dyDescent="0.25">
      <c r="E16703" s="64"/>
    </row>
    <row r="16704" spans="5:5" x14ac:dyDescent="0.25">
      <c r="E16704" s="64"/>
    </row>
    <row r="16705" spans="5:5" x14ac:dyDescent="0.25">
      <c r="E16705" s="64"/>
    </row>
    <row r="16706" spans="5:5" x14ac:dyDescent="0.25">
      <c r="E16706" s="64"/>
    </row>
    <row r="16707" spans="5:5" x14ac:dyDescent="0.25">
      <c r="E16707" s="64"/>
    </row>
    <row r="16708" spans="5:5" x14ac:dyDescent="0.25">
      <c r="E16708" s="64"/>
    </row>
    <row r="16709" spans="5:5" x14ac:dyDescent="0.25">
      <c r="E16709" s="64"/>
    </row>
    <row r="16710" spans="5:5" x14ac:dyDescent="0.25">
      <c r="E16710" s="64"/>
    </row>
    <row r="16711" spans="5:5" x14ac:dyDescent="0.25">
      <c r="E16711" s="64"/>
    </row>
    <row r="16712" spans="5:5" x14ac:dyDescent="0.25">
      <c r="E16712" s="64"/>
    </row>
    <row r="16713" spans="5:5" x14ac:dyDescent="0.25">
      <c r="E16713" s="64"/>
    </row>
    <row r="16714" spans="5:5" x14ac:dyDescent="0.25">
      <c r="E16714" s="64"/>
    </row>
    <row r="16715" spans="5:5" x14ac:dyDescent="0.25">
      <c r="E16715" s="64"/>
    </row>
    <row r="16716" spans="5:5" x14ac:dyDescent="0.25">
      <c r="E16716" s="64"/>
    </row>
    <row r="16717" spans="5:5" x14ac:dyDescent="0.25">
      <c r="E16717" s="64"/>
    </row>
    <row r="16718" spans="5:5" x14ac:dyDescent="0.25">
      <c r="E16718" s="64"/>
    </row>
    <row r="16719" spans="5:5" x14ac:dyDescent="0.25">
      <c r="E16719"/>
    </row>
    <row r="16720" spans="5:5" x14ac:dyDescent="0.25">
      <c r="E16720" s="64"/>
    </row>
    <row r="16721" spans="5:5" x14ac:dyDescent="0.25">
      <c r="E16721" s="64"/>
    </row>
    <row r="16722" spans="5:5" x14ac:dyDescent="0.25">
      <c r="E16722" s="64"/>
    </row>
    <row r="16723" spans="5:5" x14ac:dyDescent="0.25">
      <c r="E16723"/>
    </row>
    <row r="16724" spans="5:5" x14ac:dyDescent="0.25">
      <c r="E16724" s="64"/>
    </row>
    <row r="16725" spans="5:5" x14ac:dyDescent="0.25">
      <c r="E16725" s="64"/>
    </row>
    <row r="16726" spans="5:5" x14ac:dyDescent="0.25">
      <c r="E16726"/>
    </row>
    <row r="16727" spans="5:5" x14ac:dyDescent="0.25">
      <c r="E16727" s="64"/>
    </row>
    <row r="16728" spans="5:5" x14ac:dyDescent="0.25">
      <c r="E16728"/>
    </row>
    <row r="16729" spans="5:5" x14ac:dyDescent="0.25">
      <c r="E16729" s="64"/>
    </row>
    <row r="16730" spans="5:5" x14ac:dyDescent="0.25">
      <c r="E16730" s="64"/>
    </row>
    <row r="16731" spans="5:5" x14ac:dyDescent="0.25">
      <c r="E16731" s="64"/>
    </row>
    <row r="16732" spans="5:5" x14ac:dyDescent="0.25">
      <c r="E16732" s="64"/>
    </row>
    <row r="16733" spans="5:5" x14ac:dyDescent="0.25">
      <c r="E16733" s="64"/>
    </row>
    <row r="16734" spans="5:5" x14ac:dyDescent="0.25">
      <c r="E16734" s="64"/>
    </row>
    <row r="16735" spans="5:5" x14ac:dyDescent="0.25">
      <c r="E16735"/>
    </row>
    <row r="16736" spans="5:5" x14ac:dyDescent="0.25">
      <c r="E16736"/>
    </row>
    <row r="16737" spans="5:5" x14ac:dyDescent="0.25">
      <c r="E16737" s="64"/>
    </row>
    <row r="16738" spans="5:5" x14ac:dyDescent="0.25">
      <c r="E16738" s="64"/>
    </row>
    <row r="16739" spans="5:5" x14ac:dyDescent="0.25">
      <c r="E16739" s="64"/>
    </row>
    <row r="16740" spans="5:5" x14ac:dyDescent="0.25">
      <c r="E16740" s="64"/>
    </row>
    <row r="16741" spans="5:5" x14ac:dyDescent="0.25">
      <c r="E16741" s="64"/>
    </row>
    <row r="16742" spans="5:5" x14ac:dyDescent="0.25">
      <c r="E16742"/>
    </row>
    <row r="16743" spans="5:5" x14ac:dyDescent="0.25">
      <c r="E16743" s="64"/>
    </row>
    <row r="16744" spans="5:5" x14ac:dyDescent="0.25">
      <c r="E16744" s="64"/>
    </row>
    <row r="16745" spans="5:5" x14ac:dyDescent="0.25">
      <c r="E16745" s="64"/>
    </row>
    <row r="16746" spans="5:5" x14ac:dyDescent="0.25">
      <c r="E16746" s="64"/>
    </row>
    <row r="16747" spans="5:5" x14ac:dyDescent="0.25">
      <c r="E16747" s="64"/>
    </row>
    <row r="16748" spans="5:5" x14ac:dyDescent="0.25">
      <c r="E16748" s="64"/>
    </row>
    <row r="16749" spans="5:5" x14ac:dyDescent="0.25">
      <c r="E16749" s="64"/>
    </row>
    <row r="16750" spans="5:5" x14ac:dyDescent="0.25">
      <c r="E16750" s="64"/>
    </row>
    <row r="16751" spans="5:5" x14ac:dyDescent="0.25">
      <c r="E16751" s="64"/>
    </row>
    <row r="16752" spans="5:5" x14ac:dyDescent="0.25">
      <c r="E16752" s="64"/>
    </row>
    <row r="16753" spans="5:5" x14ac:dyDescent="0.25">
      <c r="E16753" s="64"/>
    </row>
    <row r="16754" spans="5:5" x14ac:dyDescent="0.25">
      <c r="E16754" s="64"/>
    </row>
    <row r="16755" spans="5:5" x14ac:dyDescent="0.25">
      <c r="E16755" s="64"/>
    </row>
    <row r="16756" spans="5:5" x14ac:dyDescent="0.25">
      <c r="E16756" s="64"/>
    </row>
    <row r="16757" spans="5:5" x14ac:dyDescent="0.25">
      <c r="E16757" s="64"/>
    </row>
    <row r="16758" spans="5:5" x14ac:dyDescent="0.25">
      <c r="E16758"/>
    </row>
    <row r="16759" spans="5:5" x14ac:dyDescent="0.25">
      <c r="E16759" s="64"/>
    </row>
    <row r="16760" spans="5:5" x14ac:dyDescent="0.25">
      <c r="E16760" s="64"/>
    </row>
    <row r="16761" spans="5:5" x14ac:dyDescent="0.25">
      <c r="E16761" s="64"/>
    </row>
    <row r="16762" spans="5:5" x14ac:dyDescent="0.25">
      <c r="E16762" s="64"/>
    </row>
    <row r="16763" spans="5:5" x14ac:dyDescent="0.25">
      <c r="E16763" s="64"/>
    </row>
    <row r="16764" spans="5:5" x14ac:dyDescent="0.25">
      <c r="E16764" s="64"/>
    </row>
    <row r="16765" spans="5:5" x14ac:dyDescent="0.25">
      <c r="E16765" s="64"/>
    </row>
    <row r="16766" spans="5:5" x14ac:dyDescent="0.25">
      <c r="E16766" s="64"/>
    </row>
    <row r="16767" spans="5:5" x14ac:dyDescent="0.25">
      <c r="E16767" s="64"/>
    </row>
    <row r="16768" spans="5:5" x14ac:dyDescent="0.25">
      <c r="E16768" s="64"/>
    </row>
    <row r="16769" spans="5:5" x14ac:dyDescent="0.25">
      <c r="E16769" s="64"/>
    </row>
    <row r="16770" spans="5:5" x14ac:dyDescent="0.25">
      <c r="E16770"/>
    </row>
    <row r="16771" spans="5:5" x14ac:dyDescent="0.25">
      <c r="E16771" s="64"/>
    </row>
    <row r="16772" spans="5:5" x14ac:dyDescent="0.25">
      <c r="E16772" s="64"/>
    </row>
    <row r="16773" spans="5:5" x14ac:dyDescent="0.25">
      <c r="E16773" s="64"/>
    </row>
    <row r="16774" spans="5:5" x14ac:dyDescent="0.25">
      <c r="E16774" s="64"/>
    </row>
    <row r="16775" spans="5:5" x14ac:dyDescent="0.25">
      <c r="E16775" s="64"/>
    </row>
    <row r="16776" spans="5:5" x14ac:dyDescent="0.25">
      <c r="E16776"/>
    </row>
    <row r="16777" spans="5:5" x14ac:dyDescent="0.25">
      <c r="E16777" s="64"/>
    </row>
    <row r="16778" spans="5:5" x14ac:dyDescent="0.25">
      <c r="E16778" s="64"/>
    </row>
    <row r="16779" spans="5:5" x14ac:dyDescent="0.25">
      <c r="E16779" s="64"/>
    </row>
    <row r="16780" spans="5:5" x14ac:dyDescent="0.25">
      <c r="E16780" s="64"/>
    </row>
    <row r="16781" spans="5:5" x14ac:dyDescent="0.25">
      <c r="E16781" s="64"/>
    </row>
    <row r="16782" spans="5:5" x14ac:dyDescent="0.25">
      <c r="E16782" s="64"/>
    </row>
    <row r="16783" spans="5:5" x14ac:dyDescent="0.25">
      <c r="E16783" s="64"/>
    </row>
    <row r="16784" spans="5:5" x14ac:dyDescent="0.25">
      <c r="E16784"/>
    </row>
    <row r="16785" spans="5:5" x14ac:dyDescent="0.25">
      <c r="E16785" s="64"/>
    </row>
    <row r="16786" spans="5:5" x14ac:dyDescent="0.25">
      <c r="E16786" s="64"/>
    </row>
    <row r="16787" spans="5:5" x14ac:dyDescent="0.25">
      <c r="E16787" s="64"/>
    </row>
    <row r="16788" spans="5:5" x14ac:dyDescent="0.25">
      <c r="E16788" s="64"/>
    </row>
    <row r="16789" spans="5:5" x14ac:dyDescent="0.25">
      <c r="E16789" s="64"/>
    </row>
    <row r="16790" spans="5:5" x14ac:dyDescent="0.25">
      <c r="E16790" s="64"/>
    </row>
    <row r="16791" spans="5:5" x14ac:dyDescent="0.25">
      <c r="E16791" s="64"/>
    </row>
    <row r="16792" spans="5:5" x14ac:dyDescent="0.25">
      <c r="E16792"/>
    </row>
    <row r="16793" spans="5:5" x14ac:dyDescent="0.25">
      <c r="E16793" s="64"/>
    </row>
    <row r="16794" spans="5:5" x14ac:dyDescent="0.25">
      <c r="E16794" s="64"/>
    </row>
    <row r="16795" spans="5:5" x14ac:dyDescent="0.25">
      <c r="E16795" s="64"/>
    </row>
    <row r="16796" spans="5:5" x14ac:dyDescent="0.25">
      <c r="E16796"/>
    </row>
    <row r="16797" spans="5:5" x14ac:dyDescent="0.25">
      <c r="E16797" s="64"/>
    </row>
    <row r="16798" spans="5:5" x14ac:dyDescent="0.25">
      <c r="E16798" s="64"/>
    </row>
    <row r="16799" spans="5:5" x14ac:dyDescent="0.25">
      <c r="E16799" s="64"/>
    </row>
    <row r="16800" spans="5:5" x14ac:dyDescent="0.25">
      <c r="E16800" s="64"/>
    </row>
    <row r="16801" spans="5:5" x14ac:dyDescent="0.25">
      <c r="E16801" s="64"/>
    </row>
    <row r="16802" spans="5:5" x14ac:dyDescent="0.25">
      <c r="E16802" s="64"/>
    </row>
    <row r="16803" spans="5:5" x14ac:dyDescent="0.25">
      <c r="E16803" s="64"/>
    </row>
    <row r="16804" spans="5:5" x14ac:dyDescent="0.25">
      <c r="E16804" s="64"/>
    </row>
    <row r="16805" spans="5:5" x14ac:dyDescent="0.25">
      <c r="E16805" s="64"/>
    </row>
    <row r="16806" spans="5:5" x14ac:dyDescent="0.25">
      <c r="E16806"/>
    </row>
    <row r="16807" spans="5:5" x14ac:dyDescent="0.25">
      <c r="E16807" s="64"/>
    </row>
    <row r="16808" spans="5:5" x14ac:dyDescent="0.25">
      <c r="E16808" s="64"/>
    </row>
    <row r="16809" spans="5:5" x14ac:dyDescent="0.25">
      <c r="E16809" s="64"/>
    </row>
    <row r="16810" spans="5:5" x14ac:dyDescent="0.25">
      <c r="E16810" s="64"/>
    </row>
    <row r="16811" spans="5:5" x14ac:dyDescent="0.25">
      <c r="E16811" s="64"/>
    </row>
    <row r="16812" spans="5:5" x14ac:dyDescent="0.25">
      <c r="E16812" s="64"/>
    </row>
    <row r="16813" spans="5:5" x14ac:dyDescent="0.25">
      <c r="E16813"/>
    </row>
    <row r="16814" spans="5:5" x14ac:dyDescent="0.25">
      <c r="E16814" s="64"/>
    </row>
    <row r="16815" spans="5:5" x14ac:dyDescent="0.25">
      <c r="E16815" s="64"/>
    </row>
    <row r="16816" spans="5:5" x14ac:dyDescent="0.25">
      <c r="E16816" s="64"/>
    </row>
    <row r="16817" spans="5:5" x14ac:dyDescent="0.25">
      <c r="E16817" s="64"/>
    </row>
    <row r="16818" spans="5:5" x14ac:dyDescent="0.25">
      <c r="E16818" s="64"/>
    </row>
    <row r="16819" spans="5:5" x14ac:dyDescent="0.25">
      <c r="E16819" s="64"/>
    </row>
    <row r="16820" spans="5:5" x14ac:dyDescent="0.25">
      <c r="E16820" s="64"/>
    </row>
    <row r="16821" spans="5:5" x14ac:dyDescent="0.25">
      <c r="E16821" s="64"/>
    </row>
    <row r="16822" spans="5:5" x14ac:dyDescent="0.25">
      <c r="E16822" s="64"/>
    </row>
    <row r="16823" spans="5:5" x14ac:dyDescent="0.25">
      <c r="E16823" s="64"/>
    </row>
    <row r="16824" spans="5:5" x14ac:dyDescent="0.25">
      <c r="E16824" s="64"/>
    </row>
    <row r="16825" spans="5:5" x14ac:dyDescent="0.25">
      <c r="E16825" s="64"/>
    </row>
    <row r="16826" spans="5:5" x14ac:dyDescent="0.25">
      <c r="E16826"/>
    </row>
    <row r="16827" spans="5:5" x14ac:dyDescent="0.25">
      <c r="E16827" s="64"/>
    </row>
    <row r="16828" spans="5:5" x14ac:dyDescent="0.25">
      <c r="E16828" s="64"/>
    </row>
    <row r="16829" spans="5:5" x14ac:dyDescent="0.25">
      <c r="E16829" s="64"/>
    </row>
    <row r="16830" spans="5:5" x14ac:dyDescent="0.25">
      <c r="E16830" s="64"/>
    </row>
    <row r="16831" spans="5:5" x14ac:dyDescent="0.25">
      <c r="E16831" s="64"/>
    </row>
    <row r="16832" spans="5:5" x14ac:dyDescent="0.25">
      <c r="E16832" s="64"/>
    </row>
    <row r="16833" spans="5:5" x14ac:dyDescent="0.25">
      <c r="E16833" s="64"/>
    </row>
    <row r="16834" spans="5:5" x14ac:dyDescent="0.25">
      <c r="E16834" s="64"/>
    </row>
    <row r="16835" spans="5:5" x14ac:dyDescent="0.25">
      <c r="E16835" s="64"/>
    </row>
    <row r="16836" spans="5:5" x14ac:dyDescent="0.25">
      <c r="E16836" s="64"/>
    </row>
    <row r="16837" spans="5:5" x14ac:dyDescent="0.25">
      <c r="E16837" s="64"/>
    </row>
    <row r="16838" spans="5:5" x14ac:dyDescent="0.25">
      <c r="E16838" s="64"/>
    </row>
    <row r="16839" spans="5:5" x14ac:dyDescent="0.25">
      <c r="E16839" s="64"/>
    </row>
    <row r="16840" spans="5:5" x14ac:dyDescent="0.25">
      <c r="E16840"/>
    </row>
    <row r="16841" spans="5:5" x14ac:dyDescent="0.25">
      <c r="E16841" s="64"/>
    </row>
    <row r="16842" spans="5:5" x14ac:dyDescent="0.25">
      <c r="E16842"/>
    </row>
    <row r="16843" spans="5:5" x14ac:dyDescent="0.25">
      <c r="E16843" s="64"/>
    </row>
    <row r="16844" spans="5:5" x14ac:dyDescent="0.25">
      <c r="E16844"/>
    </row>
    <row r="16845" spans="5:5" x14ac:dyDescent="0.25">
      <c r="E16845" s="64"/>
    </row>
    <row r="16846" spans="5:5" x14ac:dyDescent="0.25">
      <c r="E16846"/>
    </row>
    <row r="16847" spans="5:5" x14ac:dyDescent="0.25">
      <c r="E16847" s="64"/>
    </row>
    <row r="16848" spans="5:5" x14ac:dyDescent="0.25">
      <c r="E16848"/>
    </row>
    <row r="16849" spans="5:5" x14ac:dyDescent="0.25">
      <c r="E16849" s="64"/>
    </row>
    <row r="16850" spans="5:5" x14ac:dyDescent="0.25">
      <c r="E16850" s="64"/>
    </row>
    <row r="16851" spans="5:5" x14ac:dyDescent="0.25">
      <c r="E16851" s="64"/>
    </row>
    <row r="16852" spans="5:5" x14ac:dyDescent="0.25">
      <c r="E16852"/>
    </row>
    <row r="16853" spans="5:5" x14ac:dyDescent="0.25">
      <c r="E16853"/>
    </row>
    <row r="16854" spans="5:5" x14ac:dyDescent="0.25">
      <c r="E16854" s="64"/>
    </row>
    <row r="16855" spans="5:5" x14ac:dyDescent="0.25">
      <c r="E16855" s="64"/>
    </row>
    <row r="16856" spans="5:5" x14ac:dyDescent="0.25">
      <c r="E16856" s="64"/>
    </row>
    <row r="16857" spans="5:5" x14ac:dyDescent="0.25">
      <c r="E16857" s="64"/>
    </row>
    <row r="16858" spans="5:5" x14ac:dyDescent="0.25">
      <c r="E16858" s="64"/>
    </row>
    <row r="16859" spans="5:5" x14ac:dyDescent="0.25">
      <c r="E16859" s="64"/>
    </row>
    <row r="16860" spans="5:5" x14ac:dyDescent="0.25">
      <c r="E16860" s="64"/>
    </row>
    <row r="16861" spans="5:5" x14ac:dyDescent="0.25">
      <c r="E16861" s="64"/>
    </row>
    <row r="16862" spans="5:5" x14ac:dyDescent="0.25">
      <c r="E16862" s="64"/>
    </row>
    <row r="16863" spans="5:5" x14ac:dyDescent="0.25">
      <c r="E16863" s="64"/>
    </row>
    <row r="16864" spans="5:5" x14ac:dyDescent="0.25">
      <c r="E16864" s="64"/>
    </row>
    <row r="16865" spans="5:5" x14ac:dyDescent="0.25">
      <c r="E16865" s="64"/>
    </row>
    <row r="16866" spans="5:5" x14ac:dyDescent="0.25">
      <c r="E16866" s="64"/>
    </row>
    <row r="16867" spans="5:5" x14ac:dyDescent="0.25">
      <c r="E16867" s="64"/>
    </row>
    <row r="16868" spans="5:5" x14ac:dyDescent="0.25">
      <c r="E16868" s="64"/>
    </row>
    <row r="16869" spans="5:5" x14ac:dyDescent="0.25">
      <c r="E16869" s="64"/>
    </row>
    <row r="16870" spans="5:5" x14ac:dyDescent="0.25">
      <c r="E16870"/>
    </row>
    <row r="16871" spans="5:5" x14ac:dyDescent="0.25">
      <c r="E16871" s="64"/>
    </row>
    <row r="16872" spans="5:5" x14ac:dyDescent="0.25">
      <c r="E16872" s="64"/>
    </row>
    <row r="16873" spans="5:5" x14ac:dyDescent="0.25">
      <c r="E16873" s="64"/>
    </row>
    <row r="16874" spans="5:5" x14ac:dyDescent="0.25">
      <c r="E16874" s="64"/>
    </row>
    <row r="16875" spans="5:5" x14ac:dyDescent="0.25">
      <c r="E16875"/>
    </row>
    <row r="16876" spans="5:5" x14ac:dyDescent="0.25">
      <c r="E16876"/>
    </row>
    <row r="16877" spans="5:5" x14ac:dyDescent="0.25">
      <c r="E16877" s="64"/>
    </row>
    <row r="16878" spans="5:5" x14ac:dyDescent="0.25">
      <c r="E16878" s="64"/>
    </row>
    <row r="16879" spans="5:5" x14ac:dyDescent="0.25">
      <c r="E16879" s="64"/>
    </row>
    <row r="16880" spans="5:5" x14ac:dyDescent="0.25">
      <c r="E16880" s="64"/>
    </row>
    <row r="16881" spans="5:5" x14ac:dyDescent="0.25">
      <c r="E16881" s="64"/>
    </row>
    <row r="16882" spans="5:5" x14ac:dyDescent="0.25">
      <c r="E16882" s="64"/>
    </row>
    <row r="16883" spans="5:5" x14ac:dyDescent="0.25">
      <c r="E16883" s="64"/>
    </row>
    <row r="16884" spans="5:5" x14ac:dyDescent="0.25">
      <c r="E16884" s="64"/>
    </row>
    <row r="16885" spans="5:5" x14ac:dyDescent="0.25">
      <c r="E16885" s="64"/>
    </row>
    <row r="16886" spans="5:5" x14ac:dyDescent="0.25">
      <c r="E16886" s="64"/>
    </row>
    <row r="16887" spans="5:5" x14ac:dyDescent="0.25">
      <c r="E16887" s="64"/>
    </row>
    <row r="16888" spans="5:5" x14ac:dyDescent="0.25">
      <c r="E16888" s="64"/>
    </row>
    <row r="16889" spans="5:5" x14ac:dyDescent="0.25">
      <c r="E16889" s="64"/>
    </row>
    <row r="16890" spans="5:5" x14ac:dyDescent="0.25">
      <c r="E16890" s="64"/>
    </row>
    <row r="16891" spans="5:5" x14ac:dyDescent="0.25">
      <c r="E16891"/>
    </row>
    <row r="16892" spans="5:5" x14ac:dyDescent="0.25">
      <c r="E16892" s="64"/>
    </row>
    <row r="16893" spans="5:5" x14ac:dyDescent="0.25">
      <c r="E16893" s="64"/>
    </row>
    <row r="16894" spans="5:5" x14ac:dyDescent="0.25">
      <c r="E16894" s="64"/>
    </row>
    <row r="16895" spans="5:5" x14ac:dyDescent="0.25">
      <c r="E16895" s="64"/>
    </row>
    <row r="16896" spans="5:5" x14ac:dyDescent="0.25">
      <c r="E16896" s="64"/>
    </row>
    <row r="16897" spans="5:5" x14ac:dyDescent="0.25">
      <c r="E16897" s="64"/>
    </row>
    <row r="16898" spans="5:5" x14ac:dyDescent="0.25">
      <c r="E16898" s="64"/>
    </row>
    <row r="16899" spans="5:5" x14ac:dyDescent="0.25">
      <c r="E16899" s="64"/>
    </row>
    <row r="16900" spans="5:5" x14ac:dyDescent="0.25">
      <c r="E16900" s="64"/>
    </row>
    <row r="16901" spans="5:5" x14ac:dyDescent="0.25">
      <c r="E16901" s="64"/>
    </row>
    <row r="16902" spans="5:5" x14ac:dyDescent="0.25">
      <c r="E16902" s="64"/>
    </row>
    <row r="16903" spans="5:5" x14ac:dyDescent="0.25">
      <c r="E16903" s="64"/>
    </row>
    <row r="16904" spans="5:5" x14ac:dyDescent="0.25">
      <c r="E16904" s="64"/>
    </row>
    <row r="16905" spans="5:5" x14ac:dyDescent="0.25">
      <c r="E16905" s="64"/>
    </row>
    <row r="16906" spans="5:5" x14ac:dyDescent="0.25">
      <c r="E16906" s="64"/>
    </row>
    <row r="16907" spans="5:5" x14ac:dyDescent="0.25">
      <c r="E16907" s="64"/>
    </row>
    <row r="16908" spans="5:5" x14ac:dyDescent="0.25">
      <c r="E16908" s="64"/>
    </row>
    <row r="16909" spans="5:5" x14ac:dyDescent="0.25">
      <c r="E16909" s="64"/>
    </row>
    <row r="16910" spans="5:5" x14ac:dyDescent="0.25">
      <c r="E16910" s="64"/>
    </row>
    <row r="16911" spans="5:5" x14ac:dyDescent="0.25">
      <c r="E16911" s="64"/>
    </row>
    <row r="16912" spans="5:5" x14ac:dyDescent="0.25">
      <c r="E16912" s="64"/>
    </row>
    <row r="16913" spans="5:5" x14ac:dyDescent="0.25">
      <c r="E16913" s="64"/>
    </row>
    <row r="16914" spans="5:5" x14ac:dyDescent="0.25">
      <c r="E16914" s="64"/>
    </row>
    <row r="16915" spans="5:5" x14ac:dyDescent="0.25">
      <c r="E16915"/>
    </row>
    <row r="16916" spans="5:5" x14ac:dyDescent="0.25">
      <c r="E16916"/>
    </row>
    <row r="16917" spans="5:5" x14ac:dyDescent="0.25">
      <c r="E16917" s="64"/>
    </row>
    <row r="16918" spans="5:5" x14ac:dyDescent="0.25">
      <c r="E16918"/>
    </row>
    <row r="16919" spans="5:5" x14ac:dyDescent="0.25">
      <c r="E16919" s="64"/>
    </row>
    <row r="16920" spans="5:5" x14ac:dyDescent="0.25">
      <c r="E16920" s="64"/>
    </row>
    <row r="16921" spans="5:5" x14ac:dyDescent="0.25">
      <c r="E16921"/>
    </row>
    <row r="16922" spans="5:5" x14ac:dyDescent="0.25">
      <c r="E16922" s="64"/>
    </row>
    <row r="16923" spans="5:5" x14ac:dyDescent="0.25">
      <c r="E16923" s="64"/>
    </row>
    <row r="16924" spans="5:5" x14ac:dyDescent="0.25">
      <c r="E16924" s="64"/>
    </row>
    <row r="16925" spans="5:5" x14ac:dyDescent="0.25">
      <c r="E16925" s="64"/>
    </row>
    <row r="16926" spans="5:5" x14ac:dyDescent="0.25">
      <c r="E16926"/>
    </row>
    <row r="16927" spans="5:5" x14ac:dyDescent="0.25">
      <c r="E16927" s="64"/>
    </row>
    <row r="16928" spans="5:5" x14ac:dyDescent="0.25">
      <c r="E16928" s="64"/>
    </row>
    <row r="16929" spans="5:5" x14ac:dyDescent="0.25">
      <c r="E16929" s="64"/>
    </row>
    <row r="16930" spans="5:5" x14ac:dyDescent="0.25">
      <c r="E16930"/>
    </row>
    <row r="16931" spans="5:5" x14ac:dyDescent="0.25">
      <c r="E16931" s="64"/>
    </row>
    <row r="16932" spans="5:5" x14ac:dyDescent="0.25">
      <c r="E16932" s="64"/>
    </row>
    <row r="16933" spans="5:5" x14ac:dyDescent="0.25">
      <c r="E16933" s="64"/>
    </row>
    <row r="16934" spans="5:5" x14ac:dyDescent="0.25">
      <c r="E16934" s="64"/>
    </row>
    <row r="16935" spans="5:5" x14ac:dyDescent="0.25">
      <c r="E16935" s="64"/>
    </row>
    <row r="16936" spans="5:5" x14ac:dyDescent="0.25">
      <c r="E16936" s="64"/>
    </row>
    <row r="16937" spans="5:5" x14ac:dyDescent="0.25">
      <c r="E16937" s="64"/>
    </row>
    <row r="16938" spans="5:5" x14ac:dyDescent="0.25">
      <c r="E16938" s="64"/>
    </row>
    <row r="16939" spans="5:5" x14ac:dyDescent="0.25">
      <c r="E16939" s="64"/>
    </row>
    <row r="16940" spans="5:5" x14ac:dyDescent="0.25">
      <c r="E16940" s="64"/>
    </row>
    <row r="16941" spans="5:5" x14ac:dyDescent="0.25">
      <c r="E16941"/>
    </row>
    <row r="16942" spans="5:5" x14ac:dyDescent="0.25">
      <c r="E16942" s="64"/>
    </row>
    <row r="16943" spans="5:5" x14ac:dyDescent="0.25">
      <c r="E16943" s="64"/>
    </row>
    <row r="16944" spans="5:5" x14ac:dyDescent="0.25">
      <c r="E16944" s="64"/>
    </row>
    <row r="16945" spans="5:5" x14ac:dyDescent="0.25">
      <c r="E16945"/>
    </row>
    <row r="16946" spans="5:5" x14ac:dyDescent="0.25">
      <c r="E16946" s="64"/>
    </row>
    <row r="16947" spans="5:5" x14ac:dyDescent="0.25">
      <c r="E16947" s="64"/>
    </row>
    <row r="16948" spans="5:5" x14ac:dyDescent="0.25">
      <c r="E16948" s="64"/>
    </row>
    <row r="16949" spans="5:5" x14ac:dyDescent="0.25">
      <c r="E16949" s="64"/>
    </row>
    <row r="16950" spans="5:5" x14ac:dyDescent="0.25">
      <c r="E16950" s="64"/>
    </row>
    <row r="16951" spans="5:5" x14ac:dyDescent="0.25">
      <c r="E16951" s="64"/>
    </row>
    <row r="16952" spans="5:5" x14ac:dyDescent="0.25">
      <c r="E16952"/>
    </row>
    <row r="16953" spans="5:5" x14ac:dyDescent="0.25">
      <c r="E16953" s="64"/>
    </row>
    <row r="16954" spans="5:5" x14ac:dyDescent="0.25">
      <c r="E16954" s="64"/>
    </row>
    <row r="16955" spans="5:5" x14ac:dyDescent="0.25">
      <c r="E16955" s="64"/>
    </row>
    <row r="16956" spans="5:5" x14ac:dyDescent="0.25">
      <c r="E16956" s="64"/>
    </row>
    <row r="16957" spans="5:5" x14ac:dyDescent="0.25">
      <c r="E16957" s="64"/>
    </row>
    <row r="16958" spans="5:5" x14ac:dyDescent="0.25">
      <c r="E16958" s="64"/>
    </row>
    <row r="16959" spans="5:5" x14ac:dyDescent="0.25">
      <c r="E16959" s="64"/>
    </row>
    <row r="16960" spans="5:5" x14ac:dyDescent="0.25">
      <c r="E16960"/>
    </row>
    <row r="16961" spans="5:5" x14ac:dyDescent="0.25">
      <c r="E16961" s="64"/>
    </row>
    <row r="16962" spans="5:5" x14ac:dyDescent="0.25">
      <c r="E16962" s="64"/>
    </row>
    <row r="16963" spans="5:5" x14ac:dyDescent="0.25">
      <c r="E16963" s="64"/>
    </row>
    <row r="16964" spans="5:5" x14ac:dyDescent="0.25">
      <c r="E16964" s="64"/>
    </row>
    <row r="16965" spans="5:5" x14ac:dyDescent="0.25">
      <c r="E16965"/>
    </row>
    <row r="16966" spans="5:5" x14ac:dyDescent="0.25">
      <c r="E16966" s="64"/>
    </row>
    <row r="16967" spans="5:5" x14ac:dyDescent="0.25">
      <c r="E16967" s="64"/>
    </row>
    <row r="16968" spans="5:5" x14ac:dyDescent="0.25">
      <c r="E16968" s="64"/>
    </row>
    <row r="16969" spans="5:5" x14ac:dyDescent="0.25">
      <c r="E16969" s="64"/>
    </row>
    <row r="16970" spans="5:5" x14ac:dyDescent="0.25">
      <c r="E16970" s="64"/>
    </row>
    <row r="16971" spans="5:5" x14ac:dyDescent="0.25">
      <c r="E16971" s="64"/>
    </row>
    <row r="16972" spans="5:5" x14ac:dyDescent="0.25">
      <c r="E16972"/>
    </row>
    <row r="16973" spans="5:5" x14ac:dyDescent="0.25">
      <c r="E16973" s="64"/>
    </row>
    <row r="16974" spans="5:5" x14ac:dyDescent="0.25">
      <c r="E16974"/>
    </row>
    <row r="16975" spans="5:5" x14ac:dyDescent="0.25">
      <c r="E16975"/>
    </row>
    <row r="16976" spans="5:5" x14ac:dyDescent="0.25">
      <c r="E16976" s="64"/>
    </row>
    <row r="16977" spans="5:5" x14ac:dyDescent="0.25">
      <c r="E16977"/>
    </row>
    <row r="16978" spans="5:5" x14ac:dyDescent="0.25">
      <c r="E16978" s="64"/>
    </row>
    <row r="16979" spans="5:5" x14ac:dyDescent="0.25">
      <c r="E16979"/>
    </row>
    <row r="16980" spans="5:5" x14ac:dyDescent="0.25">
      <c r="E16980" s="64"/>
    </row>
    <row r="16981" spans="5:5" x14ac:dyDescent="0.25">
      <c r="E16981"/>
    </row>
    <row r="16982" spans="5:5" x14ac:dyDescent="0.25">
      <c r="E16982" s="64"/>
    </row>
    <row r="16983" spans="5:5" x14ac:dyDescent="0.25">
      <c r="E16983" s="64"/>
    </row>
    <row r="16984" spans="5:5" x14ac:dyDescent="0.25">
      <c r="E16984" s="64"/>
    </row>
    <row r="16985" spans="5:5" x14ac:dyDescent="0.25">
      <c r="E16985" s="64"/>
    </row>
    <row r="16986" spans="5:5" x14ac:dyDescent="0.25">
      <c r="E16986" s="64"/>
    </row>
    <row r="16987" spans="5:5" x14ac:dyDescent="0.25">
      <c r="E16987" s="64"/>
    </row>
    <row r="16988" spans="5:5" x14ac:dyDescent="0.25">
      <c r="E16988" s="64"/>
    </row>
    <row r="16989" spans="5:5" x14ac:dyDescent="0.25">
      <c r="E16989" s="64"/>
    </row>
    <row r="16990" spans="5:5" x14ac:dyDescent="0.25">
      <c r="E16990"/>
    </row>
    <row r="16991" spans="5:5" x14ac:dyDescent="0.25">
      <c r="E16991" s="64"/>
    </row>
    <row r="16992" spans="5:5" x14ac:dyDescent="0.25">
      <c r="E16992" s="64"/>
    </row>
    <row r="16993" spans="5:5" x14ac:dyDescent="0.25">
      <c r="E16993" s="64"/>
    </row>
    <row r="16994" spans="5:5" x14ac:dyDescent="0.25">
      <c r="E16994" s="64"/>
    </row>
    <row r="16995" spans="5:5" x14ac:dyDescent="0.25">
      <c r="E16995"/>
    </row>
    <row r="16996" spans="5:5" x14ac:dyDescent="0.25">
      <c r="E16996" s="64"/>
    </row>
    <row r="16997" spans="5:5" x14ac:dyDescent="0.25">
      <c r="E16997" s="64"/>
    </row>
    <row r="16998" spans="5:5" x14ac:dyDescent="0.25">
      <c r="E16998" s="64"/>
    </row>
    <row r="16999" spans="5:5" x14ac:dyDescent="0.25">
      <c r="E16999"/>
    </row>
    <row r="17000" spans="5:5" x14ac:dyDescent="0.25">
      <c r="E17000"/>
    </row>
    <row r="17001" spans="5:5" x14ac:dyDescent="0.25">
      <c r="E17001"/>
    </row>
    <row r="17002" spans="5:5" x14ac:dyDescent="0.25">
      <c r="E17002" s="64"/>
    </row>
    <row r="17003" spans="5:5" x14ac:dyDescent="0.25">
      <c r="E17003" s="64"/>
    </row>
    <row r="17004" spans="5:5" x14ac:dyDescent="0.25">
      <c r="E17004" s="64"/>
    </row>
    <row r="17005" spans="5:5" x14ac:dyDescent="0.25">
      <c r="E17005" s="64"/>
    </row>
    <row r="17006" spans="5:5" x14ac:dyDescent="0.25">
      <c r="E17006" s="64"/>
    </row>
    <row r="17007" spans="5:5" x14ac:dyDescent="0.25">
      <c r="E17007" s="64"/>
    </row>
    <row r="17008" spans="5:5" x14ac:dyDescent="0.25">
      <c r="E17008" s="64"/>
    </row>
    <row r="17009" spans="5:5" x14ac:dyDescent="0.25">
      <c r="E17009" s="64"/>
    </row>
    <row r="17010" spans="5:5" x14ac:dyDescent="0.25">
      <c r="E17010" s="64"/>
    </row>
    <row r="17011" spans="5:5" x14ac:dyDescent="0.25">
      <c r="E17011" s="64"/>
    </row>
    <row r="17012" spans="5:5" x14ac:dyDescent="0.25">
      <c r="E17012" s="64"/>
    </row>
    <row r="17013" spans="5:5" x14ac:dyDescent="0.25">
      <c r="E17013" s="64"/>
    </row>
    <row r="17014" spans="5:5" x14ac:dyDescent="0.25">
      <c r="E17014" s="64"/>
    </row>
    <row r="17015" spans="5:5" x14ac:dyDescent="0.25">
      <c r="E17015" s="64"/>
    </row>
    <row r="17016" spans="5:5" x14ac:dyDescent="0.25">
      <c r="E17016" s="64"/>
    </row>
    <row r="17017" spans="5:5" x14ac:dyDescent="0.25">
      <c r="E17017" s="64"/>
    </row>
    <row r="17018" spans="5:5" x14ac:dyDescent="0.25">
      <c r="E17018" s="64"/>
    </row>
    <row r="17019" spans="5:5" x14ac:dyDescent="0.25">
      <c r="E17019" s="64"/>
    </row>
    <row r="17020" spans="5:5" x14ac:dyDescent="0.25">
      <c r="E17020" s="64"/>
    </row>
    <row r="17021" spans="5:5" x14ac:dyDescent="0.25">
      <c r="E17021" s="64"/>
    </row>
    <row r="17022" spans="5:5" x14ac:dyDescent="0.25">
      <c r="E17022" s="64"/>
    </row>
    <row r="17023" spans="5:5" x14ac:dyDescent="0.25">
      <c r="E17023" s="64"/>
    </row>
    <row r="17024" spans="5:5" x14ac:dyDescent="0.25">
      <c r="E17024"/>
    </row>
    <row r="17025" spans="5:5" x14ac:dyDescent="0.25">
      <c r="E17025" s="64"/>
    </row>
    <row r="17026" spans="5:5" x14ac:dyDescent="0.25">
      <c r="E17026" s="64"/>
    </row>
    <row r="17027" spans="5:5" x14ac:dyDescent="0.25">
      <c r="E17027" s="64"/>
    </row>
    <row r="17028" spans="5:5" x14ac:dyDescent="0.25">
      <c r="E17028" s="64"/>
    </row>
    <row r="17029" spans="5:5" x14ac:dyDescent="0.25">
      <c r="E17029" s="64"/>
    </row>
    <row r="17030" spans="5:5" x14ac:dyDescent="0.25">
      <c r="E17030" s="64"/>
    </row>
    <row r="17031" spans="5:5" x14ac:dyDescent="0.25">
      <c r="E17031" s="64"/>
    </row>
    <row r="17032" spans="5:5" x14ac:dyDescent="0.25">
      <c r="E17032" s="64"/>
    </row>
    <row r="17033" spans="5:5" x14ac:dyDescent="0.25">
      <c r="E17033"/>
    </row>
    <row r="17034" spans="5:5" x14ac:dyDescent="0.25">
      <c r="E17034" s="64"/>
    </row>
    <row r="17035" spans="5:5" x14ac:dyDescent="0.25">
      <c r="E17035" s="64"/>
    </row>
    <row r="17036" spans="5:5" x14ac:dyDescent="0.25">
      <c r="E17036"/>
    </row>
    <row r="17037" spans="5:5" x14ac:dyDescent="0.25">
      <c r="E17037"/>
    </row>
    <row r="17038" spans="5:5" x14ac:dyDescent="0.25">
      <c r="E17038"/>
    </row>
    <row r="17039" spans="5:5" x14ac:dyDescent="0.25">
      <c r="E17039" s="64"/>
    </row>
    <row r="17040" spans="5:5" x14ac:dyDescent="0.25">
      <c r="E17040" s="64"/>
    </row>
    <row r="17041" spans="5:5" x14ac:dyDescent="0.25">
      <c r="E17041"/>
    </row>
    <row r="17042" spans="5:5" x14ac:dyDescent="0.25">
      <c r="E17042" s="64"/>
    </row>
    <row r="17043" spans="5:5" x14ac:dyDescent="0.25">
      <c r="E17043" s="64"/>
    </row>
    <row r="17044" spans="5:5" x14ac:dyDescent="0.25">
      <c r="E17044"/>
    </row>
    <row r="17045" spans="5:5" x14ac:dyDescent="0.25">
      <c r="E17045" s="64"/>
    </row>
    <row r="17046" spans="5:5" x14ac:dyDescent="0.25">
      <c r="E17046" s="64"/>
    </row>
    <row r="17047" spans="5:5" x14ac:dyDescent="0.25">
      <c r="E17047" s="64"/>
    </row>
    <row r="17048" spans="5:5" x14ac:dyDescent="0.25">
      <c r="E17048" s="64"/>
    </row>
    <row r="17049" spans="5:5" x14ac:dyDescent="0.25">
      <c r="E17049" s="64"/>
    </row>
    <row r="17050" spans="5:5" x14ac:dyDescent="0.25">
      <c r="E17050"/>
    </row>
    <row r="17051" spans="5:5" x14ac:dyDescent="0.25">
      <c r="E17051" s="64"/>
    </row>
    <row r="17052" spans="5:5" x14ac:dyDescent="0.25">
      <c r="E17052" s="64"/>
    </row>
    <row r="17053" spans="5:5" x14ac:dyDescent="0.25">
      <c r="E17053" s="64"/>
    </row>
    <row r="17054" spans="5:5" x14ac:dyDescent="0.25">
      <c r="E17054"/>
    </row>
    <row r="17055" spans="5:5" x14ac:dyDescent="0.25">
      <c r="E17055" s="64"/>
    </row>
    <row r="17056" spans="5:5" x14ac:dyDescent="0.25">
      <c r="E17056" s="64"/>
    </row>
    <row r="17057" spans="5:5" x14ac:dyDescent="0.25">
      <c r="E17057" s="64"/>
    </row>
    <row r="17058" spans="5:5" x14ac:dyDescent="0.25">
      <c r="E17058" s="64"/>
    </row>
    <row r="17059" spans="5:5" x14ac:dyDescent="0.25">
      <c r="E17059" s="64"/>
    </row>
    <row r="17060" spans="5:5" x14ac:dyDescent="0.25">
      <c r="E17060" s="64"/>
    </row>
    <row r="17061" spans="5:5" x14ac:dyDescent="0.25">
      <c r="E17061" s="64"/>
    </row>
    <row r="17062" spans="5:5" x14ac:dyDescent="0.25">
      <c r="E17062" s="64"/>
    </row>
    <row r="17063" spans="5:5" x14ac:dyDescent="0.25">
      <c r="E17063"/>
    </row>
    <row r="17064" spans="5:5" x14ac:dyDescent="0.25">
      <c r="E17064"/>
    </row>
    <row r="17065" spans="5:5" x14ac:dyDescent="0.25">
      <c r="E17065" s="64"/>
    </row>
    <row r="17066" spans="5:5" x14ac:dyDescent="0.25">
      <c r="E17066" s="64"/>
    </row>
    <row r="17067" spans="5:5" x14ac:dyDescent="0.25">
      <c r="E17067" s="64"/>
    </row>
    <row r="17068" spans="5:5" x14ac:dyDescent="0.25">
      <c r="E17068"/>
    </row>
    <row r="17069" spans="5:5" x14ac:dyDescent="0.25">
      <c r="E17069" s="64"/>
    </row>
    <row r="17070" spans="5:5" x14ac:dyDescent="0.25">
      <c r="E17070" s="64"/>
    </row>
    <row r="17071" spans="5:5" x14ac:dyDescent="0.25">
      <c r="E17071"/>
    </row>
    <row r="17072" spans="5:5" x14ac:dyDescent="0.25">
      <c r="E17072"/>
    </row>
    <row r="17073" spans="5:5" x14ac:dyDescent="0.25">
      <c r="E17073" s="64"/>
    </row>
    <row r="17074" spans="5:5" x14ac:dyDescent="0.25">
      <c r="E17074" s="64"/>
    </row>
    <row r="17075" spans="5:5" x14ac:dyDescent="0.25">
      <c r="E17075"/>
    </row>
    <row r="17076" spans="5:5" x14ac:dyDescent="0.25">
      <c r="E17076" s="64"/>
    </row>
    <row r="17077" spans="5:5" x14ac:dyDescent="0.25">
      <c r="E17077"/>
    </row>
    <row r="17078" spans="5:5" x14ac:dyDescent="0.25">
      <c r="E17078"/>
    </row>
    <row r="17079" spans="5:5" x14ac:dyDescent="0.25">
      <c r="E17079" s="64"/>
    </row>
    <row r="17080" spans="5:5" x14ac:dyDescent="0.25">
      <c r="E17080" s="64"/>
    </row>
    <row r="17081" spans="5:5" x14ac:dyDescent="0.25">
      <c r="E17081" s="64"/>
    </row>
    <row r="17082" spans="5:5" x14ac:dyDescent="0.25">
      <c r="E17082"/>
    </row>
    <row r="17083" spans="5:5" x14ac:dyDescent="0.25">
      <c r="E17083" s="64"/>
    </row>
    <row r="17084" spans="5:5" x14ac:dyDescent="0.25">
      <c r="E17084"/>
    </row>
    <row r="17085" spans="5:5" x14ac:dyDescent="0.25">
      <c r="E17085" s="64"/>
    </row>
    <row r="17086" spans="5:5" x14ac:dyDescent="0.25">
      <c r="E17086" s="64"/>
    </row>
    <row r="17087" spans="5:5" x14ac:dyDescent="0.25">
      <c r="E17087" s="64"/>
    </row>
    <row r="17088" spans="5:5" x14ac:dyDescent="0.25">
      <c r="E17088"/>
    </row>
    <row r="17089" spans="5:5" x14ac:dyDescent="0.25">
      <c r="E17089" s="64"/>
    </row>
    <row r="17090" spans="5:5" x14ac:dyDescent="0.25">
      <c r="E17090" s="64"/>
    </row>
    <row r="17091" spans="5:5" x14ac:dyDescent="0.25">
      <c r="E17091" s="64"/>
    </row>
    <row r="17092" spans="5:5" x14ac:dyDescent="0.25">
      <c r="E17092" s="64"/>
    </row>
    <row r="17093" spans="5:5" x14ac:dyDescent="0.25">
      <c r="E17093" s="64"/>
    </row>
    <row r="17094" spans="5:5" x14ac:dyDescent="0.25">
      <c r="E17094" s="64"/>
    </row>
    <row r="17095" spans="5:5" x14ac:dyDescent="0.25">
      <c r="E17095" s="64"/>
    </row>
    <row r="17096" spans="5:5" x14ac:dyDescent="0.25">
      <c r="E17096" s="64"/>
    </row>
    <row r="17097" spans="5:5" x14ac:dyDescent="0.25">
      <c r="E17097" s="64"/>
    </row>
    <row r="17098" spans="5:5" x14ac:dyDescent="0.25">
      <c r="E17098" s="64"/>
    </row>
    <row r="17099" spans="5:5" x14ac:dyDescent="0.25">
      <c r="E17099" s="64"/>
    </row>
    <row r="17100" spans="5:5" x14ac:dyDescent="0.25">
      <c r="E17100" s="64"/>
    </row>
    <row r="17101" spans="5:5" x14ac:dyDescent="0.25">
      <c r="E17101" s="64"/>
    </row>
    <row r="17102" spans="5:5" x14ac:dyDescent="0.25">
      <c r="E17102" s="64"/>
    </row>
    <row r="17103" spans="5:5" x14ac:dyDescent="0.25">
      <c r="E17103" s="64"/>
    </row>
    <row r="17104" spans="5:5" x14ac:dyDescent="0.25">
      <c r="E17104"/>
    </row>
    <row r="17105" spans="5:5" x14ac:dyDescent="0.25">
      <c r="E17105" s="64"/>
    </row>
    <row r="17106" spans="5:5" x14ac:dyDescent="0.25">
      <c r="E17106" s="64"/>
    </row>
    <row r="17107" spans="5:5" x14ac:dyDescent="0.25">
      <c r="E17107" s="64"/>
    </row>
    <row r="17108" spans="5:5" x14ac:dyDescent="0.25">
      <c r="E17108" s="64"/>
    </row>
    <row r="17109" spans="5:5" x14ac:dyDescent="0.25">
      <c r="E17109" s="64"/>
    </row>
    <row r="17110" spans="5:5" x14ac:dyDescent="0.25">
      <c r="E17110"/>
    </row>
    <row r="17111" spans="5:5" x14ac:dyDescent="0.25">
      <c r="E17111" s="64"/>
    </row>
    <row r="17112" spans="5:5" x14ac:dyDescent="0.25">
      <c r="E17112"/>
    </row>
    <row r="17113" spans="5:5" x14ac:dyDescent="0.25">
      <c r="E17113" s="64"/>
    </row>
    <row r="17114" spans="5:5" x14ac:dyDescent="0.25">
      <c r="E17114" s="64"/>
    </row>
    <row r="17115" spans="5:5" x14ac:dyDescent="0.25">
      <c r="E17115" s="64"/>
    </row>
    <row r="17116" spans="5:5" x14ac:dyDescent="0.25">
      <c r="E17116" s="64"/>
    </row>
    <row r="17117" spans="5:5" x14ac:dyDescent="0.25">
      <c r="E17117"/>
    </row>
    <row r="17118" spans="5:5" x14ac:dyDescent="0.25">
      <c r="E17118" s="64"/>
    </row>
    <row r="17119" spans="5:5" x14ac:dyDescent="0.25">
      <c r="E17119" s="64"/>
    </row>
    <row r="17120" spans="5:5" x14ac:dyDescent="0.25">
      <c r="E17120" s="64"/>
    </row>
    <row r="17121" spans="5:5" x14ac:dyDescent="0.25">
      <c r="E17121"/>
    </row>
    <row r="17122" spans="5:5" x14ac:dyDescent="0.25">
      <c r="E17122"/>
    </row>
    <row r="17123" spans="5:5" x14ac:dyDescent="0.25">
      <c r="E17123" s="64"/>
    </row>
    <row r="17124" spans="5:5" x14ac:dyDescent="0.25">
      <c r="E17124"/>
    </row>
    <row r="17125" spans="5:5" x14ac:dyDescent="0.25">
      <c r="E17125" s="64"/>
    </row>
    <row r="17126" spans="5:5" x14ac:dyDescent="0.25">
      <c r="E17126"/>
    </row>
    <row r="17127" spans="5:5" x14ac:dyDescent="0.25">
      <c r="E17127" s="64"/>
    </row>
    <row r="17128" spans="5:5" x14ac:dyDescent="0.25">
      <c r="E17128" s="64"/>
    </row>
    <row r="17129" spans="5:5" x14ac:dyDescent="0.25">
      <c r="E17129" s="64"/>
    </row>
    <row r="17130" spans="5:5" x14ac:dyDescent="0.25">
      <c r="E17130" s="64"/>
    </row>
    <row r="17131" spans="5:5" x14ac:dyDescent="0.25">
      <c r="E17131"/>
    </row>
    <row r="17132" spans="5:5" x14ac:dyDescent="0.25">
      <c r="E17132" s="64"/>
    </row>
    <row r="17133" spans="5:5" x14ac:dyDescent="0.25">
      <c r="E17133" s="64"/>
    </row>
    <row r="17134" spans="5:5" x14ac:dyDescent="0.25">
      <c r="E17134" s="64"/>
    </row>
    <row r="17135" spans="5:5" x14ac:dyDescent="0.25">
      <c r="E17135" s="64"/>
    </row>
    <row r="17136" spans="5:5" x14ac:dyDescent="0.25">
      <c r="E17136" s="64"/>
    </row>
    <row r="17137" spans="5:5" x14ac:dyDescent="0.25">
      <c r="E17137" s="64"/>
    </row>
    <row r="17138" spans="5:5" x14ac:dyDescent="0.25">
      <c r="E17138" s="64"/>
    </row>
    <row r="17139" spans="5:5" x14ac:dyDescent="0.25">
      <c r="E17139" s="64"/>
    </row>
    <row r="17140" spans="5:5" x14ac:dyDescent="0.25">
      <c r="E17140" s="64"/>
    </row>
    <row r="17141" spans="5:5" x14ac:dyDescent="0.25">
      <c r="E17141" s="64"/>
    </row>
    <row r="17142" spans="5:5" x14ac:dyDescent="0.25">
      <c r="E17142" s="64"/>
    </row>
    <row r="17143" spans="5:5" x14ac:dyDescent="0.25">
      <c r="E17143" s="64"/>
    </row>
    <row r="17144" spans="5:5" x14ac:dyDescent="0.25">
      <c r="E17144" s="64"/>
    </row>
    <row r="17145" spans="5:5" x14ac:dyDescent="0.25">
      <c r="E17145" s="64"/>
    </row>
    <row r="17146" spans="5:5" x14ac:dyDescent="0.25">
      <c r="E17146" s="64"/>
    </row>
    <row r="17147" spans="5:5" x14ac:dyDescent="0.25">
      <c r="E17147" s="64"/>
    </row>
    <row r="17148" spans="5:5" x14ac:dyDescent="0.25">
      <c r="E17148" s="64"/>
    </row>
    <row r="17149" spans="5:5" x14ac:dyDescent="0.25">
      <c r="E17149" s="64"/>
    </row>
    <row r="17150" spans="5:5" x14ac:dyDescent="0.25">
      <c r="E17150" s="64"/>
    </row>
    <row r="17151" spans="5:5" x14ac:dyDescent="0.25">
      <c r="E17151" s="64"/>
    </row>
    <row r="17152" spans="5:5" x14ac:dyDescent="0.25">
      <c r="E17152" s="64"/>
    </row>
    <row r="17153" spans="5:5" x14ac:dyDescent="0.25">
      <c r="E17153"/>
    </row>
    <row r="17154" spans="5:5" x14ac:dyDescent="0.25">
      <c r="E17154" s="64"/>
    </row>
    <row r="17155" spans="5:5" x14ac:dyDescent="0.25">
      <c r="E17155" s="64"/>
    </row>
    <row r="17156" spans="5:5" x14ac:dyDescent="0.25">
      <c r="E17156" s="64"/>
    </row>
    <row r="17157" spans="5:5" x14ac:dyDescent="0.25">
      <c r="E17157" s="64"/>
    </row>
    <row r="17158" spans="5:5" x14ac:dyDescent="0.25">
      <c r="E17158" s="64"/>
    </row>
    <row r="17159" spans="5:5" x14ac:dyDescent="0.25">
      <c r="E17159" s="64"/>
    </row>
    <row r="17160" spans="5:5" x14ac:dyDescent="0.25">
      <c r="E17160" s="64"/>
    </row>
    <row r="17161" spans="5:5" x14ac:dyDescent="0.25">
      <c r="E17161" s="64"/>
    </row>
    <row r="17162" spans="5:5" x14ac:dyDescent="0.25">
      <c r="E17162"/>
    </row>
    <row r="17163" spans="5:5" x14ac:dyDescent="0.25">
      <c r="E17163" s="64"/>
    </row>
    <row r="17164" spans="5:5" x14ac:dyDescent="0.25">
      <c r="E17164" s="64"/>
    </row>
    <row r="17165" spans="5:5" x14ac:dyDescent="0.25">
      <c r="E17165" s="64"/>
    </row>
    <row r="17166" spans="5:5" x14ac:dyDescent="0.25">
      <c r="E17166" s="64"/>
    </row>
    <row r="17167" spans="5:5" x14ac:dyDescent="0.25">
      <c r="E17167" s="64"/>
    </row>
    <row r="17168" spans="5:5" x14ac:dyDescent="0.25">
      <c r="E17168"/>
    </row>
    <row r="17169" spans="5:5" x14ac:dyDescent="0.25">
      <c r="E17169" s="64"/>
    </row>
    <row r="17170" spans="5:5" x14ac:dyDescent="0.25">
      <c r="E17170" s="64"/>
    </row>
    <row r="17171" spans="5:5" x14ac:dyDescent="0.25">
      <c r="E17171" s="64"/>
    </row>
    <row r="17172" spans="5:5" x14ac:dyDescent="0.25">
      <c r="E17172" s="64"/>
    </row>
    <row r="17173" spans="5:5" x14ac:dyDescent="0.25">
      <c r="E17173"/>
    </row>
    <row r="17174" spans="5:5" x14ac:dyDescent="0.25">
      <c r="E17174"/>
    </row>
    <row r="17175" spans="5:5" x14ac:dyDescent="0.25">
      <c r="E17175"/>
    </row>
    <row r="17176" spans="5:5" x14ac:dyDescent="0.25">
      <c r="E17176" s="64"/>
    </row>
    <row r="17177" spans="5:5" x14ac:dyDescent="0.25">
      <c r="E17177" s="64"/>
    </row>
    <row r="17178" spans="5:5" x14ac:dyDescent="0.25">
      <c r="E17178" s="64"/>
    </row>
    <row r="17179" spans="5:5" x14ac:dyDescent="0.25">
      <c r="E17179" s="64"/>
    </row>
    <row r="17180" spans="5:5" x14ac:dyDescent="0.25">
      <c r="E17180" s="64"/>
    </row>
    <row r="17181" spans="5:5" x14ac:dyDescent="0.25">
      <c r="E17181" s="64"/>
    </row>
    <row r="17182" spans="5:5" x14ac:dyDescent="0.25">
      <c r="E17182" s="64"/>
    </row>
    <row r="17183" spans="5:5" x14ac:dyDescent="0.25">
      <c r="E17183" s="64"/>
    </row>
    <row r="17184" spans="5:5" x14ac:dyDescent="0.25">
      <c r="E17184"/>
    </row>
    <row r="17185" spans="5:5" x14ac:dyDescent="0.25">
      <c r="E17185" s="64"/>
    </row>
    <row r="17186" spans="5:5" x14ac:dyDescent="0.25">
      <c r="E17186" s="64"/>
    </row>
    <row r="17187" spans="5:5" x14ac:dyDescent="0.25">
      <c r="E17187" s="64"/>
    </row>
    <row r="17188" spans="5:5" x14ac:dyDescent="0.25">
      <c r="E17188" s="64"/>
    </row>
    <row r="17189" spans="5:5" x14ac:dyDescent="0.25">
      <c r="E17189"/>
    </row>
    <row r="17190" spans="5:5" x14ac:dyDescent="0.25">
      <c r="E17190" s="64"/>
    </row>
    <row r="17191" spans="5:5" x14ac:dyDescent="0.25">
      <c r="E17191" s="64"/>
    </row>
    <row r="17192" spans="5:5" x14ac:dyDescent="0.25">
      <c r="E17192" s="64"/>
    </row>
    <row r="17193" spans="5:5" x14ac:dyDescent="0.25">
      <c r="E17193" s="64"/>
    </row>
    <row r="17194" spans="5:5" x14ac:dyDescent="0.25">
      <c r="E17194" s="64"/>
    </row>
    <row r="17195" spans="5:5" x14ac:dyDescent="0.25">
      <c r="E17195" s="64"/>
    </row>
    <row r="17196" spans="5:5" x14ac:dyDescent="0.25">
      <c r="E17196" s="64"/>
    </row>
    <row r="17197" spans="5:5" x14ac:dyDescent="0.25">
      <c r="E17197" s="64"/>
    </row>
    <row r="17198" spans="5:5" x14ac:dyDescent="0.25">
      <c r="E17198" s="64"/>
    </row>
    <row r="17199" spans="5:5" x14ac:dyDescent="0.25">
      <c r="E17199" s="64"/>
    </row>
    <row r="17200" spans="5:5" x14ac:dyDescent="0.25">
      <c r="E17200" s="64"/>
    </row>
    <row r="17201" spans="5:5" x14ac:dyDescent="0.25">
      <c r="E17201" s="64"/>
    </row>
    <row r="17202" spans="5:5" x14ac:dyDescent="0.25">
      <c r="E17202"/>
    </row>
    <row r="17203" spans="5:5" x14ac:dyDescent="0.25">
      <c r="E17203"/>
    </row>
    <row r="17204" spans="5:5" x14ac:dyDescent="0.25">
      <c r="E17204" s="64"/>
    </row>
    <row r="17205" spans="5:5" x14ac:dyDescent="0.25">
      <c r="E17205"/>
    </row>
    <row r="17206" spans="5:5" x14ac:dyDescent="0.25">
      <c r="E17206" s="64"/>
    </row>
    <row r="17207" spans="5:5" x14ac:dyDescent="0.25">
      <c r="E17207" s="64"/>
    </row>
    <row r="17208" spans="5:5" x14ac:dyDescent="0.25">
      <c r="E17208" s="64"/>
    </row>
    <row r="17209" spans="5:5" x14ac:dyDescent="0.25">
      <c r="E17209" s="64"/>
    </row>
    <row r="17210" spans="5:5" x14ac:dyDescent="0.25">
      <c r="E17210" s="64"/>
    </row>
    <row r="17211" spans="5:5" x14ac:dyDescent="0.25">
      <c r="E17211" s="64"/>
    </row>
    <row r="17212" spans="5:5" x14ac:dyDescent="0.25">
      <c r="E17212" s="64"/>
    </row>
    <row r="17213" spans="5:5" x14ac:dyDescent="0.25">
      <c r="E17213" s="64"/>
    </row>
    <row r="17214" spans="5:5" x14ac:dyDescent="0.25">
      <c r="E17214" s="64"/>
    </row>
    <row r="17215" spans="5:5" x14ac:dyDescent="0.25">
      <c r="E17215" s="64"/>
    </row>
    <row r="17216" spans="5:5" x14ac:dyDescent="0.25">
      <c r="E17216" s="64"/>
    </row>
    <row r="17217" spans="5:5" x14ac:dyDescent="0.25">
      <c r="E17217" s="64"/>
    </row>
    <row r="17218" spans="5:5" x14ac:dyDescent="0.25">
      <c r="E17218" s="64"/>
    </row>
    <row r="17219" spans="5:5" x14ac:dyDescent="0.25">
      <c r="E17219" s="64"/>
    </row>
    <row r="17220" spans="5:5" x14ac:dyDescent="0.25">
      <c r="E17220" s="64"/>
    </row>
    <row r="17221" spans="5:5" x14ac:dyDescent="0.25">
      <c r="E17221" s="64"/>
    </row>
    <row r="17222" spans="5:5" x14ac:dyDescent="0.25">
      <c r="E17222" s="64"/>
    </row>
    <row r="17223" spans="5:5" x14ac:dyDescent="0.25">
      <c r="E17223"/>
    </row>
    <row r="17224" spans="5:5" x14ac:dyDescent="0.25">
      <c r="E17224" s="64"/>
    </row>
    <row r="17225" spans="5:5" x14ac:dyDescent="0.25">
      <c r="E17225" s="64"/>
    </row>
    <row r="17226" spans="5:5" x14ac:dyDescent="0.25">
      <c r="E17226" s="64"/>
    </row>
    <row r="17227" spans="5:5" x14ac:dyDescent="0.25">
      <c r="E17227"/>
    </row>
    <row r="17228" spans="5:5" x14ac:dyDescent="0.25">
      <c r="E17228" s="64"/>
    </row>
    <row r="17229" spans="5:5" x14ac:dyDescent="0.25">
      <c r="E17229" s="64"/>
    </row>
    <row r="17230" spans="5:5" x14ac:dyDescent="0.25">
      <c r="E17230" s="64"/>
    </row>
    <row r="17231" spans="5:5" x14ac:dyDescent="0.25">
      <c r="E17231"/>
    </row>
    <row r="17232" spans="5:5" x14ac:dyDescent="0.25">
      <c r="E17232" s="64"/>
    </row>
    <row r="17233" spans="5:5" x14ac:dyDescent="0.25">
      <c r="E17233" s="64"/>
    </row>
    <row r="17234" spans="5:5" x14ac:dyDescent="0.25">
      <c r="E17234" s="64"/>
    </row>
    <row r="17235" spans="5:5" x14ac:dyDescent="0.25">
      <c r="E17235" s="64"/>
    </row>
    <row r="17236" spans="5:5" x14ac:dyDescent="0.25">
      <c r="E17236" s="64"/>
    </row>
    <row r="17237" spans="5:5" x14ac:dyDescent="0.25">
      <c r="E17237" s="64"/>
    </row>
    <row r="17238" spans="5:5" x14ac:dyDescent="0.25">
      <c r="E17238" s="64"/>
    </row>
    <row r="17239" spans="5:5" x14ac:dyDescent="0.25">
      <c r="E17239" s="64"/>
    </row>
    <row r="17240" spans="5:5" x14ac:dyDescent="0.25">
      <c r="E17240" s="64"/>
    </row>
    <row r="17241" spans="5:5" x14ac:dyDescent="0.25">
      <c r="E17241" s="64"/>
    </row>
    <row r="17242" spans="5:5" x14ac:dyDescent="0.25">
      <c r="E17242" s="64"/>
    </row>
    <row r="17243" spans="5:5" x14ac:dyDescent="0.25">
      <c r="E17243" s="64"/>
    </row>
    <row r="17244" spans="5:5" x14ac:dyDescent="0.25">
      <c r="E17244" s="64"/>
    </row>
    <row r="17245" spans="5:5" x14ac:dyDescent="0.25">
      <c r="E17245" s="64"/>
    </row>
    <row r="17246" spans="5:5" x14ac:dyDescent="0.25">
      <c r="E17246" s="64"/>
    </row>
    <row r="17247" spans="5:5" x14ac:dyDescent="0.25">
      <c r="E17247" s="64"/>
    </row>
    <row r="17248" spans="5:5" x14ac:dyDescent="0.25">
      <c r="E17248" s="64"/>
    </row>
    <row r="17249" spans="5:5" x14ac:dyDescent="0.25">
      <c r="E17249" s="64"/>
    </row>
    <row r="17250" spans="5:5" x14ac:dyDescent="0.25">
      <c r="E17250" s="64"/>
    </row>
    <row r="17251" spans="5:5" x14ac:dyDescent="0.25">
      <c r="E17251" s="64"/>
    </row>
    <row r="17252" spans="5:5" x14ac:dyDescent="0.25">
      <c r="E17252"/>
    </row>
    <row r="17253" spans="5:5" x14ac:dyDescent="0.25">
      <c r="E17253" s="64"/>
    </row>
    <row r="17254" spans="5:5" x14ac:dyDescent="0.25">
      <c r="E17254" s="64"/>
    </row>
    <row r="17255" spans="5:5" x14ac:dyDescent="0.25">
      <c r="E17255" s="64"/>
    </row>
    <row r="17256" spans="5:5" x14ac:dyDescent="0.25">
      <c r="E17256" s="64"/>
    </row>
    <row r="17257" spans="5:5" x14ac:dyDescent="0.25">
      <c r="E17257" s="64"/>
    </row>
    <row r="17258" spans="5:5" x14ac:dyDescent="0.25">
      <c r="E17258" s="64"/>
    </row>
    <row r="17259" spans="5:5" x14ac:dyDescent="0.25">
      <c r="E17259" s="64"/>
    </row>
    <row r="17260" spans="5:5" x14ac:dyDescent="0.25">
      <c r="E17260" s="64"/>
    </row>
    <row r="17261" spans="5:5" x14ac:dyDescent="0.25">
      <c r="E17261" s="64"/>
    </row>
    <row r="17262" spans="5:5" x14ac:dyDescent="0.25">
      <c r="E17262" s="64"/>
    </row>
    <row r="17263" spans="5:5" x14ac:dyDescent="0.25">
      <c r="E17263"/>
    </row>
    <row r="17264" spans="5:5" x14ac:dyDescent="0.25">
      <c r="E17264" s="64"/>
    </row>
    <row r="17265" spans="5:5" x14ac:dyDescent="0.25">
      <c r="E17265" s="64"/>
    </row>
    <row r="17266" spans="5:5" x14ac:dyDescent="0.25">
      <c r="E17266" s="64"/>
    </row>
    <row r="17267" spans="5:5" x14ac:dyDescent="0.25">
      <c r="E17267"/>
    </row>
    <row r="17268" spans="5:5" x14ac:dyDescent="0.25">
      <c r="E17268" s="64"/>
    </row>
    <row r="17269" spans="5:5" x14ac:dyDescent="0.25">
      <c r="E17269" s="64"/>
    </row>
    <row r="17270" spans="5:5" x14ac:dyDescent="0.25">
      <c r="E17270" s="64"/>
    </row>
    <row r="17271" spans="5:5" x14ac:dyDescent="0.25">
      <c r="E17271"/>
    </row>
    <row r="17272" spans="5:5" x14ac:dyDescent="0.25">
      <c r="E17272" s="64"/>
    </row>
    <row r="17273" spans="5:5" x14ac:dyDescent="0.25">
      <c r="E17273"/>
    </row>
    <row r="17274" spans="5:5" x14ac:dyDescent="0.25">
      <c r="E17274" s="64"/>
    </row>
    <row r="17275" spans="5:5" x14ac:dyDescent="0.25">
      <c r="E17275" s="64"/>
    </row>
    <row r="17276" spans="5:5" x14ac:dyDescent="0.25">
      <c r="E17276" s="64"/>
    </row>
    <row r="17277" spans="5:5" x14ac:dyDescent="0.25">
      <c r="E17277"/>
    </row>
    <row r="17278" spans="5:5" x14ac:dyDescent="0.25">
      <c r="E17278" s="64"/>
    </row>
    <row r="17279" spans="5:5" x14ac:dyDescent="0.25">
      <c r="E17279"/>
    </row>
    <row r="17280" spans="5:5" x14ac:dyDescent="0.25">
      <c r="E17280"/>
    </row>
    <row r="17281" spans="5:5" x14ac:dyDescent="0.25">
      <c r="E17281" s="64"/>
    </row>
    <row r="17282" spans="5:5" x14ac:dyDescent="0.25">
      <c r="E17282" s="64"/>
    </row>
    <row r="17283" spans="5:5" x14ac:dyDescent="0.25">
      <c r="E17283" s="64"/>
    </row>
    <row r="17284" spans="5:5" x14ac:dyDescent="0.25">
      <c r="E17284" s="64"/>
    </row>
    <row r="17285" spans="5:5" x14ac:dyDescent="0.25">
      <c r="E17285" s="64"/>
    </row>
    <row r="17286" spans="5:5" x14ac:dyDescent="0.25">
      <c r="E17286" s="64"/>
    </row>
    <row r="17287" spans="5:5" x14ac:dyDescent="0.25">
      <c r="E17287"/>
    </row>
    <row r="17288" spans="5:5" x14ac:dyDescent="0.25">
      <c r="E17288"/>
    </row>
    <row r="17289" spans="5:5" x14ac:dyDescent="0.25">
      <c r="E17289" s="64"/>
    </row>
    <row r="17290" spans="5:5" x14ac:dyDescent="0.25">
      <c r="E17290" s="64"/>
    </row>
    <row r="17291" spans="5:5" x14ac:dyDescent="0.25">
      <c r="E17291" s="64"/>
    </row>
    <row r="17292" spans="5:5" x14ac:dyDescent="0.25">
      <c r="E17292" s="64"/>
    </row>
    <row r="17293" spans="5:5" x14ac:dyDescent="0.25">
      <c r="E17293" s="64"/>
    </row>
    <row r="17294" spans="5:5" x14ac:dyDescent="0.25">
      <c r="E17294" s="64"/>
    </row>
    <row r="17295" spans="5:5" x14ac:dyDescent="0.25">
      <c r="E17295" s="64"/>
    </row>
    <row r="17296" spans="5:5" x14ac:dyDescent="0.25">
      <c r="E17296"/>
    </row>
    <row r="17297" spans="5:5" x14ac:dyDescent="0.25">
      <c r="E17297" s="64"/>
    </row>
    <row r="17298" spans="5:5" x14ac:dyDescent="0.25">
      <c r="E17298" s="64"/>
    </row>
    <row r="17299" spans="5:5" x14ac:dyDescent="0.25">
      <c r="E17299" s="64"/>
    </row>
    <row r="17300" spans="5:5" x14ac:dyDescent="0.25">
      <c r="E17300" s="64"/>
    </row>
    <row r="17301" spans="5:5" x14ac:dyDescent="0.25">
      <c r="E17301" s="64"/>
    </row>
    <row r="17302" spans="5:5" x14ac:dyDescent="0.25">
      <c r="E17302" s="64"/>
    </row>
    <row r="17303" spans="5:5" x14ac:dyDescent="0.25">
      <c r="E17303" s="64"/>
    </row>
    <row r="17304" spans="5:5" x14ac:dyDescent="0.25">
      <c r="E17304" s="64"/>
    </row>
    <row r="17305" spans="5:5" x14ac:dyDescent="0.25">
      <c r="E17305"/>
    </row>
    <row r="17306" spans="5:5" x14ac:dyDescent="0.25">
      <c r="E17306" s="64"/>
    </row>
    <row r="17307" spans="5:5" x14ac:dyDescent="0.25">
      <c r="E17307"/>
    </row>
    <row r="17308" spans="5:5" x14ac:dyDescent="0.25">
      <c r="E17308" s="64"/>
    </row>
    <row r="17309" spans="5:5" x14ac:dyDescent="0.25">
      <c r="E17309" s="64"/>
    </row>
    <row r="17310" spans="5:5" x14ac:dyDescent="0.25">
      <c r="E17310" s="64"/>
    </row>
    <row r="17311" spans="5:5" x14ac:dyDescent="0.25">
      <c r="E17311"/>
    </row>
    <row r="17312" spans="5:5" x14ac:dyDescent="0.25">
      <c r="E17312" s="64"/>
    </row>
    <row r="17313" spans="5:5" x14ac:dyDescent="0.25">
      <c r="E17313" s="64"/>
    </row>
    <row r="17314" spans="5:5" x14ac:dyDescent="0.25">
      <c r="E17314" s="64"/>
    </row>
    <row r="17315" spans="5:5" x14ac:dyDescent="0.25">
      <c r="E17315" s="64"/>
    </row>
    <row r="17316" spans="5:5" x14ac:dyDescent="0.25">
      <c r="E17316" s="64"/>
    </row>
    <row r="17317" spans="5:5" x14ac:dyDescent="0.25">
      <c r="E17317" s="64"/>
    </row>
    <row r="17318" spans="5:5" x14ac:dyDescent="0.25">
      <c r="E17318" s="64"/>
    </row>
    <row r="17319" spans="5:5" x14ac:dyDescent="0.25">
      <c r="E17319" s="64"/>
    </row>
    <row r="17320" spans="5:5" x14ac:dyDescent="0.25">
      <c r="E17320" s="64"/>
    </row>
    <row r="17321" spans="5:5" x14ac:dyDescent="0.25">
      <c r="E17321" s="64"/>
    </row>
    <row r="17322" spans="5:5" x14ac:dyDescent="0.25">
      <c r="E17322" s="64"/>
    </row>
    <row r="17323" spans="5:5" x14ac:dyDescent="0.25">
      <c r="E17323"/>
    </row>
    <row r="17324" spans="5:5" x14ac:dyDescent="0.25">
      <c r="E17324" s="64"/>
    </row>
    <row r="17325" spans="5:5" x14ac:dyDescent="0.25">
      <c r="E17325" s="64"/>
    </row>
    <row r="17326" spans="5:5" x14ac:dyDescent="0.25">
      <c r="E17326"/>
    </row>
    <row r="17327" spans="5:5" x14ac:dyDescent="0.25">
      <c r="E17327" s="64"/>
    </row>
    <row r="17328" spans="5:5" x14ac:dyDescent="0.25">
      <c r="E17328" s="64"/>
    </row>
    <row r="17329" spans="5:5" x14ac:dyDescent="0.25">
      <c r="E17329"/>
    </row>
    <row r="17330" spans="5:5" x14ac:dyDescent="0.25">
      <c r="E17330" s="64"/>
    </row>
    <row r="17331" spans="5:5" x14ac:dyDescent="0.25">
      <c r="E17331" s="64"/>
    </row>
    <row r="17332" spans="5:5" x14ac:dyDescent="0.25">
      <c r="E17332" s="64"/>
    </row>
    <row r="17333" spans="5:5" x14ac:dyDescent="0.25">
      <c r="E17333" s="64"/>
    </row>
    <row r="17334" spans="5:5" x14ac:dyDescent="0.25">
      <c r="E17334" s="64"/>
    </row>
    <row r="17335" spans="5:5" x14ac:dyDescent="0.25">
      <c r="E17335" s="64"/>
    </row>
    <row r="17336" spans="5:5" x14ac:dyDescent="0.25">
      <c r="E17336" s="64"/>
    </row>
    <row r="17337" spans="5:5" x14ac:dyDescent="0.25">
      <c r="E17337" s="64"/>
    </row>
    <row r="17338" spans="5:5" x14ac:dyDescent="0.25">
      <c r="E17338" s="64"/>
    </row>
    <row r="17339" spans="5:5" x14ac:dyDescent="0.25">
      <c r="E17339" s="64"/>
    </row>
    <row r="17340" spans="5:5" x14ac:dyDescent="0.25">
      <c r="E17340" s="64"/>
    </row>
    <row r="17341" spans="5:5" x14ac:dyDescent="0.25">
      <c r="E17341" s="64"/>
    </row>
    <row r="17342" spans="5:5" x14ac:dyDescent="0.25">
      <c r="E17342" s="64"/>
    </row>
    <row r="17343" spans="5:5" x14ac:dyDescent="0.25">
      <c r="E17343" s="64"/>
    </row>
    <row r="17344" spans="5:5" x14ac:dyDescent="0.25">
      <c r="E17344" s="64"/>
    </row>
    <row r="17345" spans="5:5" x14ac:dyDescent="0.25">
      <c r="E17345" s="64"/>
    </row>
    <row r="17346" spans="5:5" x14ac:dyDescent="0.25">
      <c r="E17346"/>
    </row>
    <row r="17347" spans="5:5" x14ac:dyDescent="0.25">
      <c r="E17347" s="64"/>
    </row>
    <row r="17348" spans="5:5" x14ac:dyDescent="0.25">
      <c r="E17348" s="64"/>
    </row>
    <row r="17349" spans="5:5" x14ac:dyDescent="0.25">
      <c r="E17349" s="64"/>
    </row>
    <row r="17350" spans="5:5" x14ac:dyDescent="0.25">
      <c r="E17350" s="64"/>
    </row>
    <row r="17351" spans="5:5" x14ac:dyDescent="0.25">
      <c r="E17351" s="64"/>
    </row>
    <row r="17352" spans="5:5" x14ac:dyDescent="0.25">
      <c r="E17352" s="64"/>
    </row>
    <row r="17353" spans="5:5" x14ac:dyDescent="0.25">
      <c r="E17353" s="64"/>
    </row>
    <row r="17354" spans="5:5" x14ac:dyDescent="0.25">
      <c r="E17354" s="64"/>
    </row>
    <row r="17355" spans="5:5" x14ac:dyDescent="0.25">
      <c r="E17355" s="64"/>
    </row>
    <row r="17356" spans="5:5" x14ac:dyDescent="0.25">
      <c r="E17356" s="64"/>
    </row>
    <row r="17357" spans="5:5" x14ac:dyDescent="0.25">
      <c r="E17357" s="64"/>
    </row>
    <row r="17358" spans="5:5" x14ac:dyDescent="0.25">
      <c r="E17358" s="64"/>
    </row>
    <row r="17359" spans="5:5" x14ac:dyDescent="0.25">
      <c r="E17359" s="64"/>
    </row>
    <row r="17360" spans="5:5" x14ac:dyDescent="0.25">
      <c r="E17360" s="64"/>
    </row>
    <row r="17361" spans="5:5" x14ac:dyDescent="0.25">
      <c r="E17361" s="64"/>
    </row>
    <row r="17362" spans="5:5" x14ac:dyDescent="0.25">
      <c r="E17362" s="64"/>
    </row>
    <row r="17363" spans="5:5" x14ac:dyDescent="0.25">
      <c r="E17363" s="64"/>
    </row>
    <row r="17364" spans="5:5" x14ac:dyDescent="0.25">
      <c r="E17364" s="64"/>
    </row>
    <row r="17365" spans="5:5" x14ac:dyDescent="0.25">
      <c r="E17365" s="64"/>
    </row>
    <row r="17366" spans="5:5" x14ac:dyDescent="0.25">
      <c r="E17366" s="64"/>
    </row>
    <row r="17367" spans="5:5" x14ac:dyDescent="0.25">
      <c r="E17367" s="64"/>
    </row>
    <row r="17368" spans="5:5" x14ac:dyDescent="0.25">
      <c r="E17368"/>
    </row>
    <row r="17369" spans="5:5" x14ac:dyDescent="0.25">
      <c r="E17369" s="64"/>
    </row>
    <row r="17370" spans="5:5" x14ac:dyDescent="0.25">
      <c r="E17370" s="64"/>
    </row>
    <row r="17371" spans="5:5" x14ac:dyDescent="0.25">
      <c r="E17371" s="64"/>
    </row>
    <row r="17372" spans="5:5" x14ac:dyDescent="0.25">
      <c r="E17372" s="64"/>
    </row>
    <row r="17373" spans="5:5" x14ac:dyDescent="0.25">
      <c r="E17373" s="64"/>
    </row>
    <row r="17374" spans="5:5" x14ac:dyDescent="0.25">
      <c r="E17374" s="64"/>
    </row>
    <row r="17375" spans="5:5" x14ac:dyDescent="0.25">
      <c r="E17375" s="64"/>
    </row>
    <row r="17376" spans="5:5" x14ac:dyDescent="0.25">
      <c r="E17376"/>
    </row>
    <row r="17377" spans="5:5" x14ac:dyDescent="0.25">
      <c r="E17377" s="64"/>
    </row>
    <row r="17378" spans="5:5" x14ac:dyDescent="0.25">
      <c r="E17378" s="64"/>
    </row>
    <row r="17379" spans="5:5" x14ac:dyDescent="0.25">
      <c r="E17379" s="64"/>
    </row>
    <row r="17380" spans="5:5" x14ac:dyDescent="0.25">
      <c r="E17380" s="64"/>
    </row>
    <row r="17381" spans="5:5" x14ac:dyDescent="0.25">
      <c r="E17381" s="64"/>
    </row>
    <row r="17382" spans="5:5" x14ac:dyDescent="0.25">
      <c r="E17382" s="64"/>
    </row>
    <row r="17383" spans="5:5" x14ac:dyDescent="0.25">
      <c r="E17383" s="64"/>
    </row>
    <row r="17384" spans="5:5" x14ac:dyDescent="0.25">
      <c r="E17384" s="64"/>
    </row>
    <row r="17385" spans="5:5" x14ac:dyDescent="0.25">
      <c r="E17385" s="64"/>
    </row>
    <row r="17386" spans="5:5" x14ac:dyDescent="0.25">
      <c r="E17386"/>
    </row>
    <row r="17387" spans="5:5" x14ac:dyDescent="0.25">
      <c r="E17387" s="64"/>
    </row>
    <row r="17388" spans="5:5" x14ac:dyDescent="0.25">
      <c r="E17388" s="64"/>
    </row>
    <row r="17389" spans="5:5" x14ac:dyDescent="0.25">
      <c r="E17389" s="64"/>
    </row>
    <row r="17390" spans="5:5" x14ac:dyDescent="0.25">
      <c r="E17390" s="64"/>
    </row>
    <row r="17391" spans="5:5" x14ac:dyDescent="0.25">
      <c r="E17391" s="64"/>
    </row>
    <row r="17392" spans="5:5" x14ac:dyDescent="0.25">
      <c r="E17392" s="64"/>
    </row>
    <row r="17393" spans="5:5" x14ac:dyDescent="0.25">
      <c r="E17393" s="64"/>
    </row>
    <row r="17394" spans="5:5" x14ac:dyDescent="0.25">
      <c r="E17394" s="64"/>
    </row>
    <row r="17395" spans="5:5" x14ac:dyDescent="0.25">
      <c r="E17395" s="64"/>
    </row>
    <row r="17396" spans="5:5" x14ac:dyDescent="0.25">
      <c r="E17396" s="64"/>
    </row>
    <row r="17397" spans="5:5" x14ac:dyDescent="0.25">
      <c r="E17397"/>
    </row>
    <row r="17398" spans="5:5" x14ac:dyDescent="0.25">
      <c r="E17398" s="64"/>
    </row>
    <row r="17399" spans="5:5" x14ac:dyDescent="0.25">
      <c r="E17399" s="64"/>
    </row>
    <row r="17400" spans="5:5" x14ac:dyDescent="0.25">
      <c r="E17400"/>
    </row>
    <row r="17401" spans="5:5" x14ac:dyDescent="0.25">
      <c r="E17401" s="64"/>
    </row>
    <row r="17402" spans="5:5" x14ac:dyDescent="0.25">
      <c r="E17402" s="64"/>
    </row>
    <row r="17403" spans="5:5" x14ac:dyDescent="0.25">
      <c r="E17403" s="64"/>
    </row>
    <row r="17404" spans="5:5" x14ac:dyDescent="0.25">
      <c r="E17404"/>
    </row>
    <row r="17405" spans="5:5" x14ac:dyDescent="0.25">
      <c r="E17405" s="64"/>
    </row>
    <row r="17406" spans="5:5" x14ac:dyDescent="0.25">
      <c r="E17406" s="64"/>
    </row>
    <row r="17407" spans="5:5" x14ac:dyDescent="0.25">
      <c r="E17407" s="64"/>
    </row>
    <row r="17408" spans="5:5" x14ac:dyDescent="0.25">
      <c r="E17408" s="64"/>
    </row>
    <row r="17409" spans="5:5" x14ac:dyDescent="0.25">
      <c r="E17409" s="64"/>
    </row>
    <row r="17410" spans="5:5" x14ac:dyDescent="0.25">
      <c r="E17410"/>
    </row>
    <row r="17411" spans="5:5" x14ac:dyDescent="0.25">
      <c r="E17411" s="64"/>
    </row>
    <row r="17412" spans="5:5" x14ac:dyDescent="0.25">
      <c r="E17412" s="64"/>
    </row>
    <row r="17413" spans="5:5" x14ac:dyDescent="0.25">
      <c r="E17413"/>
    </row>
    <row r="17414" spans="5:5" x14ac:dyDescent="0.25">
      <c r="E17414"/>
    </row>
    <row r="17415" spans="5:5" x14ac:dyDescent="0.25">
      <c r="E17415"/>
    </row>
    <row r="17416" spans="5:5" x14ac:dyDescent="0.25">
      <c r="E17416" s="64"/>
    </row>
    <row r="17417" spans="5:5" x14ac:dyDescent="0.25">
      <c r="E17417"/>
    </row>
    <row r="17418" spans="5:5" x14ac:dyDescent="0.25">
      <c r="E17418"/>
    </row>
    <row r="17419" spans="5:5" x14ac:dyDescent="0.25">
      <c r="E17419" s="64"/>
    </row>
    <row r="17420" spans="5:5" x14ac:dyDescent="0.25">
      <c r="E17420" s="64"/>
    </row>
    <row r="17421" spans="5:5" x14ac:dyDescent="0.25">
      <c r="E17421" s="64"/>
    </row>
    <row r="17422" spans="5:5" x14ac:dyDescent="0.25">
      <c r="E17422" s="64"/>
    </row>
    <row r="17423" spans="5:5" x14ac:dyDescent="0.25">
      <c r="E17423" s="64"/>
    </row>
    <row r="17424" spans="5:5" x14ac:dyDescent="0.25">
      <c r="E17424" s="64"/>
    </row>
    <row r="17425" spans="5:5" x14ac:dyDescent="0.25">
      <c r="E17425" s="64"/>
    </row>
    <row r="17426" spans="5:5" x14ac:dyDescent="0.25">
      <c r="E17426" s="64"/>
    </row>
    <row r="17427" spans="5:5" x14ac:dyDescent="0.25">
      <c r="E17427" s="64"/>
    </row>
    <row r="17428" spans="5:5" x14ac:dyDescent="0.25">
      <c r="E17428" s="64"/>
    </row>
    <row r="17429" spans="5:5" x14ac:dyDescent="0.25">
      <c r="E17429" s="64"/>
    </row>
    <row r="17430" spans="5:5" x14ac:dyDescent="0.25">
      <c r="E17430" s="64"/>
    </row>
    <row r="17431" spans="5:5" x14ac:dyDescent="0.25">
      <c r="E17431" s="64"/>
    </row>
    <row r="17432" spans="5:5" x14ac:dyDescent="0.25">
      <c r="E17432" s="64"/>
    </row>
    <row r="17433" spans="5:5" x14ac:dyDescent="0.25">
      <c r="E17433"/>
    </row>
    <row r="17434" spans="5:5" x14ac:dyDescent="0.25">
      <c r="E17434" s="64"/>
    </row>
    <row r="17435" spans="5:5" x14ac:dyDescent="0.25">
      <c r="E17435" s="64"/>
    </row>
    <row r="17436" spans="5:5" x14ac:dyDescent="0.25">
      <c r="E17436" s="64"/>
    </row>
    <row r="17437" spans="5:5" x14ac:dyDescent="0.25">
      <c r="E17437" s="64"/>
    </row>
    <row r="17438" spans="5:5" x14ac:dyDescent="0.25">
      <c r="E17438" s="64"/>
    </row>
    <row r="17439" spans="5:5" x14ac:dyDescent="0.25">
      <c r="E17439" s="64"/>
    </row>
    <row r="17440" spans="5:5" x14ac:dyDescent="0.25">
      <c r="E17440" s="64"/>
    </row>
    <row r="17441" spans="5:5" x14ac:dyDescent="0.25">
      <c r="E17441" s="64"/>
    </row>
    <row r="17442" spans="5:5" x14ac:dyDescent="0.25">
      <c r="E17442" s="64"/>
    </row>
    <row r="17443" spans="5:5" x14ac:dyDescent="0.25">
      <c r="E17443" s="64"/>
    </row>
    <row r="17444" spans="5:5" x14ac:dyDescent="0.25">
      <c r="E17444" s="64"/>
    </row>
    <row r="17445" spans="5:5" x14ac:dyDescent="0.25">
      <c r="E17445" s="64"/>
    </row>
    <row r="17446" spans="5:5" x14ac:dyDescent="0.25">
      <c r="E17446" s="64"/>
    </row>
    <row r="17447" spans="5:5" x14ac:dyDescent="0.25">
      <c r="E17447" s="64"/>
    </row>
    <row r="17448" spans="5:5" x14ac:dyDescent="0.25">
      <c r="E17448" s="64"/>
    </row>
    <row r="17449" spans="5:5" x14ac:dyDescent="0.25">
      <c r="E17449" s="64"/>
    </row>
    <row r="17450" spans="5:5" x14ac:dyDescent="0.25">
      <c r="E17450" s="64"/>
    </row>
    <row r="17451" spans="5:5" x14ac:dyDescent="0.25">
      <c r="E17451" s="64"/>
    </row>
    <row r="17452" spans="5:5" x14ac:dyDescent="0.25">
      <c r="E17452" s="64"/>
    </row>
    <row r="17453" spans="5:5" x14ac:dyDescent="0.25">
      <c r="E17453" s="64"/>
    </row>
    <row r="17454" spans="5:5" x14ac:dyDescent="0.25">
      <c r="E17454" s="64"/>
    </row>
    <row r="17455" spans="5:5" x14ac:dyDescent="0.25">
      <c r="E17455" s="64"/>
    </row>
    <row r="17456" spans="5:5" x14ac:dyDescent="0.25">
      <c r="E17456" s="64"/>
    </row>
    <row r="17457" spans="5:5" x14ac:dyDescent="0.25">
      <c r="E17457"/>
    </row>
    <row r="17458" spans="5:5" x14ac:dyDescent="0.25">
      <c r="E17458" s="64"/>
    </row>
    <row r="17459" spans="5:5" x14ac:dyDescent="0.25">
      <c r="E17459" s="64"/>
    </row>
    <row r="17460" spans="5:5" x14ac:dyDescent="0.25">
      <c r="E17460" s="64"/>
    </row>
    <row r="17461" spans="5:5" x14ac:dyDescent="0.25">
      <c r="E17461" s="64"/>
    </row>
    <row r="17462" spans="5:5" x14ac:dyDescent="0.25">
      <c r="E17462" s="64"/>
    </row>
    <row r="17463" spans="5:5" x14ac:dyDescent="0.25">
      <c r="E17463" s="64"/>
    </row>
    <row r="17464" spans="5:5" x14ac:dyDescent="0.25">
      <c r="E17464" s="64"/>
    </row>
    <row r="17465" spans="5:5" x14ac:dyDescent="0.25">
      <c r="E17465" s="64"/>
    </row>
    <row r="17466" spans="5:5" x14ac:dyDescent="0.25">
      <c r="E17466" s="64"/>
    </row>
    <row r="17467" spans="5:5" x14ac:dyDescent="0.25">
      <c r="E17467"/>
    </row>
    <row r="17468" spans="5:5" x14ac:dyDescent="0.25">
      <c r="E17468" s="64"/>
    </row>
    <row r="17469" spans="5:5" x14ac:dyDescent="0.25">
      <c r="E17469" s="64"/>
    </row>
    <row r="17470" spans="5:5" x14ac:dyDescent="0.25">
      <c r="E17470" s="64"/>
    </row>
    <row r="17471" spans="5:5" x14ac:dyDescent="0.25">
      <c r="E17471" s="64"/>
    </row>
    <row r="17472" spans="5:5" x14ac:dyDescent="0.25">
      <c r="E17472" s="64"/>
    </row>
    <row r="17473" spans="5:5" x14ac:dyDescent="0.25">
      <c r="E17473" s="64"/>
    </row>
    <row r="17474" spans="5:5" x14ac:dyDescent="0.25">
      <c r="E17474" s="64"/>
    </row>
    <row r="17475" spans="5:5" x14ac:dyDescent="0.25">
      <c r="E17475" s="64"/>
    </row>
    <row r="17476" spans="5:5" x14ac:dyDescent="0.25">
      <c r="E17476" s="64"/>
    </row>
    <row r="17477" spans="5:5" x14ac:dyDescent="0.25">
      <c r="E17477"/>
    </row>
    <row r="17478" spans="5:5" x14ac:dyDescent="0.25">
      <c r="E17478" s="64"/>
    </row>
    <row r="17479" spans="5:5" x14ac:dyDescent="0.25">
      <c r="E17479" s="64"/>
    </row>
    <row r="17480" spans="5:5" x14ac:dyDescent="0.25">
      <c r="E17480" s="64"/>
    </row>
    <row r="17481" spans="5:5" x14ac:dyDescent="0.25">
      <c r="E17481" s="64"/>
    </row>
    <row r="17482" spans="5:5" x14ac:dyDescent="0.25">
      <c r="E17482" s="64"/>
    </row>
    <row r="17483" spans="5:5" x14ac:dyDescent="0.25">
      <c r="E17483" s="64"/>
    </row>
    <row r="17484" spans="5:5" x14ac:dyDescent="0.25">
      <c r="E17484" s="64"/>
    </row>
    <row r="17485" spans="5:5" x14ac:dyDescent="0.25">
      <c r="E17485" s="64"/>
    </row>
    <row r="17486" spans="5:5" x14ac:dyDescent="0.25">
      <c r="E17486" s="64"/>
    </row>
    <row r="17487" spans="5:5" x14ac:dyDescent="0.25">
      <c r="E17487"/>
    </row>
    <row r="17488" spans="5:5" x14ac:dyDescent="0.25">
      <c r="E17488" s="64"/>
    </row>
    <row r="17489" spans="5:5" x14ac:dyDescent="0.25">
      <c r="E17489" s="64"/>
    </row>
    <row r="17490" spans="5:5" x14ac:dyDescent="0.25">
      <c r="E17490" s="64"/>
    </row>
    <row r="17491" spans="5:5" x14ac:dyDescent="0.25">
      <c r="E17491" s="64"/>
    </row>
    <row r="17492" spans="5:5" x14ac:dyDescent="0.25">
      <c r="E17492" s="64"/>
    </row>
    <row r="17493" spans="5:5" x14ac:dyDescent="0.25">
      <c r="E17493" s="64"/>
    </row>
    <row r="17494" spans="5:5" x14ac:dyDescent="0.25">
      <c r="E17494" s="64"/>
    </row>
    <row r="17495" spans="5:5" x14ac:dyDescent="0.25">
      <c r="E17495" s="64"/>
    </row>
    <row r="17496" spans="5:5" x14ac:dyDescent="0.25">
      <c r="E17496" s="64"/>
    </row>
    <row r="17497" spans="5:5" x14ac:dyDescent="0.25">
      <c r="E17497" s="64"/>
    </row>
    <row r="17498" spans="5:5" x14ac:dyDescent="0.25">
      <c r="E17498"/>
    </row>
    <row r="17499" spans="5:5" x14ac:dyDescent="0.25">
      <c r="E17499" s="64"/>
    </row>
    <row r="17500" spans="5:5" x14ac:dyDescent="0.25">
      <c r="E17500" s="64"/>
    </row>
    <row r="17501" spans="5:5" x14ac:dyDescent="0.25">
      <c r="E17501" s="64"/>
    </row>
    <row r="17502" spans="5:5" x14ac:dyDescent="0.25">
      <c r="E17502" s="64"/>
    </row>
    <row r="17503" spans="5:5" x14ac:dyDescent="0.25">
      <c r="E17503"/>
    </row>
    <row r="17504" spans="5:5" x14ac:dyDescent="0.25">
      <c r="E17504" s="64"/>
    </row>
    <row r="17505" spans="5:5" x14ac:dyDescent="0.25">
      <c r="E17505"/>
    </row>
    <row r="17506" spans="5:5" x14ac:dyDescent="0.25">
      <c r="E17506"/>
    </row>
    <row r="17507" spans="5:5" x14ac:dyDescent="0.25">
      <c r="E17507"/>
    </row>
    <row r="17508" spans="5:5" x14ac:dyDescent="0.25">
      <c r="E17508" s="64"/>
    </row>
    <row r="17509" spans="5:5" x14ac:dyDescent="0.25">
      <c r="E17509" s="64"/>
    </row>
    <row r="17510" spans="5:5" x14ac:dyDescent="0.25">
      <c r="E17510" s="64"/>
    </row>
    <row r="17511" spans="5:5" x14ac:dyDescent="0.25">
      <c r="E17511" s="64"/>
    </row>
    <row r="17512" spans="5:5" x14ac:dyDescent="0.25">
      <c r="E17512" s="64"/>
    </row>
    <row r="17513" spans="5:5" x14ac:dyDescent="0.25">
      <c r="E17513" s="64"/>
    </row>
    <row r="17514" spans="5:5" x14ac:dyDescent="0.25">
      <c r="E17514" s="64"/>
    </row>
    <row r="17515" spans="5:5" x14ac:dyDescent="0.25">
      <c r="E17515" s="64"/>
    </row>
    <row r="17516" spans="5:5" x14ac:dyDescent="0.25">
      <c r="E17516" s="64"/>
    </row>
    <row r="17517" spans="5:5" x14ac:dyDescent="0.25">
      <c r="E17517"/>
    </row>
    <row r="17518" spans="5:5" x14ac:dyDescent="0.25">
      <c r="E17518" s="64"/>
    </row>
    <row r="17519" spans="5:5" x14ac:dyDescent="0.25">
      <c r="E17519" s="64"/>
    </row>
    <row r="17520" spans="5:5" x14ac:dyDescent="0.25">
      <c r="E17520" s="64"/>
    </row>
    <row r="17521" spans="5:5" x14ac:dyDescent="0.25">
      <c r="E17521" s="64"/>
    </row>
    <row r="17522" spans="5:5" x14ac:dyDescent="0.25">
      <c r="E17522" s="64"/>
    </row>
    <row r="17523" spans="5:5" x14ac:dyDescent="0.25">
      <c r="E17523" s="64"/>
    </row>
    <row r="17524" spans="5:5" x14ac:dyDescent="0.25">
      <c r="E17524" s="64"/>
    </row>
    <row r="17525" spans="5:5" x14ac:dyDescent="0.25">
      <c r="E17525" s="64"/>
    </row>
    <row r="17526" spans="5:5" x14ac:dyDescent="0.25">
      <c r="E17526" s="64"/>
    </row>
    <row r="17527" spans="5:5" x14ac:dyDescent="0.25">
      <c r="E17527" s="64"/>
    </row>
    <row r="17528" spans="5:5" x14ac:dyDescent="0.25">
      <c r="E17528" s="64"/>
    </row>
    <row r="17529" spans="5:5" x14ac:dyDescent="0.25">
      <c r="E17529" s="64"/>
    </row>
    <row r="17530" spans="5:5" x14ac:dyDescent="0.25">
      <c r="E17530" s="64"/>
    </row>
    <row r="17531" spans="5:5" x14ac:dyDescent="0.25">
      <c r="E17531" s="64"/>
    </row>
    <row r="17532" spans="5:5" x14ac:dyDescent="0.25">
      <c r="E17532" s="64"/>
    </row>
    <row r="17533" spans="5:5" x14ac:dyDescent="0.25">
      <c r="E17533" s="64"/>
    </row>
    <row r="17534" spans="5:5" x14ac:dyDescent="0.25">
      <c r="E17534" s="64"/>
    </row>
    <row r="17535" spans="5:5" x14ac:dyDescent="0.25">
      <c r="E17535" s="64"/>
    </row>
    <row r="17536" spans="5:5" x14ac:dyDescent="0.25">
      <c r="E17536"/>
    </row>
    <row r="17537" spans="5:5" x14ac:dyDescent="0.25">
      <c r="E17537" s="64"/>
    </row>
    <row r="17538" spans="5:5" x14ac:dyDescent="0.25">
      <c r="E17538" s="64"/>
    </row>
    <row r="17539" spans="5:5" x14ac:dyDescent="0.25">
      <c r="E17539" s="64"/>
    </row>
    <row r="17540" spans="5:5" x14ac:dyDescent="0.25">
      <c r="E17540" s="64"/>
    </row>
    <row r="17541" spans="5:5" x14ac:dyDescent="0.25">
      <c r="E17541"/>
    </row>
    <row r="17542" spans="5:5" x14ac:dyDescent="0.25">
      <c r="E17542" s="64"/>
    </row>
    <row r="17543" spans="5:5" x14ac:dyDescent="0.25">
      <c r="E17543"/>
    </row>
    <row r="17544" spans="5:5" x14ac:dyDescent="0.25">
      <c r="E17544" s="64"/>
    </row>
    <row r="17545" spans="5:5" x14ac:dyDescent="0.25">
      <c r="E17545" s="64"/>
    </row>
    <row r="17546" spans="5:5" x14ac:dyDescent="0.25">
      <c r="E17546" s="64"/>
    </row>
    <row r="17547" spans="5:5" x14ac:dyDescent="0.25">
      <c r="E17547" s="64"/>
    </row>
    <row r="17548" spans="5:5" x14ac:dyDescent="0.25">
      <c r="E17548" s="64"/>
    </row>
    <row r="17549" spans="5:5" x14ac:dyDescent="0.25">
      <c r="E17549" s="64"/>
    </row>
    <row r="17550" spans="5:5" x14ac:dyDescent="0.25">
      <c r="E17550" s="64"/>
    </row>
    <row r="17551" spans="5:5" x14ac:dyDescent="0.25">
      <c r="E17551" s="64"/>
    </row>
    <row r="17552" spans="5:5" x14ac:dyDescent="0.25">
      <c r="E17552" s="64"/>
    </row>
    <row r="17553" spans="5:5" x14ac:dyDescent="0.25">
      <c r="E17553" s="64"/>
    </row>
    <row r="17554" spans="5:5" x14ac:dyDescent="0.25">
      <c r="E17554" s="64"/>
    </row>
    <row r="17555" spans="5:5" x14ac:dyDescent="0.25">
      <c r="E17555" s="64"/>
    </row>
    <row r="17556" spans="5:5" x14ac:dyDescent="0.25">
      <c r="E17556" s="64"/>
    </row>
    <row r="17557" spans="5:5" x14ac:dyDescent="0.25">
      <c r="E17557" s="64"/>
    </row>
    <row r="17558" spans="5:5" x14ac:dyDescent="0.25">
      <c r="E17558" s="64"/>
    </row>
    <row r="17559" spans="5:5" x14ac:dyDescent="0.25">
      <c r="E17559" s="64"/>
    </row>
    <row r="17560" spans="5:5" x14ac:dyDescent="0.25">
      <c r="E17560" s="64"/>
    </row>
    <row r="17561" spans="5:5" x14ac:dyDescent="0.25">
      <c r="E17561" s="64"/>
    </row>
    <row r="17562" spans="5:5" x14ac:dyDescent="0.25">
      <c r="E17562" s="64"/>
    </row>
    <row r="17563" spans="5:5" x14ac:dyDescent="0.25">
      <c r="E17563" s="64"/>
    </row>
    <row r="17564" spans="5:5" x14ac:dyDescent="0.25">
      <c r="E17564" s="64"/>
    </row>
    <row r="17565" spans="5:5" x14ac:dyDescent="0.25">
      <c r="E17565" s="64"/>
    </row>
    <row r="17566" spans="5:5" x14ac:dyDescent="0.25">
      <c r="E17566" s="64"/>
    </row>
    <row r="17567" spans="5:5" x14ac:dyDescent="0.25">
      <c r="E17567" s="64"/>
    </row>
    <row r="17568" spans="5:5" x14ac:dyDescent="0.25">
      <c r="E17568" s="64"/>
    </row>
    <row r="17569" spans="5:5" x14ac:dyDescent="0.25">
      <c r="E17569" s="64"/>
    </row>
    <row r="17570" spans="5:5" x14ac:dyDescent="0.25">
      <c r="E17570"/>
    </row>
    <row r="17571" spans="5:5" x14ac:dyDescent="0.25">
      <c r="E17571" s="64"/>
    </row>
    <row r="17572" spans="5:5" x14ac:dyDescent="0.25">
      <c r="E17572" s="64"/>
    </row>
    <row r="17573" spans="5:5" x14ac:dyDescent="0.25">
      <c r="E17573"/>
    </row>
    <row r="17574" spans="5:5" x14ac:dyDescent="0.25">
      <c r="E17574" s="64"/>
    </row>
    <row r="17575" spans="5:5" x14ac:dyDescent="0.25">
      <c r="E17575" s="64"/>
    </row>
    <row r="17576" spans="5:5" x14ac:dyDescent="0.25">
      <c r="E17576"/>
    </row>
    <row r="17577" spans="5:5" x14ac:dyDescent="0.25">
      <c r="E17577" s="64"/>
    </row>
    <row r="17578" spans="5:5" x14ac:dyDescent="0.25">
      <c r="E17578"/>
    </row>
    <row r="17579" spans="5:5" x14ac:dyDescent="0.25">
      <c r="E17579" s="64"/>
    </row>
    <row r="17580" spans="5:5" x14ac:dyDescent="0.25">
      <c r="E17580" s="64"/>
    </row>
    <row r="17581" spans="5:5" x14ac:dyDescent="0.25">
      <c r="E17581" s="64"/>
    </row>
    <row r="17582" spans="5:5" x14ac:dyDescent="0.25">
      <c r="E17582" s="64"/>
    </row>
    <row r="17583" spans="5:5" x14ac:dyDescent="0.25">
      <c r="E17583" s="64"/>
    </row>
    <row r="17584" spans="5:5" x14ac:dyDescent="0.25">
      <c r="E17584" s="64"/>
    </row>
    <row r="17585" spans="5:5" x14ac:dyDescent="0.25">
      <c r="E17585" s="64"/>
    </row>
    <row r="17586" spans="5:5" x14ac:dyDescent="0.25">
      <c r="E17586"/>
    </row>
    <row r="17587" spans="5:5" x14ac:dyDescent="0.25">
      <c r="E17587" s="64"/>
    </row>
    <row r="17588" spans="5:5" x14ac:dyDescent="0.25">
      <c r="E17588" s="64"/>
    </row>
    <row r="17589" spans="5:5" x14ac:dyDescent="0.25">
      <c r="E17589" s="64"/>
    </row>
    <row r="17590" spans="5:5" x14ac:dyDescent="0.25">
      <c r="E17590" s="64"/>
    </row>
    <row r="17591" spans="5:5" x14ac:dyDescent="0.25">
      <c r="E17591"/>
    </row>
    <row r="17592" spans="5:5" x14ac:dyDescent="0.25">
      <c r="E17592" s="64"/>
    </row>
    <row r="17593" spans="5:5" x14ac:dyDescent="0.25">
      <c r="E17593" s="64"/>
    </row>
    <row r="17594" spans="5:5" x14ac:dyDescent="0.25">
      <c r="E17594" s="64"/>
    </row>
    <row r="17595" spans="5:5" x14ac:dyDescent="0.25">
      <c r="E17595" s="64"/>
    </row>
    <row r="17596" spans="5:5" x14ac:dyDescent="0.25">
      <c r="E17596" s="64"/>
    </row>
    <row r="17597" spans="5:5" x14ac:dyDescent="0.25">
      <c r="E17597" s="64"/>
    </row>
    <row r="17598" spans="5:5" x14ac:dyDescent="0.25">
      <c r="E17598" s="64"/>
    </row>
    <row r="17599" spans="5:5" x14ac:dyDescent="0.25">
      <c r="E17599" s="64"/>
    </row>
    <row r="17600" spans="5:5" x14ac:dyDescent="0.25">
      <c r="E17600" s="64"/>
    </row>
    <row r="17601" spans="5:5" x14ac:dyDescent="0.25">
      <c r="E17601" s="64"/>
    </row>
    <row r="17602" spans="5:5" x14ac:dyDescent="0.25">
      <c r="E17602" s="64"/>
    </row>
    <row r="17603" spans="5:5" x14ac:dyDescent="0.25">
      <c r="E17603" s="64"/>
    </row>
    <row r="17604" spans="5:5" x14ac:dyDescent="0.25">
      <c r="E17604" s="64"/>
    </row>
    <row r="17605" spans="5:5" x14ac:dyDescent="0.25">
      <c r="E17605"/>
    </row>
    <row r="17606" spans="5:5" x14ac:dyDescent="0.25">
      <c r="E17606" s="64"/>
    </row>
    <row r="17607" spans="5:5" x14ac:dyDescent="0.25">
      <c r="E17607" s="64"/>
    </row>
    <row r="17608" spans="5:5" x14ac:dyDescent="0.25">
      <c r="E17608" s="64"/>
    </row>
    <row r="17609" spans="5:5" x14ac:dyDescent="0.25">
      <c r="E17609" s="64"/>
    </row>
    <row r="17610" spans="5:5" x14ac:dyDescent="0.25">
      <c r="E17610"/>
    </row>
    <row r="17611" spans="5:5" x14ac:dyDescent="0.25">
      <c r="E17611" s="64"/>
    </row>
    <row r="17612" spans="5:5" x14ac:dyDescent="0.25">
      <c r="E17612" s="64"/>
    </row>
    <row r="17613" spans="5:5" x14ac:dyDescent="0.25">
      <c r="E17613" s="64"/>
    </row>
    <row r="17614" spans="5:5" x14ac:dyDescent="0.25">
      <c r="E17614" s="64"/>
    </row>
    <row r="17615" spans="5:5" x14ac:dyDescent="0.25">
      <c r="E17615" s="64"/>
    </row>
    <row r="17616" spans="5:5" x14ac:dyDescent="0.25">
      <c r="E17616" s="64"/>
    </row>
    <row r="17617" spans="5:5" x14ac:dyDescent="0.25">
      <c r="E17617" s="64"/>
    </row>
    <row r="17618" spans="5:5" x14ac:dyDescent="0.25">
      <c r="E17618" s="64"/>
    </row>
    <row r="17619" spans="5:5" x14ac:dyDescent="0.25">
      <c r="E17619" s="64"/>
    </row>
    <row r="17620" spans="5:5" x14ac:dyDescent="0.25">
      <c r="E17620" s="64"/>
    </row>
    <row r="17621" spans="5:5" x14ac:dyDescent="0.25">
      <c r="E17621" s="64"/>
    </row>
    <row r="17622" spans="5:5" x14ac:dyDescent="0.25">
      <c r="E17622"/>
    </row>
    <row r="17623" spans="5:5" x14ac:dyDescent="0.25">
      <c r="E17623" s="64"/>
    </row>
    <row r="17624" spans="5:5" x14ac:dyDescent="0.25">
      <c r="E17624" s="64"/>
    </row>
    <row r="17625" spans="5:5" x14ac:dyDescent="0.25">
      <c r="E17625" s="64"/>
    </row>
    <row r="17626" spans="5:5" x14ac:dyDescent="0.25">
      <c r="E17626"/>
    </row>
    <row r="17627" spans="5:5" x14ac:dyDescent="0.25">
      <c r="E17627" s="64"/>
    </row>
    <row r="17628" spans="5:5" x14ac:dyDescent="0.25">
      <c r="E17628"/>
    </row>
    <row r="17629" spans="5:5" x14ac:dyDescent="0.25">
      <c r="E17629" s="64"/>
    </row>
    <row r="17630" spans="5:5" x14ac:dyDescent="0.25">
      <c r="E17630" s="64"/>
    </row>
    <row r="17631" spans="5:5" x14ac:dyDescent="0.25">
      <c r="E17631" s="64"/>
    </row>
    <row r="17632" spans="5:5" x14ac:dyDescent="0.25">
      <c r="E17632" s="64"/>
    </row>
    <row r="17633" spans="5:5" x14ac:dyDescent="0.25">
      <c r="E17633" s="64"/>
    </row>
    <row r="17634" spans="5:5" x14ac:dyDescent="0.25">
      <c r="E17634" s="64"/>
    </row>
    <row r="17635" spans="5:5" x14ac:dyDescent="0.25">
      <c r="E17635" s="64"/>
    </row>
    <row r="17636" spans="5:5" x14ac:dyDescent="0.25">
      <c r="E17636" s="64"/>
    </row>
    <row r="17637" spans="5:5" x14ac:dyDescent="0.25">
      <c r="E17637" s="64"/>
    </row>
    <row r="17638" spans="5:5" x14ac:dyDescent="0.25">
      <c r="E17638"/>
    </row>
    <row r="17639" spans="5:5" x14ac:dyDescent="0.25">
      <c r="E17639"/>
    </row>
    <row r="17640" spans="5:5" x14ac:dyDescent="0.25">
      <c r="E17640" s="64"/>
    </row>
    <row r="17641" spans="5:5" x14ac:dyDescent="0.25">
      <c r="E17641" s="64"/>
    </row>
    <row r="17642" spans="5:5" x14ac:dyDescent="0.25">
      <c r="E17642" s="64"/>
    </row>
    <row r="17643" spans="5:5" x14ac:dyDescent="0.25">
      <c r="E17643" s="64"/>
    </row>
    <row r="17644" spans="5:5" x14ac:dyDescent="0.25">
      <c r="E17644" s="64"/>
    </row>
    <row r="17645" spans="5:5" x14ac:dyDescent="0.25">
      <c r="E17645" s="64"/>
    </row>
    <row r="17646" spans="5:5" x14ac:dyDescent="0.25">
      <c r="E17646"/>
    </row>
    <row r="17647" spans="5:5" x14ac:dyDescent="0.25">
      <c r="E17647" s="64"/>
    </row>
    <row r="17648" spans="5:5" x14ac:dyDescent="0.25">
      <c r="E17648" s="64"/>
    </row>
    <row r="17649" spans="5:5" x14ac:dyDescent="0.25">
      <c r="E17649"/>
    </row>
    <row r="17650" spans="5:5" x14ac:dyDescent="0.25">
      <c r="E17650"/>
    </row>
    <row r="17651" spans="5:5" x14ac:dyDescent="0.25">
      <c r="E17651"/>
    </row>
    <row r="17652" spans="5:5" x14ac:dyDescent="0.25">
      <c r="E17652" s="64"/>
    </row>
    <row r="17653" spans="5:5" x14ac:dyDescent="0.25">
      <c r="E17653" s="64"/>
    </row>
    <row r="17654" spans="5:5" x14ac:dyDescent="0.25">
      <c r="E17654" s="64"/>
    </row>
    <row r="17655" spans="5:5" x14ac:dyDescent="0.25">
      <c r="E17655"/>
    </row>
    <row r="17656" spans="5:5" x14ac:dyDescent="0.25">
      <c r="E17656"/>
    </row>
    <row r="17657" spans="5:5" x14ac:dyDescent="0.25">
      <c r="E17657" s="64"/>
    </row>
    <row r="17658" spans="5:5" x14ac:dyDescent="0.25">
      <c r="E17658" s="64"/>
    </row>
    <row r="17659" spans="5:5" x14ac:dyDescent="0.25">
      <c r="E17659"/>
    </row>
    <row r="17660" spans="5:5" x14ac:dyDescent="0.25">
      <c r="E17660" s="64"/>
    </row>
    <row r="17661" spans="5:5" x14ac:dyDescent="0.25">
      <c r="E17661"/>
    </row>
    <row r="17662" spans="5:5" x14ac:dyDescent="0.25">
      <c r="E17662" s="64"/>
    </row>
    <row r="17663" spans="5:5" x14ac:dyDescent="0.25">
      <c r="E17663" s="64"/>
    </row>
    <row r="17664" spans="5:5" x14ac:dyDescent="0.25">
      <c r="E17664" s="64"/>
    </row>
    <row r="17665" spans="5:5" x14ac:dyDescent="0.25">
      <c r="E17665" s="64"/>
    </row>
    <row r="17666" spans="5:5" x14ac:dyDescent="0.25">
      <c r="E17666" s="64"/>
    </row>
    <row r="17667" spans="5:5" x14ac:dyDescent="0.25">
      <c r="E17667" s="64"/>
    </row>
    <row r="17668" spans="5:5" x14ac:dyDescent="0.25">
      <c r="E17668"/>
    </row>
    <row r="17669" spans="5:5" x14ac:dyDescent="0.25">
      <c r="E17669" s="64"/>
    </row>
    <row r="17670" spans="5:5" x14ac:dyDescent="0.25">
      <c r="E17670" s="64"/>
    </row>
    <row r="17671" spans="5:5" x14ac:dyDescent="0.25">
      <c r="E17671"/>
    </row>
    <row r="17672" spans="5:5" x14ac:dyDescent="0.25">
      <c r="E17672"/>
    </row>
    <row r="17673" spans="5:5" x14ac:dyDescent="0.25">
      <c r="E17673"/>
    </row>
    <row r="17674" spans="5:5" x14ac:dyDescent="0.25">
      <c r="E17674" s="64"/>
    </row>
    <row r="17675" spans="5:5" x14ac:dyDescent="0.25">
      <c r="E17675" s="64"/>
    </row>
    <row r="17676" spans="5:5" x14ac:dyDescent="0.25">
      <c r="E17676" s="64"/>
    </row>
    <row r="17677" spans="5:5" x14ac:dyDescent="0.25">
      <c r="E17677" s="64"/>
    </row>
    <row r="17678" spans="5:5" x14ac:dyDescent="0.25">
      <c r="E17678" s="64"/>
    </row>
    <row r="17679" spans="5:5" x14ac:dyDescent="0.25">
      <c r="E17679"/>
    </row>
    <row r="17680" spans="5:5" x14ac:dyDescent="0.25">
      <c r="E17680" s="64"/>
    </row>
    <row r="17681" spans="5:5" x14ac:dyDescent="0.25">
      <c r="E17681" s="64"/>
    </row>
    <row r="17682" spans="5:5" x14ac:dyDescent="0.25">
      <c r="E17682"/>
    </row>
    <row r="17683" spans="5:5" x14ac:dyDescent="0.25">
      <c r="E17683" s="64"/>
    </row>
    <row r="17684" spans="5:5" x14ac:dyDescent="0.25">
      <c r="E17684"/>
    </row>
    <row r="17685" spans="5:5" x14ac:dyDescent="0.25">
      <c r="E17685" s="64"/>
    </row>
    <row r="17686" spans="5:5" x14ac:dyDescent="0.25">
      <c r="E17686" s="64"/>
    </row>
    <row r="17687" spans="5:5" x14ac:dyDescent="0.25">
      <c r="E17687" s="64"/>
    </row>
    <row r="17688" spans="5:5" x14ac:dyDescent="0.25">
      <c r="E17688" s="64"/>
    </row>
    <row r="17689" spans="5:5" x14ac:dyDescent="0.25">
      <c r="E17689" s="64"/>
    </row>
    <row r="17690" spans="5:5" x14ac:dyDescent="0.25">
      <c r="E17690" s="64"/>
    </row>
    <row r="17691" spans="5:5" x14ac:dyDescent="0.25">
      <c r="E17691"/>
    </row>
    <row r="17692" spans="5:5" x14ac:dyDescent="0.25">
      <c r="E17692" s="64"/>
    </row>
    <row r="17693" spans="5:5" x14ac:dyDescent="0.25">
      <c r="E17693" s="64"/>
    </row>
    <row r="17694" spans="5:5" x14ac:dyDescent="0.25">
      <c r="E17694" s="64"/>
    </row>
    <row r="17695" spans="5:5" x14ac:dyDescent="0.25">
      <c r="E17695" s="64"/>
    </row>
    <row r="17696" spans="5:5" x14ac:dyDescent="0.25">
      <c r="E17696" s="64"/>
    </row>
    <row r="17697" spans="5:5" x14ac:dyDescent="0.25">
      <c r="E17697" s="64"/>
    </row>
    <row r="17698" spans="5:5" x14ac:dyDescent="0.25">
      <c r="E17698" s="64"/>
    </row>
    <row r="17699" spans="5:5" x14ac:dyDescent="0.25">
      <c r="E17699"/>
    </row>
    <row r="17700" spans="5:5" x14ac:dyDescent="0.25">
      <c r="E17700" s="64"/>
    </row>
    <row r="17701" spans="5:5" x14ac:dyDescent="0.25">
      <c r="E17701" s="64"/>
    </row>
    <row r="17702" spans="5:5" x14ac:dyDescent="0.25">
      <c r="E17702" s="64"/>
    </row>
    <row r="17703" spans="5:5" x14ac:dyDescent="0.25">
      <c r="E17703" s="64"/>
    </row>
    <row r="17704" spans="5:5" x14ac:dyDescent="0.25">
      <c r="E17704" s="64"/>
    </row>
    <row r="17705" spans="5:5" x14ac:dyDescent="0.25">
      <c r="E17705" s="64"/>
    </row>
    <row r="17706" spans="5:5" x14ac:dyDescent="0.25">
      <c r="E17706" s="64"/>
    </row>
    <row r="17707" spans="5:5" x14ac:dyDescent="0.25">
      <c r="E17707" s="64"/>
    </row>
    <row r="17708" spans="5:5" x14ac:dyDescent="0.25">
      <c r="E17708" s="64"/>
    </row>
    <row r="17709" spans="5:5" x14ac:dyDescent="0.25">
      <c r="E17709" s="64"/>
    </row>
    <row r="17710" spans="5:5" x14ac:dyDescent="0.25">
      <c r="E17710" s="64"/>
    </row>
    <row r="17711" spans="5:5" x14ac:dyDescent="0.25">
      <c r="E17711" s="64"/>
    </row>
    <row r="17712" spans="5:5" x14ac:dyDescent="0.25">
      <c r="E17712" s="64"/>
    </row>
    <row r="17713" spans="5:5" x14ac:dyDescent="0.25">
      <c r="E17713" s="64"/>
    </row>
    <row r="17714" spans="5:5" x14ac:dyDescent="0.25">
      <c r="E17714"/>
    </row>
    <row r="17715" spans="5:5" x14ac:dyDescent="0.25">
      <c r="E17715" s="64"/>
    </row>
    <row r="17716" spans="5:5" x14ac:dyDescent="0.25">
      <c r="E17716" s="64"/>
    </row>
    <row r="17717" spans="5:5" x14ac:dyDescent="0.25">
      <c r="E17717" s="64"/>
    </row>
    <row r="17718" spans="5:5" x14ac:dyDescent="0.25">
      <c r="E17718" s="64"/>
    </row>
    <row r="17719" spans="5:5" x14ac:dyDescent="0.25">
      <c r="E17719" s="64"/>
    </row>
    <row r="17720" spans="5:5" x14ac:dyDescent="0.25">
      <c r="E17720" s="64"/>
    </row>
    <row r="17721" spans="5:5" x14ac:dyDescent="0.25">
      <c r="E17721" s="64"/>
    </row>
    <row r="17722" spans="5:5" x14ac:dyDescent="0.25">
      <c r="E17722" s="64"/>
    </row>
    <row r="17723" spans="5:5" x14ac:dyDescent="0.25">
      <c r="E17723" s="64"/>
    </row>
    <row r="17724" spans="5:5" x14ac:dyDescent="0.25">
      <c r="E17724"/>
    </row>
    <row r="17725" spans="5:5" x14ac:dyDescent="0.25">
      <c r="E17725" s="64"/>
    </row>
    <row r="17726" spans="5:5" x14ac:dyDescent="0.25">
      <c r="E17726" s="64"/>
    </row>
    <row r="17727" spans="5:5" x14ac:dyDescent="0.25">
      <c r="E17727" s="64"/>
    </row>
    <row r="17728" spans="5:5" x14ac:dyDescent="0.25">
      <c r="E17728" s="64"/>
    </row>
    <row r="17729" spans="5:5" x14ac:dyDescent="0.25">
      <c r="E17729" s="64"/>
    </row>
    <row r="17730" spans="5:5" x14ac:dyDescent="0.25">
      <c r="E17730"/>
    </row>
    <row r="17731" spans="5:5" x14ac:dyDescent="0.25">
      <c r="E17731"/>
    </row>
    <row r="17732" spans="5:5" x14ac:dyDescent="0.25">
      <c r="E17732"/>
    </row>
    <row r="17733" spans="5:5" x14ac:dyDescent="0.25">
      <c r="E17733" s="64"/>
    </row>
    <row r="17734" spans="5:5" x14ac:dyDescent="0.25">
      <c r="E17734" s="64"/>
    </row>
    <row r="17735" spans="5:5" x14ac:dyDescent="0.25">
      <c r="E17735" s="64"/>
    </row>
    <row r="17736" spans="5:5" x14ac:dyDescent="0.25">
      <c r="E17736" s="64"/>
    </row>
    <row r="17737" spans="5:5" x14ac:dyDescent="0.25">
      <c r="E17737" s="64"/>
    </row>
    <row r="17738" spans="5:5" x14ac:dyDescent="0.25">
      <c r="E17738" s="64"/>
    </row>
    <row r="17739" spans="5:5" x14ac:dyDescent="0.25">
      <c r="E17739" s="64"/>
    </row>
    <row r="17740" spans="5:5" x14ac:dyDescent="0.25">
      <c r="E17740" s="64"/>
    </row>
    <row r="17741" spans="5:5" x14ac:dyDescent="0.25">
      <c r="E17741" s="64"/>
    </row>
    <row r="17742" spans="5:5" x14ac:dyDescent="0.25">
      <c r="E17742" s="64"/>
    </row>
    <row r="17743" spans="5:5" x14ac:dyDescent="0.25">
      <c r="E17743" s="64"/>
    </row>
    <row r="17744" spans="5:5" x14ac:dyDescent="0.25">
      <c r="E17744" s="64"/>
    </row>
    <row r="17745" spans="5:5" x14ac:dyDescent="0.25">
      <c r="E17745" s="64"/>
    </row>
    <row r="17746" spans="5:5" x14ac:dyDescent="0.25">
      <c r="E17746"/>
    </row>
    <row r="17747" spans="5:5" x14ac:dyDescent="0.25">
      <c r="E17747" s="64"/>
    </row>
    <row r="17748" spans="5:5" x14ac:dyDescent="0.25">
      <c r="E17748" s="64"/>
    </row>
    <row r="17749" spans="5:5" x14ac:dyDescent="0.25">
      <c r="E17749" s="64"/>
    </row>
    <row r="17750" spans="5:5" x14ac:dyDescent="0.25">
      <c r="E17750" s="64"/>
    </row>
    <row r="17751" spans="5:5" x14ac:dyDescent="0.25">
      <c r="E17751" s="64"/>
    </row>
    <row r="17752" spans="5:5" x14ac:dyDescent="0.25">
      <c r="E17752" s="64"/>
    </row>
    <row r="17753" spans="5:5" x14ac:dyDescent="0.25">
      <c r="E17753" s="64"/>
    </row>
    <row r="17754" spans="5:5" x14ac:dyDescent="0.25">
      <c r="E17754" s="64"/>
    </row>
    <row r="17755" spans="5:5" x14ac:dyDescent="0.25">
      <c r="E17755" s="64"/>
    </row>
    <row r="17756" spans="5:5" x14ac:dyDescent="0.25">
      <c r="E17756" s="64"/>
    </row>
    <row r="17757" spans="5:5" x14ac:dyDescent="0.25">
      <c r="E17757"/>
    </row>
    <row r="17758" spans="5:5" x14ac:dyDescent="0.25">
      <c r="E17758" s="64"/>
    </row>
    <row r="17759" spans="5:5" x14ac:dyDescent="0.25">
      <c r="E17759" s="64"/>
    </row>
    <row r="17760" spans="5:5" x14ac:dyDescent="0.25">
      <c r="E17760"/>
    </row>
    <row r="17761" spans="5:5" x14ac:dyDescent="0.25">
      <c r="E17761" s="64"/>
    </row>
    <row r="17762" spans="5:5" x14ac:dyDescent="0.25">
      <c r="E17762" s="64"/>
    </row>
    <row r="17763" spans="5:5" x14ac:dyDescent="0.25">
      <c r="E17763" s="64"/>
    </row>
    <row r="17764" spans="5:5" x14ac:dyDescent="0.25">
      <c r="E17764" s="64"/>
    </row>
    <row r="17765" spans="5:5" x14ac:dyDescent="0.25">
      <c r="E17765"/>
    </row>
    <row r="17766" spans="5:5" x14ac:dyDescent="0.25">
      <c r="E17766" s="64"/>
    </row>
    <row r="17767" spans="5:5" x14ac:dyDescent="0.25">
      <c r="E17767"/>
    </row>
    <row r="17768" spans="5:5" x14ac:dyDescent="0.25">
      <c r="E17768" s="64"/>
    </row>
    <row r="17769" spans="5:5" x14ac:dyDescent="0.25">
      <c r="E17769" s="64"/>
    </row>
    <row r="17770" spans="5:5" x14ac:dyDescent="0.25">
      <c r="E17770"/>
    </row>
    <row r="17771" spans="5:5" x14ac:dyDescent="0.25">
      <c r="E17771"/>
    </row>
    <row r="17772" spans="5:5" x14ac:dyDescent="0.25">
      <c r="E17772"/>
    </row>
    <row r="17773" spans="5:5" x14ac:dyDescent="0.25">
      <c r="E17773" s="64"/>
    </row>
    <row r="17774" spans="5:5" x14ac:dyDescent="0.25">
      <c r="E17774"/>
    </row>
    <row r="17775" spans="5:5" x14ac:dyDescent="0.25">
      <c r="E17775" s="64"/>
    </row>
    <row r="17776" spans="5:5" x14ac:dyDescent="0.25">
      <c r="E17776" s="64"/>
    </row>
    <row r="17777" spans="5:5" x14ac:dyDescent="0.25">
      <c r="E17777" s="64"/>
    </row>
    <row r="17778" spans="5:5" x14ac:dyDescent="0.25">
      <c r="E17778" s="64"/>
    </row>
    <row r="17779" spans="5:5" x14ac:dyDescent="0.25">
      <c r="E17779" s="64"/>
    </row>
    <row r="17780" spans="5:5" x14ac:dyDescent="0.25">
      <c r="E17780" s="64"/>
    </row>
    <row r="17781" spans="5:5" x14ac:dyDescent="0.25">
      <c r="E17781" s="64"/>
    </row>
    <row r="17782" spans="5:5" x14ac:dyDescent="0.25">
      <c r="E17782" s="64"/>
    </row>
    <row r="17783" spans="5:5" x14ac:dyDescent="0.25">
      <c r="E17783" s="64"/>
    </row>
    <row r="17784" spans="5:5" x14ac:dyDescent="0.25">
      <c r="E17784" s="64"/>
    </row>
    <row r="17785" spans="5:5" x14ac:dyDescent="0.25">
      <c r="E17785" s="64"/>
    </row>
    <row r="17786" spans="5:5" x14ac:dyDescent="0.25">
      <c r="E17786" s="64"/>
    </row>
    <row r="17787" spans="5:5" x14ac:dyDescent="0.25">
      <c r="E17787" s="64"/>
    </row>
    <row r="17788" spans="5:5" x14ac:dyDescent="0.25">
      <c r="E17788"/>
    </row>
    <row r="17789" spans="5:5" x14ac:dyDescent="0.25">
      <c r="E17789" s="64"/>
    </row>
    <row r="17790" spans="5:5" x14ac:dyDescent="0.25">
      <c r="E17790"/>
    </row>
    <row r="17791" spans="5:5" x14ac:dyDescent="0.25">
      <c r="E17791" s="64"/>
    </row>
    <row r="17792" spans="5:5" x14ac:dyDescent="0.25">
      <c r="E17792"/>
    </row>
    <row r="17793" spans="5:5" x14ac:dyDescent="0.25">
      <c r="E17793" s="64"/>
    </row>
    <row r="17794" spans="5:5" x14ac:dyDescent="0.25">
      <c r="E17794" s="64"/>
    </row>
    <row r="17795" spans="5:5" x14ac:dyDescent="0.25">
      <c r="E17795" s="64"/>
    </row>
    <row r="17796" spans="5:5" x14ac:dyDescent="0.25">
      <c r="E17796" s="64"/>
    </row>
    <row r="17797" spans="5:5" x14ac:dyDescent="0.25">
      <c r="E17797" s="64"/>
    </row>
    <row r="17798" spans="5:5" x14ac:dyDescent="0.25">
      <c r="E17798" s="64"/>
    </row>
    <row r="17799" spans="5:5" x14ac:dyDescent="0.25">
      <c r="E17799" s="64"/>
    </row>
    <row r="17800" spans="5:5" x14ac:dyDescent="0.25">
      <c r="E17800"/>
    </row>
    <row r="17801" spans="5:5" x14ac:dyDescent="0.25">
      <c r="E17801" s="64"/>
    </row>
    <row r="17802" spans="5:5" x14ac:dyDescent="0.25">
      <c r="E17802" s="64"/>
    </row>
    <row r="17803" spans="5:5" x14ac:dyDescent="0.25">
      <c r="E17803" s="64"/>
    </row>
    <row r="17804" spans="5:5" x14ac:dyDescent="0.25">
      <c r="E17804"/>
    </row>
    <row r="17805" spans="5:5" x14ac:dyDescent="0.25">
      <c r="E17805" s="64"/>
    </row>
    <row r="17806" spans="5:5" x14ac:dyDescent="0.25">
      <c r="E17806" s="64"/>
    </row>
    <row r="17807" spans="5:5" x14ac:dyDescent="0.25">
      <c r="E17807" s="64"/>
    </row>
    <row r="17808" spans="5:5" x14ac:dyDescent="0.25">
      <c r="E17808" s="64"/>
    </row>
    <row r="17809" spans="5:5" x14ac:dyDescent="0.25">
      <c r="E17809"/>
    </row>
    <row r="17810" spans="5:5" x14ac:dyDescent="0.25">
      <c r="E17810" s="64"/>
    </row>
    <row r="17811" spans="5:5" x14ac:dyDescent="0.25">
      <c r="E17811"/>
    </row>
    <row r="17812" spans="5:5" x14ac:dyDescent="0.25">
      <c r="E17812" s="64"/>
    </row>
    <row r="17813" spans="5:5" x14ac:dyDescent="0.25">
      <c r="E17813" s="64"/>
    </row>
    <row r="17814" spans="5:5" x14ac:dyDescent="0.25">
      <c r="E17814" s="64"/>
    </row>
    <row r="17815" spans="5:5" x14ac:dyDescent="0.25">
      <c r="E17815" s="64"/>
    </row>
    <row r="17816" spans="5:5" x14ac:dyDescent="0.25">
      <c r="E17816" s="64"/>
    </row>
    <row r="17817" spans="5:5" x14ac:dyDescent="0.25">
      <c r="E17817" s="64"/>
    </row>
    <row r="17818" spans="5:5" x14ac:dyDescent="0.25">
      <c r="E17818" s="64"/>
    </row>
    <row r="17819" spans="5:5" x14ac:dyDescent="0.25">
      <c r="E17819" s="64"/>
    </row>
    <row r="17820" spans="5:5" x14ac:dyDescent="0.25">
      <c r="E17820" s="64"/>
    </row>
    <row r="17821" spans="5:5" x14ac:dyDescent="0.25">
      <c r="E17821" s="64"/>
    </row>
    <row r="17822" spans="5:5" x14ac:dyDescent="0.25">
      <c r="E17822" s="64"/>
    </row>
    <row r="17823" spans="5:5" x14ac:dyDescent="0.25">
      <c r="E17823" s="64"/>
    </row>
    <row r="17824" spans="5:5" x14ac:dyDescent="0.25">
      <c r="E17824" s="64"/>
    </row>
    <row r="17825" spans="5:5" x14ac:dyDescent="0.25">
      <c r="E17825"/>
    </row>
    <row r="17826" spans="5:5" x14ac:dyDescent="0.25">
      <c r="E17826"/>
    </row>
    <row r="17827" spans="5:5" x14ac:dyDescent="0.25">
      <c r="E17827" s="64"/>
    </row>
    <row r="17828" spans="5:5" x14ac:dyDescent="0.25">
      <c r="E17828"/>
    </row>
    <row r="17829" spans="5:5" x14ac:dyDescent="0.25">
      <c r="E17829"/>
    </row>
    <row r="17830" spans="5:5" x14ac:dyDescent="0.25">
      <c r="E17830" s="64"/>
    </row>
    <row r="17831" spans="5:5" x14ac:dyDescent="0.25">
      <c r="E17831" s="64"/>
    </row>
    <row r="17832" spans="5:5" x14ac:dyDescent="0.25">
      <c r="E17832" s="64"/>
    </row>
    <row r="17833" spans="5:5" x14ac:dyDescent="0.25">
      <c r="E17833" s="64"/>
    </row>
    <row r="17834" spans="5:5" x14ac:dyDescent="0.25">
      <c r="E17834" s="64"/>
    </row>
    <row r="17835" spans="5:5" x14ac:dyDescent="0.25">
      <c r="E17835" s="64"/>
    </row>
    <row r="17836" spans="5:5" x14ac:dyDescent="0.25">
      <c r="E17836" s="64"/>
    </row>
    <row r="17837" spans="5:5" x14ac:dyDescent="0.25">
      <c r="E17837" s="64"/>
    </row>
    <row r="17838" spans="5:5" x14ac:dyDescent="0.25">
      <c r="E17838" s="64"/>
    </row>
    <row r="17839" spans="5:5" x14ac:dyDescent="0.25">
      <c r="E17839" s="64"/>
    </row>
    <row r="17840" spans="5:5" x14ac:dyDescent="0.25">
      <c r="E17840" s="64"/>
    </row>
    <row r="17841" spans="5:5" x14ac:dyDescent="0.25">
      <c r="E17841" s="64"/>
    </row>
    <row r="17842" spans="5:5" x14ac:dyDescent="0.25">
      <c r="E17842" s="64"/>
    </row>
    <row r="17843" spans="5:5" x14ac:dyDescent="0.25">
      <c r="E17843"/>
    </row>
    <row r="17844" spans="5:5" x14ac:dyDescent="0.25">
      <c r="E17844" s="64"/>
    </row>
    <row r="17845" spans="5:5" x14ac:dyDescent="0.25">
      <c r="E17845" s="64"/>
    </row>
    <row r="17846" spans="5:5" x14ac:dyDescent="0.25">
      <c r="E17846" s="64"/>
    </row>
    <row r="17847" spans="5:5" x14ac:dyDescent="0.25">
      <c r="E17847" s="64"/>
    </row>
    <row r="17848" spans="5:5" x14ac:dyDescent="0.25">
      <c r="E17848" s="64"/>
    </row>
    <row r="17849" spans="5:5" x14ac:dyDescent="0.25">
      <c r="E17849" s="64"/>
    </row>
    <row r="17850" spans="5:5" x14ac:dyDescent="0.25">
      <c r="E17850" s="64"/>
    </row>
    <row r="17851" spans="5:5" x14ac:dyDescent="0.25">
      <c r="E17851" s="64"/>
    </row>
    <row r="17852" spans="5:5" x14ac:dyDescent="0.25">
      <c r="E17852" s="64"/>
    </row>
    <row r="17853" spans="5:5" x14ac:dyDescent="0.25">
      <c r="E17853" s="64"/>
    </row>
    <row r="17854" spans="5:5" x14ac:dyDescent="0.25">
      <c r="E17854"/>
    </row>
    <row r="17855" spans="5:5" x14ac:dyDescent="0.25">
      <c r="E17855" s="64"/>
    </row>
    <row r="17856" spans="5:5" x14ac:dyDescent="0.25">
      <c r="E17856"/>
    </row>
    <row r="17857" spans="5:5" x14ac:dyDescent="0.25">
      <c r="E17857" s="64"/>
    </row>
    <row r="17858" spans="5:5" x14ac:dyDescent="0.25">
      <c r="E17858" s="64"/>
    </row>
    <row r="17859" spans="5:5" x14ac:dyDescent="0.25">
      <c r="E17859" s="64"/>
    </row>
    <row r="17860" spans="5:5" x14ac:dyDescent="0.25">
      <c r="E17860" s="64"/>
    </row>
    <row r="17861" spans="5:5" x14ac:dyDescent="0.25">
      <c r="E17861"/>
    </row>
    <row r="17862" spans="5:5" x14ac:dyDescent="0.25">
      <c r="E17862" s="64"/>
    </row>
    <row r="17863" spans="5:5" x14ac:dyDescent="0.25">
      <c r="E17863" s="64"/>
    </row>
    <row r="17864" spans="5:5" x14ac:dyDescent="0.25">
      <c r="E17864" s="64"/>
    </row>
    <row r="17865" spans="5:5" x14ac:dyDescent="0.25">
      <c r="E17865" s="64"/>
    </row>
    <row r="17866" spans="5:5" x14ac:dyDescent="0.25">
      <c r="E17866" s="64"/>
    </row>
    <row r="17867" spans="5:5" x14ac:dyDescent="0.25">
      <c r="E17867"/>
    </row>
    <row r="17868" spans="5:5" x14ac:dyDescent="0.25">
      <c r="E17868" s="64"/>
    </row>
    <row r="17869" spans="5:5" x14ac:dyDescent="0.25">
      <c r="E17869" s="64"/>
    </row>
    <row r="17870" spans="5:5" x14ac:dyDescent="0.25">
      <c r="E17870" s="64"/>
    </row>
    <row r="17871" spans="5:5" x14ac:dyDescent="0.25">
      <c r="E17871" s="64"/>
    </row>
    <row r="17872" spans="5:5" x14ac:dyDescent="0.25">
      <c r="E17872" s="64"/>
    </row>
    <row r="17873" spans="5:5" x14ac:dyDescent="0.25">
      <c r="E17873" s="64"/>
    </row>
    <row r="17874" spans="5:5" x14ac:dyDescent="0.25">
      <c r="E17874"/>
    </row>
    <row r="17875" spans="5:5" x14ac:dyDescent="0.25">
      <c r="E17875" s="64"/>
    </row>
    <row r="17876" spans="5:5" x14ac:dyDescent="0.25">
      <c r="E17876"/>
    </row>
    <row r="17877" spans="5:5" x14ac:dyDescent="0.25">
      <c r="E17877"/>
    </row>
    <row r="17878" spans="5:5" x14ac:dyDescent="0.25">
      <c r="E17878" s="64"/>
    </row>
    <row r="17879" spans="5:5" x14ac:dyDescent="0.25">
      <c r="E17879" s="64"/>
    </row>
    <row r="17880" spans="5:5" x14ac:dyDescent="0.25">
      <c r="E17880"/>
    </row>
    <row r="17881" spans="5:5" x14ac:dyDescent="0.25">
      <c r="E17881" s="64"/>
    </row>
    <row r="17882" spans="5:5" x14ac:dyDescent="0.25">
      <c r="E17882" s="64"/>
    </row>
    <row r="17883" spans="5:5" x14ac:dyDescent="0.25">
      <c r="E17883" s="64"/>
    </row>
    <row r="17884" spans="5:5" x14ac:dyDescent="0.25">
      <c r="E17884" s="64"/>
    </row>
    <row r="17885" spans="5:5" x14ac:dyDescent="0.25">
      <c r="E17885" s="64"/>
    </row>
    <row r="17886" spans="5:5" x14ac:dyDescent="0.25">
      <c r="E17886"/>
    </row>
    <row r="17887" spans="5:5" x14ac:dyDescent="0.25">
      <c r="E17887"/>
    </row>
    <row r="17888" spans="5:5" x14ac:dyDescent="0.25">
      <c r="E17888" s="64"/>
    </row>
    <row r="17889" spans="5:5" x14ac:dyDescent="0.25">
      <c r="E17889" s="64"/>
    </row>
    <row r="17890" spans="5:5" x14ac:dyDescent="0.25">
      <c r="E17890" s="64"/>
    </row>
    <row r="17891" spans="5:5" x14ac:dyDescent="0.25">
      <c r="E17891" s="64"/>
    </row>
    <row r="17892" spans="5:5" x14ac:dyDescent="0.25">
      <c r="E17892" s="64"/>
    </row>
    <row r="17893" spans="5:5" x14ac:dyDescent="0.25">
      <c r="E17893" s="64"/>
    </row>
    <row r="17894" spans="5:5" x14ac:dyDescent="0.25">
      <c r="E17894" s="64"/>
    </row>
    <row r="17895" spans="5:5" x14ac:dyDescent="0.25">
      <c r="E17895" s="64"/>
    </row>
    <row r="17896" spans="5:5" x14ac:dyDescent="0.25">
      <c r="E17896" s="64"/>
    </row>
    <row r="17897" spans="5:5" x14ac:dyDescent="0.25">
      <c r="E17897"/>
    </row>
    <row r="17898" spans="5:5" x14ac:dyDescent="0.25">
      <c r="E17898" s="64"/>
    </row>
    <row r="17899" spans="5:5" x14ac:dyDescent="0.25">
      <c r="E17899"/>
    </row>
    <row r="17900" spans="5:5" x14ac:dyDescent="0.25">
      <c r="E17900" s="64"/>
    </row>
    <row r="17901" spans="5:5" x14ac:dyDescent="0.25">
      <c r="E17901"/>
    </row>
    <row r="17902" spans="5:5" x14ac:dyDescent="0.25">
      <c r="E17902" s="64"/>
    </row>
    <row r="17903" spans="5:5" x14ac:dyDescent="0.25">
      <c r="E17903" s="64"/>
    </row>
    <row r="17904" spans="5:5" x14ac:dyDescent="0.25">
      <c r="E17904" s="64"/>
    </row>
    <row r="17905" spans="5:5" x14ac:dyDescent="0.25">
      <c r="E17905"/>
    </row>
    <row r="17906" spans="5:5" x14ac:dyDescent="0.25">
      <c r="E17906" s="64"/>
    </row>
    <row r="17907" spans="5:5" x14ac:dyDescent="0.25">
      <c r="E17907" s="64"/>
    </row>
    <row r="17908" spans="5:5" x14ac:dyDescent="0.25">
      <c r="E17908" s="64"/>
    </row>
    <row r="17909" spans="5:5" x14ac:dyDescent="0.25">
      <c r="E17909"/>
    </row>
    <row r="17910" spans="5:5" x14ac:dyDescent="0.25">
      <c r="E17910" s="64"/>
    </row>
    <row r="17911" spans="5:5" x14ac:dyDescent="0.25">
      <c r="E17911" s="64"/>
    </row>
    <row r="17912" spans="5:5" x14ac:dyDescent="0.25">
      <c r="E17912" s="64"/>
    </row>
    <row r="17913" spans="5:5" x14ac:dyDescent="0.25">
      <c r="E17913" s="64"/>
    </row>
    <row r="17914" spans="5:5" x14ac:dyDescent="0.25">
      <c r="E17914" s="64"/>
    </row>
    <row r="17915" spans="5:5" x14ac:dyDescent="0.25">
      <c r="E17915" s="64"/>
    </row>
    <row r="17916" spans="5:5" x14ac:dyDescent="0.25">
      <c r="E17916" s="64"/>
    </row>
    <row r="17917" spans="5:5" x14ac:dyDescent="0.25">
      <c r="E17917"/>
    </row>
    <row r="17918" spans="5:5" x14ac:dyDescent="0.25">
      <c r="E17918" s="64"/>
    </row>
    <row r="17919" spans="5:5" x14ac:dyDescent="0.25">
      <c r="E17919" s="64"/>
    </row>
    <row r="17920" spans="5:5" x14ac:dyDescent="0.25">
      <c r="E17920" s="64"/>
    </row>
    <row r="17921" spans="5:5" x14ac:dyDescent="0.25">
      <c r="E17921" s="64"/>
    </row>
    <row r="17922" spans="5:5" x14ac:dyDescent="0.25">
      <c r="E17922" s="64"/>
    </row>
    <row r="17923" spans="5:5" x14ac:dyDescent="0.25">
      <c r="E17923" s="64"/>
    </row>
    <row r="17924" spans="5:5" x14ac:dyDescent="0.25">
      <c r="E17924" s="64"/>
    </row>
    <row r="17925" spans="5:5" x14ac:dyDescent="0.25">
      <c r="E17925" s="64"/>
    </row>
    <row r="17926" spans="5:5" x14ac:dyDescent="0.25">
      <c r="E17926" s="64"/>
    </row>
    <row r="17927" spans="5:5" x14ac:dyDescent="0.25">
      <c r="E17927" s="64"/>
    </row>
    <row r="17928" spans="5:5" x14ac:dyDescent="0.25">
      <c r="E17928" s="64"/>
    </row>
    <row r="17929" spans="5:5" x14ac:dyDescent="0.25">
      <c r="E17929" s="64"/>
    </row>
    <row r="17930" spans="5:5" x14ac:dyDescent="0.25">
      <c r="E17930" s="64"/>
    </row>
    <row r="17931" spans="5:5" x14ac:dyDescent="0.25">
      <c r="E17931" s="64"/>
    </row>
    <row r="17932" spans="5:5" x14ac:dyDescent="0.25">
      <c r="E17932"/>
    </row>
    <row r="17933" spans="5:5" x14ac:dyDescent="0.25">
      <c r="E17933" s="64"/>
    </row>
    <row r="17934" spans="5:5" x14ac:dyDescent="0.25">
      <c r="E17934"/>
    </row>
    <row r="17935" spans="5:5" x14ac:dyDescent="0.25">
      <c r="E17935" s="64"/>
    </row>
    <row r="17936" spans="5:5" x14ac:dyDescent="0.25">
      <c r="E17936" s="64"/>
    </row>
    <row r="17937" spans="5:5" x14ac:dyDescent="0.25">
      <c r="E17937"/>
    </row>
    <row r="17938" spans="5:5" x14ac:dyDescent="0.25">
      <c r="E17938" s="64"/>
    </row>
    <row r="17939" spans="5:5" x14ac:dyDescent="0.25">
      <c r="E17939" s="64"/>
    </row>
    <row r="17940" spans="5:5" x14ac:dyDescent="0.25">
      <c r="E17940" s="64"/>
    </row>
    <row r="17941" spans="5:5" x14ac:dyDescent="0.25">
      <c r="E17941" s="64"/>
    </row>
    <row r="17942" spans="5:5" x14ac:dyDescent="0.25">
      <c r="E17942" s="64"/>
    </row>
    <row r="17943" spans="5:5" x14ac:dyDescent="0.25">
      <c r="E17943" s="64"/>
    </row>
    <row r="17944" spans="5:5" x14ac:dyDescent="0.25">
      <c r="E17944" s="64"/>
    </row>
    <row r="17945" spans="5:5" x14ac:dyDescent="0.25">
      <c r="E17945" s="64"/>
    </row>
    <row r="17946" spans="5:5" x14ac:dyDescent="0.25">
      <c r="E17946" s="64"/>
    </row>
    <row r="17947" spans="5:5" x14ac:dyDescent="0.25">
      <c r="E17947" s="64"/>
    </row>
    <row r="17948" spans="5:5" x14ac:dyDescent="0.25">
      <c r="E17948"/>
    </row>
    <row r="17949" spans="5:5" x14ac:dyDescent="0.25">
      <c r="E17949"/>
    </row>
    <row r="17950" spans="5:5" x14ac:dyDescent="0.25">
      <c r="E17950"/>
    </row>
    <row r="17951" spans="5:5" x14ac:dyDescent="0.25">
      <c r="E17951" s="64"/>
    </row>
    <row r="17952" spans="5:5" x14ac:dyDescent="0.25">
      <c r="E17952" s="64"/>
    </row>
    <row r="17953" spans="5:5" x14ac:dyDescent="0.25">
      <c r="E17953" s="64"/>
    </row>
    <row r="17954" spans="5:5" x14ac:dyDescent="0.25">
      <c r="E17954"/>
    </row>
    <row r="17955" spans="5:5" x14ac:dyDescent="0.25">
      <c r="E17955" s="64"/>
    </row>
    <row r="17956" spans="5:5" x14ac:dyDescent="0.25">
      <c r="E17956" s="64"/>
    </row>
    <row r="17957" spans="5:5" x14ac:dyDescent="0.25">
      <c r="E17957" s="64"/>
    </row>
    <row r="17958" spans="5:5" x14ac:dyDescent="0.25">
      <c r="E17958" s="64"/>
    </row>
    <row r="17959" spans="5:5" x14ac:dyDescent="0.25">
      <c r="E17959" s="64"/>
    </row>
    <row r="17960" spans="5:5" x14ac:dyDescent="0.25">
      <c r="E17960"/>
    </row>
    <row r="17961" spans="5:5" x14ac:dyDescent="0.25">
      <c r="E17961" s="64"/>
    </row>
    <row r="17962" spans="5:5" x14ac:dyDescent="0.25">
      <c r="E17962" s="64"/>
    </row>
    <row r="17963" spans="5:5" x14ac:dyDescent="0.25">
      <c r="E17963" s="64"/>
    </row>
    <row r="17964" spans="5:5" x14ac:dyDescent="0.25">
      <c r="E17964"/>
    </row>
    <row r="17965" spans="5:5" x14ac:dyDescent="0.25">
      <c r="E17965" s="64"/>
    </row>
    <row r="17966" spans="5:5" x14ac:dyDescent="0.25">
      <c r="E17966" s="64"/>
    </row>
    <row r="17967" spans="5:5" x14ac:dyDescent="0.25">
      <c r="E17967" s="64"/>
    </row>
    <row r="17968" spans="5:5" x14ac:dyDescent="0.25">
      <c r="E17968" s="64"/>
    </row>
    <row r="17969" spans="5:5" x14ac:dyDescent="0.25">
      <c r="E17969" s="64"/>
    </row>
    <row r="17970" spans="5:5" x14ac:dyDescent="0.25">
      <c r="E17970" s="64"/>
    </row>
    <row r="17971" spans="5:5" x14ac:dyDescent="0.25">
      <c r="E17971" s="64"/>
    </row>
    <row r="17972" spans="5:5" x14ac:dyDescent="0.25">
      <c r="E17972" s="64"/>
    </row>
    <row r="17973" spans="5:5" x14ac:dyDescent="0.25">
      <c r="E17973" s="64"/>
    </row>
    <row r="17974" spans="5:5" x14ac:dyDescent="0.25">
      <c r="E17974" s="64"/>
    </row>
    <row r="17975" spans="5:5" x14ac:dyDescent="0.25">
      <c r="E17975" s="64"/>
    </row>
    <row r="17976" spans="5:5" x14ac:dyDescent="0.25">
      <c r="E17976" s="64"/>
    </row>
    <row r="17977" spans="5:5" x14ac:dyDescent="0.25">
      <c r="E17977" s="64"/>
    </row>
    <row r="17978" spans="5:5" x14ac:dyDescent="0.25">
      <c r="E17978" s="64"/>
    </row>
    <row r="17979" spans="5:5" x14ac:dyDescent="0.25">
      <c r="E17979"/>
    </row>
    <row r="17980" spans="5:5" x14ac:dyDescent="0.25">
      <c r="E17980" s="64"/>
    </row>
    <row r="17981" spans="5:5" x14ac:dyDescent="0.25">
      <c r="E17981" s="64"/>
    </row>
    <row r="17982" spans="5:5" x14ac:dyDescent="0.25">
      <c r="E17982" s="64"/>
    </row>
    <row r="17983" spans="5:5" x14ac:dyDescent="0.25">
      <c r="E17983" s="64"/>
    </row>
    <row r="17984" spans="5:5" x14ac:dyDescent="0.25">
      <c r="E17984" s="64"/>
    </row>
    <row r="17985" spans="5:5" x14ac:dyDescent="0.25">
      <c r="E17985" s="64"/>
    </row>
    <row r="17986" spans="5:5" x14ac:dyDescent="0.25">
      <c r="E17986"/>
    </row>
    <row r="17987" spans="5:5" x14ac:dyDescent="0.25">
      <c r="E17987" s="64"/>
    </row>
    <row r="17988" spans="5:5" x14ac:dyDescent="0.25">
      <c r="E17988" s="64"/>
    </row>
    <row r="17989" spans="5:5" x14ac:dyDescent="0.25">
      <c r="E17989" s="64"/>
    </row>
    <row r="17990" spans="5:5" x14ac:dyDescent="0.25">
      <c r="E17990"/>
    </row>
    <row r="17991" spans="5:5" x14ac:dyDescent="0.25">
      <c r="E17991" s="64"/>
    </row>
    <row r="17992" spans="5:5" x14ac:dyDescent="0.25">
      <c r="E17992" s="64"/>
    </row>
    <row r="17993" spans="5:5" x14ac:dyDescent="0.25">
      <c r="E17993" s="64"/>
    </row>
    <row r="17994" spans="5:5" x14ac:dyDescent="0.25">
      <c r="E17994" s="64"/>
    </row>
    <row r="17995" spans="5:5" x14ac:dyDescent="0.25">
      <c r="E17995" s="64"/>
    </row>
    <row r="17996" spans="5:5" x14ac:dyDescent="0.25">
      <c r="E17996" s="64"/>
    </row>
    <row r="17997" spans="5:5" x14ac:dyDescent="0.25">
      <c r="E17997" s="64"/>
    </row>
    <row r="17998" spans="5:5" x14ac:dyDescent="0.25">
      <c r="E17998" s="64"/>
    </row>
    <row r="17999" spans="5:5" x14ac:dyDescent="0.25">
      <c r="E17999" s="64"/>
    </row>
    <row r="18000" spans="5:5" x14ac:dyDescent="0.25">
      <c r="E18000" s="64"/>
    </row>
    <row r="18001" spans="5:5" x14ac:dyDescent="0.25">
      <c r="E18001" s="64"/>
    </row>
    <row r="18002" spans="5:5" x14ac:dyDescent="0.25">
      <c r="E18002"/>
    </row>
    <row r="18003" spans="5:5" x14ac:dyDescent="0.25">
      <c r="E18003" s="64"/>
    </row>
    <row r="18004" spans="5:5" x14ac:dyDescent="0.25">
      <c r="E18004" s="64"/>
    </row>
    <row r="18005" spans="5:5" x14ac:dyDescent="0.25">
      <c r="E18005" s="64"/>
    </row>
    <row r="18006" spans="5:5" x14ac:dyDescent="0.25">
      <c r="E18006" s="64"/>
    </row>
    <row r="18007" spans="5:5" x14ac:dyDescent="0.25">
      <c r="E18007" s="64"/>
    </row>
    <row r="18008" spans="5:5" x14ac:dyDescent="0.25">
      <c r="E18008" s="64"/>
    </row>
    <row r="18009" spans="5:5" x14ac:dyDescent="0.25">
      <c r="E18009"/>
    </row>
    <row r="18010" spans="5:5" x14ac:dyDescent="0.25">
      <c r="E18010" s="64"/>
    </row>
    <row r="18011" spans="5:5" x14ac:dyDescent="0.25">
      <c r="E18011" s="64"/>
    </row>
    <row r="18012" spans="5:5" x14ac:dyDescent="0.25">
      <c r="E18012" s="64"/>
    </row>
    <row r="18013" spans="5:5" x14ac:dyDescent="0.25">
      <c r="E18013" s="64"/>
    </row>
    <row r="18014" spans="5:5" x14ac:dyDescent="0.25">
      <c r="E18014" s="64"/>
    </row>
    <row r="18015" spans="5:5" x14ac:dyDescent="0.25">
      <c r="E18015" s="64"/>
    </row>
    <row r="18016" spans="5:5" x14ac:dyDescent="0.25">
      <c r="E18016" s="64"/>
    </row>
    <row r="18017" spans="5:5" x14ac:dyDescent="0.25">
      <c r="E18017"/>
    </row>
    <row r="18018" spans="5:5" x14ac:dyDescent="0.25">
      <c r="E18018"/>
    </row>
    <row r="18019" spans="5:5" x14ac:dyDescent="0.25">
      <c r="E18019"/>
    </row>
    <row r="18020" spans="5:5" x14ac:dyDescent="0.25">
      <c r="E18020" s="64"/>
    </row>
    <row r="18021" spans="5:5" x14ac:dyDescent="0.25">
      <c r="E18021" s="64"/>
    </row>
    <row r="18022" spans="5:5" x14ac:dyDescent="0.25">
      <c r="E18022" s="64"/>
    </row>
    <row r="18023" spans="5:5" x14ac:dyDescent="0.25">
      <c r="E18023" s="64"/>
    </row>
    <row r="18024" spans="5:5" x14ac:dyDescent="0.25">
      <c r="E18024" s="64"/>
    </row>
    <row r="18025" spans="5:5" x14ac:dyDescent="0.25">
      <c r="E18025" s="64"/>
    </row>
    <row r="18026" spans="5:5" x14ac:dyDescent="0.25">
      <c r="E18026" s="64"/>
    </row>
    <row r="18027" spans="5:5" x14ac:dyDescent="0.25">
      <c r="E18027" s="64"/>
    </row>
    <row r="18028" spans="5:5" x14ac:dyDescent="0.25">
      <c r="E18028" s="64"/>
    </row>
    <row r="18029" spans="5:5" x14ac:dyDescent="0.25">
      <c r="E18029" s="64"/>
    </row>
    <row r="18030" spans="5:5" x14ac:dyDescent="0.25">
      <c r="E18030" s="64"/>
    </row>
    <row r="18031" spans="5:5" x14ac:dyDescent="0.25">
      <c r="E18031" s="64"/>
    </row>
    <row r="18032" spans="5:5" x14ac:dyDescent="0.25">
      <c r="E18032" s="64"/>
    </row>
    <row r="18033" spans="5:5" x14ac:dyDescent="0.25">
      <c r="E18033" s="64"/>
    </row>
    <row r="18034" spans="5:5" x14ac:dyDescent="0.25">
      <c r="E18034" s="64"/>
    </row>
    <row r="18035" spans="5:5" x14ac:dyDescent="0.25">
      <c r="E18035"/>
    </row>
    <row r="18036" spans="5:5" x14ac:dyDescent="0.25">
      <c r="E18036" s="64"/>
    </row>
    <row r="18037" spans="5:5" x14ac:dyDescent="0.25">
      <c r="E18037" s="64"/>
    </row>
    <row r="18038" spans="5:5" x14ac:dyDescent="0.25">
      <c r="E18038" s="64"/>
    </row>
    <row r="18039" spans="5:5" x14ac:dyDescent="0.25">
      <c r="E18039" s="64"/>
    </row>
    <row r="18040" spans="5:5" x14ac:dyDescent="0.25">
      <c r="E18040" s="64"/>
    </row>
    <row r="18041" spans="5:5" x14ac:dyDescent="0.25">
      <c r="E18041" s="64"/>
    </row>
    <row r="18042" spans="5:5" x14ac:dyDescent="0.25">
      <c r="E18042" s="64"/>
    </row>
    <row r="18043" spans="5:5" x14ac:dyDescent="0.25">
      <c r="E18043" s="64"/>
    </row>
    <row r="18044" spans="5:5" x14ac:dyDescent="0.25">
      <c r="E18044" s="64"/>
    </row>
    <row r="18045" spans="5:5" x14ac:dyDescent="0.25">
      <c r="E18045" s="64"/>
    </row>
    <row r="18046" spans="5:5" x14ac:dyDescent="0.25">
      <c r="E18046" s="64"/>
    </row>
    <row r="18047" spans="5:5" x14ac:dyDescent="0.25">
      <c r="E18047" s="64"/>
    </row>
    <row r="18048" spans="5:5" x14ac:dyDescent="0.25">
      <c r="E18048" s="64"/>
    </row>
    <row r="18049" spans="5:5" x14ac:dyDescent="0.25">
      <c r="E18049" s="64"/>
    </row>
    <row r="18050" spans="5:5" x14ac:dyDescent="0.25">
      <c r="E18050" s="64"/>
    </row>
    <row r="18051" spans="5:5" x14ac:dyDescent="0.25">
      <c r="E18051" s="64"/>
    </row>
    <row r="18052" spans="5:5" x14ac:dyDescent="0.25">
      <c r="E18052" s="64"/>
    </row>
    <row r="18053" spans="5:5" x14ac:dyDescent="0.25">
      <c r="E18053" s="64"/>
    </row>
    <row r="18054" spans="5:5" x14ac:dyDescent="0.25">
      <c r="E18054" s="64"/>
    </row>
    <row r="18055" spans="5:5" x14ac:dyDescent="0.25">
      <c r="E18055" s="64"/>
    </row>
    <row r="18056" spans="5:5" x14ac:dyDescent="0.25">
      <c r="E18056" s="64"/>
    </row>
    <row r="18057" spans="5:5" x14ac:dyDescent="0.25">
      <c r="E18057"/>
    </row>
    <row r="18058" spans="5:5" x14ac:dyDescent="0.25">
      <c r="E18058" s="64"/>
    </row>
    <row r="18059" spans="5:5" x14ac:dyDescent="0.25">
      <c r="E18059" s="64"/>
    </row>
    <row r="18060" spans="5:5" x14ac:dyDescent="0.25">
      <c r="E18060" s="64"/>
    </row>
    <row r="18061" spans="5:5" x14ac:dyDescent="0.25">
      <c r="E18061" s="64"/>
    </row>
    <row r="18062" spans="5:5" x14ac:dyDescent="0.25">
      <c r="E18062" s="64"/>
    </row>
    <row r="18063" spans="5:5" x14ac:dyDescent="0.25">
      <c r="E18063" s="64"/>
    </row>
    <row r="18064" spans="5:5" x14ac:dyDescent="0.25">
      <c r="E18064" s="64"/>
    </row>
    <row r="18065" spans="5:5" x14ac:dyDescent="0.25">
      <c r="E18065" s="64"/>
    </row>
    <row r="18066" spans="5:5" x14ac:dyDescent="0.25">
      <c r="E18066" s="64"/>
    </row>
    <row r="18067" spans="5:5" x14ac:dyDescent="0.25">
      <c r="E18067"/>
    </row>
    <row r="18068" spans="5:5" x14ac:dyDescent="0.25">
      <c r="E18068" s="64"/>
    </row>
    <row r="18069" spans="5:5" x14ac:dyDescent="0.25">
      <c r="E18069"/>
    </row>
    <row r="18070" spans="5:5" x14ac:dyDescent="0.25">
      <c r="E18070" s="64"/>
    </row>
    <row r="18071" spans="5:5" x14ac:dyDescent="0.25">
      <c r="E18071" s="64"/>
    </row>
    <row r="18072" spans="5:5" x14ac:dyDescent="0.25">
      <c r="E18072" s="64"/>
    </row>
    <row r="18073" spans="5:5" x14ac:dyDescent="0.25">
      <c r="E18073" s="64"/>
    </row>
    <row r="18074" spans="5:5" x14ac:dyDescent="0.25">
      <c r="E18074" s="64"/>
    </row>
    <row r="18075" spans="5:5" x14ac:dyDescent="0.25">
      <c r="E18075" s="64"/>
    </row>
    <row r="18076" spans="5:5" x14ac:dyDescent="0.25">
      <c r="E18076"/>
    </row>
    <row r="18077" spans="5:5" x14ac:dyDescent="0.25">
      <c r="E18077" s="64"/>
    </row>
    <row r="18078" spans="5:5" x14ac:dyDescent="0.25">
      <c r="E18078" s="64"/>
    </row>
    <row r="18079" spans="5:5" x14ac:dyDescent="0.25">
      <c r="E18079" s="64"/>
    </row>
    <row r="18080" spans="5:5" x14ac:dyDescent="0.25">
      <c r="E18080" s="64"/>
    </row>
    <row r="18081" spans="5:5" x14ac:dyDescent="0.25">
      <c r="E18081" s="64"/>
    </row>
    <row r="18082" spans="5:5" x14ac:dyDescent="0.25">
      <c r="E18082" s="64"/>
    </row>
    <row r="18083" spans="5:5" x14ac:dyDescent="0.25">
      <c r="E18083" s="64"/>
    </row>
    <row r="18084" spans="5:5" x14ac:dyDescent="0.25">
      <c r="E18084" s="64"/>
    </row>
    <row r="18085" spans="5:5" x14ac:dyDescent="0.25">
      <c r="E18085" s="64"/>
    </row>
    <row r="18086" spans="5:5" x14ac:dyDescent="0.25">
      <c r="E18086" s="64"/>
    </row>
    <row r="18087" spans="5:5" x14ac:dyDescent="0.25">
      <c r="E18087" s="64"/>
    </row>
    <row r="18088" spans="5:5" x14ac:dyDescent="0.25">
      <c r="E18088" s="64"/>
    </row>
    <row r="18089" spans="5:5" x14ac:dyDescent="0.25">
      <c r="E18089" s="64"/>
    </row>
    <row r="18090" spans="5:5" x14ac:dyDescent="0.25">
      <c r="E18090" s="64"/>
    </row>
    <row r="18091" spans="5:5" x14ac:dyDescent="0.25">
      <c r="E18091"/>
    </row>
    <row r="18092" spans="5:5" x14ac:dyDescent="0.25">
      <c r="E18092" s="64"/>
    </row>
    <row r="18093" spans="5:5" x14ac:dyDescent="0.25">
      <c r="E18093" s="64"/>
    </row>
    <row r="18094" spans="5:5" x14ac:dyDescent="0.25">
      <c r="E18094"/>
    </row>
    <row r="18095" spans="5:5" x14ac:dyDescent="0.25">
      <c r="E18095" s="64"/>
    </row>
    <row r="18096" spans="5:5" x14ac:dyDescent="0.25">
      <c r="E18096" s="64"/>
    </row>
    <row r="18097" spans="5:5" x14ac:dyDescent="0.25">
      <c r="E18097" s="64"/>
    </row>
    <row r="18098" spans="5:5" x14ac:dyDescent="0.25">
      <c r="E18098"/>
    </row>
    <row r="18099" spans="5:5" x14ac:dyDescent="0.25">
      <c r="E18099" s="64"/>
    </row>
    <row r="18100" spans="5:5" x14ac:dyDescent="0.25">
      <c r="E18100" s="64"/>
    </row>
    <row r="18101" spans="5:5" x14ac:dyDescent="0.25">
      <c r="E18101" s="64"/>
    </row>
    <row r="18102" spans="5:5" x14ac:dyDescent="0.25">
      <c r="E18102" s="64"/>
    </row>
    <row r="18103" spans="5:5" x14ac:dyDescent="0.25">
      <c r="E18103" s="64"/>
    </row>
    <row r="18104" spans="5:5" x14ac:dyDescent="0.25">
      <c r="E18104" s="64"/>
    </row>
    <row r="18105" spans="5:5" x14ac:dyDescent="0.25">
      <c r="E18105"/>
    </row>
    <row r="18106" spans="5:5" x14ac:dyDescent="0.25">
      <c r="E18106" s="64"/>
    </row>
    <row r="18107" spans="5:5" x14ac:dyDescent="0.25">
      <c r="E18107" s="64"/>
    </row>
    <row r="18108" spans="5:5" x14ac:dyDescent="0.25">
      <c r="E18108" s="64"/>
    </row>
    <row r="18109" spans="5:5" x14ac:dyDescent="0.25">
      <c r="E18109" s="64"/>
    </row>
    <row r="18110" spans="5:5" x14ac:dyDescent="0.25">
      <c r="E18110" s="64"/>
    </row>
    <row r="18111" spans="5:5" x14ac:dyDescent="0.25">
      <c r="E18111" s="64"/>
    </row>
    <row r="18112" spans="5:5" x14ac:dyDescent="0.25">
      <c r="E18112" s="64"/>
    </row>
    <row r="18113" spans="5:5" x14ac:dyDescent="0.25">
      <c r="E18113" s="64"/>
    </row>
    <row r="18114" spans="5:5" x14ac:dyDescent="0.25">
      <c r="E18114"/>
    </row>
    <row r="18115" spans="5:5" x14ac:dyDescent="0.25">
      <c r="E18115" s="64"/>
    </row>
    <row r="18116" spans="5:5" x14ac:dyDescent="0.25">
      <c r="E18116" s="64"/>
    </row>
    <row r="18117" spans="5:5" x14ac:dyDescent="0.25">
      <c r="E18117" s="64"/>
    </row>
    <row r="18118" spans="5:5" x14ac:dyDescent="0.25">
      <c r="E18118" s="64"/>
    </row>
    <row r="18119" spans="5:5" x14ac:dyDescent="0.25">
      <c r="E18119" s="64"/>
    </row>
    <row r="18120" spans="5:5" x14ac:dyDescent="0.25">
      <c r="E18120" s="64"/>
    </row>
    <row r="18121" spans="5:5" x14ac:dyDescent="0.25">
      <c r="E18121" s="64"/>
    </row>
    <row r="18122" spans="5:5" x14ac:dyDescent="0.25">
      <c r="E18122" s="64"/>
    </row>
    <row r="18123" spans="5:5" x14ac:dyDescent="0.25">
      <c r="E18123"/>
    </row>
    <row r="18124" spans="5:5" x14ac:dyDescent="0.25">
      <c r="E18124" s="64"/>
    </row>
    <row r="18125" spans="5:5" x14ac:dyDescent="0.25">
      <c r="E18125"/>
    </row>
    <row r="18126" spans="5:5" x14ac:dyDescent="0.25">
      <c r="E18126" s="64"/>
    </row>
    <row r="18127" spans="5:5" x14ac:dyDescent="0.25">
      <c r="E18127" s="64"/>
    </row>
    <row r="18128" spans="5:5" x14ac:dyDescent="0.25">
      <c r="E18128" s="64"/>
    </row>
    <row r="18129" spans="5:5" x14ac:dyDescent="0.25">
      <c r="E18129" s="64"/>
    </row>
    <row r="18130" spans="5:5" x14ac:dyDescent="0.25">
      <c r="E18130" s="64"/>
    </row>
    <row r="18131" spans="5:5" x14ac:dyDescent="0.25">
      <c r="E18131"/>
    </row>
    <row r="18132" spans="5:5" x14ac:dyDescent="0.25">
      <c r="E18132" s="64"/>
    </row>
    <row r="18133" spans="5:5" x14ac:dyDescent="0.25">
      <c r="E18133" s="64"/>
    </row>
    <row r="18134" spans="5:5" x14ac:dyDescent="0.25">
      <c r="E18134" s="64"/>
    </row>
    <row r="18135" spans="5:5" x14ac:dyDescent="0.25">
      <c r="E18135" s="64"/>
    </row>
    <row r="18136" spans="5:5" x14ac:dyDescent="0.25">
      <c r="E18136" s="64"/>
    </row>
    <row r="18137" spans="5:5" x14ac:dyDescent="0.25">
      <c r="E18137" s="64"/>
    </row>
    <row r="18138" spans="5:5" x14ac:dyDescent="0.25">
      <c r="E18138" s="64"/>
    </row>
    <row r="18139" spans="5:5" x14ac:dyDescent="0.25">
      <c r="E18139" s="64"/>
    </row>
    <row r="18140" spans="5:5" x14ac:dyDescent="0.25">
      <c r="E18140" s="64"/>
    </row>
    <row r="18141" spans="5:5" x14ac:dyDescent="0.25">
      <c r="E18141" s="64"/>
    </row>
    <row r="18142" spans="5:5" x14ac:dyDescent="0.25">
      <c r="E18142" s="64"/>
    </row>
    <row r="18143" spans="5:5" x14ac:dyDescent="0.25">
      <c r="E18143" s="64"/>
    </row>
    <row r="18144" spans="5:5" x14ac:dyDescent="0.25">
      <c r="E18144" s="64"/>
    </row>
    <row r="18145" spans="5:5" x14ac:dyDescent="0.25">
      <c r="E18145" s="64"/>
    </row>
    <row r="18146" spans="5:5" x14ac:dyDescent="0.25">
      <c r="E18146" s="64"/>
    </row>
    <row r="18147" spans="5:5" x14ac:dyDescent="0.25">
      <c r="E18147" s="64"/>
    </row>
    <row r="18148" spans="5:5" x14ac:dyDescent="0.25">
      <c r="E18148" s="64"/>
    </row>
    <row r="18149" spans="5:5" x14ac:dyDescent="0.25">
      <c r="E18149" s="64"/>
    </row>
    <row r="18150" spans="5:5" x14ac:dyDescent="0.25">
      <c r="E18150" s="64"/>
    </row>
    <row r="18151" spans="5:5" x14ac:dyDescent="0.25">
      <c r="E18151" s="64"/>
    </row>
    <row r="18152" spans="5:5" x14ac:dyDescent="0.25">
      <c r="E18152" s="64"/>
    </row>
    <row r="18153" spans="5:5" x14ac:dyDescent="0.25">
      <c r="E18153"/>
    </row>
    <row r="18154" spans="5:5" x14ac:dyDescent="0.25">
      <c r="E18154" s="64"/>
    </row>
    <row r="18155" spans="5:5" x14ac:dyDescent="0.25">
      <c r="E18155" s="64"/>
    </row>
    <row r="18156" spans="5:5" x14ac:dyDescent="0.25">
      <c r="E18156" s="64"/>
    </row>
    <row r="18157" spans="5:5" x14ac:dyDescent="0.25">
      <c r="E18157" s="64"/>
    </row>
    <row r="18158" spans="5:5" x14ac:dyDescent="0.25">
      <c r="E18158" s="64"/>
    </row>
    <row r="18159" spans="5:5" x14ac:dyDescent="0.25">
      <c r="E18159" s="64"/>
    </row>
    <row r="18160" spans="5:5" x14ac:dyDescent="0.25">
      <c r="E18160" s="64"/>
    </row>
    <row r="18161" spans="5:5" x14ac:dyDescent="0.25">
      <c r="E18161" s="64"/>
    </row>
    <row r="18162" spans="5:5" x14ac:dyDescent="0.25">
      <c r="E18162" s="64"/>
    </row>
    <row r="18163" spans="5:5" x14ac:dyDescent="0.25">
      <c r="E18163"/>
    </row>
    <row r="18164" spans="5:5" x14ac:dyDescent="0.25">
      <c r="E18164" s="64"/>
    </row>
    <row r="18165" spans="5:5" x14ac:dyDescent="0.25">
      <c r="E18165" s="64"/>
    </row>
    <row r="18166" spans="5:5" x14ac:dyDescent="0.25">
      <c r="E18166"/>
    </row>
    <row r="18167" spans="5:5" x14ac:dyDescent="0.25">
      <c r="E18167" s="64"/>
    </row>
    <row r="18168" spans="5:5" x14ac:dyDescent="0.25">
      <c r="E18168" s="64"/>
    </row>
    <row r="18169" spans="5:5" x14ac:dyDescent="0.25">
      <c r="E18169" s="64"/>
    </row>
    <row r="18170" spans="5:5" x14ac:dyDescent="0.25">
      <c r="E18170" s="64"/>
    </row>
    <row r="18171" spans="5:5" x14ac:dyDescent="0.25">
      <c r="E18171" s="64"/>
    </row>
    <row r="18172" spans="5:5" x14ac:dyDescent="0.25">
      <c r="E18172"/>
    </row>
    <row r="18173" spans="5:5" x14ac:dyDescent="0.25">
      <c r="E18173"/>
    </row>
    <row r="18174" spans="5:5" x14ac:dyDescent="0.25">
      <c r="E18174"/>
    </row>
    <row r="18175" spans="5:5" x14ac:dyDescent="0.25">
      <c r="E18175" s="64"/>
    </row>
    <row r="18176" spans="5:5" x14ac:dyDescent="0.25">
      <c r="E18176" s="64"/>
    </row>
    <row r="18177" spans="5:5" x14ac:dyDescent="0.25">
      <c r="E18177"/>
    </row>
    <row r="18178" spans="5:5" x14ac:dyDescent="0.25">
      <c r="E18178" s="64"/>
    </row>
    <row r="18179" spans="5:5" x14ac:dyDescent="0.25">
      <c r="E18179"/>
    </row>
    <row r="18180" spans="5:5" x14ac:dyDescent="0.25">
      <c r="E18180" s="64"/>
    </row>
    <row r="18181" spans="5:5" x14ac:dyDescent="0.25">
      <c r="E18181" s="64"/>
    </row>
    <row r="18182" spans="5:5" x14ac:dyDescent="0.25">
      <c r="E18182" s="64"/>
    </row>
    <row r="18183" spans="5:5" x14ac:dyDescent="0.25">
      <c r="E18183" s="64"/>
    </row>
    <row r="18184" spans="5:5" x14ac:dyDescent="0.25">
      <c r="E18184" s="64"/>
    </row>
    <row r="18185" spans="5:5" x14ac:dyDescent="0.25">
      <c r="E18185" s="64"/>
    </row>
    <row r="18186" spans="5:5" x14ac:dyDescent="0.25">
      <c r="E18186"/>
    </row>
    <row r="18187" spans="5:5" x14ac:dyDescent="0.25">
      <c r="E18187"/>
    </row>
    <row r="18188" spans="5:5" x14ac:dyDescent="0.25">
      <c r="E18188"/>
    </row>
    <row r="18189" spans="5:5" x14ac:dyDescent="0.25">
      <c r="E18189" s="64"/>
    </row>
    <row r="18190" spans="5:5" x14ac:dyDescent="0.25">
      <c r="E18190" s="64"/>
    </row>
    <row r="18191" spans="5:5" x14ac:dyDescent="0.25">
      <c r="E18191" s="64"/>
    </row>
    <row r="18192" spans="5:5" x14ac:dyDescent="0.25">
      <c r="E18192" s="64"/>
    </row>
    <row r="18193" spans="5:5" x14ac:dyDescent="0.25">
      <c r="E18193" s="64"/>
    </row>
    <row r="18194" spans="5:5" x14ac:dyDescent="0.25">
      <c r="E18194" s="64"/>
    </row>
    <row r="18195" spans="5:5" x14ac:dyDescent="0.25">
      <c r="E18195"/>
    </row>
    <row r="18196" spans="5:5" x14ac:dyDescent="0.25">
      <c r="E18196" s="64"/>
    </row>
    <row r="18197" spans="5:5" x14ac:dyDescent="0.25">
      <c r="E18197" s="64"/>
    </row>
    <row r="18198" spans="5:5" x14ac:dyDescent="0.25">
      <c r="E18198" s="64"/>
    </row>
    <row r="18199" spans="5:5" x14ac:dyDescent="0.25">
      <c r="E18199" s="64"/>
    </row>
    <row r="18200" spans="5:5" x14ac:dyDescent="0.25">
      <c r="E18200" s="64"/>
    </row>
    <row r="18201" spans="5:5" x14ac:dyDescent="0.25">
      <c r="E18201" s="64"/>
    </row>
    <row r="18202" spans="5:5" x14ac:dyDescent="0.25">
      <c r="E18202" s="64"/>
    </row>
    <row r="18203" spans="5:5" x14ac:dyDescent="0.25">
      <c r="E18203" s="64"/>
    </row>
    <row r="18204" spans="5:5" x14ac:dyDescent="0.25">
      <c r="E18204" s="64"/>
    </row>
    <row r="18205" spans="5:5" x14ac:dyDescent="0.25">
      <c r="E18205" s="64"/>
    </row>
    <row r="18206" spans="5:5" x14ac:dyDescent="0.25">
      <c r="E18206" s="64"/>
    </row>
    <row r="18207" spans="5:5" x14ac:dyDescent="0.25">
      <c r="E18207" s="64"/>
    </row>
    <row r="18208" spans="5:5" x14ac:dyDescent="0.25">
      <c r="E18208" s="64"/>
    </row>
    <row r="18209" spans="5:5" x14ac:dyDescent="0.25">
      <c r="E18209" s="64"/>
    </row>
    <row r="18210" spans="5:5" x14ac:dyDescent="0.25">
      <c r="E18210" s="64"/>
    </row>
    <row r="18211" spans="5:5" x14ac:dyDescent="0.25">
      <c r="E18211" s="64"/>
    </row>
    <row r="18212" spans="5:5" x14ac:dyDescent="0.25">
      <c r="E18212"/>
    </row>
    <row r="18213" spans="5:5" x14ac:dyDescent="0.25">
      <c r="E18213" s="64"/>
    </row>
    <row r="18214" spans="5:5" x14ac:dyDescent="0.25">
      <c r="E18214" s="64"/>
    </row>
    <row r="18215" spans="5:5" x14ac:dyDescent="0.25">
      <c r="E18215" s="64"/>
    </row>
    <row r="18216" spans="5:5" x14ac:dyDescent="0.25">
      <c r="E18216" s="64"/>
    </row>
    <row r="18217" spans="5:5" x14ac:dyDescent="0.25">
      <c r="E18217" s="64"/>
    </row>
    <row r="18218" spans="5:5" x14ac:dyDescent="0.25">
      <c r="E18218"/>
    </row>
    <row r="18219" spans="5:5" x14ac:dyDescent="0.25">
      <c r="E18219" s="64"/>
    </row>
    <row r="18220" spans="5:5" x14ac:dyDescent="0.25">
      <c r="E18220" s="64"/>
    </row>
    <row r="18221" spans="5:5" x14ac:dyDescent="0.25">
      <c r="E18221" s="64"/>
    </row>
    <row r="18222" spans="5:5" x14ac:dyDescent="0.25">
      <c r="E18222" s="64"/>
    </row>
    <row r="18223" spans="5:5" x14ac:dyDescent="0.25">
      <c r="E18223"/>
    </row>
    <row r="18224" spans="5:5" x14ac:dyDescent="0.25">
      <c r="E18224" s="64"/>
    </row>
    <row r="18225" spans="5:5" x14ac:dyDescent="0.25">
      <c r="E18225" s="64"/>
    </row>
    <row r="18226" spans="5:5" x14ac:dyDescent="0.25">
      <c r="E18226" s="64"/>
    </row>
    <row r="18227" spans="5:5" x14ac:dyDescent="0.25">
      <c r="E18227" s="64"/>
    </row>
    <row r="18228" spans="5:5" x14ac:dyDescent="0.25">
      <c r="E18228" s="64"/>
    </row>
    <row r="18229" spans="5:5" x14ac:dyDescent="0.25">
      <c r="E18229" s="64"/>
    </row>
    <row r="18230" spans="5:5" x14ac:dyDescent="0.25">
      <c r="E18230" s="64"/>
    </row>
    <row r="18231" spans="5:5" x14ac:dyDescent="0.25">
      <c r="E18231" s="64"/>
    </row>
    <row r="18232" spans="5:5" x14ac:dyDescent="0.25">
      <c r="E18232" s="64"/>
    </row>
    <row r="18233" spans="5:5" x14ac:dyDescent="0.25">
      <c r="E18233" s="64"/>
    </row>
    <row r="18234" spans="5:5" x14ac:dyDescent="0.25">
      <c r="E18234" s="64"/>
    </row>
    <row r="18235" spans="5:5" x14ac:dyDescent="0.25">
      <c r="E18235" s="64"/>
    </row>
    <row r="18236" spans="5:5" x14ac:dyDescent="0.25">
      <c r="E18236" s="64"/>
    </row>
    <row r="18237" spans="5:5" x14ac:dyDescent="0.25">
      <c r="E18237" s="64"/>
    </row>
    <row r="18238" spans="5:5" x14ac:dyDescent="0.25">
      <c r="E18238" s="64"/>
    </row>
    <row r="18239" spans="5:5" x14ac:dyDescent="0.25">
      <c r="E18239" s="64"/>
    </row>
    <row r="18240" spans="5:5" x14ac:dyDescent="0.25">
      <c r="E18240"/>
    </row>
    <row r="18241" spans="5:5" x14ac:dyDescent="0.25">
      <c r="E18241" s="64"/>
    </row>
    <row r="18242" spans="5:5" x14ac:dyDescent="0.25">
      <c r="E18242" s="64"/>
    </row>
    <row r="18243" spans="5:5" x14ac:dyDescent="0.25">
      <c r="E18243" s="64"/>
    </row>
    <row r="18244" spans="5:5" x14ac:dyDescent="0.25">
      <c r="E18244" s="64"/>
    </row>
    <row r="18245" spans="5:5" x14ac:dyDescent="0.25">
      <c r="E18245" s="64"/>
    </row>
    <row r="18246" spans="5:5" x14ac:dyDescent="0.25">
      <c r="E18246" s="64"/>
    </row>
    <row r="18247" spans="5:5" x14ac:dyDescent="0.25">
      <c r="E18247" s="64"/>
    </row>
    <row r="18248" spans="5:5" x14ac:dyDescent="0.25">
      <c r="E18248" s="64"/>
    </row>
    <row r="18249" spans="5:5" x14ac:dyDescent="0.25">
      <c r="E18249" s="64"/>
    </row>
    <row r="18250" spans="5:5" x14ac:dyDescent="0.25">
      <c r="E18250"/>
    </row>
    <row r="18251" spans="5:5" x14ac:dyDescent="0.25">
      <c r="E18251" s="64"/>
    </row>
    <row r="18252" spans="5:5" x14ac:dyDescent="0.25">
      <c r="E18252" s="64"/>
    </row>
    <row r="18253" spans="5:5" x14ac:dyDescent="0.25">
      <c r="E18253" s="64"/>
    </row>
    <row r="18254" spans="5:5" x14ac:dyDescent="0.25">
      <c r="E18254" s="64"/>
    </row>
    <row r="18255" spans="5:5" x14ac:dyDescent="0.25">
      <c r="E18255" s="64"/>
    </row>
    <row r="18256" spans="5:5" x14ac:dyDescent="0.25">
      <c r="E18256" s="64"/>
    </row>
    <row r="18257" spans="5:5" x14ac:dyDescent="0.25">
      <c r="E18257" s="64"/>
    </row>
    <row r="18258" spans="5:5" x14ac:dyDescent="0.25">
      <c r="E18258" s="64"/>
    </row>
    <row r="18259" spans="5:5" x14ac:dyDescent="0.25">
      <c r="E18259" s="64"/>
    </row>
    <row r="18260" spans="5:5" x14ac:dyDescent="0.25">
      <c r="E18260" s="64"/>
    </row>
    <row r="18261" spans="5:5" x14ac:dyDescent="0.25">
      <c r="E18261"/>
    </row>
    <row r="18262" spans="5:5" x14ac:dyDescent="0.25">
      <c r="E18262" s="64"/>
    </row>
    <row r="18263" spans="5:5" x14ac:dyDescent="0.25">
      <c r="E18263" s="64"/>
    </row>
    <row r="18264" spans="5:5" x14ac:dyDescent="0.25">
      <c r="E18264" s="64"/>
    </row>
    <row r="18265" spans="5:5" x14ac:dyDescent="0.25">
      <c r="E18265" s="64"/>
    </row>
    <row r="18266" spans="5:5" x14ac:dyDescent="0.25">
      <c r="E18266" s="64"/>
    </row>
    <row r="18267" spans="5:5" x14ac:dyDescent="0.25">
      <c r="E18267" s="64"/>
    </row>
    <row r="18268" spans="5:5" x14ac:dyDescent="0.25">
      <c r="E18268"/>
    </row>
    <row r="18269" spans="5:5" x14ac:dyDescent="0.25">
      <c r="E18269" s="64"/>
    </row>
    <row r="18270" spans="5:5" x14ac:dyDescent="0.25">
      <c r="E18270" s="64"/>
    </row>
    <row r="18271" spans="5:5" x14ac:dyDescent="0.25">
      <c r="E18271" s="64"/>
    </row>
    <row r="18272" spans="5:5" x14ac:dyDescent="0.25">
      <c r="E18272" s="64"/>
    </row>
    <row r="18273" spans="5:5" x14ac:dyDescent="0.25">
      <c r="E18273" s="64"/>
    </row>
    <row r="18274" spans="5:5" x14ac:dyDescent="0.25">
      <c r="E18274" s="64"/>
    </row>
    <row r="18275" spans="5:5" x14ac:dyDescent="0.25">
      <c r="E18275" s="64"/>
    </row>
    <row r="18276" spans="5:5" x14ac:dyDescent="0.25">
      <c r="E18276" s="64"/>
    </row>
    <row r="18277" spans="5:5" x14ac:dyDescent="0.25">
      <c r="E18277" s="64"/>
    </row>
    <row r="18278" spans="5:5" x14ac:dyDescent="0.25">
      <c r="E18278" s="64"/>
    </row>
    <row r="18279" spans="5:5" x14ac:dyDescent="0.25">
      <c r="E18279" s="64"/>
    </row>
    <row r="18280" spans="5:5" x14ac:dyDescent="0.25">
      <c r="E18280" s="64"/>
    </row>
    <row r="18281" spans="5:5" x14ac:dyDescent="0.25">
      <c r="E18281" s="64"/>
    </row>
    <row r="18282" spans="5:5" x14ac:dyDescent="0.25">
      <c r="E18282"/>
    </row>
    <row r="18283" spans="5:5" x14ac:dyDescent="0.25">
      <c r="E18283" s="64"/>
    </row>
    <row r="18284" spans="5:5" x14ac:dyDescent="0.25">
      <c r="E18284" s="64"/>
    </row>
    <row r="18285" spans="5:5" x14ac:dyDescent="0.25">
      <c r="E18285" s="64"/>
    </row>
    <row r="18286" spans="5:5" x14ac:dyDescent="0.25">
      <c r="E18286" s="64"/>
    </row>
    <row r="18287" spans="5:5" x14ac:dyDescent="0.25">
      <c r="E18287" s="64"/>
    </row>
    <row r="18288" spans="5:5" x14ac:dyDescent="0.25">
      <c r="E18288" s="64"/>
    </row>
    <row r="18289" spans="5:5" x14ac:dyDescent="0.25">
      <c r="E18289" s="64"/>
    </row>
    <row r="18290" spans="5:5" x14ac:dyDescent="0.25">
      <c r="E18290" s="64"/>
    </row>
    <row r="18291" spans="5:5" x14ac:dyDescent="0.25">
      <c r="E18291" s="64"/>
    </row>
    <row r="18292" spans="5:5" x14ac:dyDescent="0.25">
      <c r="E18292" s="64"/>
    </row>
    <row r="18293" spans="5:5" x14ac:dyDescent="0.25">
      <c r="E18293"/>
    </row>
    <row r="18294" spans="5:5" x14ac:dyDescent="0.25">
      <c r="E18294" s="64"/>
    </row>
    <row r="18295" spans="5:5" x14ac:dyDescent="0.25">
      <c r="E18295" s="64"/>
    </row>
    <row r="18296" spans="5:5" x14ac:dyDescent="0.25">
      <c r="E18296" s="64"/>
    </row>
    <row r="18297" spans="5:5" x14ac:dyDescent="0.25">
      <c r="E18297" s="64"/>
    </row>
    <row r="18298" spans="5:5" x14ac:dyDescent="0.25">
      <c r="E18298"/>
    </row>
    <row r="18299" spans="5:5" x14ac:dyDescent="0.25">
      <c r="E18299" s="64"/>
    </row>
    <row r="18300" spans="5:5" x14ac:dyDescent="0.25">
      <c r="E18300" s="64"/>
    </row>
    <row r="18301" spans="5:5" x14ac:dyDescent="0.25">
      <c r="E18301" s="64"/>
    </row>
    <row r="18302" spans="5:5" x14ac:dyDescent="0.25">
      <c r="E18302" s="64"/>
    </row>
    <row r="18303" spans="5:5" x14ac:dyDescent="0.25">
      <c r="E18303" s="64"/>
    </row>
    <row r="18304" spans="5:5" x14ac:dyDescent="0.25">
      <c r="E18304"/>
    </row>
    <row r="18305" spans="5:5" x14ac:dyDescent="0.25">
      <c r="E18305" s="64"/>
    </row>
    <row r="18306" spans="5:5" x14ac:dyDescent="0.25">
      <c r="E18306"/>
    </row>
    <row r="18307" spans="5:5" x14ac:dyDescent="0.25">
      <c r="E18307" s="64"/>
    </row>
    <row r="18308" spans="5:5" x14ac:dyDescent="0.25">
      <c r="E18308" s="64"/>
    </row>
    <row r="18309" spans="5:5" x14ac:dyDescent="0.25">
      <c r="E18309"/>
    </row>
    <row r="18310" spans="5:5" x14ac:dyDescent="0.25">
      <c r="E18310" s="64"/>
    </row>
    <row r="18311" spans="5:5" x14ac:dyDescent="0.25">
      <c r="E18311" s="64"/>
    </row>
    <row r="18312" spans="5:5" x14ac:dyDescent="0.25">
      <c r="E18312" s="64"/>
    </row>
    <row r="18313" spans="5:5" x14ac:dyDescent="0.25">
      <c r="E18313"/>
    </row>
    <row r="18314" spans="5:5" x14ac:dyDescent="0.25">
      <c r="E18314" s="64"/>
    </row>
    <row r="18315" spans="5:5" x14ac:dyDescent="0.25">
      <c r="E18315" s="64"/>
    </row>
    <row r="18316" spans="5:5" x14ac:dyDescent="0.25">
      <c r="E18316" s="64"/>
    </row>
    <row r="18317" spans="5:5" x14ac:dyDescent="0.25">
      <c r="E18317" s="64"/>
    </row>
    <row r="18318" spans="5:5" x14ac:dyDescent="0.25">
      <c r="E18318" s="64"/>
    </row>
    <row r="18319" spans="5:5" x14ac:dyDescent="0.25">
      <c r="E18319" s="64"/>
    </row>
    <row r="18320" spans="5:5" x14ac:dyDescent="0.25">
      <c r="E18320"/>
    </row>
    <row r="18321" spans="5:5" x14ac:dyDescent="0.25">
      <c r="E18321" s="64"/>
    </row>
    <row r="18322" spans="5:5" x14ac:dyDescent="0.25">
      <c r="E18322" s="64"/>
    </row>
    <row r="18323" spans="5:5" x14ac:dyDescent="0.25">
      <c r="E18323" s="64"/>
    </row>
    <row r="18324" spans="5:5" x14ac:dyDescent="0.25">
      <c r="E18324" s="64"/>
    </row>
    <row r="18325" spans="5:5" x14ac:dyDescent="0.25">
      <c r="E18325" s="64"/>
    </row>
    <row r="18326" spans="5:5" x14ac:dyDescent="0.25">
      <c r="E18326"/>
    </row>
    <row r="18327" spans="5:5" x14ac:dyDescent="0.25">
      <c r="E18327" s="64"/>
    </row>
    <row r="18328" spans="5:5" x14ac:dyDescent="0.25">
      <c r="E18328" s="64"/>
    </row>
    <row r="18329" spans="5:5" x14ac:dyDescent="0.25">
      <c r="E18329" s="64"/>
    </row>
    <row r="18330" spans="5:5" x14ac:dyDescent="0.25">
      <c r="E18330"/>
    </row>
    <row r="18331" spans="5:5" x14ac:dyDescent="0.25">
      <c r="E18331" s="64"/>
    </row>
    <row r="18332" spans="5:5" x14ac:dyDescent="0.25">
      <c r="E18332"/>
    </row>
    <row r="18333" spans="5:5" x14ac:dyDescent="0.25">
      <c r="E18333" s="64"/>
    </row>
    <row r="18334" spans="5:5" x14ac:dyDescent="0.25">
      <c r="E18334" s="64"/>
    </row>
    <row r="18335" spans="5:5" x14ac:dyDescent="0.25">
      <c r="E18335" s="64"/>
    </row>
    <row r="18336" spans="5:5" x14ac:dyDescent="0.25">
      <c r="E18336" s="64"/>
    </row>
    <row r="18337" spans="5:5" x14ac:dyDescent="0.25">
      <c r="E18337" s="64"/>
    </row>
    <row r="18338" spans="5:5" x14ac:dyDescent="0.25">
      <c r="E18338" s="64"/>
    </row>
    <row r="18339" spans="5:5" x14ac:dyDescent="0.25">
      <c r="E18339" s="64"/>
    </row>
    <row r="18340" spans="5:5" x14ac:dyDescent="0.25">
      <c r="E18340" s="64"/>
    </row>
    <row r="18341" spans="5:5" x14ac:dyDescent="0.25">
      <c r="E18341"/>
    </row>
    <row r="18342" spans="5:5" x14ac:dyDescent="0.25">
      <c r="E18342" s="64"/>
    </row>
    <row r="18343" spans="5:5" x14ac:dyDescent="0.25">
      <c r="E18343" s="64"/>
    </row>
    <row r="18344" spans="5:5" x14ac:dyDescent="0.25">
      <c r="E18344" s="64"/>
    </row>
    <row r="18345" spans="5:5" x14ac:dyDescent="0.25">
      <c r="E18345" s="64"/>
    </row>
    <row r="18346" spans="5:5" x14ac:dyDescent="0.25">
      <c r="E18346" s="64"/>
    </row>
    <row r="18347" spans="5:5" x14ac:dyDescent="0.25">
      <c r="E18347" s="64"/>
    </row>
    <row r="18348" spans="5:5" x14ac:dyDescent="0.25">
      <c r="E18348" s="64"/>
    </row>
    <row r="18349" spans="5:5" x14ac:dyDescent="0.25">
      <c r="E18349" s="64"/>
    </row>
    <row r="18350" spans="5:5" x14ac:dyDescent="0.25">
      <c r="E18350" s="64"/>
    </row>
    <row r="18351" spans="5:5" x14ac:dyDescent="0.25">
      <c r="E18351" s="64"/>
    </row>
    <row r="18352" spans="5:5" x14ac:dyDescent="0.25">
      <c r="E18352" s="64"/>
    </row>
    <row r="18353" spans="5:5" x14ac:dyDescent="0.25">
      <c r="E18353" s="64"/>
    </row>
    <row r="18354" spans="5:5" x14ac:dyDescent="0.25">
      <c r="E18354" s="64"/>
    </row>
    <row r="18355" spans="5:5" x14ac:dyDescent="0.25">
      <c r="E18355" s="64"/>
    </row>
    <row r="18356" spans="5:5" x14ac:dyDescent="0.25">
      <c r="E18356" s="64"/>
    </row>
    <row r="18357" spans="5:5" x14ac:dyDescent="0.25">
      <c r="E18357" s="64"/>
    </row>
    <row r="18358" spans="5:5" x14ac:dyDescent="0.25">
      <c r="E18358" s="64"/>
    </row>
    <row r="18359" spans="5:5" x14ac:dyDescent="0.25">
      <c r="E18359" s="64"/>
    </row>
    <row r="18360" spans="5:5" x14ac:dyDescent="0.25">
      <c r="E18360" s="64"/>
    </row>
    <row r="18361" spans="5:5" x14ac:dyDescent="0.25">
      <c r="E18361" s="64"/>
    </row>
    <row r="18362" spans="5:5" x14ac:dyDescent="0.25">
      <c r="E18362" s="64"/>
    </row>
    <row r="18363" spans="5:5" x14ac:dyDescent="0.25">
      <c r="E18363" s="64"/>
    </row>
    <row r="18364" spans="5:5" x14ac:dyDescent="0.25">
      <c r="E18364" s="64"/>
    </row>
    <row r="18365" spans="5:5" x14ac:dyDescent="0.25">
      <c r="E18365" s="64"/>
    </row>
    <row r="18366" spans="5:5" x14ac:dyDescent="0.25">
      <c r="E18366" s="64"/>
    </row>
    <row r="18367" spans="5:5" x14ac:dyDescent="0.25">
      <c r="E18367" s="64"/>
    </row>
    <row r="18368" spans="5:5" x14ac:dyDescent="0.25">
      <c r="E18368" s="64"/>
    </row>
    <row r="18369" spans="5:5" x14ac:dyDescent="0.25">
      <c r="E18369"/>
    </row>
    <row r="18370" spans="5:5" x14ac:dyDescent="0.25">
      <c r="E18370" s="64"/>
    </row>
    <row r="18371" spans="5:5" x14ac:dyDescent="0.25">
      <c r="E18371" s="64"/>
    </row>
    <row r="18372" spans="5:5" x14ac:dyDescent="0.25">
      <c r="E18372" s="64"/>
    </row>
    <row r="18373" spans="5:5" x14ac:dyDescent="0.25">
      <c r="E18373" s="64"/>
    </row>
    <row r="18374" spans="5:5" x14ac:dyDescent="0.25">
      <c r="E18374" s="64"/>
    </row>
    <row r="18375" spans="5:5" x14ac:dyDescent="0.25">
      <c r="E18375" s="64"/>
    </row>
    <row r="18376" spans="5:5" x14ac:dyDescent="0.25">
      <c r="E18376"/>
    </row>
    <row r="18377" spans="5:5" x14ac:dyDescent="0.25">
      <c r="E18377" s="64"/>
    </row>
    <row r="18378" spans="5:5" x14ac:dyDescent="0.25">
      <c r="E18378" s="64"/>
    </row>
    <row r="18379" spans="5:5" x14ac:dyDescent="0.25">
      <c r="E18379" s="64"/>
    </row>
    <row r="18380" spans="5:5" x14ac:dyDescent="0.25">
      <c r="E18380"/>
    </row>
    <row r="18381" spans="5:5" x14ac:dyDescent="0.25">
      <c r="E18381"/>
    </row>
    <row r="18382" spans="5:5" x14ac:dyDescent="0.25">
      <c r="E18382" s="64"/>
    </row>
    <row r="18383" spans="5:5" x14ac:dyDescent="0.25">
      <c r="E18383" s="64"/>
    </row>
    <row r="18384" spans="5:5" x14ac:dyDescent="0.25">
      <c r="E18384" s="64"/>
    </row>
    <row r="18385" spans="5:5" x14ac:dyDescent="0.25">
      <c r="E18385" s="64"/>
    </row>
    <row r="18386" spans="5:5" x14ac:dyDescent="0.25">
      <c r="E18386" s="64"/>
    </row>
    <row r="18387" spans="5:5" x14ac:dyDescent="0.25">
      <c r="E18387" s="64"/>
    </row>
    <row r="18388" spans="5:5" x14ac:dyDescent="0.25">
      <c r="E18388" s="64"/>
    </row>
    <row r="18389" spans="5:5" x14ac:dyDescent="0.25">
      <c r="E18389" s="64"/>
    </row>
    <row r="18390" spans="5:5" x14ac:dyDescent="0.25">
      <c r="E18390" s="64"/>
    </row>
    <row r="18391" spans="5:5" x14ac:dyDescent="0.25">
      <c r="E18391"/>
    </row>
    <row r="18392" spans="5:5" x14ac:dyDescent="0.25">
      <c r="E18392" s="64"/>
    </row>
    <row r="18393" spans="5:5" x14ac:dyDescent="0.25">
      <c r="E18393"/>
    </row>
    <row r="18394" spans="5:5" x14ac:dyDescent="0.25">
      <c r="E18394" s="64"/>
    </row>
    <row r="18395" spans="5:5" x14ac:dyDescent="0.25">
      <c r="E18395" s="64"/>
    </row>
    <row r="18396" spans="5:5" x14ac:dyDescent="0.25">
      <c r="E18396" s="64"/>
    </row>
    <row r="18397" spans="5:5" x14ac:dyDescent="0.25">
      <c r="E18397" s="64"/>
    </row>
    <row r="18398" spans="5:5" x14ac:dyDescent="0.25">
      <c r="E18398" s="64"/>
    </row>
    <row r="18399" spans="5:5" x14ac:dyDescent="0.25">
      <c r="E18399" s="64"/>
    </row>
    <row r="18400" spans="5:5" x14ac:dyDescent="0.25">
      <c r="E18400" s="64"/>
    </row>
    <row r="18401" spans="5:5" x14ac:dyDescent="0.25">
      <c r="E18401"/>
    </row>
    <row r="18402" spans="5:5" x14ac:dyDescent="0.25">
      <c r="E18402" s="64"/>
    </row>
    <row r="18403" spans="5:5" x14ac:dyDescent="0.25">
      <c r="E18403" s="64"/>
    </row>
    <row r="18404" spans="5:5" x14ac:dyDescent="0.25">
      <c r="E18404" s="64"/>
    </row>
    <row r="18405" spans="5:5" x14ac:dyDescent="0.25">
      <c r="E18405" s="64"/>
    </row>
    <row r="18406" spans="5:5" x14ac:dyDescent="0.25">
      <c r="E18406" s="64"/>
    </row>
    <row r="18407" spans="5:5" x14ac:dyDescent="0.25">
      <c r="E18407" s="64"/>
    </row>
    <row r="18408" spans="5:5" x14ac:dyDescent="0.25">
      <c r="E18408"/>
    </row>
    <row r="18409" spans="5:5" x14ac:dyDescent="0.25">
      <c r="E18409" s="64"/>
    </row>
    <row r="18410" spans="5:5" x14ac:dyDescent="0.25">
      <c r="E18410" s="64"/>
    </row>
    <row r="18411" spans="5:5" x14ac:dyDescent="0.25">
      <c r="E18411" s="64"/>
    </row>
    <row r="18412" spans="5:5" x14ac:dyDescent="0.25">
      <c r="E18412" s="64"/>
    </row>
    <row r="18413" spans="5:5" x14ac:dyDescent="0.25">
      <c r="E18413" s="64"/>
    </row>
    <row r="18414" spans="5:5" x14ac:dyDescent="0.25">
      <c r="E18414"/>
    </row>
    <row r="18415" spans="5:5" x14ac:dyDescent="0.25">
      <c r="E18415" s="64"/>
    </row>
    <row r="18416" spans="5:5" x14ac:dyDescent="0.25">
      <c r="E18416" s="64"/>
    </row>
    <row r="18417" spans="5:5" x14ac:dyDescent="0.25">
      <c r="E18417"/>
    </row>
    <row r="18418" spans="5:5" x14ac:dyDescent="0.25">
      <c r="E18418" s="64"/>
    </row>
    <row r="18419" spans="5:5" x14ac:dyDescent="0.25">
      <c r="E18419" s="64"/>
    </row>
    <row r="18420" spans="5:5" x14ac:dyDescent="0.25">
      <c r="E18420" s="64"/>
    </row>
    <row r="18421" spans="5:5" x14ac:dyDescent="0.25">
      <c r="E18421" s="64"/>
    </row>
    <row r="18422" spans="5:5" x14ac:dyDescent="0.25">
      <c r="E18422" s="64"/>
    </row>
    <row r="18423" spans="5:5" x14ac:dyDescent="0.25">
      <c r="E18423" s="64"/>
    </row>
    <row r="18424" spans="5:5" x14ac:dyDescent="0.25">
      <c r="E18424" s="64"/>
    </row>
    <row r="18425" spans="5:5" x14ac:dyDescent="0.25">
      <c r="E18425" s="64"/>
    </row>
    <row r="18426" spans="5:5" x14ac:dyDescent="0.25">
      <c r="E18426" s="64"/>
    </row>
    <row r="18427" spans="5:5" x14ac:dyDescent="0.25">
      <c r="E18427" s="64"/>
    </row>
    <row r="18428" spans="5:5" x14ac:dyDescent="0.25">
      <c r="E18428" s="64"/>
    </row>
    <row r="18429" spans="5:5" x14ac:dyDescent="0.25">
      <c r="E18429" s="64"/>
    </row>
    <row r="18430" spans="5:5" x14ac:dyDescent="0.25">
      <c r="E18430" s="64"/>
    </row>
    <row r="18431" spans="5:5" x14ac:dyDescent="0.25">
      <c r="E18431" s="64"/>
    </row>
    <row r="18432" spans="5:5" x14ac:dyDescent="0.25">
      <c r="E18432" s="64"/>
    </row>
    <row r="18433" spans="5:5" x14ac:dyDescent="0.25">
      <c r="E18433" s="64"/>
    </row>
    <row r="18434" spans="5:5" x14ac:dyDescent="0.25">
      <c r="E18434" s="64"/>
    </row>
    <row r="18435" spans="5:5" x14ac:dyDescent="0.25">
      <c r="E18435" s="64"/>
    </row>
    <row r="18436" spans="5:5" x14ac:dyDescent="0.25">
      <c r="E18436" s="64"/>
    </row>
    <row r="18437" spans="5:5" x14ac:dyDescent="0.25">
      <c r="E18437" s="64"/>
    </row>
    <row r="18438" spans="5:5" x14ac:dyDescent="0.25">
      <c r="E18438" s="64"/>
    </row>
    <row r="18439" spans="5:5" x14ac:dyDescent="0.25">
      <c r="E18439" s="64"/>
    </row>
    <row r="18440" spans="5:5" x14ac:dyDescent="0.25">
      <c r="E18440" s="64"/>
    </row>
    <row r="18441" spans="5:5" x14ac:dyDescent="0.25">
      <c r="E18441" s="64"/>
    </row>
    <row r="18442" spans="5:5" x14ac:dyDescent="0.25">
      <c r="E18442" s="64"/>
    </row>
    <row r="18443" spans="5:5" x14ac:dyDescent="0.25">
      <c r="E18443" s="64"/>
    </row>
    <row r="18444" spans="5:5" x14ac:dyDescent="0.25">
      <c r="E18444" s="64"/>
    </row>
    <row r="18445" spans="5:5" x14ac:dyDescent="0.25">
      <c r="E18445" s="64"/>
    </row>
    <row r="18446" spans="5:5" x14ac:dyDescent="0.25">
      <c r="E18446" s="64"/>
    </row>
    <row r="18447" spans="5:5" x14ac:dyDescent="0.25">
      <c r="E18447"/>
    </row>
    <row r="18448" spans="5:5" x14ac:dyDescent="0.25">
      <c r="E18448"/>
    </row>
    <row r="18449" spans="5:5" x14ac:dyDescent="0.25">
      <c r="E18449" s="64"/>
    </row>
    <row r="18450" spans="5:5" x14ac:dyDescent="0.25">
      <c r="E18450" s="64"/>
    </row>
    <row r="18451" spans="5:5" x14ac:dyDescent="0.25">
      <c r="E18451" s="64"/>
    </row>
    <row r="18452" spans="5:5" x14ac:dyDescent="0.25">
      <c r="E18452" s="64"/>
    </row>
    <row r="18453" spans="5:5" x14ac:dyDescent="0.25">
      <c r="E18453" s="64"/>
    </row>
    <row r="18454" spans="5:5" x14ac:dyDescent="0.25">
      <c r="E18454" s="64"/>
    </row>
    <row r="18455" spans="5:5" x14ac:dyDescent="0.25">
      <c r="E18455" s="64"/>
    </row>
    <row r="18456" spans="5:5" x14ac:dyDescent="0.25">
      <c r="E18456" s="64"/>
    </row>
    <row r="18457" spans="5:5" x14ac:dyDescent="0.25">
      <c r="E18457" s="64"/>
    </row>
    <row r="18458" spans="5:5" x14ac:dyDescent="0.25">
      <c r="E18458" s="64"/>
    </row>
    <row r="18459" spans="5:5" x14ac:dyDescent="0.25">
      <c r="E18459" s="64"/>
    </row>
    <row r="18460" spans="5:5" x14ac:dyDescent="0.25">
      <c r="E18460" s="64"/>
    </row>
    <row r="18461" spans="5:5" x14ac:dyDescent="0.25">
      <c r="E18461" s="64"/>
    </row>
    <row r="18462" spans="5:5" x14ac:dyDescent="0.25">
      <c r="E18462" s="64"/>
    </row>
    <row r="18463" spans="5:5" x14ac:dyDescent="0.25">
      <c r="E18463" s="64"/>
    </row>
    <row r="18464" spans="5:5" x14ac:dyDescent="0.25">
      <c r="E18464" s="64"/>
    </row>
    <row r="18465" spans="5:5" x14ac:dyDescent="0.25">
      <c r="E18465"/>
    </row>
    <row r="18466" spans="5:5" x14ac:dyDescent="0.25">
      <c r="E18466"/>
    </row>
    <row r="18467" spans="5:5" x14ac:dyDescent="0.25">
      <c r="E18467" s="64"/>
    </row>
    <row r="18468" spans="5:5" x14ac:dyDescent="0.25">
      <c r="E18468" s="64"/>
    </row>
    <row r="18469" spans="5:5" x14ac:dyDescent="0.25">
      <c r="E18469" s="64"/>
    </row>
    <row r="18470" spans="5:5" x14ac:dyDescent="0.25">
      <c r="E18470" s="64"/>
    </row>
    <row r="18471" spans="5:5" x14ac:dyDescent="0.25">
      <c r="E18471" s="64"/>
    </row>
    <row r="18472" spans="5:5" x14ac:dyDescent="0.25">
      <c r="E18472"/>
    </row>
    <row r="18473" spans="5:5" x14ac:dyDescent="0.25">
      <c r="E18473" s="64"/>
    </row>
    <row r="18474" spans="5:5" x14ac:dyDescent="0.25">
      <c r="E18474" s="64"/>
    </row>
    <row r="18475" spans="5:5" x14ac:dyDescent="0.25">
      <c r="E18475" s="64"/>
    </row>
    <row r="18476" spans="5:5" x14ac:dyDescent="0.25">
      <c r="E18476" s="64"/>
    </row>
    <row r="18477" spans="5:5" x14ac:dyDescent="0.25">
      <c r="E18477" s="64"/>
    </row>
    <row r="18478" spans="5:5" x14ac:dyDescent="0.25">
      <c r="E18478" s="64"/>
    </row>
    <row r="18479" spans="5:5" x14ac:dyDescent="0.25">
      <c r="E18479" s="64"/>
    </row>
    <row r="18480" spans="5:5" x14ac:dyDescent="0.25">
      <c r="E18480" s="64"/>
    </row>
    <row r="18481" spans="5:5" x14ac:dyDescent="0.25">
      <c r="E18481" s="64"/>
    </row>
    <row r="18482" spans="5:5" x14ac:dyDescent="0.25">
      <c r="E18482" s="64"/>
    </row>
    <row r="18483" spans="5:5" x14ac:dyDescent="0.25">
      <c r="E18483" s="64"/>
    </row>
    <row r="18484" spans="5:5" x14ac:dyDescent="0.25">
      <c r="E18484" s="64"/>
    </row>
    <row r="18485" spans="5:5" x14ac:dyDescent="0.25">
      <c r="E18485" s="64"/>
    </row>
    <row r="18486" spans="5:5" x14ac:dyDescent="0.25">
      <c r="E18486" s="64"/>
    </row>
    <row r="18487" spans="5:5" x14ac:dyDescent="0.25">
      <c r="E18487" s="64"/>
    </row>
    <row r="18488" spans="5:5" x14ac:dyDescent="0.25">
      <c r="E18488" s="64"/>
    </row>
    <row r="18489" spans="5:5" x14ac:dyDescent="0.25">
      <c r="E18489"/>
    </row>
    <row r="18490" spans="5:5" x14ac:dyDescent="0.25">
      <c r="E18490" s="64"/>
    </row>
    <row r="18491" spans="5:5" x14ac:dyDescent="0.25">
      <c r="E18491" s="64"/>
    </row>
    <row r="18492" spans="5:5" x14ac:dyDescent="0.25">
      <c r="E18492" s="64"/>
    </row>
    <row r="18493" spans="5:5" x14ac:dyDescent="0.25">
      <c r="E18493" s="64"/>
    </row>
    <row r="18494" spans="5:5" x14ac:dyDescent="0.25">
      <c r="E18494" s="64"/>
    </row>
    <row r="18495" spans="5:5" x14ac:dyDescent="0.25">
      <c r="E18495" s="64"/>
    </row>
    <row r="18496" spans="5:5" x14ac:dyDescent="0.25">
      <c r="E18496" s="64"/>
    </row>
    <row r="18497" spans="5:5" x14ac:dyDescent="0.25">
      <c r="E18497" s="64"/>
    </row>
    <row r="18498" spans="5:5" x14ac:dyDescent="0.25">
      <c r="E18498" s="64"/>
    </row>
    <row r="18499" spans="5:5" x14ac:dyDescent="0.25">
      <c r="E18499" s="64"/>
    </row>
    <row r="18500" spans="5:5" x14ac:dyDescent="0.25">
      <c r="E18500" s="64"/>
    </row>
    <row r="18501" spans="5:5" x14ac:dyDescent="0.25">
      <c r="E18501" s="64"/>
    </row>
    <row r="18502" spans="5:5" x14ac:dyDescent="0.25">
      <c r="E18502"/>
    </row>
    <row r="18503" spans="5:5" x14ac:dyDescent="0.25">
      <c r="E18503" s="64"/>
    </row>
    <row r="18504" spans="5:5" x14ac:dyDescent="0.25">
      <c r="E18504" s="64"/>
    </row>
    <row r="18505" spans="5:5" x14ac:dyDescent="0.25">
      <c r="E18505"/>
    </row>
    <row r="18506" spans="5:5" x14ac:dyDescent="0.25">
      <c r="E18506" s="64"/>
    </row>
    <row r="18507" spans="5:5" x14ac:dyDescent="0.25">
      <c r="E18507"/>
    </row>
    <row r="18508" spans="5:5" x14ac:dyDescent="0.25">
      <c r="E18508" s="64"/>
    </row>
    <row r="18509" spans="5:5" x14ac:dyDescent="0.25">
      <c r="E18509"/>
    </row>
    <row r="18510" spans="5:5" x14ac:dyDescent="0.25">
      <c r="E18510" s="64"/>
    </row>
    <row r="18511" spans="5:5" x14ac:dyDescent="0.25">
      <c r="E18511" s="64"/>
    </row>
    <row r="18512" spans="5:5" x14ac:dyDescent="0.25">
      <c r="E18512" s="64"/>
    </row>
    <row r="18513" spans="5:5" x14ac:dyDescent="0.25">
      <c r="E18513"/>
    </row>
    <row r="18514" spans="5:5" x14ac:dyDescent="0.25">
      <c r="E18514"/>
    </row>
    <row r="18515" spans="5:5" x14ac:dyDescent="0.25">
      <c r="E18515" s="64"/>
    </row>
    <row r="18516" spans="5:5" x14ac:dyDescent="0.25">
      <c r="E18516" s="64"/>
    </row>
    <row r="18517" spans="5:5" x14ac:dyDescent="0.25">
      <c r="E18517" s="64"/>
    </row>
    <row r="18518" spans="5:5" x14ac:dyDescent="0.25">
      <c r="E18518" s="64"/>
    </row>
    <row r="18519" spans="5:5" x14ac:dyDescent="0.25">
      <c r="E18519" s="64"/>
    </row>
    <row r="18520" spans="5:5" x14ac:dyDescent="0.25">
      <c r="E18520" s="64"/>
    </row>
    <row r="18521" spans="5:5" x14ac:dyDescent="0.25">
      <c r="E18521" s="64"/>
    </row>
    <row r="18522" spans="5:5" x14ac:dyDescent="0.25">
      <c r="E18522" s="64"/>
    </row>
    <row r="18523" spans="5:5" x14ac:dyDescent="0.25">
      <c r="E18523" s="64"/>
    </row>
    <row r="18524" spans="5:5" x14ac:dyDescent="0.25">
      <c r="E18524" s="64"/>
    </row>
    <row r="18525" spans="5:5" x14ac:dyDescent="0.25">
      <c r="E18525" s="64"/>
    </row>
    <row r="18526" spans="5:5" x14ac:dyDescent="0.25">
      <c r="E18526" s="64"/>
    </row>
    <row r="18527" spans="5:5" x14ac:dyDescent="0.25">
      <c r="E18527" s="64"/>
    </row>
    <row r="18528" spans="5:5" x14ac:dyDescent="0.25">
      <c r="E18528" s="64"/>
    </row>
    <row r="18529" spans="5:5" x14ac:dyDescent="0.25">
      <c r="E18529" s="64"/>
    </row>
    <row r="18530" spans="5:5" x14ac:dyDescent="0.25">
      <c r="E18530" s="64"/>
    </row>
    <row r="18531" spans="5:5" x14ac:dyDescent="0.25">
      <c r="E18531" s="64"/>
    </row>
    <row r="18532" spans="5:5" x14ac:dyDescent="0.25">
      <c r="E18532" s="64"/>
    </row>
    <row r="18533" spans="5:5" x14ac:dyDescent="0.25">
      <c r="E18533" s="64"/>
    </row>
    <row r="18534" spans="5:5" x14ac:dyDescent="0.25">
      <c r="E18534"/>
    </row>
    <row r="18535" spans="5:5" x14ac:dyDescent="0.25">
      <c r="E18535"/>
    </row>
    <row r="18536" spans="5:5" x14ac:dyDescent="0.25">
      <c r="E18536" s="64"/>
    </row>
    <row r="18537" spans="5:5" x14ac:dyDescent="0.25">
      <c r="E18537" s="64"/>
    </row>
    <row r="18538" spans="5:5" x14ac:dyDescent="0.25">
      <c r="E18538"/>
    </row>
    <row r="18539" spans="5:5" x14ac:dyDescent="0.25">
      <c r="E18539" s="64"/>
    </row>
    <row r="18540" spans="5:5" x14ac:dyDescent="0.25">
      <c r="E18540" s="64"/>
    </row>
    <row r="18541" spans="5:5" x14ac:dyDescent="0.25">
      <c r="E18541" s="64"/>
    </row>
    <row r="18542" spans="5:5" x14ac:dyDescent="0.25">
      <c r="E18542" s="64"/>
    </row>
    <row r="18543" spans="5:5" x14ac:dyDescent="0.25">
      <c r="E18543"/>
    </row>
    <row r="18544" spans="5:5" x14ac:dyDescent="0.25">
      <c r="E18544"/>
    </row>
    <row r="18545" spans="5:5" x14ac:dyDescent="0.25">
      <c r="E18545" s="64"/>
    </row>
    <row r="18546" spans="5:5" x14ac:dyDescent="0.25">
      <c r="E18546" s="64"/>
    </row>
    <row r="18547" spans="5:5" x14ac:dyDescent="0.25">
      <c r="E18547" s="64"/>
    </row>
    <row r="18548" spans="5:5" x14ac:dyDescent="0.25">
      <c r="E18548" s="64"/>
    </row>
    <row r="18549" spans="5:5" x14ac:dyDescent="0.25">
      <c r="E18549" s="64"/>
    </row>
    <row r="18550" spans="5:5" x14ac:dyDescent="0.25">
      <c r="E18550" s="64"/>
    </row>
    <row r="18551" spans="5:5" x14ac:dyDescent="0.25">
      <c r="E18551" s="64"/>
    </row>
    <row r="18552" spans="5:5" x14ac:dyDescent="0.25">
      <c r="E18552" s="64"/>
    </row>
    <row r="18553" spans="5:5" x14ac:dyDescent="0.25">
      <c r="E18553" s="64"/>
    </row>
    <row r="18554" spans="5:5" x14ac:dyDescent="0.25">
      <c r="E18554" s="64"/>
    </row>
    <row r="18555" spans="5:5" x14ac:dyDescent="0.25">
      <c r="E18555" s="64"/>
    </row>
    <row r="18556" spans="5:5" x14ac:dyDescent="0.25">
      <c r="E18556" s="64"/>
    </row>
    <row r="18557" spans="5:5" x14ac:dyDescent="0.25">
      <c r="E18557" s="64"/>
    </row>
    <row r="18558" spans="5:5" x14ac:dyDescent="0.25">
      <c r="E18558" s="64"/>
    </row>
    <row r="18559" spans="5:5" x14ac:dyDescent="0.25">
      <c r="E18559"/>
    </row>
    <row r="18560" spans="5:5" x14ac:dyDescent="0.25">
      <c r="E18560" s="64"/>
    </row>
    <row r="18561" spans="5:5" x14ac:dyDescent="0.25">
      <c r="E18561" s="64"/>
    </row>
    <row r="18562" spans="5:5" x14ac:dyDescent="0.25">
      <c r="E18562" s="64"/>
    </row>
    <row r="18563" spans="5:5" x14ac:dyDescent="0.25">
      <c r="E18563" s="64"/>
    </row>
    <row r="18564" spans="5:5" x14ac:dyDescent="0.25">
      <c r="E18564" s="64"/>
    </row>
    <row r="18565" spans="5:5" x14ac:dyDescent="0.25">
      <c r="E18565" s="64"/>
    </row>
    <row r="18566" spans="5:5" x14ac:dyDescent="0.25">
      <c r="E18566" s="64"/>
    </row>
    <row r="18567" spans="5:5" x14ac:dyDescent="0.25">
      <c r="E18567" s="64"/>
    </row>
    <row r="18568" spans="5:5" x14ac:dyDescent="0.25">
      <c r="E18568" s="64"/>
    </row>
    <row r="18569" spans="5:5" x14ac:dyDescent="0.25">
      <c r="E18569" s="64"/>
    </row>
    <row r="18570" spans="5:5" x14ac:dyDescent="0.25">
      <c r="E18570"/>
    </row>
    <row r="18571" spans="5:5" x14ac:dyDescent="0.25">
      <c r="E18571" s="64"/>
    </row>
    <row r="18572" spans="5:5" x14ac:dyDescent="0.25">
      <c r="E18572"/>
    </row>
    <row r="18573" spans="5:5" x14ac:dyDescent="0.25">
      <c r="E18573" s="64"/>
    </row>
    <row r="18574" spans="5:5" x14ac:dyDescent="0.25">
      <c r="E18574"/>
    </row>
    <row r="18575" spans="5:5" x14ac:dyDescent="0.25">
      <c r="E18575" s="64"/>
    </row>
    <row r="18576" spans="5:5" x14ac:dyDescent="0.25">
      <c r="E18576" s="64"/>
    </row>
    <row r="18577" spans="5:5" x14ac:dyDescent="0.25">
      <c r="E18577" s="64"/>
    </row>
    <row r="18578" spans="5:5" x14ac:dyDescent="0.25">
      <c r="E18578" s="64"/>
    </row>
    <row r="18579" spans="5:5" x14ac:dyDescent="0.25">
      <c r="E18579" s="64"/>
    </row>
    <row r="18580" spans="5:5" x14ac:dyDescent="0.25">
      <c r="E18580" s="64"/>
    </row>
    <row r="18581" spans="5:5" x14ac:dyDescent="0.25">
      <c r="E18581" s="64"/>
    </row>
    <row r="18582" spans="5:5" x14ac:dyDescent="0.25">
      <c r="E18582"/>
    </row>
    <row r="18583" spans="5:5" x14ac:dyDescent="0.25">
      <c r="E18583" s="64"/>
    </row>
    <row r="18584" spans="5:5" x14ac:dyDescent="0.25">
      <c r="E18584" s="64"/>
    </row>
    <row r="18585" spans="5:5" x14ac:dyDescent="0.25">
      <c r="E18585"/>
    </row>
    <row r="18586" spans="5:5" x14ac:dyDescent="0.25">
      <c r="E18586" s="64"/>
    </row>
    <row r="18587" spans="5:5" x14ac:dyDescent="0.25">
      <c r="E18587" s="64"/>
    </row>
    <row r="18588" spans="5:5" x14ac:dyDescent="0.25">
      <c r="E18588" s="64"/>
    </row>
    <row r="18589" spans="5:5" x14ac:dyDescent="0.25">
      <c r="E18589" s="64"/>
    </row>
    <row r="18590" spans="5:5" x14ac:dyDescent="0.25">
      <c r="E18590" s="64"/>
    </row>
    <row r="18591" spans="5:5" x14ac:dyDescent="0.25">
      <c r="E18591" s="64"/>
    </row>
    <row r="18592" spans="5:5" x14ac:dyDescent="0.25">
      <c r="E18592" s="64"/>
    </row>
    <row r="18593" spans="5:5" x14ac:dyDescent="0.25">
      <c r="E18593" s="64"/>
    </row>
    <row r="18594" spans="5:5" x14ac:dyDescent="0.25">
      <c r="E18594" s="64"/>
    </row>
    <row r="18595" spans="5:5" x14ac:dyDescent="0.25">
      <c r="E18595"/>
    </row>
    <row r="18596" spans="5:5" x14ac:dyDescent="0.25">
      <c r="E18596" s="64"/>
    </row>
    <row r="18597" spans="5:5" x14ac:dyDescent="0.25">
      <c r="E18597"/>
    </row>
    <row r="18598" spans="5:5" x14ac:dyDescent="0.25">
      <c r="E18598" s="64"/>
    </row>
    <row r="18599" spans="5:5" x14ac:dyDescent="0.25">
      <c r="E18599"/>
    </row>
    <row r="18600" spans="5:5" x14ac:dyDescent="0.25">
      <c r="E18600" s="64"/>
    </row>
    <row r="18601" spans="5:5" x14ac:dyDescent="0.25">
      <c r="E18601" s="64"/>
    </row>
    <row r="18602" spans="5:5" x14ac:dyDescent="0.25">
      <c r="E18602" s="64"/>
    </row>
    <row r="18603" spans="5:5" x14ac:dyDescent="0.25">
      <c r="E18603" s="64"/>
    </row>
    <row r="18604" spans="5:5" x14ac:dyDescent="0.25">
      <c r="E18604" s="64"/>
    </row>
    <row r="18605" spans="5:5" x14ac:dyDescent="0.25">
      <c r="E18605" s="64"/>
    </row>
    <row r="18606" spans="5:5" x14ac:dyDescent="0.25">
      <c r="E18606" s="64"/>
    </row>
    <row r="18607" spans="5:5" x14ac:dyDescent="0.25">
      <c r="E18607" s="64"/>
    </row>
    <row r="18608" spans="5:5" x14ac:dyDescent="0.25">
      <c r="E18608" s="64"/>
    </row>
    <row r="18609" spans="5:5" x14ac:dyDescent="0.25">
      <c r="E18609" s="64"/>
    </row>
    <row r="18610" spans="5:5" x14ac:dyDescent="0.25">
      <c r="E18610" s="64"/>
    </row>
    <row r="18611" spans="5:5" x14ac:dyDescent="0.25">
      <c r="E18611" s="64"/>
    </row>
    <row r="18612" spans="5:5" x14ac:dyDescent="0.25">
      <c r="E18612" s="64"/>
    </row>
    <row r="18613" spans="5:5" x14ac:dyDescent="0.25">
      <c r="E18613" s="64"/>
    </row>
    <row r="18614" spans="5:5" x14ac:dyDescent="0.25">
      <c r="E18614" s="64"/>
    </row>
    <row r="18615" spans="5:5" x14ac:dyDescent="0.25">
      <c r="E18615" s="64"/>
    </row>
    <row r="18616" spans="5:5" x14ac:dyDescent="0.25">
      <c r="E18616" s="64"/>
    </row>
    <row r="18617" spans="5:5" x14ac:dyDescent="0.25">
      <c r="E18617" s="64"/>
    </row>
    <row r="18618" spans="5:5" x14ac:dyDescent="0.25">
      <c r="E18618" s="64"/>
    </row>
    <row r="18619" spans="5:5" x14ac:dyDescent="0.25">
      <c r="E18619" s="64"/>
    </row>
    <row r="18620" spans="5:5" x14ac:dyDescent="0.25">
      <c r="E18620" s="64"/>
    </row>
    <row r="18621" spans="5:5" x14ac:dyDescent="0.25">
      <c r="E18621" s="64"/>
    </row>
    <row r="18622" spans="5:5" x14ac:dyDescent="0.25">
      <c r="E18622" s="64"/>
    </row>
    <row r="18623" spans="5:5" x14ac:dyDescent="0.25">
      <c r="E18623" s="64"/>
    </row>
    <row r="18624" spans="5:5" x14ac:dyDescent="0.25">
      <c r="E18624" s="64"/>
    </row>
    <row r="18625" spans="5:5" x14ac:dyDescent="0.25">
      <c r="E18625" s="64"/>
    </row>
    <row r="18626" spans="5:5" x14ac:dyDescent="0.25">
      <c r="E18626" s="64"/>
    </row>
    <row r="18627" spans="5:5" x14ac:dyDescent="0.25">
      <c r="E18627" s="64"/>
    </row>
    <row r="18628" spans="5:5" x14ac:dyDescent="0.25">
      <c r="E18628"/>
    </row>
    <row r="18629" spans="5:5" x14ac:dyDescent="0.25">
      <c r="E18629" s="64"/>
    </row>
    <row r="18630" spans="5:5" x14ac:dyDescent="0.25">
      <c r="E18630" s="64"/>
    </row>
    <row r="18631" spans="5:5" x14ac:dyDescent="0.25">
      <c r="E18631" s="64"/>
    </row>
    <row r="18632" spans="5:5" x14ac:dyDescent="0.25">
      <c r="E18632" s="64"/>
    </row>
    <row r="18633" spans="5:5" x14ac:dyDescent="0.25">
      <c r="E18633" s="64"/>
    </row>
    <row r="18634" spans="5:5" x14ac:dyDescent="0.25">
      <c r="E18634"/>
    </row>
    <row r="18635" spans="5:5" x14ac:dyDescent="0.25">
      <c r="E18635" s="64"/>
    </row>
    <row r="18636" spans="5:5" x14ac:dyDescent="0.25">
      <c r="E18636" s="64"/>
    </row>
    <row r="18637" spans="5:5" x14ac:dyDescent="0.25">
      <c r="E18637"/>
    </row>
    <row r="18638" spans="5:5" x14ac:dyDescent="0.25">
      <c r="E18638" s="64"/>
    </row>
    <row r="18639" spans="5:5" x14ac:dyDescent="0.25">
      <c r="E18639" s="64"/>
    </row>
    <row r="18640" spans="5:5" x14ac:dyDescent="0.25">
      <c r="E18640"/>
    </row>
    <row r="18641" spans="5:5" x14ac:dyDescent="0.25">
      <c r="E18641" s="64"/>
    </row>
    <row r="18642" spans="5:5" x14ac:dyDescent="0.25">
      <c r="E18642" s="64"/>
    </row>
    <row r="18643" spans="5:5" x14ac:dyDescent="0.25">
      <c r="E18643" s="64"/>
    </row>
    <row r="18644" spans="5:5" x14ac:dyDescent="0.25">
      <c r="E18644" s="64"/>
    </row>
    <row r="18645" spans="5:5" x14ac:dyDescent="0.25">
      <c r="E18645"/>
    </row>
    <row r="18646" spans="5:5" x14ac:dyDescent="0.25">
      <c r="E18646" s="64"/>
    </row>
    <row r="18647" spans="5:5" x14ac:dyDescent="0.25">
      <c r="E18647" s="64"/>
    </row>
    <row r="18648" spans="5:5" x14ac:dyDescent="0.25">
      <c r="E18648" s="64"/>
    </row>
    <row r="18649" spans="5:5" x14ac:dyDescent="0.25">
      <c r="E18649" s="64"/>
    </row>
    <row r="18650" spans="5:5" x14ac:dyDescent="0.25">
      <c r="E18650" s="64"/>
    </row>
    <row r="18651" spans="5:5" x14ac:dyDescent="0.25">
      <c r="E18651" s="64"/>
    </row>
    <row r="18652" spans="5:5" x14ac:dyDescent="0.25">
      <c r="E18652" s="64"/>
    </row>
    <row r="18653" spans="5:5" x14ac:dyDescent="0.25">
      <c r="E18653" s="64"/>
    </row>
    <row r="18654" spans="5:5" x14ac:dyDescent="0.25">
      <c r="E18654" s="64"/>
    </row>
    <row r="18655" spans="5:5" x14ac:dyDescent="0.25">
      <c r="E18655" s="64"/>
    </row>
    <row r="18656" spans="5:5" x14ac:dyDescent="0.25">
      <c r="E18656" s="64"/>
    </row>
    <row r="18657" spans="5:5" x14ac:dyDescent="0.25">
      <c r="E18657" s="64"/>
    </row>
    <row r="18658" spans="5:5" x14ac:dyDescent="0.25">
      <c r="E18658" s="64"/>
    </row>
    <row r="18659" spans="5:5" x14ac:dyDescent="0.25">
      <c r="E18659"/>
    </row>
    <row r="18660" spans="5:5" x14ac:dyDescent="0.25">
      <c r="E18660" s="64"/>
    </row>
    <row r="18661" spans="5:5" x14ac:dyDescent="0.25">
      <c r="E18661"/>
    </row>
    <row r="18662" spans="5:5" x14ac:dyDescent="0.25">
      <c r="E18662"/>
    </row>
    <row r="18663" spans="5:5" x14ac:dyDescent="0.25">
      <c r="E18663" s="64"/>
    </row>
    <row r="18664" spans="5:5" x14ac:dyDescent="0.25">
      <c r="E18664" s="64"/>
    </row>
    <row r="18665" spans="5:5" x14ac:dyDescent="0.25">
      <c r="E18665" s="64"/>
    </row>
    <row r="18666" spans="5:5" x14ac:dyDescent="0.25">
      <c r="E18666"/>
    </row>
    <row r="18667" spans="5:5" x14ac:dyDescent="0.25">
      <c r="E18667" s="64"/>
    </row>
    <row r="18668" spans="5:5" x14ac:dyDescent="0.25">
      <c r="E18668" s="64"/>
    </row>
    <row r="18669" spans="5:5" x14ac:dyDescent="0.25">
      <c r="E18669"/>
    </row>
    <row r="18670" spans="5:5" x14ac:dyDescent="0.25">
      <c r="E18670"/>
    </row>
    <row r="18671" spans="5:5" x14ac:dyDescent="0.25">
      <c r="E18671" s="64"/>
    </row>
    <row r="18672" spans="5:5" x14ac:dyDescent="0.25">
      <c r="E18672" s="64"/>
    </row>
    <row r="18673" spans="5:5" x14ac:dyDescent="0.25">
      <c r="E18673" s="64"/>
    </row>
    <row r="18674" spans="5:5" x14ac:dyDescent="0.25">
      <c r="E18674" s="64"/>
    </row>
    <row r="18675" spans="5:5" x14ac:dyDescent="0.25">
      <c r="E18675"/>
    </row>
    <row r="18676" spans="5:5" x14ac:dyDescent="0.25">
      <c r="E18676" s="64"/>
    </row>
    <row r="18677" spans="5:5" x14ac:dyDescent="0.25">
      <c r="E18677" s="64"/>
    </row>
    <row r="18678" spans="5:5" x14ac:dyDescent="0.25">
      <c r="E18678" s="64"/>
    </row>
    <row r="18679" spans="5:5" x14ac:dyDescent="0.25">
      <c r="E18679" s="64"/>
    </row>
    <row r="18680" spans="5:5" x14ac:dyDescent="0.25">
      <c r="E18680" s="64"/>
    </row>
    <row r="18681" spans="5:5" x14ac:dyDescent="0.25">
      <c r="E18681" s="64"/>
    </row>
    <row r="18682" spans="5:5" x14ac:dyDescent="0.25">
      <c r="E18682" s="64"/>
    </row>
    <row r="18683" spans="5:5" x14ac:dyDescent="0.25">
      <c r="E18683" s="64"/>
    </row>
    <row r="18684" spans="5:5" x14ac:dyDescent="0.25">
      <c r="E18684" s="64"/>
    </row>
    <row r="18685" spans="5:5" x14ac:dyDescent="0.25">
      <c r="E18685" s="64"/>
    </row>
    <row r="18686" spans="5:5" x14ac:dyDescent="0.25">
      <c r="E18686" s="64"/>
    </row>
    <row r="18687" spans="5:5" x14ac:dyDescent="0.25">
      <c r="E18687" s="64"/>
    </row>
    <row r="18688" spans="5:5" x14ac:dyDescent="0.25">
      <c r="E18688"/>
    </row>
    <row r="18689" spans="5:5" x14ac:dyDescent="0.25">
      <c r="E18689" s="64"/>
    </row>
    <row r="18690" spans="5:5" x14ac:dyDescent="0.25">
      <c r="E18690" s="64"/>
    </row>
    <row r="18691" spans="5:5" x14ac:dyDescent="0.25">
      <c r="E18691" s="64"/>
    </row>
    <row r="18692" spans="5:5" x14ac:dyDescent="0.25">
      <c r="E18692" s="64"/>
    </row>
    <row r="18693" spans="5:5" x14ac:dyDescent="0.25">
      <c r="E18693" s="64"/>
    </row>
    <row r="18694" spans="5:5" x14ac:dyDescent="0.25">
      <c r="E18694" s="64"/>
    </row>
    <row r="18695" spans="5:5" x14ac:dyDescent="0.25">
      <c r="E18695" s="64"/>
    </row>
    <row r="18696" spans="5:5" x14ac:dyDescent="0.25">
      <c r="E18696" s="64"/>
    </row>
    <row r="18697" spans="5:5" x14ac:dyDescent="0.25">
      <c r="E18697"/>
    </row>
    <row r="18698" spans="5:5" x14ac:dyDescent="0.25">
      <c r="E18698" s="64"/>
    </row>
    <row r="18699" spans="5:5" x14ac:dyDescent="0.25">
      <c r="E18699" s="64"/>
    </row>
    <row r="18700" spans="5:5" x14ac:dyDescent="0.25">
      <c r="E18700"/>
    </row>
    <row r="18701" spans="5:5" x14ac:dyDescent="0.25">
      <c r="E18701" s="64"/>
    </row>
    <row r="18702" spans="5:5" x14ac:dyDescent="0.25">
      <c r="E18702"/>
    </row>
    <row r="18703" spans="5:5" x14ac:dyDescent="0.25">
      <c r="E18703" s="64"/>
    </row>
    <row r="18704" spans="5:5" x14ac:dyDescent="0.25">
      <c r="E18704" s="64"/>
    </row>
    <row r="18705" spans="5:5" x14ac:dyDescent="0.25">
      <c r="E18705" s="64"/>
    </row>
    <row r="18706" spans="5:5" x14ac:dyDescent="0.25">
      <c r="E18706" s="64"/>
    </row>
    <row r="18707" spans="5:5" x14ac:dyDescent="0.25">
      <c r="E18707" s="64"/>
    </row>
    <row r="18708" spans="5:5" x14ac:dyDescent="0.25">
      <c r="E18708" s="64"/>
    </row>
    <row r="18709" spans="5:5" x14ac:dyDescent="0.25">
      <c r="E18709" s="64"/>
    </row>
    <row r="18710" spans="5:5" x14ac:dyDescent="0.25">
      <c r="E18710"/>
    </row>
    <row r="18711" spans="5:5" x14ac:dyDescent="0.25">
      <c r="E18711" s="64"/>
    </row>
    <row r="18712" spans="5:5" x14ac:dyDescent="0.25">
      <c r="E18712" s="64"/>
    </row>
    <row r="18713" spans="5:5" x14ac:dyDescent="0.25">
      <c r="E18713"/>
    </row>
    <row r="18714" spans="5:5" x14ac:dyDescent="0.25">
      <c r="E18714" s="64"/>
    </row>
    <row r="18715" spans="5:5" x14ac:dyDescent="0.25">
      <c r="E18715"/>
    </row>
    <row r="18716" spans="5:5" x14ac:dyDescent="0.25">
      <c r="E18716" s="64"/>
    </row>
    <row r="18717" spans="5:5" x14ac:dyDescent="0.25">
      <c r="E18717" s="64"/>
    </row>
    <row r="18718" spans="5:5" x14ac:dyDescent="0.25">
      <c r="E18718" s="64"/>
    </row>
    <row r="18719" spans="5:5" x14ac:dyDescent="0.25">
      <c r="E18719" s="64"/>
    </row>
    <row r="18720" spans="5:5" x14ac:dyDescent="0.25">
      <c r="E18720" s="64"/>
    </row>
    <row r="18721" spans="5:5" x14ac:dyDescent="0.25">
      <c r="E18721"/>
    </row>
    <row r="18722" spans="5:5" x14ac:dyDescent="0.25">
      <c r="E18722"/>
    </row>
    <row r="18723" spans="5:5" x14ac:dyDescent="0.25">
      <c r="E18723" s="64"/>
    </row>
    <row r="18724" spans="5:5" x14ac:dyDescent="0.25">
      <c r="E18724" s="64"/>
    </row>
    <row r="18725" spans="5:5" x14ac:dyDescent="0.25">
      <c r="E18725"/>
    </row>
    <row r="18726" spans="5:5" x14ac:dyDescent="0.25">
      <c r="E18726"/>
    </row>
    <row r="18727" spans="5:5" x14ac:dyDescent="0.25">
      <c r="E18727" s="64"/>
    </row>
    <row r="18728" spans="5:5" x14ac:dyDescent="0.25">
      <c r="E18728" s="64"/>
    </row>
    <row r="18729" spans="5:5" x14ac:dyDescent="0.25">
      <c r="E18729" s="64"/>
    </row>
    <row r="18730" spans="5:5" x14ac:dyDescent="0.25">
      <c r="E18730" s="64"/>
    </row>
    <row r="18731" spans="5:5" x14ac:dyDescent="0.25">
      <c r="E18731" s="64"/>
    </row>
    <row r="18732" spans="5:5" x14ac:dyDescent="0.25">
      <c r="E18732" s="64"/>
    </row>
    <row r="18733" spans="5:5" x14ac:dyDescent="0.25">
      <c r="E18733" s="64"/>
    </row>
    <row r="18734" spans="5:5" x14ac:dyDescent="0.25">
      <c r="E18734" s="64"/>
    </row>
    <row r="18735" spans="5:5" x14ac:dyDescent="0.25">
      <c r="E18735" s="64"/>
    </row>
    <row r="18736" spans="5:5" x14ac:dyDescent="0.25">
      <c r="E18736" s="64"/>
    </row>
    <row r="18737" spans="5:5" x14ac:dyDescent="0.25">
      <c r="E18737" s="64"/>
    </row>
    <row r="18738" spans="5:5" x14ac:dyDescent="0.25">
      <c r="E18738" s="64"/>
    </row>
    <row r="18739" spans="5:5" x14ac:dyDescent="0.25">
      <c r="E18739" s="64"/>
    </row>
    <row r="18740" spans="5:5" x14ac:dyDescent="0.25">
      <c r="E18740" s="64"/>
    </row>
    <row r="18741" spans="5:5" x14ac:dyDescent="0.25">
      <c r="E18741" s="64"/>
    </row>
    <row r="18742" spans="5:5" x14ac:dyDescent="0.25">
      <c r="E18742" s="64"/>
    </row>
    <row r="18743" spans="5:5" x14ac:dyDescent="0.25">
      <c r="E18743" s="64"/>
    </row>
    <row r="18744" spans="5:5" x14ac:dyDescent="0.25">
      <c r="E18744" s="64"/>
    </row>
    <row r="18745" spans="5:5" x14ac:dyDescent="0.25">
      <c r="E18745" s="64"/>
    </row>
    <row r="18746" spans="5:5" x14ac:dyDescent="0.25">
      <c r="E18746" s="64"/>
    </row>
    <row r="18747" spans="5:5" x14ac:dyDescent="0.25">
      <c r="E18747" s="64"/>
    </row>
    <row r="18748" spans="5:5" x14ac:dyDescent="0.25">
      <c r="E18748" s="64"/>
    </row>
    <row r="18749" spans="5:5" x14ac:dyDescent="0.25">
      <c r="E18749" s="64"/>
    </row>
    <row r="18750" spans="5:5" x14ac:dyDescent="0.25">
      <c r="E18750" s="64"/>
    </row>
    <row r="18751" spans="5:5" x14ac:dyDescent="0.25">
      <c r="E18751" s="64"/>
    </row>
    <row r="18752" spans="5:5" x14ac:dyDescent="0.25">
      <c r="E18752" s="64"/>
    </row>
    <row r="18753" spans="5:5" x14ac:dyDescent="0.25">
      <c r="E18753" s="64"/>
    </row>
    <row r="18754" spans="5:5" x14ac:dyDescent="0.25">
      <c r="E18754" s="64"/>
    </row>
    <row r="18755" spans="5:5" x14ac:dyDescent="0.25">
      <c r="E18755" s="64"/>
    </row>
    <row r="18756" spans="5:5" x14ac:dyDescent="0.25">
      <c r="E18756" s="64"/>
    </row>
    <row r="18757" spans="5:5" x14ac:dyDescent="0.25">
      <c r="E18757" s="64"/>
    </row>
    <row r="18758" spans="5:5" x14ac:dyDescent="0.25">
      <c r="E18758" s="64"/>
    </row>
    <row r="18759" spans="5:5" x14ac:dyDescent="0.25">
      <c r="E18759"/>
    </row>
    <row r="18760" spans="5:5" x14ac:dyDescent="0.25">
      <c r="E18760" s="64"/>
    </row>
    <row r="18761" spans="5:5" x14ac:dyDescent="0.25">
      <c r="E18761"/>
    </row>
    <row r="18762" spans="5:5" x14ac:dyDescent="0.25">
      <c r="E18762" s="64"/>
    </row>
    <row r="18763" spans="5:5" x14ac:dyDescent="0.25">
      <c r="E18763" s="64"/>
    </row>
    <row r="18764" spans="5:5" x14ac:dyDescent="0.25">
      <c r="E18764" s="64"/>
    </row>
    <row r="18765" spans="5:5" x14ac:dyDescent="0.25">
      <c r="E18765" s="64"/>
    </row>
    <row r="18766" spans="5:5" x14ac:dyDescent="0.25">
      <c r="E18766" s="64"/>
    </row>
    <row r="18767" spans="5:5" x14ac:dyDescent="0.25">
      <c r="E18767" s="64"/>
    </row>
    <row r="18768" spans="5:5" x14ac:dyDescent="0.25">
      <c r="E18768" s="64"/>
    </row>
    <row r="18769" spans="5:5" x14ac:dyDescent="0.25">
      <c r="E18769" s="64"/>
    </row>
    <row r="18770" spans="5:5" x14ac:dyDescent="0.25">
      <c r="E18770" s="64"/>
    </row>
    <row r="18771" spans="5:5" x14ac:dyDescent="0.25">
      <c r="E18771" s="64"/>
    </row>
    <row r="18772" spans="5:5" x14ac:dyDescent="0.25">
      <c r="E18772" s="64"/>
    </row>
    <row r="18773" spans="5:5" x14ac:dyDescent="0.25">
      <c r="E18773" s="64"/>
    </row>
    <row r="18774" spans="5:5" x14ac:dyDescent="0.25">
      <c r="E18774" s="64"/>
    </row>
    <row r="18775" spans="5:5" x14ac:dyDescent="0.25">
      <c r="E18775" s="64"/>
    </row>
    <row r="18776" spans="5:5" x14ac:dyDescent="0.25">
      <c r="E18776" s="64"/>
    </row>
    <row r="18777" spans="5:5" x14ac:dyDescent="0.25">
      <c r="E18777" s="64"/>
    </row>
    <row r="18778" spans="5:5" x14ac:dyDescent="0.25">
      <c r="E18778" s="64"/>
    </row>
    <row r="18779" spans="5:5" x14ac:dyDescent="0.25">
      <c r="E18779" s="64"/>
    </row>
    <row r="18780" spans="5:5" x14ac:dyDescent="0.25">
      <c r="E18780" s="64"/>
    </row>
    <row r="18781" spans="5:5" x14ac:dyDescent="0.25">
      <c r="E18781" s="64"/>
    </row>
    <row r="18782" spans="5:5" x14ac:dyDescent="0.25">
      <c r="E18782" s="64"/>
    </row>
    <row r="18783" spans="5:5" x14ac:dyDescent="0.25">
      <c r="E18783" s="64"/>
    </row>
    <row r="18784" spans="5:5" x14ac:dyDescent="0.25">
      <c r="E18784" s="64"/>
    </row>
    <row r="18785" spans="5:5" x14ac:dyDescent="0.25">
      <c r="E18785" s="64"/>
    </row>
    <row r="18786" spans="5:5" x14ac:dyDescent="0.25">
      <c r="E18786" s="64"/>
    </row>
    <row r="18787" spans="5:5" x14ac:dyDescent="0.25">
      <c r="E18787" s="64"/>
    </row>
    <row r="18788" spans="5:5" x14ac:dyDescent="0.25">
      <c r="E18788" s="64"/>
    </row>
    <row r="18789" spans="5:5" x14ac:dyDescent="0.25">
      <c r="E18789" s="64"/>
    </row>
    <row r="18790" spans="5:5" x14ac:dyDescent="0.25">
      <c r="E18790" s="64"/>
    </row>
    <row r="18791" spans="5:5" x14ac:dyDescent="0.25">
      <c r="E18791"/>
    </row>
    <row r="18792" spans="5:5" x14ac:dyDescent="0.25">
      <c r="E18792" s="64"/>
    </row>
    <row r="18793" spans="5:5" x14ac:dyDescent="0.25">
      <c r="E18793" s="64"/>
    </row>
    <row r="18794" spans="5:5" x14ac:dyDescent="0.25">
      <c r="E18794" s="64"/>
    </row>
    <row r="18795" spans="5:5" x14ac:dyDescent="0.25">
      <c r="E18795"/>
    </row>
    <row r="18796" spans="5:5" x14ac:dyDescent="0.25">
      <c r="E18796" s="64"/>
    </row>
    <row r="18797" spans="5:5" x14ac:dyDescent="0.25">
      <c r="E18797" s="64"/>
    </row>
    <row r="18798" spans="5:5" x14ac:dyDescent="0.25">
      <c r="E18798" s="64"/>
    </row>
    <row r="18799" spans="5:5" x14ac:dyDescent="0.25">
      <c r="E18799" s="64"/>
    </row>
    <row r="18800" spans="5:5" x14ac:dyDescent="0.25">
      <c r="E18800" s="64"/>
    </row>
    <row r="18801" spans="5:5" x14ac:dyDescent="0.25">
      <c r="E18801" s="64"/>
    </row>
    <row r="18802" spans="5:5" x14ac:dyDescent="0.25">
      <c r="E18802" s="64"/>
    </row>
    <row r="18803" spans="5:5" x14ac:dyDescent="0.25">
      <c r="E18803" s="64"/>
    </row>
    <row r="18804" spans="5:5" x14ac:dyDescent="0.25">
      <c r="E18804" s="64"/>
    </row>
    <row r="18805" spans="5:5" x14ac:dyDescent="0.25">
      <c r="E18805" s="64"/>
    </row>
    <row r="18806" spans="5:5" x14ac:dyDescent="0.25">
      <c r="E18806" s="64"/>
    </row>
    <row r="18807" spans="5:5" x14ac:dyDescent="0.25">
      <c r="E18807" s="64"/>
    </row>
    <row r="18808" spans="5:5" x14ac:dyDescent="0.25">
      <c r="E18808" s="64"/>
    </row>
    <row r="18809" spans="5:5" x14ac:dyDescent="0.25">
      <c r="E18809" s="64"/>
    </row>
    <row r="18810" spans="5:5" x14ac:dyDescent="0.25">
      <c r="E18810" s="64"/>
    </row>
    <row r="18811" spans="5:5" x14ac:dyDescent="0.25">
      <c r="E18811" s="64"/>
    </row>
    <row r="18812" spans="5:5" x14ac:dyDescent="0.25">
      <c r="E18812" s="64"/>
    </row>
    <row r="18813" spans="5:5" x14ac:dyDescent="0.25">
      <c r="E18813" s="64"/>
    </row>
    <row r="18814" spans="5:5" x14ac:dyDescent="0.25">
      <c r="E18814" s="64"/>
    </row>
    <row r="18815" spans="5:5" x14ac:dyDescent="0.25">
      <c r="E18815" s="64"/>
    </row>
    <row r="18816" spans="5:5" x14ac:dyDescent="0.25">
      <c r="E18816" s="64"/>
    </row>
    <row r="18817" spans="5:5" x14ac:dyDescent="0.25">
      <c r="E18817" s="64"/>
    </row>
    <row r="18818" spans="5:5" x14ac:dyDescent="0.25">
      <c r="E18818" s="64"/>
    </row>
    <row r="18819" spans="5:5" x14ac:dyDescent="0.25">
      <c r="E18819" s="64"/>
    </row>
    <row r="18820" spans="5:5" x14ac:dyDescent="0.25">
      <c r="E18820" s="64"/>
    </row>
    <row r="18821" spans="5:5" x14ac:dyDescent="0.25">
      <c r="E18821" s="64"/>
    </row>
    <row r="18822" spans="5:5" x14ac:dyDescent="0.25">
      <c r="E18822" s="64"/>
    </row>
    <row r="18823" spans="5:5" x14ac:dyDescent="0.25">
      <c r="E18823" s="64"/>
    </row>
    <row r="18824" spans="5:5" x14ac:dyDescent="0.25">
      <c r="E18824" s="64"/>
    </row>
    <row r="18825" spans="5:5" x14ac:dyDescent="0.25">
      <c r="E18825" s="64"/>
    </row>
    <row r="18826" spans="5:5" x14ac:dyDescent="0.25">
      <c r="E18826" s="64"/>
    </row>
    <row r="18827" spans="5:5" x14ac:dyDescent="0.25">
      <c r="E18827" s="64"/>
    </row>
    <row r="18828" spans="5:5" x14ac:dyDescent="0.25">
      <c r="E18828" s="64"/>
    </row>
    <row r="18829" spans="5:5" x14ac:dyDescent="0.25">
      <c r="E18829" s="64"/>
    </row>
    <row r="18830" spans="5:5" x14ac:dyDescent="0.25">
      <c r="E18830" s="64"/>
    </row>
    <row r="18831" spans="5:5" x14ac:dyDescent="0.25">
      <c r="E18831" s="64"/>
    </row>
    <row r="18832" spans="5:5" x14ac:dyDescent="0.25">
      <c r="E18832" s="64"/>
    </row>
    <row r="18833" spans="5:5" x14ac:dyDescent="0.25">
      <c r="E18833" s="64"/>
    </row>
    <row r="18834" spans="5:5" x14ac:dyDescent="0.25">
      <c r="E18834" s="64"/>
    </row>
    <row r="18835" spans="5:5" x14ac:dyDescent="0.25">
      <c r="E18835" s="64"/>
    </row>
    <row r="18836" spans="5:5" x14ac:dyDescent="0.25">
      <c r="E18836" s="64"/>
    </row>
    <row r="18837" spans="5:5" x14ac:dyDescent="0.25">
      <c r="E18837" s="64"/>
    </row>
    <row r="18838" spans="5:5" x14ac:dyDescent="0.25">
      <c r="E18838" s="64"/>
    </row>
    <row r="18839" spans="5:5" x14ac:dyDescent="0.25">
      <c r="E18839" s="64"/>
    </row>
    <row r="18840" spans="5:5" x14ac:dyDescent="0.25">
      <c r="E18840" s="64"/>
    </row>
    <row r="18841" spans="5:5" x14ac:dyDescent="0.25">
      <c r="E18841" s="64"/>
    </row>
    <row r="18842" spans="5:5" x14ac:dyDescent="0.25">
      <c r="E18842" s="64"/>
    </row>
    <row r="18843" spans="5:5" x14ac:dyDescent="0.25">
      <c r="E18843"/>
    </row>
    <row r="18844" spans="5:5" x14ac:dyDescent="0.25">
      <c r="E18844" s="64"/>
    </row>
    <row r="18845" spans="5:5" x14ac:dyDescent="0.25">
      <c r="E18845" s="64"/>
    </row>
    <row r="18846" spans="5:5" x14ac:dyDescent="0.25">
      <c r="E18846" s="64"/>
    </row>
    <row r="18847" spans="5:5" x14ac:dyDescent="0.25">
      <c r="E18847" s="64"/>
    </row>
    <row r="18848" spans="5:5" x14ac:dyDescent="0.25">
      <c r="E18848" s="64"/>
    </row>
    <row r="18849" spans="5:5" x14ac:dyDescent="0.25">
      <c r="E18849" s="64"/>
    </row>
    <row r="18850" spans="5:5" x14ac:dyDescent="0.25">
      <c r="E18850" s="64"/>
    </row>
    <row r="18851" spans="5:5" x14ac:dyDescent="0.25">
      <c r="E18851" s="64"/>
    </row>
    <row r="18852" spans="5:5" x14ac:dyDescent="0.25">
      <c r="E18852" s="64"/>
    </row>
    <row r="18853" spans="5:5" x14ac:dyDescent="0.25">
      <c r="E18853" s="64"/>
    </row>
    <row r="18854" spans="5:5" x14ac:dyDescent="0.25">
      <c r="E18854"/>
    </row>
    <row r="18855" spans="5:5" x14ac:dyDescent="0.25">
      <c r="E18855" s="64"/>
    </row>
    <row r="18856" spans="5:5" x14ac:dyDescent="0.25">
      <c r="E18856" s="64"/>
    </row>
    <row r="18857" spans="5:5" x14ac:dyDescent="0.25">
      <c r="E18857" s="64"/>
    </row>
    <row r="18858" spans="5:5" x14ac:dyDescent="0.25">
      <c r="E18858" s="64"/>
    </row>
    <row r="18859" spans="5:5" x14ac:dyDescent="0.25">
      <c r="E18859" s="64"/>
    </row>
    <row r="18860" spans="5:5" x14ac:dyDescent="0.25">
      <c r="E18860" s="64"/>
    </row>
    <row r="18861" spans="5:5" x14ac:dyDescent="0.25">
      <c r="E18861"/>
    </row>
    <row r="18862" spans="5:5" x14ac:dyDescent="0.25">
      <c r="E18862" s="64"/>
    </row>
    <row r="18863" spans="5:5" x14ac:dyDescent="0.25">
      <c r="E18863" s="64"/>
    </row>
    <row r="18864" spans="5:5" x14ac:dyDescent="0.25">
      <c r="E18864" s="64"/>
    </row>
    <row r="18865" spans="5:5" x14ac:dyDescent="0.25">
      <c r="E18865" s="64"/>
    </row>
    <row r="18866" spans="5:5" x14ac:dyDescent="0.25">
      <c r="E18866" s="64"/>
    </row>
    <row r="18867" spans="5:5" x14ac:dyDescent="0.25">
      <c r="E18867" s="64"/>
    </row>
    <row r="18868" spans="5:5" x14ac:dyDescent="0.25">
      <c r="E18868" s="64"/>
    </row>
    <row r="18869" spans="5:5" x14ac:dyDescent="0.25">
      <c r="E18869" s="64"/>
    </row>
    <row r="18870" spans="5:5" x14ac:dyDescent="0.25">
      <c r="E18870" s="64"/>
    </row>
    <row r="18871" spans="5:5" x14ac:dyDescent="0.25">
      <c r="E18871" s="64"/>
    </row>
    <row r="18872" spans="5:5" x14ac:dyDescent="0.25">
      <c r="E18872"/>
    </row>
    <row r="18873" spans="5:5" x14ac:dyDescent="0.25">
      <c r="E18873" s="64"/>
    </row>
    <row r="18874" spans="5:5" x14ac:dyDescent="0.25">
      <c r="E18874" s="64"/>
    </row>
    <row r="18875" spans="5:5" x14ac:dyDescent="0.25">
      <c r="E18875" s="64"/>
    </row>
    <row r="18876" spans="5:5" x14ac:dyDescent="0.25">
      <c r="E18876" s="64"/>
    </row>
    <row r="18877" spans="5:5" x14ac:dyDescent="0.25">
      <c r="E18877" s="64"/>
    </row>
    <row r="18878" spans="5:5" x14ac:dyDescent="0.25">
      <c r="E18878" s="64"/>
    </row>
    <row r="18879" spans="5:5" x14ac:dyDescent="0.25">
      <c r="E18879"/>
    </row>
    <row r="18880" spans="5:5" x14ac:dyDescent="0.25">
      <c r="E18880" s="64"/>
    </row>
    <row r="18881" spans="5:5" x14ac:dyDescent="0.25">
      <c r="E18881" s="64"/>
    </row>
    <row r="18882" spans="5:5" x14ac:dyDescent="0.25">
      <c r="E18882" s="64"/>
    </row>
    <row r="18883" spans="5:5" x14ac:dyDescent="0.25">
      <c r="E18883" s="64"/>
    </row>
    <row r="18884" spans="5:5" x14ac:dyDescent="0.25">
      <c r="E18884" s="64"/>
    </row>
    <row r="18885" spans="5:5" x14ac:dyDescent="0.25">
      <c r="E18885" s="64"/>
    </row>
    <row r="18886" spans="5:5" x14ac:dyDescent="0.25">
      <c r="E18886" s="64"/>
    </row>
    <row r="18887" spans="5:5" x14ac:dyDescent="0.25">
      <c r="E18887" s="64"/>
    </row>
    <row r="18888" spans="5:5" x14ac:dyDescent="0.25">
      <c r="E18888" s="64"/>
    </row>
    <row r="18889" spans="5:5" x14ac:dyDescent="0.25">
      <c r="E18889"/>
    </row>
    <row r="18890" spans="5:5" x14ac:dyDescent="0.25">
      <c r="E18890"/>
    </row>
    <row r="18891" spans="5:5" x14ac:dyDescent="0.25">
      <c r="E18891" s="64"/>
    </row>
    <row r="18892" spans="5:5" x14ac:dyDescent="0.25">
      <c r="E18892" s="64"/>
    </row>
    <row r="18893" spans="5:5" x14ac:dyDescent="0.25">
      <c r="E18893" s="64"/>
    </row>
    <row r="18894" spans="5:5" x14ac:dyDescent="0.25">
      <c r="E18894" s="64"/>
    </row>
    <row r="18895" spans="5:5" x14ac:dyDescent="0.25">
      <c r="E18895" s="64"/>
    </row>
    <row r="18896" spans="5:5" x14ac:dyDescent="0.25">
      <c r="E18896" s="64"/>
    </row>
    <row r="18897" spans="5:5" x14ac:dyDescent="0.25">
      <c r="E18897" s="64"/>
    </row>
    <row r="18898" spans="5:5" x14ac:dyDescent="0.25">
      <c r="E18898" s="64"/>
    </row>
    <row r="18899" spans="5:5" x14ac:dyDescent="0.25">
      <c r="E18899" s="64"/>
    </row>
    <row r="18900" spans="5:5" x14ac:dyDescent="0.25">
      <c r="E18900" s="64"/>
    </row>
    <row r="18901" spans="5:5" x14ac:dyDescent="0.25">
      <c r="E18901" s="64"/>
    </row>
    <row r="18902" spans="5:5" x14ac:dyDescent="0.25">
      <c r="E18902" s="64"/>
    </row>
    <row r="18903" spans="5:5" x14ac:dyDescent="0.25">
      <c r="E18903" s="64"/>
    </row>
    <row r="18904" spans="5:5" x14ac:dyDescent="0.25">
      <c r="E18904" s="64"/>
    </row>
    <row r="18905" spans="5:5" x14ac:dyDescent="0.25">
      <c r="E18905" s="64"/>
    </row>
    <row r="18906" spans="5:5" x14ac:dyDescent="0.25">
      <c r="E18906"/>
    </row>
    <row r="18907" spans="5:5" x14ac:dyDescent="0.25">
      <c r="E18907" s="64"/>
    </row>
    <row r="18908" spans="5:5" x14ac:dyDescent="0.25">
      <c r="E18908" s="64"/>
    </row>
    <row r="18909" spans="5:5" x14ac:dyDescent="0.25">
      <c r="E18909" s="64"/>
    </row>
    <row r="18910" spans="5:5" x14ac:dyDescent="0.25">
      <c r="E18910" s="64"/>
    </row>
    <row r="18911" spans="5:5" x14ac:dyDescent="0.25">
      <c r="E18911" s="64"/>
    </row>
    <row r="18912" spans="5:5" x14ac:dyDescent="0.25">
      <c r="E18912" s="64"/>
    </row>
    <row r="18913" spans="5:5" x14ac:dyDescent="0.25">
      <c r="E18913" s="64"/>
    </row>
    <row r="18914" spans="5:5" x14ac:dyDescent="0.25">
      <c r="E18914" s="64"/>
    </row>
    <row r="18915" spans="5:5" x14ac:dyDescent="0.25">
      <c r="E18915" s="64"/>
    </row>
    <row r="18916" spans="5:5" x14ac:dyDescent="0.25">
      <c r="E18916" s="64"/>
    </row>
    <row r="18917" spans="5:5" x14ac:dyDescent="0.25">
      <c r="E18917" s="64"/>
    </row>
    <row r="18918" spans="5:5" x14ac:dyDescent="0.25">
      <c r="E18918" s="64"/>
    </row>
    <row r="18919" spans="5:5" x14ac:dyDescent="0.25">
      <c r="E18919" s="64"/>
    </row>
    <row r="18920" spans="5:5" x14ac:dyDescent="0.25">
      <c r="E18920" s="64"/>
    </row>
    <row r="18921" spans="5:5" x14ac:dyDescent="0.25">
      <c r="E18921" s="64"/>
    </row>
    <row r="18922" spans="5:5" x14ac:dyDescent="0.25">
      <c r="E18922" s="64"/>
    </row>
    <row r="18923" spans="5:5" x14ac:dyDescent="0.25">
      <c r="E18923" s="64"/>
    </row>
    <row r="18924" spans="5:5" x14ac:dyDescent="0.25">
      <c r="E18924" s="64"/>
    </row>
    <row r="18925" spans="5:5" x14ac:dyDescent="0.25">
      <c r="E18925" s="64"/>
    </row>
    <row r="18926" spans="5:5" x14ac:dyDescent="0.25">
      <c r="E18926" s="64"/>
    </row>
    <row r="18927" spans="5:5" x14ac:dyDescent="0.25">
      <c r="E18927" s="64"/>
    </row>
    <row r="18928" spans="5:5" x14ac:dyDescent="0.25">
      <c r="E18928" s="64"/>
    </row>
    <row r="18929" spans="5:5" x14ac:dyDescent="0.25">
      <c r="E18929" s="64"/>
    </row>
    <row r="18930" spans="5:5" x14ac:dyDescent="0.25">
      <c r="E18930" s="64"/>
    </row>
    <row r="18931" spans="5:5" x14ac:dyDescent="0.25">
      <c r="E18931" s="64"/>
    </row>
    <row r="18932" spans="5:5" x14ac:dyDescent="0.25">
      <c r="E18932" s="64"/>
    </row>
    <row r="18933" spans="5:5" x14ac:dyDescent="0.25">
      <c r="E18933" s="64"/>
    </row>
    <row r="18934" spans="5:5" x14ac:dyDescent="0.25">
      <c r="E18934" s="64"/>
    </row>
    <row r="18935" spans="5:5" x14ac:dyDescent="0.25">
      <c r="E18935" s="64"/>
    </row>
    <row r="18936" spans="5:5" x14ac:dyDescent="0.25">
      <c r="E18936"/>
    </row>
    <row r="18937" spans="5:5" x14ac:dyDescent="0.25">
      <c r="E18937" s="64"/>
    </row>
    <row r="18938" spans="5:5" x14ac:dyDescent="0.25">
      <c r="E18938" s="64"/>
    </row>
    <row r="18939" spans="5:5" x14ac:dyDescent="0.25">
      <c r="E18939" s="64"/>
    </row>
    <row r="18940" spans="5:5" x14ac:dyDescent="0.25">
      <c r="E18940" s="64"/>
    </row>
    <row r="18941" spans="5:5" x14ac:dyDescent="0.25">
      <c r="E18941" s="64"/>
    </row>
    <row r="18942" spans="5:5" x14ac:dyDescent="0.25">
      <c r="E18942" s="64"/>
    </row>
    <row r="18943" spans="5:5" x14ac:dyDescent="0.25">
      <c r="E18943" s="64"/>
    </row>
    <row r="18944" spans="5:5" x14ac:dyDescent="0.25">
      <c r="E18944" s="64"/>
    </row>
    <row r="18945" spans="5:5" x14ac:dyDescent="0.25">
      <c r="E18945" s="64"/>
    </row>
    <row r="18946" spans="5:5" x14ac:dyDescent="0.25">
      <c r="E18946" s="64"/>
    </row>
    <row r="18947" spans="5:5" x14ac:dyDescent="0.25">
      <c r="E18947" s="64"/>
    </row>
    <row r="18948" spans="5:5" x14ac:dyDescent="0.25">
      <c r="E18948" s="64"/>
    </row>
    <row r="18949" spans="5:5" x14ac:dyDescent="0.25">
      <c r="E18949" s="64"/>
    </row>
    <row r="18950" spans="5:5" x14ac:dyDescent="0.25">
      <c r="E18950" s="64"/>
    </row>
    <row r="18951" spans="5:5" x14ac:dyDescent="0.25">
      <c r="E18951" s="64"/>
    </row>
    <row r="18952" spans="5:5" x14ac:dyDescent="0.25">
      <c r="E18952" s="64"/>
    </row>
    <row r="18953" spans="5:5" x14ac:dyDescent="0.25">
      <c r="E18953" s="64"/>
    </row>
    <row r="18954" spans="5:5" x14ac:dyDescent="0.25">
      <c r="E18954" s="64"/>
    </row>
    <row r="18955" spans="5:5" x14ac:dyDescent="0.25">
      <c r="E18955" s="64"/>
    </row>
    <row r="18956" spans="5:5" x14ac:dyDescent="0.25">
      <c r="E18956" s="64"/>
    </row>
    <row r="18957" spans="5:5" x14ac:dyDescent="0.25">
      <c r="E18957" s="64"/>
    </row>
    <row r="18958" spans="5:5" x14ac:dyDescent="0.25">
      <c r="E18958" s="64"/>
    </row>
    <row r="18959" spans="5:5" x14ac:dyDescent="0.25">
      <c r="E18959" s="64"/>
    </row>
    <row r="18960" spans="5:5" x14ac:dyDescent="0.25">
      <c r="E18960" s="64"/>
    </row>
    <row r="18961" spans="5:5" x14ac:dyDescent="0.25">
      <c r="E18961" s="64"/>
    </row>
    <row r="18962" spans="5:5" x14ac:dyDescent="0.25">
      <c r="E18962" s="64"/>
    </row>
    <row r="18963" spans="5:5" x14ac:dyDescent="0.25">
      <c r="E18963" s="64"/>
    </row>
    <row r="18964" spans="5:5" x14ac:dyDescent="0.25">
      <c r="E18964" s="64"/>
    </row>
    <row r="18965" spans="5:5" x14ac:dyDescent="0.25">
      <c r="E18965" s="64"/>
    </row>
    <row r="18966" spans="5:5" x14ac:dyDescent="0.25">
      <c r="E18966" s="64"/>
    </row>
    <row r="18967" spans="5:5" x14ac:dyDescent="0.25">
      <c r="E18967" s="64"/>
    </row>
    <row r="18968" spans="5:5" x14ac:dyDescent="0.25">
      <c r="E18968" s="64"/>
    </row>
    <row r="18969" spans="5:5" x14ac:dyDescent="0.25">
      <c r="E18969" s="64"/>
    </row>
    <row r="18970" spans="5:5" x14ac:dyDescent="0.25">
      <c r="E18970" s="64"/>
    </row>
    <row r="18971" spans="5:5" x14ac:dyDescent="0.25">
      <c r="E18971" s="64"/>
    </row>
    <row r="18972" spans="5:5" x14ac:dyDescent="0.25">
      <c r="E18972" s="64"/>
    </row>
    <row r="18973" spans="5:5" x14ac:dyDescent="0.25">
      <c r="E18973" s="64"/>
    </row>
    <row r="18974" spans="5:5" x14ac:dyDescent="0.25">
      <c r="E18974" s="64"/>
    </row>
    <row r="18975" spans="5:5" x14ac:dyDescent="0.25">
      <c r="E18975" s="64"/>
    </row>
    <row r="18976" spans="5:5" x14ac:dyDescent="0.25">
      <c r="E18976" s="64"/>
    </row>
    <row r="18977" spans="5:5" x14ac:dyDescent="0.25">
      <c r="E18977" s="64"/>
    </row>
    <row r="18978" spans="5:5" x14ac:dyDescent="0.25">
      <c r="E18978" s="64"/>
    </row>
    <row r="18979" spans="5:5" x14ac:dyDescent="0.25">
      <c r="E18979" s="64"/>
    </row>
    <row r="18980" spans="5:5" x14ac:dyDescent="0.25">
      <c r="E18980" s="64"/>
    </row>
    <row r="18981" spans="5:5" x14ac:dyDescent="0.25">
      <c r="E18981" s="64"/>
    </row>
    <row r="18982" spans="5:5" x14ac:dyDescent="0.25">
      <c r="E18982"/>
    </row>
    <row r="18983" spans="5:5" x14ac:dyDescent="0.25">
      <c r="E18983"/>
    </row>
    <row r="18984" spans="5:5" x14ac:dyDescent="0.25">
      <c r="E18984" s="64"/>
    </row>
    <row r="18985" spans="5:5" x14ac:dyDescent="0.25">
      <c r="E18985" s="64"/>
    </row>
    <row r="18986" spans="5:5" x14ac:dyDescent="0.25">
      <c r="E18986"/>
    </row>
    <row r="18987" spans="5:5" x14ac:dyDescent="0.25">
      <c r="E18987"/>
    </row>
    <row r="18988" spans="5:5" x14ac:dyDescent="0.25">
      <c r="E18988" s="64"/>
    </row>
    <row r="18989" spans="5:5" x14ac:dyDescent="0.25">
      <c r="E18989" s="64"/>
    </row>
    <row r="18990" spans="5:5" x14ac:dyDescent="0.25">
      <c r="E18990" s="64"/>
    </row>
    <row r="18991" spans="5:5" x14ac:dyDescent="0.25">
      <c r="E18991" s="64"/>
    </row>
    <row r="18992" spans="5:5" x14ac:dyDescent="0.25">
      <c r="E18992" s="64"/>
    </row>
    <row r="18993" spans="5:5" x14ac:dyDescent="0.25">
      <c r="E18993" s="64"/>
    </row>
    <row r="18994" spans="5:5" x14ac:dyDescent="0.25">
      <c r="E18994" s="64"/>
    </row>
    <row r="18995" spans="5:5" x14ac:dyDescent="0.25">
      <c r="E18995" s="64"/>
    </row>
    <row r="18996" spans="5:5" x14ac:dyDescent="0.25">
      <c r="E18996" s="64"/>
    </row>
    <row r="18997" spans="5:5" x14ac:dyDescent="0.25">
      <c r="E18997" s="64"/>
    </row>
    <row r="18998" spans="5:5" x14ac:dyDescent="0.25">
      <c r="E18998" s="64"/>
    </row>
    <row r="18999" spans="5:5" x14ac:dyDescent="0.25">
      <c r="E18999" s="64"/>
    </row>
    <row r="19000" spans="5:5" x14ac:dyDescent="0.25">
      <c r="E19000"/>
    </row>
    <row r="19001" spans="5:5" x14ac:dyDescent="0.25">
      <c r="E19001" s="64"/>
    </row>
    <row r="19002" spans="5:5" x14ac:dyDescent="0.25">
      <c r="E19002" s="64"/>
    </row>
    <row r="19003" spans="5:5" x14ac:dyDescent="0.25">
      <c r="E19003" s="64"/>
    </row>
    <row r="19004" spans="5:5" x14ac:dyDescent="0.25">
      <c r="E19004" s="64"/>
    </row>
    <row r="19005" spans="5:5" x14ac:dyDescent="0.25">
      <c r="E19005"/>
    </row>
    <row r="19006" spans="5:5" x14ac:dyDescent="0.25">
      <c r="E19006"/>
    </row>
    <row r="19007" spans="5:5" x14ac:dyDescent="0.25">
      <c r="E19007" s="64"/>
    </row>
    <row r="19008" spans="5:5" x14ac:dyDescent="0.25">
      <c r="E19008"/>
    </row>
    <row r="19009" spans="5:5" x14ac:dyDescent="0.25">
      <c r="E19009" s="64"/>
    </row>
    <row r="19010" spans="5:5" x14ac:dyDescent="0.25">
      <c r="E19010" s="64"/>
    </row>
    <row r="19011" spans="5:5" x14ac:dyDescent="0.25">
      <c r="E19011" s="64"/>
    </row>
    <row r="19012" spans="5:5" x14ac:dyDescent="0.25">
      <c r="E19012" s="64"/>
    </row>
    <row r="19013" spans="5:5" x14ac:dyDescent="0.25">
      <c r="E19013"/>
    </row>
    <row r="19014" spans="5:5" x14ac:dyDescent="0.25">
      <c r="E19014" s="64"/>
    </row>
    <row r="19015" spans="5:5" x14ac:dyDescent="0.25">
      <c r="E19015" s="64"/>
    </row>
    <row r="19016" spans="5:5" x14ac:dyDescent="0.25">
      <c r="E19016" s="64"/>
    </row>
    <row r="19017" spans="5:5" x14ac:dyDescent="0.25">
      <c r="E19017" s="64"/>
    </row>
    <row r="19018" spans="5:5" x14ac:dyDescent="0.25">
      <c r="E19018" s="64"/>
    </row>
    <row r="19019" spans="5:5" x14ac:dyDescent="0.25">
      <c r="E19019" s="64"/>
    </row>
    <row r="19020" spans="5:5" x14ac:dyDescent="0.25">
      <c r="E19020" s="64"/>
    </row>
    <row r="19021" spans="5:5" x14ac:dyDescent="0.25">
      <c r="E19021" s="64"/>
    </row>
    <row r="19022" spans="5:5" x14ac:dyDescent="0.25">
      <c r="E19022"/>
    </row>
    <row r="19023" spans="5:5" x14ac:dyDescent="0.25">
      <c r="E19023" s="64"/>
    </row>
    <row r="19024" spans="5:5" x14ac:dyDescent="0.25">
      <c r="E19024" s="64"/>
    </row>
    <row r="19025" spans="5:5" x14ac:dyDescent="0.25">
      <c r="E19025" s="64"/>
    </row>
    <row r="19026" spans="5:5" x14ac:dyDescent="0.25">
      <c r="E19026" s="64"/>
    </row>
    <row r="19027" spans="5:5" x14ac:dyDescent="0.25">
      <c r="E19027" s="64"/>
    </row>
    <row r="19028" spans="5:5" x14ac:dyDescent="0.25">
      <c r="E19028"/>
    </row>
    <row r="19029" spans="5:5" x14ac:dyDescent="0.25">
      <c r="E19029"/>
    </row>
    <row r="19030" spans="5:5" x14ac:dyDescent="0.25">
      <c r="E19030" s="64"/>
    </row>
    <row r="19031" spans="5:5" x14ac:dyDescent="0.25">
      <c r="E19031" s="64"/>
    </row>
    <row r="19032" spans="5:5" x14ac:dyDescent="0.25">
      <c r="E19032" s="64"/>
    </row>
    <row r="19033" spans="5:5" x14ac:dyDescent="0.25">
      <c r="E19033" s="64"/>
    </row>
    <row r="19034" spans="5:5" x14ac:dyDescent="0.25">
      <c r="E19034" s="64"/>
    </row>
    <row r="19035" spans="5:5" x14ac:dyDescent="0.25">
      <c r="E19035" s="64"/>
    </row>
    <row r="19036" spans="5:5" x14ac:dyDescent="0.25">
      <c r="E19036" s="64"/>
    </row>
    <row r="19037" spans="5:5" x14ac:dyDescent="0.25">
      <c r="E19037" s="64"/>
    </row>
    <row r="19038" spans="5:5" x14ac:dyDescent="0.25">
      <c r="E19038" s="64"/>
    </row>
    <row r="19039" spans="5:5" x14ac:dyDescent="0.25">
      <c r="E19039" s="64"/>
    </row>
    <row r="19040" spans="5:5" x14ac:dyDescent="0.25">
      <c r="E19040" s="64"/>
    </row>
    <row r="19041" spans="5:5" x14ac:dyDescent="0.25">
      <c r="E19041" s="64"/>
    </row>
    <row r="19042" spans="5:5" x14ac:dyDescent="0.25">
      <c r="E19042" s="64"/>
    </row>
    <row r="19043" spans="5:5" x14ac:dyDescent="0.25">
      <c r="E19043" s="64"/>
    </row>
    <row r="19044" spans="5:5" x14ac:dyDescent="0.25">
      <c r="E19044" s="64"/>
    </row>
    <row r="19045" spans="5:5" x14ac:dyDescent="0.25">
      <c r="E19045" s="64"/>
    </row>
    <row r="19046" spans="5:5" x14ac:dyDescent="0.25">
      <c r="E19046" s="64"/>
    </row>
    <row r="19047" spans="5:5" x14ac:dyDescent="0.25">
      <c r="E19047" s="64"/>
    </row>
    <row r="19048" spans="5:5" x14ac:dyDescent="0.25">
      <c r="E19048" s="64"/>
    </row>
    <row r="19049" spans="5:5" x14ac:dyDescent="0.25">
      <c r="E19049"/>
    </row>
    <row r="19050" spans="5:5" x14ac:dyDescent="0.25">
      <c r="E19050" s="64"/>
    </row>
    <row r="19051" spans="5:5" x14ac:dyDescent="0.25">
      <c r="E19051" s="64"/>
    </row>
    <row r="19052" spans="5:5" x14ac:dyDescent="0.25">
      <c r="E19052" s="64"/>
    </row>
    <row r="19053" spans="5:5" x14ac:dyDescent="0.25">
      <c r="E19053" s="64"/>
    </row>
    <row r="19054" spans="5:5" x14ac:dyDescent="0.25">
      <c r="E19054"/>
    </row>
    <row r="19055" spans="5:5" x14ac:dyDescent="0.25">
      <c r="E19055"/>
    </row>
    <row r="19056" spans="5:5" x14ac:dyDescent="0.25">
      <c r="E19056" s="64"/>
    </row>
    <row r="19057" spans="5:5" x14ac:dyDescent="0.25">
      <c r="E19057" s="64"/>
    </row>
    <row r="19058" spans="5:5" x14ac:dyDescent="0.25">
      <c r="E19058"/>
    </row>
    <row r="19059" spans="5:5" x14ac:dyDescent="0.25">
      <c r="E19059" s="64"/>
    </row>
    <row r="19060" spans="5:5" x14ac:dyDescent="0.25">
      <c r="E19060" s="64"/>
    </row>
    <row r="19061" spans="5:5" x14ac:dyDescent="0.25">
      <c r="E19061" s="64"/>
    </row>
    <row r="19062" spans="5:5" x14ac:dyDescent="0.25">
      <c r="E19062" s="64"/>
    </row>
    <row r="19063" spans="5:5" x14ac:dyDescent="0.25">
      <c r="E19063" s="64"/>
    </row>
    <row r="19064" spans="5:5" x14ac:dyDescent="0.25">
      <c r="E19064" s="64"/>
    </row>
    <row r="19065" spans="5:5" x14ac:dyDescent="0.25">
      <c r="E19065" s="64"/>
    </row>
    <row r="19066" spans="5:5" x14ac:dyDescent="0.25">
      <c r="E19066" s="64"/>
    </row>
    <row r="19067" spans="5:5" x14ac:dyDescent="0.25">
      <c r="E19067" s="64"/>
    </row>
    <row r="19068" spans="5:5" x14ac:dyDescent="0.25">
      <c r="E19068" s="64"/>
    </row>
    <row r="19069" spans="5:5" x14ac:dyDescent="0.25">
      <c r="E19069" s="64"/>
    </row>
    <row r="19070" spans="5:5" x14ac:dyDescent="0.25">
      <c r="E19070" s="64"/>
    </row>
    <row r="19071" spans="5:5" x14ac:dyDescent="0.25">
      <c r="E19071"/>
    </row>
    <row r="19072" spans="5:5" x14ac:dyDescent="0.25">
      <c r="E19072" s="64"/>
    </row>
    <row r="19073" spans="5:5" x14ac:dyDescent="0.25">
      <c r="E19073" s="64"/>
    </row>
    <row r="19074" spans="5:5" x14ac:dyDescent="0.25">
      <c r="E19074" s="64"/>
    </row>
    <row r="19075" spans="5:5" x14ac:dyDescent="0.25">
      <c r="E19075" s="64"/>
    </row>
    <row r="19076" spans="5:5" x14ac:dyDescent="0.25">
      <c r="E19076"/>
    </row>
    <row r="19077" spans="5:5" x14ac:dyDescent="0.25">
      <c r="E19077" s="64"/>
    </row>
    <row r="19078" spans="5:5" x14ac:dyDescent="0.25">
      <c r="E19078" s="64"/>
    </row>
    <row r="19079" spans="5:5" x14ac:dyDescent="0.25">
      <c r="E19079" s="64"/>
    </row>
    <row r="19080" spans="5:5" x14ac:dyDescent="0.25">
      <c r="E19080" s="64"/>
    </row>
    <row r="19081" spans="5:5" x14ac:dyDescent="0.25">
      <c r="E19081" s="64"/>
    </row>
    <row r="19082" spans="5:5" x14ac:dyDescent="0.25">
      <c r="E19082" s="64"/>
    </row>
    <row r="19083" spans="5:5" x14ac:dyDescent="0.25">
      <c r="E19083" s="64"/>
    </row>
    <row r="19084" spans="5:5" x14ac:dyDescent="0.25">
      <c r="E19084" s="64"/>
    </row>
    <row r="19085" spans="5:5" x14ac:dyDescent="0.25">
      <c r="E19085" s="64"/>
    </row>
    <row r="19086" spans="5:5" x14ac:dyDescent="0.25">
      <c r="E19086" s="64"/>
    </row>
    <row r="19087" spans="5:5" x14ac:dyDescent="0.25">
      <c r="E19087" s="64"/>
    </row>
    <row r="19088" spans="5:5" x14ac:dyDescent="0.25">
      <c r="E19088"/>
    </row>
    <row r="19089" spans="5:5" x14ac:dyDescent="0.25">
      <c r="E19089"/>
    </row>
    <row r="19090" spans="5:5" x14ac:dyDescent="0.25">
      <c r="E19090" s="64"/>
    </row>
    <row r="19091" spans="5:5" x14ac:dyDescent="0.25">
      <c r="E19091" s="64"/>
    </row>
    <row r="19092" spans="5:5" x14ac:dyDescent="0.25">
      <c r="E19092" s="64"/>
    </row>
    <row r="19093" spans="5:5" x14ac:dyDescent="0.25">
      <c r="E19093" s="64"/>
    </row>
    <row r="19094" spans="5:5" x14ac:dyDescent="0.25">
      <c r="E19094" s="64"/>
    </row>
    <row r="19095" spans="5:5" x14ac:dyDescent="0.25">
      <c r="E19095" s="64"/>
    </row>
    <row r="19096" spans="5:5" x14ac:dyDescent="0.25">
      <c r="E19096" s="64"/>
    </row>
    <row r="19097" spans="5:5" x14ac:dyDescent="0.25">
      <c r="E19097" s="64"/>
    </row>
    <row r="19098" spans="5:5" x14ac:dyDescent="0.25">
      <c r="E19098" s="64"/>
    </row>
    <row r="19099" spans="5:5" x14ac:dyDescent="0.25">
      <c r="E19099" s="64"/>
    </row>
    <row r="19100" spans="5:5" x14ac:dyDescent="0.25">
      <c r="E19100" s="64"/>
    </row>
    <row r="19101" spans="5:5" x14ac:dyDescent="0.25">
      <c r="E19101" s="64"/>
    </row>
    <row r="19102" spans="5:5" x14ac:dyDescent="0.25">
      <c r="E19102"/>
    </row>
    <row r="19103" spans="5:5" x14ac:dyDescent="0.25">
      <c r="E19103" s="64"/>
    </row>
    <row r="19104" spans="5:5" x14ac:dyDescent="0.25">
      <c r="E19104" s="64"/>
    </row>
    <row r="19105" spans="5:5" x14ac:dyDescent="0.25">
      <c r="E19105" s="64"/>
    </row>
    <row r="19106" spans="5:5" x14ac:dyDescent="0.25">
      <c r="E19106" s="64"/>
    </row>
    <row r="19107" spans="5:5" x14ac:dyDescent="0.25">
      <c r="E19107" s="64"/>
    </row>
    <row r="19108" spans="5:5" x14ac:dyDescent="0.25">
      <c r="E19108" s="64"/>
    </row>
    <row r="19109" spans="5:5" x14ac:dyDescent="0.25">
      <c r="E19109" s="64"/>
    </row>
    <row r="19110" spans="5:5" x14ac:dyDescent="0.25">
      <c r="E19110" s="64"/>
    </row>
    <row r="19111" spans="5:5" x14ac:dyDescent="0.25">
      <c r="E19111" s="64"/>
    </row>
    <row r="19112" spans="5:5" x14ac:dyDescent="0.25">
      <c r="E19112"/>
    </row>
    <row r="19113" spans="5:5" x14ac:dyDescent="0.25">
      <c r="E19113"/>
    </row>
    <row r="19114" spans="5:5" x14ac:dyDescent="0.25">
      <c r="E19114" s="64"/>
    </row>
    <row r="19115" spans="5:5" x14ac:dyDescent="0.25">
      <c r="E19115" s="64"/>
    </row>
    <row r="19116" spans="5:5" x14ac:dyDescent="0.25">
      <c r="E19116" s="64"/>
    </row>
    <row r="19117" spans="5:5" x14ac:dyDescent="0.25">
      <c r="E19117"/>
    </row>
    <row r="19118" spans="5:5" x14ac:dyDescent="0.25">
      <c r="E19118" s="64"/>
    </row>
    <row r="19119" spans="5:5" x14ac:dyDescent="0.25">
      <c r="E19119" s="64"/>
    </row>
    <row r="19120" spans="5:5" x14ac:dyDescent="0.25">
      <c r="E19120"/>
    </row>
    <row r="19121" spans="5:5" x14ac:dyDescent="0.25">
      <c r="E19121"/>
    </row>
    <row r="19122" spans="5:5" x14ac:dyDescent="0.25">
      <c r="E19122"/>
    </row>
    <row r="19123" spans="5:5" x14ac:dyDescent="0.25">
      <c r="E19123" s="64"/>
    </row>
    <row r="19124" spans="5:5" x14ac:dyDescent="0.25">
      <c r="E19124" s="64"/>
    </row>
    <row r="19125" spans="5:5" x14ac:dyDescent="0.25">
      <c r="E19125"/>
    </row>
    <row r="19126" spans="5:5" x14ac:dyDescent="0.25">
      <c r="E19126" s="64"/>
    </row>
    <row r="19127" spans="5:5" x14ac:dyDescent="0.25">
      <c r="E19127" s="64"/>
    </row>
    <row r="19128" spans="5:5" x14ac:dyDescent="0.25">
      <c r="E19128" s="64"/>
    </row>
    <row r="19129" spans="5:5" x14ac:dyDescent="0.25">
      <c r="E19129"/>
    </row>
    <row r="19130" spans="5:5" x14ac:dyDescent="0.25">
      <c r="E19130" s="64"/>
    </row>
    <row r="19131" spans="5:5" x14ac:dyDescent="0.25">
      <c r="E19131" s="64"/>
    </row>
    <row r="19132" spans="5:5" x14ac:dyDescent="0.25">
      <c r="E19132" s="64"/>
    </row>
    <row r="19133" spans="5:5" x14ac:dyDescent="0.25">
      <c r="E19133" s="64"/>
    </row>
    <row r="19134" spans="5:5" x14ac:dyDescent="0.25">
      <c r="E19134" s="64"/>
    </row>
    <row r="19135" spans="5:5" x14ac:dyDescent="0.25">
      <c r="E19135" s="64"/>
    </row>
    <row r="19136" spans="5:5" x14ac:dyDescent="0.25">
      <c r="E19136" s="64"/>
    </row>
    <row r="19137" spans="5:5" x14ac:dyDescent="0.25">
      <c r="E19137" s="64"/>
    </row>
    <row r="19138" spans="5:5" x14ac:dyDescent="0.25">
      <c r="E19138" s="64"/>
    </row>
    <row r="19139" spans="5:5" x14ac:dyDescent="0.25">
      <c r="E19139" s="64"/>
    </row>
    <row r="19140" spans="5:5" x14ac:dyDescent="0.25">
      <c r="E19140" s="64"/>
    </row>
    <row r="19141" spans="5:5" x14ac:dyDescent="0.25">
      <c r="E19141"/>
    </row>
    <row r="19142" spans="5:5" x14ac:dyDescent="0.25">
      <c r="E19142" s="64"/>
    </row>
    <row r="19143" spans="5:5" x14ac:dyDescent="0.25">
      <c r="E19143" s="64"/>
    </row>
    <row r="19144" spans="5:5" x14ac:dyDescent="0.25">
      <c r="E19144" s="64"/>
    </row>
    <row r="19145" spans="5:5" x14ac:dyDescent="0.25">
      <c r="E19145"/>
    </row>
    <row r="19146" spans="5:5" x14ac:dyDescent="0.25">
      <c r="E19146"/>
    </row>
    <row r="19147" spans="5:5" x14ac:dyDescent="0.25">
      <c r="E19147" s="64"/>
    </row>
    <row r="19148" spans="5:5" x14ac:dyDescent="0.25">
      <c r="E19148"/>
    </row>
    <row r="19149" spans="5:5" x14ac:dyDescent="0.25">
      <c r="E19149" s="64"/>
    </row>
    <row r="19150" spans="5:5" x14ac:dyDescent="0.25">
      <c r="E19150" s="64"/>
    </row>
    <row r="19151" spans="5:5" x14ac:dyDescent="0.25">
      <c r="E19151" s="64"/>
    </row>
    <row r="19152" spans="5:5" x14ac:dyDescent="0.25">
      <c r="E19152" s="64"/>
    </row>
    <row r="19153" spans="5:5" x14ac:dyDescent="0.25">
      <c r="E19153" s="64"/>
    </row>
    <row r="19154" spans="5:5" x14ac:dyDescent="0.25">
      <c r="E19154"/>
    </row>
    <row r="19155" spans="5:5" x14ac:dyDescent="0.25">
      <c r="E19155" s="64"/>
    </row>
    <row r="19156" spans="5:5" x14ac:dyDescent="0.25">
      <c r="E19156" s="64"/>
    </row>
    <row r="19157" spans="5:5" x14ac:dyDescent="0.25">
      <c r="E19157" s="64"/>
    </row>
    <row r="19158" spans="5:5" x14ac:dyDescent="0.25">
      <c r="E19158" s="64"/>
    </row>
    <row r="19159" spans="5:5" x14ac:dyDescent="0.25">
      <c r="E19159" s="64"/>
    </row>
    <row r="19160" spans="5:5" x14ac:dyDescent="0.25">
      <c r="E19160" s="64"/>
    </row>
    <row r="19161" spans="5:5" x14ac:dyDescent="0.25">
      <c r="E19161" s="64"/>
    </row>
    <row r="19162" spans="5:5" x14ac:dyDescent="0.25">
      <c r="E19162" s="64"/>
    </row>
    <row r="19163" spans="5:5" x14ac:dyDescent="0.25">
      <c r="E19163" s="64"/>
    </row>
    <row r="19164" spans="5:5" x14ac:dyDescent="0.25">
      <c r="E19164" s="64"/>
    </row>
    <row r="19165" spans="5:5" x14ac:dyDescent="0.25">
      <c r="E19165" s="64"/>
    </row>
    <row r="19166" spans="5:5" x14ac:dyDescent="0.25">
      <c r="E19166"/>
    </row>
    <row r="19167" spans="5:5" x14ac:dyDescent="0.25">
      <c r="E19167" s="64"/>
    </row>
    <row r="19168" spans="5:5" x14ac:dyDescent="0.25">
      <c r="E19168" s="64"/>
    </row>
    <row r="19169" spans="5:5" x14ac:dyDescent="0.25">
      <c r="E19169" s="64"/>
    </row>
    <row r="19170" spans="5:5" x14ac:dyDescent="0.25">
      <c r="E19170" s="64"/>
    </row>
    <row r="19171" spans="5:5" x14ac:dyDescent="0.25">
      <c r="E19171" s="64"/>
    </row>
    <row r="19172" spans="5:5" x14ac:dyDescent="0.25">
      <c r="E19172" s="64"/>
    </row>
    <row r="19173" spans="5:5" x14ac:dyDescent="0.25">
      <c r="E19173" s="64"/>
    </row>
    <row r="19174" spans="5:5" x14ac:dyDescent="0.25">
      <c r="E19174" s="64"/>
    </row>
    <row r="19175" spans="5:5" x14ac:dyDescent="0.25">
      <c r="E19175"/>
    </row>
    <row r="19176" spans="5:5" x14ac:dyDescent="0.25">
      <c r="E19176"/>
    </row>
    <row r="19177" spans="5:5" x14ac:dyDescent="0.25">
      <c r="E19177" s="64"/>
    </row>
    <row r="19178" spans="5:5" x14ac:dyDescent="0.25">
      <c r="E19178" s="64"/>
    </row>
    <row r="19179" spans="5:5" x14ac:dyDescent="0.25">
      <c r="E19179" s="64"/>
    </row>
    <row r="19180" spans="5:5" x14ac:dyDescent="0.25">
      <c r="E19180" s="64"/>
    </row>
    <row r="19181" spans="5:5" x14ac:dyDescent="0.25">
      <c r="E19181" s="64"/>
    </row>
    <row r="19182" spans="5:5" x14ac:dyDescent="0.25">
      <c r="E19182" s="64"/>
    </row>
    <row r="19183" spans="5:5" x14ac:dyDescent="0.25">
      <c r="E19183" s="64"/>
    </row>
    <row r="19184" spans="5:5" x14ac:dyDescent="0.25">
      <c r="E19184"/>
    </row>
    <row r="19185" spans="5:5" x14ac:dyDescent="0.25">
      <c r="E19185"/>
    </row>
    <row r="19186" spans="5:5" x14ac:dyDescent="0.25">
      <c r="E19186" s="64"/>
    </row>
    <row r="19187" spans="5:5" x14ac:dyDescent="0.25">
      <c r="E19187" s="64"/>
    </row>
    <row r="19188" spans="5:5" x14ac:dyDescent="0.25">
      <c r="E19188"/>
    </row>
    <row r="19189" spans="5:5" x14ac:dyDescent="0.25">
      <c r="E19189"/>
    </row>
    <row r="19190" spans="5:5" x14ac:dyDescent="0.25">
      <c r="E19190" s="64"/>
    </row>
    <row r="19191" spans="5:5" x14ac:dyDescent="0.25">
      <c r="E19191" s="64"/>
    </row>
    <row r="19192" spans="5:5" x14ac:dyDescent="0.25">
      <c r="E19192" s="64"/>
    </row>
    <row r="19193" spans="5:5" x14ac:dyDescent="0.25">
      <c r="E19193" s="64"/>
    </row>
    <row r="19194" spans="5:5" x14ac:dyDescent="0.25">
      <c r="E19194" s="64"/>
    </row>
    <row r="19195" spans="5:5" x14ac:dyDescent="0.25">
      <c r="E19195" s="64"/>
    </row>
    <row r="19196" spans="5:5" x14ac:dyDescent="0.25">
      <c r="E19196" s="64"/>
    </row>
    <row r="19197" spans="5:5" x14ac:dyDescent="0.25">
      <c r="E19197" s="64"/>
    </row>
    <row r="19198" spans="5:5" x14ac:dyDescent="0.25">
      <c r="E19198" s="64"/>
    </row>
    <row r="19199" spans="5:5" x14ac:dyDescent="0.25">
      <c r="E19199" s="64"/>
    </row>
    <row r="19200" spans="5:5" x14ac:dyDescent="0.25">
      <c r="E19200" s="64"/>
    </row>
    <row r="19201" spans="5:5" x14ac:dyDescent="0.25">
      <c r="E19201" s="64"/>
    </row>
    <row r="19202" spans="5:5" x14ac:dyDescent="0.25">
      <c r="E19202" s="64"/>
    </row>
    <row r="19203" spans="5:5" x14ac:dyDescent="0.25">
      <c r="E19203" s="64"/>
    </row>
    <row r="19204" spans="5:5" x14ac:dyDescent="0.25">
      <c r="E19204" s="64"/>
    </row>
    <row r="19205" spans="5:5" x14ac:dyDescent="0.25">
      <c r="E19205" s="64"/>
    </row>
    <row r="19206" spans="5:5" x14ac:dyDescent="0.25">
      <c r="E19206"/>
    </row>
    <row r="19207" spans="5:5" x14ac:dyDescent="0.25">
      <c r="E19207" s="64"/>
    </row>
    <row r="19208" spans="5:5" x14ac:dyDescent="0.25">
      <c r="E19208" s="64"/>
    </row>
    <row r="19209" spans="5:5" x14ac:dyDescent="0.25">
      <c r="E19209" s="64"/>
    </row>
    <row r="19210" spans="5:5" x14ac:dyDescent="0.25">
      <c r="E19210" s="64"/>
    </row>
    <row r="19211" spans="5:5" x14ac:dyDescent="0.25">
      <c r="E19211" s="64"/>
    </row>
    <row r="19212" spans="5:5" x14ac:dyDescent="0.25">
      <c r="E19212" s="64"/>
    </row>
    <row r="19213" spans="5:5" x14ac:dyDescent="0.25">
      <c r="E19213" s="64"/>
    </row>
    <row r="19214" spans="5:5" x14ac:dyDescent="0.25">
      <c r="E19214"/>
    </row>
    <row r="19215" spans="5:5" x14ac:dyDescent="0.25">
      <c r="E19215"/>
    </row>
    <row r="19216" spans="5:5" x14ac:dyDescent="0.25">
      <c r="E19216" s="64"/>
    </row>
    <row r="19217" spans="5:5" x14ac:dyDescent="0.25">
      <c r="E19217"/>
    </row>
    <row r="19218" spans="5:5" x14ac:dyDescent="0.25">
      <c r="E19218" s="64"/>
    </row>
    <row r="19219" spans="5:5" x14ac:dyDescent="0.25">
      <c r="E19219" s="64"/>
    </row>
    <row r="19220" spans="5:5" x14ac:dyDescent="0.25">
      <c r="E19220" s="64"/>
    </row>
    <row r="19221" spans="5:5" x14ac:dyDescent="0.25">
      <c r="E19221" s="64"/>
    </row>
    <row r="19222" spans="5:5" x14ac:dyDescent="0.25">
      <c r="E19222" s="64"/>
    </row>
    <row r="19223" spans="5:5" x14ac:dyDescent="0.25">
      <c r="E19223" s="64"/>
    </row>
    <row r="19224" spans="5:5" x14ac:dyDescent="0.25">
      <c r="E19224" s="64"/>
    </row>
    <row r="19225" spans="5:5" x14ac:dyDescent="0.25">
      <c r="E19225" s="64"/>
    </row>
    <row r="19226" spans="5:5" x14ac:dyDescent="0.25">
      <c r="E19226" s="64"/>
    </row>
    <row r="19227" spans="5:5" x14ac:dyDescent="0.25">
      <c r="E19227" s="64"/>
    </row>
    <row r="19228" spans="5:5" x14ac:dyDescent="0.25">
      <c r="E19228" s="64"/>
    </row>
    <row r="19229" spans="5:5" x14ac:dyDescent="0.25">
      <c r="E19229" s="64"/>
    </row>
    <row r="19230" spans="5:5" x14ac:dyDescent="0.25">
      <c r="E19230" s="64"/>
    </row>
    <row r="19231" spans="5:5" x14ac:dyDescent="0.25">
      <c r="E19231" s="64"/>
    </row>
    <row r="19232" spans="5:5" x14ac:dyDescent="0.25">
      <c r="E19232" s="64"/>
    </row>
    <row r="19233" spans="5:5" x14ac:dyDescent="0.25">
      <c r="E19233" s="64"/>
    </row>
    <row r="19234" spans="5:5" x14ac:dyDescent="0.25">
      <c r="E19234" s="64"/>
    </row>
    <row r="19235" spans="5:5" x14ac:dyDescent="0.25">
      <c r="E19235" s="64"/>
    </row>
    <row r="19236" spans="5:5" x14ac:dyDescent="0.25">
      <c r="E19236" s="64"/>
    </row>
    <row r="19237" spans="5:5" x14ac:dyDescent="0.25">
      <c r="E19237" s="64"/>
    </row>
    <row r="19238" spans="5:5" x14ac:dyDescent="0.25">
      <c r="E19238" s="64"/>
    </row>
    <row r="19239" spans="5:5" x14ac:dyDescent="0.25">
      <c r="E19239" s="64"/>
    </row>
    <row r="19240" spans="5:5" x14ac:dyDescent="0.25">
      <c r="E19240" s="64"/>
    </row>
    <row r="19241" spans="5:5" x14ac:dyDescent="0.25">
      <c r="E19241"/>
    </row>
    <row r="19242" spans="5:5" x14ac:dyDescent="0.25">
      <c r="E19242" s="64"/>
    </row>
    <row r="19243" spans="5:5" x14ac:dyDescent="0.25">
      <c r="E19243" s="64"/>
    </row>
    <row r="19244" spans="5:5" x14ac:dyDescent="0.25">
      <c r="E19244" s="64"/>
    </row>
    <row r="19245" spans="5:5" x14ac:dyDescent="0.25">
      <c r="E19245" s="64"/>
    </row>
    <row r="19246" spans="5:5" x14ac:dyDescent="0.25">
      <c r="E19246" s="64"/>
    </row>
    <row r="19247" spans="5:5" x14ac:dyDescent="0.25">
      <c r="E19247" s="64"/>
    </row>
    <row r="19248" spans="5:5" x14ac:dyDescent="0.25">
      <c r="E19248" s="64"/>
    </row>
    <row r="19249" spans="5:5" x14ac:dyDescent="0.25">
      <c r="E19249"/>
    </row>
    <row r="19250" spans="5:5" x14ac:dyDescent="0.25">
      <c r="E19250" s="64"/>
    </row>
    <row r="19251" spans="5:5" x14ac:dyDescent="0.25">
      <c r="E19251" s="64"/>
    </row>
    <row r="19252" spans="5:5" x14ac:dyDescent="0.25">
      <c r="E19252" s="64"/>
    </row>
    <row r="19253" spans="5:5" x14ac:dyDescent="0.25">
      <c r="E19253" s="64"/>
    </row>
    <row r="19254" spans="5:5" x14ac:dyDescent="0.25">
      <c r="E19254" s="64"/>
    </row>
    <row r="19255" spans="5:5" x14ac:dyDescent="0.25">
      <c r="E19255" s="64"/>
    </row>
    <row r="19256" spans="5:5" x14ac:dyDescent="0.25">
      <c r="E19256" s="64"/>
    </row>
    <row r="19257" spans="5:5" x14ac:dyDescent="0.25">
      <c r="E19257" s="64"/>
    </row>
    <row r="19258" spans="5:5" x14ac:dyDescent="0.25">
      <c r="E19258" s="64"/>
    </row>
    <row r="19259" spans="5:5" x14ac:dyDescent="0.25">
      <c r="E19259" s="64"/>
    </row>
    <row r="19260" spans="5:5" x14ac:dyDescent="0.25">
      <c r="E19260" s="64"/>
    </row>
    <row r="19261" spans="5:5" x14ac:dyDescent="0.25">
      <c r="E19261" s="64"/>
    </row>
    <row r="19262" spans="5:5" x14ac:dyDescent="0.25">
      <c r="E19262"/>
    </row>
    <row r="19263" spans="5:5" x14ac:dyDescent="0.25">
      <c r="E19263" s="64"/>
    </row>
    <row r="19264" spans="5:5" x14ac:dyDescent="0.25">
      <c r="E19264" s="64"/>
    </row>
    <row r="19265" spans="5:5" x14ac:dyDescent="0.25">
      <c r="E19265" s="64"/>
    </row>
    <row r="19266" spans="5:5" x14ac:dyDescent="0.25">
      <c r="E19266" s="64"/>
    </row>
    <row r="19267" spans="5:5" x14ac:dyDescent="0.25">
      <c r="E19267" s="64"/>
    </row>
    <row r="19268" spans="5:5" x14ac:dyDescent="0.25">
      <c r="E19268" s="64"/>
    </row>
    <row r="19269" spans="5:5" x14ac:dyDescent="0.25">
      <c r="E19269" s="64"/>
    </row>
    <row r="19270" spans="5:5" x14ac:dyDescent="0.25">
      <c r="E19270" s="64"/>
    </row>
    <row r="19271" spans="5:5" x14ac:dyDescent="0.25">
      <c r="E19271"/>
    </row>
    <row r="19272" spans="5:5" x14ac:dyDescent="0.25">
      <c r="E19272" s="64"/>
    </row>
    <row r="19273" spans="5:5" x14ac:dyDescent="0.25">
      <c r="E19273" s="64"/>
    </row>
    <row r="19274" spans="5:5" x14ac:dyDescent="0.25">
      <c r="E19274" s="64"/>
    </row>
    <row r="19275" spans="5:5" x14ac:dyDescent="0.25">
      <c r="E19275" s="64"/>
    </row>
    <row r="19276" spans="5:5" x14ac:dyDescent="0.25">
      <c r="E19276" s="64"/>
    </row>
    <row r="19277" spans="5:5" x14ac:dyDescent="0.25">
      <c r="E19277" s="64"/>
    </row>
    <row r="19278" spans="5:5" x14ac:dyDescent="0.25">
      <c r="E19278" s="64"/>
    </row>
    <row r="19279" spans="5:5" x14ac:dyDescent="0.25">
      <c r="E19279" s="64"/>
    </row>
    <row r="19280" spans="5:5" x14ac:dyDescent="0.25">
      <c r="E19280" s="64"/>
    </row>
    <row r="19281" spans="5:5" x14ac:dyDescent="0.25">
      <c r="E19281" s="64"/>
    </row>
    <row r="19282" spans="5:5" x14ac:dyDescent="0.25">
      <c r="E19282" s="64"/>
    </row>
    <row r="19283" spans="5:5" x14ac:dyDescent="0.25">
      <c r="E19283" s="64"/>
    </row>
    <row r="19284" spans="5:5" x14ac:dyDescent="0.25">
      <c r="E19284" s="64"/>
    </row>
    <row r="19285" spans="5:5" x14ac:dyDescent="0.25">
      <c r="E19285" s="64"/>
    </row>
    <row r="19286" spans="5:5" x14ac:dyDescent="0.25">
      <c r="E19286" s="64"/>
    </row>
    <row r="19287" spans="5:5" x14ac:dyDescent="0.25">
      <c r="E19287" s="64"/>
    </row>
    <row r="19288" spans="5:5" x14ac:dyDescent="0.25">
      <c r="E19288" s="64"/>
    </row>
    <row r="19289" spans="5:5" x14ac:dyDescent="0.25">
      <c r="E19289" s="64"/>
    </row>
    <row r="19290" spans="5:5" x14ac:dyDescent="0.25">
      <c r="E19290" s="64"/>
    </row>
    <row r="19291" spans="5:5" x14ac:dyDescent="0.25">
      <c r="E19291" s="64"/>
    </row>
    <row r="19292" spans="5:5" x14ac:dyDescent="0.25">
      <c r="E19292" s="64"/>
    </row>
    <row r="19293" spans="5:5" x14ac:dyDescent="0.25">
      <c r="E19293"/>
    </row>
    <row r="19294" spans="5:5" x14ac:dyDescent="0.25">
      <c r="E19294" s="64"/>
    </row>
    <row r="19295" spans="5:5" x14ac:dyDescent="0.25">
      <c r="E19295" s="64"/>
    </row>
    <row r="19296" spans="5:5" x14ac:dyDescent="0.25">
      <c r="E19296"/>
    </row>
    <row r="19297" spans="5:5" x14ac:dyDescent="0.25">
      <c r="E19297" s="64"/>
    </row>
    <row r="19298" spans="5:5" x14ac:dyDescent="0.25">
      <c r="E19298" s="64"/>
    </row>
    <row r="19299" spans="5:5" x14ac:dyDescent="0.25">
      <c r="E19299" s="64"/>
    </row>
    <row r="19300" spans="5:5" x14ac:dyDescent="0.25">
      <c r="E19300" s="64"/>
    </row>
    <row r="19301" spans="5:5" x14ac:dyDescent="0.25">
      <c r="E19301" s="64"/>
    </row>
    <row r="19302" spans="5:5" x14ac:dyDescent="0.25">
      <c r="E19302"/>
    </row>
    <row r="19303" spans="5:5" x14ac:dyDescent="0.25">
      <c r="E19303"/>
    </row>
    <row r="19304" spans="5:5" x14ac:dyDescent="0.25">
      <c r="E19304" s="64"/>
    </row>
    <row r="19305" spans="5:5" x14ac:dyDescent="0.25">
      <c r="E19305" s="64"/>
    </row>
    <row r="19306" spans="5:5" x14ac:dyDescent="0.25">
      <c r="E19306" s="64"/>
    </row>
    <row r="19307" spans="5:5" x14ac:dyDescent="0.25">
      <c r="E19307" s="64"/>
    </row>
    <row r="19308" spans="5:5" x14ac:dyDescent="0.25">
      <c r="E19308" s="64"/>
    </row>
    <row r="19309" spans="5:5" x14ac:dyDescent="0.25">
      <c r="E19309" s="64"/>
    </row>
    <row r="19310" spans="5:5" x14ac:dyDescent="0.25">
      <c r="E19310" s="64"/>
    </row>
    <row r="19311" spans="5:5" x14ac:dyDescent="0.25">
      <c r="E19311" s="64"/>
    </row>
    <row r="19312" spans="5:5" x14ac:dyDescent="0.25">
      <c r="E19312" s="64"/>
    </row>
    <row r="19313" spans="5:5" x14ac:dyDescent="0.25">
      <c r="E19313"/>
    </row>
    <row r="19314" spans="5:5" x14ac:dyDescent="0.25">
      <c r="E19314" s="64"/>
    </row>
    <row r="19315" spans="5:5" x14ac:dyDescent="0.25">
      <c r="E19315" s="64"/>
    </row>
    <row r="19316" spans="5:5" x14ac:dyDescent="0.25">
      <c r="E19316" s="64"/>
    </row>
    <row r="19317" spans="5:5" x14ac:dyDescent="0.25">
      <c r="E19317" s="64"/>
    </row>
    <row r="19318" spans="5:5" x14ac:dyDescent="0.25">
      <c r="E19318"/>
    </row>
    <row r="19319" spans="5:5" x14ac:dyDescent="0.25">
      <c r="E19319" s="64"/>
    </row>
    <row r="19320" spans="5:5" x14ac:dyDescent="0.25">
      <c r="E19320"/>
    </row>
    <row r="19321" spans="5:5" x14ac:dyDescent="0.25">
      <c r="E19321" s="64"/>
    </row>
    <row r="19322" spans="5:5" x14ac:dyDescent="0.25">
      <c r="E19322" s="64"/>
    </row>
    <row r="19323" spans="5:5" x14ac:dyDescent="0.25">
      <c r="E19323" s="64"/>
    </row>
    <row r="19324" spans="5:5" x14ac:dyDescent="0.25">
      <c r="E19324"/>
    </row>
    <row r="19325" spans="5:5" x14ac:dyDescent="0.25">
      <c r="E19325" s="64"/>
    </row>
    <row r="19326" spans="5:5" x14ac:dyDescent="0.25">
      <c r="E19326" s="64"/>
    </row>
    <row r="19327" spans="5:5" x14ac:dyDescent="0.25">
      <c r="E19327"/>
    </row>
    <row r="19328" spans="5:5" x14ac:dyDescent="0.25">
      <c r="E19328" s="64"/>
    </row>
    <row r="19329" spans="5:5" x14ac:dyDescent="0.25">
      <c r="E19329"/>
    </row>
    <row r="19330" spans="5:5" x14ac:dyDescent="0.25">
      <c r="E19330" s="64"/>
    </row>
    <row r="19331" spans="5:5" x14ac:dyDescent="0.25">
      <c r="E19331" s="64"/>
    </row>
    <row r="19332" spans="5:5" x14ac:dyDescent="0.25">
      <c r="E19332" s="64"/>
    </row>
    <row r="19333" spans="5:5" x14ac:dyDescent="0.25">
      <c r="E19333" s="64"/>
    </row>
    <row r="19334" spans="5:5" x14ac:dyDescent="0.25">
      <c r="E19334" s="64"/>
    </row>
    <row r="19335" spans="5:5" x14ac:dyDescent="0.25">
      <c r="E19335" s="64"/>
    </row>
    <row r="19336" spans="5:5" x14ac:dyDescent="0.25">
      <c r="E19336" s="64"/>
    </row>
    <row r="19337" spans="5:5" x14ac:dyDescent="0.25">
      <c r="E19337" s="64"/>
    </row>
    <row r="19338" spans="5:5" x14ac:dyDescent="0.25">
      <c r="E19338" s="64"/>
    </row>
    <row r="19339" spans="5:5" x14ac:dyDescent="0.25">
      <c r="E19339" s="64"/>
    </row>
    <row r="19340" spans="5:5" x14ac:dyDescent="0.25">
      <c r="E19340" s="64"/>
    </row>
    <row r="19341" spans="5:5" x14ac:dyDescent="0.25">
      <c r="E19341" s="64"/>
    </row>
    <row r="19342" spans="5:5" x14ac:dyDescent="0.25">
      <c r="E19342" s="64"/>
    </row>
    <row r="19343" spans="5:5" x14ac:dyDescent="0.25">
      <c r="E19343"/>
    </row>
    <row r="19344" spans="5:5" x14ac:dyDescent="0.25">
      <c r="E19344" s="64"/>
    </row>
    <row r="19345" spans="5:5" x14ac:dyDescent="0.25">
      <c r="E19345" s="64"/>
    </row>
    <row r="19346" spans="5:5" x14ac:dyDescent="0.25">
      <c r="E19346" s="64"/>
    </row>
    <row r="19347" spans="5:5" x14ac:dyDescent="0.25">
      <c r="E19347" s="64"/>
    </row>
    <row r="19348" spans="5:5" x14ac:dyDescent="0.25">
      <c r="E19348" s="64"/>
    </row>
    <row r="19349" spans="5:5" x14ac:dyDescent="0.25">
      <c r="E19349" s="64"/>
    </row>
    <row r="19350" spans="5:5" x14ac:dyDescent="0.25">
      <c r="E19350" s="64"/>
    </row>
    <row r="19351" spans="5:5" x14ac:dyDescent="0.25">
      <c r="E19351" s="64"/>
    </row>
    <row r="19352" spans="5:5" x14ac:dyDescent="0.25">
      <c r="E19352" s="64"/>
    </row>
    <row r="19353" spans="5:5" x14ac:dyDescent="0.25">
      <c r="E19353"/>
    </row>
    <row r="19354" spans="5:5" x14ac:dyDescent="0.25">
      <c r="E19354" s="64"/>
    </row>
    <row r="19355" spans="5:5" x14ac:dyDescent="0.25">
      <c r="E19355" s="64"/>
    </row>
    <row r="19356" spans="5:5" x14ac:dyDescent="0.25">
      <c r="E19356" s="64"/>
    </row>
    <row r="19357" spans="5:5" x14ac:dyDescent="0.25">
      <c r="E19357" s="64"/>
    </row>
    <row r="19358" spans="5:5" x14ac:dyDescent="0.25">
      <c r="E19358" s="64"/>
    </row>
    <row r="19359" spans="5:5" x14ac:dyDescent="0.25">
      <c r="E19359" s="64"/>
    </row>
    <row r="19360" spans="5:5" x14ac:dyDescent="0.25">
      <c r="E19360" s="64"/>
    </row>
    <row r="19361" spans="5:5" x14ac:dyDescent="0.25">
      <c r="E19361" s="64"/>
    </row>
    <row r="19362" spans="5:5" x14ac:dyDescent="0.25">
      <c r="E19362" s="64"/>
    </row>
    <row r="19363" spans="5:5" x14ac:dyDescent="0.25">
      <c r="E19363" s="64"/>
    </row>
    <row r="19364" spans="5:5" x14ac:dyDescent="0.25">
      <c r="E19364" s="64"/>
    </row>
    <row r="19365" spans="5:5" x14ac:dyDescent="0.25">
      <c r="E19365" s="64"/>
    </row>
    <row r="19366" spans="5:5" x14ac:dyDescent="0.25">
      <c r="E19366" s="64"/>
    </row>
    <row r="19367" spans="5:5" x14ac:dyDescent="0.25">
      <c r="E19367" s="64"/>
    </row>
    <row r="19368" spans="5:5" x14ac:dyDescent="0.25">
      <c r="E19368" s="64"/>
    </row>
    <row r="19369" spans="5:5" x14ac:dyDescent="0.25">
      <c r="E19369" s="64"/>
    </row>
    <row r="19370" spans="5:5" x14ac:dyDescent="0.25">
      <c r="E19370" s="64"/>
    </row>
    <row r="19371" spans="5:5" x14ac:dyDescent="0.25">
      <c r="E19371" s="64"/>
    </row>
    <row r="19372" spans="5:5" x14ac:dyDescent="0.25">
      <c r="E19372" s="64"/>
    </row>
    <row r="19373" spans="5:5" x14ac:dyDescent="0.25">
      <c r="E19373" s="64"/>
    </row>
    <row r="19374" spans="5:5" x14ac:dyDescent="0.25">
      <c r="E19374" s="64"/>
    </row>
    <row r="19375" spans="5:5" x14ac:dyDescent="0.25">
      <c r="E19375" s="64"/>
    </row>
    <row r="19376" spans="5:5" x14ac:dyDescent="0.25">
      <c r="E19376" s="64"/>
    </row>
    <row r="19377" spans="5:5" x14ac:dyDescent="0.25">
      <c r="E19377" s="64"/>
    </row>
    <row r="19378" spans="5:5" x14ac:dyDescent="0.25">
      <c r="E19378" s="64"/>
    </row>
    <row r="19379" spans="5:5" x14ac:dyDescent="0.25">
      <c r="E19379" s="64"/>
    </row>
    <row r="19380" spans="5:5" x14ac:dyDescent="0.25">
      <c r="E19380" s="64"/>
    </row>
    <row r="19381" spans="5:5" x14ac:dyDescent="0.25">
      <c r="E19381"/>
    </row>
    <row r="19382" spans="5:5" x14ac:dyDescent="0.25">
      <c r="E19382" s="64"/>
    </row>
    <row r="19383" spans="5:5" x14ac:dyDescent="0.25">
      <c r="E19383" s="64"/>
    </row>
    <row r="19384" spans="5:5" x14ac:dyDescent="0.25">
      <c r="E19384"/>
    </row>
    <row r="19385" spans="5:5" x14ac:dyDescent="0.25">
      <c r="E19385" s="64"/>
    </row>
    <row r="19386" spans="5:5" x14ac:dyDescent="0.25">
      <c r="E19386" s="64"/>
    </row>
    <row r="19387" spans="5:5" x14ac:dyDescent="0.25">
      <c r="E19387" s="64"/>
    </row>
    <row r="19388" spans="5:5" x14ac:dyDescent="0.25">
      <c r="E19388" s="64"/>
    </row>
    <row r="19389" spans="5:5" x14ac:dyDescent="0.25">
      <c r="E19389" s="64"/>
    </row>
    <row r="19390" spans="5:5" x14ac:dyDescent="0.25">
      <c r="E19390" s="64"/>
    </row>
    <row r="19391" spans="5:5" x14ac:dyDescent="0.25">
      <c r="E19391" s="64"/>
    </row>
    <row r="19392" spans="5:5" x14ac:dyDescent="0.25">
      <c r="E19392" s="64"/>
    </row>
    <row r="19393" spans="5:5" x14ac:dyDescent="0.25">
      <c r="E19393" s="64"/>
    </row>
    <row r="19394" spans="5:5" x14ac:dyDescent="0.25">
      <c r="E19394" s="64"/>
    </row>
    <row r="19395" spans="5:5" x14ac:dyDescent="0.25">
      <c r="E19395" s="64"/>
    </row>
    <row r="19396" spans="5:5" x14ac:dyDescent="0.25">
      <c r="E19396" s="64"/>
    </row>
    <row r="19397" spans="5:5" x14ac:dyDescent="0.25">
      <c r="E19397" s="64"/>
    </row>
    <row r="19398" spans="5:5" x14ac:dyDescent="0.25">
      <c r="E19398" s="64"/>
    </row>
    <row r="19399" spans="5:5" x14ac:dyDescent="0.25">
      <c r="E19399" s="64"/>
    </row>
    <row r="19400" spans="5:5" x14ac:dyDescent="0.25">
      <c r="E19400" s="64"/>
    </row>
    <row r="19401" spans="5:5" x14ac:dyDescent="0.25">
      <c r="E19401" s="64"/>
    </row>
    <row r="19402" spans="5:5" x14ac:dyDescent="0.25">
      <c r="E19402" s="64"/>
    </row>
    <row r="19403" spans="5:5" x14ac:dyDescent="0.25">
      <c r="E19403"/>
    </row>
    <row r="19404" spans="5:5" x14ac:dyDescent="0.25">
      <c r="E19404" s="64"/>
    </row>
    <row r="19405" spans="5:5" x14ac:dyDescent="0.25">
      <c r="E19405" s="64"/>
    </row>
    <row r="19406" spans="5:5" x14ac:dyDescent="0.25">
      <c r="E19406" s="64"/>
    </row>
    <row r="19407" spans="5:5" x14ac:dyDescent="0.25">
      <c r="E19407" s="64"/>
    </row>
    <row r="19408" spans="5:5" x14ac:dyDescent="0.25">
      <c r="E19408" s="64"/>
    </row>
    <row r="19409" spans="5:5" x14ac:dyDescent="0.25">
      <c r="E19409" s="64"/>
    </row>
    <row r="19410" spans="5:5" x14ac:dyDescent="0.25">
      <c r="E19410"/>
    </row>
    <row r="19411" spans="5:5" x14ac:dyDescent="0.25">
      <c r="E19411" s="64"/>
    </row>
    <row r="19412" spans="5:5" x14ac:dyDescent="0.25">
      <c r="E19412" s="64"/>
    </row>
    <row r="19413" spans="5:5" x14ac:dyDescent="0.25">
      <c r="E19413" s="64"/>
    </row>
    <row r="19414" spans="5:5" x14ac:dyDescent="0.25">
      <c r="E19414"/>
    </row>
    <row r="19415" spans="5:5" x14ac:dyDescent="0.25">
      <c r="E19415" s="64"/>
    </row>
    <row r="19416" spans="5:5" x14ac:dyDescent="0.25">
      <c r="E19416" s="64"/>
    </row>
    <row r="19417" spans="5:5" x14ac:dyDescent="0.25">
      <c r="E19417" s="64"/>
    </row>
    <row r="19418" spans="5:5" x14ac:dyDescent="0.25">
      <c r="E19418" s="64"/>
    </row>
    <row r="19419" spans="5:5" x14ac:dyDescent="0.25">
      <c r="E19419" s="64"/>
    </row>
    <row r="19420" spans="5:5" x14ac:dyDescent="0.25">
      <c r="E19420"/>
    </row>
    <row r="19421" spans="5:5" x14ac:dyDescent="0.25">
      <c r="E19421" s="64"/>
    </row>
    <row r="19422" spans="5:5" x14ac:dyDescent="0.25">
      <c r="E19422" s="64"/>
    </row>
    <row r="19423" spans="5:5" x14ac:dyDescent="0.25">
      <c r="E19423" s="64"/>
    </row>
    <row r="19424" spans="5:5" x14ac:dyDescent="0.25">
      <c r="E19424" s="64"/>
    </row>
    <row r="19425" spans="5:5" x14ac:dyDescent="0.25">
      <c r="E19425" s="64"/>
    </row>
    <row r="19426" spans="5:5" x14ac:dyDescent="0.25">
      <c r="E19426" s="64"/>
    </row>
    <row r="19427" spans="5:5" x14ac:dyDescent="0.25">
      <c r="E19427"/>
    </row>
    <row r="19428" spans="5:5" x14ac:dyDescent="0.25">
      <c r="E19428" s="64"/>
    </row>
    <row r="19429" spans="5:5" x14ac:dyDescent="0.25">
      <c r="E19429" s="64"/>
    </row>
    <row r="19430" spans="5:5" x14ac:dyDescent="0.25">
      <c r="E19430" s="64"/>
    </row>
    <row r="19431" spans="5:5" x14ac:dyDescent="0.25">
      <c r="E19431" s="64"/>
    </row>
    <row r="19432" spans="5:5" x14ac:dyDescent="0.25">
      <c r="E19432" s="64"/>
    </row>
    <row r="19433" spans="5:5" x14ac:dyDescent="0.25">
      <c r="E19433" s="64"/>
    </row>
    <row r="19434" spans="5:5" x14ac:dyDescent="0.25">
      <c r="E19434" s="64"/>
    </row>
    <row r="19435" spans="5:5" x14ac:dyDescent="0.25">
      <c r="E19435" s="64"/>
    </row>
    <row r="19436" spans="5:5" x14ac:dyDescent="0.25">
      <c r="E19436" s="64"/>
    </row>
    <row r="19437" spans="5:5" x14ac:dyDescent="0.25">
      <c r="E19437" s="64"/>
    </row>
    <row r="19438" spans="5:5" x14ac:dyDescent="0.25">
      <c r="E19438" s="64"/>
    </row>
    <row r="19439" spans="5:5" x14ac:dyDescent="0.25">
      <c r="E19439" s="64"/>
    </row>
    <row r="19440" spans="5:5" x14ac:dyDescent="0.25">
      <c r="E19440" s="64"/>
    </row>
    <row r="19441" spans="5:5" x14ac:dyDescent="0.25">
      <c r="E19441"/>
    </row>
    <row r="19442" spans="5:5" x14ac:dyDescent="0.25">
      <c r="E19442" s="64"/>
    </row>
    <row r="19443" spans="5:5" x14ac:dyDescent="0.25">
      <c r="E19443" s="64"/>
    </row>
    <row r="19444" spans="5:5" x14ac:dyDescent="0.25">
      <c r="E19444" s="64"/>
    </row>
    <row r="19445" spans="5:5" x14ac:dyDescent="0.25">
      <c r="E19445" s="64"/>
    </row>
    <row r="19446" spans="5:5" x14ac:dyDescent="0.25">
      <c r="E19446" s="64"/>
    </row>
    <row r="19447" spans="5:5" x14ac:dyDescent="0.25">
      <c r="E19447" s="64"/>
    </row>
    <row r="19448" spans="5:5" x14ac:dyDescent="0.25">
      <c r="E19448" s="64"/>
    </row>
    <row r="19449" spans="5:5" x14ac:dyDescent="0.25">
      <c r="E19449" s="64"/>
    </row>
    <row r="19450" spans="5:5" x14ac:dyDescent="0.25">
      <c r="E19450" s="64"/>
    </row>
    <row r="19451" spans="5:5" x14ac:dyDescent="0.25">
      <c r="E19451" s="64"/>
    </row>
    <row r="19452" spans="5:5" x14ac:dyDescent="0.25">
      <c r="E19452" s="64"/>
    </row>
    <row r="19453" spans="5:5" x14ac:dyDescent="0.25">
      <c r="E19453" s="64"/>
    </row>
    <row r="19454" spans="5:5" x14ac:dyDescent="0.25">
      <c r="E19454" s="64"/>
    </row>
    <row r="19455" spans="5:5" x14ac:dyDescent="0.25">
      <c r="E19455" s="64"/>
    </row>
    <row r="19456" spans="5:5" x14ac:dyDescent="0.25">
      <c r="E19456" s="64"/>
    </row>
    <row r="19457" spans="5:5" x14ac:dyDescent="0.25">
      <c r="E19457" s="64"/>
    </row>
    <row r="19458" spans="5:5" x14ac:dyDescent="0.25">
      <c r="E19458" s="64"/>
    </row>
    <row r="19459" spans="5:5" x14ac:dyDescent="0.25">
      <c r="E19459" s="64"/>
    </row>
    <row r="19460" spans="5:5" x14ac:dyDescent="0.25">
      <c r="E19460" s="64"/>
    </row>
    <row r="19461" spans="5:5" x14ac:dyDescent="0.25">
      <c r="E19461" s="64"/>
    </row>
    <row r="19462" spans="5:5" x14ac:dyDescent="0.25">
      <c r="E19462"/>
    </row>
    <row r="19463" spans="5:5" x14ac:dyDescent="0.25">
      <c r="E19463" s="64"/>
    </row>
    <row r="19464" spans="5:5" x14ac:dyDescent="0.25">
      <c r="E19464" s="64"/>
    </row>
    <row r="19465" spans="5:5" x14ac:dyDescent="0.25">
      <c r="E19465"/>
    </row>
    <row r="19466" spans="5:5" x14ac:dyDescent="0.25">
      <c r="E19466" s="64"/>
    </row>
    <row r="19467" spans="5:5" x14ac:dyDescent="0.25">
      <c r="E19467" s="64"/>
    </row>
    <row r="19468" spans="5:5" x14ac:dyDescent="0.25">
      <c r="E19468" s="64"/>
    </row>
    <row r="19469" spans="5:5" x14ac:dyDescent="0.25">
      <c r="E19469" s="64"/>
    </row>
    <row r="19470" spans="5:5" x14ac:dyDescent="0.25">
      <c r="E19470" s="64"/>
    </row>
    <row r="19471" spans="5:5" x14ac:dyDescent="0.25">
      <c r="E19471" s="64"/>
    </row>
    <row r="19472" spans="5:5" x14ac:dyDescent="0.25">
      <c r="E19472" s="64"/>
    </row>
    <row r="19473" spans="5:5" x14ac:dyDescent="0.25">
      <c r="E19473" s="64"/>
    </row>
    <row r="19474" spans="5:5" x14ac:dyDescent="0.25">
      <c r="E19474" s="64"/>
    </row>
    <row r="19475" spans="5:5" x14ac:dyDescent="0.25">
      <c r="E19475" s="64"/>
    </row>
    <row r="19476" spans="5:5" x14ac:dyDescent="0.25">
      <c r="E19476" s="64"/>
    </row>
    <row r="19477" spans="5:5" x14ac:dyDescent="0.25">
      <c r="E19477"/>
    </row>
    <row r="19478" spans="5:5" x14ac:dyDescent="0.25">
      <c r="E19478" s="64"/>
    </row>
    <row r="19479" spans="5:5" x14ac:dyDescent="0.25">
      <c r="E19479"/>
    </row>
    <row r="19480" spans="5:5" x14ac:dyDescent="0.25">
      <c r="E19480"/>
    </row>
    <row r="19481" spans="5:5" x14ac:dyDescent="0.25">
      <c r="E19481" s="64"/>
    </row>
    <row r="19482" spans="5:5" x14ac:dyDescent="0.25">
      <c r="E19482" s="64"/>
    </row>
    <row r="19483" spans="5:5" x14ac:dyDescent="0.25">
      <c r="E19483" s="64"/>
    </row>
    <row r="19484" spans="5:5" x14ac:dyDescent="0.25">
      <c r="E19484" s="64"/>
    </row>
    <row r="19485" spans="5:5" x14ac:dyDescent="0.25">
      <c r="E19485" s="64"/>
    </row>
    <row r="19486" spans="5:5" x14ac:dyDescent="0.25">
      <c r="E19486" s="64"/>
    </row>
    <row r="19487" spans="5:5" x14ac:dyDescent="0.25">
      <c r="E19487" s="64"/>
    </row>
    <row r="19488" spans="5:5" x14ac:dyDescent="0.25">
      <c r="E19488" s="64"/>
    </row>
    <row r="19489" spans="5:5" x14ac:dyDescent="0.25">
      <c r="E19489" s="64"/>
    </row>
    <row r="19490" spans="5:5" x14ac:dyDescent="0.25">
      <c r="E19490" s="64"/>
    </row>
    <row r="19491" spans="5:5" x14ac:dyDescent="0.25">
      <c r="E19491" s="64"/>
    </row>
    <row r="19492" spans="5:5" x14ac:dyDescent="0.25">
      <c r="E19492" s="64"/>
    </row>
    <row r="19493" spans="5:5" x14ac:dyDescent="0.25">
      <c r="E19493" s="64"/>
    </row>
    <row r="19494" spans="5:5" x14ac:dyDescent="0.25">
      <c r="E19494" s="64"/>
    </row>
    <row r="19495" spans="5:5" x14ac:dyDescent="0.25">
      <c r="E19495" s="64"/>
    </row>
    <row r="19496" spans="5:5" x14ac:dyDescent="0.25">
      <c r="E19496" s="64"/>
    </row>
    <row r="19497" spans="5:5" x14ac:dyDescent="0.25">
      <c r="E19497" s="64"/>
    </row>
    <row r="19498" spans="5:5" x14ac:dyDescent="0.25">
      <c r="E19498" s="64"/>
    </row>
    <row r="19499" spans="5:5" x14ac:dyDescent="0.25">
      <c r="E19499" s="64"/>
    </row>
    <row r="19500" spans="5:5" x14ac:dyDescent="0.25">
      <c r="E19500" s="64"/>
    </row>
    <row r="19501" spans="5:5" x14ac:dyDescent="0.25">
      <c r="E19501"/>
    </row>
    <row r="19502" spans="5:5" x14ac:dyDescent="0.25">
      <c r="E19502" s="64"/>
    </row>
    <row r="19503" spans="5:5" x14ac:dyDescent="0.25">
      <c r="E19503" s="64"/>
    </row>
    <row r="19504" spans="5:5" x14ac:dyDescent="0.25">
      <c r="E19504" s="64"/>
    </row>
    <row r="19505" spans="5:5" x14ac:dyDescent="0.25">
      <c r="E19505" s="64"/>
    </row>
    <row r="19506" spans="5:5" x14ac:dyDescent="0.25">
      <c r="E19506" s="64"/>
    </row>
    <row r="19507" spans="5:5" x14ac:dyDescent="0.25">
      <c r="E19507" s="64"/>
    </row>
    <row r="19508" spans="5:5" x14ac:dyDescent="0.25">
      <c r="E19508" s="64"/>
    </row>
    <row r="19509" spans="5:5" x14ac:dyDescent="0.25">
      <c r="E19509"/>
    </row>
    <row r="19510" spans="5:5" x14ac:dyDescent="0.25">
      <c r="E19510"/>
    </row>
    <row r="19511" spans="5:5" x14ac:dyDescent="0.25">
      <c r="E19511" s="64"/>
    </row>
    <row r="19512" spans="5:5" x14ac:dyDescent="0.25">
      <c r="E19512" s="64"/>
    </row>
    <row r="19513" spans="5:5" x14ac:dyDescent="0.25">
      <c r="E19513" s="64"/>
    </row>
    <row r="19514" spans="5:5" x14ac:dyDescent="0.25">
      <c r="E19514" s="64"/>
    </row>
    <row r="19515" spans="5:5" x14ac:dyDescent="0.25">
      <c r="E19515" s="64"/>
    </row>
    <row r="19516" spans="5:5" x14ac:dyDescent="0.25">
      <c r="E19516" s="64"/>
    </row>
    <row r="19517" spans="5:5" x14ac:dyDescent="0.25">
      <c r="E19517" s="64"/>
    </row>
    <row r="19518" spans="5:5" x14ac:dyDescent="0.25">
      <c r="E19518" s="64"/>
    </row>
    <row r="19519" spans="5:5" x14ac:dyDescent="0.25">
      <c r="E19519" s="64"/>
    </row>
    <row r="19520" spans="5:5" x14ac:dyDescent="0.25">
      <c r="E19520" s="64"/>
    </row>
    <row r="19521" spans="5:5" x14ac:dyDescent="0.25">
      <c r="E19521" s="64"/>
    </row>
    <row r="19522" spans="5:5" x14ac:dyDescent="0.25">
      <c r="E19522"/>
    </row>
    <row r="19523" spans="5:5" x14ac:dyDescent="0.25">
      <c r="E19523" s="64"/>
    </row>
    <row r="19524" spans="5:5" x14ac:dyDescent="0.25">
      <c r="E19524" s="64"/>
    </row>
    <row r="19525" spans="5:5" x14ac:dyDescent="0.25">
      <c r="E19525" s="64"/>
    </row>
    <row r="19526" spans="5:5" x14ac:dyDescent="0.25">
      <c r="E19526" s="64"/>
    </row>
    <row r="19527" spans="5:5" x14ac:dyDescent="0.25">
      <c r="E19527" s="64"/>
    </row>
    <row r="19528" spans="5:5" x14ac:dyDescent="0.25">
      <c r="E19528" s="64"/>
    </row>
    <row r="19529" spans="5:5" x14ac:dyDescent="0.25">
      <c r="E19529" s="64"/>
    </row>
    <row r="19530" spans="5:5" x14ac:dyDescent="0.25">
      <c r="E19530" s="64"/>
    </row>
    <row r="19531" spans="5:5" x14ac:dyDescent="0.25">
      <c r="E19531" s="64"/>
    </row>
    <row r="19532" spans="5:5" x14ac:dyDescent="0.25">
      <c r="E19532" s="64"/>
    </row>
    <row r="19533" spans="5:5" x14ac:dyDescent="0.25">
      <c r="E19533" s="64"/>
    </row>
    <row r="19534" spans="5:5" x14ac:dyDescent="0.25">
      <c r="E19534" s="64"/>
    </row>
    <row r="19535" spans="5:5" x14ac:dyDescent="0.25">
      <c r="E19535" s="64"/>
    </row>
    <row r="19536" spans="5:5" x14ac:dyDescent="0.25">
      <c r="E19536" s="64"/>
    </row>
    <row r="19537" spans="5:5" x14ac:dyDescent="0.25">
      <c r="E19537" s="64"/>
    </row>
    <row r="19538" spans="5:5" x14ac:dyDescent="0.25">
      <c r="E19538" s="64"/>
    </row>
    <row r="19539" spans="5:5" x14ac:dyDescent="0.25">
      <c r="E19539" s="64"/>
    </row>
    <row r="19540" spans="5:5" x14ac:dyDescent="0.25">
      <c r="E19540" s="64"/>
    </row>
    <row r="19541" spans="5:5" x14ac:dyDescent="0.25">
      <c r="E19541" s="64"/>
    </row>
    <row r="19542" spans="5:5" x14ac:dyDescent="0.25">
      <c r="E19542" s="64"/>
    </row>
    <row r="19543" spans="5:5" x14ac:dyDescent="0.25">
      <c r="E19543" s="64"/>
    </row>
    <row r="19544" spans="5:5" x14ac:dyDescent="0.25">
      <c r="E19544" s="64"/>
    </row>
    <row r="19545" spans="5:5" x14ac:dyDescent="0.25">
      <c r="E19545" s="64"/>
    </row>
    <row r="19546" spans="5:5" x14ac:dyDescent="0.25">
      <c r="E19546" s="64"/>
    </row>
    <row r="19547" spans="5:5" x14ac:dyDescent="0.25">
      <c r="E19547" s="64"/>
    </row>
    <row r="19548" spans="5:5" x14ac:dyDescent="0.25">
      <c r="E19548"/>
    </row>
    <row r="19549" spans="5:5" x14ac:dyDescent="0.25">
      <c r="E19549" s="64"/>
    </row>
    <row r="19550" spans="5:5" x14ac:dyDescent="0.25">
      <c r="E19550" s="64"/>
    </row>
    <row r="19551" spans="5:5" x14ac:dyDescent="0.25">
      <c r="E19551" s="64"/>
    </row>
    <row r="19552" spans="5:5" x14ac:dyDescent="0.25">
      <c r="E19552" s="64"/>
    </row>
    <row r="19553" spans="5:5" x14ac:dyDescent="0.25">
      <c r="E19553" s="64"/>
    </row>
    <row r="19554" spans="5:5" x14ac:dyDescent="0.25">
      <c r="E19554" s="64"/>
    </row>
    <row r="19555" spans="5:5" x14ac:dyDescent="0.25">
      <c r="E19555"/>
    </row>
    <row r="19556" spans="5:5" x14ac:dyDescent="0.25">
      <c r="E19556" s="64"/>
    </row>
    <row r="19557" spans="5:5" x14ac:dyDescent="0.25">
      <c r="E19557" s="64"/>
    </row>
    <row r="19558" spans="5:5" x14ac:dyDescent="0.25">
      <c r="E19558" s="64"/>
    </row>
    <row r="19559" spans="5:5" x14ac:dyDescent="0.25">
      <c r="E19559" s="64"/>
    </row>
    <row r="19560" spans="5:5" x14ac:dyDescent="0.25">
      <c r="E19560" s="64"/>
    </row>
    <row r="19561" spans="5:5" x14ac:dyDescent="0.25">
      <c r="E19561" s="64"/>
    </row>
    <row r="19562" spans="5:5" x14ac:dyDescent="0.25">
      <c r="E19562" s="64"/>
    </row>
    <row r="19563" spans="5:5" x14ac:dyDescent="0.25">
      <c r="E19563"/>
    </row>
    <row r="19564" spans="5:5" x14ac:dyDescent="0.25">
      <c r="E19564" s="64"/>
    </row>
    <row r="19565" spans="5:5" x14ac:dyDescent="0.25">
      <c r="E19565" s="64"/>
    </row>
    <row r="19566" spans="5:5" x14ac:dyDescent="0.25">
      <c r="E19566" s="64"/>
    </row>
    <row r="19567" spans="5:5" x14ac:dyDescent="0.25">
      <c r="E19567"/>
    </row>
    <row r="19568" spans="5:5" x14ac:dyDescent="0.25">
      <c r="E19568" s="64"/>
    </row>
    <row r="19569" spans="5:5" x14ac:dyDescent="0.25">
      <c r="E19569"/>
    </row>
    <row r="19570" spans="5:5" x14ac:dyDescent="0.25">
      <c r="E19570" s="64"/>
    </row>
    <row r="19571" spans="5:5" x14ac:dyDescent="0.25">
      <c r="E19571" s="64"/>
    </row>
    <row r="19572" spans="5:5" x14ac:dyDescent="0.25">
      <c r="E19572" s="64"/>
    </row>
    <row r="19573" spans="5:5" x14ac:dyDescent="0.25">
      <c r="E19573"/>
    </row>
    <row r="19574" spans="5:5" x14ac:dyDescent="0.25">
      <c r="E19574" s="64"/>
    </row>
    <row r="19575" spans="5:5" x14ac:dyDescent="0.25">
      <c r="E19575"/>
    </row>
    <row r="19576" spans="5:5" x14ac:dyDescent="0.25">
      <c r="E19576" s="64"/>
    </row>
    <row r="19577" spans="5:5" x14ac:dyDescent="0.25">
      <c r="E19577" s="64"/>
    </row>
    <row r="19578" spans="5:5" x14ac:dyDescent="0.25">
      <c r="E19578" s="64"/>
    </row>
    <row r="19579" spans="5:5" x14ac:dyDescent="0.25">
      <c r="E19579" s="64"/>
    </row>
    <row r="19580" spans="5:5" x14ac:dyDescent="0.25">
      <c r="E19580" s="64"/>
    </row>
    <row r="19581" spans="5:5" x14ac:dyDescent="0.25">
      <c r="E19581" s="64"/>
    </row>
    <row r="19582" spans="5:5" x14ac:dyDescent="0.25">
      <c r="E19582" s="64"/>
    </row>
    <row r="19583" spans="5:5" x14ac:dyDescent="0.25">
      <c r="E19583" s="64"/>
    </row>
    <row r="19584" spans="5:5" x14ac:dyDescent="0.25">
      <c r="E19584" s="64"/>
    </row>
    <row r="19585" spans="5:5" x14ac:dyDescent="0.25">
      <c r="E19585" s="64"/>
    </row>
    <row r="19586" spans="5:5" x14ac:dyDescent="0.25">
      <c r="E19586" s="64"/>
    </row>
    <row r="19587" spans="5:5" x14ac:dyDescent="0.25">
      <c r="E19587"/>
    </row>
    <row r="19588" spans="5:5" x14ac:dyDescent="0.25">
      <c r="E19588" s="64"/>
    </row>
    <row r="19589" spans="5:5" x14ac:dyDescent="0.25">
      <c r="E19589" s="64"/>
    </row>
    <row r="19590" spans="5:5" x14ac:dyDescent="0.25">
      <c r="E19590" s="64"/>
    </row>
    <row r="19591" spans="5:5" x14ac:dyDescent="0.25">
      <c r="E19591" s="64"/>
    </row>
    <row r="19592" spans="5:5" x14ac:dyDescent="0.25">
      <c r="E19592" s="64"/>
    </row>
    <row r="19593" spans="5:5" x14ac:dyDescent="0.25">
      <c r="E19593" s="64"/>
    </row>
    <row r="19594" spans="5:5" x14ac:dyDescent="0.25">
      <c r="E19594" s="64"/>
    </row>
    <row r="19595" spans="5:5" x14ac:dyDescent="0.25">
      <c r="E19595" s="64"/>
    </row>
    <row r="19596" spans="5:5" x14ac:dyDescent="0.25">
      <c r="E19596" s="64"/>
    </row>
    <row r="19597" spans="5:5" x14ac:dyDescent="0.25">
      <c r="E19597" s="64"/>
    </row>
    <row r="19598" spans="5:5" x14ac:dyDescent="0.25">
      <c r="E19598" s="64"/>
    </row>
    <row r="19599" spans="5:5" x14ac:dyDescent="0.25">
      <c r="E19599" s="64"/>
    </row>
    <row r="19600" spans="5:5" x14ac:dyDescent="0.25">
      <c r="E19600"/>
    </row>
    <row r="19601" spans="5:5" x14ac:dyDescent="0.25">
      <c r="E19601" s="64"/>
    </row>
    <row r="19602" spans="5:5" x14ac:dyDescent="0.25">
      <c r="E19602" s="64"/>
    </row>
    <row r="19603" spans="5:5" x14ac:dyDescent="0.25">
      <c r="E19603" s="64"/>
    </row>
    <row r="19604" spans="5:5" x14ac:dyDescent="0.25">
      <c r="E19604"/>
    </row>
    <row r="19605" spans="5:5" x14ac:dyDescent="0.25">
      <c r="E19605" s="64"/>
    </row>
    <row r="19606" spans="5:5" x14ac:dyDescent="0.25">
      <c r="E19606"/>
    </row>
    <row r="19607" spans="5:5" x14ac:dyDescent="0.25">
      <c r="E19607" s="64"/>
    </row>
    <row r="19608" spans="5:5" x14ac:dyDescent="0.25">
      <c r="E19608" s="64"/>
    </row>
    <row r="19609" spans="5:5" x14ac:dyDescent="0.25">
      <c r="E19609" s="64"/>
    </row>
    <row r="19610" spans="5:5" x14ac:dyDescent="0.25">
      <c r="E19610"/>
    </row>
    <row r="19611" spans="5:5" x14ac:dyDescent="0.25">
      <c r="E19611" s="64"/>
    </row>
    <row r="19612" spans="5:5" x14ac:dyDescent="0.25">
      <c r="E19612"/>
    </row>
    <row r="19613" spans="5:5" x14ac:dyDescent="0.25">
      <c r="E19613" s="64"/>
    </row>
    <row r="19614" spans="5:5" x14ac:dyDescent="0.25">
      <c r="E19614" s="64"/>
    </row>
    <row r="19615" spans="5:5" x14ac:dyDescent="0.25">
      <c r="E19615" s="64"/>
    </row>
    <row r="19616" spans="5:5" x14ac:dyDescent="0.25">
      <c r="E19616"/>
    </row>
    <row r="19617" spans="5:5" x14ac:dyDescent="0.25">
      <c r="E19617" s="64"/>
    </row>
    <row r="19618" spans="5:5" x14ac:dyDescent="0.25">
      <c r="E19618" s="64"/>
    </row>
    <row r="19619" spans="5:5" x14ac:dyDescent="0.25">
      <c r="E19619" s="64"/>
    </row>
    <row r="19620" spans="5:5" x14ac:dyDescent="0.25">
      <c r="E19620" s="64"/>
    </row>
    <row r="19621" spans="5:5" x14ac:dyDescent="0.25">
      <c r="E19621" s="64"/>
    </row>
    <row r="19622" spans="5:5" x14ac:dyDescent="0.25">
      <c r="E19622" s="64"/>
    </row>
    <row r="19623" spans="5:5" x14ac:dyDescent="0.25">
      <c r="E19623" s="64"/>
    </row>
    <row r="19624" spans="5:5" x14ac:dyDescent="0.25">
      <c r="E19624" s="64"/>
    </row>
    <row r="19625" spans="5:5" x14ac:dyDescent="0.25">
      <c r="E19625" s="64"/>
    </row>
    <row r="19626" spans="5:5" x14ac:dyDescent="0.25">
      <c r="E19626" s="64"/>
    </row>
    <row r="19627" spans="5:5" x14ac:dyDescent="0.25">
      <c r="E19627"/>
    </row>
    <row r="19628" spans="5:5" x14ac:dyDescent="0.25">
      <c r="E19628" s="64"/>
    </row>
    <row r="19629" spans="5:5" x14ac:dyDescent="0.25">
      <c r="E19629" s="64"/>
    </row>
    <row r="19630" spans="5:5" x14ac:dyDescent="0.25">
      <c r="E19630" s="64"/>
    </row>
    <row r="19631" spans="5:5" x14ac:dyDescent="0.25">
      <c r="E19631" s="64"/>
    </row>
    <row r="19632" spans="5:5" x14ac:dyDescent="0.25">
      <c r="E19632" s="64"/>
    </row>
    <row r="19633" spans="5:5" x14ac:dyDescent="0.25">
      <c r="E19633" s="64"/>
    </row>
    <row r="19634" spans="5:5" x14ac:dyDescent="0.25">
      <c r="E19634" s="64"/>
    </row>
    <row r="19635" spans="5:5" x14ac:dyDescent="0.25">
      <c r="E19635" s="64"/>
    </row>
    <row r="19636" spans="5:5" x14ac:dyDescent="0.25">
      <c r="E19636" s="64"/>
    </row>
    <row r="19637" spans="5:5" x14ac:dyDescent="0.25">
      <c r="E19637" s="64"/>
    </row>
    <row r="19638" spans="5:5" x14ac:dyDescent="0.25">
      <c r="E19638" s="64"/>
    </row>
    <row r="19639" spans="5:5" x14ac:dyDescent="0.25">
      <c r="E19639" s="64"/>
    </row>
    <row r="19640" spans="5:5" x14ac:dyDescent="0.25">
      <c r="E19640" s="64"/>
    </row>
    <row r="19641" spans="5:5" x14ac:dyDescent="0.25">
      <c r="E19641" s="64"/>
    </row>
    <row r="19642" spans="5:5" x14ac:dyDescent="0.25">
      <c r="E19642"/>
    </row>
    <row r="19643" spans="5:5" x14ac:dyDescent="0.25">
      <c r="E19643" s="64"/>
    </row>
    <row r="19644" spans="5:5" x14ac:dyDescent="0.25">
      <c r="E19644" s="64"/>
    </row>
    <row r="19645" spans="5:5" x14ac:dyDescent="0.25">
      <c r="E19645" s="64"/>
    </row>
    <row r="19646" spans="5:5" x14ac:dyDescent="0.25">
      <c r="E19646" s="64"/>
    </row>
    <row r="19647" spans="5:5" x14ac:dyDescent="0.25">
      <c r="E19647" s="64"/>
    </row>
    <row r="19648" spans="5:5" x14ac:dyDescent="0.25">
      <c r="E19648" s="64"/>
    </row>
    <row r="19649" spans="5:5" x14ac:dyDescent="0.25">
      <c r="E19649" s="64"/>
    </row>
    <row r="19650" spans="5:5" x14ac:dyDescent="0.25">
      <c r="E19650" s="64"/>
    </row>
    <row r="19651" spans="5:5" x14ac:dyDescent="0.25">
      <c r="E19651" s="64"/>
    </row>
    <row r="19652" spans="5:5" x14ac:dyDescent="0.25">
      <c r="E19652" s="64"/>
    </row>
    <row r="19653" spans="5:5" x14ac:dyDescent="0.25">
      <c r="E19653" s="64"/>
    </row>
    <row r="19654" spans="5:5" x14ac:dyDescent="0.25">
      <c r="E19654" s="64"/>
    </row>
    <row r="19655" spans="5:5" x14ac:dyDescent="0.25">
      <c r="E19655" s="64"/>
    </row>
    <row r="19656" spans="5:5" x14ac:dyDescent="0.25">
      <c r="E19656" s="64"/>
    </row>
    <row r="19657" spans="5:5" x14ac:dyDescent="0.25">
      <c r="E19657" s="64"/>
    </row>
    <row r="19658" spans="5:5" x14ac:dyDescent="0.25">
      <c r="E19658" s="64"/>
    </row>
    <row r="19659" spans="5:5" x14ac:dyDescent="0.25">
      <c r="E19659"/>
    </row>
    <row r="19660" spans="5:5" x14ac:dyDescent="0.25">
      <c r="E19660" s="64"/>
    </row>
    <row r="19661" spans="5:5" x14ac:dyDescent="0.25">
      <c r="E19661" s="64"/>
    </row>
    <row r="19662" spans="5:5" x14ac:dyDescent="0.25">
      <c r="E19662" s="64"/>
    </row>
    <row r="19663" spans="5:5" x14ac:dyDescent="0.25">
      <c r="E19663" s="64"/>
    </row>
    <row r="19664" spans="5:5" x14ac:dyDescent="0.25">
      <c r="E19664" s="64"/>
    </row>
    <row r="19665" spans="5:5" x14ac:dyDescent="0.25">
      <c r="E19665"/>
    </row>
    <row r="19666" spans="5:5" x14ac:dyDescent="0.25">
      <c r="E19666" s="64"/>
    </row>
    <row r="19667" spans="5:5" x14ac:dyDescent="0.25">
      <c r="E19667" s="64"/>
    </row>
    <row r="19668" spans="5:5" x14ac:dyDescent="0.25">
      <c r="E19668"/>
    </row>
    <row r="19669" spans="5:5" x14ac:dyDescent="0.25">
      <c r="E19669" s="64"/>
    </row>
    <row r="19670" spans="5:5" x14ac:dyDescent="0.25">
      <c r="E19670" s="64"/>
    </row>
    <row r="19671" spans="5:5" x14ac:dyDescent="0.25">
      <c r="E19671" s="64"/>
    </row>
    <row r="19672" spans="5:5" x14ac:dyDescent="0.25">
      <c r="E19672" s="64"/>
    </row>
    <row r="19673" spans="5:5" x14ac:dyDescent="0.25">
      <c r="E19673" s="64"/>
    </row>
    <row r="19674" spans="5:5" x14ac:dyDescent="0.25">
      <c r="E19674" s="64"/>
    </row>
    <row r="19675" spans="5:5" x14ac:dyDescent="0.25">
      <c r="E19675" s="64"/>
    </row>
    <row r="19676" spans="5:5" x14ac:dyDescent="0.25">
      <c r="E19676" s="64"/>
    </row>
    <row r="19677" spans="5:5" x14ac:dyDescent="0.25">
      <c r="E19677" s="64"/>
    </row>
    <row r="19678" spans="5:5" x14ac:dyDescent="0.25">
      <c r="E19678" s="64"/>
    </row>
    <row r="19679" spans="5:5" x14ac:dyDescent="0.25">
      <c r="E19679" s="64"/>
    </row>
    <row r="19680" spans="5:5" x14ac:dyDescent="0.25">
      <c r="E19680" s="64"/>
    </row>
    <row r="19681" spans="5:5" x14ac:dyDescent="0.25">
      <c r="E19681"/>
    </row>
    <row r="19682" spans="5:5" x14ac:dyDescent="0.25">
      <c r="E19682"/>
    </row>
    <row r="19683" spans="5:5" x14ac:dyDescent="0.25">
      <c r="E19683"/>
    </row>
    <row r="19684" spans="5:5" x14ac:dyDescent="0.25">
      <c r="E19684" s="64"/>
    </row>
    <row r="19685" spans="5:5" x14ac:dyDescent="0.25">
      <c r="E19685" s="64"/>
    </row>
    <row r="19686" spans="5:5" x14ac:dyDescent="0.25">
      <c r="E19686" s="64"/>
    </row>
    <row r="19687" spans="5:5" x14ac:dyDescent="0.25">
      <c r="E19687" s="64"/>
    </row>
    <row r="19688" spans="5:5" x14ac:dyDescent="0.25">
      <c r="E19688" s="64"/>
    </row>
    <row r="19689" spans="5:5" x14ac:dyDescent="0.25">
      <c r="E19689" s="64"/>
    </row>
    <row r="19690" spans="5:5" x14ac:dyDescent="0.25">
      <c r="E19690" s="64"/>
    </row>
    <row r="19691" spans="5:5" x14ac:dyDescent="0.25">
      <c r="E19691" s="64"/>
    </row>
    <row r="19692" spans="5:5" x14ac:dyDescent="0.25">
      <c r="E19692" s="64"/>
    </row>
    <row r="19693" spans="5:5" x14ac:dyDescent="0.25">
      <c r="E19693" s="64"/>
    </row>
    <row r="19694" spans="5:5" x14ac:dyDescent="0.25">
      <c r="E19694" s="64"/>
    </row>
    <row r="19695" spans="5:5" x14ac:dyDescent="0.25">
      <c r="E19695" s="64"/>
    </row>
    <row r="19696" spans="5:5" x14ac:dyDescent="0.25">
      <c r="E19696" s="64"/>
    </row>
    <row r="19697" spans="5:5" x14ac:dyDescent="0.25">
      <c r="E19697" s="64"/>
    </row>
    <row r="19698" spans="5:5" x14ac:dyDescent="0.25">
      <c r="E19698" s="64"/>
    </row>
    <row r="19699" spans="5:5" x14ac:dyDescent="0.25">
      <c r="E19699"/>
    </row>
    <row r="19700" spans="5:5" x14ac:dyDescent="0.25">
      <c r="E19700" s="64"/>
    </row>
    <row r="19701" spans="5:5" x14ac:dyDescent="0.25">
      <c r="E19701" s="64"/>
    </row>
    <row r="19702" spans="5:5" x14ac:dyDescent="0.25">
      <c r="E19702" s="64"/>
    </row>
    <row r="19703" spans="5:5" x14ac:dyDescent="0.25">
      <c r="E19703" s="64"/>
    </row>
    <row r="19704" spans="5:5" x14ac:dyDescent="0.25">
      <c r="E19704" s="64"/>
    </row>
    <row r="19705" spans="5:5" x14ac:dyDescent="0.25">
      <c r="E19705" s="64"/>
    </row>
    <row r="19706" spans="5:5" x14ac:dyDescent="0.25">
      <c r="E19706" s="64"/>
    </row>
    <row r="19707" spans="5:5" x14ac:dyDescent="0.25">
      <c r="E19707" s="64"/>
    </row>
    <row r="19708" spans="5:5" x14ac:dyDescent="0.25">
      <c r="E19708" s="64"/>
    </row>
    <row r="19709" spans="5:5" x14ac:dyDescent="0.25">
      <c r="E19709" s="64"/>
    </row>
    <row r="19710" spans="5:5" x14ac:dyDescent="0.25">
      <c r="E19710" s="64"/>
    </row>
    <row r="19711" spans="5:5" x14ac:dyDescent="0.25">
      <c r="E19711" s="64"/>
    </row>
    <row r="19712" spans="5:5" x14ac:dyDescent="0.25">
      <c r="E19712" s="64"/>
    </row>
    <row r="19713" spans="5:5" x14ac:dyDescent="0.25">
      <c r="E19713" s="64"/>
    </row>
    <row r="19714" spans="5:5" x14ac:dyDescent="0.25">
      <c r="E19714" s="64"/>
    </row>
    <row r="19715" spans="5:5" x14ac:dyDescent="0.25">
      <c r="E19715" s="64"/>
    </row>
    <row r="19716" spans="5:5" x14ac:dyDescent="0.25">
      <c r="E19716" s="64"/>
    </row>
    <row r="19717" spans="5:5" x14ac:dyDescent="0.25">
      <c r="E19717" s="64"/>
    </row>
    <row r="19718" spans="5:5" x14ac:dyDescent="0.25">
      <c r="E19718" s="64"/>
    </row>
    <row r="19719" spans="5:5" x14ac:dyDescent="0.25">
      <c r="E19719" s="64"/>
    </row>
    <row r="19720" spans="5:5" x14ac:dyDescent="0.25">
      <c r="E19720" s="64"/>
    </row>
    <row r="19721" spans="5:5" x14ac:dyDescent="0.25">
      <c r="E19721" s="64"/>
    </row>
    <row r="19722" spans="5:5" x14ac:dyDescent="0.25">
      <c r="E19722" s="64"/>
    </row>
    <row r="19723" spans="5:5" x14ac:dyDescent="0.25">
      <c r="E19723" s="64"/>
    </row>
    <row r="19724" spans="5:5" x14ac:dyDescent="0.25">
      <c r="E19724" s="64"/>
    </row>
    <row r="19725" spans="5:5" x14ac:dyDescent="0.25">
      <c r="E19725" s="64"/>
    </row>
    <row r="19726" spans="5:5" x14ac:dyDescent="0.25">
      <c r="E19726" s="64"/>
    </row>
    <row r="19727" spans="5:5" x14ac:dyDescent="0.25">
      <c r="E19727"/>
    </row>
    <row r="19728" spans="5:5" x14ac:dyDescent="0.25">
      <c r="E19728" s="64"/>
    </row>
    <row r="19729" spans="5:5" x14ac:dyDescent="0.25">
      <c r="E19729" s="64"/>
    </row>
    <row r="19730" spans="5:5" x14ac:dyDescent="0.25">
      <c r="E19730" s="64"/>
    </row>
    <row r="19731" spans="5:5" x14ac:dyDescent="0.25">
      <c r="E19731" s="64"/>
    </row>
    <row r="19732" spans="5:5" x14ac:dyDescent="0.25">
      <c r="E19732" s="64"/>
    </row>
    <row r="19733" spans="5:5" x14ac:dyDescent="0.25">
      <c r="E19733"/>
    </row>
    <row r="19734" spans="5:5" x14ac:dyDescent="0.25">
      <c r="E19734" s="64"/>
    </row>
    <row r="19735" spans="5:5" x14ac:dyDescent="0.25">
      <c r="E19735" s="64"/>
    </row>
    <row r="19736" spans="5:5" x14ac:dyDescent="0.25">
      <c r="E19736" s="64"/>
    </row>
    <row r="19737" spans="5:5" x14ac:dyDescent="0.25">
      <c r="E19737" s="64"/>
    </row>
    <row r="19738" spans="5:5" x14ac:dyDescent="0.25">
      <c r="E19738" s="64"/>
    </row>
    <row r="19739" spans="5:5" x14ac:dyDescent="0.25">
      <c r="E19739" s="64"/>
    </row>
    <row r="19740" spans="5:5" x14ac:dyDescent="0.25">
      <c r="E19740" s="64"/>
    </row>
    <row r="19741" spans="5:5" x14ac:dyDescent="0.25">
      <c r="E19741" s="64"/>
    </row>
    <row r="19742" spans="5:5" x14ac:dyDescent="0.25">
      <c r="E19742" s="64"/>
    </row>
    <row r="19743" spans="5:5" x14ac:dyDescent="0.25">
      <c r="E19743" s="64"/>
    </row>
    <row r="19744" spans="5:5" x14ac:dyDescent="0.25">
      <c r="E19744" s="64"/>
    </row>
    <row r="19745" spans="5:5" x14ac:dyDescent="0.25">
      <c r="E19745" s="64"/>
    </row>
    <row r="19746" spans="5:5" x14ac:dyDescent="0.25">
      <c r="E19746" s="64"/>
    </row>
    <row r="19747" spans="5:5" x14ac:dyDescent="0.25">
      <c r="E19747" s="64"/>
    </row>
    <row r="19748" spans="5:5" x14ac:dyDescent="0.25">
      <c r="E19748" s="64"/>
    </row>
    <row r="19749" spans="5:5" x14ac:dyDescent="0.25">
      <c r="E19749" s="64"/>
    </row>
    <row r="19750" spans="5:5" x14ac:dyDescent="0.25">
      <c r="E19750" s="64"/>
    </row>
    <row r="19751" spans="5:5" x14ac:dyDescent="0.25">
      <c r="E19751" s="64"/>
    </row>
    <row r="19752" spans="5:5" x14ac:dyDescent="0.25">
      <c r="E19752"/>
    </row>
    <row r="19753" spans="5:5" x14ac:dyDescent="0.25">
      <c r="E19753"/>
    </row>
    <row r="19754" spans="5:5" x14ac:dyDescent="0.25">
      <c r="E19754" s="64"/>
    </row>
    <row r="19755" spans="5:5" x14ac:dyDescent="0.25">
      <c r="E19755" s="64"/>
    </row>
    <row r="19756" spans="5:5" x14ac:dyDescent="0.25">
      <c r="E19756" s="64"/>
    </row>
    <row r="19757" spans="5:5" x14ac:dyDescent="0.25">
      <c r="E19757" s="64"/>
    </row>
    <row r="19758" spans="5:5" x14ac:dyDescent="0.25">
      <c r="E19758"/>
    </row>
    <row r="19759" spans="5:5" x14ac:dyDescent="0.25">
      <c r="E19759" s="64"/>
    </row>
    <row r="19760" spans="5:5" x14ac:dyDescent="0.25">
      <c r="E19760" s="64"/>
    </row>
    <row r="19761" spans="5:5" x14ac:dyDescent="0.25">
      <c r="E19761" s="64"/>
    </row>
    <row r="19762" spans="5:5" x14ac:dyDescent="0.25">
      <c r="E19762"/>
    </row>
    <row r="19763" spans="5:5" x14ac:dyDescent="0.25">
      <c r="E19763" s="64"/>
    </row>
    <row r="19764" spans="5:5" x14ac:dyDescent="0.25">
      <c r="E19764" s="64"/>
    </row>
    <row r="19765" spans="5:5" x14ac:dyDescent="0.25">
      <c r="E19765" s="64"/>
    </row>
    <row r="19766" spans="5:5" x14ac:dyDescent="0.25">
      <c r="E19766" s="64"/>
    </row>
    <row r="19767" spans="5:5" x14ac:dyDescent="0.25">
      <c r="E19767"/>
    </row>
    <row r="19768" spans="5:5" x14ac:dyDescent="0.25">
      <c r="E19768" s="64"/>
    </row>
    <row r="19769" spans="5:5" x14ac:dyDescent="0.25">
      <c r="E19769" s="64"/>
    </row>
    <row r="19770" spans="5:5" x14ac:dyDescent="0.25">
      <c r="E19770" s="64"/>
    </row>
    <row r="19771" spans="5:5" x14ac:dyDescent="0.25">
      <c r="E19771" s="64"/>
    </row>
    <row r="19772" spans="5:5" x14ac:dyDescent="0.25">
      <c r="E19772"/>
    </row>
    <row r="19773" spans="5:5" x14ac:dyDescent="0.25">
      <c r="E19773" s="64"/>
    </row>
    <row r="19774" spans="5:5" x14ac:dyDescent="0.25">
      <c r="E19774" s="64"/>
    </row>
    <row r="19775" spans="5:5" x14ac:dyDescent="0.25">
      <c r="E19775" s="64"/>
    </row>
    <row r="19776" spans="5:5" x14ac:dyDescent="0.25">
      <c r="E19776" s="64"/>
    </row>
    <row r="19777" spans="5:5" x14ac:dyDescent="0.25">
      <c r="E19777" s="64"/>
    </row>
    <row r="19778" spans="5:5" x14ac:dyDescent="0.25">
      <c r="E19778" s="64"/>
    </row>
    <row r="19779" spans="5:5" x14ac:dyDescent="0.25">
      <c r="E19779" s="64"/>
    </row>
    <row r="19780" spans="5:5" x14ac:dyDescent="0.25">
      <c r="E19780" s="64"/>
    </row>
    <row r="19781" spans="5:5" x14ac:dyDescent="0.25">
      <c r="E19781" s="64"/>
    </row>
    <row r="19782" spans="5:5" x14ac:dyDescent="0.25">
      <c r="E19782" s="64"/>
    </row>
    <row r="19783" spans="5:5" x14ac:dyDescent="0.25">
      <c r="E19783" s="64"/>
    </row>
    <row r="19784" spans="5:5" x14ac:dyDescent="0.25">
      <c r="E19784"/>
    </row>
    <row r="19785" spans="5:5" x14ac:dyDescent="0.25">
      <c r="E19785" s="64"/>
    </row>
    <row r="19786" spans="5:5" x14ac:dyDescent="0.25">
      <c r="E19786" s="64"/>
    </row>
    <row r="19787" spans="5:5" x14ac:dyDescent="0.25">
      <c r="E19787" s="64"/>
    </row>
    <row r="19788" spans="5:5" x14ac:dyDescent="0.25">
      <c r="E19788" s="64"/>
    </row>
    <row r="19789" spans="5:5" x14ac:dyDescent="0.25">
      <c r="E19789" s="64"/>
    </row>
    <row r="19790" spans="5:5" x14ac:dyDescent="0.25">
      <c r="E19790"/>
    </row>
    <row r="19791" spans="5:5" x14ac:dyDescent="0.25">
      <c r="E19791" s="64"/>
    </row>
    <row r="19792" spans="5:5" x14ac:dyDescent="0.25">
      <c r="E19792" s="64"/>
    </row>
    <row r="19793" spans="5:5" x14ac:dyDescent="0.25">
      <c r="E19793" s="64"/>
    </row>
    <row r="19794" spans="5:5" x14ac:dyDescent="0.25">
      <c r="E19794" s="64"/>
    </row>
    <row r="19795" spans="5:5" x14ac:dyDescent="0.25">
      <c r="E19795" s="64"/>
    </row>
    <row r="19796" spans="5:5" x14ac:dyDescent="0.25">
      <c r="E19796" s="64"/>
    </row>
    <row r="19797" spans="5:5" x14ac:dyDescent="0.25">
      <c r="E19797" s="64"/>
    </row>
    <row r="19798" spans="5:5" x14ac:dyDescent="0.25">
      <c r="E19798" s="64"/>
    </row>
    <row r="19799" spans="5:5" x14ac:dyDescent="0.25">
      <c r="E19799" s="64"/>
    </row>
    <row r="19800" spans="5:5" x14ac:dyDescent="0.25">
      <c r="E19800" s="64"/>
    </row>
    <row r="19801" spans="5:5" x14ac:dyDescent="0.25">
      <c r="E19801" s="64"/>
    </row>
    <row r="19802" spans="5:5" x14ac:dyDescent="0.25">
      <c r="E19802" s="64"/>
    </row>
    <row r="19803" spans="5:5" x14ac:dyDescent="0.25">
      <c r="E19803" s="64"/>
    </row>
    <row r="19804" spans="5:5" x14ac:dyDescent="0.25">
      <c r="E19804" s="64"/>
    </row>
    <row r="19805" spans="5:5" x14ac:dyDescent="0.25">
      <c r="E19805" s="64"/>
    </row>
    <row r="19806" spans="5:5" x14ac:dyDescent="0.25">
      <c r="E19806" s="64"/>
    </row>
    <row r="19807" spans="5:5" x14ac:dyDescent="0.25">
      <c r="E19807" s="64"/>
    </row>
    <row r="19808" spans="5:5" x14ac:dyDescent="0.25">
      <c r="E19808" s="64"/>
    </row>
    <row r="19809" spans="5:5" x14ac:dyDescent="0.25">
      <c r="E19809" s="64"/>
    </row>
    <row r="19810" spans="5:5" x14ac:dyDescent="0.25">
      <c r="E19810" s="64"/>
    </row>
    <row r="19811" spans="5:5" x14ac:dyDescent="0.25">
      <c r="E19811" s="64"/>
    </row>
    <row r="19812" spans="5:5" x14ac:dyDescent="0.25">
      <c r="E19812" s="64"/>
    </row>
    <row r="19813" spans="5:5" x14ac:dyDescent="0.25">
      <c r="E19813" s="64"/>
    </row>
    <row r="19814" spans="5:5" x14ac:dyDescent="0.25">
      <c r="E19814" s="64"/>
    </row>
    <row r="19815" spans="5:5" x14ac:dyDescent="0.25">
      <c r="E19815" s="64"/>
    </row>
    <row r="19816" spans="5:5" x14ac:dyDescent="0.25">
      <c r="E19816" s="64"/>
    </row>
    <row r="19817" spans="5:5" x14ac:dyDescent="0.25">
      <c r="E19817" s="64"/>
    </row>
    <row r="19818" spans="5:5" x14ac:dyDescent="0.25">
      <c r="E19818" s="64"/>
    </row>
    <row r="19819" spans="5:5" x14ac:dyDescent="0.25">
      <c r="E19819" s="64"/>
    </row>
    <row r="19820" spans="5:5" x14ac:dyDescent="0.25">
      <c r="E19820" s="64"/>
    </row>
    <row r="19821" spans="5:5" x14ac:dyDescent="0.25">
      <c r="E19821" s="64"/>
    </row>
    <row r="19822" spans="5:5" x14ac:dyDescent="0.25">
      <c r="E19822" s="64"/>
    </row>
    <row r="19823" spans="5:5" x14ac:dyDescent="0.25">
      <c r="E19823" s="64"/>
    </row>
    <row r="19824" spans="5:5" x14ac:dyDescent="0.25">
      <c r="E19824" s="64"/>
    </row>
    <row r="19825" spans="5:5" x14ac:dyDescent="0.25">
      <c r="E19825" s="64"/>
    </row>
    <row r="19826" spans="5:5" x14ac:dyDescent="0.25">
      <c r="E19826" s="64"/>
    </row>
    <row r="19827" spans="5:5" x14ac:dyDescent="0.25">
      <c r="E19827" s="64"/>
    </row>
    <row r="19828" spans="5:5" x14ac:dyDescent="0.25">
      <c r="E19828" s="64"/>
    </row>
    <row r="19829" spans="5:5" x14ac:dyDescent="0.25">
      <c r="E19829" s="64"/>
    </row>
    <row r="19830" spans="5:5" x14ac:dyDescent="0.25">
      <c r="E19830" s="64"/>
    </row>
    <row r="19831" spans="5:5" x14ac:dyDescent="0.25">
      <c r="E19831" s="64"/>
    </row>
    <row r="19832" spans="5:5" x14ac:dyDescent="0.25">
      <c r="E19832" s="64"/>
    </row>
    <row r="19833" spans="5:5" x14ac:dyDescent="0.25">
      <c r="E19833" s="64"/>
    </row>
    <row r="19834" spans="5:5" x14ac:dyDescent="0.25">
      <c r="E19834" s="64"/>
    </row>
    <row r="19835" spans="5:5" x14ac:dyDescent="0.25">
      <c r="E19835" s="64"/>
    </row>
    <row r="19836" spans="5:5" x14ac:dyDescent="0.25">
      <c r="E19836" s="64"/>
    </row>
    <row r="19837" spans="5:5" x14ac:dyDescent="0.25">
      <c r="E19837" s="64"/>
    </row>
    <row r="19838" spans="5:5" x14ac:dyDescent="0.25">
      <c r="E19838" s="64"/>
    </row>
    <row r="19839" spans="5:5" x14ac:dyDescent="0.25">
      <c r="E19839" s="64"/>
    </row>
    <row r="19840" spans="5:5" x14ac:dyDescent="0.25">
      <c r="E19840" s="64"/>
    </row>
    <row r="19841" spans="5:5" x14ac:dyDescent="0.25">
      <c r="E19841" s="64"/>
    </row>
    <row r="19842" spans="5:5" x14ac:dyDescent="0.25">
      <c r="E19842"/>
    </row>
    <row r="19843" spans="5:5" x14ac:dyDescent="0.25">
      <c r="E19843" s="64"/>
    </row>
    <row r="19844" spans="5:5" x14ac:dyDescent="0.25">
      <c r="E19844"/>
    </row>
    <row r="19845" spans="5:5" x14ac:dyDescent="0.25">
      <c r="E19845" s="64"/>
    </row>
    <row r="19846" spans="5:5" x14ac:dyDescent="0.25">
      <c r="E19846" s="64"/>
    </row>
    <row r="19847" spans="5:5" x14ac:dyDescent="0.25">
      <c r="E19847" s="64"/>
    </row>
    <row r="19848" spans="5:5" x14ac:dyDescent="0.25">
      <c r="E19848" s="64"/>
    </row>
    <row r="19849" spans="5:5" x14ac:dyDescent="0.25">
      <c r="E19849" s="64"/>
    </row>
    <row r="19850" spans="5:5" x14ac:dyDescent="0.25">
      <c r="E19850" s="64"/>
    </row>
    <row r="19851" spans="5:5" x14ac:dyDescent="0.25">
      <c r="E19851" s="64"/>
    </row>
    <row r="19852" spans="5:5" x14ac:dyDescent="0.25">
      <c r="E19852" s="64"/>
    </row>
    <row r="19853" spans="5:5" x14ac:dyDescent="0.25">
      <c r="E19853" s="64"/>
    </row>
    <row r="19854" spans="5:5" x14ac:dyDescent="0.25">
      <c r="E19854" s="64"/>
    </row>
    <row r="19855" spans="5:5" x14ac:dyDescent="0.25">
      <c r="E19855" s="64"/>
    </row>
    <row r="19856" spans="5:5" x14ac:dyDescent="0.25">
      <c r="E19856" s="64"/>
    </row>
    <row r="19857" spans="5:5" x14ac:dyDescent="0.25">
      <c r="E19857" s="64"/>
    </row>
    <row r="19858" spans="5:5" x14ac:dyDescent="0.25">
      <c r="E19858" s="64"/>
    </row>
    <row r="19859" spans="5:5" x14ac:dyDescent="0.25">
      <c r="E19859" s="64"/>
    </row>
    <row r="19860" spans="5:5" x14ac:dyDescent="0.25">
      <c r="E19860" s="64"/>
    </row>
    <row r="19861" spans="5:5" x14ac:dyDescent="0.25">
      <c r="E19861" s="64"/>
    </row>
    <row r="19862" spans="5:5" x14ac:dyDescent="0.25">
      <c r="E19862" s="64"/>
    </row>
    <row r="19863" spans="5:5" x14ac:dyDescent="0.25">
      <c r="E19863" s="64"/>
    </row>
    <row r="19864" spans="5:5" x14ac:dyDescent="0.25">
      <c r="E19864" s="64"/>
    </row>
    <row r="19865" spans="5:5" x14ac:dyDescent="0.25">
      <c r="E19865" s="64"/>
    </row>
    <row r="19866" spans="5:5" x14ac:dyDescent="0.25">
      <c r="E19866" s="64"/>
    </row>
    <row r="19867" spans="5:5" x14ac:dyDescent="0.25">
      <c r="E19867" s="64"/>
    </row>
    <row r="19868" spans="5:5" x14ac:dyDescent="0.25">
      <c r="E19868" s="64"/>
    </row>
    <row r="19869" spans="5:5" x14ac:dyDescent="0.25">
      <c r="E19869" s="64"/>
    </row>
    <row r="19870" spans="5:5" x14ac:dyDescent="0.25">
      <c r="E19870" s="64"/>
    </row>
    <row r="19871" spans="5:5" x14ac:dyDescent="0.25">
      <c r="E19871" s="64"/>
    </row>
    <row r="19872" spans="5:5" x14ac:dyDescent="0.25">
      <c r="E19872" s="64"/>
    </row>
    <row r="19873" spans="5:5" x14ac:dyDescent="0.25">
      <c r="E19873" s="64"/>
    </row>
    <row r="19874" spans="5:5" x14ac:dyDescent="0.25">
      <c r="E19874" s="64"/>
    </row>
    <row r="19875" spans="5:5" x14ac:dyDescent="0.25">
      <c r="E19875"/>
    </row>
    <row r="19876" spans="5:5" x14ac:dyDescent="0.25">
      <c r="E19876" s="64"/>
    </row>
    <row r="19877" spans="5:5" x14ac:dyDescent="0.25">
      <c r="E19877" s="64"/>
    </row>
    <row r="19878" spans="5:5" x14ac:dyDescent="0.25">
      <c r="E19878" s="64"/>
    </row>
    <row r="19879" spans="5:5" x14ac:dyDescent="0.25">
      <c r="E19879" s="64"/>
    </row>
    <row r="19880" spans="5:5" x14ac:dyDescent="0.25">
      <c r="E19880" s="64"/>
    </row>
    <row r="19881" spans="5:5" x14ac:dyDescent="0.25">
      <c r="E19881" s="64"/>
    </row>
    <row r="19882" spans="5:5" x14ac:dyDescent="0.25">
      <c r="E19882" s="64"/>
    </row>
    <row r="19883" spans="5:5" x14ac:dyDescent="0.25">
      <c r="E19883" s="64"/>
    </row>
    <row r="19884" spans="5:5" x14ac:dyDescent="0.25">
      <c r="E19884"/>
    </row>
    <row r="19885" spans="5:5" x14ac:dyDescent="0.25">
      <c r="E19885" s="64"/>
    </row>
    <row r="19886" spans="5:5" x14ac:dyDescent="0.25">
      <c r="E19886" s="64"/>
    </row>
    <row r="19887" spans="5:5" x14ac:dyDescent="0.25">
      <c r="E19887" s="64"/>
    </row>
    <row r="19888" spans="5:5" x14ac:dyDescent="0.25">
      <c r="E19888" s="64"/>
    </row>
    <row r="19889" spans="5:5" x14ac:dyDescent="0.25">
      <c r="E19889" s="64"/>
    </row>
    <row r="19890" spans="5:5" x14ac:dyDescent="0.25">
      <c r="E19890" s="64"/>
    </row>
    <row r="19891" spans="5:5" x14ac:dyDescent="0.25">
      <c r="E19891" s="64"/>
    </row>
    <row r="19892" spans="5:5" x14ac:dyDescent="0.25">
      <c r="E19892" s="64"/>
    </row>
    <row r="19893" spans="5:5" x14ac:dyDescent="0.25">
      <c r="E19893" s="64"/>
    </row>
    <row r="19894" spans="5:5" x14ac:dyDescent="0.25">
      <c r="E19894" s="64"/>
    </row>
    <row r="19895" spans="5:5" x14ac:dyDescent="0.25">
      <c r="E19895" s="64"/>
    </row>
    <row r="19896" spans="5:5" x14ac:dyDescent="0.25">
      <c r="E19896" s="64"/>
    </row>
    <row r="19897" spans="5:5" x14ac:dyDescent="0.25">
      <c r="E19897"/>
    </row>
    <row r="19898" spans="5:5" x14ac:dyDescent="0.25">
      <c r="E19898" s="64"/>
    </row>
    <row r="19899" spans="5:5" x14ac:dyDescent="0.25">
      <c r="E19899" s="64"/>
    </row>
    <row r="19900" spans="5:5" x14ac:dyDescent="0.25">
      <c r="E19900" s="64"/>
    </row>
    <row r="19901" spans="5:5" x14ac:dyDescent="0.25">
      <c r="E19901" s="64"/>
    </row>
    <row r="19902" spans="5:5" x14ac:dyDescent="0.25">
      <c r="E19902" s="64"/>
    </row>
    <row r="19903" spans="5:5" x14ac:dyDescent="0.25">
      <c r="E19903" s="64"/>
    </row>
    <row r="19904" spans="5:5" x14ac:dyDescent="0.25">
      <c r="E19904" s="64"/>
    </row>
    <row r="19905" spans="5:5" x14ac:dyDescent="0.25">
      <c r="E19905" s="64"/>
    </row>
    <row r="19906" spans="5:5" x14ac:dyDescent="0.25">
      <c r="E19906" s="64"/>
    </row>
    <row r="19907" spans="5:5" x14ac:dyDescent="0.25">
      <c r="E19907" s="64"/>
    </row>
    <row r="19908" spans="5:5" x14ac:dyDescent="0.25">
      <c r="E19908" s="64"/>
    </row>
    <row r="19909" spans="5:5" x14ac:dyDescent="0.25">
      <c r="E19909" s="64"/>
    </row>
    <row r="19910" spans="5:5" x14ac:dyDescent="0.25">
      <c r="E19910" s="64"/>
    </row>
    <row r="19911" spans="5:5" x14ac:dyDescent="0.25">
      <c r="E19911" s="64"/>
    </row>
    <row r="19912" spans="5:5" x14ac:dyDescent="0.25">
      <c r="E19912" s="64"/>
    </row>
    <row r="19913" spans="5:5" x14ac:dyDescent="0.25">
      <c r="E19913" s="64"/>
    </row>
    <row r="19914" spans="5:5" x14ac:dyDescent="0.25">
      <c r="E19914" s="64"/>
    </row>
    <row r="19915" spans="5:5" x14ac:dyDescent="0.25">
      <c r="E19915"/>
    </row>
    <row r="19916" spans="5:5" x14ac:dyDescent="0.25">
      <c r="E19916"/>
    </row>
    <row r="19917" spans="5:5" x14ac:dyDescent="0.25">
      <c r="E19917" s="64"/>
    </row>
    <row r="19918" spans="5:5" x14ac:dyDescent="0.25">
      <c r="E19918" s="64"/>
    </row>
    <row r="19919" spans="5:5" x14ac:dyDescent="0.25">
      <c r="E19919" s="64"/>
    </row>
    <row r="19920" spans="5:5" x14ac:dyDescent="0.25">
      <c r="E19920" s="64"/>
    </row>
    <row r="19921" spans="5:5" x14ac:dyDescent="0.25">
      <c r="E19921" s="64"/>
    </row>
    <row r="19922" spans="5:5" x14ac:dyDescent="0.25">
      <c r="E19922" s="64"/>
    </row>
    <row r="19923" spans="5:5" x14ac:dyDescent="0.25">
      <c r="E19923" s="64"/>
    </row>
    <row r="19924" spans="5:5" x14ac:dyDescent="0.25">
      <c r="E19924" s="64"/>
    </row>
    <row r="19925" spans="5:5" x14ac:dyDescent="0.25">
      <c r="E19925" s="64"/>
    </row>
    <row r="19926" spans="5:5" x14ac:dyDescent="0.25">
      <c r="E19926" s="64"/>
    </row>
    <row r="19927" spans="5:5" x14ac:dyDescent="0.25">
      <c r="E19927" s="64"/>
    </row>
    <row r="19928" spans="5:5" x14ac:dyDescent="0.25">
      <c r="E19928" s="64"/>
    </row>
    <row r="19929" spans="5:5" x14ac:dyDescent="0.25">
      <c r="E19929" s="64"/>
    </row>
    <row r="19930" spans="5:5" x14ac:dyDescent="0.25">
      <c r="E19930" s="64"/>
    </row>
    <row r="19931" spans="5:5" x14ac:dyDescent="0.25">
      <c r="E19931" s="64"/>
    </row>
    <row r="19932" spans="5:5" x14ac:dyDescent="0.25">
      <c r="E19932"/>
    </row>
    <row r="19933" spans="5:5" x14ac:dyDescent="0.25">
      <c r="E19933" s="64"/>
    </row>
    <row r="19934" spans="5:5" x14ac:dyDescent="0.25">
      <c r="E19934" s="64"/>
    </row>
    <row r="19935" spans="5:5" x14ac:dyDescent="0.25">
      <c r="E19935" s="64"/>
    </row>
    <row r="19936" spans="5:5" x14ac:dyDescent="0.25">
      <c r="E19936" s="64"/>
    </row>
    <row r="19937" spans="5:5" x14ac:dyDescent="0.25">
      <c r="E19937"/>
    </row>
    <row r="19938" spans="5:5" x14ac:dyDescent="0.25">
      <c r="E19938" s="64"/>
    </row>
    <row r="19939" spans="5:5" x14ac:dyDescent="0.25">
      <c r="E19939"/>
    </row>
    <row r="19940" spans="5:5" x14ac:dyDescent="0.25">
      <c r="E19940" s="64"/>
    </row>
    <row r="19941" spans="5:5" x14ac:dyDescent="0.25">
      <c r="E19941" s="64"/>
    </row>
    <row r="19942" spans="5:5" x14ac:dyDescent="0.25">
      <c r="E19942" s="64"/>
    </row>
    <row r="19943" spans="5:5" x14ac:dyDescent="0.25">
      <c r="E19943" s="64"/>
    </row>
    <row r="19944" spans="5:5" x14ac:dyDescent="0.25">
      <c r="E19944"/>
    </row>
    <row r="19945" spans="5:5" x14ac:dyDescent="0.25">
      <c r="E19945" s="64"/>
    </row>
    <row r="19946" spans="5:5" x14ac:dyDescent="0.25">
      <c r="E19946" s="64"/>
    </row>
    <row r="19947" spans="5:5" x14ac:dyDescent="0.25">
      <c r="E19947" s="64"/>
    </row>
    <row r="19948" spans="5:5" x14ac:dyDescent="0.25">
      <c r="E19948" s="64"/>
    </row>
    <row r="19949" spans="5:5" x14ac:dyDescent="0.25">
      <c r="E19949" s="64"/>
    </row>
    <row r="19950" spans="5:5" x14ac:dyDescent="0.25">
      <c r="E19950" s="64"/>
    </row>
    <row r="19951" spans="5:5" x14ac:dyDescent="0.25">
      <c r="E19951" s="64"/>
    </row>
    <row r="19952" spans="5:5" x14ac:dyDescent="0.25">
      <c r="E19952" s="64"/>
    </row>
    <row r="19953" spans="5:5" x14ac:dyDescent="0.25">
      <c r="E19953" s="64"/>
    </row>
    <row r="19954" spans="5:5" x14ac:dyDescent="0.25">
      <c r="E19954"/>
    </row>
    <row r="19955" spans="5:5" x14ac:dyDescent="0.25">
      <c r="E19955" s="64"/>
    </row>
    <row r="19956" spans="5:5" x14ac:dyDescent="0.25">
      <c r="E19956" s="64"/>
    </row>
    <row r="19957" spans="5:5" x14ac:dyDescent="0.25">
      <c r="E19957" s="64"/>
    </row>
    <row r="19958" spans="5:5" x14ac:dyDescent="0.25">
      <c r="E19958" s="64"/>
    </row>
    <row r="19959" spans="5:5" x14ac:dyDescent="0.25">
      <c r="E19959" s="64"/>
    </row>
    <row r="19960" spans="5:5" x14ac:dyDescent="0.25">
      <c r="E19960" s="64"/>
    </row>
    <row r="19961" spans="5:5" x14ac:dyDescent="0.25">
      <c r="E19961" s="64"/>
    </row>
    <row r="19962" spans="5:5" x14ac:dyDescent="0.25">
      <c r="E19962" s="64"/>
    </row>
    <row r="19963" spans="5:5" x14ac:dyDescent="0.25">
      <c r="E19963" s="64"/>
    </row>
    <row r="19964" spans="5:5" x14ac:dyDescent="0.25">
      <c r="E19964" s="64"/>
    </row>
    <row r="19965" spans="5:5" x14ac:dyDescent="0.25">
      <c r="E19965" s="64"/>
    </row>
    <row r="19966" spans="5:5" x14ac:dyDescent="0.25">
      <c r="E19966" s="64"/>
    </row>
    <row r="19967" spans="5:5" x14ac:dyDescent="0.25">
      <c r="E19967" s="64"/>
    </row>
    <row r="19968" spans="5:5" x14ac:dyDescent="0.25">
      <c r="E19968" s="64"/>
    </row>
    <row r="19969" spans="5:5" x14ac:dyDescent="0.25">
      <c r="E19969" s="64"/>
    </row>
    <row r="19970" spans="5:5" x14ac:dyDescent="0.25">
      <c r="E19970" s="64"/>
    </row>
    <row r="19971" spans="5:5" x14ac:dyDescent="0.25">
      <c r="E19971" s="64"/>
    </row>
    <row r="19972" spans="5:5" x14ac:dyDescent="0.25">
      <c r="E19972" s="64"/>
    </row>
    <row r="19973" spans="5:5" x14ac:dyDescent="0.25">
      <c r="E19973" s="64"/>
    </row>
    <row r="19974" spans="5:5" x14ac:dyDescent="0.25">
      <c r="E19974" s="64"/>
    </row>
    <row r="19975" spans="5:5" x14ac:dyDescent="0.25">
      <c r="E19975" s="64"/>
    </row>
    <row r="19976" spans="5:5" x14ac:dyDescent="0.25">
      <c r="E19976" s="64"/>
    </row>
    <row r="19977" spans="5:5" x14ac:dyDescent="0.25">
      <c r="E19977" s="64"/>
    </row>
    <row r="19978" spans="5:5" x14ac:dyDescent="0.25">
      <c r="E19978" s="64"/>
    </row>
    <row r="19979" spans="5:5" x14ac:dyDescent="0.25">
      <c r="E19979" s="64"/>
    </row>
    <row r="19980" spans="5:5" x14ac:dyDescent="0.25">
      <c r="E19980" s="64"/>
    </row>
    <row r="19981" spans="5:5" x14ac:dyDescent="0.25">
      <c r="E19981" s="64"/>
    </row>
    <row r="19982" spans="5:5" x14ac:dyDescent="0.25">
      <c r="E19982" s="64"/>
    </row>
    <row r="19983" spans="5:5" x14ac:dyDescent="0.25">
      <c r="E19983" s="64"/>
    </row>
    <row r="19984" spans="5:5" x14ac:dyDescent="0.25">
      <c r="E19984" s="64"/>
    </row>
    <row r="19985" spans="5:5" x14ac:dyDescent="0.25">
      <c r="E19985" s="64"/>
    </row>
    <row r="19986" spans="5:5" x14ac:dyDescent="0.25">
      <c r="E19986" s="64"/>
    </row>
    <row r="19987" spans="5:5" x14ac:dyDescent="0.25">
      <c r="E19987" s="64"/>
    </row>
    <row r="19988" spans="5:5" x14ac:dyDescent="0.25">
      <c r="E19988" s="64"/>
    </row>
    <row r="19989" spans="5:5" x14ac:dyDescent="0.25">
      <c r="E19989" s="64"/>
    </row>
    <row r="19990" spans="5:5" x14ac:dyDescent="0.25">
      <c r="E19990" s="64"/>
    </row>
    <row r="19991" spans="5:5" x14ac:dyDescent="0.25">
      <c r="E19991" s="64"/>
    </row>
    <row r="19992" spans="5:5" x14ac:dyDescent="0.25">
      <c r="E19992" s="64"/>
    </row>
    <row r="19993" spans="5:5" x14ac:dyDescent="0.25">
      <c r="E19993" s="64"/>
    </row>
    <row r="19994" spans="5:5" x14ac:dyDescent="0.25">
      <c r="E19994" s="64"/>
    </row>
    <row r="19995" spans="5:5" x14ac:dyDescent="0.25">
      <c r="E19995" s="64"/>
    </row>
    <row r="19996" spans="5:5" x14ac:dyDescent="0.25">
      <c r="E19996" s="64"/>
    </row>
    <row r="19997" spans="5:5" x14ac:dyDescent="0.25">
      <c r="E19997"/>
    </row>
    <row r="19998" spans="5:5" x14ac:dyDescent="0.25">
      <c r="E19998"/>
    </row>
    <row r="19999" spans="5:5" x14ac:dyDescent="0.25">
      <c r="E19999" s="64"/>
    </row>
    <row r="20000" spans="5:5" x14ac:dyDescent="0.25">
      <c r="E20000" s="64"/>
    </row>
    <row r="20001" spans="5:5" x14ac:dyDescent="0.25">
      <c r="E20001" s="64"/>
    </row>
    <row r="20002" spans="5:5" x14ac:dyDescent="0.25">
      <c r="E20002" s="64"/>
    </row>
    <row r="20003" spans="5:5" x14ac:dyDescent="0.25">
      <c r="E20003" s="64"/>
    </row>
    <row r="20004" spans="5:5" x14ac:dyDescent="0.25">
      <c r="E20004" s="64"/>
    </row>
    <row r="20005" spans="5:5" x14ac:dyDescent="0.25">
      <c r="E20005" s="64"/>
    </row>
    <row r="20006" spans="5:5" x14ac:dyDescent="0.25">
      <c r="E20006" s="64"/>
    </row>
    <row r="20007" spans="5:5" x14ac:dyDescent="0.25">
      <c r="E20007" s="64"/>
    </row>
    <row r="20008" spans="5:5" x14ac:dyDescent="0.25">
      <c r="E20008" s="64"/>
    </row>
    <row r="20009" spans="5:5" x14ac:dyDescent="0.25">
      <c r="E20009" s="64"/>
    </row>
    <row r="20010" spans="5:5" x14ac:dyDescent="0.25">
      <c r="E20010" s="64"/>
    </row>
    <row r="20011" spans="5:5" x14ac:dyDescent="0.25">
      <c r="E20011" s="64"/>
    </row>
    <row r="20012" spans="5:5" x14ac:dyDescent="0.25">
      <c r="E20012"/>
    </row>
    <row r="20013" spans="5:5" x14ac:dyDescent="0.25">
      <c r="E20013"/>
    </row>
    <row r="20014" spans="5:5" x14ac:dyDescent="0.25">
      <c r="E20014" s="64"/>
    </row>
    <row r="20015" spans="5:5" x14ac:dyDescent="0.25">
      <c r="E20015" s="64"/>
    </row>
    <row r="20016" spans="5:5" x14ac:dyDescent="0.25">
      <c r="E20016" s="64"/>
    </row>
    <row r="20017" spans="5:5" x14ac:dyDescent="0.25">
      <c r="E20017" s="64"/>
    </row>
    <row r="20018" spans="5:5" x14ac:dyDescent="0.25">
      <c r="E20018" s="64"/>
    </row>
    <row r="20019" spans="5:5" x14ac:dyDescent="0.25">
      <c r="E20019" s="64"/>
    </row>
    <row r="20020" spans="5:5" x14ac:dyDescent="0.25">
      <c r="E20020" s="64"/>
    </row>
    <row r="20021" spans="5:5" x14ac:dyDescent="0.25">
      <c r="E20021" s="64"/>
    </row>
    <row r="20022" spans="5:5" x14ac:dyDescent="0.25">
      <c r="E20022" s="64"/>
    </row>
    <row r="20023" spans="5:5" x14ac:dyDescent="0.25">
      <c r="E20023" s="64"/>
    </row>
    <row r="20024" spans="5:5" x14ac:dyDescent="0.25">
      <c r="E20024" s="64"/>
    </row>
    <row r="20025" spans="5:5" x14ac:dyDescent="0.25">
      <c r="E20025" s="64"/>
    </row>
    <row r="20026" spans="5:5" x14ac:dyDescent="0.25">
      <c r="E20026" s="64"/>
    </row>
    <row r="20027" spans="5:5" x14ac:dyDescent="0.25">
      <c r="E20027" s="64"/>
    </row>
    <row r="20028" spans="5:5" x14ac:dyDescent="0.25">
      <c r="E20028" s="64"/>
    </row>
    <row r="20029" spans="5:5" x14ac:dyDescent="0.25">
      <c r="E20029" s="64"/>
    </row>
    <row r="20030" spans="5:5" x14ac:dyDescent="0.25">
      <c r="E20030" s="64"/>
    </row>
    <row r="20031" spans="5:5" x14ac:dyDescent="0.25">
      <c r="E20031" s="64"/>
    </row>
    <row r="20032" spans="5:5" x14ac:dyDescent="0.25">
      <c r="E20032" s="64"/>
    </row>
    <row r="20033" spans="5:5" x14ac:dyDescent="0.25">
      <c r="E20033" s="64"/>
    </row>
    <row r="20034" spans="5:5" x14ac:dyDescent="0.25">
      <c r="E20034" s="64"/>
    </row>
    <row r="20035" spans="5:5" x14ac:dyDescent="0.25">
      <c r="E20035" s="64"/>
    </row>
    <row r="20036" spans="5:5" x14ac:dyDescent="0.25">
      <c r="E20036" s="64"/>
    </row>
    <row r="20037" spans="5:5" x14ac:dyDescent="0.25">
      <c r="E20037" s="64"/>
    </row>
    <row r="20038" spans="5:5" x14ac:dyDescent="0.25">
      <c r="E20038" s="64"/>
    </row>
    <row r="20039" spans="5:5" x14ac:dyDescent="0.25">
      <c r="E20039" s="64"/>
    </row>
    <row r="20040" spans="5:5" x14ac:dyDescent="0.25">
      <c r="E20040" s="64"/>
    </row>
    <row r="20041" spans="5:5" x14ac:dyDescent="0.25">
      <c r="E20041" s="64"/>
    </row>
    <row r="20042" spans="5:5" x14ac:dyDescent="0.25">
      <c r="E20042" s="64"/>
    </row>
    <row r="20043" spans="5:5" x14ac:dyDescent="0.25">
      <c r="E20043" s="64"/>
    </row>
    <row r="20044" spans="5:5" x14ac:dyDescent="0.25">
      <c r="E20044" s="64"/>
    </row>
    <row r="20045" spans="5:5" x14ac:dyDescent="0.25">
      <c r="E20045" s="64"/>
    </row>
    <row r="20046" spans="5:5" x14ac:dyDescent="0.25">
      <c r="E20046" s="64"/>
    </row>
    <row r="20047" spans="5:5" x14ac:dyDescent="0.25">
      <c r="E20047" s="64"/>
    </row>
    <row r="20048" spans="5:5" x14ac:dyDescent="0.25">
      <c r="E20048" s="64"/>
    </row>
    <row r="20049" spans="5:5" x14ac:dyDescent="0.25">
      <c r="E20049" s="64"/>
    </row>
    <row r="20050" spans="5:5" x14ac:dyDescent="0.25">
      <c r="E20050" s="64"/>
    </row>
    <row r="20051" spans="5:5" x14ac:dyDescent="0.25">
      <c r="E20051" s="64"/>
    </row>
    <row r="20052" spans="5:5" x14ac:dyDescent="0.25">
      <c r="E20052" s="64"/>
    </row>
    <row r="20053" spans="5:5" x14ac:dyDescent="0.25">
      <c r="E20053" s="64"/>
    </row>
    <row r="20054" spans="5:5" x14ac:dyDescent="0.25">
      <c r="E20054" s="64"/>
    </row>
    <row r="20055" spans="5:5" x14ac:dyDescent="0.25">
      <c r="E20055" s="64"/>
    </row>
    <row r="20056" spans="5:5" x14ac:dyDescent="0.25">
      <c r="E20056" s="64"/>
    </row>
    <row r="20057" spans="5:5" x14ac:dyDescent="0.25">
      <c r="E20057" s="64"/>
    </row>
    <row r="20058" spans="5:5" x14ac:dyDescent="0.25">
      <c r="E20058"/>
    </row>
    <row r="20059" spans="5:5" x14ac:dyDescent="0.25">
      <c r="E20059" s="64"/>
    </row>
    <row r="20060" spans="5:5" x14ac:dyDescent="0.25">
      <c r="E20060" s="64"/>
    </row>
    <row r="20061" spans="5:5" x14ac:dyDescent="0.25">
      <c r="E20061" s="64"/>
    </row>
    <row r="20062" spans="5:5" x14ac:dyDescent="0.25">
      <c r="E20062" s="64"/>
    </row>
    <row r="20063" spans="5:5" x14ac:dyDescent="0.25">
      <c r="E20063" s="64"/>
    </row>
    <row r="20064" spans="5:5" x14ac:dyDescent="0.25">
      <c r="E20064" s="64"/>
    </row>
    <row r="20065" spans="5:5" x14ac:dyDescent="0.25">
      <c r="E20065" s="64"/>
    </row>
    <row r="20066" spans="5:5" x14ac:dyDescent="0.25">
      <c r="E20066" s="64"/>
    </row>
    <row r="20067" spans="5:5" x14ac:dyDescent="0.25">
      <c r="E20067" s="64"/>
    </row>
    <row r="20068" spans="5:5" x14ac:dyDescent="0.25">
      <c r="E20068" s="64"/>
    </row>
    <row r="20069" spans="5:5" x14ac:dyDescent="0.25">
      <c r="E20069"/>
    </row>
    <row r="20070" spans="5:5" x14ac:dyDescent="0.25">
      <c r="E20070" s="64"/>
    </row>
    <row r="20071" spans="5:5" x14ac:dyDescent="0.25">
      <c r="E20071" s="64"/>
    </row>
    <row r="20072" spans="5:5" x14ac:dyDescent="0.25">
      <c r="E20072" s="64"/>
    </row>
    <row r="20073" spans="5:5" x14ac:dyDescent="0.25">
      <c r="E20073" s="64"/>
    </row>
    <row r="20074" spans="5:5" x14ac:dyDescent="0.25">
      <c r="E20074" s="64"/>
    </row>
    <row r="20075" spans="5:5" x14ac:dyDescent="0.25">
      <c r="E20075" s="64"/>
    </row>
    <row r="20076" spans="5:5" x14ac:dyDescent="0.25">
      <c r="E20076" s="64"/>
    </row>
    <row r="20077" spans="5:5" x14ac:dyDescent="0.25">
      <c r="E20077" s="64"/>
    </row>
    <row r="20078" spans="5:5" x14ac:dyDescent="0.25">
      <c r="E20078" s="64"/>
    </row>
    <row r="20079" spans="5:5" x14ac:dyDescent="0.25">
      <c r="E20079" s="64"/>
    </row>
    <row r="20080" spans="5:5" x14ac:dyDescent="0.25">
      <c r="E20080"/>
    </row>
    <row r="20081" spans="5:5" x14ac:dyDescent="0.25">
      <c r="E20081" s="64"/>
    </row>
    <row r="20082" spans="5:5" x14ac:dyDescent="0.25">
      <c r="E20082" s="64"/>
    </row>
    <row r="20083" spans="5:5" x14ac:dyDescent="0.25">
      <c r="E20083" s="64"/>
    </row>
    <row r="20084" spans="5:5" x14ac:dyDescent="0.25">
      <c r="E20084" s="64"/>
    </row>
    <row r="20085" spans="5:5" x14ac:dyDescent="0.25">
      <c r="E20085" s="64"/>
    </row>
    <row r="20086" spans="5:5" x14ac:dyDescent="0.25">
      <c r="E20086"/>
    </row>
    <row r="20087" spans="5:5" x14ac:dyDescent="0.25">
      <c r="E20087" s="64"/>
    </row>
    <row r="20088" spans="5:5" x14ac:dyDescent="0.25">
      <c r="E20088" s="64"/>
    </row>
    <row r="20089" spans="5:5" x14ac:dyDescent="0.25">
      <c r="E20089" s="64"/>
    </row>
    <row r="20090" spans="5:5" x14ac:dyDescent="0.25">
      <c r="E20090" s="64"/>
    </row>
    <row r="20091" spans="5:5" x14ac:dyDescent="0.25">
      <c r="E20091" s="64"/>
    </row>
    <row r="20092" spans="5:5" x14ac:dyDescent="0.25">
      <c r="E20092"/>
    </row>
    <row r="20093" spans="5:5" x14ac:dyDescent="0.25">
      <c r="E20093" s="64"/>
    </row>
    <row r="20094" spans="5:5" x14ac:dyDescent="0.25">
      <c r="E20094" s="64"/>
    </row>
    <row r="20095" spans="5:5" x14ac:dyDescent="0.25">
      <c r="E20095" s="64"/>
    </row>
    <row r="20096" spans="5:5" x14ac:dyDescent="0.25">
      <c r="E20096"/>
    </row>
    <row r="20097" spans="5:5" x14ac:dyDescent="0.25">
      <c r="E20097" s="64"/>
    </row>
    <row r="20098" spans="5:5" x14ac:dyDescent="0.25">
      <c r="E20098" s="64"/>
    </row>
    <row r="20099" spans="5:5" x14ac:dyDescent="0.25">
      <c r="E20099" s="64"/>
    </row>
    <row r="20100" spans="5:5" x14ac:dyDescent="0.25">
      <c r="E20100" s="64"/>
    </row>
    <row r="20101" spans="5:5" x14ac:dyDescent="0.25">
      <c r="E20101" s="64"/>
    </row>
    <row r="20102" spans="5:5" x14ac:dyDescent="0.25">
      <c r="E20102" s="64"/>
    </row>
    <row r="20103" spans="5:5" x14ac:dyDescent="0.25">
      <c r="E20103" s="64"/>
    </row>
    <row r="20104" spans="5:5" x14ac:dyDescent="0.25">
      <c r="E20104" s="64"/>
    </row>
    <row r="20105" spans="5:5" x14ac:dyDescent="0.25">
      <c r="E20105" s="64"/>
    </row>
    <row r="20106" spans="5:5" x14ac:dyDescent="0.25">
      <c r="E20106" s="64"/>
    </row>
    <row r="20107" spans="5:5" x14ac:dyDescent="0.25">
      <c r="E20107" s="64"/>
    </row>
    <row r="20108" spans="5:5" x14ac:dyDescent="0.25">
      <c r="E20108"/>
    </row>
    <row r="20109" spans="5:5" x14ac:dyDescent="0.25">
      <c r="E20109"/>
    </row>
    <row r="20110" spans="5:5" x14ac:dyDescent="0.25">
      <c r="E20110"/>
    </row>
    <row r="20111" spans="5:5" x14ac:dyDescent="0.25">
      <c r="E20111"/>
    </row>
    <row r="20112" spans="5:5" x14ac:dyDescent="0.25">
      <c r="E20112" s="64"/>
    </row>
    <row r="20113" spans="5:5" x14ac:dyDescent="0.25">
      <c r="E20113" s="64"/>
    </row>
    <row r="20114" spans="5:5" x14ac:dyDescent="0.25">
      <c r="E20114" s="64"/>
    </row>
    <row r="20115" spans="5:5" x14ac:dyDescent="0.25">
      <c r="E20115" s="64"/>
    </row>
    <row r="20116" spans="5:5" x14ac:dyDescent="0.25">
      <c r="E20116" s="64"/>
    </row>
    <row r="20117" spans="5:5" x14ac:dyDescent="0.25">
      <c r="E20117" s="64"/>
    </row>
    <row r="20118" spans="5:5" x14ac:dyDescent="0.25">
      <c r="E20118"/>
    </row>
    <row r="20119" spans="5:5" x14ac:dyDescent="0.25">
      <c r="E20119" s="64"/>
    </row>
    <row r="20120" spans="5:5" x14ac:dyDescent="0.25">
      <c r="E20120"/>
    </row>
    <row r="20121" spans="5:5" x14ac:dyDescent="0.25">
      <c r="E20121" s="64"/>
    </row>
    <row r="20122" spans="5:5" x14ac:dyDescent="0.25">
      <c r="E20122" s="64"/>
    </row>
    <row r="20123" spans="5:5" x14ac:dyDescent="0.25">
      <c r="E20123" s="64"/>
    </row>
    <row r="20124" spans="5:5" x14ac:dyDescent="0.25">
      <c r="E20124" s="64"/>
    </row>
    <row r="20125" spans="5:5" x14ac:dyDescent="0.25">
      <c r="E20125" s="64"/>
    </row>
    <row r="20126" spans="5:5" x14ac:dyDescent="0.25">
      <c r="E20126" s="64"/>
    </row>
    <row r="20127" spans="5:5" x14ac:dyDescent="0.25">
      <c r="E20127" s="64"/>
    </row>
    <row r="20128" spans="5:5" x14ac:dyDescent="0.25">
      <c r="E20128"/>
    </row>
    <row r="20129" spans="5:5" x14ac:dyDescent="0.25">
      <c r="E20129" s="64"/>
    </row>
    <row r="20130" spans="5:5" x14ac:dyDescent="0.25">
      <c r="E20130" s="64"/>
    </row>
    <row r="20131" spans="5:5" x14ac:dyDescent="0.25">
      <c r="E20131" s="64"/>
    </row>
    <row r="20132" spans="5:5" x14ac:dyDescent="0.25">
      <c r="E20132" s="64"/>
    </row>
    <row r="20133" spans="5:5" x14ac:dyDescent="0.25">
      <c r="E20133" s="64"/>
    </row>
    <row r="20134" spans="5:5" x14ac:dyDescent="0.25">
      <c r="E20134"/>
    </row>
    <row r="20135" spans="5:5" x14ac:dyDescent="0.25">
      <c r="E20135" s="64"/>
    </row>
    <row r="20136" spans="5:5" x14ac:dyDescent="0.25">
      <c r="E20136" s="64"/>
    </row>
    <row r="20137" spans="5:5" x14ac:dyDescent="0.25">
      <c r="E20137" s="64"/>
    </row>
    <row r="20138" spans="5:5" x14ac:dyDescent="0.25">
      <c r="E20138" s="64"/>
    </row>
    <row r="20139" spans="5:5" x14ac:dyDescent="0.25">
      <c r="E20139"/>
    </row>
    <row r="20140" spans="5:5" x14ac:dyDescent="0.25">
      <c r="E20140" s="64"/>
    </row>
    <row r="20141" spans="5:5" x14ac:dyDescent="0.25">
      <c r="E20141" s="64"/>
    </row>
    <row r="20142" spans="5:5" x14ac:dyDescent="0.25">
      <c r="E20142" s="64"/>
    </row>
    <row r="20143" spans="5:5" x14ac:dyDescent="0.25">
      <c r="E20143" s="64"/>
    </row>
    <row r="20144" spans="5:5" x14ac:dyDescent="0.25">
      <c r="E20144" s="64"/>
    </row>
    <row r="20145" spans="5:5" x14ac:dyDescent="0.25">
      <c r="E20145" s="64"/>
    </row>
    <row r="20146" spans="5:5" x14ac:dyDescent="0.25">
      <c r="E20146" s="64"/>
    </row>
    <row r="20147" spans="5:5" x14ac:dyDescent="0.25">
      <c r="E20147" s="64"/>
    </row>
    <row r="20148" spans="5:5" x14ac:dyDescent="0.25">
      <c r="E20148" s="64"/>
    </row>
    <row r="20149" spans="5:5" x14ac:dyDescent="0.25">
      <c r="E20149" s="64"/>
    </row>
    <row r="20150" spans="5:5" x14ac:dyDescent="0.25">
      <c r="E20150" s="64"/>
    </row>
    <row r="20151" spans="5:5" x14ac:dyDescent="0.25">
      <c r="E20151" s="64"/>
    </row>
    <row r="20152" spans="5:5" x14ac:dyDescent="0.25">
      <c r="E20152" s="64"/>
    </row>
    <row r="20153" spans="5:5" x14ac:dyDescent="0.25">
      <c r="E20153" s="64"/>
    </row>
    <row r="20154" spans="5:5" x14ac:dyDescent="0.25">
      <c r="E20154" s="64"/>
    </row>
    <row r="20155" spans="5:5" x14ac:dyDescent="0.25">
      <c r="E20155" s="64"/>
    </row>
    <row r="20156" spans="5:5" x14ac:dyDescent="0.25">
      <c r="E20156" s="64"/>
    </row>
    <row r="20157" spans="5:5" x14ac:dyDescent="0.25">
      <c r="E20157" s="64"/>
    </row>
    <row r="20158" spans="5:5" x14ac:dyDescent="0.25">
      <c r="E20158" s="64"/>
    </row>
    <row r="20159" spans="5:5" x14ac:dyDescent="0.25">
      <c r="E20159" s="64"/>
    </row>
    <row r="20160" spans="5:5" x14ac:dyDescent="0.25">
      <c r="E20160" s="64"/>
    </row>
    <row r="20161" spans="5:5" x14ac:dyDescent="0.25">
      <c r="E20161" s="64"/>
    </row>
    <row r="20162" spans="5:5" x14ac:dyDescent="0.25">
      <c r="E20162" s="64"/>
    </row>
    <row r="20163" spans="5:5" x14ac:dyDescent="0.25">
      <c r="E20163" s="64"/>
    </row>
    <row r="20164" spans="5:5" x14ac:dyDescent="0.25">
      <c r="E20164" s="64"/>
    </row>
    <row r="20165" spans="5:5" x14ac:dyDescent="0.25">
      <c r="E20165" s="64"/>
    </row>
    <row r="20166" spans="5:5" x14ac:dyDescent="0.25">
      <c r="E20166" s="64"/>
    </row>
    <row r="20167" spans="5:5" x14ac:dyDescent="0.25">
      <c r="E20167" s="64"/>
    </row>
    <row r="20168" spans="5:5" x14ac:dyDescent="0.25">
      <c r="E20168"/>
    </row>
    <row r="20169" spans="5:5" x14ac:dyDescent="0.25">
      <c r="E20169" s="64"/>
    </row>
    <row r="20170" spans="5:5" x14ac:dyDescent="0.25">
      <c r="E20170" s="64"/>
    </row>
    <row r="20171" spans="5:5" x14ac:dyDescent="0.25">
      <c r="E20171" s="64"/>
    </row>
    <row r="20172" spans="5:5" x14ac:dyDescent="0.25">
      <c r="E20172" s="64"/>
    </row>
    <row r="20173" spans="5:5" x14ac:dyDescent="0.25">
      <c r="E20173" s="64"/>
    </row>
    <row r="20174" spans="5:5" x14ac:dyDescent="0.25">
      <c r="E20174" s="64"/>
    </row>
    <row r="20175" spans="5:5" x14ac:dyDescent="0.25">
      <c r="E20175"/>
    </row>
    <row r="20176" spans="5:5" x14ac:dyDescent="0.25">
      <c r="E20176" s="64"/>
    </row>
    <row r="20177" spans="5:5" x14ac:dyDescent="0.25">
      <c r="E20177" s="64"/>
    </row>
    <row r="20178" spans="5:5" x14ac:dyDescent="0.25">
      <c r="E20178" s="64"/>
    </row>
    <row r="20179" spans="5:5" x14ac:dyDescent="0.25">
      <c r="E20179"/>
    </row>
    <row r="20180" spans="5:5" x14ac:dyDescent="0.25">
      <c r="E20180" s="64"/>
    </row>
    <row r="20181" spans="5:5" x14ac:dyDescent="0.25">
      <c r="E20181" s="64"/>
    </row>
    <row r="20182" spans="5:5" x14ac:dyDescent="0.25">
      <c r="E20182" s="64"/>
    </row>
    <row r="20183" spans="5:5" x14ac:dyDescent="0.25">
      <c r="E20183" s="64"/>
    </row>
    <row r="20184" spans="5:5" x14ac:dyDescent="0.25">
      <c r="E20184" s="64"/>
    </row>
    <row r="20185" spans="5:5" x14ac:dyDescent="0.25">
      <c r="E20185" s="64"/>
    </row>
    <row r="20186" spans="5:5" x14ac:dyDescent="0.25">
      <c r="E20186" s="64"/>
    </row>
    <row r="20187" spans="5:5" x14ac:dyDescent="0.25">
      <c r="E20187" s="64"/>
    </row>
    <row r="20188" spans="5:5" x14ac:dyDescent="0.25">
      <c r="E20188" s="64"/>
    </row>
    <row r="20189" spans="5:5" x14ac:dyDescent="0.25">
      <c r="E20189" s="64"/>
    </row>
    <row r="20190" spans="5:5" x14ac:dyDescent="0.25">
      <c r="E20190" s="64"/>
    </row>
    <row r="20191" spans="5:5" x14ac:dyDescent="0.25">
      <c r="E20191" s="64"/>
    </row>
    <row r="20192" spans="5:5" x14ac:dyDescent="0.25">
      <c r="E20192" s="64"/>
    </row>
    <row r="20193" spans="5:5" x14ac:dyDescent="0.25">
      <c r="E20193"/>
    </row>
    <row r="20194" spans="5:5" x14ac:dyDescent="0.25">
      <c r="E20194" s="64"/>
    </row>
    <row r="20195" spans="5:5" x14ac:dyDescent="0.25">
      <c r="E20195" s="64"/>
    </row>
    <row r="20196" spans="5:5" x14ac:dyDescent="0.25">
      <c r="E20196" s="64"/>
    </row>
    <row r="20197" spans="5:5" x14ac:dyDescent="0.25">
      <c r="E20197" s="64"/>
    </row>
    <row r="20198" spans="5:5" x14ac:dyDescent="0.25">
      <c r="E20198" s="64"/>
    </row>
    <row r="20199" spans="5:5" x14ac:dyDescent="0.25">
      <c r="E20199" s="64"/>
    </row>
    <row r="20200" spans="5:5" x14ac:dyDescent="0.25">
      <c r="E20200" s="64"/>
    </row>
    <row r="20201" spans="5:5" x14ac:dyDescent="0.25">
      <c r="E20201" s="64"/>
    </row>
    <row r="20202" spans="5:5" x14ac:dyDescent="0.25">
      <c r="E20202" s="64"/>
    </row>
    <row r="20203" spans="5:5" x14ac:dyDescent="0.25">
      <c r="E20203" s="64"/>
    </row>
    <row r="20204" spans="5:5" x14ac:dyDescent="0.25">
      <c r="E20204" s="64"/>
    </row>
    <row r="20205" spans="5:5" x14ac:dyDescent="0.25">
      <c r="E20205" s="64"/>
    </row>
    <row r="20206" spans="5:5" x14ac:dyDescent="0.25">
      <c r="E20206" s="64"/>
    </row>
    <row r="20207" spans="5:5" x14ac:dyDescent="0.25">
      <c r="E20207" s="64"/>
    </row>
    <row r="20208" spans="5:5" x14ac:dyDescent="0.25">
      <c r="E20208" s="64"/>
    </row>
    <row r="20209" spans="5:5" x14ac:dyDescent="0.25">
      <c r="E20209" s="64"/>
    </row>
    <row r="20210" spans="5:5" x14ac:dyDescent="0.25">
      <c r="E20210" s="64"/>
    </row>
    <row r="20211" spans="5:5" x14ac:dyDescent="0.25">
      <c r="E20211" s="64"/>
    </row>
    <row r="20212" spans="5:5" x14ac:dyDescent="0.25">
      <c r="E20212" s="64"/>
    </row>
    <row r="20213" spans="5:5" x14ac:dyDescent="0.25">
      <c r="E20213" s="64"/>
    </row>
    <row r="20214" spans="5:5" x14ac:dyDescent="0.25">
      <c r="E20214" s="64"/>
    </row>
    <row r="20215" spans="5:5" x14ac:dyDescent="0.25">
      <c r="E20215" s="64"/>
    </row>
    <row r="20216" spans="5:5" x14ac:dyDescent="0.25">
      <c r="E20216"/>
    </row>
    <row r="20217" spans="5:5" x14ac:dyDescent="0.25">
      <c r="E20217"/>
    </row>
    <row r="20218" spans="5:5" x14ac:dyDescent="0.25">
      <c r="E20218" s="64"/>
    </row>
    <row r="20219" spans="5:5" x14ac:dyDescent="0.25">
      <c r="E20219" s="64"/>
    </row>
    <row r="20220" spans="5:5" x14ac:dyDescent="0.25">
      <c r="E20220" s="64"/>
    </row>
    <row r="20221" spans="5:5" x14ac:dyDescent="0.25">
      <c r="E20221" s="64"/>
    </row>
    <row r="20222" spans="5:5" x14ac:dyDescent="0.25">
      <c r="E20222" s="64"/>
    </row>
    <row r="20223" spans="5:5" x14ac:dyDescent="0.25">
      <c r="E20223" s="64"/>
    </row>
    <row r="20224" spans="5:5" x14ac:dyDescent="0.25">
      <c r="E20224"/>
    </row>
    <row r="20225" spans="5:5" x14ac:dyDescent="0.25">
      <c r="E20225" s="64"/>
    </row>
    <row r="20226" spans="5:5" x14ac:dyDescent="0.25">
      <c r="E20226" s="64"/>
    </row>
    <row r="20227" spans="5:5" x14ac:dyDescent="0.25">
      <c r="E20227" s="64"/>
    </row>
    <row r="20228" spans="5:5" x14ac:dyDescent="0.25">
      <c r="E20228" s="64"/>
    </row>
    <row r="20229" spans="5:5" x14ac:dyDescent="0.25">
      <c r="E20229" s="64"/>
    </row>
    <row r="20230" spans="5:5" x14ac:dyDescent="0.25">
      <c r="E20230" s="64"/>
    </row>
    <row r="20231" spans="5:5" x14ac:dyDescent="0.25">
      <c r="E20231"/>
    </row>
    <row r="20232" spans="5:5" x14ac:dyDescent="0.25">
      <c r="E20232" s="64"/>
    </row>
    <row r="20233" spans="5:5" x14ac:dyDescent="0.25">
      <c r="E20233" s="64"/>
    </row>
    <row r="20234" spans="5:5" x14ac:dyDescent="0.25">
      <c r="E20234"/>
    </row>
    <row r="20235" spans="5:5" x14ac:dyDescent="0.25">
      <c r="E20235" s="64"/>
    </row>
    <row r="20236" spans="5:5" x14ac:dyDescent="0.25">
      <c r="E20236" s="64"/>
    </row>
    <row r="20237" spans="5:5" x14ac:dyDescent="0.25">
      <c r="E20237" s="64"/>
    </row>
    <row r="20238" spans="5:5" x14ac:dyDescent="0.25">
      <c r="E20238" s="64"/>
    </row>
    <row r="20239" spans="5:5" x14ac:dyDescent="0.25">
      <c r="E20239"/>
    </row>
    <row r="20240" spans="5:5" x14ac:dyDescent="0.25">
      <c r="E20240" s="64"/>
    </row>
    <row r="20241" spans="5:5" x14ac:dyDescent="0.25">
      <c r="E20241"/>
    </row>
    <row r="20242" spans="5:5" x14ac:dyDescent="0.25">
      <c r="E20242" s="64"/>
    </row>
    <row r="20243" spans="5:5" x14ac:dyDescent="0.25">
      <c r="E20243" s="64"/>
    </row>
    <row r="20244" spans="5:5" x14ac:dyDescent="0.25">
      <c r="E20244" s="64"/>
    </row>
    <row r="20245" spans="5:5" x14ac:dyDescent="0.25">
      <c r="E20245" s="64"/>
    </row>
    <row r="20246" spans="5:5" x14ac:dyDescent="0.25">
      <c r="E20246" s="64"/>
    </row>
    <row r="20247" spans="5:5" x14ac:dyDescent="0.25">
      <c r="E20247" s="64"/>
    </row>
    <row r="20248" spans="5:5" x14ac:dyDescent="0.25">
      <c r="E20248" s="64"/>
    </row>
    <row r="20249" spans="5:5" x14ac:dyDescent="0.25">
      <c r="E20249" s="64"/>
    </row>
    <row r="20250" spans="5:5" x14ac:dyDescent="0.25">
      <c r="E20250" s="64"/>
    </row>
    <row r="20251" spans="5:5" x14ac:dyDescent="0.25">
      <c r="E20251" s="64"/>
    </row>
    <row r="20252" spans="5:5" x14ac:dyDescent="0.25">
      <c r="E20252" s="64"/>
    </row>
    <row r="20253" spans="5:5" x14ac:dyDescent="0.25">
      <c r="E20253" s="64"/>
    </row>
    <row r="20254" spans="5:5" x14ac:dyDescent="0.25">
      <c r="E20254" s="64"/>
    </row>
    <row r="20255" spans="5:5" x14ac:dyDescent="0.25">
      <c r="E20255" s="64"/>
    </row>
    <row r="20256" spans="5:5" x14ac:dyDescent="0.25">
      <c r="E20256" s="64"/>
    </row>
    <row r="20257" spans="5:5" x14ac:dyDescent="0.25">
      <c r="E20257" s="64"/>
    </row>
    <row r="20258" spans="5:5" x14ac:dyDescent="0.25">
      <c r="E20258" s="64"/>
    </row>
    <row r="20259" spans="5:5" x14ac:dyDescent="0.25">
      <c r="E20259" s="64"/>
    </row>
    <row r="20260" spans="5:5" x14ac:dyDescent="0.25">
      <c r="E20260" s="64"/>
    </row>
    <row r="20261" spans="5:5" x14ac:dyDescent="0.25">
      <c r="E20261" s="64"/>
    </row>
    <row r="20262" spans="5:5" x14ac:dyDescent="0.25">
      <c r="E20262" s="64"/>
    </row>
    <row r="20263" spans="5:5" x14ac:dyDescent="0.25">
      <c r="E20263" s="64"/>
    </row>
    <row r="20264" spans="5:5" x14ac:dyDescent="0.25">
      <c r="E20264" s="64"/>
    </row>
    <row r="20265" spans="5:5" x14ac:dyDescent="0.25">
      <c r="E20265" s="64"/>
    </row>
    <row r="20266" spans="5:5" x14ac:dyDescent="0.25">
      <c r="E20266" s="64"/>
    </row>
    <row r="20267" spans="5:5" x14ac:dyDescent="0.25">
      <c r="E20267" s="64"/>
    </row>
    <row r="20268" spans="5:5" x14ac:dyDescent="0.25">
      <c r="E20268" s="64"/>
    </row>
    <row r="20269" spans="5:5" x14ac:dyDescent="0.25">
      <c r="E20269" s="64"/>
    </row>
    <row r="20270" spans="5:5" x14ac:dyDescent="0.25">
      <c r="E20270" s="64"/>
    </row>
    <row r="20271" spans="5:5" x14ac:dyDescent="0.25">
      <c r="E20271" s="64"/>
    </row>
    <row r="20272" spans="5:5" x14ac:dyDescent="0.25">
      <c r="E20272" s="64"/>
    </row>
    <row r="20273" spans="5:5" x14ac:dyDescent="0.25">
      <c r="E20273" s="64"/>
    </row>
    <row r="20274" spans="5:5" x14ac:dyDescent="0.25">
      <c r="E20274" s="64"/>
    </row>
    <row r="20275" spans="5:5" x14ac:dyDescent="0.25">
      <c r="E20275" s="64"/>
    </row>
    <row r="20276" spans="5:5" x14ac:dyDescent="0.25">
      <c r="E20276" s="64"/>
    </row>
    <row r="20277" spans="5:5" x14ac:dyDescent="0.25">
      <c r="E20277" s="64"/>
    </row>
    <row r="20278" spans="5:5" x14ac:dyDescent="0.25">
      <c r="E20278" s="64"/>
    </row>
    <row r="20279" spans="5:5" x14ac:dyDescent="0.25">
      <c r="E20279" s="64"/>
    </row>
    <row r="20280" spans="5:5" x14ac:dyDescent="0.25">
      <c r="E20280" s="64"/>
    </row>
    <row r="20281" spans="5:5" x14ac:dyDescent="0.25">
      <c r="E20281"/>
    </row>
    <row r="20282" spans="5:5" x14ac:dyDescent="0.25">
      <c r="E20282" s="64"/>
    </row>
    <row r="20283" spans="5:5" x14ac:dyDescent="0.25">
      <c r="E20283"/>
    </row>
    <row r="20284" spans="5:5" x14ac:dyDescent="0.25">
      <c r="E20284" s="64"/>
    </row>
    <row r="20285" spans="5:5" x14ac:dyDescent="0.25">
      <c r="E20285" s="64"/>
    </row>
    <row r="20286" spans="5:5" x14ac:dyDescent="0.25">
      <c r="E20286"/>
    </row>
    <row r="20287" spans="5:5" x14ac:dyDescent="0.25">
      <c r="E20287" s="64"/>
    </row>
    <row r="20288" spans="5:5" x14ac:dyDescent="0.25">
      <c r="E20288" s="64"/>
    </row>
    <row r="20289" spans="5:5" x14ac:dyDescent="0.25">
      <c r="E20289" s="64"/>
    </row>
    <row r="20290" spans="5:5" x14ac:dyDescent="0.25">
      <c r="E20290" s="64"/>
    </row>
    <row r="20291" spans="5:5" x14ac:dyDescent="0.25">
      <c r="E20291" s="64"/>
    </row>
    <row r="20292" spans="5:5" x14ac:dyDescent="0.25">
      <c r="E20292" s="64"/>
    </row>
    <row r="20293" spans="5:5" x14ac:dyDescent="0.25">
      <c r="E20293" s="64"/>
    </row>
    <row r="20294" spans="5:5" x14ac:dyDescent="0.25">
      <c r="E20294" s="64"/>
    </row>
    <row r="20295" spans="5:5" x14ac:dyDescent="0.25">
      <c r="E20295" s="64"/>
    </row>
    <row r="20296" spans="5:5" x14ac:dyDescent="0.25">
      <c r="E20296" s="64"/>
    </row>
    <row r="20297" spans="5:5" x14ac:dyDescent="0.25">
      <c r="E20297" s="64"/>
    </row>
    <row r="20298" spans="5:5" x14ac:dyDescent="0.25">
      <c r="E20298" s="64"/>
    </row>
    <row r="20299" spans="5:5" x14ac:dyDescent="0.25">
      <c r="E20299" s="64"/>
    </row>
    <row r="20300" spans="5:5" x14ac:dyDescent="0.25">
      <c r="E20300" s="64"/>
    </row>
    <row r="20301" spans="5:5" x14ac:dyDescent="0.25">
      <c r="E20301" s="64"/>
    </row>
    <row r="20302" spans="5:5" x14ac:dyDescent="0.25">
      <c r="E20302" s="64"/>
    </row>
    <row r="20303" spans="5:5" x14ac:dyDescent="0.25">
      <c r="E20303" s="64"/>
    </row>
    <row r="20304" spans="5:5" x14ac:dyDescent="0.25">
      <c r="E20304" s="64"/>
    </row>
    <row r="20305" spans="5:5" x14ac:dyDescent="0.25">
      <c r="E20305" s="64"/>
    </row>
    <row r="20306" spans="5:5" x14ac:dyDescent="0.25">
      <c r="E20306" s="64"/>
    </row>
    <row r="20307" spans="5:5" x14ac:dyDescent="0.25">
      <c r="E20307" s="64"/>
    </row>
    <row r="20308" spans="5:5" x14ac:dyDescent="0.25">
      <c r="E20308" s="64"/>
    </row>
    <row r="20309" spans="5:5" x14ac:dyDescent="0.25">
      <c r="E20309" s="64"/>
    </row>
    <row r="20310" spans="5:5" x14ac:dyDescent="0.25">
      <c r="E20310" s="64"/>
    </row>
    <row r="20311" spans="5:5" x14ac:dyDescent="0.25">
      <c r="E20311" s="64"/>
    </row>
    <row r="20312" spans="5:5" x14ac:dyDescent="0.25">
      <c r="E20312" s="64"/>
    </row>
    <row r="20313" spans="5:5" x14ac:dyDescent="0.25">
      <c r="E20313" s="64"/>
    </row>
    <row r="20314" spans="5:5" x14ac:dyDescent="0.25">
      <c r="E20314" s="64"/>
    </row>
    <row r="20315" spans="5:5" x14ac:dyDescent="0.25">
      <c r="E20315" s="64"/>
    </row>
    <row r="20316" spans="5:5" x14ac:dyDescent="0.25">
      <c r="E20316" s="64"/>
    </row>
    <row r="20317" spans="5:5" x14ac:dyDescent="0.25">
      <c r="E20317" s="64"/>
    </row>
    <row r="20318" spans="5:5" x14ac:dyDescent="0.25">
      <c r="E20318" s="64"/>
    </row>
    <row r="20319" spans="5:5" x14ac:dyDescent="0.25">
      <c r="E20319" s="64"/>
    </row>
    <row r="20320" spans="5:5" x14ac:dyDescent="0.25">
      <c r="E20320" s="64"/>
    </row>
    <row r="20321" spans="5:5" x14ac:dyDescent="0.25">
      <c r="E20321" s="64"/>
    </row>
    <row r="20322" spans="5:5" x14ac:dyDescent="0.25">
      <c r="E20322" s="64"/>
    </row>
    <row r="20323" spans="5:5" x14ac:dyDescent="0.25">
      <c r="E20323" s="64"/>
    </row>
    <row r="20324" spans="5:5" x14ac:dyDescent="0.25">
      <c r="E20324"/>
    </row>
    <row r="20325" spans="5:5" x14ac:dyDescent="0.25">
      <c r="E20325" s="64"/>
    </row>
    <row r="20326" spans="5:5" x14ac:dyDescent="0.25">
      <c r="E20326"/>
    </row>
    <row r="20327" spans="5:5" x14ac:dyDescent="0.25">
      <c r="E20327" s="64"/>
    </row>
    <row r="20328" spans="5:5" x14ac:dyDescent="0.25">
      <c r="E20328" s="64"/>
    </row>
    <row r="20329" spans="5:5" x14ac:dyDescent="0.25">
      <c r="E20329" s="64"/>
    </row>
    <row r="20330" spans="5:5" x14ac:dyDescent="0.25">
      <c r="E20330" s="64"/>
    </row>
    <row r="20331" spans="5:5" x14ac:dyDescent="0.25">
      <c r="E20331"/>
    </row>
    <row r="20332" spans="5:5" x14ac:dyDescent="0.25">
      <c r="E20332" s="64"/>
    </row>
    <row r="20333" spans="5:5" x14ac:dyDescent="0.25">
      <c r="E20333" s="64"/>
    </row>
    <row r="20334" spans="5:5" x14ac:dyDescent="0.25">
      <c r="E20334" s="64"/>
    </row>
    <row r="20335" spans="5:5" x14ac:dyDescent="0.25">
      <c r="E20335"/>
    </row>
    <row r="20336" spans="5:5" x14ac:dyDescent="0.25">
      <c r="E20336" s="64"/>
    </row>
    <row r="20337" spans="5:5" x14ac:dyDescent="0.25">
      <c r="E20337"/>
    </row>
    <row r="20338" spans="5:5" x14ac:dyDescent="0.25">
      <c r="E20338" s="64"/>
    </row>
    <row r="20339" spans="5:5" x14ac:dyDescent="0.25">
      <c r="E20339" s="64"/>
    </row>
    <row r="20340" spans="5:5" x14ac:dyDescent="0.25">
      <c r="E20340" s="64"/>
    </row>
    <row r="20341" spans="5:5" x14ac:dyDescent="0.25">
      <c r="E20341" s="64"/>
    </row>
    <row r="20342" spans="5:5" x14ac:dyDescent="0.25">
      <c r="E20342" s="64"/>
    </row>
    <row r="20343" spans="5:5" x14ac:dyDescent="0.25">
      <c r="E20343" s="64"/>
    </row>
    <row r="20344" spans="5:5" x14ac:dyDescent="0.25">
      <c r="E20344" s="64"/>
    </row>
    <row r="20345" spans="5:5" x14ac:dyDescent="0.25">
      <c r="E20345" s="64"/>
    </row>
    <row r="20346" spans="5:5" x14ac:dyDescent="0.25">
      <c r="E20346" s="64"/>
    </row>
    <row r="20347" spans="5:5" x14ac:dyDescent="0.25">
      <c r="E20347" s="64"/>
    </row>
    <row r="20348" spans="5:5" x14ac:dyDescent="0.25">
      <c r="E20348" s="64"/>
    </row>
    <row r="20349" spans="5:5" x14ac:dyDescent="0.25">
      <c r="E20349" s="64"/>
    </row>
    <row r="20350" spans="5:5" x14ac:dyDescent="0.25">
      <c r="E20350" s="64"/>
    </row>
    <row r="20351" spans="5:5" x14ac:dyDescent="0.25">
      <c r="E20351" s="64"/>
    </row>
    <row r="20352" spans="5:5" x14ac:dyDescent="0.25">
      <c r="E20352" s="64"/>
    </row>
    <row r="20353" spans="5:5" x14ac:dyDescent="0.25">
      <c r="E20353" s="64"/>
    </row>
    <row r="20354" spans="5:5" x14ac:dyDescent="0.25">
      <c r="E20354" s="64"/>
    </row>
    <row r="20355" spans="5:5" x14ac:dyDescent="0.25">
      <c r="E20355" s="64"/>
    </row>
    <row r="20356" spans="5:5" x14ac:dyDescent="0.25">
      <c r="E20356" s="64"/>
    </row>
    <row r="20357" spans="5:5" x14ac:dyDescent="0.25">
      <c r="E20357" s="64"/>
    </row>
    <row r="20358" spans="5:5" x14ac:dyDescent="0.25">
      <c r="E20358" s="64"/>
    </row>
    <row r="20359" spans="5:5" x14ac:dyDescent="0.25">
      <c r="E20359" s="64"/>
    </row>
    <row r="20360" spans="5:5" x14ac:dyDescent="0.25">
      <c r="E20360"/>
    </row>
    <row r="20361" spans="5:5" x14ac:dyDescent="0.25">
      <c r="E20361" s="64"/>
    </row>
    <row r="20362" spans="5:5" x14ac:dyDescent="0.25">
      <c r="E20362" s="64"/>
    </row>
    <row r="20363" spans="5:5" x14ac:dyDescent="0.25">
      <c r="E20363" s="64"/>
    </row>
    <row r="20364" spans="5:5" x14ac:dyDescent="0.25">
      <c r="E20364" s="64"/>
    </row>
    <row r="20365" spans="5:5" x14ac:dyDescent="0.25">
      <c r="E20365" s="64"/>
    </row>
    <row r="20366" spans="5:5" x14ac:dyDescent="0.25">
      <c r="E20366" s="64"/>
    </row>
    <row r="20367" spans="5:5" x14ac:dyDescent="0.25">
      <c r="E20367" s="64"/>
    </row>
    <row r="20368" spans="5:5" x14ac:dyDescent="0.25">
      <c r="E20368" s="64"/>
    </row>
    <row r="20369" spans="5:5" x14ac:dyDescent="0.25">
      <c r="E20369" s="64"/>
    </row>
    <row r="20370" spans="5:5" x14ac:dyDescent="0.25">
      <c r="E20370" s="64"/>
    </row>
    <row r="20371" spans="5:5" x14ac:dyDescent="0.25">
      <c r="E20371"/>
    </row>
    <row r="20372" spans="5:5" x14ac:dyDescent="0.25">
      <c r="E20372" s="64"/>
    </row>
    <row r="20373" spans="5:5" x14ac:dyDescent="0.25">
      <c r="E20373"/>
    </row>
    <row r="20374" spans="5:5" x14ac:dyDescent="0.25">
      <c r="E20374" s="64"/>
    </row>
    <row r="20375" spans="5:5" x14ac:dyDescent="0.25">
      <c r="E20375" s="64"/>
    </row>
    <row r="20376" spans="5:5" x14ac:dyDescent="0.25">
      <c r="E20376"/>
    </row>
    <row r="20377" spans="5:5" x14ac:dyDescent="0.25">
      <c r="E20377"/>
    </row>
    <row r="20378" spans="5:5" x14ac:dyDescent="0.25">
      <c r="E20378" s="64"/>
    </row>
    <row r="20379" spans="5:5" x14ac:dyDescent="0.25">
      <c r="E20379"/>
    </row>
    <row r="20380" spans="5:5" x14ac:dyDescent="0.25">
      <c r="E20380" s="64"/>
    </row>
    <row r="20381" spans="5:5" x14ac:dyDescent="0.25">
      <c r="E20381" s="64"/>
    </row>
    <row r="20382" spans="5:5" x14ac:dyDescent="0.25">
      <c r="E20382" s="64"/>
    </row>
    <row r="20383" spans="5:5" x14ac:dyDescent="0.25">
      <c r="E20383" s="64"/>
    </row>
    <row r="20384" spans="5:5" x14ac:dyDescent="0.25">
      <c r="E20384" s="64"/>
    </row>
    <row r="20385" spans="5:5" x14ac:dyDescent="0.25">
      <c r="E20385" s="64"/>
    </row>
    <row r="20386" spans="5:5" x14ac:dyDescent="0.25">
      <c r="E20386" s="64"/>
    </row>
    <row r="20387" spans="5:5" x14ac:dyDescent="0.25">
      <c r="E20387" s="64"/>
    </row>
    <row r="20388" spans="5:5" x14ac:dyDescent="0.25">
      <c r="E20388"/>
    </row>
    <row r="20389" spans="5:5" x14ac:dyDescent="0.25">
      <c r="E20389" s="64"/>
    </row>
    <row r="20390" spans="5:5" x14ac:dyDescent="0.25">
      <c r="E20390" s="64"/>
    </row>
    <row r="20391" spans="5:5" x14ac:dyDescent="0.25">
      <c r="E20391" s="64"/>
    </row>
    <row r="20392" spans="5:5" x14ac:dyDescent="0.25">
      <c r="E20392" s="64"/>
    </row>
    <row r="20393" spans="5:5" x14ac:dyDescent="0.25">
      <c r="E20393" s="64"/>
    </row>
    <row r="20394" spans="5:5" x14ac:dyDescent="0.25">
      <c r="E20394" s="64"/>
    </row>
    <row r="20395" spans="5:5" x14ac:dyDescent="0.25">
      <c r="E20395" s="64"/>
    </row>
    <row r="20396" spans="5:5" x14ac:dyDescent="0.25">
      <c r="E20396" s="64"/>
    </row>
    <row r="20397" spans="5:5" x14ac:dyDescent="0.25">
      <c r="E20397" s="64"/>
    </row>
    <row r="20398" spans="5:5" x14ac:dyDescent="0.25">
      <c r="E20398" s="64"/>
    </row>
    <row r="20399" spans="5:5" x14ac:dyDescent="0.25">
      <c r="E20399" s="64"/>
    </row>
    <row r="20400" spans="5:5" x14ac:dyDescent="0.25">
      <c r="E20400" s="64"/>
    </row>
    <row r="20401" spans="5:5" x14ac:dyDescent="0.25">
      <c r="E20401" s="64"/>
    </row>
    <row r="20402" spans="5:5" x14ac:dyDescent="0.25">
      <c r="E20402" s="64"/>
    </row>
    <row r="20403" spans="5:5" x14ac:dyDescent="0.25">
      <c r="E20403" s="64"/>
    </row>
    <row r="20404" spans="5:5" x14ac:dyDescent="0.25">
      <c r="E20404" s="64"/>
    </row>
    <row r="20405" spans="5:5" x14ac:dyDescent="0.25">
      <c r="E20405" s="64"/>
    </row>
    <row r="20406" spans="5:5" x14ac:dyDescent="0.25">
      <c r="E20406" s="64"/>
    </row>
    <row r="20407" spans="5:5" x14ac:dyDescent="0.25">
      <c r="E20407" s="64"/>
    </row>
    <row r="20408" spans="5:5" x14ac:dyDescent="0.25">
      <c r="E20408" s="64"/>
    </row>
    <row r="20409" spans="5:5" x14ac:dyDescent="0.25">
      <c r="E20409" s="64"/>
    </row>
    <row r="20410" spans="5:5" x14ac:dyDescent="0.25">
      <c r="E20410" s="64"/>
    </row>
    <row r="20411" spans="5:5" x14ac:dyDescent="0.25">
      <c r="E20411" s="64"/>
    </row>
    <row r="20412" spans="5:5" x14ac:dyDescent="0.25">
      <c r="E20412" s="64"/>
    </row>
    <row r="20413" spans="5:5" x14ac:dyDescent="0.25">
      <c r="E20413" s="64"/>
    </row>
    <row r="20414" spans="5:5" x14ac:dyDescent="0.25">
      <c r="E20414" s="64"/>
    </row>
    <row r="20415" spans="5:5" x14ac:dyDescent="0.25">
      <c r="E20415" s="64"/>
    </row>
    <row r="20416" spans="5:5" x14ac:dyDescent="0.25">
      <c r="E20416" s="64"/>
    </row>
    <row r="20417" spans="5:5" x14ac:dyDescent="0.25">
      <c r="E20417" s="64"/>
    </row>
    <row r="20418" spans="5:5" x14ac:dyDescent="0.25">
      <c r="E20418" s="64"/>
    </row>
    <row r="20419" spans="5:5" x14ac:dyDescent="0.25">
      <c r="E20419" s="64"/>
    </row>
    <row r="20420" spans="5:5" x14ac:dyDescent="0.25">
      <c r="E20420" s="64"/>
    </row>
    <row r="20421" spans="5:5" x14ac:dyDescent="0.25">
      <c r="E20421"/>
    </row>
    <row r="20422" spans="5:5" x14ac:dyDescent="0.25">
      <c r="E20422" s="64"/>
    </row>
    <row r="20423" spans="5:5" x14ac:dyDescent="0.25">
      <c r="E20423" s="64"/>
    </row>
    <row r="20424" spans="5:5" x14ac:dyDescent="0.25">
      <c r="E20424" s="64"/>
    </row>
    <row r="20425" spans="5:5" x14ac:dyDescent="0.25">
      <c r="E20425"/>
    </row>
    <row r="20426" spans="5:5" x14ac:dyDescent="0.25">
      <c r="E20426" s="64"/>
    </row>
    <row r="20427" spans="5:5" x14ac:dyDescent="0.25">
      <c r="E20427" s="64"/>
    </row>
    <row r="20428" spans="5:5" x14ac:dyDescent="0.25">
      <c r="E20428" s="64"/>
    </row>
    <row r="20429" spans="5:5" x14ac:dyDescent="0.25">
      <c r="E20429" s="64"/>
    </row>
    <row r="20430" spans="5:5" x14ac:dyDescent="0.25">
      <c r="E20430" s="64"/>
    </row>
    <row r="20431" spans="5:5" x14ac:dyDescent="0.25">
      <c r="E20431" s="64"/>
    </row>
    <row r="20432" spans="5:5" x14ac:dyDescent="0.25">
      <c r="E20432" s="64"/>
    </row>
    <row r="20433" spans="5:5" x14ac:dyDescent="0.25">
      <c r="E20433" s="64"/>
    </row>
    <row r="20434" spans="5:5" x14ac:dyDescent="0.25">
      <c r="E20434" s="64"/>
    </row>
    <row r="20435" spans="5:5" x14ac:dyDescent="0.25">
      <c r="E20435" s="64"/>
    </row>
    <row r="20436" spans="5:5" x14ac:dyDescent="0.25">
      <c r="E20436" s="64"/>
    </row>
    <row r="20437" spans="5:5" x14ac:dyDescent="0.25">
      <c r="E20437" s="64"/>
    </row>
    <row r="20438" spans="5:5" x14ac:dyDescent="0.25">
      <c r="E20438" s="64"/>
    </row>
    <row r="20439" spans="5:5" x14ac:dyDescent="0.25">
      <c r="E20439" s="64"/>
    </row>
    <row r="20440" spans="5:5" x14ac:dyDescent="0.25">
      <c r="E20440" s="64"/>
    </row>
    <row r="20441" spans="5:5" x14ac:dyDescent="0.25">
      <c r="E20441" s="64"/>
    </row>
    <row r="20442" spans="5:5" x14ac:dyDescent="0.25">
      <c r="E20442"/>
    </row>
    <row r="20443" spans="5:5" x14ac:dyDescent="0.25">
      <c r="E20443"/>
    </row>
    <row r="20444" spans="5:5" x14ac:dyDescent="0.25">
      <c r="E20444" s="64"/>
    </row>
    <row r="20445" spans="5:5" x14ac:dyDescent="0.25">
      <c r="E20445" s="64"/>
    </row>
    <row r="20446" spans="5:5" x14ac:dyDescent="0.25">
      <c r="E20446"/>
    </row>
    <row r="20447" spans="5:5" x14ac:dyDescent="0.25">
      <c r="E20447" s="64"/>
    </row>
    <row r="20448" spans="5:5" x14ac:dyDescent="0.25">
      <c r="E20448" s="64"/>
    </row>
    <row r="20449" spans="5:5" x14ac:dyDescent="0.25">
      <c r="E20449"/>
    </row>
    <row r="20450" spans="5:5" x14ac:dyDescent="0.25">
      <c r="E20450" s="64"/>
    </row>
    <row r="20451" spans="5:5" x14ac:dyDescent="0.25">
      <c r="E20451" s="64"/>
    </row>
    <row r="20452" spans="5:5" x14ac:dyDescent="0.25">
      <c r="E20452"/>
    </row>
    <row r="20453" spans="5:5" x14ac:dyDescent="0.25">
      <c r="E20453" s="64"/>
    </row>
    <row r="20454" spans="5:5" x14ac:dyDescent="0.25">
      <c r="E20454"/>
    </row>
    <row r="20455" spans="5:5" x14ac:dyDescent="0.25">
      <c r="E20455" s="64"/>
    </row>
    <row r="20456" spans="5:5" x14ac:dyDescent="0.25">
      <c r="E20456" s="64"/>
    </row>
    <row r="20457" spans="5:5" x14ac:dyDescent="0.25">
      <c r="E20457" s="64"/>
    </row>
    <row r="20458" spans="5:5" x14ac:dyDescent="0.25">
      <c r="E20458" s="64"/>
    </row>
    <row r="20459" spans="5:5" x14ac:dyDescent="0.25">
      <c r="E20459" s="64"/>
    </row>
    <row r="20460" spans="5:5" x14ac:dyDescent="0.25">
      <c r="E20460" s="64"/>
    </row>
    <row r="20461" spans="5:5" x14ac:dyDescent="0.25">
      <c r="E20461" s="64"/>
    </row>
    <row r="20462" spans="5:5" x14ac:dyDescent="0.25">
      <c r="E20462" s="64"/>
    </row>
    <row r="20463" spans="5:5" x14ac:dyDescent="0.25">
      <c r="E20463" s="64"/>
    </row>
    <row r="20464" spans="5:5" x14ac:dyDescent="0.25">
      <c r="E20464" s="64"/>
    </row>
    <row r="20465" spans="5:5" x14ac:dyDescent="0.25">
      <c r="E20465" s="64"/>
    </row>
    <row r="20466" spans="5:5" x14ac:dyDescent="0.25">
      <c r="E20466" s="64"/>
    </row>
    <row r="20467" spans="5:5" x14ac:dyDescent="0.25">
      <c r="E20467" s="64"/>
    </row>
    <row r="20468" spans="5:5" x14ac:dyDescent="0.25">
      <c r="E20468"/>
    </row>
    <row r="20469" spans="5:5" x14ac:dyDescent="0.25">
      <c r="E20469" s="64"/>
    </row>
    <row r="20470" spans="5:5" x14ac:dyDescent="0.25">
      <c r="E20470" s="64"/>
    </row>
    <row r="20471" spans="5:5" x14ac:dyDescent="0.25">
      <c r="E20471" s="64"/>
    </row>
    <row r="20472" spans="5:5" x14ac:dyDescent="0.25">
      <c r="E20472" s="64"/>
    </row>
    <row r="20473" spans="5:5" x14ac:dyDescent="0.25">
      <c r="E20473" s="64"/>
    </row>
    <row r="20474" spans="5:5" x14ac:dyDescent="0.25">
      <c r="E20474" s="64"/>
    </row>
    <row r="20475" spans="5:5" x14ac:dyDescent="0.25">
      <c r="E20475" s="64"/>
    </row>
    <row r="20476" spans="5:5" x14ac:dyDescent="0.25">
      <c r="E20476" s="64"/>
    </row>
    <row r="20477" spans="5:5" x14ac:dyDescent="0.25">
      <c r="E20477" s="64"/>
    </row>
    <row r="20478" spans="5:5" x14ac:dyDescent="0.25">
      <c r="E20478" s="64"/>
    </row>
    <row r="20479" spans="5:5" x14ac:dyDescent="0.25">
      <c r="E20479" s="64"/>
    </row>
    <row r="20480" spans="5:5" x14ac:dyDescent="0.25">
      <c r="E20480" s="64"/>
    </row>
    <row r="20481" spans="5:5" x14ac:dyDescent="0.25">
      <c r="E20481" s="64"/>
    </row>
    <row r="20482" spans="5:5" x14ac:dyDescent="0.25">
      <c r="E20482" s="64"/>
    </row>
    <row r="20483" spans="5:5" x14ac:dyDescent="0.25">
      <c r="E20483" s="64"/>
    </row>
    <row r="20484" spans="5:5" x14ac:dyDescent="0.25">
      <c r="E20484" s="64"/>
    </row>
    <row r="20485" spans="5:5" x14ac:dyDescent="0.25">
      <c r="E20485" s="64"/>
    </row>
    <row r="20486" spans="5:5" x14ac:dyDescent="0.25">
      <c r="E20486" s="64"/>
    </row>
    <row r="20487" spans="5:5" x14ac:dyDescent="0.25">
      <c r="E20487" s="64"/>
    </row>
    <row r="20488" spans="5:5" x14ac:dyDescent="0.25">
      <c r="E20488" s="64"/>
    </row>
    <row r="20489" spans="5:5" x14ac:dyDescent="0.25">
      <c r="E20489" s="64"/>
    </row>
    <row r="20490" spans="5:5" x14ac:dyDescent="0.25">
      <c r="E20490" s="64"/>
    </row>
    <row r="20491" spans="5:5" x14ac:dyDescent="0.25">
      <c r="E20491" s="64"/>
    </row>
    <row r="20492" spans="5:5" x14ac:dyDescent="0.25">
      <c r="E20492" s="64"/>
    </row>
    <row r="20493" spans="5:5" x14ac:dyDescent="0.25">
      <c r="E20493" s="64"/>
    </row>
    <row r="20494" spans="5:5" x14ac:dyDescent="0.25">
      <c r="E20494" s="64"/>
    </row>
    <row r="20495" spans="5:5" x14ac:dyDescent="0.25">
      <c r="E20495" s="64"/>
    </row>
    <row r="20496" spans="5:5" x14ac:dyDescent="0.25">
      <c r="E20496" s="64"/>
    </row>
    <row r="20497" spans="5:5" x14ac:dyDescent="0.25">
      <c r="E20497" s="64"/>
    </row>
    <row r="20498" spans="5:5" x14ac:dyDescent="0.25">
      <c r="E20498" s="64"/>
    </row>
    <row r="20499" spans="5:5" x14ac:dyDescent="0.25">
      <c r="E20499" s="64"/>
    </row>
    <row r="20500" spans="5:5" x14ac:dyDescent="0.25">
      <c r="E20500" s="64"/>
    </row>
    <row r="20501" spans="5:5" x14ac:dyDescent="0.25">
      <c r="E20501" s="64"/>
    </row>
    <row r="20502" spans="5:5" x14ac:dyDescent="0.25">
      <c r="E20502" s="64"/>
    </row>
    <row r="20503" spans="5:5" x14ac:dyDescent="0.25">
      <c r="E20503" s="64"/>
    </row>
    <row r="20504" spans="5:5" x14ac:dyDescent="0.25">
      <c r="E20504" s="64"/>
    </row>
    <row r="20505" spans="5:5" x14ac:dyDescent="0.25">
      <c r="E20505" s="64"/>
    </row>
    <row r="20506" spans="5:5" x14ac:dyDescent="0.25">
      <c r="E20506" s="64"/>
    </row>
    <row r="20507" spans="5:5" x14ac:dyDescent="0.25">
      <c r="E20507" s="64"/>
    </row>
    <row r="20508" spans="5:5" x14ac:dyDescent="0.25">
      <c r="E20508" s="64"/>
    </row>
    <row r="20509" spans="5:5" x14ac:dyDescent="0.25">
      <c r="E20509" s="64"/>
    </row>
    <row r="20510" spans="5:5" x14ac:dyDescent="0.25">
      <c r="E20510" s="64"/>
    </row>
    <row r="20511" spans="5:5" x14ac:dyDescent="0.25">
      <c r="E20511" s="64"/>
    </row>
    <row r="20512" spans="5:5" x14ac:dyDescent="0.25">
      <c r="E20512" s="64"/>
    </row>
    <row r="20513" spans="5:5" x14ac:dyDescent="0.25">
      <c r="E20513" s="64"/>
    </row>
    <row r="20514" spans="5:5" x14ac:dyDescent="0.25">
      <c r="E20514" s="64"/>
    </row>
    <row r="20515" spans="5:5" x14ac:dyDescent="0.25">
      <c r="E20515" s="64"/>
    </row>
    <row r="20516" spans="5:5" x14ac:dyDescent="0.25">
      <c r="E20516"/>
    </row>
    <row r="20517" spans="5:5" x14ac:dyDescent="0.25">
      <c r="E20517" s="64"/>
    </row>
    <row r="20518" spans="5:5" x14ac:dyDescent="0.25">
      <c r="E20518" s="64"/>
    </row>
    <row r="20519" spans="5:5" x14ac:dyDescent="0.25">
      <c r="E20519" s="64"/>
    </row>
    <row r="20520" spans="5:5" x14ac:dyDescent="0.25">
      <c r="E20520" s="64"/>
    </row>
    <row r="20521" spans="5:5" x14ac:dyDescent="0.25">
      <c r="E20521" s="64"/>
    </row>
    <row r="20522" spans="5:5" x14ac:dyDescent="0.25">
      <c r="E20522" s="64"/>
    </row>
    <row r="20523" spans="5:5" x14ac:dyDescent="0.25">
      <c r="E20523"/>
    </row>
    <row r="20524" spans="5:5" x14ac:dyDescent="0.25">
      <c r="E20524" s="64"/>
    </row>
    <row r="20525" spans="5:5" x14ac:dyDescent="0.25">
      <c r="E20525" s="64"/>
    </row>
    <row r="20526" spans="5:5" x14ac:dyDescent="0.25">
      <c r="E20526" s="64"/>
    </row>
    <row r="20527" spans="5:5" x14ac:dyDescent="0.25">
      <c r="E20527" s="64"/>
    </row>
    <row r="20528" spans="5:5" x14ac:dyDescent="0.25">
      <c r="E20528" s="64"/>
    </row>
    <row r="20529" spans="5:5" x14ac:dyDescent="0.25">
      <c r="E20529" s="64"/>
    </row>
    <row r="20530" spans="5:5" x14ac:dyDescent="0.25">
      <c r="E20530" s="64"/>
    </row>
    <row r="20531" spans="5:5" x14ac:dyDescent="0.25">
      <c r="E20531"/>
    </row>
    <row r="20532" spans="5:5" x14ac:dyDescent="0.25">
      <c r="E20532" s="64"/>
    </row>
    <row r="20533" spans="5:5" x14ac:dyDescent="0.25">
      <c r="E20533" s="64"/>
    </row>
    <row r="20534" spans="5:5" x14ac:dyDescent="0.25">
      <c r="E20534" s="64"/>
    </row>
    <row r="20535" spans="5:5" x14ac:dyDescent="0.25">
      <c r="E20535" s="64"/>
    </row>
    <row r="20536" spans="5:5" x14ac:dyDescent="0.25">
      <c r="E20536" s="64"/>
    </row>
    <row r="20537" spans="5:5" x14ac:dyDescent="0.25">
      <c r="E20537"/>
    </row>
    <row r="20538" spans="5:5" x14ac:dyDescent="0.25">
      <c r="E20538" s="64"/>
    </row>
    <row r="20539" spans="5:5" x14ac:dyDescent="0.25">
      <c r="E20539" s="64"/>
    </row>
    <row r="20540" spans="5:5" x14ac:dyDescent="0.25">
      <c r="E20540" s="64"/>
    </row>
    <row r="20541" spans="5:5" x14ac:dyDescent="0.25">
      <c r="E20541" s="64"/>
    </row>
    <row r="20542" spans="5:5" x14ac:dyDescent="0.25">
      <c r="E20542" s="64"/>
    </row>
    <row r="20543" spans="5:5" x14ac:dyDescent="0.25">
      <c r="E20543" s="64"/>
    </row>
    <row r="20544" spans="5:5" x14ac:dyDescent="0.25">
      <c r="E20544" s="64"/>
    </row>
    <row r="20545" spans="5:5" x14ac:dyDescent="0.25">
      <c r="E20545" s="64"/>
    </row>
    <row r="20546" spans="5:5" x14ac:dyDescent="0.25">
      <c r="E20546" s="64"/>
    </row>
    <row r="20547" spans="5:5" x14ac:dyDescent="0.25">
      <c r="E20547" s="64"/>
    </row>
    <row r="20548" spans="5:5" x14ac:dyDescent="0.25">
      <c r="E20548" s="64"/>
    </row>
    <row r="20549" spans="5:5" x14ac:dyDescent="0.25">
      <c r="E20549" s="64"/>
    </row>
    <row r="20550" spans="5:5" x14ac:dyDescent="0.25">
      <c r="E20550" s="64"/>
    </row>
    <row r="20551" spans="5:5" x14ac:dyDescent="0.25">
      <c r="E20551" s="64"/>
    </row>
    <row r="20552" spans="5:5" x14ac:dyDescent="0.25">
      <c r="E20552" s="64"/>
    </row>
    <row r="20553" spans="5:5" x14ac:dyDescent="0.25">
      <c r="E20553" s="64"/>
    </row>
    <row r="20554" spans="5:5" x14ac:dyDescent="0.25">
      <c r="E20554" s="64"/>
    </row>
    <row r="20555" spans="5:5" x14ac:dyDescent="0.25">
      <c r="E20555" s="64"/>
    </row>
    <row r="20556" spans="5:5" x14ac:dyDescent="0.25">
      <c r="E20556"/>
    </row>
    <row r="20557" spans="5:5" x14ac:dyDescent="0.25">
      <c r="E20557" s="64"/>
    </row>
    <row r="20558" spans="5:5" x14ac:dyDescent="0.25">
      <c r="E20558" s="64"/>
    </row>
    <row r="20559" spans="5:5" x14ac:dyDescent="0.25">
      <c r="E20559" s="64"/>
    </row>
    <row r="20560" spans="5:5" x14ac:dyDescent="0.25">
      <c r="E20560" s="64"/>
    </row>
    <row r="20561" spans="5:5" x14ac:dyDescent="0.25">
      <c r="E20561" s="64"/>
    </row>
    <row r="20562" spans="5:5" x14ac:dyDescent="0.25">
      <c r="E20562" s="64"/>
    </row>
    <row r="20563" spans="5:5" x14ac:dyDescent="0.25">
      <c r="E20563" s="64"/>
    </row>
    <row r="20564" spans="5:5" x14ac:dyDescent="0.25">
      <c r="E20564"/>
    </row>
    <row r="20565" spans="5:5" x14ac:dyDescent="0.25">
      <c r="E20565" s="64"/>
    </row>
    <row r="20566" spans="5:5" x14ac:dyDescent="0.25">
      <c r="E20566" s="64"/>
    </row>
    <row r="20567" spans="5:5" x14ac:dyDescent="0.25">
      <c r="E20567" s="64"/>
    </row>
    <row r="20568" spans="5:5" x14ac:dyDescent="0.25">
      <c r="E20568" s="64"/>
    </row>
    <row r="20569" spans="5:5" x14ac:dyDescent="0.25">
      <c r="E20569" s="64"/>
    </row>
    <row r="20570" spans="5:5" x14ac:dyDescent="0.25">
      <c r="E20570" s="64"/>
    </row>
    <row r="20571" spans="5:5" x14ac:dyDescent="0.25">
      <c r="E20571" s="64"/>
    </row>
    <row r="20572" spans="5:5" x14ac:dyDescent="0.25">
      <c r="E20572" s="64"/>
    </row>
    <row r="20573" spans="5:5" x14ac:dyDescent="0.25">
      <c r="E20573" s="64"/>
    </row>
    <row r="20574" spans="5:5" x14ac:dyDescent="0.25">
      <c r="E20574" s="64"/>
    </row>
    <row r="20575" spans="5:5" x14ac:dyDescent="0.25">
      <c r="E20575" s="64"/>
    </row>
    <row r="20576" spans="5:5" x14ac:dyDescent="0.25">
      <c r="E20576" s="64"/>
    </row>
    <row r="20577" spans="5:5" x14ac:dyDescent="0.25">
      <c r="E20577" s="64"/>
    </row>
    <row r="20578" spans="5:5" x14ac:dyDescent="0.25">
      <c r="E20578" s="64"/>
    </row>
    <row r="20579" spans="5:5" x14ac:dyDescent="0.25">
      <c r="E20579" s="64"/>
    </row>
    <row r="20580" spans="5:5" x14ac:dyDescent="0.25">
      <c r="E20580" s="64"/>
    </row>
    <row r="20581" spans="5:5" x14ac:dyDescent="0.25">
      <c r="E20581" s="64"/>
    </row>
    <row r="20582" spans="5:5" x14ac:dyDescent="0.25">
      <c r="E20582"/>
    </row>
    <row r="20583" spans="5:5" x14ac:dyDescent="0.25">
      <c r="E20583" s="64"/>
    </row>
    <row r="20584" spans="5:5" x14ac:dyDescent="0.25">
      <c r="E20584"/>
    </row>
    <row r="20585" spans="5:5" x14ac:dyDescent="0.25">
      <c r="E20585" s="64"/>
    </row>
    <row r="20586" spans="5:5" x14ac:dyDescent="0.25">
      <c r="E20586" s="64"/>
    </row>
    <row r="20587" spans="5:5" x14ac:dyDescent="0.25">
      <c r="E20587" s="64"/>
    </row>
    <row r="20588" spans="5:5" x14ac:dyDescent="0.25">
      <c r="E20588" s="64"/>
    </row>
    <row r="20589" spans="5:5" x14ac:dyDescent="0.25">
      <c r="E20589" s="64"/>
    </row>
    <row r="20590" spans="5:5" x14ac:dyDescent="0.25">
      <c r="E20590" s="64"/>
    </row>
    <row r="20591" spans="5:5" x14ac:dyDescent="0.25">
      <c r="E20591" s="64"/>
    </row>
    <row r="20592" spans="5:5" x14ac:dyDescent="0.25">
      <c r="E20592" s="64"/>
    </row>
    <row r="20593" spans="5:5" x14ac:dyDescent="0.25">
      <c r="E20593"/>
    </row>
    <row r="20594" spans="5:5" x14ac:dyDescent="0.25">
      <c r="E20594" s="64"/>
    </row>
    <row r="20595" spans="5:5" x14ac:dyDescent="0.25">
      <c r="E20595"/>
    </row>
    <row r="20596" spans="5:5" x14ac:dyDescent="0.25">
      <c r="E20596"/>
    </row>
    <row r="20597" spans="5:5" x14ac:dyDescent="0.25">
      <c r="E20597" s="64"/>
    </row>
    <row r="20598" spans="5:5" x14ac:dyDescent="0.25">
      <c r="E20598" s="64"/>
    </row>
    <row r="20599" spans="5:5" x14ac:dyDescent="0.25">
      <c r="E20599" s="64"/>
    </row>
    <row r="20600" spans="5:5" x14ac:dyDescent="0.25">
      <c r="E20600"/>
    </row>
    <row r="20601" spans="5:5" x14ac:dyDescent="0.25">
      <c r="E20601"/>
    </row>
    <row r="20602" spans="5:5" x14ac:dyDescent="0.25">
      <c r="E20602" s="64"/>
    </row>
    <row r="20603" spans="5:5" x14ac:dyDescent="0.25">
      <c r="E20603" s="64"/>
    </row>
    <row r="20604" spans="5:5" x14ac:dyDescent="0.25">
      <c r="E20604"/>
    </row>
    <row r="20605" spans="5:5" x14ac:dyDescent="0.25">
      <c r="E20605" s="64"/>
    </row>
    <row r="20606" spans="5:5" x14ac:dyDescent="0.25">
      <c r="E20606" s="64"/>
    </row>
    <row r="20607" spans="5:5" x14ac:dyDescent="0.25">
      <c r="E20607" s="64"/>
    </row>
    <row r="20608" spans="5:5" x14ac:dyDescent="0.25">
      <c r="E20608"/>
    </row>
    <row r="20609" spans="5:5" x14ac:dyDescent="0.25">
      <c r="E20609" s="64"/>
    </row>
    <row r="20610" spans="5:5" x14ac:dyDescent="0.25">
      <c r="E20610"/>
    </row>
    <row r="20611" spans="5:5" x14ac:dyDescent="0.25">
      <c r="E20611" s="64"/>
    </row>
    <row r="20612" spans="5:5" x14ac:dyDescent="0.25">
      <c r="E20612"/>
    </row>
    <row r="20613" spans="5:5" x14ac:dyDescent="0.25">
      <c r="E20613" s="64"/>
    </row>
    <row r="20614" spans="5:5" x14ac:dyDescent="0.25">
      <c r="E20614" s="64"/>
    </row>
    <row r="20615" spans="5:5" x14ac:dyDescent="0.25">
      <c r="E20615"/>
    </row>
    <row r="20616" spans="5:5" x14ac:dyDescent="0.25">
      <c r="E20616" s="64"/>
    </row>
    <row r="20617" spans="5:5" x14ac:dyDescent="0.25">
      <c r="E20617" s="64"/>
    </row>
    <row r="20618" spans="5:5" x14ac:dyDescent="0.25">
      <c r="E20618" s="64"/>
    </row>
    <row r="20619" spans="5:5" x14ac:dyDescent="0.25">
      <c r="E20619" s="64"/>
    </row>
    <row r="20620" spans="5:5" x14ac:dyDescent="0.25">
      <c r="E20620" s="64"/>
    </row>
    <row r="20621" spans="5:5" x14ac:dyDescent="0.25">
      <c r="E20621" s="64"/>
    </row>
    <row r="20622" spans="5:5" x14ac:dyDescent="0.25">
      <c r="E20622"/>
    </row>
    <row r="20623" spans="5:5" x14ac:dyDescent="0.25">
      <c r="E20623" s="64"/>
    </row>
    <row r="20624" spans="5:5" x14ac:dyDescent="0.25">
      <c r="E20624" s="64"/>
    </row>
    <row r="20625" spans="5:5" x14ac:dyDescent="0.25">
      <c r="E20625" s="64"/>
    </row>
    <row r="20626" spans="5:5" x14ac:dyDescent="0.25">
      <c r="E20626" s="64"/>
    </row>
    <row r="20627" spans="5:5" x14ac:dyDescent="0.25">
      <c r="E20627" s="64"/>
    </row>
    <row r="20628" spans="5:5" x14ac:dyDescent="0.25">
      <c r="E20628" s="64"/>
    </row>
    <row r="20629" spans="5:5" x14ac:dyDescent="0.25">
      <c r="E20629" s="64"/>
    </row>
    <row r="20630" spans="5:5" x14ac:dyDescent="0.25">
      <c r="E20630" s="64"/>
    </row>
    <row r="20631" spans="5:5" x14ac:dyDescent="0.25">
      <c r="E20631" s="64"/>
    </row>
    <row r="20632" spans="5:5" x14ac:dyDescent="0.25">
      <c r="E20632" s="64"/>
    </row>
    <row r="20633" spans="5:5" x14ac:dyDescent="0.25">
      <c r="E20633" s="64"/>
    </row>
    <row r="20634" spans="5:5" x14ac:dyDescent="0.25">
      <c r="E20634" s="64"/>
    </row>
    <row r="20635" spans="5:5" x14ac:dyDescent="0.25">
      <c r="E20635" s="64"/>
    </row>
    <row r="20636" spans="5:5" x14ac:dyDescent="0.25">
      <c r="E20636" s="64"/>
    </row>
    <row r="20637" spans="5:5" x14ac:dyDescent="0.25">
      <c r="E20637" s="64"/>
    </row>
    <row r="20638" spans="5:5" x14ac:dyDescent="0.25">
      <c r="E20638" s="64"/>
    </row>
    <row r="20639" spans="5:5" x14ac:dyDescent="0.25">
      <c r="E20639" s="64"/>
    </row>
    <row r="20640" spans="5:5" x14ac:dyDescent="0.25">
      <c r="E20640" s="64"/>
    </row>
    <row r="20641" spans="5:5" x14ac:dyDescent="0.25">
      <c r="E20641" s="64"/>
    </row>
    <row r="20642" spans="5:5" x14ac:dyDescent="0.25">
      <c r="E20642" s="64"/>
    </row>
    <row r="20643" spans="5:5" x14ac:dyDescent="0.25">
      <c r="E20643" s="64"/>
    </row>
    <row r="20644" spans="5:5" x14ac:dyDescent="0.25">
      <c r="E20644" s="64"/>
    </row>
    <row r="20645" spans="5:5" x14ac:dyDescent="0.25">
      <c r="E20645" s="64"/>
    </row>
    <row r="20646" spans="5:5" x14ac:dyDescent="0.25">
      <c r="E20646" s="64"/>
    </row>
    <row r="20647" spans="5:5" x14ac:dyDescent="0.25">
      <c r="E20647" s="64"/>
    </row>
    <row r="20648" spans="5:5" x14ac:dyDescent="0.25">
      <c r="E20648" s="64"/>
    </row>
    <row r="20649" spans="5:5" x14ac:dyDescent="0.25">
      <c r="E20649" s="64"/>
    </row>
    <row r="20650" spans="5:5" x14ac:dyDescent="0.25">
      <c r="E20650" s="64"/>
    </row>
    <row r="20651" spans="5:5" x14ac:dyDescent="0.25">
      <c r="E20651"/>
    </row>
    <row r="20652" spans="5:5" x14ac:dyDescent="0.25">
      <c r="E20652" s="64"/>
    </row>
    <row r="20653" spans="5:5" x14ac:dyDescent="0.25">
      <c r="E20653"/>
    </row>
    <row r="20654" spans="5:5" x14ac:dyDescent="0.25">
      <c r="E20654" s="64"/>
    </row>
    <row r="20655" spans="5:5" x14ac:dyDescent="0.25">
      <c r="E20655"/>
    </row>
    <row r="20656" spans="5:5" x14ac:dyDescent="0.25">
      <c r="E20656" s="64"/>
    </row>
    <row r="20657" spans="5:5" x14ac:dyDescent="0.25">
      <c r="E20657" s="64"/>
    </row>
    <row r="20658" spans="5:5" x14ac:dyDescent="0.25">
      <c r="E20658" s="64"/>
    </row>
    <row r="20659" spans="5:5" x14ac:dyDescent="0.25">
      <c r="E20659" s="64"/>
    </row>
    <row r="20660" spans="5:5" x14ac:dyDescent="0.25">
      <c r="E20660" s="64"/>
    </row>
    <row r="20661" spans="5:5" x14ac:dyDescent="0.25">
      <c r="E20661"/>
    </row>
    <row r="20662" spans="5:5" x14ac:dyDescent="0.25">
      <c r="E20662" s="64"/>
    </row>
    <row r="20663" spans="5:5" x14ac:dyDescent="0.25">
      <c r="E20663" s="64"/>
    </row>
    <row r="20664" spans="5:5" x14ac:dyDescent="0.25">
      <c r="E20664" s="64"/>
    </row>
    <row r="20665" spans="5:5" x14ac:dyDescent="0.25">
      <c r="E20665"/>
    </row>
    <row r="20666" spans="5:5" x14ac:dyDescent="0.25">
      <c r="E20666" s="64"/>
    </row>
    <row r="20667" spans="5:5" x14ac:dyDescent="0.25">
      <c r="E20667" s="64"/>
    </row>
    <row r="20668" spans="5:5" x14ac:dyDescent="0.25">
      <c r="E20668" s="64"/>
    </row>
    <row r="20669" spans="5:5" x14ac:dyDescent="0.25">
      <c r="E20669" s="64"/>
    </row>
    <row r="20670" spans="5:5" x14ac:dyDescent="0.25">
      <c r="E20670" s="64"/>
    </row>
    <row r="20671" spans="5:5" x14ac:dyDescent="0.25">
      <c r="E20671"/>
    </row>
    <row r="20672" spans="5:5" x14ac:dyDescent="0.25">
      <c r="E20672"/>
    </row>
    <row r="20673" spans="5:5" x14ac:dyDescent="0.25">
      <c r="E20673" s="64"/>
    </row>
    <row r="20674" spans="5:5" x14ac:dyDescent="0.25">
      <c r="E20674" s="64"/>
    </row>
    <row r="20675" spans="5:5" x14ac:dyDescent="0.25">
      <c r="E20675" s="64"/>
    </row>
    <row r="20676" spans="5:5" x14ac:dyDescent="0.25">
      <c r="E20676" s="64"/>
    </row>
    <row r="20677" spans="5:5" x14ac:dyDescent="0.25">
      <c r="E20677" s="64"/>
    </row>
    <row r="20678" spans="5:5" x14ac:dyDescent="0.25">
      <c r="E20678" s="64"/>
    </row>
    <row r="20679" spans="5:5" x14ac:dyDescent="0.25">
      <c r="E20679" s="64"/>
    </row>
    <row r="20680" spans="5:5" x14ac:dyDescent="0.25">
      <c r="E20680" s="64"/>
    </row>
    <row r="20681" spans="5:5" x14ac:dyDescent="0.25">
      <c r="E20681" s="64"/>
    </row>
    <row r="20682" spans="5:5" x14ac:dyDescent="0.25">
      <c r="E20682" s="64"/>
    </row>
    <row r="20683" spans="5:5" x14ac:dyDescent="0.25">
      <c r="E20683" s="64"/>
    </row>
    <row r="20684" spans="5:5" x14ac:dyDescent="0.25">
      <c r="E20684" s="64"/>
    </row>
    <row r="20685" spans="5:5" x14ac:dyDescent="0.25">
      <c r="E20685" s="64"/>
    </row>
    <row r="20686" spans="5:5" x14ac:dyDescent="0.25">
      <c r="E20686" s="64"/>
    </row>
    <row r="20687" spans="5:5" x14ac:dyDescent="0.25">
      <c r="E20687" s="64"/>
    </row>
    <row r="20688" spans="5:5" x14ac:dyDescent="0.25">
      <c r="E20688" s="64"/>
    </row>
    <row r="20689" spans="5:5" x14ac:dyDescent="0.25">
      <c r="E20689" s="64"/>
    </row>
    <row r="20690" spans="5:5" x14ac:dyDescent="0.25">
      <c r="E20690" s="64"/>
    </row>
    <row r="20691" spans="5:5" x14ac:dyDescent="0.25">
      <c r="E20691" s="64"/>
    </row>
    <row r="20692" spans="5:5" x14ac:dyDescent="0.25">
      <c r="E20692" s="64"/>
    </row>
    <row r="20693" spans="5:5" x14ac:dyDescent="0.25">
      <c r="E20693" s="64"/>
    </row>
    <row r="20694" spans="5:5" x14ac:dyDescent="0.25">
      <c r="E20694" s="64"/>
    </row>
    <row r="20695" spans="5:5" x14ac:dyDescent="0.25">
      <c r="E20695" s="64"/>
    </row>
    <row r="20696" spans="5:5" x14ac:dyDescent="0.25">
      <c r="E20696" s="64"/>
    </row>
    <row r="20697" spans="5:5" x14ac:dyDescent="0.25">
      <c r="E20697"/>
    </row>
    <row r="20698" spans="5:5" x14ac:dyDescent="0.25">
      <c r="E20698" s="64"/>
    </row>
    <row r="20699" spans="5:5" x14ac:dyDescent="0.25">
      <c r="E20699" s="64"/>
    </row>
    <row r="20700" spans="5:5" x14ac:dyDescent="0.25">
      <c r="E20700" s="64"/>
    </row>
    <row r="20701" spans="5:5" x14ac:dyDescent="0.25">
      <c r="E20701" s="64"/>
    </row>
    <row r="20702" spans="5:5" x14ac:dyDescent="0.25">
      <c r="E20702" s="64"/>
    </row>
    <row r="20703" spans="5:5" x14ac:dyDescent="0.25">
      <c r="E20703" s="64"/>
    </row>
    <row r="20704" spans="5:5" x14ac:dyDescent="0.25">
      <c r="E20704" s="64"/>
    </row>
    <row r="20705" spans="5:5" x14ac:dyDescent="0.25">
      <c r="E20705" s="64"/>
    </row>
    <row r="20706" spans="5:5" x14ac:dyDescent="0.25">
      <c r="E20706" s="64"/>
    </row>
    <row r="20707" spans="5:5" x14ac:dyDescent="0.25">
      <c r="E20707" s="64"/>
    </row>
    <row r="20708" spans="5:5" x14ac:dyDescent="0.25">
      <c r="E20708" s="64"/>
    </row>
    <row r="20709" spans="5:5" x14ac:dyDescent="0.25">
      <c r="E20709" s="64"/>
    </row>
    <row r="20710" spans="5:5" x14ac:dyDescent="0.25">
      <c r="E20710" s="64"/>
    </row>
    <row r="20711" spans="5:5" x14ac:dyDescent="0.25">
      <c r="E20711" s="64"/>
    </row>
    <row r="20712" spans="5:5" x14ac:dyDescent="0.25">
      <c r="E20712" s="64"/>
    </row>
    <row r="20713" spans="5:5" x14ac:dyDescent="0.25">
      <c r="E20713"/>
    </row>
    <row r="20714" spans="5:5" x14ac:dyDescent="0.25">
      <c r="E20714" s="64"/>
    </row>
    <row r="20715" spans="5:5" x14ac:dyDescent="0.25">
      <c r="E20715" s="64"/>
    </row>
    <row r="20716" spans="5:5" x14ac:dyDescent="0.25">
      <c r="E20716" s="64"/>
    </row>
    <row r="20717" spans="5:5" x14ac:dyDescent="0.25">
      <c r="E20717" s="64"/>
    </row>
    <row r="20718" spans="5:5" x14ac:dyDescent="0.25">
      <c r="E20718" s="64"/>
    </row>
    <row r="20719" spans="5:5" x14ac:dyDescent="0.25">
      <c r="E20719" s="64"/>
    </row>
    <row r="20720" spans="5:5" x14ac:dyDescent="0.25">
      <c r="E20720" s="64"/>
    </row>
    <row r="20721" spans="5:5" x14ac:dyDescent="0.25">
      <c r="E20721" s="64"/>
    </row>
    <row r="20722" spans="5:5" x14ac:dyDescent="0.25">
      <c r="E20722" s="64"/>
    </row>
    <row r="20723" spans="5:5" x14ac:dyDescent="0.25">
      <c r="E20723" s="64"/>
    </row>
    <row r="20724" spans="5:5" x14ac:dyDescent="0.25">
      <c r="E20724"/>
    </row>
    <row r="20725" spans="5:5" x14ac:dyDescent="0.25">
      <c r="E20725" s="64"/>
    </row>
    <row r="20726" spans="5:5" x14ac:dyDescent="0.25">
      <c r="E20726" s="64"/>
    </row>
    <row r="20727" spans="5:5" x14ac:dyDescent="0.25">
      <c r="E20727" s="64"/>
    </row>
    <row r="20728" spans="5:5" x14ac:dyDescent="0.25">
      <c r="E20728" s="64"/>
    </row>
    <row r="20729" spans="5:5" x14ac:dyDescent="0.25">
      <c r="E20729" s="64"/>
    </row>
    <row r="20730" spans="5:5" x14ac:dyDescent="0.25">
      <c r="E20730" s="64"/>
    </row>
    <row r="20731" spans="5:5" x14ac:dyDescent="0.25">
      <c r="E20731"/>
    </row>
    <row r="20732" spans="5:5" x14ac:dyDescent="0.25">
      <c r="E20732" s="64"/>
    </row>
    <row r="20733" spans="5:5" x14ac:dyDescent="0.25">
      <c r="E20733"/>
    </row>
    <row r="20734" spans="5:5" x14ac:dyDescent="0.25">
      <c r="E20734" s="64"/>
    </row>
    <row r="20735" spans="5:5" x14ac:dyDescent="0.25">
      <c r="E20735" s="64"/>
    </row>
    <row r="20736" spans="5:5" x14ac:dyDescent="0.25">
      <c r="E20736" s="64"/>
    </row>
    <row r="20737" spans="5:5" x14ac:dyDescent="0.25">
      <c r="E20737" s="64"/>
    </row>
    <row r="20738" spans="5:5" x14ac:dyDescent="0.25">
      <c r="E20738" s="64"/>
    </row>
    <row r="20739" spans="5:5" x14ac:dyDescent="0.25">
      <c r="E20739" s="64"/>
    </row>
    <row r="20740" spans="5:5" x14ac:dyDescent="0.25">
      <c r="E20740"/>
    </row>
    <row r="20741" spans="5:5" x14ac:dyDescent="0.25">
      <c r="E20741" s="64"/>
    </row>
    <row r="20742" spans="5:5" x14ac:dyDescent="0.25">
      <c r="E20742" s="64"/>
    </row>
    <row r="20743" spans="5:5" x14ac:dyDescent="0.25">
      <c r="E20743" s="64"/>
    </row>
    <row r="20744" spans="5:5" x14ac:dyDescent="0.25">
      <c r="E20744" s="64"/>
    </row>
    <row r="20745" spans="5:5" x14ac:dyDescent="0.25">
      <c r="E20745" s="64"/>
    </row>
    <row r="20746" spans="5:5" x14ac:dyDescent="0.25">
      <c r="E20746" s="64"/>
    </row>
    <row r="20747" spans="5:5" x14ac:dyDescent="0.25">
      <c r="E20747" s="64"/>
    </row>
    <row r="20748" spans="5:5" x14ac:dyDescent="0.25">
      <c r="E20748" s="64"/>
    </row>
    <row r="20749" spans="5:5" x14ac:dyDescent="0.25">
      <c r="E20749" s="64"/>
    </row>
    <row r="20750" spans="5:5" x14ac:dyDescent="0.25">
      <c r="E20750" s="64"/>
    </row>
    <row r="20751" spans="5:5" x14ac:dyDescent="0.25">
      <c r="E20751" s="64"/>
    </row>
    <row r="20752" spans="5:5" x14ac:dyDescent="0.25">
      <c r="E20752" s="64"/>
    </row>
    <row r="20753" spans="5:5" x14ac:dyDescent="0.25">
      <c r="E20753" s="64"/>
    </row>
    <row r="20754" spans="5:5" x14ac:dyDescent="0.25">
      <c r="E20754" s="64"/>
    </row>
    <row r="20755" spans="5:5" x14ac:dyDescent="0.25">
      <c r="E20755" s="64"/>
    </row>
    <row r="20756" spans="5:5" x14ac:dyDescent="0.25">
      <c r="E20756"/>
    </row>
    <row r="20757" spans="5:5" x14ac:dyDescent="0.25">
      <c r="E20757"/>
    </row>
    <row r="20758" spans="5:5" x14ac:dyDescent="0.25">
      <c r="E20758" s="64"/>
    </row>
    <row r="20759" spans="5:5" x14ac:dyDescent="0.25">
      <c r="E20759" s="64"/>
    </row>
    <row r="20760" spans="5:5" x14ac:dyDescent="0.25">
      <c r="E20760" s="64"/>
    </row>
    <row r="20761" spans="5:5" x14ac:dyDescent="0.25">
      <c r="E20761" s="64"/>
    </row>
    <row r="20762" spans="5:5" x14ac:dyDescent="0.25">
      <c r="E20762" s="64"/>
    </row>
    <row r="20763" spans="5:5" x14ac:dyDescent="0.25">
      <c r="E20763" s="64"/>
    </row>
    <row r="20764" spans="5:5" x14ac:dyDescent="0.25">
      <c r="E20764"/>
    </row>
    <row r="20765" spans="5:5" x14ac:dyDescent="0.25">
      <c r="E20765" s="64"/>
    </row>
    <row r="20766" spans="5:5" x14ac:dyDescent="0.25">
      <c r="E20766" s="64"/>
    </row>
    <row r="20767" spans="5:5" x14ac:dyDescent="0.25">
      <c r="E20767" s="64"/>
    </row>
    <row r="20768" spans="5:5" x14ac:dyDescent="0.25">
      <c r="E20768" s="64"/>
    </row>
    <row r="20769" spans="5:5" x14ac:dyDescent="0.25">
      <c r="E20769" s="64"/>
    </row>
    <row r="20770" spans="5:5" x14ac:dyDescent="0.25">
      <c r="E20770" s="64"/>
    </row>
    <row r="20771" spans="5:5" x14ac:dyDescent="0.25">
      <c r="E20771" s="64"/>
    </row>
    <row r="20772" spans="5:5" x14ac:dyDescent="0.25">
      <c r="E20772" s="64"/>
    </row>
    <row r="20773" spans="5:5" x14ac:dyDescent="0.25">
      <c r="E20773" s="64"/>
    </row>
    <row r="20774" spans="5:5" x14ac:dyDescent="0.25">
      <c r="E20774" s="64"/>
    </row>
    <row r="20775" spans="5:5" x14ac:dyDescent="0.25">
      <c r="E20775" s="64"/>
    </row>
    <row r="20776" spans="5:5" x14ac:dyDescent="0.25">
      <c r="E20776" s="64"/>
    </row>
    <row r="20777" spans="5:5" x14ac:dyDescent="0.25">
      <c r="E20777" s="64"/>
    </row>
    <row r="20778" spans="5:5" x14ac:dyDescent="0.25">
      <c r="E20778" s="64"/>
    </row>
    <row r="20779" spans="5:5" x14ac:dyDescent="0.25">
      <c r="E20779" s="64"/>
    </row>
    <row r="20780" spans="5:5" x14ac:dyDescent="0.25">
      <c r="E20780" s="64"/>
    </row>
    <row r="20781" spans="5:5" x14ac:dyDescent="0.25">
      <c r="E20781" s="64"/>
    </row>
    <row r="20782" spans="5:5" x14ac:dyDescent="0.25">
      <c r="E20782" s="64"/>
    </row>
    <row r="20783" spans="5:5" x14ac:dyDescent="0.25">
      <c r="E20783" s="64"/>
    </row>
    <row r="20784" spans="5:5" x14ac:dyDescent="0.25">
      <c r="E20784"/>
    </row>
    <row r="20785" spans="5:5" x14ac:dyDescent="0.25">
      <c r="E20785" s="64"/>
    </row>
    <row r="20786" spans="5:5" x14ac:dyDescent="0.25">
      <c r="E20786" s="64"/>
    </row>
    <row r="20787" spans="5:5" x14ac:dyDescent="0.25">
      <c r="E20787" s="64"/>
    </row>
    <row r="20788" spans="5:5" x14ac:dyDescent="0.25">
      <c r="E20788" s="64"/>
    </row>
    <row r="20789" spans="5:5" x14ac:dyDescent="0.25">
      <c r="E20789" s="64"/>
    </row>
    <row r="20790" spans="5:5" x14ac:dyDescent="0.25">
      <c r="E20790" s="64"/>
    </row>
    <row r="20791" spans="5:5" x14ac:dyDescent="0.25">
      <c r="E20791" s="64"/>
    </row>
    <row r="20792" spans="5:5" x14ac:dyDescent="0.25">
      <c r="E20792" s="64"/>
    </row>
    <row r="20793" spans="5:5" x14ac:dyDescent="0.25">
      <c r="E20793" s="64"/>
    </row>
    <row r="20794" spans="5:5" x14ac:dyDescent="0.25">
      <c r="E20794"/>
    </row>
    <row r="20795" spans="5:5" x14ac:dyDescent="0.25">
      <c r="E20795" s="64"/>
    </row>
    <row r="20796" spans="5:5" x14ac:dyDescent="0.25">
      <c r="E20796"/>
    </row>
    <row r="20797" spans="5:5" x14ac:dyDescent="0.25">
      <c r="E20797" s="64"/>
    </row>
    <row r="20798" spans="5:5" x14ac:dyDescent="0.25">
      <c r="E20798" s="64"/>
    </row>
    <row r="20799" spans="5:5" x14ac:dyDescent="0.25">
      <c r="E20799" s="64"/>
    </row>
    <row r="20800" spans="5:5" x14ac:dyDescent="0.25">
      <c r="E20800" s="64"/>
    </row>
    <row r="20801" spans="5:5" x14ac:dyDescent="0.25">
      <c r="E20801" s="64"/>
    </row>
    <row r="20802" spans="5:5" x14ac:dyDescent="0.25">
      <c r="E20802" s="64"/>
    </row>
    <row r="20803" spans="5:5" x14ac:dyDescent="0.25">
      <c r="E20803" s="64"/>
    </row>
    <row r="20804" spans="5:5" x14ac:dyDescent="0.25">
      <c r="E20804" s="64"/>
    </row>
    <row r="20805" spans="5:5" x14ac:dyDescent="0.25">
      <c r="E20805" s="64"/>
    </row>
    <row r="20806" spans="5:5" x14ac:dyDescent="0.25">
      <c r="E20806" s="64"/>
    </row>
    <row r="20807" spans="5:5" x14ac:dyDescent="0.25">
      <c r="E20807" s="64"/>
    </row>
    <row r="20808" spans="5:5" x14ac:dyDescent="0.25">
      <c r="E20808" s="64"/>
    </row>
    <row r="20809" spans="5:5" x14ac:dyDescent="0.25">
      <c r="E20809" s="64"/>
    </row>
    <row r="20810" spans="5:5" x14ac:dyDescent="0.25">
      <c r="E20810" s="64"/>
    </row>
    <row r="20811" spans="5:5" x14ac:dyDescent="0.25">
      <c r="E20811" s="64"/>
    </row>
    <row r="20812" spans="5:5" x14ac:dyDescent="0.25">
      <c r="E20812" s="64"/>
    </row>
    <row r="20813" spans="5:5" x14ac:dyDescent="0.25">
      <c r="E20813" s="64"/>
    </row>
    <row r="20814" spans="5:5" x14ac:dyDescent="0.25">
      <c r="E20814" s="64"/>
    </row>
    <row r="20815" spans="5:5" x14ac:dyDescent="0.25">
      <c r="E20815" s="64"/>
    </row>
    <row r="20816" spans="5:5" x14ac:dyDescent="0.25">
      <c r="E20816" s="64"/>
    </row>
    <row r="20817" spans="5:5" x14ac:dyDescent="0.25">
      <c r="E20817" s="64"/>
    </row>
    <row r="20818" spans="5:5" x14ac:dyDescent="0.25">
      <c r="E20818" s="64"/>
    </row>
    <row r="20819" spans="5:5" x14ac:dyDescent="0.25">
      <c r="E20819"/>
    </row>
    <row r="20820" spans="5:5" x14ac:dyDescent="0.25">
      <c r="E20820" s="64"/>
    </row>
    <row r="20821" spans="5:5" x14ac:dyDescent="0.25">
      <c r="E20821" s="64"/>
    </row>
    <row r="20822" spans="5:5" x14ac:dyDescent="0.25">
      <c r="E20822"/>
    </row>
    <row r="20823" spans="5:5" x14ac:dyDescent="0.25">
      <c r="E20823" s="64"/>
    </row>
    <row r="20824" spans="5:5" x14ac:dyDescent="0.25">
      <c r="E20824" s="64"/>
    </row>
    <row r="20825" spans="5:5" x14ac:dyDescent="0.25">
      <c r="E20825"/>
    </row>
    <row r="20826" spans="5:5" x14ac:dyDescent="0.25">
      <c r="E20826" s="64"/>
    </row>
    <row r="20827" spans="5:5" x14ac:dyDescent="0.25">
      <c r="E20827" s="64"/>
    </row>
    <row r="20828" spans="5:5" x14ac:dyDescent="0.25">
      <c r="E20828" s="64"/>
    </row>
    <row r="20829" spans="5:5" x14ac:dyDescent="0.25">
      <c r="E20829" s="64"/>
    </row>
    <row r="20830" spans="5:5" x14ac:dyDescent="0.25">
      <c r="E20830" s="64"/>
    </row>
    <row r="20831" spans="5:5" x14ac:dyDescent="0.25">
      <c r="E20831" s="64"/>
    </row>
    <row r="20832" spans="5:5" x14ac:dyDescent="0.25">
      <c r="E20832" s="64"/>
    </row>
    <row r="20833" spans="5:5" x14ac:dyDescent="0.25">
      <c r="E20833" s="64"/>
    </row>
    <row r="20834" spans="5:5" x14ac:dyDescent="0.25">
      <c r="E20834" s="64"/>
    </row>
    <row r="20835" spans="5:5" x14ac:dyDescent="0.25">
      <c r="E20835" s="64"/>
    </row>
    <row r="20836" spans="5:5" x14ac:dyDescent="0.25">
      <c r="E20836" s="64"/>
    </row>
    <row r="20837" spans="5:5" x14ac:dyDescent="0.25">
      <c r="E20837" s="64"/>
    </row>
    <row r="20838" spans="5:5" x14ac:dyDescent="0.25">
      <c r="E20838" s="64"/>
    </row>
    <row r="20839" spans="5:5" x14ac:dyDescent="0.25">
      <c r="E20839" s="64"/>
    </row>
    <row r="20840" spans="5:5" x14ac:dyDescent="0.25">
      <c r="E20840"/>
    </row>
    <row r="20841" spans="5:5" x14ac:dyDescent="0.25">
      <c r="E20841" s="64"/>
    </row>
    <row r="20842" spans="5:5" x14ac:dyDescent="0.25">
      <c r="E20842"/>
    </row>
    <row r="20843" spans="5:5" x14ac:dyDescent="0.25">
      <c r="E20843" s="64"/>
    </row>
    <row r="20844" spans="5:5" x14ac:dyDescent="0.25">
      <c r="E20844" s="64"/>
    </row>
    <row r="20845" spans="5:5" x14ac:dyDescent="0.25">
      <c r="E20845" s="64"/>
    </row>
    <row r="20846" spans="5:5" x14ac:dyDescent="0.25">
      <c r="E20846" s="64"/>
    </row>
    <row r="20847" spans="5:5" x14ac:dyDescent="0.25">
      <c r="E20847" s="64"/>
    </row>
    <row r="20848" spans="5:5" x14ac:dyDescent="0.25">
      <c r="E20848" s="64"/>
    </row>
    <row r="20849" spans="5:5" x14ac:dyDescent="0.25">
      <c r="E20849" s="64"/>
    </row>
    <row r="20850" spans="5:5" x14ac:dyDescent="0.25">
      <c r="E20850" s="64"/>
    </row>
    <row r="20851" spans="5:5" x14ac:dyDescent="0.25">
      <c r="E20851" s="64"/>
    </row>
    <row r="20852" spans="5:5" x14ac:dyDescent="0.25">
      <c r="E20852" s="64"/>
    </row>
    <row r="20853" spans="5:5" x14ac:dyDescent="0.25">
      <c r="E20853" s="64"/>
    </row>
    <row r="20854" spans="5:5" x14ac:dyDescent="0.25">
      <c r="E20854" s="64"/>
    </row>
    <row r="20855" spans="5:5" x14ac:dyDescent="0.25">
      <c r="E20855" s="64"/>
    </row>
    <row r="20856" spans="5:5" x14ac:dyDescent="0.25">
      <c r="E20856" s="64"/>
    </row>
    <row r="20857" spans="5:5" x14ac:dyDescent="0.25">
      <c r="E20857"/>
    </row>
    <row r="20858" spans="5:5" x14ac:dyDescent="0.25">
      <c r="E20858" s="64"/>
    </row>
    <row r="20859" spans="5:5" x14ac:dyDescent="0.25">
      <c r="E20859" s="64"/>
    </row>
    <row r="20860" spans="5:5" x14ac:dyDescent="0.25">
      <c r="E20860" s="64"/>
    </row>
    <row r="20861" spans="5:5" x14ac:dyDescent="0.25">
      <c r="E20861" s="64"/>
    </row>
    <row r="20862" spans="5:5" x14ac:dyDescent="0.25">
      <c r="E20862"/>
    </row>
    <row r="20863" spans="5:5" x14ac:dyDescent="0.25">
      <c r="E20863" s="64"/>
    </row>
    <row r="20864" spans="5:5" x14ac:dyDescent="0.25">
      <c r="E20864" s="64"/>
    </row>
    <row r="20865" spans="5:5" x14ac:dyDescent="0.25">
      <c r="E20865" s="64"/>
    </row>
    <row r="20866" spans="5:5" x14ac:dyDescent="0.25">
      <c r="E20866" s="64"/>
    </row>
    <row r="20867" spans="5:5" x14ac:dyDescent="0.25">
      <c r="E20867" s="64"/>
    </row>
    <row r="20868" spans="5:5" x14ac:dyDescent="0.25">
      <c r="E20868"/>
    </row>
    <row r="20869" spans="5:5" x14ac:dyDescent="0.25">
      <c r="E20869" s="64"/>
    </row>
    <row r="20870" spans="5:5" x14ac:dyDescent="0.25">
      <c r="E20870" s="64"/>
    </row>
    <row r="20871" spans="5:5" x14ac:dyDescent="0.25">
      <c r="E20871"/>
    </row>
    <row r="20872" spans="5:5" x14ac:dyDescent="0.25">
      <c r="E20872" s="64"/>
    </row>
    <row r="20873" spans="5:5" x14ac:dyDescent="0.25">
      <c r="E20873" s="64"/>
    </row>
    <row r="20874" spans="5:5" x14ac:dyDescent="0.25">
      <c r="E20874"/>
    </row>
    <row r="20875" spans="5:5" x14ac:dyDescent="0.25">
      <c r="E20875" s="64"/>
    </row>
    <row r="20876" spans="5:5" x14ac:dyDescent="0.25">
      <c r="E20876" s="64"/>
    </row>
    <row r="20877" spans="5:5" x14ac:dyDescent="0.25">
      <c r="E20877" s="64"/>
    </row>
    <row r="20878" spans="5:5" x14ac:dyDescent="0.25">
      <c r="E20878" s="64"/>
    </row>
    <row r="20879" spans="5:5" x14ac:dyDescent="0.25">
      <c r="E20879" s="64"/>
    </row>
    <row r="20880" spans="5:5" x14ac:dyDescent="0.25">
      <c r="E20880" s="64"/>
    </row>
    <row r="20881" spans="5:5" x14ac:dyDescent="0.25">
      <c r="E20881" s="64"/>
    </row>
    <row r="20882" spans="5:5" x14ac:dyDescent="0.25">
      <c r="E20882" s="64"/>
    </row>
    <row r="20883" spans="5:5" x14ac:dyDescent="0.25">
      <c r="E20883" s="64"/>
    </row>
    <row r="20884" spans="5:5" x14ac:dyDescent="0.25">
      <c r="E20884" s="64"/>
    </row>
    <row r="20885" spans="5:5" x14ac:dyDescent="0.25">
      <c r="E20885" s="64"/>
    </row>
    <row r="20886" spans="5:5" x14ac:dyDescent="0.25">
      <c r="E20886"/>
    </row>
    <row r="20887" spans="5:5" x14ac:dyDescent="0.25">
      <c r="E20887" s="64"/>
    </row>
    <row r="20888" spans="5:5" x14ac:dyDescent="0.25">
      <c r="E20888"/>
    </row>
    <row r="20889" spans="5:5" x14ac:dyDescent="0.25">
      <c r="E20889" s="64"/>
    </row>
    <row r="20890" spans="5:5" x14ac:dyDescent="0.25">
      <c r="E20890" s="64"/>
    </row>
    <row r="20891" spans="5:5" x14ac:dyDescent="0.25">
      <c r="E20891" s="64"/>
    </row>
    <row r="20892" spans="5:5" x14ac:dyDescent="0.25">
      <c r="E20892" s="64"/>
    </row>
    <row r="20893" spans="5:5" x14ac:dyDescent="0.25">
      <c r="E20893" s="64"/>
    </row>
    <row r="20894" spans="5:5" x14ac:dyDescent="0.25">
      <c r="E20894" s="64"/>
    </row>
    <row r="20895" spans="5:5" x14ac:dyDescent="0.25">
      <c r="E20895" s="64"/>
    </row>
    <row r="20896" spans="5:5" x14ac:dyDescent="0.25">
      <c r="E20896" s="64"/>
    </row>
    <row r="20897" spans="5:5" x14ac:dyDescent="0.25">
      <c r="E20897" s="64"/>
    </row>
    <row r="20898" spans="5:5" x14ac:dyDescent="0.25">
      <c r="E20898" s="64"/>
    </row>
    <row r="20899" spans="5:5" x14ac:dyDescent="0.25">
      <c r="E20899" s="64"/>
    </row>
    <row r="20900" spans="5:5" x14ac:dyDescent="0.25">
      <c r="E20900"/>
    </row>
    <row r="20901" spans="5:5" x14ac:dyDescent="0.25">
      <c r="E20901" s="64"/>
    </row>
    <row r="20902" spans="5:5" x14ac:dyDescent="0.25">
      <c r="E20902" s="64"/>
    </row>
    <row r="20903" spans="5:5" x14ac:dyDescent="0.25">
      <c r="E20903" s="64"/>
    </row>
    <row r="20904" spans="5:5" x14ac:dyDescent="0.25">
      <c r="E20904" s="64"/>
    </row>
    <row r="20905" spans="5:5" x14ac:dyDescent="0.25">
      <c r="E20905" s="64"/>
    </row>
    <row r="20906" spans="5:5" x14ac:dyDescent="0.25">
      <c r="E20906" s="64"/>
    </row>
    <row r="20907" spans="5:5" x14ac:dyDescent="0.25">
      <c r="E20907" s="64"/>
    </row>
    <row r="20908" spans="5:5" x14ac:dyDescent="0.25">
      <c r="E20908" s="64"/>
    </row>
    <row r="20909" spans="5:5" x14ac:dyDescent="0.25">
      <c r="E20909" s="64"/>
    </row>
    <row r="20910" spans="5:5" x14ac:dyDescent="0.25">
      <c r="E20910" s="64"/>
    </row>
    <row r="20911" spans="5:5" x14ac:dyDescent="0.25">
      <c r="E20911" s="64"/>
    </row>
    <row r="20912" spans="5:5" x14ac:dyDescent="0.25">
      <c r="E20912" s="64"/>
    </row>
    <row r="20913" spans="5:5" x14ac:dyDescent="0.25">
      <c r="E20913" s="64"/>
    </row>
    <row r="20914" spans="5:5" x14ac:dyDescent="0.25">
      <c r="E20914" s="64"/>
    </row>
    <row r="20915" spans="5:5" x14ac:dyDescent="0.25">
      <c r="E20915" s="64"/>
    </row>
    <row r="20916" spans="5:5" x14ac:dyDescent="0.25">
      <c r="E20916" s="64"/>
    </row>
    <row r="20917" spans="5:5" x14ac:dyDescent="0.25">
      <c r="E20917" s="64"/>
    </row>
    <row r="20918" spans="5:5" x14ac:dyDescent="0.25">
      <c r="E20918" s="64"/>
    </row>
    <row r="20919" spans="5:5" x14ac:dyDescent="0.25">
      <c r="E20919" s="64"/>
    </row>
    <row r="20920" spans="5:5" x14ac:dyDescent="0.25">
      <c r="E20920" s="64"/>
    </row>
    <row r="20921" spans="5:5" x14ac:dyDescent="0.25">
      <c r="E20921" s="64"/>
    </row>
    <row r="20922" spans="5:5" x14ac:dyDescent="0.25">
      <c r="E20922"/>
    </row>
    <row r="20923" spans="5:5" x14ac:dyDescent="0.25">
      <c r="E20923" s="64"/>
    </row>
    <row r="20924" spans="5:5" x14ac:dyDescent="0.25">
      <c r="E20924" s="64"/>
    </row>
    <row r="20925" spans="5:5" x14ac:dyDescent="0.25">
      <c r="E20925" s="64"/>
    </row>
    <row r="20926" spans="5:5" x14ac:dyDescent="0.25">
      <c r="E20926" s="64"/>
    </row>
    <row r="20927" spans="5:5" x14ac:dyDescent="0.25">
      <c r="E20927" s="64"/>
    </row>
    <row r="20928" spans="5:5" x14ac:dyDescent="0.25">
      <c r="E20928" s="64"/>
    </row>
    <row r="20929" spans="5:5" x14ac:dyDescent="0.25">
      <c r="E20929" s="64"/>
    </row>
    <row r="20930" spans="5:5" x14ac:dyDescent="0.25">
      <c r="E20930" s="64"/>
    </row>
    <row r="20931" spans="5:5" x14ac:dyDescent="0.25">
      <c r="E20931" s="64"/>
    </row>
    <row r="20932" spans="5:5" x14ac:dyDescent="0.25">
      <c r="E20932" s="64"/>
    </row>
    <row r="20933" spans="5:5" x14ac:dyDescent="0.25">
      <c r="E20933" s="64"/>
    </row>
    <row r="20934" spans="5:5" x14ac:dyDescent="0.25">
      <c r="E20934" s="64"/>
    </row>
    <row r="20935" spans="5:5" x14ac:dyDescent="0.25">
      <c r="E20935" s="64"/>
    </row>
    <row r="20936" spans="5:5" x14ac:dyDescent="0.25">
      <c r="E20936" s="64"/>
    </row>
    <row r="20937" spans="5:5" x14ac:dyDescent="0.25">
      <c r="E20937" s="64"/>
    </row>
    <row r="20938" spans="5:5" x14ac:dyDescent="0.25">
      <c r="E20938" s="64"/>
    </row>
    <row r="20939" spans="5:5" x14ac:dyDescent="0.25">
      <c r="E20939" s="64"/>
    </row>
    <row r="20940" spans="5:5" x14ac:dyDescent="0.25">
      <c r="E20940" s="64"/>
    </row>
    <row r="20941" spans="5:5" x14ac:dyDescent="0.25">
      <c r="E20941" s="64"/>
    </row>
    <row r="20942" spans="5:5" x14ac:dyDescent="0.25">
      <c r="E20942" s="64"/>
    </row>
    <row r="20943" spans="5:5" x14ac:dyDescent="0.25">
      <c r="E20943"/>
    </row>
    <row r="20944" spans="5:5" x14ac:dyDescent="0.25">
      <c r="E20944" s="64"/>
    </row>
    <row r="20945" spans="5:5" x14ac:dyDescent="0.25">
      <c r="E20945" s="64"/>
    </row>
    <row r="20946" spans="5:5" x14ac:dyDescent="0.25">
      <c r="E20946"/>
    </row>
    <row r="20947" spans="5:5" x14ac:dyDescent="0.25">
      <c r="E20947" s="64"/>
    </row>
    <row r="20948" spans="5:5" x14ac:dyDescent="0.25">
      <c r="E20948" s="64"/>
    </row>
    <row r="20949" spans="5:5" x14ac:dyDescent="0.25">
      <c r="E20949" s="64"/>
    </row>
    <row r="20950" spans="5:5" x14ac:dyDescent="0.25">
      <c r="E20950" s="64"/>
    </row>
    <row r="20951" spans="5:5" x14ac:dyDescent="0.25">
      <c r="E20951" s="64"/>
    </row>
    <row r="20952" spans="5:5" x14ac:dyDescent="0.25">
      <c r="E20952" s="64"/>
    </row>
    <row r="20953" spans="5:5" x14ac:dyDescent="0.25">
      <c r="E20953"/>
    </row>
    <row r="20954" spans="5:5" x14ac:dyDescent="0.25">
      <c r="E20954" s="64"/>
    </row>
    <row r="20955" spans="5:5" x14ac:dyDescent="0.25">
      <c r="E20955" s="64"/>
    </row>
    <row r="20956" spans="5:5" x14ac:dyDescent="0.25">
      <c r="E20956" s="64"/>
    </row>
    <row r="20957" spans="5:5" x14ac:dyDescent="0.25">
      <c r="E20957" s="64"/>
    </row>
    <row r="20958" spans="5:5" x14ac:dyDescent="0.25">
      <c r="E20958" s="64"/>
    </row>
    <row r="20959" spans="5:5" x14ac:dyDescent="0.25">
      <c r="E20959" s="64"/>
    </row>
    <row r="20960" spans="5:5" x14ac:dyDescent="0.25">
      <c r="E20960" s="64"/>
    </row>
    <row r="20961" spans="5:5" x14ac:dyDescent="0.25">
      <c r="E20961" s="64"/>
    </row>
    <row r="20962" spans="5:5" x14ac:dyDescent="0.25">
      <c r="E20962" s="64"/>
    </row>
    <row r="20963" spans="5:5" x14ac:dyDescent="0.25">
      <c r="E20963" s="64"/>
    </row>
    <row r="20964" spans="5:5" x14ac:dyDescent="0.25">
      <c r="E20964" s="64"/>
    </row>
    <row r="20965" spans="5:5" x14ac:dyDescent="0.25">
      <c r="E20965" s="64"/>
    </row>
    <row r="20966" spans="5:5" x14ac:dyDescent="0.25">
      <c r="E20966" s="64"/>
    </row>
    <row r="20967" spans="5:5" x14ac:dyDescent="0.25">
      <c r="E20967" s="64"/>
    </row>
    <row r="20968" spans="5:5" x14ac:dyDescent="0.25">
      <c r="E20968" s="64"/>
    </row>
    <row r="20969" spans="5:5" x14ac:dyDescent="0.25">
      <c r="E20969" s="64"/>
    </row>
    <row r="20970" spans="5:5" x14ac:dyDescent="0.25">
      <c r="E20970" s="64"/>
    </row>
    <row r="20971" spans="5:5" x14ac:dyDescent="0.25">
      <c r="E20971" s="64"/>
    </row>
    <row r="20972" spans="5:5" x14ac:dyDescent="0.25">
      <c r="E20972" s="64"/>
    </row>
    <row r="20973" spans="5:5" x14ac:dyDescent="0.25">
      <c r="E20973" s="64"/>
    </row>
    <row r="20974" spans="5:5" x14ac:dyDescent="0.25">
      <c r="E20974"/>
    </row>
    <row r="20975" spans="5:5" x14ac:dyDescent="0.25">
      <c r="E20975" s="64"/>
    </row>
    <row r="20976" spans="5:5" x14ac:dyDescent="0.25">
      <c r="E20976" s="64"/>
    </row>
    <row r="20977" spans="5:5" x14ac:dyDescent="0.25">
      <c r="E20977" s="64"/>
    </row>
    <row r="20978" spans="5:5" x14ac:dyDescent="0.25">
      <c r="E20978"/>
    </row>
    <row r="20979" spans="5:5" x14ac:dyDescent="0.25">
      <c r="E20979" s="64"/>
    </row>
    <row r="20980" spans="5:5" x14ac:dyDescent="0.25">
      <c r="E20980"/>
    </row>
    <row r="20981" spans="5:5" x14ac:dyDescent="0.25">
      <c r="E20981" s="64"/>
    </row>
    <row r="20982" spans="5:5" x14ac:dyDescent="0.25">
      <c r="E20982" s="64"/>
    </row>
    <row r="20983" spans="5:5" x14ac:dyDescent="0.25">
      <c r="E20983" s="64"/>
    </row>
    <row r="20984" spans="5:5" x14ac:dyDescent="0.25">
      <c r="E20984"/>
    </row>
    <row r="20985" spans="5:5" x14ac:dyDescent="0.25">
      <c r="E20985" s="64"/>
    </row>
    <row r="20986" spans="5:5" x14ac:dyDescent="0.25">
      <c r="E20986" s="64"/>
    </row>
    <row r="20987" spans="5:5" x14ac:dyDescent="0.25">
      <c r="E20987" s="64"/>
    </row>
    <row r="20988" spans="5:5" x14ac:dyDescent="0.25">
      <c r="E20988" s="64"/>
    </row>
    <row r="20989" spans="5:5" x14ac:dyDescent="0.25">
      <c r="E20989" s="64"/>
    </row>
    <row r="20990" spans="5:5" x14ac:dyDescent="0.25">
      <c r="E20990" s="64"/>
    </row>
    <row r="20991" spans="5:5" x14ac:dyDescent="0.25">
      <c r="E20991" s="64"/>
    </row>
    <row r="20992" spans="5:5" x14ac:dyDescent="0.25">
      <c r="E20992" s="64"/>
    </row>
    <row r="20993" spans="5:5" x14ac:dyDescent="0.25">
      <c r="E20993" s="64"/>
    </row>
    <row r="20994" spans="5:5" x14ac:dyDescent="0.25">
      <c r="E20994"/>
    </row>
    <row r="20995" spans="5:5" x14ac:dyDescent="0.25">
      <c r="E20995" s="64"/>
    </row>
    <row r="20996" spans="5:5" x14ac:dyDescent="0.25">
      <c r="E20996" s="64"/>
    </row>
    <row r="20997" spans="5:5" x14ac:dyDescent="0.25">
      <c r="E20997"/>
    </row>
    <row r="20998" spans="5:5" x14ac:dyDescent="0.25">
      <c r="E20998" s="64"/>
    </row>
    <row r="20999" spans="5:5" x14ac:dyDescent="0.25">
      <c r="E20999" s="64"/>
    </row>
    <row r="21000" spans="5:5" x14ac:dyDescent="0.25">
      <c r="E21000" s="64"/>
    </row>
    <row r="21001" spans="5:5" x14ac:dyDescent="0.25">
      <c r="E21001" s="64"/>
    </row>
    <row r="21002" spans="5:5" x14ac:dyDescent="0.25">
      <c r="E21002" s="64"/>
    </row>
    <row r="21003" spans="5:5" x14ac:dyDescent="0.25">
      <c r="E21003" s="64"/>
    </row>
    <row r="21004" spans="5:5" x14ac:dyDescent="0.25">
      <c r="E21004" s="64"/>
    </row>
    <row r="21005" spans="5:5" x14ac:dyDescent="0.25">
      <c r="E21005"/>
    </row>
    <row r="21006" spans="5:5" x14ac:dyDescent="0.25">
      <c r="E21006" s="64"/>
    </row>
    <row r="21007" spans="5:5" x14ac:dyDescent="0.25">
      <c r="E21007"/>
    </row>
    <row r="21008" spans="5:5" x14ac:dyDescent="0.25">
      <c r="E21008" s="64"/>
    </row>
    <row r="21009" spans="5:5" x14ac:dyDescent="0.25">
      <c r="E21009" s="64"/>
    </row>
    <row r="21010" spans="5:5" x14ac:dyDescent="0.25">
      <c r="E21010" s="64"/>
    </row>
    <row r="21011" spans="5:5" x14ac:dyDescent="0.25">
      <c r="E21011" s="64"/>
    </row>
    <row r="21012" spans="5:5" x14ac:dyDescent="0.25">
      <c r="E21012" s="64"/>
    </row>
    <row r="21013" spans="5:5" x14ac:dyDescent="0.25">
      <c r="E21013" s="64"/>
    </row>
    <row r="21014" spans="5:5" x14ac:dyDescent="0.25">
      <c r="E21014" s="64"/>
    </row>
    <row r="21015" spans="5:5" x14ac:dyDescent="0.25">
      <c r="E21015" s="64"/>
    </row>
    <row r="21016" spans="5:5" x14ac:dyDescent="0.25">
      <c r="E21016"/>
    </row>
    <row r="21017" spans="5:5" x14ac:dyDescent="0.25">
      <c r="E21017" s="64"/>
    </row>
    <row r="21018" spans="5:5" x14ac:dyDescent="0.25">
      <c r="E21018" s="64"/>
    </row>
    <row r="21019" spans="5:5" x14ac:dyDescent="0.25">
      <c r="E21019" s="64"/>
    </row>
    <row r="21020" spans="5:5" x14ac:dyDescent="0.25">
      <c r="E21020" s="64"/>
    </row>
    <row r="21021" spans="5:5" x14ac:dyDescent="0.25">
      <c r="E21021" s="64"/>
    </row>
    <row r="21022" spans="5:5" x14ac:dyDescent="0.25">
      <c r="E21022" s="64"/>
    </row>
    <row r="21023" spans="5:5" x14ac:dyDescent="0.25">
      <c r="E21023" s="64"/>
    </row>
    <row r="21024" spans="5:5" x14ac:dyDescent="0.25">
      <c r="E21024" s="64"/>
    </row>
    <row r="21025" spans="5:5" x14ac:dyDescent="0.25">
      <c r="E21025" s="64"/>
    </row>
    <row r="21026" spans="5:5" x14ac:dyDescent="0.25">
      <c r="E21026" s="64"/>
    </row>
    <row r="21027" spans="5:5" x14ac:dyDescent="0.25">
      <c r="E21027" s="64"/>
    </row>
    <row r="21028" spans="5:5" x14ac:dyDescent="0.25">
      <c r="E21028"/>
    </row>
    <row r="21029" spans="5:5" x14ac:dyDescent="0.25">
      <c r="E21029" s="64"/>
    </row>
    <row r="21030" spans="5:5" x14ac:dyDescent="0.25">
      <c r="E21030" s="64"/>
    </row>
    <row r="21031" spans="5:5" x14ac:dyDescent="0.25">
      <c r="E21031" s="64"/>
    </row>
    <row r="21032" spans="5:5" x14ac:dyDescent="0.25">
      <c r="E21032"/>
    </row>
    <row r="21033" spans="5:5" x14ac:dyDescent="0.25">
      <c r="E21033" s="64"/>
    </row>
    <row r="21034" spans="5:5" x14ac:dyDescent="0.25">
      <c r="E21034" s="64"/>
    </row>
    <row r="21035" spans="5:5" x14ac:dyDescent="0.25">
      <c r="E21035" s="64"/>
    </row>
    <row r="21036" spans="5:5" x14ac:dyDescent="0.25">
      <c r="E21036"/>
    </row>
    <row r="21037" spans="5:5" x14ac:dyDescent="0.25">
      <c r="E21037" s="64"/>
    </row>
    <row r="21038" spans="5:5" x14ac:dyDescent="0.25">
      <c r="E21038" s="64"/>
    </row>
    <row r="21039" spans="5:5" x14ac:dyDescent="0.25">
      <c r="E21039" s="64"/>
    </row>
    <row r="21040" spans="5:5" x14ac:dyDescent="0.25">
      <c r="E21040" s="64"/>
    </row>
    <row r="21041" spans="5:5" x14ac:dyDescent="0.25">
      <c r="E21041" s="64"/>
    </row>
    <row r="21042" spans="5:5" x14ac:dyDescent="0.25">
      <c r="E21042" s="64"/>
    </row>
    <row r="21043" spans="5:5" x14ac:dyDescent="0.25">
      <c r="E21043" s="64"/>
    </row>
    <row r="21044" spans="5:5" x14ac:dyDescent="0.25">
      <c r="E21044" s="64"/>
    </row>
    <row r="21045" spans="5:5" x14ac:dyDescent="0.25">
      <c r="E21045" s="64"/>
    </row>
    <row r="21046" spans="5:5" x14ac:dyDescent="0.25">
      <c r="E21046" s="64"/>
    </row>
    <row r="21047" spans="5:5" x14ac:dyDescent="0.25">
      <c r="E21047" s="64"/>
    </row>
    <row r="21048" spans="5:5" x14ac:dyDescent="0.25">
      <c r="E21048" s="64"/>
    </row>
    <row r="21049" spans="5:5" x14ac:dyDescent="0.25">
      <c r="E21049" s="64"/>
    </row>
    <row r="21050" spans="5:5" x14ac:dyDescent="0.25">
      <c r="E21050" s="64"/>
    </row>
    <row r="21051" spans="5:5" x14ac:dyDescent="0.25">
      <c r="E21051" s="64"/>
    </row>
    <row r="21052" spans="5:5" x14ac:dyDescent="0.25">
      <c r="E21052"/>
    </row>
    <row r="21053" spans="5:5" x14ac:dyDescent="0.25">
      <c r="E21053" s="64"/>
    </row>
    <row r="21054" spans="5:5" x14ac:dyDescent="0.25">
      <c r="E21054" s="64"/>
    </row>
    <row r="21055" spans="5:5" x14ac:dyDescent="0.25">
      <c r="E21055" s="64"/>
    </row>
    <row r="21056" spans="5:5" x14ac:dyDescent="0.25">
      <c r="E21056" s="64"/>
    </row>
    <row r="21057" spans="5:5" x14ac:dyDescent="0.25">
      <c r="E21057"/>
    </row>
    <row r="21058" spans="5:5" x14ac:dyDescent="0.25">
      <c r="E21058" s="64"/>
    </row>
    <row r="21059" spans="5:5" x14ac:dyDescent="0.25">
      <c r="E21059" s="64"/>
    </row>
    <row r="21060" spans="5:5" x14ac:dyDescent="0.25">
      <c r="E21060"/>
    </row>
    <row r="21061" spans="5:5" x14ac:dyDescent="0.25">
      <c r="E21061" s="64"/>
    </row>
    <row r="21062" spans="5:5" x14ac:dyDescent="0.25">
      <c r="E21062"/>
    </row>
    <row r="21063" spans="5:5" x14ac:dyDescent="0.25">
      <c r="E21063" s="64"/>
    </row>
    <row r="21064" spans="5:5" x14ac:dyDescent="0.25">
      <c r="E21064" s="64"/>
    </row>
    <row r="21065" spans="5:5" x14ac:dyDescent="0.25">
      <c r="E21065" s="64"/>
    </row>
    <row r="21066" spans="5:5" x14ac:dyDescent="0.25">
      <c r="E21066" s="64"/>
    </row>
    <row r="21067" spans="5:5" x14ac:dyDescent="0.25">
      <c r="E21067" s="64"/>
    </row>
    <row r="21068" spans="5:5" x14ac:dyDescent="0.25">
      <c r="E21068"/>
    </row>
    <row r="21069" spans="5:5" x14ac:dyDescent="0.25">
      <c r="E21069" s="64"/>
    </row>
    <row r="21070" spans="5:5" x14ac:dyDescent="0.25">
      <c r="E21070"/>
    </row>
    <row r="21071" spans="5:5" x14ac:dyDescent="0.25">
      <c r="E21071" s="64"/>
    </row>
    <row r="21072" spans="5:5" x14ac:dyDescent="0.25">
      <c r="E21072" s="64"/>
    </row>
    <row r="21073" spans="5:5" x14ac:dyDescent="0.25">
      <c r="E21073" s="64"/>
    </row>
    <row r="21074" spans="5:5" x14ac:dyDescent="0.25">
      <c r="E21074"/>
    </row>
    <row r="21075" spans="5:5" x14ac:dyDescent="0.25">
      <c r="E21075" s="64"/>
    </row>
    <row r="21076" spans="5:5" x14ac:dyDescent="0.25">
      <c r="E21076" s="64"/>
    </row>
    <row r="21077" spans="5:5" x14ac:dyDescent="0.25">
      <c r="E21077" s="64"/>
    </row>
    <row r="21078" spans="5:5" x14ac:dyDescent="0.25">
      <c r="E21078" s="64"/>
    </row>
    <row r="21079" spans="5:5" x14ac:dyDescent="0.25">
      <c r="E21079" s="64"/>
    </row>
    <row r="21080" spans="5:5" x14ac:dyDescent="0.25">
      <c r="E21080"/>
    </row>
    <row r="21081" spans="5:5" x14ac:dyDescent="0.25">
      <c r="E21081"/>
    </row>
    <row r="21082" spans="5:5" x14ac:dyDescent="0.25">
      <c r="E21082"/>
    </row>
    <row r="21083" spans="5:5" x14ac:dyDescent="0.25">
      <c r="E21083" s="64"/>
    </row>
    <row r="21084" spans="5:5" x14ac:dyDescent="0.25">
      <c r="E21084" s="64"/>
    </row>
    <row r="21085" spans="5:5" x14ac:dyDescent="0.25">
      <c r="E21085"/>
    </row>
    <row r="21086" spans="5:5" x14ac:dyDescent="0.25">
      <c r="E21086" s="64"/>
    </row>
    <row r="21087" spans="5:5" x14ac:dyDescent="0.25">
      <c r="E21087" s="64"/>
    </row>
    <row r="21088" spans="5:5" x14ac:dyDescent="0.25">
      <c r="E21088" s="64"/>
    </row>
    <row r="21089" spans="5:5" x14ac:dyDescent="0.25">
      <c r="E21089" s="64"/>
    </row>
    <row r="21090" spans="5:5" x14ac:dyDescent="0.25">
      <c r="E21090" s="64"/>
    </row>
    <row r="21091" spans="5:5" x14ac:dyDescent="0.25">
      <c r="E21091" s="64"/>
    </row>
    <row r="21092" spans="5:5" x14ac:dyDescent="0.25">
      <c r="E21092" s="64"/>
    </row>
    <row r="21093" spans="5:5" x14ac:dyDescent="0.25">
      <c r="E21093" s="64"/>
    </row>
    <row r="21094" spans="5:5" x14ac:dyDescent="0.25">
      <c r="E21094" s="64"/>
    </row>
    <row r="21095" spans="5:5" x14ac:dyDescent="0.25">
      <c r="E21095" s="64"/>
    </row>
    <row r="21096" spans="5:5" x14ac:dyDescent="0.25">
      <c r="E21096" s="64"/>
    </row>
    <row r="21097" spans="5:5" x14ac:dyDescent="0.25">
      <c r="E21097" s="64"/>
    </row>
    <row r="21098" spans="5:5" x14ac:dyDescent="0.25">
      <c r="E21098"/>
    </row>
    <row r="21099" spans="5:5" x14ac:dyDescent="0.25">
      <c r="E21099"/>
    </row>
    <row r="21100" spans="5:5" x14ac:dyDescent="0.25">
      <c r="E21100" s="64"/>
    </row>
    <row r="21101" spans="5:5" x14ac:dyDescent="0.25">
      <c r="E21101" s="64"/>
    </row>
    <row r="21102" spans="5:5" x14ac:dyDescent="0.25">
      <c r="E21102" s="64"/>
    </row>
    <row r="21103" spans="5:5" x14ac:dyDescent="0.25">
      <c r="E21103" s="64"/>
    </row>
    <row r="21104" spans="5:5" x14ac:dyDescent="0.25">
      <c r="E21104" s="64"/>
    </row>
    <row r="21105" spans="5:5" x14ac:dyDescent="0.25">
      <c r="E21105" s="64"/>
    </row>
    <row r="21106" spans="5:5" x14ac:dyDescent="0.25">
      <c r="E21106" s="64"/>
    </row>
    <row r="21107" spans="5:5" x14ac:dyDescent="0.25">
      <c r="E21107" s="64"/>
    </row>
    <row r="21108" spans="5:5" x14ac:dyDescent="0.25">
      <c r="E21108" s="64"/>
    </row>
    <row r="21109" spans="5:5" x14ac:dyDescent="0.25">
      <c r="E21109" s="64"/>
    </row>
    <row r="21110" spans="5:5" x14ac:dyDescent="0.25">
      <c r="E21110" s="64"/>
    </row>
    <row r="21111" spans="5:5" x14ac:dyDescent="0.25">
      <c r="E21111" s="64"/>
    </row>
    <row r="21112" spans="5:5" x14ac:dyDescent="0.25">
      <c r="E21112" s="64"/>
    </row>
    <row r="21113" spans="5:5" x14ac:dyDescent="0.25">
      <c r="E21113" s="64"/>
    </row>
    <row r="21114" spans="5:5" x14ac:dyDescent="0.25">
      <c r="E21114" s="64"/>
    </row>
    <row r="21115" spans="5:5" x14ac:dyDescent="0.25">
      <c r="E21115" s="64"/>
    </row>
    <row r="21116" spans="5:5" x14ac:dyDescent="0.25">
      <c r="E21116" s="64"/>
    </row>
    <row r="21117" spans="5:5" x14ac:dyDescent="0.25">
      <c r="E21117" s="64"/>
    </row>
    <row r="21118" spans="5:5" x14ac:dyDescent="0.25">
      <c r="E21118" s="64"/>
    </row>
    <row r="21119" spans="5:5" x14ac:dyDescent="0.25">
      <c r="E21119" s="64"/>
    </row>
    <row r="21120" spans="5:5" x14ac:dyDescent="0.25">
      <c r="E21120" s="64"/>
    </row>
    <row r="21121" spans="5:5" x14ac:dyDescent="0.25">
      <c r="E21121" s="64"/>
    </row>
    <row r="21122" spans="5:5" x14ac:dyDescent="0.25">
      <c r="E21122" s="64"/>
    </row>
    <row r="21123" spans="5:5" x14ac:dyDescent="0.25">
      <c r="E21123" s="64"/>
    </row>
    <row r="21124" spans="5:5" x14ac:dyDescent="0.25">
      <c r="E21124" s="64"/>
    </row>
    <row r="21125" spans="5:5" x14ac:dyDescent="0.25">
      <c r="E21125" s="64"/>
    </row>
    <row r="21126" spans="5:5" x14ac:dyDescent="0.25">
      <c r="E21126" s="64"/>
    </row>
    <row r="21127" spans="5:5" x14ac:dyDescent="0.25">
      <c r="E21127" s="64"/>
    </row>
    <row r="21128" spans="5:5" x14ac:dyDescent="0.25">
      <c r="E21128" s="64"/>
    </row>
    <row r="21129" spans="5:5" x14ac:dyDescent="0.25">
      <c r="E21129" s="64"/>
    </row>
    <row r="21130" spans="5:5" x14ac:dyDescent="0.25">
      <c r="E21130" s="64"/>
    </row>
    <row r="21131" spans="5:5" x14ac:dyDescent="0.25">
      <c r="E21131" s="64"/>
    </row>
    <row r="21132" spans="5:5" x14ac:dyDescent="0.25">
      <c r="E21132" s="64"/>
    </row>
    <row r="21133" spans="5:5" x14ac:dyDescent="0.25">
      <c r="E21133" s="64"/>
    </row>
    <row r="21134" spans="5:5" x14ac:dyDescent="0.25">
      <c r="E21134"/>
    </row>
    <row r="21135" spans="5:5" x14ac:dyDescent="0.25">
      <c r="E21135" s="64"/>
    </row>
    <row r="21136" spans="5:5" x14ac:dyDescent="0.25">
      <c r="E21136" s="64"/>
    </row>
    <row r="21137" spans="5:5" x14ac:dyDescent="0.25">
      <c r="E21137" s="64"/>
    </row>
    <row r="21138" spans="5:5" x14ac:dyDescent="0.25">
      <c r="E21138" s="64"/>
    </row>
    <row r="21139" spans="5:5" x14ac:dyDescent="0.25">
      <c r="E21139" s="64"/>
    </row>
    <row r="21140" spans="5:5" x14ac:dyDescent="0.25">
      <c r="E21140" s="64"/>
    </row>
    <row r="21141" spans="5:5" x14ac:dyDescent="0.25">
      <c r="E21141" s="64"/>
    </row>
    <row r="21142" spans="5:5" x14ac:dyDescent="0.25">
      <c r="E21142" s="64"/>
    </row>
    <row r="21143" spans="5:5" x14ac:dyDescent="0.25">
      <c r="E21143" s="64"/>
    </row>
    <row r="21144" spans="5:5" x14ac:dyDescent="0.25">
      <c r="E21144" s="64"/>
    </row>
    <row r="21145" spans="5:5" x14ac:dyDescent="0.25">
      <c r="E21145" s="64"/>
    </row>
    <row r="21146" spans="5:5" x14ac:dyDescent="0.25">
      <c r="E21146" s="64"/>
    </row>
    <row r="21147" spans="5:5" x14ac:dyDescent="0.25">
      <c r="E21147" s="64"/>
    </row>
    <row r="21148" spans="5:5" x14ac:dyDescent="0.25">
      <c r="E21148"/>
    </row>
    <row r="21149" spans="5:5" x14ac:dyDescent="0.25">
      <c r="E21149" s="64"/>
    </row>
    <row r="21150" spans="5:5" x14ac:dyDescent="0.25">
      <c r="E21150" s="64"/>
    </row>
    <row r="21151" spans="5:5" x14ac:dyDescent="0.25">
      <c r="E21151" s="64"/>
    </row>
    <row r="21152" spans="5:5" x14ac:dyDescent="0.25">
      <c r="E21152" s="64"/>
    </row>
    <row r="21153" spans="5:5" x14ac:dyDescent="0.25">
      <c r="E21153"/>
    </row>
    <row r="21154" spans="5:5" x14ac:dyDescent="0.25">
      <c r="E21154" s="64"/>
    </row>
    <row r="21155" spans="5:5" x14ac:dyDescent="0.25">
      <c r="E21155" s="64"/>
    </row>
    <row r="21156" spans="5:5" x14ac:dyDescent="0.25">
      <c r="E21156" s="64"/>
    </row>
    <row r="21157" spans="5:5" x14ac:dyDescent="0.25">
      <c r="E21157" s="64"/>
    </row>
    <row r="21158" spans="5:5" x14ac:dyDescent="0.25">
      <c r="E21158" s="64"/>
    </row>
    <row r="21159" spans="5:5" x14ac:dyDescent="0.25">
      <c r="E21159"/>
    </row>
    <row r="21160" spans="5:5" x14ac:dyDescent="0.25">
      <c r="E21160" s="64"/>
    </row>
    <row r="21161" spans="5:5" x14ac:dyDescent="0.25">
      <c r="E21161" s="64"/>
    </row>
    <row r="21162" spans="5:5" x14ac:dyDescent="0.25">
      <c r="E21162" s="64"/>
    </row>
    <row r="21163" spans="5:5" x14ac:dyDescent="0.25">
      <c r="E21163" s="64"/>
    </row>
    <row r="21164" spans="5:5" x14ac:dyDescent="0.25">
      <c r="E21164" s="64"/>
    </row>
    <row r="21165" spans="5:5" x14ac:dyDescent="0.25">
      <c r="E21165" s="64"/>
    </row>
    <row r="21166" spans="5:5" x14ac:dyDescent="0.25">
      <c r="E21166" s="64"/>
    </row>
    <row r="21167" spans="5:5" x14ac:dyDescent="0.25">
      <c r="E21167" s="64"/>
    </row>
    <row r="21168" spans="5:5" x14ac:dyDescent="0.25">
      <c r="E21168" s="64"/>
    </row>
    <row r="21169" spans="5:5" x14ac:dyDescent="0.25">
      <c r="E21169" s="64"/>
    </row>
    <row r="21170" spans="5:5" x14ac:dyDescent="0.25">
      <c r="E21170" s="64"/>
    </row>
    <row r="21171" spans="5:5" x14ac:dyDescent="0.25">
      <c r="E21171" s="64"/>
    </row>
    <row r="21172" spans="5:5" x14ac:dyDescent="0.25">
      <c r="E21172" s="64"/>
    </row>
    <row r="21173" spans="5:5" x14ac:dyDescent="0.25">
      <c r="E21173" s="64"/>
    </row>
    <row r="21174" spans="5:5" x14ac:dyDescent="0.25">
      <c r="E21174" s="64"/>
    </row>
    <row r="21175" spans="5:5" x14ac:dyDescent="0.25">
      <c r="E21175" s="64"/>
    </row>
    <row r="21176" spans="5:5" x14ac:dyDescent="0.25">
      <c r="E21176" s="64"/>
    </row>
    <row r="21177" spans="5:5" x14ac:dyDescent="0.25">
      <c r="E21177" s="64"/>
    </row>
    <row r="21178" spans="5:5" x14ac:dyDescent="0.25">
      <c r="E21178" s="64"/>
    </row>
    <row r="21179" spans="5:5" x14ac:dyDescent="0.25">
      <c r="E21179" s="64"/>
    </row>
    <row r="21180" spans="5:5" x14ac:dyDescent="0.25">
      <c r="E21180" s="64"/>
    </row>
    <row r="21181" spans="5:5" x14ac:dyDescent="0.25">
      <c r="E21181" s="64"/>
    </row>
    <row r="21182" spans="5:5" x14ac:dyDescent="0.25">
      <c r="E21182" s="64"/>
    </row>
    <row r="21183" spans="5:5" x14ac:dyDescent="0.25">
      <c r="E21183" s="64"/>
    </row>
    <row r="21184" spans="5:5" x14ac:dyDescent="0.25">
      <c r="E21184" s="64"/>
    </row>
    <row r="21185" spans="5:5" x14ac:dyDescent="0.25">
      <c r="E21185" s="64"/>
    </row>
    <row r="21186" spans="5:5" x14ac:dyDescent="0.25">
      <c r="E21186" s="64"/>
    </row>
    <row r="21187" spans="5:5" x14ac:dyDescent="0.25">
      <c r="E21187" s="64"/>
    </row>
    <row r="21188" spans="5:5" x14ac:dyDescent="0.25">
      <c r="E21188" s="64"/>
    </row>
    <row r="21189" spans="5:5" x14ac:dyDescent="0.25">
      <c r="E21189" s="64"/>
    </row>
    <row r="21190" spans="5:5" x14ac:dyDescent="0.25">
      <c r="E21190" s="64"/>
    </row>
    <row r="21191" spans="5:5" x14ac:dyDescent="0.25">
      <c r="E21191" s="64"/>
    </row>
    <row r="21192" spans="5:5" x14ac:dyDescent="0.25">
      <c r="E21192" s="64"/>
    </row>
    <row r="21193" spans="5:5" x14ac:dyDescent="0.25">
      <c r="E21193" s="64"/>
    </row>
    <row r="21194" spans="5:5" x14ac:dyDescent="0.25">
      <c r="E21194"/>
    </row>
    <row r="21195" spans="5:5" x14ac:dyDescent="0.25">
      <c r="E21195" s="64"/>
    </row>
    <row r="21196" spans="5:5" x14ac:dyDescent="0.25">
      <c r="E21196"/>
    </row>
    <row r="21197" spans="5:5" x14ac:dyDescent="0.25">
      <c r="E21197" s="64"/>
    </row>
    <row r="21198" spans="5:5" x14ac:dyDescent="0.25">
      <c r="E21198" s="64"/>
    </row>
    <row r="21199" spans="5:5" x14ac:dyDescent="0.25">
      <c r="E21199" s="64"/>
    </row>
    <row r="21200" spans="5:5" x14ac:dyDescent="0.25">
      <c r="E21200" s="64"/>
    </row>
    <row r="21201" spans="5:5" x14ac:dyDescent="0.25">
      <c r="E21201" s="64"/>
    </row>
    <row r="21202" spans="5:5" x14ac:dyDescent="0.25">
      <c r="E21202" s="64"/>
    </row>
    <row r="21203" spans="5:5" x14ac:dyDescent="0.25">
      <c r="E21203"/>
    </row>
    <row r="21204" spans="5:5" x14ac:dyDescent="0.25">
      <c r="E21204" s="64"/>
    </row>
    <row r="21205" spans="5:5" x14ac:dyDescent="0.25">
      <c r="E21205" s="64"/>
    </row>
    <row r="21206" spans="5:5" x14ac:dyDescent="0.25">
      <c r="E21206" s="64"/>
    </row>
    <row r="21207" spans="5:5" x14ac:dyDescent="0.25">
      <c r="E21207" s="64"/>
    </row>
    <row r="21208" spans="5:5" x14ac:dyDescent="0.25">
      <c r="E21208" s="64"/>
    </row>
    <row r="21209" spans="5:5" x14ac:dyDescent="0.25">
      <c r="E21209" s="64"/>
    </row>
    <row r="21210" spans="5:5" x14ac:dyDescent="0.25">
      <c r="E21210" s="64"/>
    </row>
    <row r="21211" spans="5:5" x14ac:dyDescent="0.25">
      <c r="E21211"/>
    </row>
    <row r="21212" spans="5:5" x14ac:dyDescent="0.25">
      <c r="E21212" s="64"/>
    </row>
    <row r="21213" spans="5:5" x14ac:dyDescent="0.25">
      <c r="E21213" s="64"/>
    </row>
    <row r="21214" spans="5:5" x14ac:dyDescent="0.25">
      <c r="E21214" s="64"/>
    </row>
    <row r="21215" spans="5:5" x14ac:dyDescent="0.25">
      <c r="E21215" s="64"/>
    </row>
    <row r="21216" spans="5:5" x14ac:dyDescent="0.25">
      <c r="E21216" s="64"/>
    </row>
    <row r="21217" spans="5:5" x14ac:dyDescent="0.25">
      <c r="E21217" s="64"/>
    </row>
    <row r="21218" spans="5:5" x14ac:dyDescent="0.25">
      <c r="E21218" s="64"/>
    </row>
    <row r="21219" spans="5:5" x14ac:dyDescent="0.25">
      <c r="E21219" s="64"/>
    </row>
    <row r="21220" spans="5:5" x14ac:dyDescent="0.25">
      <c r="E21220" s="64"/>
    </row>
    <row r="21221" spans="5:5" x14ac:dyDescent="0.25">
      <c r="E21221" s="64"/>
    </row>
    <row r="21222" spans="5:5" x14ac:dyDescent="0.25">
      <c r="E21222" s="64"/>
    </row>
    <row r="21223" spans="5:5" x14ac:dyDescent="0.25">
      <c r="E21223" s="64"/>
    </row>
    <row r="21224" spans="5:5" x14ac:dyDescent="0.25">
      <c r="E21224" s="64"/>
    </row>
    <row r="21225" spans="5:5" x14ac:dyDescent="0.25">
      <c r="E21225" s="64"/>
    </row>
    <row r="21226" spans="5:5" x14ac:dyDescent="0.25">
      <c r="E21226" s="64"/>
    </row>
    <row r="21227" spans="5:5" x14ac:dyDescent="0.25">
      <c r="E21227" s="64"/>
    </row>
    <row r="21228" spans="5:5" x14ac:dyDescent="0.25">
      <c r="E21228" s="64"/>
    </row>
    <row r="21229" spans="5:5" x14ac:dyDescent="0.25">
      <c r="E21229" s="64"/>
    </row>
    <row r="21230" spans="5:5" x14ac:dyDescent="0.25">
      <c r="E21230" s="64"/>
    </row>
    <row r="21231" spans="5:5" x14ac:dyDescent="0.25">
      <c r="E21231" s="64"/>
    </row>
    <row r="21232" spans="5:5" x14ac:dyDescent="0.25">
      <c r="E21232" s="64"/>
    </row>
    <row r="21233" spans="5:5" x14ac:dyDescent="0.25">
      <c r="E21233" s="64"/>
    </row>
    <row r="21234" spans="5:5" x14ac:dyDescent="0.25">
      <c r="E21234" s="64"/>
    </row>
    <row r="21235" spans="5:5" x14ac:dyDescent="0.25">
      <c r="E21235" s="64"/>
    </row>
    <row r="21236" spans="5:5" x14ac:dyDescent="0.25">
      <c r="E21236" s="64"/>
    </row>
    <row r="21237" spans="5:5" x14ac:dyDescent="0.25">
      <c r="E21237" s="64"/>
    </row>
    <row r="21238" spans="5:5" x14ac:dyDescent="0.25">
      <c r="E21238" s="64"/>
    </row>
    <row r="21239" spans="5:5" x14ac:dyDescent="0.25">
      <c r="E21239" s="64"/>
    </row>
    <row r="21240" spans="5:5" x14ac:dyDescent="0.25">
      <c r="E21240" s="64"/>
    </row>
    <row r="21241" spans="5:5" x14ac:dyDescent="0.25">
      <c r="E21241" s="64"/>
    </row>
    <row r="21242" spans="5:5" x14ac:dyDescent="0.25">
      <c r="E21242" s="64"/>
    </row>
    <row r="21243" spans="5:5" x14ac:dyDescent="0.25">
      <c r="E21243" s="64"/>
    </row>
    <row r="21244" spans="5:5" x14ac:dyDescent="0.25">
      <c r="E21244" s="64"/>
    </row>
    <row r="21245" spans="5:5" x14ac:dyDescent="0.25">
      <c r="E21245" s="64"/>
    </row>
    <row r="21246" spans="5:5" x14ac:dyDescent="0.25">
      <c r="E21246" s="64"/>
    </row>
    <row r="21247" spans="5:5" x14ac:dyDescent="0.25">
      <c r="E21247" s="64"/>
    </row>
    <row r="21248" spans="5:5" x14ac:dyDescent="0.25">
      <c r="E21248" s="64"/>
    </row>
    <row r="21249" spans="5:5" x14ac:dyDescent="0.25">
      <c r="E21249" s="64"/>
    </row>
    <row r="21250" spans="5:5" x14ac:dyDescent="0.25">
      <c r="E21250" s="64"/>
    </row>
    <row r="21251" spans="5:5" x14ac:dyDescent="0.25">
      <c r="E21251" s="64"/>
    </row>
    <row r="21252" spans="5:5" x14ac:dyDescent="0.25">
      <c r="E21252" s="64"/>
    </row>
    <row r="21253" spans="5:5" x14ac:dyDescent="0.25">
      <c r="E21253" s="64"/>
    </row>
    <row r="21254" spans="5:5" x14ac:dyDescent="0.25">
      <c r="E21254" s="64"/>
    </row>
    <row r="21255" spans="5:5" x14ac:dyDescent="0.25">
      <c r="E21255" s="64"/>
    </row>
    <row r="21256" spans="5:5" x14ac:dyDescent="0.25">
      <c r="E21256" s="64"/>
    </row>
    <row r="21257" spans="5:5" x14ac:dyDescent="0.25">
      <c r="E21257" s="64"/>
    </row>
    <row r="21258" spans="5:5" x14ac:dyDescent="0.25">
      <c r="E21258" s="64"/>
    </row>
    <row r="21259" spans="5:5" x14ac:dyDescent="0.25">
      <c r="E21259" s="64"/>
    </row>
    <row r="21260" spans="5:5" x14ac:dyDescent="0.25">
      <c r="E21260" s="64"/>
    </row>
    <row r="21261" spans="5:5" x14ac:dyDescent="0.25">
      <c r="E21261" s="64"/>
    </row>
    <row r="21262" spans="5:5" x14ac:dyDescent="0.25">
      <c r="E21262" s="64"/>
    </row>
    <row r="21263" spans="5:5" x14ac:dyDescent="0.25">
      <c r="E21263" s="64"/>
    </row>
    <row r="21264" spans="5:5" x14ac:dyDescent="0.25">
      <c r="E21264" s="64"/>
    </row>
    <row r="21265" spans="5:5" x14ac:dyDescent="0.25">
      <c r="E21265" s="64"/>
    </row>
    <row r="21266" spans="5:5" x14ac:dyDescent="0.25">
      <c r="E21266" s="64"/>
    </row>
    <row r="21267" spans="5:5" x14ac:dyDescent="0.25">
      <c r="E21267" s="64"/>
    </row>
    <row r="21268" spans="5:5" x14ac:dyDescent="0.25">
      <c r="E21268" s="64"/>
    </row>
    <row r="21269" spans="5:5" x14ac:dyDescent="0.25">
      <c r="E21269" s="64"/>
    </row>
    <row r="21270" spans="5:5" x14ac:dyDescent="0.25">
      <c r="E21270" s="64"/>
    </row>
    <row r="21271" spans="5:5" x14ac:dyDescent="0.25">
      <c r="E21271" s="64"/>
    </row>
    <row r="21272" spans="5:5" x14ac:dyDescent="0.25">
      <c r="E21272" s="64"/>
    </row>
    <row r="21273" spans="5:5" x14ac:dyDescent="0.25">
      <c r="E21273" s="64"/>
    </row>
    <row r="21274" spans="5:5" x14ac:dyDescent="0.25">
      <c r="E21274" s="64"/>
    </row>
    <row r="21275" spans="5:5" x14ac:dyDescent="0.25">
      <c r="E21275" s="64"/>
    </row>
    <row r="21276" spans="5:5" x14ac:dyDescent="0.25">
      <c r="E21276" s="64"/>
    </row>
    <row r="21277" spans="5:5" x14ac:dyDescent="0.25">
      <c r="E21277"/>
    </row>
    <row r="21278" spans="5:5" x14ac:dyDescent="0.25">
      <c r="E21278" s="64"/>
    </row>
    <row r="21279" spans="5:5" x14ac:dyDescent="0.25">
      <c r="E21279" s="64"/>
    </row>
    <row r="21280" spans="5:5" x14ac:dyDescent="0.25">
      <c r="E21280" s="64"/>
    </row>
    <row r="21281" spans="5:5" x14ac:dyDescent="0.25">
      <c r="E21281" s="64"/>
    </row>
    <row r="21282" spans="5:5" x14ac:dyDescent="0.25">
      <c r="E21282"/>
    </row>
    <row r="21283" spans="5:5" x14ac:dyDescent="0.25">
      <c r="E21283" s="64"/>
    </row>
    <row r="21284" spans="5:5" x14ac:dyDescent="0.25">
      <c r="E21284" s="64"/>
    </row>
    <row r="21285" spans="5:5" x14ac:dyDescent="0.25">
      <c r="E21285" s="64"/>
    </row>
    <row r="21286" spans="5:5" x14ac:dyDescent="0.25">
      <c r="E21286" s="64"/>
    </row>
    <row r="21287" spans="5:5" x14ac:dyDescent="0.25">
      <c r="E21287" s="64"/>
    </row>
    <row r="21288" spans="5:5" x14ac:dyDescent="0.25">
      <c r="E21288" s="64"/>
    </row>
    <row r="21289" spans="5:5" x14ac:dyDescent="0.25">
      <c r="E21289" s="64"/>
    </row>
    <row r="21290" spans="5:5" x14ac:dyDescent="0.25">
      <c r="E21290" s="64"/>
    </row>
    <row r="21291" spans="5:5" x14ac:dyDescent="0.25">
      <c r="E21291" s="64"/>
    </row>
    <row r="21292" spans="5:5" x14ac:dyDescent="0.25">
      <c r="E21292" s="64"/>
    </row>
    <row r="21293" spans="5:5" x14ac:dyDescent="0.25">
      <c r="E21293" s="64"/>
    </row>
    <row r="21294" spans="5:5" x14ac:dyDescent="0.25">
      <c r="E21294" s="64"/>
    </row>
    <row r="21295" spans="5:5" x14ac:dyDescent="0.25">
      <c r="E21295"/>
    </row>
    <row r="21296" spans="5:5" x14ac:dyDescent="0.25">
      <c r="E21296" s="64"/>
    </row>
    <row r="21297" spans="5:5" x14ac:dyDescent="0.25">
      <c r="E21297" s="64"/>
    </row>
    <row r="21298" spans="5:5" x14ac:dyDescent="0.25">
      <c r="E21298" s="64"/>
    </row>
    <row r="21299" spans="5:5" x14ac:dyDescent="0.25">
      <c r="E21299" s="64"/>
    </row>
    <row r="21300" spans="5:5" x14ac:dyDescent="0.25">
      <c r="E21300" s="64"/>
    </row>
    <row r="21301" spans="5:5" x14ac:dyDescent="0.25">
      <c r="E21301" s="64"/>
    </row>
    <row r="21302" spans="5:5" x14ac:dyDescent="0.25">
      <c r="E21302"/>
    </row>
    <row r="21303" spans="5:5" x14ac:dyDescent="0.25">
      <c r="E21303" s="64"/>
    </row>
    <row r="21304" spans="5:5" x14ac:dyDescent="0.25">
      <c r="E21304" s="64"/>
    </row>
    <row r="21305" spans="5:5" x14ac:dyDescent="0.25">
      <c r="E21305" s="64"/>
    </row>
    <row r="21306" spans="5:5" x14ac:dyDescent="0.25">
      <c r="E21306" s="64"/>
    </row>
    <row r="21307" spans="5:5" x14ac:dyDescent="0.25">
      <c r="E21307" s="64"/>
    </row>
    <row r="21308" spans="5:5" x14ac:dyDescent="0.25">
      <c r="E21308" s="64"/>
    </row>
    <row r="21309" spans="5:5" x14ac:dyDescent="0.25">
      <c r="E21309" s="64"/>
    </row>
    <row r="21310" spans="5:5" x14ac:dyDescent="0.25">
      <c r="E21310" s="64"/>
    </row>
    <row r="21311" spans="5:5" x14ac:dyDescent="0.25">
      <c r="E21311" s="64"/>
    </row>
    <row r="21312" spans="5:5" x14ac:dyDescent="0.25">
      <c r="E21312" s="64"/>
    </row>
    <row r="21313" spans="5:5" x14ac:dyDescent="0.25">
      <c r="E21313"/>
    </row>
    <row r="21314" spans="5:5" x14ac:dyDescent="0.25">
      <c r="E21314" s="64"/>
    </row>
    <row r="21315" spans="5:5" x14ac:dyDescent="0.25">
      <c r="E21315" s="64"/>
    </row>
    <row r="21316" spans="5:5" x14ac:dyDescent="0.25">
      <c r="E21316" s="64"/>
    </row>
    <row r="21317" spans="5:5" x14ac:dyDescent="0.25">
      <c r="E21317" s="64"/>
    </row>
    <row r="21318" spans="5:5" x14ac:dyDescent="0.25">
      <c r="E21318" s="64"/>
    </row>
    <row r="21319" spans="5:5" x14ac:dyDescent="0.25">
      <c r="E21319" s="64"/>
    </row>
    <row r="21320" spans="5:5" x14ac:dyDescent="0.25">
      <c r="E21320" s="64"/>
    </row>
    <row r="21321" spans="5:5" x14ac:dyDescent="0.25">
      <c r="E21321" s="64"/>
    </row>
    <row r="21322" spans="5:5" x14ac:dyDescent="0.25">
      <c r="E21322" s="64"/>
    </row>
    <row r="21323" spans="5:5" x14ac:dyDescent="0.25">
      <c r="E21323" s="64"/>
    </row>
    <row r="21324" spans="5:5" x14ac:dyDescent="0.25">
      <c r="E21324" s="64"/>
    </row>
    <row r="21325" spans="5:5" x14ac:dyDescent="0.25">
      <c r="E21325" s="64"/>
    </row>
    <row r="21326" spans="5:5" x14ac:dyDescent="0.25">
      <c r="E21326" s="64"/>
    </row>
    <row r="21327" spans="5:5" x14ac:dyDescent="0.25">
      <c r="E21327" s="64"/>
    </row>
    <row r="21328" spans="5:5" x14ac:dyDescent="0.25">
      <c r="E21328" s="64"/>
    </row>
    <row r="21329" spans="5:5" x14ac:dyDescent="0.25">
      <c r="E21329" s="64"/>
    </row>
    <row r="21330" spans="5:5" x14ac:dyDescent="0.25">
      <c r="E21330" s="64"/>
    </row>
    <row r="21331" spans="5:5" x14ac:dyDescent="0.25">
      <c r="E21331" s="64"/>
    </row>
    <row r="21332" spans="5:5" x14ac:dyDescent="0.25">
      <c r="E21332" s="64"/>
    </row>
    <row r="21333" spans="5:5" x14ac:dyDescent="0.25">
      <c r="E21333" s="64"/>
    </row>
    <row r="21334" spans="5:5" x14ac:dyDescent="0.25">
      <c r="E21334" s="64"/>
    </row>
    <row r="21335" spans="5:5" x14ac:dyDescent="0.25">
      <c r="E21335" s="64"/>
    </row>
    <row r="21336" spans="5:5" x14ac:dyDescent="0.25">
      <c r="E21336" s="64"/>
    </row>
    <row r="21337" spans="5:5" x14ac:dyDescent="0.25">
      <c r="E21337" s="64"/>
    </row>
    <row r="21338" spans="5:5" x14ac:dyDescent="0.25">
      <c r="E21338" s="64"/>
    </row>
    <row r="21339" spans="5:5" x14ac:dyDescent="0.25">
      <c r="E21339" s="64"/>
    </row>
    <row r="21340" spans="5:5" x14ac:dyDescent="0.25">
      <c r="E21340" s="64"/>
    </row>
    <row r="21341" spans="5:5" x14ac:dyDescent="0.25">
      <c r="E21341" s="64"/>
    </row>
    <row r="21342" spans="5:5" x14ac:dyDescent="0.25">
      <c r="E21342" s="64"/>
    </row>
    <row r="21343" spans="5:5" x14ac:dyDescent="0.25">
      <c r="E21343" s="64"/>
    </row>
    <row r="21344" spans="5:5" x14ac:dyDescent="0.25">
      <c r="E21344" s="64"/>
    </row>
    <row r="21345" spans="5:5" x14ac:dyDescent="0.25">
      <c r="E21345" s="64"/>
    </row>
    <row r="21346" spans="5:5" x14ac:dyDescent="0.25">
      <c r="E21346" s="64"/>
    </row>
    <row r="21347" spans="5:5" x14ac:dyDescent="0.25">
      <c r="E21347" s="64"/>
    </row>
    <row r="21348" spans="5:5" x14ac:dyDescent="0.25">
      <c r="E21348" s="64"/>
    </row>
    <row r="21349" spans="5:5" x14ac:dyDescent="0.25">
      <c r="E21349" s="64"/>
    </row>
    <row r="21350" spans="5:5" x14ac:dyDescent="0.25">
      <c r="E21350" s="64"/>
    </row>
    <row r="21351" spans="5:5" x14ac:dyDescent="0.25">
      <c r="E21351" s="64"/>
    </row>
    <row r="21352" spans="5:5" x14ac:dyDescent="0.25">
      <c r="E21352" s="64"/>
    </row>
    <row r="21353" spans="5:5" x14ac:dyDescent="0.25">
      <c r="E21353" s="64"/>
    </row>
    <row r="21354" spans="5:5" x14ac:dyDescent="0.25">
      <c r="E21354" s="64"/>
    </row>
    <row r="21355" spans="5:5" x14ac:dyDescent="0.25">
      <c r="E21355" s="64"/>
    </row>
    <row r="21356" spans="5:5" x14ac:dyDescent="0.25">
      <c r="E21356" s="64"/>
    </row>
    <row r="21357" spans="5:5" x14ac:dyDescent="0.25">
      <c r="E21357" s="64"/>
    </row>
    <row r="21358" spans="5:5" x14ac:dyDescent="0.25">
      <c r="E21358" s="64"/>
    </row>
    <row r="21359" spans="5:5" x14ac:dyDescent="0.25">
      <c r="E21359" s="64"/>
    </row>
    <row r="21360" spans="5:5" x14ac:dyDescent="0.25">
      <c r="E21360" s="64"/>
    </row>
    <row r="21361" spans="5:5" x14ac:dyDescent="0.25">
      <c r="E21361" s="64"/>
    </row>
    <row r="21362" spans="5:5" x14ac:dyDescent="0.25">
      <c r="E21362"/>
    </row>
    <row r="21363" spans="5:5" x14ac:dyDescent="0.25">
      <c r="E21363" s="64"/>
    </row>
    <row r="21364" spans="5:5" x14ac:dyDescent="0.25">
      <c r="E21364" s="64"/>
    </row>
    <row r="21365" spans="5:5" x14ac:dyDescent="0.25">
      <c r="E21365" s="64"/>
    </row>
    <row r="21366" spans="5:5" x14ac:dyDescent="0.25">
      <c r="E21366" s="64"/>
    </row>
    <row r="21367" spans="5:5" x14ac:dyDescent="0.25">
      <c r="E21367" s="64"/>
    </row>
    <row r="21368" spans="5:5" x14ac:dyDescent="0.25">
      <c r="E21368" s="64"/>
    </row>
    <row r="21369" spans="5:5" x14ac:dyDescent="0.25">
      <c r="E21369" s="64"/>
    </row>
    <row r="21370" spans="5:5" x14ac:dyDescent="0.25">
      <c r="E21370" s="64"/>
    </row>
    <row r="21371" spans="5:5" x14ac:dyDescent="0.25">
      <c r="E21371" s="64"/>
    </row>
    <row r="21372" spans="5:5" x14ac:dyDescent="0.25">
      <c r="E21372" s="64"/>
    </row>
    <row r="21373" spans="5:5" x14ac:dyDescent="0.25">
      <c r="E21373" s="64"/>
    </row>
    <row r="21374" spans="5:5" x14ac:dyDescent="0.25">
      <c r="E21374" s="64"/>
    </row>
    <row r="21375" spans="5:5" x14ac:dyDescent="0.25">
      <c r="E21375" s="64"/>
    </row>
    <row r="21376" spans="5:5" x14ac:dyDescent="0.25">
      <c r="E21376" s="64"/>
    </row>
    <row r="21377" spans="5:5" x14ac:dyDescent="0.25">
      <c r="E21377" s="64"/>
    </row>
    <row r="21378" spans="5:5" x14ac:dyDescent="0.25">
      <c r="E21378" s="64"/>
    </row>
    <row r="21379" spans="5:5" x14ac:dyDescent="0.25">
      <c r="E21379" s="64"/>
    </row>
    <row r="21380" spans="5:5" x14ac:dyDescent="0.25">
      <c r="E21380"/>
    </row>
    <row r="21381" spans="5:5" x14ac:dyDescent="0.25">
      <c r="E21381" s="64"/>
    </row>
    <row r="21382" spans="5:5" x14ac:dyDescent="0.25">
      <c r="E21382" s="64"/>
    </row>
    <row r="21383" spans="5:5" x14ac:dyDescent="0.25">
      <c r="E21383" s="64"/>
    </row>
    <row r="21384" spans="5:5" x14ac:dyDescent="0.25">
      <c r="E21384"/>
    </row>
    <row r="21385" spans="5:5" x14ac:dyDescent="0.25">
      <c r="E21385" s="64"/>
    </row>
    <row r="21386" spans="5:5" x14ac:dyDescent="0.25">
      <c r="E21386" s="64"/>
    </row>
    <row r="21387" spans="5:5" x14ac:dyDescent="0.25">
      <c r="E21387" s="64"/>
    </row>
    <row r="21388" spans="5:5" x14ac:dyDescent="0.25">
      <c r="E21388" s="64"/>
    </row>
    <row r="21389" spans="5:5" x14ac:dyDescent="0.25">
      <c r="E21389" s="64"/>
    </row>
    <row r="21390" spans="5:5" x14ac:dyDescent="0.25">
      <c r="E21390" s="64"/>
    </row>
    <row r="21391" spans="5:5" x14ac:dyDescent="0.25">
      <c r="E21391" s="64"/>
    </row>
    <row r="21392" spans="5:5" x14ac:dyDescent="0.25">
      <c r="E21392" s="64"/>
    </row>
    <row r="21393" spans="5:5" x14ac:dyDescent="0.25">
      <c r="E21393" s="64"/>
    </row>
    <row r="21394" spans="5:5" x14ac:dyDescent="0.25">
      <c r="E21394" s="64"/>
    </row>
    <row r="21395" spans="5:5" x14ac:dyDescent="0.25">
      <c r="E21395" s="64"/>
    </row>
    <row r="21396" spans="5:5" x14ac:dyDescent="0.25">
      <c r="E21396" s="64"/>
    </row>
    <row r="21397" spans="5:5" x14ac:dyDescent="0.25">
      <c r="E21397" s="64"/>
    </row>
    <row r="21398" spans="5:5" x14ac:dyDescent="0.25">
      <c r="E21398" s="64"/>
    </row>
    <row r="21399" spans="5:5" x14ac:dyDescent="0.25">
      <c r="E21399" s="64"/>
    </row>
    <row r="21400" spans="5:5" x14ac:dyDescent="0.25">
      <c r="E21400" s="64"/>
    </row>
    <row r="21401" spans="5:5" x14ac:dyDescent="0.25">
      <c r="E21401" s="64"/>
    </row>
    <row r="21402" spans="5:5" x14ac:dyDescent="0.25">
      <c r="E21402" s="64"/>
    </row>
    <row r="21403" spans="5:5" x14ac:dyDescent="0.25">
      <c r="E21403" s="64"/>
    </row>
    <row r="21404" spans="5:5" x14ac:dyDescent="0.25">
      <c r="E21404" s="64"/>
    </row>
    <row r="21405" spans="5:5" x14ac:dyDescent="0.25">
      <c r="E21405" s="64"/>
    </row>
    <row r="21406" spans="5:5" x14ac:dyDescent="0.25">
      <c r="E21406" s="64"/>
    </row>
    <row r="21407" spans="5:5" x14ac:dyDescent="0.25">
      <c r="E21407" s="64"/>
    </row>
    <row r="21408" spans="5:5" x14ac:dyDescent="0.25">
      <c r="E21408" s="64"/>
    </row>
    <row r="21409" spans="5:5" x14ac:dyDescent="0.25">
      <c r="E21409" s="64"/>
    </row>
    <row r="21410" spans="5:5" x14ac:dyDescent="0.25">
      <c r="E21410"/>
    </row>
    <row r="21411" spans="5:5" x14ac:dyDescent="0.25">
      <c r="E21411"/>
    </row>
    <row r="21412" spans="5:5" x14ac:dyDescent="0.25">
      <c r="E21412" s="64"/>
    </row>
    <row r="21413" spans="5:5" x14ac:dyDescent="0.25">
      <c r="E21413" s="64"/>
    </row>
    <row r="21414" spans="5:5" x14ac:dyDescent="0.25">
      <c r="E21414" s="64"/>
    </row>
    <row r="21415" spans="5:5" x14ac:dyDescent="0.25">
      <c r="E21415" s="64"/>
    </row>
    <row r="21416" spans="5:5" x14ac:dyDescent="0.25">
      <c r="E21416" s="64"/>
    </row>
    <row r="21417" spans="5:5" x14ac:dyDescent="0.25">
      <c r="E21417" s="64"/>
    </row>
    <row r="21418" spans="5:5" x14ac:dyDescent="0.25">
      <c r="E21418" s="64"/>
    </row>
    <row r="21419" spans="5:5" x14ac:dyDescent="0.25">
      <c r="E21419" s="64"/>
    </row>
    <row r="21420" spans="5:5" x14ac:dyDescent="0.25">
      <c r="E21420" s="64"/>
    </row>
    <row r="21421" spans="5:5" x14ac:dyDescent="0.25">
      <c r="E21421" s="64"/>
    </row>
    <row r="21422" spans="5:5" x14ac:dyDescent="0.25">
      <c r="E21422" s="64"/>
    </row>
    <row r="21423" spans="5:5" x14ac:dyDescent="0.25">
      <c r="E21423" s="64"/>
    </row>
    <row r="21424" spans="5:5" x14ac:dyDescent="0.25">
      <c r="E21424" s="64"/>
    </row>
    <row r="21425" spans="5:5" x14ac:dyDescent="0.25">
      <c r="E21425" s="64"/>
    </row>
    <row r="21426" spans="5:5" x14ac:dyDescent="0.25">
      <c r="E21426" s="64"/>
    </row>
    <row r="21427" spans="5:5" x14ac:dyDescent="0.25">
      <c r="E21427" s="64"/>
    </row>
    <row r="21428" spans="5:5" x14ac:dyDescent="0.25">
      <c r="E21428"/>
    </row>
    <row r="21429" spans="5:5" x14ac:dyDescent="0.25">
      <c r="E21429" s="64"/>
    </row>
    <row r="21430" spans="5:5" x14ac:dyDescent="0.25">
      <c r="E21430" s="64"/>
    </row>
    <row r="21431" spans="5:5" x14ac:dyDescent="0.25">
      <c r="E21431" s="64"/>
    </row>
    <row r="21432" spans="5:5" x14ac:dyDescent="0.25">
      <c r="E21432" s="64"/>
    </row>
    <row r="21433" spans="5:5" x14ac:dyDescent="0.25">
      <c r="E21433" s="64"/>
    </row>
    <row r="21434" spans="5:5" x14ac:dyDescent="0.25">
      <c r="E21434"/>
    </row>
    <row r="21435" spans="5:5" x14ac:dyDescent="0.25">
      <c r="E21435" s="64"/>
    </row>
    <row r="21436" spans="5:5" x14ac:dyDescent="0.25">
      <c r="E21436" s="64"/>
    </row>
    <row r="21437" spans="5:5" x14ac:dyDescent="0.25">
      <c r="E21437" s="64"/>
    </row>
    <row r="21438" spans="5:5" x14ac:dyDescent="0.25">
      <c r="E21438" s="64"/>
    </row>
    <row r="21439" spans="5:5" x14ac:dyDescent="0.25">
      <c r="E21439" s="64"/>
    </row>
    <row r="21440" spans="5:5" x14ac:dyDescent="0.25">
      <c r="E21440" s="64"/>
    </row>
    <row r="21441" spans="5:5" x14ac:dyDescent="0.25">
      <c r="E21441" s="64"/>
    </row>
    <row r="21442" spans="5:5" x14ac:dyDescent="0.25">
      <c r="E21442" s="64"/>
    </row>
    <row r="21443" spans="5:5" x14ac:dyDescent="0.25">
      <c r="E21443" s="64"/>
    </row>
    <row r="21444" spans="5:5" x14ac:dyDescent="0.25">
      <c r="E21444"/>
    </row>
    <row r="21445" spans="5:5" x14ac:dyDescent="0.25">
      <c r="E21445"/>
    </row>
    <row r="21446" spans="5:5" x14ac:dyDescent="0.25">
      <c r="E21446" s="64"/>
    </row>
    <row r="21447" spans="5:5" x14ac:dyDescent="0.25">
      <c r="E21447" s="64"/>
    </row>
    <row r="21448" spans="5:5" x14ac:dyDescent="0.25">
      <c r="E21448" s="64"/>
    </row>
    <row r="21449" spans="5:5" x14ac:dyDescent="0.25">
      <c r="E21449" s="64"/>
    </row>
    <row r="21450" spans="5:5" x14ac:dyDescent="0.25">
      <c r="E21450" s="64"/>
    </row>
    <row r="21451" spans="5:5" x14ac:dyDescent="0.25">
      <c r="E21451" s="64"/>
    </row>
    <row r="21452" spans="5:5" x14ac:dyDescent="0.25">
      <c r="E21452" s="64"/>
    </row>
    <row r="21453" spans="5:5" x14ac:dyDescent="0.25">
      <c r="E21453" s="64"/>
    </row>
    <row r="21454" spans="5:5" x14ac:dyDescent="0.25">
      <c r="E21454" s="64"/>
    </row>
    <row r="21455" spans="5:5" x14ac:dyDescent="0.25">
      <c r="E21455" s="64"/>
    </row>
    <row r="21456" spans="5:5" x14ac:dyDescent="0.25">
      <c r="E21456"/>
    </row>
    <row r="21457" spans="5:5" x14ac:dyDescent="0.25">
      <c r="E21457" s="64"/>
    </row>
    <row r="21458" spans="5:5" x14ac:dyDescent="0.25">
      <c r="E21458" s="64"/>
    </row>
    <row r="21459" spans="5:5" x14ac:dyDescent="0.25">
      <c r="E21459" s="64"/>
    </row>
    <row r="21460" spans="5:5" x14ac:dyDescent="0.25">
      <c r="E21460" s="64"/>
    </row>
    <row r="21461" spans="5:5" x14ac:dyDescent="0.25">
      <c r="E21461" s="64"/>
    </row>
    <row r="21462" spans="5:5" x14ac:dyDescent="0.25">
      <c r="E21462" s="64"/>
    </row>
    <row r="21463" spans="5:5" x14ac:dyDescent="0.25">
      <c r="E21463" s="64"/>
    </row>
    <row r="21464" spans="5:5" x14ac:dyDescent="0.25">
      <c r="E21464"/>
    </row>
    <row r="21465" spans="5:5" x14ac:dyDescent="0.25">
      <c r="E21465" s="64"/>
    </row>
    <row r="21466" spans="5:5" x14ac:dyDescent="0.25">
      <c r="E21466" s="64"/>
    </row>
    <row r="21467" spans="5:5" x14ac:dyDescent="0.25">
      <c r="E21467" s="64"/>
    </row>
    <row r="21468" spans="5:5" x14ac:dyDescent="0.25">
      <c r="E21468" s="64"/>
    </row>
    <row r="21469" spans="5:5" x14ac:dyDescent="0.25">
      <c r="E21469" s="64"/>
    </row>
    <row r="21470" spans="5:5" x14ac:dyDescent="0.25">
      <c r="E21470"/>
    </row>
    <row r="21471" spans="5:5" x14ac:dyDescent="0.25">
      <c r="E21471" s="64"/>
    </row>
    <row r="21472" spans="5:5" x14ac:dyDescent="0.25">
      <c r="E21472" s="64"/>
    </row>
    <row r="21473" spans="5:5" x14ac:dyDescent="0.25">
      <c r="E21473" s="64"/>
    </row>
    <row r="21474" spans="5:5" x14ac:dyDescent="0.25">
      <c r="E21474" s="64"/>
    </row>
    <row r="21475" spans="5:5" x14ac:dyDescent="0.25">
      <c r="E21475" s="64"/>
    </row>
    <row r="21476" spans="5:5" x14ac:dyDescent="0.25">
      <c r="E21476" s="64"/>
    </row>
    <row r="21477" spans="5:5" x14ac:dyDescent="0.25">
      <c r="E21477" s="64"/>
    </row>
    <row r="21478" spans="5:5" x14ac:dyDescent="0.25">
      <c r="E21478"/>
    </row>
    <row r="21479" spans="5:5" x14ac:dyDescent="0.25">
      <c r="E21479" s="64"/>
    </row>
    <row r="21480" spans="5:5" x14ac:dyDescent="0.25">
      <c r="E21480" s="64"/>
    </row>
    <row r="21481" spans="5:5" x14ac:dyDescent="0.25">
      <c r="E21481" s="64"/>
    </row>
    <row r="21482" spans="5:5" x14ac:dyDescent="0.25">
      <c r="E21482" s="64"/>
    </row>
    <row r="21483" spans="5:5" x14ac:dyDescent="0.25">
      <c r="E21483" s="64"/>
    </row>
    <row r="21484" spans="5:5" x14ac:dyDescent="0.25">
      <c r="E21484"/>
    </row>
    <row r="21485" spans="5:5" x14ac:dyDescent="0.25">
      <c r="E21485" s="64"/>
    </row>
    <row r="21486" spans="5:5" x14ac:dyDescent="0.25">
      <c r="E21486" s="64"/>
    </row>
    <row r="21487" spans="5:5" x14ac:dyDescent="0.25">
      <c r="E21487" s="64"/>
    </row>
    <row r="21488" spans="5:5" x14ac:dyDescent="0.25">
      <c r="E21488" s="64"/>
    </row>
    <row r="21489" spans="5:5" x14ac:dyDescent="0.25">
      <c r="E21489"/>
    </row>
    <row r="21490" spans="5:5" x14ac:dyDescent="0.25">
      <c r="E21490" s="64"/>
    </row>
    <row r="21491" spans="5:5" x14ac:dyDescent="0.25">
      <c r="E21491" s="64"/>
    </row>
    <row r="21492" spans="5:5" x14ac:dyDescent="0.25">
      <c r="E21492"/>
    </row>
    <row r="21493" spans="5:5" x14ac:dyDescent="0.25">
      <c r="E21493" s="64"/>
    </row>
    <row r="21494" spans="5:5" x14ac:dyDescent="0.25">
      <c r="E21494" s="64"/>
    </row>
    <row r="21495" spans="5:5" x14ac:dyDescent="0.25">
      <c r="E21495" s="64"/>
    </row>
    <row r="21496" spans="5:5" x14ac:dyDescent="0.25">
      <c r="E21496" s="64"/>
    </row>
    <row r="21497" spans="5:5" x14ac:dyDescent="0.25">
      <c r="E21497" s="64"/>
    </row>
    <row r="21498" spans="5:5" x14ac:dyDescent="0.25">
      <c r="E21498" s="64"/>
    </row>
    <row r="21499" spans="5:5" x14ac:dyDescent="0.25">
      <c r="E21499" s="64"/>
    </row>
    <row r="21500" spans="5:5" x14ac:dyDescent="0.25">
      <c r="E21500" s="64"/>
    </row>
    <row r="21501" spans="5:5" x14ac:dyDescent="0.25">
      <c r="E21501" s="64"/>
    </row>
    <row r="21502" spans="5:5" x14ac:dyDescent="0.25">
      <c r="E21502" s="64"/>
    </row>
    <row r="21503" spans="5:5" x14ac:dyDescent="0.25">
      <c r="E21503" s="64"/>
    </row>
    <row r="21504" spans="5:5" x14ac:dyDescent="0.25">
      <c r="E21504" s="64"/>
    </row>
    <row r="21505" spans="5:5" x14ac:dyDescent="0.25">
      <c r="E21505" s="64"/>
    </row>
    <row r="21506" spans="5:5" x14ac:dyDescent="0.25">
      <c r="E21506" s="64"/>
    </row>
    <row r="21507" spans="5:5" x14ac:dyDescent="0.25">
      <c r="E21507" s="64"/>
    </row>
    <row r="21508" spans="5:5" x14ac:dyDescent="0.25">
      <c r="E21508" s="64"/>
    </row>
    <row r="21509" spans="5:5" x14ac:dyDescent="0.25">
      <c r="E21509"/>
    </row>
    <row r="21510" spans="5:5" x14ac:dyDescent="0.25">
      <c r="E21510" s="64"/>
    </row>
    <row r="21511" spans="5:5" x14ac:dyDescent="0.25">
      <c r="E21511" s="64"/>
    </row>
    <row r="21512" spans="5:5" x14ac:dyDescent="0.25">
      <c r="E21512"/>
    </row>
    <row r="21513" spans="5:5" x14ac:dyDescent="0.25">
      <c r="E21513" s="64"/>
    </row>
    <row r="21514" spans="5:5" x14ac:dyDescent="0.25">
      <c r="E21514" s="64"/>
    </row>
    <row r="21515" spans="5:5" x14ac:dyDescent="0.25">
      <c r="E21515"/>
    </row>
    <row r="21516" spans="5:5" x14ac:dyDescent="0.25">
      <c r="E21516" s="64"/>
    </row>
    <row r="21517" spans="5:5" x14ac:dyDescent="0.25">
      <c r="E21517" s="64"/>
    </row>
    <row r="21518" spans="5:5" x14ac:dyDescent="0.25">
      <c r="E21518" s="64"/>
    </row>
    <row r="21519" spans="5:5" x14ac:dyDescent="0.25">
      <c r="E21519" s="64"/>
    </row>
    <row r="21520" spans="5:5" x14ac:dyDescent="0.25">
      <c r="E21520" s="64"/>
    </row>
    <row r="21521" spans="5:5" x14ac:dyDescent="0.25">
      <c r="E21521" s="64"/>
    </row>
    <row r="21522" spans="5:5" x14ac:dyDescent="0.25">
      <c r="E21522" s="64"/>
    </row>
    <row r="21523" spans="5:5" x14ac:dyDescent="0.25">
      <c r="E21523" s="64"/>
    </row>
    <row r="21524" spans="5:5" x14ac:dyDescent="0.25">
      <c r="E21524" s="64"/>
    </row>
    <row r="21525" spans="5:5" x14ac:dyDescent="0.25">
      <c r="E21525" s="64"/>
    </row>
    <row r="21526" spans="5:5" x14ac:dyDescent="0.25">
      <c r="E21526" s="64"/>
    </row>
    <row r="21527" spans="5:5" x14ac:dyDescent="0.25">
      <c r="E21527" s="64"/>
    </row>
    <row r="21528" spans="5:5" x14ac:dyDescent="0.25">
      <c r="E21528" s="64"/>
    </row>
    <row r="21529" spans="5:5" x14ac:dyDescent="0.25">
      <c r="E21529" s="64"/>
    </row>
    <row r="21530" spans="5:5" x14ac:dyDescent="0.25">
      <c r="E21530" s="64"/>
    </row>
    <row r="21531" spans="5:5" x14ac:dyDescent="0.25">
      <c r="E21531" s="64"/>
    </row>
    <row r="21532" spans="5:5" x14ac:dyDescent="0.25">
      <c r="E21532" s="64"/>
    </row>
    <row r="21533" spans="5:5" x14ac:dyDescent="0.25">
      <c r="E21533" s="64"/>
    </row>
    <row r="21534" spans="5:5" x14ac:dyDescent="0.25">
      <c r="E21534" s="64"/>
    </row>
    <row r="21535" spans="5:5" x14ac:dyDescent="0.25">
      <c r="E21535" s="64"/>
    </row>
    <row r="21536" spans="5:5" x14ac:dyDescent="0.25">
      <c r="E21536" s="64"/>
    </row>
    <row r="21537" spans="5:5" x14ac:dyDescent="0.25">
      <c r="E21537" s="64"/>
    </row>
    <row r="21538" spans="5:5" x14ac:dyDescent="0.25">
      <c r="E21538" s="64"/>
    </row>
    <row r="21539" spans="5:5" x14ac:dyDescent="0.25">
      <c r="E21539" s="64"/>
    </row>
    <row r="21540" spans="5:5" x14ac:dyDescent="0.25">
      <c r="E21540" s="64"/>
    </row>
    <row r="21541" spans="5:5" x14ac:dyDescent="0.25">
      <c r="E21541" s="64"/>
    </row>
    <row r="21542" spans="5:5" x14ac:dyDescent="0.25">
      <c r="E21542" s="64"/>
    </row>
    <row r="21543" spans="5:5" x14ac:dyDescent="0.25">
      <c r="E21543"/>
    </row>
    <row r="21544" spans="5:5" x14ac:dyDescent="0.25">
      <c r="E21544" s="64"/>
    </row>
    <row r="21545" spans="5:5" x14ac:dyDescent="0.25">
      <c r="E21545" s="64"/>
    </row>
    <row r="21546" spans="5:5" x14ac:dyDescent="0.25">
      <c r="E21546" s="64"/>
    </row>
    <row r="21547" spans="5:5" x14ac:dyDescent="0.25">
      <c r="E21547" s="64"/>
    </row>
    <row r="21548" spans="5:5" x14ac:dyDescent="0.25">
      <c r="E21548" s="64"/>
    </row>
    <row r="21549" spans="5:5" x14ac:dyDescent="0.25">
      <c r="E21549" s="64"/>
    </row>
    <row r="21550" spans="5:5" x14ac:dyDescent="0.25">
      <c r="E21550" s="64"/>
    </row>
    <row r="21551" spans="5:5" x14ac:dyDescent="0.25">
      <c r="E21551" s="64"/>
    </row>
    <row r="21552" spans="5:5" x14ac:dyDescent="0.25">
      <c r="E21552" s="64"/>
    </row>
    <row r="21553" spans="5:5" x14ac:dyDescent="0.25">
      <c r="E21553" s="64"/>
    </row>
    <row r="21554" spans="5:5" x14ac:dyDescent="0.25">
      <c r="E21554" s="64"/>
    </row>
    <row r="21555" spans="5:5" x14ac:dyDescent="0.25">
      <c r="E21555" s="64"/>
    </row>
    <row r="21556" spans="5:5" x14ac:dyDescent="0.25">
      <c r="E21556" s="64"/>
    </row>
    <row r="21557" spans="5:5" x14ac:dyDescent="0.25">
      <c r="E21557" s="64"/>
    </row>
    <row r="21558" spans="5:5" x14ac:dyDescent="0.25">
      <c r="E21558" s="64"/>
    </row>
    <row r="21559" spans="5:5" x14ac:dyDescent="0.25">
      <c r="E21559" s="64"/>
    </row>
    <row r="21560" spans="5:5" x14ac:dyDescent="0.25">
      <c r="E21560"/>
    </row>
    <row r="21561" spans="5:5" x14ac:dyDescent="0.25">
      <c r="E21561" s="64"/>
    </row>
    <row r="21562" spans="5:5" x14ac:dyDescent="0.25">
      <c r="E21562" s="64"/>
    </row>
    <row r="21563" spans="5:5" x14ac:dyDescent="0.25">
      <c r="E21563" s="64"/>
    </row>
    <row r="21564" spans="5:5" x14ac:dyDescent="0.25">
      <c r="E21564" s="64"/>
    </row>
    <row r="21565" spans="5:5" x14ac:dyDescent="0.25">
      <c r="E21565"/>
    </row>
    <row r="21566" spans="5:5" x14ac:dyDescent="0.25">
      <c r="E21566" s="64"/>
    </row>
    <row r="21567" spans="5:5" x14ac:dyDescent="0.25">
      <c r="E21567" s="64"/>
    </row>
    <row r="21568" spans="5:5" x14ac:dyDescent="0.25">
      <c r="E21568" s="64"/>
    </row>
    <row r="21569" spans="5:5" x14ac:dyDescent="0.25">
      <c r="E21569" s="64"/>
    </row>
    <row r="21570" spans="5:5" x14ac:dyDescent="0.25">
      <c r="E21570" s="64"/>
    </row>
    <row r="21571" spans="5:5" x14ac:dyDescent="0.25">
      <c r="E21571" s="64"/>
    </row>
    <row r="21572" spans="5:5" x14ac:dyDescent="0.25">
      <c r="E21572" s="64"/>
    </row>
    <row r="21573" spans="5:5" x14ac:dyDescent="0.25">
      <c r="E21573"/>
    </row>
    <row r="21574" spans="5:5" x14ac:dyDescent="0.25">
      <c r="E21574" s="64"/>
    </row>
    <row r="21575" spans="5:5" x14ac:dyDescent="0.25">
      <c r="E21575" s="64"/>
    </row>
    <row r="21576" spans="5:5" x14ac:dyDescent="0.25">
      <c r="E21576" s="64"/>
    </row>
    <row r="21577" spans="5:5" x14ac:dyDescent="0.25">
      <c r="E21577" s="64"/>
    </row>
    <row r="21578" spans="5:5" x14ac:dyDescent="0.25">
      <c r="E21578" s="64"/>
    </row>
    <row r="21579" spans="5:5" x14ac:dyDescent="0.25">
      <c r="E21579" s="64"/>
    </row>
    <row r="21580" spans="5:5" x14ac:dyDescent="0.25">
      <c r="E21580" s="64"/>
    </row>
    <row r="21581" spans="5:5" x14ac:dyDescent="0.25">
      <c r="E21581"/>
    </row>
    <row r="21582" spans="5:5" x14ac:dyDescent="0.25">
      <c r="E21582" s="64"/>
    </row>
    <row r="21583" spans="5:5" x14ac:dyDescent="0.25">
      <c r="E21583" s="64"/>
    </row>
    <row r="21584" spans="5:5" x14ac:dyDescent="0.25">
      <c r="E21584" s="64"/>
    </row>
    <row r="21585" spans="5:5" x14ac:dyDescent="0.25">
      <c r="E21585" s="64"/>
    </row>
    <row r="21586" spans="5:5" x14ac:dyDescent="0.25">
      <c r="E21586" s="64"/>
    </row>
    <row r="21587" spans="5:5" x14ac:dyDescent="0.25">
      <c r="E21587" s="64"/>
    </row>
    <row r="21588" spans="5:5" x14ac:dyDescent="0.25">
      <c r="E21588" s="64"/>
    </row>
    <row r="21589" spans="5:5" x14ac:dyDescent="0.25">
      <c r="E21589" s="64"/>
    </row>
    <row r="21590" spans="5:5" x14ac:dyDescent="0.25">
      <c r="E21590" s="64"/>
    </row>
    <row r="21591" spans="5:5" x14ac:dyDescent="0.25">
      <c r="E21591" s="64"/>
    </row>
    <row r="21592" spans="5:5" x14ac:dyDescent="0.25">
      <c r="E21592" s="64"/>
    </row>
    <row r="21593" spans="5:5" x14ac:dyDescent="0.25">
      <c r="E21593"/>
    </row>
    <row r="21594" spans="5:5" x14ac:dyDescent="0.25">
      <c r="E21594" s="64"/>
    </row>
    <row r="21595" spans="5:5" x14ac:dyDescent="0.25">
      <c r="E21595" s="64"/>
    </row>
    <row r="21596" spans="5:5" x14ac:dyDescent="0.25">
      <c r="E21596" s="64"/>
    </row>
    <row r="21597" spans="5:5" x14ac:dyDescent="0.25">
      <c r="E21597" s="64"/>
    </row>
    <row r="21598" spans="5:5" x14ac:dyDescent="0.25">
      <c r="E21598"/>
    </row>
    <row r="21599" spans="5:5" x14ac:dyDescent="0.25">
      <c r="E21599" s="64"/>
    </row>
    <row r="21600" spans="5:5" x14ac:dyDescent="0.25">
      <c r="E21600" s="64"/>
    </row>
    <row r="21601" spans="5:5" x14ac:dyDescent="0.25">
      <c r="E21601" s="64"/>
    </row>
    <row r="21602" spans="5:5" x14ac:dyDescent="0.25">
      <c r="E21602" s="64"/>
    </row>
    <row r="21603" spans="5:5" x14ac:dyDescent="0.25">
      <c r="E21603" s="64"/>
    </row>
    <row r="21604" spans="5:5" x14ac:dyDescent="0.25">
      <c r="E21604"/>
    </row>
    <row r="21605" spans="5:5" x14ac:dyDescent="0.25">
      <c r="E21605"/>
    </row>
    <row r="21606" spans="5:5" x14ac:dyDescent="0.25">
      <c r="E21606" s="64"/>
    </row>
    <row r="21607" spans="5:5" x14ac:dyDescent="0.25">
      <c r="E21607"/>
    </row>
    <row r="21608" spans="5:5" x14ac:dyDescent="0.25">
      <c r="E21608" s="64"/>
    </row>
    <row r="21609" spans="5:5" x14ac:dyDescent="0.25">
      <c r="E21609" s="64"/>
    </row>
    <row r="21610" spans="5:5" x14ac:dyDescent="0.25">
      <c r="E21610" s="64"/>
    </row>
    <row r="21611" spans="5:5" x14ac:dyDescent="0.25">
      <c r="E21611" s="64"/>
    </row>
    <row r="21612" spans="5:5" x14ac:dyDescent="0.25">
      <c r="E21612"/>
    </row>
    <row r="21613" spans="5:5" x14ac:dyDescent="0.25">
      <c r="E21613" s="64"/>
    </row>
    <row r="21614" spans="5:5" x14ac:dyDescent="0.25">
      <c r="E21614" s="64"/>
    </row>
    <row r="21615" spans="5:5" x14ac:dyDescent="0.25">
      <c r="E21615"/>
    </row>
    <row r="21616" spans="5:5" x14ac:dyDescent="0.25">
      <c r="E21616" s="64"/>
    </row>
    <row r="21617" spans="5:5" x14ac:dyDescent="0.25">
      <c r="E21617" s="64"/>
    </row>
    <row r="21618" spans="5:5" x14ac:dyDescent="0.25">
      <c r="E21618" s="64"/>
    </row>
    <row r="21619" spans="5:5" x14ac:dyDescent="0.25">
      <c r="E21619" s="64"/>
    </row>
    <row r="21620" spans="5:5" x14ac:dyDescent="0.25">
      <c r="E21620"/>
    </row>
    <row r="21621" spans="5:5" x14ac:dyDescent="0.25">
      <c r="E21621" s="64"/>
    </row>
    <row r="21622" spans="5:5" x14ac:dyDescent="0.25">
      <c r="E21622" s="64"/>
    </row>
    <row r="21623" spans="5:5" x14ac:dyDescent="0.25">
      <c r="E21623" s="64"/>
    </row>
    <row r="21624" spans="5:5" x14ac:dyDescent="0.25">
      <c r="E21624" s="64"/>
    </row>
    <row r="21625" spans="5:5" x14ac:dyDescent="0.25">
      <c r="E21625" s="64"/>
    </row>
    <row r="21626" spans="5:5" x14ac:dyDescent="0.25">
      <c r="E21626"/>
    </row>
    <row r="21627" spans="5:5" x14ac:dyDescent="0.25">
      <c r="E21627" s="64"/>
    </row>
    <row r="21628" spans="5:5" x14ac:dyDescent="0.25">
      <c r="E21628" s="64"/>
    </row>
    <row r="21629" spans="5:5" x14ac:dyDescent="0.25">
      <c r="E21629" s="64"/>
    </row>
    <row r="21630" spans="5:5" x14ac:dyDescent="0.25">
      <c r="E21630"/>
    </row>
    <row r="21631" spans="5:5" x14ac:dyDescent="0.25">
      <c r="E21631" s="64"/>
    </row>
    <row r="21632" spans="5:5" x14ac:dyDescent="0.25">
      <c r="E21632" s="64"/>
    </row>
    <row r="21633" spans="5:5" x14ac:dyDescent="0.25">
      <c r="E21633" s="64"/>
    </row>
    <row r="21634" spans="5:5" x14ac:dyDescent="0.25">
      <c r="E21634" s="64"/>
    </row>
    <row r="21635" spans="5:5" x14ac:dyDescent="0.25">
      <c r="E21635" s="64"/>
    </row>
    <row r="21636" spans="5:5" x14ac:dyDescent="0.25">
      <c r="E21636" s="64"/>
    </row>
    <row r="21637" spans="5:5" x14ac:dyDescent="0.25">
      <c r="E21637" s="64"/>
    </row>
    <row r="21638" spans="5:5" x14ac:dyDescent="0.25">
      <c r="E21638" s="64"/>
    </row>
    <row r="21639" spans="5:5" x14ac:dyDescent="0.25">
      <c r="E21639" s="64"/>
    </row>
    <row r="21640" spans="5:5" x14ac:dyDescent="0.25">
      <c r="E21640" s="64"/>
    </row>
    <row r="21641" spans="5:5" x14ac:dyDescent="0.25">
      <c r="E21641" s="64"/>
    </row>
    <row r="21642" spans="5:5" x14ac:dyDescent="0.25">
      <c r="E21642" s="64"/>
    </row>
    <row r="21643" spans="5:5" x14ac:dyDescent="0.25">
      <c r="E21643" s="64"/>
    </row>
    <row r="21644" spans="5:5" x14ac:dyDescent="0.25">
      <c r="E21644" s="64"/>
    </row>
    <row r="21645" spans="5:5" x14ac:dyDescent="0.25">
      <c r="E21645" s="64"/>
    </row>
    <row r="21646" spans="5:5" x14ac:dyDescent="0.25">
      <c r="E21646" s="64"/>
    </row>
    <row r="21647" spans="5:5" x14ac:dyDescent="0.25">
      <c r="E21647" s="64"/>
    </row>
    <row r="21648" spans="5:5" x14ac:dyDescent="0.25">
      <c r="E21648" s="64"/>
    </row>
    <row r="21649" spans="5:5" x14ac:dyDescent="0.25">
      <c r="E21649" s="64"/>
    </row>
    <row r="21650" spans="5:5" x14ac:dyDescent="0.25">
      <c r="E21650" s="64"/>
    </row>
    <row r="21651" spans="5:5" x14ac:dyDescent="0.25">
      <c r="E21651" s="64"/>
    </row>
    <row r="21652" spans="5:5" x14ac:dyDescent="0.25">
      <c r="E21652" s="64"/>
    </row>
    <row r="21653" spans="5:5" x14ac:dyDescent="0.25">
      <c r="E21653" s="64"/>
    </row>
    <row r="21654" spans="5:5" x14ac:dyDescent="0.25">
      <c r="E21654" s="64"/>
    </row>
    <row r="21655" spans="5:5" x14ac:dyDescent="0.25">
      <c r="E21655" s="64"/>
    </row>
    <row r="21656" spans="5:5" x14ac:dyDescent="0.25">
      <c r="E21656" s="64"/>
    </row>
    <row r="21657" spans="5:5" x14ac:dyDescent="0.25">
      <c r="E21657" s="64"/>
    </row>
    <row r="21658" spans="5:5" x14ac:dyDescent="0.25">
      <c r="E21658"/>
    </row>
    <row r="21659" spans="5:5" x14ac:dyDescent="0.25">
      <c r="E21659" s="64"/>
    </row>
    <row r="21660" spans="5:5" x14ac:dyDescent="0.25">
      <c r="E21660" s="64"/>
    </row>
    <row r="21661" spans="5:5" x14ac:dyDescent="0.25">
      <c r="E21661" s="64"/>
    </row>
    <row r="21662" spans="5:5" x14ac:dyDescent="0.25">
      <c r="E21662" s="64"/>
    </row>
    <row r="21663" spans="5:5" x14ac:dyDescent="0.25">
      <c r="E21663" s="64"/>
    </row>
    <row r="21664" spans="5:5" x14ac:dyDescent="0.25">
      <c r="E21664" s="64"/>
    </row>
    <row r="21665" spans="5:5" x14ac:dyDescent="0.25">
      <c r="E21665" s="64"/>
    </row>
    <row r="21666" spans="5:5" x14ac:dyDescent="0.25">
      <c r="E21666" s="64"/>
    </row>
    <row r="21667" spans="5:5" x14ac:dyDescent="0.25">
      <c r="E21667" s="64"/>
    </row>
    <row r="21668" spans="5:5" x14ac:dyDescent="0.25">
      <c r="E21668" s="64"/>
    </row>
    <row r="21669" spans="5:5" x14ac:dyDescent="0.25">
      <c r="E21669"/>
    </row>
    <row r="21670" spans="5:5" x14ac:dyDescent="0.25">
      <c r="E21670" s="64"/>
    </row>
    <row r="21671" spans="5:5" x14ac:dyDescent="0.25">
      <c r="E21671" s="64"/>
    </row>
    <row r="21672" spans="5:5" x14ac:dyDescent="0.25">
      <c r="E21672"/>
    </row>
    <row r="21673" spans="5:5" x14ac:dyDescent="0.25">
      <c r="E21673" s="64"/>
    </row>
    <row r="21674" spans="5:5" x14ac:dyDescent="0.25">
      <c r="E21674" s="64"/>
    </row>
    <row r="21675" spans="5:5" x14ac:dyDescent="0.25">
      <c r="E21675" s="64"/>
    </row>
    <row r="21676" spans="5:5" x14ac:dyDescent="0.25">
      <c r="E21676" s="64"/>
    </row>
    <row r="21677" spans="5:5" x14ac:dyDescent="0.25">
      <c r="E21677"/>
    </row>
    <row r="21678" spans="5:5" x14ac:dyDescent="0.25">
      <c r="E21678" s="64"/>
    </row>
    <row r="21679" spans="5:5" x14ac:dyDescent="0.25">
      <c r="E21679" s="64"/>
    </row>
    <row r="21680" spans="5:5" x14ac:dyDescent="0.25">
      <c r="E21680" s="64"/>
    </row>
    <row r="21681" spans="5:5" x14ac:dyDescent="0.25">
      <c r="E21681" s="64"/>
    </row>
    <row r="21682" spans="5:5" x14ac:dyDescent="0.25">
      <c r="E21682" s="64"/>
    </row>
    <row r="21683" spans="5:5" x14ac:dyDescent="0.25">
      <c r="E21683"/>
    </row>
    <row r="21684" spans="5:5" x14ac:dyDescent="0.25">
      <c r="E21684" s="64"/>
    </row>
    <row r="21685" spans="5:5" x14ac:dyDescent="0.25">
      <c r="E21685" s="64"/>
    </row>
    <row r="21686" spans="5:5" x14ac:dyDescent="0.25">
      <c r="E21686" s="64"/>
    </row>
    <row r="21687" spans="5:5" x14ac:dyDescent="0.25">
      <c r="E21687" s="64"/>
    </row>
    <row r="21688" spans="5:5" x14ac:dyDescent="0.25">
      <c r="E21688"/>
    </row>
    <row r="21689" spans="5:5" x14ac:dyDescent="0.25">
      <c r="E21689"/>
    </row>
    <row r="21690" spans="5:5" x14ac:dyDescent="0.25">
      <c r="E21690" s="64"/>
    </row>
    <row r="21691" spans="5:5" x14ac:dyDescent="0.25">
      <c r="E21691" s="64"/>
    </row>
    <row r="21692" spans="5:5" x14ac:dyDescent="0.25">
      <c r="E21692"/>
    </row>
    <row r="21693" spans="5:5" x14ac:dyDescent="0.25">
      <c r="E21693" s="64"/>
    </row>
    <row r="21694" spans="5:5" x14ac:dyDescent="0.25">
      <c r="E21694" s="64"/>
    </row>
    <row r="21695" spans="5:5" x14ac:dyDescent="0.25">
      <c r="E21695" s="64"/>
    </row>
    <row r="21696" spans="5:5" x14ac:dyDescent="0.25">
      <c r="E21696" s="64"/>
    </row>
    <row r="21697" spans="5:5" x14ac:dyDescent="0.25">
      <c r="E21697" s="64"/>
    </row>
    <row r="21698" spans="5:5" x14ac:dyDescent="0.25">
      <c r="E21698" s="64"/>
    </row>
    <row r="21699" spans="5:5" x14ac:dyDescent="0.25">
      <c r="E21699" s="64"/>
    </row>
    <row r="21700" spans="5:5" x14ac:dyDescent="0.25">
      <c r="E21700" s="64"/>
    </row>
    <row r="21701" spans="5:5" x14ac:dyDescent="0.25">
      <c r="E21701" s="64"/>
    </row>
    <row r="21702" spans="5:5" x14ac:dyDescent="0.25">
      <c r="E21702" s="64"/>
    </row>
    <row r="21703" spans="5:5" x14ac:dyDescent="0.25">
      <c r="E21703"/>
    </row>
    <row r="21704" spans="5:5" x14ac:dyDescent="0.25">
      <c r="E21704" s="64"/>
    </row>
    <row r="21705" spans="5:5" x14ac:dyDescent="0.25">
      <c r="E21705" s="64"/>
    </row>
    <row r="21706" spans="5:5" x14ac:dyDescent="0.25">
      <c r="E21706" s="64"/>
    </row>
    <row r="21707" spans="5:5" x14ac:dyDescent="0.25">
      <c r="E21707" s="64"/>
    </row>
    <row r="21708" spans="5:5" x14ac:dyDescent="0.25">
      <c r="E21708" s="64"/>
    </row>
    <row r="21709" spans="5:5" x14ac:dyDescent="0.25">
      <c r="E21709" s="64"/>
    </row>
    <row r="21710" spans="5:5" x14ac:dyDescent="0.25">
      <c r="E21710" s="64"/>
    </row>
    <row r="21711" spans="5:5" x14ac:dyDescent="0.25">
      <c r="E21711" s="64"/>
    </row>
    <row r="21712" spans="5:5" x14ac:dyDescent="0.25">
      <c r="E21712"/>
    </row>
    <row r="21713" spans="5:5" x14ac:dyDescent="0.25">
      <c r="E21713" s="64"/>
    </row>
    <row r="21714" spans="5:5" x14ac:dyDescent="0.25">
      <c r="E21714" s="64"/>
    </row>
    <row r="21715" spans="5:5" x14ac:dyDescent="0.25">
      <c r="E21715" s="64"/>
    </row>
    <row r="21716" spans="5:5" x14ac:dyDescent="0.25">
      <c r="E21716" s="64"/>
    </row>
    <row r="21717" spans="5:5" x14ac:dyDescent="0.25">
      <c r="E21717" s="64"/>
    </row>
    <row r="21718" spans="5:5" x14ac:dyDescent="0.25">
      <c r="E21718" s="64"/>
    </row>
    <row r="21719" spans="5:5" x14ac:dyDescent="0.25">
      <c r="E21719" s="64"/>
    </row>
    <row r="21720" spans="5:5" x14ac:dyDescent="0.25">
      <c r="E21720" s="64"/>
    </row>
    <row r="21721" spans="5:5" x14ac:dyDescent="0.25">
      <c r="E21721" s="64"/>
    </row>
    <row r="21722" spans="5:5" x14ac:dyDescent="0.25">
      <c r="E21722" s="64"/>
    </row>
    <row r="21723" spans="5:5" x14ac:dyDescent="0.25">
      <c r="E21723" s="64"/>
    </row>
    <row r="21724" spans="5:5" x14ac:dyDescent="0.25">
      <c r="E21724" s="64"/>
    </row>
    <row r="21725" spans="5:5" x14ac:dyDescent="0.25">
      <c r="E21725" s="64"/>
    </row>
    <row r="21726" spans="5:5" x14ac:dyDescent="0.25">
      <c r="E21726" s="64"/>
    </row>
    <row r="21727" spans="5:5" x14ac:dyDescent="0.25">
      <c r="E21727" s="64"/>
    </row>
    <row r="21728" spans="5:5" x14ac:dyDescent="0.25">
      <c r="E21728" s="64"/>
    </row>
    <row r="21729" spans="5:5" x14ac:dyDescent="0.25">
      <c r="E21729" s="64"/>
    </row>
    <row r="21730" spans="5:5" x14ac:dyDescent="0.25">
      <c r="E21730" s="64"/>
    </row>
    <row r="21731" spans="5:5" x14ac:dyDescent="0.25">
      <c r="E21731" s="64"/>
    </row>
    <row r="21732" spans="5:5" x14ac:dyDescent="0.25">
      <c r="E21732" s="64"/>
    </row>
    <row r="21733" spans="5:5" x14ac:dyDescent="0.25">
      <c r="E21733" s="64"/>
    </row>
    <row r="21734" spans="5:5" x14ac:dyDescent="0.25">
      <c r="E21734" s="64"/>
    </row>
    <row r="21735" spans="5:5" x14ac:dyDescent="0.25">
      <c r="E21735" s="64"/>
    </row>
    <row r="21736" spans="5:5" x14ac:dyDescent="0.25">
      <c r="E21736" s="64"/>
    </row>
    <row r="21737" spans="5:5" x14ac:dyDescent="0.25">
      <c r="E21737" s="64"/>
    </row>
    <row r="21738" spans="5:5" x14ac:dyDescent="0.25">
      <c r="E21738" s="64"/>
    </row>
    <row r="21739" spans="5:5" x14ac:dyDescent="0.25">
      <c r="E21739" s="64"/>
    </row>
    <row r="21740" spans="5:5" x14ac:dyDescent="0.25">
      <c r="E21740" s="64"/>
    </row>
    <row r="21741" spans="5:5" x14ac:dyDescent="0.25">
      <c r="E21741" s="64"/>
    </row>
    <row r="21742" spans="5:5" x14ac:dyDescent="0.25">
      <c r="E21742" s="64"/>
    </row>
    <row r="21743" spans="5:5" x14ac:dyDescent="0.25">
      <c r="E21743" s="64"/>
    </row>
    <row r="21744" spans="5:5" x14ac:dyDescent="0.25">
      <c r="E21744" s="64"/>
    </row>
    <row r="21745" spans="5:5" x14ac:dyDescent="0.25">
      <c r="E21745" s="64"/>
    </row>
    <row r="21746" spans="5:5" x14ac:dyDescent="0.25">
      <c r="E21746" s="64"/>
    </row>
    <row r="21747" spans="5:5" x14ac:dyDescent="0.25">
      <c r="E21747" s="64"/>
    </row>
    <row r="21748" spans="5:5" x14ac:dyDescent="0.25">
      <c r="E21748" s="64"/>
    </row>
    <row r="21749" spans="5:5" x14ac:dyDescent="0.25">
      <c r="E21749" s="64"/>
    </row>
    <row r="21750" spans="5:5" x14ac:dyDescent="0.25">
      <c r="E21750" s="64"/>
    </row>
    <row r="21751" spans="5:5" x14ac:dyDescent="0.25">
      <c r="E21751" s="64"/>
    </row>
    <row r="21752" spans="5:5" x14ac:dyDescent="0.25">
      <c r="E21752" s="64"/>
    </row>
    <row r="21753" spans="5:5" x14ac:dyDescent="0.25">
      <c r="E21753" s="64"/>
    </row>
    <row r="21754" spans="5:5" x14ac:dyDescent="0.25">
      <c r="E21754" s="64"/>
    </row>
    <row r="21755" spans="5:5" x14ac:dyDescent="0.25">
      <c r="E21755" s="64"/>
    </row>
    <row r="21756" spans="5:5" x14ac:dyDescent="0.25">
      <c r="E21756"/>
    </row>
    <row r="21757" spans="5:5" x14ac:dyDescent="0.25">
      <c r="E21757" s="64"/>
    </row>
    <row r="21758" spans="5:5" x14ac:dyDescent="0.25">
      <c r="E21758" s="64"/>
    </row>
    <row r="21759" spans="5:5" x14ac:dyDescent="0.25">
      <c r="E21759" s="64"/>
    </row>
    <row r="21760" spans="5:5" x14ac:dyDescent="0.25">
      <c r="E21760" s="64"/>
    </row>
    <row r="21761" spans="5:5" x14ac:dyDescent="0.25">
      <c r="E21761" s="64"/>
    </row>
    <row r="21762" spans="5:5" x14ac:dyDescent="0.25">
      <c r="E21762" s="64"/>
    </row>
    <row r="21763" spans="5:5" x14ac:dyDescent="0.25">
      <c r="E21763" s="64"/>
    </row>
    <row r="21764" spans="5:5" x14ac:dyDescent="0.25">
      <c r="E21764" s="64"/>
    </row>
    <row r="21765" spans="5:5" x14ac:dyDescent="0.25">
      <c r="E21765" s="64"/>
    </row>
    <row r="21766" spans="5:5" x14ac:dyDescent="0.25">
      <c r="E21766" s="64"/>
    </row>
    <row r="21767" spans="5:5" x14ac:dyDescent="0.25">
      <c r="E21767" s="64"/>
    </row>
    <row r="21768" spans="5:5" x14ac:dyDescent="0.25">
      <c r="E21768" s="64"/>
    </row>
    <row r="21769" spans="5:5" x14ac:dyDescent="0.25">
      <c r="E21769" s="64"/>
    </row>
    <row r="21770" spans="5:5" x14ac:dyDescent="0.25">
      <c r="E21770" s="64"/>
    </row>
    <row r="21771" spans="5:5" x14ac:dyDescent="0.25">
      <c r="E21771" s="64"/>
    </row>
    <row r="21772" spans="5:5" x14ac:dyDescent="0.25">
      <c r="E21772" s="64"/>
    </row>
    <row r="21773" spans="5:5" x14ac:dyDescent="0.25">
      <c r="E21773" s="64"/>
    </row>
    <row r="21774" spans="5:5" x14ac:dyDescent="0.25">
      <c r="E21774" s="64"/>
    </row>
    <row r="21775" spans="5:5" x14ac:dyDescent="0.25">
      <c r="E21775" s="64"/>
    </row>
    <row r="21776" spans="5:5" x14ac:dyDescent="0.25">
      <c r="E21776" s="64"/>
    </row>
    <row r="21777" spans="5:5" x14ac:dyDescent="0.25">
      <c r="E21777"/>
    </row>
    <row r="21778" spans="5:5" x14ac:dyDescent="0.25">
      <c r="E21778" s="64"/>
    </row>
    <row r="21779" spans="5:5" x14ac:dyDescent="0.25">
      <c r="E21779" s="64"/>
    </row>
    <row r="21780" spans="5:5" x14ac:dyDescent="0.25">
      <c r="E21780" s="64"/>
    </row>
    <row r="21781" spans="5:5" x14ac:dyDescent="0.25">
      <c r="E21781" s="64"/>
    </row>
    <row r="21782" spans="5:5" x14ac:dyDescent="0.25">
      <c r="E21782"/>
    </row>
    <row r="21783" spans="5:5" x14ac:dyDescent="0.25">
      <c r="E21783" s="64"/>
    </row>
    <row r="21784" spans="5:5" x14ac:dyDescent="0.25">
      <c r="E21784"/>
    </row>
    <row r="21785" spans="5:5" x14ac:dyDescent="0.25">
      <c r="E21785" s="64"/>
    </row>
    <row r="21786" spans="5:5" x14ac:dyDescent="0.25">
      <c r="E21786" s="64"/>
    </row>
    <row r="21787" spans="5:5" x14ac:dyDescent="0.25">
      <c r="E21787" s="64"/>
    </row>
    <row r="21788" spans="5:5" x14ac:dyDescent="0.25">
      <c r="E21788" s="64"/>
    </row>
    <row r="21789" spans="5:5" x14ac:dyDescent="0.25">
      <c r="E21789" s="64"/>
    </row>
    <row r="21790" spans="5:5" x14ac:dyDescent="0.25">
      <c r="E21790" s="64"/>
    </row>
    <row r="21791" spans="5:5" x14ac:dyDescent="0.25">
      <c r="E21791" s="64"/>
    </row>
    <row r="21792" spans="5:5" x14ac:dyDescent="0.25">
      <c r="E21792" s="64"/>
    </row>
    <row r="21793" spans="5:5" x14ac:dyDescent="0.25">
      <c r="E21793" s="64"/>
    </row>
    <row r="21794" spans="5:5" x14ac:dyDescent="0.25">
      <c r="E21794" s="64"/>
    </row>
    <row r="21795" spans="5:5" x14ac:dyDescent="0.25">
      <c r="E21795" s="64"/>
    </row>
    <row r="21796" spans="5:5" x14ac:dyDescent="0.25">
      <c r="E21796" s="64"/>
    </row>
    <row r="21797" spans="5:5" x14ac:dyDescent="0.25">
      <c r="E21797" s="64"/>
    </row>
    <row r="21798" spans="5:5" x14ac:dyDescent="0.25">
      <c r="E21798" s="64"/>
    </row>
    <row r="21799" spans="5:5" x14ac:dyDescent="0.25">
      <c r="E21799"/>
    </row>
    <row r="21800" spans="5:5" x14ac:dyDescent="0.25">
      <c r="E21800" s="64"/>
    </row>
    <row r="21801" spans="5:5" x14ac:dyDescent="0.25">
      <c r="E21801" s="64"/>
    </row>
    <row r="21802" spans="5:5" x14ac:dyDescent="0.25">
      <c r="E21802" s="64"/>
    </row>
    <row r="21803" spans="5:5" x14ac:dyDescent="0.25">
      <c r="E21803" s="64"/>
    </row>
    <row r="21804" spans="5:5" x14ac:dyDescent="0.25">
      <c r="E21804"/>
    </row>
    <row r="21805" spans="5:5" x14ac:dyDescent="0.25">
      <c r="E21805" s="64"/>
    </row>
    <row r="21806" spans="5:5" x14ac:dyDescent="0.25">
      <c r="E21806" s="64"/>
    </row>
    <row r="21807" spans="5:5" x14ac:dyDescent="0.25">
      <c r="E21807" s="64"/>
    </row>
    <row r="21808" spans="5:5" x14ac:dyDescent="0.25">
      <c r="E21808" s="64"/>
    </row>
    <row r="21809" spans="5:5" x14ac:dyDescent="0.25">
      <c r="E21809" s="64"/>
    </row>
    <row r="21810" spans="5:5" x14ac:dyDescent="0.25">
      <c r="E21810" s="64"/>
    </row>
    <row r="21811" spans="5:5" x14ac:dyDescent="0.25">
      <c r="E21811" s="64"/>
    </row>
    <row r="21812" spans="5:5" x14ac:dyDescent="0.25">
      <c r="E21812" s="64"/>
    </row>
    <row r="21813" spans="5:5" x14ac:dyDescent="0.25">
      <c r="E21813" s="64"/>
    </row>
    <row r="21814" spans="5:5" x14ac:dyDescent="0.25">
      <c r="E21814"/>
    </row>
    <row r="21815" spans="5:5" x14ac:dyDescent="0.25">
      <c r="E21815" s="64"/>
    </row>
    <row r="21816" spans="5:5" x14ac:dyDescent="0.25">
      <c r="E21816" s="64"/>
    </row>
    <row r="21817" spans="5:5" x14ac:dyDescent="0.25">
      <c r="E21817" s="64"/>
    </row>
    <row r="21818" spans="5:5" x14ac:dyDescent="0.25">
      <c r="E21818" s="64"/>
    </row>
    <row r="21819" spans="5:5" x14ac:dyDescent="0.25">
      <c r="E21819" s="64"/>
    </row>
    <row r="21820" spans="5:5" x14ac:dyDescent="0.25">
      <c r="E21820" s="64"/>
    </row>
    <row r="21821" spans="5:5" x14ac:dyDescent="0.25">
      <c r="E21821" s="64"/>
    </row>
    <row r="21822" spans="5:5" x14ac:dyDescent="0.25">
      <c r="E21822" s="64"/>
    </row>
    <row r="21823" spans="5:5" x14ac:dyDescent="0.25">
      <c r="E21823" s="64"/>
    </row>
    <row r="21824" spans="5:5" x14ac:dyDescent="0.25">
      <c r="E21824" s="64"/>
    </row>
    <row r="21825" spans="5:5" x14ac:dyDescent="0.25">
      <c r="E21825" s="64"/>
    </row>
    <row r="21826" spans="5:5" x14ac:dyDescent="0.25">
      <c r="E21826" s="64"/>
    </row>
    <row r="21827" spans="5:5" x14ac:dyDescent="0.25">
      <c r="E21827" s="64"/>
    </row>
    <row r="21828" spans="5:5" x14ac:dyDescent="0.25">
      <c r="E21828" s="64"/>
    </row>
    <row r="21829" spans="5:5" x14ac:dyDescent="0.25">
      <c r="E21829" s="64"/>
    </row>
    <row r="21830" spans="5:5" x14ac:dyDescent="0.25">
      <c r="E21830" s="64"/>
    </row>
    <row r="21831" spans="5:5" x14ac:dyDescent="0.25">
      <c r="E21831" s="64"/>
    </row>
    <row r="21832" spans="5:5" x14ac:dyDescent="0.25">
      <c r="E21832" s="64"/>
    </row>
    <row r="21833" spans="5:5" x14ac:dyDescent="0.25">
      <c r="E21833" s="64"/>
    </row>
    <row r="21834" spans="5:5" x14ac:dyDescent="0.25">
      <c r="E21834" s="64"/>
    </row>
    <row r="21835" spans="5:5" x14ac:dyDescent="0.25">
      <c r="E21835" s="64"/>
    </row>
    <row r="21836" spans="5:5" x14ac:dyDescent="0.25">
      <c r="E21836" s="64"/>
    </row>
    <row r="21837" spans="5:5" x14ac:dyDescent="0.25">
      <c r="E21837"/>
    </row>
    <row r="21838" spans="5:5" x14ac:dyDescent="0.25">
      <c r="E21838" s="64"/>
    </row>
    <row r="21839" spans="5:5" x14ac:dyDescent="0.25">
      <c r="E21839" s="64"/>
    </row>
    <row r="21840" spans="5:5" x14ac:dyDescent="0.25">
      <c r="E21840" s="64"/>
    </row>
    <row r="21841" spans="5:5" x14ac:dyDescent="0.25">
      <c r="E21841" s="64"/>
    </row>
    <row r="21842" spans="5:5" x14ac:dyDescent="0.25">
      <c r="E21842"/>
    </row>
    <row r="21843" spans="5:5" x14ac:dyDescent="0.25">
      <c r="E21843" s="64"/>
    </row>
    <row r="21844" spans="5:5" x14ac:dyDescent="0.25">
      <c r="E21844" s="64"/>
    </row>
    <row r="21845" spans="5:5" x14ac:dyDescent="0.25">
      <c r="E21845"/>
    </row>
    <row r="21846" spans="5:5" x14ac:dyDescent="0.25">
      <c r="E21846" s="64"/>
    </row>
    <row r="21847" spans="5:5" x14ac:dyDescent="0.25">
      <c r="E21847" s="64"/>
    </row>
    <row r="21848" spans="5:5" x14ac:dyDescent="0.25">
      <c r="E21848" s="64"/>
    </row>
    <row r="21849" spans="5:5" x14ac:dyDescent="0.25">
      <c r="E21849" s="64"/>
    </row>
    <row r="21850" spans="5:5" x14ac:dyDescent="0.25">
      <c r="E21850" s="64"/>
    </row>
    <row r="21851" spans="5:5" x14ac:dyDescent="0.25">
      <c r="E21851" s="64"/>
    </row>
    <row r="21852" spans="5:5" x14ac:dyDescent="0.25">
      <c r="E21852" s="64"/>
    </row>
    <row r="21853" spans="5:5" x14ac:dyDescent="0.25">
      <c r="E21853" s="64"/>
    </row>
    <row r="21854" spans="5:5" x14ac:dyDescent="0.25">
      <c r="E21854" s="64"/>
    </row>
    <row r="21855" spans="5:5" x14ac:dyDescent="0.25">
      <c r="E21855" s="64"/>
    </row>
    <row r="21856" spans="5:5" x14ac:dyDescent="0.25">
      <c r="E21856" s="64"/>
    </row>
    <row r="21857" spans="5:5" x14ac:dyDescent="0.25">
      <c r="E21857" s="64"/>
    </row>
    <row r="21858" spans="5:5" x14ac:dyDescent="0.25">
      <c r="E21858" s="64"/>
    </row>
    <row r="21859" spans="5:5" x14ac:dyDescent="0.25">
      <c r="E21859" s="64"/>
    </row>
    <row r="21860" spans="5:5" x14ac:dyDescent="0.25">
      <c r="E21860" s="64"/>
    </row>
    <row r="21861" spans="5:5" x14ac:dyDescent="0.25">
      <c r="E21861" s="64"/>
    </row>
    <row r="21862" spans="5:5" x14ac:dyDescent="0.25">
      <c r="E21862" s="64"/>
    </row>
    <row r="21863" spans="5:5" x14ac:dyDescent="0.25">
      <c r="E21863" s="64"/>
    </row>
    <row r="21864" spans="5:5" x14ac:dyDescent="0.25">
      <c r="E21864" s="64"/>
    </row>
    <row r="21865" spans="5:5" x14ac:dyDescent="0.25">
      <c r="E21865" s="64"/>
    </row>
    <row r="21866" spans="5:5" x14ac:dyDescent="0.25">
      <c r="E21866"/>
    </row>
    <row r="21867" spans="5:5" x14ac:dyDescent="0.25">
      <c r="E21867"/>
    </row>
    <row r="21868" spans="5:5" x14ac:dyDescent="0.25">
      <c r="E21868" s="64"/>
    </row>
    <row r="21869" spans="5:5" x14ac:dyDescent="0.25">
      <c r="E21869" s="64"/>
    </row>
    <row r="21870" spans="5:5" x14ac:dyDescent="0.25">
      <c r="E21870" s="64"/>
    </row>
    <row r="21871" spans="5:5" x14ac:dyDescent="0.25">
      <c r="E21871" s="64"/>
    </row>
    <row r="21872" spans="5:5" x14ac:dyDescent="0.25">
      <c r="E21872" s="64"/>
    </row>
    <row r="21873" spans="5:5" x14ac:dyDescent="0.25">
      <c r="E21873" s="64"/>
    </row>
    <row r="21874" spans="5:5" x14ac:dyDescent="0.25">
      <c r="E21874" s="64"/>
    </row>
    <row r="21875" spans="5:5" x14ac:dyDescent="0.25">
      <c r="E21875" s="64"/>
    </row>
    <row r="21876" spans="5:5" x14ac:dyDescent="0.25">
      <c r="E21876" s="64"/>
    </row>
    <row r="21877" spans="5:5" x14ac:dyDescent="0.25">
      <c r="E21877"/>
    </row>
    <row r="21878" spans="5:5" x14ac:dyDescent="0.25">
      <c r="E21878" s="64"/>
    </row>
    <row r="21879" spans="5:5" x14ac:dyDescent="0.25">
      <c r="E21879" s="64"/>
    </row>
    <row r="21880" spans="5:5" x14ac:dyDescent="0.25">
      <c r="E21880" s="64"/>
    </row>
    <row r="21881" spans="5:5" x14ac:dyDescent="0.25">
      <c r="E21881" s="64"/>
    </row>
    <row r="21882" spans="5:5" x14ac:dyDescent="0.25">
      <c r="E21882" s="64"/>
    </row>
    <row r="21883" spans="5:5" x14ac:dyDescent="0.25">
      <c r="E21883" s="64"/>
    </row>
    <row r="21884" spans="5:5" x14ac:dyDescent="0.25">
      <c r="E21884" s="64"/>
    </row>
    <row r="21885" spans="5:5" x14ac:dyDescent="0.25">
      <c r="E21885" s="64"/>
    </row>
    <row r="21886" spans="5:5" x14ac:dyDescent="0.25">
      <c r="E21886" s="64"/>
    </row>
    <row r="21887" spans="5:5" x14ac:dyDescent="0.25">
      <c r="E21887" s="64"/>
    </row>
    <row r="21888" spans="5:5" x14ac:dyDescent="0.25">
      <c r="E21888" s="64"/>
    </row>
    <row r="21889" spans="5:5" x14ac:dyDescent="0.25">
      <c r="E21889" s="64"/>
    </row>
    <row r="21890" spans="5:5" x14ac:dyDescent="0.25">
      <c r="E21890"/>
    </row>
    <row r="21891" spans="5:5" x14ac:dyDescent="0.25">
      <c r="E21891" s="64"/>
    </row>
    <row r="21892" spans="5:5" x14ac:dyDescent="0.25">
      <c r="E21892"/>
    </row>
    <row r="21893" spans="5:5" x14ac:dyDescent="0.25">
      <c r="E21893"/>
    </row>
    <row r="21894" spans="5:5" x14ac:dyDescent="0.25">
      <c r="E21894" s="64"/>
    </row>
    <row r="21895" spans="5:5" x14ac:dyDescent="0.25">
      <c r="E21895" s="64"/>
    </row>
    <row r="21896" spans="5:5" x14ac:dyDescent="0.25">
      <c r="E21896" s="64"/>
    </row>
    <row r="21897" spans="5:5" x14ac:dyDescent="0.25">
      <c r="E21897" s="64"/>
    </row>
    <row r="21898" spans="5:5" x14ac:dyDescent="0.25">
      <c r="E21898" s="64"/>
    </row>
    <row r="21899" spans="5:5" x14ac:dyDescent="0.25">
      <c r="E21899" s="64"/>
    </row>
    <row r="21900" spans="5:5" x14ac:dyDescent="0.25">
      <c r="E21900" s="64"/>
    </row>
    <row r="21901" spans="5:5" x14ac:dyDescent="0.25">
      <c r="E21901" s="64"/>
    </row>
    <row r="21902" spans="5:5" x14ac:dyDescent="0.25">
      <c r="E21902" s="64"/>
    </row>
    <row r="21903" spans="5:5" x14ac:dyDescent="0.25">
      <c r="E21903"/>
    </row>
    <row r="21904" spans="5:5" x14ac:dyDescent="0.25">
      <c r="E21904" s="64"/>
    </row>
    <row r="21905" spans="5:5" x14ac:dyDescent="0.25">
      <c r="E21905" s="64"/>
    </row>
    <row r="21906" spans="5:5" x14ac:dyDescent="0.25">
      <c r="E21906" s="64"/>
    </row>
    <row r="21907" spans="5:5" x14ac:dyDescent="0.25">
      <c r="E21907" s="64"/>
    </row>
    <row r="21908" spans="5:5" x14ac:dyDescent="0.25">
      <c r="E21908" s="64"/>
    </row>
    <row r="21909" spans="5:5" x14ac:dyDescent="0.25">
      <c r="E21909" s="64"/>
    </row>
    <row r="21910" spans="5:5" x14ac:dyDescent="0.25">
      <c r="E21910" s="64"/>
    </row>
    <row r="21911" spans="5:5" x14ac:dyDescent="0.25">
      <c r="E21911" s="64"/>
    </row>
    <row r="21912" spans="5:5" x14ac:dyDescent="0.25">
      <c r="E21912" s="64"/>
    </row>
    <row r="21913" spans="5:5" x14ac:dyDescent="0.25">
      <c r="E21913" s="64"/>
    </row>
    <row r="21914" spans="5:5" x14ac:dyDescent="0.25">
      <c r="E21914" s="64"/>
    </row>
    <row r="21915" spans="5:5" x14ac:dyDescent="0.25">
      <c r="E21915" s="64"/>
    </row>
    <row r="21916" spans="5:5" x14ac:dyDescent="0.25">
      <c r="E21916" s="64"/>
    </row>
    <row r="21917" spans="5:5" x14ac:dyDescent="0.25">
      <c r="E21917" s="64"/>
    </row>
    <row r="21918" spans="5:5" x14ac:dyDescent="0.25">
      <c r="E21918" s="64"/>
    </row>
    <row r="21919" spans="5:5" x14ac:dyDescent="0.25">
      <c r="E21919" s="64"/>
    </row>
    <row r="21920" spans="5:5" x14ac:dyDescent="0.25">
      <c r="E21920" s="64"/>
    </row>
    <row r="21921" spans="5:5" x14ac:dyDescent="0.25">
      <c r="E21921" s="64"/>
    </row>
    <row r="21922" spans="5:5" x14ac:dyDescent="0.25">
      <c r="E21922" s="64"/>
    </row>
    <row r="21923" spans="5:5" x14ac:dyDescent="0.25">
      <c r="E21923" s="64"/>
    </row>
    <row r="21924" spans="5:5" x14ac:dyDescent="0.25">
      <c r="E21924" s="64"/>
    </row>
    <row r="21925" spans="5:5" x14ac:dyDescent="0.25">
      <c r="E21925" s="64"/>
    </row>
    <row r="21926" spans="5:5" x14ac:dyDescent="0.25">
      <c r="E21926" s="64"/>
    </row>
    <row r="21927" spans="5:5" x14ac:dyDescent="0.25">
      <c r="E21927" s="64"/>
    </row>
    <row r="21928" spans="5:5" x14ac:dyDescent="0.25">
      <c r="E21928" s="64"/>
    </row>
    <row r="21929" spans="5:5" x14ac:dyDescent="0.25">
      <c r="E21929" s="64"/>
    </row>
    <row r="21930" spans="5:5" x14ac:dyDescent="0.25">
      <c r="E21930" s="64"/>
    </row>
    <row r="21931" spans="5:5" x14ac:dyDescent="0.25">
      <c r="E21931" s="64"/>
    </row>
    <row r="21932" spans="5:5" x14ac:dyDescent="0.25">
      <c r="E21932" s="64"/>
    </row>
    <row r="21933" spans="5:5" x14ac:dyDescent="0.25">
      <c r="E21933" s="64"/>
    </row>
    <row r="21934" spans="5:5" x14ac:dyDescent="0.25">
      <c r="E21934" s="64"/>
    </row>
    <row r="21935" spans="5:5" x14ac:dyDescent="0.25">
      <c r="E21935" s="64"/>
    </row>
    <row r="21936" spans="5:5" x14ac:dyDescent="0.25">
      <c r="E21936" s="64"/>
    </row>
    <row r="21937" spans="5:5" x14ac:dyDescent="0.25">
      <c r="E21937"/>
    </row>
    <row r="21938" spans="5:5" x14ac:dyDescent="0.25">
      <c r="E21938"/>
    </row>
    <row r="21939" spans="5:5" x14ac:dyDescent="0.25">
      <c r="E21939"/>
    </row>
    <row r="21940" spans="5:5" x14ac:dyDescent="0.25">
      <c r="E21940" s="64"/>
    </row>
    <row r="21941" spans="5:5" x14ac:dyDescent="0.25">
      <c r="E21941" s="64"/>
    </row>
    <row r="21942" spans="5:5" x14ac:dyDescent="0.25">
      <c r="E21942" s="64"/>
    </row>
    <row r="21943" spans="5:5" x14ac:dyDescent="0.25">
      <c r="E21943" s="64"/>
    </row>
    <row r="21944" spans="5:5" x14ac:dyDescent="0.25">
      <c r="E21944" s="64"/>
    </row>
    <row r="21945" spans="5:5" x14ac:dyDescent="0.25">
      <c r="E21945" s="64"/>
    </row>
    <row r="21946" spans="5:5" x14ac:dyDescent="0.25">
      <c r="E21946" s="64"/>
    </row>
    <row r="21947" spans="5:5" x14ac:dyDescent="0.25">
      <c r="E21947" s="64"/>
    </row>
    <row r="21948" spans="5:5" x14ac:dyDescent="0.25">
      <c r="E21948" s="64"/>
    </row>
    <row r="21949" spans="5:5" x14ac:dyDescent="0.25">
      <c r="E21949" s="64"/>
    </row>
    <row r="21950" spans="5:5" x14ac:dyDescent="0.25">
      <c r="E21950" s="64"/>
    </row>
    <row r="21951" spans="5:5" x14ac:dyDescent="0.25">
      <c r="E21951" s="64"/>
    </row>
    <row r="21952" spans="5:5" x14ac:dyDescent="0.25">
      <c r="E21952" s="64"/>
    </row>
    <row r="21953" spans="5:5" x14ac:dyDescent="0.25">
      <c r="E21953" s="64"/>
    </row>
    <row r="21954" spans="5:5" x14ac:dyDescent="0.25">
      <c r="E21954" s="64"/>
    </row>
    <row r="21955" spans="5:5" x14ac:dyDescent="0.25">
      <c r="E21955" s="64"/>
    </row>
    <row r="21956" spans="5:5" x14ac:dyDescent="0.25">
      <c r="E21956" s="64"/>
    </row>
    <row r="21957" spans="5:5" x14ac:dyDescent="0.25">
      <c r="E21957" s="64"/>
    </row>
    <row r="21958" spans="5:5" x14ac:dyDescent="0.25">
      <c r="E21958"/>
    </row>
    <row r="21959" spans="5:5" x14ac:dyDescent="0.25">
      <c r="E21959" s="64"/>
    </row>
    <row r="21960" spans="5:5" x14ac:dyDescent="0.25">
      <c r="E21960" s="64"/>
    </row>
    <row r="21961" spans="5:5" x14ac:dyDescent="0.25">
      <c r="E21961" s="64"/>
    </row>
    <row r="21962" spans="5:5" x14ac:dyDescent="0.25">
      <c r="E21962" s="64"/>
    </row>
    <row r="21963" spans="5:5" x14ac:dyDescent="0.25">
      <c r="E21963" s="64"/>
    </row>
    <row r="21964" spans="5:5" x14ac:dyDescent="0.25">
      <c r="E21964" s="64"/>
    </row>
    <row r="21965" spans="5:5" x14ac:dyDescent="0.25">
      <c r="E21965" s="64"/>
    </row>
    <row r="21966" spans="5:5" x14ac:dyDescent="0.25">
      <c r="E21966" s="64"/>
    </row>
    <row r="21967" spans="5:5" x14ac:dyDescent="0.25">
      <c r="E21967" s="64"/>
    </row>
    <row r="21968" spans="5:5" x14ac:dyDescent="0.25">
      <c r="E21968" s="64"/>
    </row>
    <row r="21969" spans="5:5" x14ac:dyDescent="0.25">
      <c r="E21969" s="64"/>
    </row>
    <row r="21970" spans="5:5" x14ac:dyDescent="0.25">
      <c r="E21970" s="64"/>
    </row>
    <row r="21971" spans="5:5" x14ac:dyDescent="0.25">
      <c r="E21971" s="64"/>
    </row>
    <row r="21972" spans="5:5" x14ac:dyDescent="0.25">
      <c r="E21972" s="64"/>
    </row>
    <row r="21973" spans="5:5" x14ac:dyDescent="0.25">
      <c r="E21973" s="64"/>
    </row>
    <row r="21974" spans="5:5" x14ac:dyDescent="0.25">
      <c r="E21974" s="64"/>
    </row>
    <row r="21975" spans="5:5" x14ac:dyDescent="0.25">
      <c r="E21975" s="64"/>
    </row>
    <row r="21976" spans="5:5" x14ac:dyDescent="0.25">
      <c r="E21976" s="64"/>
    </row>
    <row r="21977" spans="5:5" x14ac:dyDescent="0.25">
      <c r="E21977" s="64"/>
    </row>
    <row r="21978" spans="5:5" x14ac:dyDescent="0.25">
      <c r="E21978" s="64"/>
    </row>
    <row r="21979" spans="5:5" x14ac:dyDescent="0.25">
      <c r="E21979" s="64"/>
    </row>
    <row r="21980" spans="5:5" x14ac:dyDescent="0.25">
      <c r="E21980" s="64"/>
    </row>
    <row r="21981" spans="5:5" x14ac:dyDescent="0.25">
      <c r="E21981" s="64"/>
    </row>
    <row r="21982" spans="5:5" x14ac:dyDescent="0.25">
      <c r="E21982" s="64"/>
    </row>
    <row r="21983" spans="5:5" x14ac:dyDescent="0.25">
      <c r="E21983" s="64"/>
    </row>
    <row r="21984" spans="5:5" x14ac:dyDescent="0.25">
      <c r="E21984" s="64"/>
    </row>
    <row r="21985" spans="5:5" x14ac:dyDescent="0.25">
      <c r="E21985" s="64"/>
    </row>
    <row r="21986" spans="5:5" x14ac:dyDescent="0.25">
      <c r="E21986" s="64"/>
    </row>
    <row r="21987" spans="5:5" x14ac:dyDescent="0.25">
      <c r="E21987" s="64"/>
    </row>
    <row r="21988" spans="5:5" x14ac:dyDescent="0.25">
      <c r="E21988" s="64"/>
    </row>
    <row r="21989" spans="5:5" x14ac:dyDescent="0.25">
      <c r="E21989" s="64"/>
    </row>
    <row r="21990" spans="5:5" x14ac:dyDescent="0.25">
      <c r="E21990" s="64"/>
    </row>
    <row r="21991" spans="5:5" x14ac:dyDescent="0.25">
      <c r="E21991" s="64"/>
    </row>
    <row r="21992" spans="5:5" x14ac:dyDescent="0.25">
      <c r="E21992" s="64"/>
    </row>
    <row r="21993" spans="5:5" x14ac:dyDescent="0.25">
      <c r="E21993" s="64"/>
    </row>
    <row r="21994" spans="5:5" x14ac:dyDescent="0.25">
      <c r="E21994" s="64"/>
    </row>
    <row r="21995" spans="5:5" x14ac:dyDescent="0.25">
      <c r="E21995" s="64"/>
    </row>
    <row r="21996" spans="5:5" x14ac:dyDescent="0.25">
      <c r="E21996" s="64"/>
    </row>
    <row r="21997" spans="5:5" x14ac:dyDescent="0.25">
      <c r="E21997" s="64"/>
    </row>
    <row r="21998" spans="5:5" x14ac:dyDescent="0.25">
      <c r="E21998" s="64"/>
    </row>
    <row r="21999" spans="5:5" x14ac:dyDescent="0.25">
      <c r="E21999" s="64"/>
    </row>
    <row r="22000" spans="5:5" x14ac:dyDescent="0.25">
      <c r="E22000"/>
    </row>
    <row r="22001" spans="5:5" x14ac:dyDescent="0.25">
      <c r="E22001" s="64"/>
    </row>
    <row r="22002" spans="5:5" x14ac:dyDescent="0.25">
      <c r="E22002" s="64"/>
    </row>
    <row r="22003" spans="5:5" x14ac:dyDescent="0.25">
      <c r="E22003" s="64"/>
    </row>
    <row r="22004" spans="5:5" x14ac:dyDescent="0.25">
      <c r="E22004" s="64"/>
    </row>
    <row r="22005" spans="5:5" x14ac:dyDescent="0.25">
      <c r="E22005"/>
    </row>
    <row r="22006" spans="5:5" x14ac:dyDescent="0.25">
      <c r="E22006" s="64"/>
    </row>
    <row r="22007" spans="5:5" x14ac:dyDescent="0.25">
      <c r="E22007" s="64"/>
    </row>
    <row r="22008" spans="5:5" x14ac:dyDescent="0.25">
      <c r="E22008" s="64"/>
    </row>
    <row r="22009" spans="5:5" x14ac:dyDescent="0.25">
      <c r="E22009"/>
    </row>
    <row r="22010" spans="5:5" x14ac:dyDescent="0.25">
      <c r="E22010" s="64"/>
    </row>
    <row r="22011" spans="5:5" x14ac:dyDescent="0.25">
      <c r="E22011" s="64"/>
    </row>
    <row r="22012" spans="5:5" x14ac:dyDescent="0.25">
      <c r="E22012" s="64"/>
    </row>
    <row r="22013" spans="5:5" x14ac:dyDescent="0.25">
      <c r="E22013" s="64"/>
    </row>
    <row r="22014" spans="5:5" x14ac:dyDescent="0.25">
      <c r="E22014" s="64"/>
    </row>
    <row r="22015" spans="5:5" x14ac:dyDescent="0.25">
      <c r="E22015" s="64"/>
    </row>
    <row r="22016" spans="5:5" x14ac:dyDescent="0.25">
      <c r="E22016" s="64"/>
    </row>
    <row r="22017" spans="5:5" x14ac:dyDescent="0.25">
      <c r="E22017" s="64"/>
    </row>
    <row r="22018" spans="5:5" x14ac:dyDescent="0.25">
      <c r="E22018" s="64"/>
    </row>
    <row r="22019" spans="5:5" x14ac:dyDescent="0.25">
      <c r="E22019" s="64"/>
    </row>
    <row r="22020" spans="5:5" x14ac:dyDescent="0.25">
      <c r="E22020" s="64"/>
    </row>
    <row r="22021" spans="5:5" x14ac:dyDescent="0.25">
      <c r="E22021" s="64"/>
    </row>
    <row r="22022" spans="5:5" x14ac:dyDescent="0.25">
      <c r="E22022" s="64"/>
    </row>
    <row r="22023" spans="5:5" x14ac:dyDescent="0.25">
      <c r="E22023" s="64"/>
    </row>
    <row r="22024" spans="5:5" x14ac:dyDescent="0.25">
      <c r="E22024" s="64"/>
    </row>
    <row r="22025" spans="5:5" x14ac:dyDescent="0.25">
      <c r="E22025" s="64"/>
    </row>
    <row r="22026" spans="5:5" x14ac:dyDescent="0.25">
      <c r="E22026" s="64"/>
    </row>
    <row r="22027" spans="5:5" x14ac:dyDescent="0.25">
      <c r="E22027"/>
    </row>
    <row r="22028" spans="5:5" x14ac:dyDescent="0.25">
      <c r="E22028" s="64"/>
    </row>
    <row r="22029" spans="5:5" x14ac:dyDescent="0.25">
      <c r="E22029" s="64"/>
    </row>
    <row r="22030" spans="5:5" x14ac:dyDescent="0.25">
      <c r="E22030" s="64"/>
    </row>
    <row r="22031" spans="5:5" x14ac:dyDescent="0.25">
      <c r="E22031" s="64"/>
    </row>
    <row r="22032" spans="5:5" x14ac:dyDescent="0.25">
      <c r="E22032" s="64"/>
    </row>
    <row r="22033" spans="5:5" x14ac:dyDescent="0.25">
      <c r="E22033" s="64"/>
    </row>
    <row r="22034" spans="5:5" x14ac:dyDescent="0.25">
      <c r="E22034" s="64"/>
    </row>
    <row r="22035" spans="5:5" x14ac:dyDescent="0.25">
      <c r="E22035" s="64"/>
    </row>
    <row r="22036" spans="5:5" x14ac:dyDescent="0.25">
      <c r="E22036" s="64"/>
    </row>
    <row r="22037" spans="5:5" x14ac:dyDescent="0.25">
      <c r="E22037" s="64"/>
    </row>
    <row r="22038" spans="5:5" x14ac:dyDescent="0.25">
      <c r="E22038" s="64"/>
    </row>
    <row r="22039" spans="5:5" x14ac:dyDescent="0.25">
      <c r="E22039" s="64"/>
    </row>
    <row r="22040" spans="5:5" x14ac:dyDescent="0.25">
      <c r="E22040" s="64"/>
    </row>
    <row r="22041" spans="5:5" x14ac:dyDescent="0.25">
      <c r="E22041" s="64"/>
    </row>
    <row r="22042" spans="5:5" x14ac:dyDescent="0.25">
      <c r="E22042"/>
    </row>
    <row r="22043" spans="5:5" x14ac:dyDescent="0.25">
      <c r="E22043" s="64"/>
    </row>
    <row r="22044" spans="5:5" x14ac:dyDescent="0.25">
      <c r="E22044" s="64"/>
    </row>
    <row r="22045" spans="5:5" x14ac:dyDescent="0.25">
      <c r="E22045" s="64"/>
    </row>
    <row r="22046" spans="5:5" x14ac:dyDescent="0.25">
      <c r="E22046" s="64"/>
    </row>
    <row r="22047" spans="5:5" x14ac:dyDescent="0.25">
      <c r="E22047" s="64"/>
    </row>
    <row r="22048" spans="5:5" x14ac:dyDescent="0.25">
      <c r="E22048" s="64"/>
    </row>
    <row r="22049" spans="5:5" x14ac:dyDescent="0.25">
      <c r="E22049" s="64"/>
    </row>
    <row r="22050" spans="5:5" x14ac:dyDescent="0.25">
      <c r="E22050" s="64"/>
    </row>
    <row r="22051" spans="5:5" x14ac:dyDescent="0.25">
      <c r="E22051" s="64"/>
    </row>
    <row r="22052" spans="5:5" x14ac:dyDescent="0.25">
      <c r="E22052" s="64"/>
    </row>
    <row r="22053" spans="5:5" x14ac:dyDescent="0.25">
      <c r="E22053" s="64"/>
    </row>
    <row r="22054" spans="5:5" x14ac:dyDescent="0.25">
      <c r="E22054" s="64"/>
    </row>
    <row r="22055" spans="5:5" x14ac:dyDescent="0.25">
      <c r="E22055" s="64"/>
    </row>
    <row r="22056" spans="5:5" x14ac:dyDescent="0.25">
      <c r="E22056" s="64"/>
    </row>
    <row r="22057" spans="5:5" x14ac:dyDescent="0.25">
      <c r="E22057" s="64"/>
    </row>
    <row r="22058" spans="5:5" x14ac:dyDescent="0.25">
      <c r="E22058" s="64"/>
    </row>
    <row r="22059" spans="5:5" x14ac:dyDescent="0.25">
      <c r="E22059" s="64"/>
    </row>
    <row r="22060" spans="5:5" x14ac:dyDescent="0.25">
      <c r="E22060" s="64"/>
    </row>
    <row r="22061" spans="5:5" x14ac:dyDescent="0.25">
      <c r="E22061" s="64"/>
    </row>
    <row r="22062" spans="5:5" x14ac:dyDescent="0.25">
      <c r="E22062" s="64"/>
    </row>
    <row r="22063" spans="5:5" x14ac:dyDescent="0.25">
      <c r="E22063" s="64"/>
    </row>
    <row r="22064" spans="5:5" x14ac:dyDescent="0.25">
      <c r="E22064" s="64"/>
    </row>
    <row r="22065" spans="5:5" x14ac:dyDescent="0.25">
      <c r="E22065" s="64"/>
    </row>
    <row r="22066" spans="5:5" x14ac:dyDescent="0.25">
      <c r="E22066" s="64"/>
    </row>
    <row r="22067" spans="5:5" x14ac:dyDescent="0.25">
      <c r="E22067" s="64"/>
    </row>
    <row r="22068" spans="5:5" x14ac:dyDescent="0.25">
      <c r="E22068" s="64"/>
    </row>
    <row r="22069" spans="5:5" x14ac:dyDescent="0.25">
      <c r="E22069" s="64"/>
    </row>
    <row r="22070" spans="5:5" x14ac:dyDescent="0.25">
      <c r="E22070" s="64"/>
    </row>
    <row r="22071" spans="5:5" x14ac:dyDescent="0.25">
      <c r="E22071"/>
    </row>
    <row r="22072" spans="5:5" x14ac:dyDescent="0.25">
      <c r="E22072" s="64"/>
    </row>
    <row r="22073" spans="5:5" x14ac:dyDescent="0.25">
      <c r="E22073" s="64"/>
    </row>
    <row r="22074" spans="5:5" x14ac:dyDescent="0.25">
      <c r="E22074" s="64"/>
    </row>
    <row r="22075" spans="5:5" x14ac:dyDescent="0.25">
      <c r="E22075" s="64"/>
    </row>
    <row r="22076" spans="5:5" x14ac:dyDescent="0.25">
      <c r="E22076" s="64"/>
    </row>
    <row r="22077" spans="5:5" x14ac:dyDescent="0.25">
      <c r="E22077" s="64"/>
    </row>
    <row r="22078" spans="5:5" x14ac:dyDescent="0.25">
      <c r="E22078" s="64"/>
    </row>
    <row r="22079" spans="5:5" x14ac:dyDescent="0.25">
      <c r="E22079" s="64"/>
    </row>
    <row r="22080" spans="5:5" x14ac:dyDescent="0.25">
      <c r="E22080" s="64"/>
    </row>
    <row r="22081" spans="5:5" x14ac:dyDescent="0.25">
      <c r="E22081" s="64"/>
    </row>
    <row r="22082" spans="5:5" x14ac:dyDescent="0.25">
      <c r="E22082" s="64"/>
    </row>
    <row r="22083" spans="5:5" x14ac:dyDescent="0.25">
      <c r="E22083" s="64"/>
    </row>
    <row r="22084" spans="5:5" x14ac:dyDescent="0.25">
      <c r="E22084" s="64"/>
    </row>
    <row r="22085" spans="5:5" x14ac:dyDescent="0.25">
      <c r="E22085" s="64"/>
    </row>
    <row r="22086" spans="5:5" x14ac:dyDescent="0.25">
      <c r="E22086" s="64"/>
    </row>
    <row r="22087" spans="5:5" x14ac:dyDescent="0.25">
      <c r="E22087" s="64"/>
    </row>
    <row r="22088" spans="5:5" x14ac:dyDescent="0.25">
      <c r="E22088"/>
    </row>
    <row r="22089" spans="5:5" x14ac:dyDescent="0.25">
      <c r="E22089" s="64"/>
    </row>
    <row r="22090" spans="5:5" x14ac:dyDescent="0.25">
      <c r="E22090" s="64"/>
    </row>
    <row r="22091" spans="5:5" x14ac:dyDescent="0.25">
      <c r="E22091" s="64"/>
    </row>
    <row r="22092" spans="5:5" x14ac:dyDescent="0.25">
      <c r="E22092" s="64"/>
    </row>
    <row r="22093" spans="5:5" x14ac:dyDescent="0.25">
      <c r="E22093" s="64"/>
    </row>
    <row r="22094" spans="5:5" x14ac:dyDescent="0.25">
      <c r="E22094" s="64"/>
    </row>
    <row r="22095" spans="5:5" x14ac:dyDescent="0.25">
      <c r="E22095" s="64"/>
    </row>
    <row r="22096" spans="5:5" x14ac:dyDescent="0.25">
      <c r="E22096" s="64"/>
    </row>
    <row r="22097" spans="5:5" x14ac:dyDescent="0.25">
      <c r="E22097" s="64"/>
    </row>
    <row r="22098" spans="5:5" x14ac:dyDescent="0.25">
      <c r="E22098" s="64"/>
    </row>
    <row r="22099" spans="5:5" x14ac:dyDescent="0.25">
      <c r="E22099" s="64"/>
    </row>
    <row r="22100" spans="5:5" x14ac:dyDescent="0.25">
      <c r="E22100" s="64"/>
    </row>
    <row r="22101" spans="5:5" x14ac:dyDescent="0.25">
      <c r="E22101" s="64"/>
    </row>
    <row r="22102" spans="5:5" x14ac:dyDescent="0.25">
      <c r="E22102" s="64"/>
    </row>
    <row r="22103" spans="5:5" x14ac:dyDescent="0.25">
      <c r="E22103" s="64"/>
    </row>
    <row r="22104" spans="5:5" x14ac:dyDescent="0.25">
      <c r="E22104"/>
    </row>
    <row r="22105" spans="5:5" x14ac:dyDescent="0.25">
      <c r="E22105" s="64"/>
    </row>
    <row r="22106" spans="5:5" x14ac:dyDescent="0.25">
      <c r="E22106" s="64"/>
    </row>
    <row r="22107" spans="5:5" x14ac:dyDescent="0.25">
      <c r="E22107" s="64"/>
    </row>
    <row r="22108" spans="5:5" x14ac:dyDescent="0.25">
      <c r="E22108" s="64"/>
    </row>
    <row r="22109" spans="5:5" x14ac:dyDescent="0.25">
      <c r="E22109" s="64"/>
    </row>
    <row r="22110" spans="5:5" x14ac:dyDescent="0.25">
      <c r="E22110" s="64"/>
    </row>
    <row r="22111" spans="5:5" x14ac:dyDescent="0.25">
      <c r="E22111" s="64"/>
    </row>
    <row r="22112" spans="5:5" x14ac:dyDescent="0.25">
      <c r="E22112" s="64"/>
    </row>
    <row r="22113" spans="5:5" x14ac:dyDescent="0.25">
      <c r="E22113" s="64"/>
    </row>
    <row r="22114" spans="5:5" x14ac:dyDescent="0.25">
      <c r="E22114" s="64"/>
    </row>
    <row r="22115" spans="5:5" x14ac:dyDescent="0.25">
      <c r="E22115" s="64"/>
    </row>
    <row r="22116" spans="5:5" x14ac:dyDescent="0.25">
      <c r="E22116" s="64"/>
    </row>
    <row r="22117" spans="5:5" x14ac:dyDescent="0.25">
      <c r="E22117" s="64"/>
    </row>
    <row r="22118" spans="5:5" x14ac:dyDescent="0.25">
      <c r="E22118" s="64"/>
    </row>
    <row r="22119" spans="5:5" x14ac:dyDescent="0.25">
      <c r="E22119" s="64"/>
    </row>
    <row r="22120" spans="5:5" x14ac:dyDescent="0.25">
      <c r="E22120" s="64"/>
    </row>
    <row r="22121" spans="5:5" x14ac:dyDescent="0.25">
      <c r="E22121"/>
    </row>
    <row r="22122" spans="5:5" x14ac:dyDescent="0.25">
      <c r="E22122" s="64"/>
    </row>
    <row r="22123" spans="5:5" x14ac:dyDescent="0.25">
      <c r="E22123" s="64"/>
    </row>
    <row r="22124" spans="5:5" x14ac:dyDescent="0.25">
      <c r="E22124" s="64"/>
    </row>
    <row r="22125" spans="5:5" x14ac:dyDescent="0.25">
      <c r="E22125" s="64"/>
    </row>
    <row r="22126" spans="5:5" x14ac:dyDescent="0.25">
      <c r="E22126" s="64"/>
    </row>
    <row r="22127" spans="5:5" x14ac:dyDescent="0.25">
      <c r="E22127" s="64"/>
    </row>
    <row r="22128" spans="5:5" x14ac:dyDescent="0.25">
      <c r="E22128" s="64"/>
    </row>
    <row r="22129" spans="5:5" x14ac:dyDescent="0.25">
      <c r="E22129" s="64"/>
    </row>
    <row r="22130" spans="5:5" x14ac:dyDescent="0.25">
      <c r="E22130" s="64"/>
    </row>
    <row r="22131" spans="5:5" x14ac:dyDescent="0.25">
      <c r="E22131" s="64"/>
    </row>
    <row r="22132" spans="5:5" x14ac:dyDescent="0.25">
      <c r="E22132" s="64"/>
    </row>
    <row r="22133" spans="5:5" x14ac:dyDescent="0.25">
      <c r="E22133" s="64"/>
    </row>
    <row r="22134" spans="5:5" x14ac:dyDescent="0.25">
      <c r="E22134" s="64"/>
    </row>
    <row r="22135" spans="5:5" x14ac:dyDescent="0.25">
      <c r="E22135" s="64"/>
    </row>
    <row r="22136" spans="5:5" x14ac:dyDescent="0.25">
      <c r="E22136" s="64"/>
    </row>
    <row r="22137" spans="5:5" x14ac:dyDescent="0.25">
      <c r="E22137" s="64"/>
    </row>
    <row r="22138" spans="5:5" x14ac:dyDescent="0.25">
      <c r="E22138" s="64"/>
    </row>
    <row r="22139" spans="5:5" x14ac:dyDescent="0.25">
      <c r="E22139" s="64"/>
    </row>
    <row r="22140" spans="5:5" x14ac:dyDescent="0.25">
      <c r="E22140" s="64"/>
    </row>
    <row r="22141" spans="5:5" x14ac:dyDescent="0.25">
      <c r="E22141" s="64"/>
    </row>
    <row r="22142" spans="5:5" x14ac:dyDescent="0.25">
      <c r="E22142" s="64"/>
    </row>
    <row r="22143" spans="5:5" x14ac:dyDescent="0.25">
      <c r="E22143" s="64"/>
    </row>
    <row r="22144" spans="5:5" x14ac:dyDescent="0.25">
      <c r="E22144" s="64"/>
    </row>
    <row r="22145" spans="5:5" x14ac:dyDescent="0.25">
      <c r="E22145" s="64"/>
    </row>
    <row r="22146" spans="5:5" x14ac:dyDescent="0.25">
      <c r="E22146" s="64"/>
    </row>
    <row r="22147" spans="5:5" x14ac:dyDescent="0.25">
      <c r="E22147" s="64"/>
    </row>
    <row r="22148" spans="5:5" x14ac:dyDescent="0.25">
      <c r="E22148" s="64"/>
    </row>
    <row r="22149" spans="5:5" x14ac:dyDescent="0.25">
      <c r="E22149"/>
    </row>
    <row r="22150" spans="5:5" x14ac:dyDescent="0.25">
      <c r="E22150" s="64"/>
    </row>
    <row r="22151" spans="5:5" x14ac:dyDescent="0.25">
      <c r="E22151" s="64"/>
    </row>
    <row r="22152" spans="5:5" x14ac:dyDescent="0.25">
      <c r="E22152" s="64"/>
    </row>
    <row r="22153" spans="5:5" x14ac:dyDescent="0.25">
      <c r="E22153" s="64"/>
    </row>
    <row r="22154" spans="5:5" x14ac:dyDescent="0.25">
      <c r="E22154" s="64"/>
    </row>
    <row r="22155" spans="5:5" x14ac:dyDescent="0.25">
      <c r="E22155" s="64"/>
    </row>
    <row r="22156" spans="5:5" x14ac:dyDescent="0.25">
      <c r="E22156" s="64"/>
    </row>
    <row r="22157" spans="5:5" x14ac:dyDescent="0.25">
      <c r="E22157" s="64"/>
    </row>
    <row r="22158" spans="5:5" x14ac:dyDescent="0.25">
      <c r="E22158" s="64"/>
    </row>
    <row r="22159" spans="5:5" x14ac:dyDescent="0.25">
      <c r="E22159"/>
    </row>
    <row r="22160" spans="5:5" x14ac:dyDescent="0.25">
      <c r="E22160" s="64"/>
    </row>
    <row r="22161" spans="5:5" x14ac:dyDescent="0.25">
      <c r="E22161" s="64"/>
    </row>
    <row r="22162" spans="5:5" x14ac:dyDescent="0.25">
      <c r="E22162" s="64"/>
    </row>
    <row r="22163" spans="5:5" x14ac:dyDescent="0.25">
      <c r="E22163" s="64"/>
    </row>
    <row r="22164" spans="5:5" x14ac:dyDescent="0.25">
      <c r="E22164" s="64"/>
    </row>
    <row r="22165" spans="5:5" x14ac:dyDescent="0.25">
      <c r="E22165"/>
    </row>
    <row r="22166" spans="5:5" x14ac:dyDescent="0.25">
      <c r="E22166" s="64"/>
    </row>
    <row r="22167" spans="5:5" x14ac:dyDescent="0.25">
      <c r="E22167" s="64"/>
    </row>
    <row r="22168" spans="5:5" x14ac:dyDescent="0.25">
      <c r="E22168" s="64"/>
    </row>
    <row r="22169" spans="5:5" x14ac:dyDescent="0.25">
      <c r="E22169" s="64"/>
    </row>
    <row r="22170" spans="5:5" x14ac:dyDescent="0.25">
      <c r="E22170" s="64"/>
    </row>
    <row r="22171" spans="5:5" x14ac:dyDescent="0.25">
      <c r="E22171" s="64"/>
    </row>
    <row r="22172" spans="5:5" x14ac:dyDescent="0.25">
      <c r="E22172"/>
    </row>
    <row r="22173" spans="5:5" x14ac:dyDescent="0.25">
      <c r="E22173" s="64"/>
    </row>
    <row r="22174" spans="5:5" x14ac:dyDescent="0.25">
      <c r="E22174" s="64"/>
    </row>
    <row r="22175" spans="5:5" x14ac:dyDescent="0.25">
      <c r="E22175" s="64"/>
    </row>
    <row r="22176" spans="5:5" x14ac:dyDescent="0.25">
      <c r="E22176" s="64"/>
    </row>
    <row r="22177" spans="5:5" x14ac:dyDescent="0.25">
      <c r="E22177" s="64"/>
    </row>
    <row r="22178" spans="5:5" x14ac:dyDescent="0.25">
      <c r="E22178" s="64"/>
    </row>
    <row r="22179" spans="5:5" x14ac:dyDescent="0.25">
      <c r="E22179" s="64"/>
    </row>
    <row r="22180" spans="5:5" x14ac:dyDescent="0.25">
      <c r="E22180" s="64"/>
    </row>
    <row r="22181" spans="5:5" x14ac:dyDescent="0.25">
      <c r="E22181" s="64"/>
    </row>
    <row r="22182" spans="5:5" x14ac:dyDescent="0.25">
      <c r="E22182" s="64"/>
    </row>
    <row r="22183" spans="5:5" x14ac:dyDescent="0.25">
      <c r="E22183" s="64"/>
    </row>
    <row r="22184" spans="5:5" x14ac:dyDescent="0.25">
      <c r="E22184" s="64"/>
    </row>
    <row r="22185" spans="5:5" x14ac:dyDescent="0.25">
      <c r="E22185" s="64"/>
    </row>
    <row r="22186" spans="5:5" x14ac:dyDescent="0.25">
      <c r="E22186" s="64"/>
    </row>
    <row r="22187" spans="5:5" x14ac:dyDescent="0.25">
      <c r="E22187" s="64"/>
    </row>
    <row r="22188" spans="5:5" x14ac:dyDescent="0.25">
      <c r="E22188" s="64"/>
    </row>
    <row r="22189" spans="5:5" x14ac:dyDescent="0.25">
      <c r="E22189" s="64"/>
    </row>
    <row r="22190" spans="5:5" x14ac:dyDescent="0.25">
      <c r="E22190" s="64"/>
    </row>
    <row r="22191" spans="5:5" x14ac:dyDescent="0.25">
      <c r="E22191" s="64"/>
    </row>
    <row r="22192" spans="5:5" x14ac:dyDescent="0.25">
      <c r="E22192" s="64"/>
    </row>
    <row r="22193" spans="5:5" x14ac:dyDescent="0.25">
      <c r="E22193"/>
    </row>
    <row r="22194" spans="5:5" x14ac:dyDescent="0.25">
      <c r="E22194" s="64"/>
    </row>
    <row r="22195" spans="5:5" x14ac:dyDescent="0.25">
      <c r="E22195" s="64"/>
    </row>
    <row r="22196" spans="5:5" x14ac:dyDescent="0.25">
      <c r="E22196" s="64"/>
    </row>
    <row r="22197" spans="5:5" x14ac:dyDescent="0.25">
      <c r="E22197"/>
    </row>
    <row r="22198" spans="5:5" x14ac:dyDescent="0.25">
      <c r="E22198" s="64"/>
    </row>
    <row r="22199" spans="5:5" x14ac:dyDescent="0.25">
      <c r="E22199" s="64"/>
    </row>
    <row r="22200" spans="5:5" x14ac:dyDescent="0.25">
      <c r="E22200" s="64"/>
    </row>
    <row r="22201" spans="5:5" x14ac:dyDescent="0.25">
      <c r="E22201" s="64"/>
    </row>
    <row r="22202" spans="5:5" x14ac:dyDescent="0.25">
      <c r="E22202" s="64"/>
    </row>
    <row r="22203" spans="5:5" x14ac:dyDescent="0.25">
      <c r="E22203" s="64"/>
    </row>
    <row r="22204" spans="5:5" x14ac:dyDescent="0.25">
      <c r="E22204" s="64"/>
    </row>
    <row r="22205" spans="5:5" x14ac:dyDescent="0.25">
      <c r="E22205" s="64"/>
    </row>
    <row r="22206" spans="5:5" x14ac:dyDescent="0.25">
      <c r="E22206" s="64"/>
    </row>
    <row r="22207" spans="5:5" x14ac:dyDescent="0.25">
      <c r="E22207" s="64"/>
    </row>
    <row r="22208" spans="5:5" x14ac:dyDescent="0.25">
      <c r="E22208" s="64"/>
    </row>
    <row r="22209" spans="5:5" x14ac:dyDescent="0.25">
      <c r="E22209" s="64"/>
    </row>
    <row r="22210" spans="5:5" x14ac:dyDescent="0.25">
      <c r="E22210" s="64"/>
    </row>
    <row r="22211" spans="5:5" x14ac:dyDescent="0.25">
      <c r="E22211" s="64"/>
    </row>
    <row r="22212" spans="5:5" x14ac:dyDescent="0.25">
      <c r="E22212" s="64"/>
    </row>
    <row r="22213" spans="5:5" x14ac:dyDescent="0.25">
      <c r="E22213" s="64"/>
    </row>
    <row r="22214" spans="5:5" x14ac:dyDescent="0.25">
      <c r="E22214" s="64"/>
    </row>
    <row r="22215" spans="5:5" x14ac:dyDescent="0.25">
      <c r="E22215" s="64"/>
    </row>
    <row r="22216" spans="5:5" x14ac:dyDescent="0.25">
      <c r="E22216" s="64"/>
    </row>
    <row r="22217" spans="5:5" x14ac:dyDescent="0.25">
      <c r="E22217" s="64"/>
    </row>
    <row r="22218" spans="5:5" x14ac:dyDescent="0.25">
      <c r="E22218" s="64"/>
    </row>
    <row r="22219" spans="5:5" x14ac:dyDescent="0.25">
      <c r="E22219" s="64"/>
    </row>
    <row r="22220" spans="5:5" x14ac:dyDescent="0.25">
      <c r="E22220" s="64"/>
    </row>
    <row r="22221" spans="5:5" x14ac:dyDescent="0.25">
      <c r="E22221" s="64"/>
    </row>
    <row r="22222" spans="5:5" x14ac:dyDescent="0.25">
      <c r="E22222" s="64"/>
    </row>
    <row r="22223" spans="5:5" x14ac:dyDescent="0.25">
      <c r="E22223"/>
    </row>
    <row r="22224" spans="5:5" x14ac:dyDescent="0.25">
      <c r="E22224" s="64"/>
    </row>
    <row r="22225" spans="5:5" x14ac:dyDescent="0.25">
      <c r="E22225" s="64"/>
    </row>
    <row r="22226" spans="5:5" x14ac:dyDescent="0.25">
      <c r="E22226" s="64"/>
    </row>
    <row r="22227" spans="5:5" x14ac:dyDescent="0.25">
      <c r="E22227" s="64"/>
    </row>
    <row r="22228" spans="5:5" x14ac:dyDescent="0.25">
      <c r="E22228" s="64"/>
    </row>
    <row r="22229" spans="5:5" x14ac:dyDescent="0.25">
      <c r="E22229" s="64"/>
    </row>
    <row r="22230" spans="5:5" x14ac:dyDescent="0.25">
      <c r="E22230" s="64"/>
    </row>
    <row r="22231" spans="5:5" x14ac:dyDescent="0.25">
      <c r="E22231" s="64"/>
    </row>
    <row r="22232" spans="5:5" x14ac:dyDescent="0.25">
      <c r="E22232" s="64"/>
    </row>
    <row r="22233" spans="5:5" x14ac:dyDescent="0.25">
      <c r="E22233" s="64"/>
    </row>
    <row r="22234" spans="5:5" x14ac:dyDescent="0.25">
      <c r="E22234" s="64"/>
    </row>
    <row r="22235" spans="5:5" x14ac:dyDescent="0.25">
      <c r="E22235" s="64"/>
    </row>
    <row r="22236" spans="5:5" x14ac:dyDescent="0.25">
      <c r="E22236" s="64"/>
    </row>
    <row r="22237" spans="5:5" x14ac:dyDescent="0.25">
      <c r="E22237" s="64"/>
    </row>
    <row r="22238" spans="5:5" x14ac:dyDescent="0.25">
      <c r="E22238" s="64"/>
    </row>
    <row r="22239" spans="5:5" x14ac:dyDescent="0.25">
      <c r="E22239" s="64"/>
    </row>
    <row r="22240" spans="5:5" x14ac:dyDescent="0.25">
      <c r="E22240" s="64"/>
    </row>
    <row r="22241" spans="5:5" x14ac:dyDescent="0.25">
      <c r="E22241" s="64"/>
    </row>
    <row r="22242" spans="5:5" x14ac:dyDescent="0.25">
      <c r="E22242" s="64"/>
    </row>
    <row r="22243" spans="5:5" x14ac:dyDescent="0.25">
      <c r="E22243"/>
    </row>
    <row r="22244" spans="5:5" x14ac:dyDescent="0.25">
      <c r="E22244" s="64"/>
    </row>
    <row r="22245" spans="5:5" x14ac:dyDescent="0.25">
      <c r="E22245" s="64"/>
    </row>
    <row r="22246" spans="5:5" x14ac:dyDescent="0.25">
      <c r="E22246" s="64"/>
    </row>
    <row r="22247" spans="5:5" x14ac:dyDescent="0.25">
      <c r="E22247"/>
    </row>
    <row r="22248" spans="5:5" x14ac:dyDescent="0.25">
      <c r="E22248" s="64"/>
    </row>
    <row r="22249" spans="5:5" x14ac:dyDescent="0.25">
      <c r="E22249" s="64"/>
    </row>
    <row r="22250" spans="5:5" x14ac:dyDescent="0.25">
      <c r="E22250" s="64"/>
    </row>
    <row r="22251" spans="5:5" x14ac:dyDescent="0.25">
      <c r="E22251" s="64"/>
    </row>
    <row r="22252" spans="5:5" x14ac:dyDescent="0.25">
      <c r="E22252" s="64"/>
    </row>
    <row r="22253" spans="5:5" x14ac:dyDescent="0.25">
      <c r="E22253" s="64"/>
    </row>
    <row r="22254" spans="5:5" x14ac:dyDescent="0.25">
      <c r="E22254" s="64"/>
    </row>
    <row r="22255" spans="5:5" x14ac:dyDescent="0.25">
      <c r="E22255" s="64"/>
    </row>
    <row r="22256" spans="5:5" x14ac:dyDescent="0.25">
      <c r="E22256"/>
    </row>
    <row r="22257" spans="5:5" x14ac:dyDescent="0.25">
      <c r="E22257" s="64"/>
    </row>
    <row r="22258" spans="5:5" x14ac:dyDescent="0.25">
      <c r="E22258" s="64"/>
    </row>
    <row r="22259" spans="5:5" x14ac:dyDescent="0.25">
      <c r="E22259" s="64"/>
    </row>
    <row r="22260" spans="5:5" x14ac:dyDescent="0.25">
      <c r="E22260" s="64"/>
    </row>
    <row r="22261" spans="5:5" x14ac:dyDescent="0.25">
      <c r="E22261" s="64"/>
    </row>
    <row r="22262" spans="5:5" x14ac:dyDescent="0.25">
      <c r="E22262" s="64"/>
    </row>
    <row r="22263" spans="5:5" x14ac:dyDescent="0.25">
      <c r="E22263" s="64"/>
    </row>
    <row r="22264" spans="5:5" x14ac:dyDescent="0.25">
      <c r="E22264" s="64"/>
    </row>
    <row r="22265" spans="5:5" x14ac:dyDescent="0.25">
      <c r="E22265"/>
    </row>
    <row r="22266" spans="5:5" x14ac:dyDescent="0.25">
      <c r="E22266" s="64"/>
    </row>
    <row r="22267" spans="5:5" x14ac:dyDescent="0.25">
      <c r="E22267" s="64"/>
    </row>
    <row r="22268" spans="5:5" x14ac:dyDescent="0.25">
      <c r="E22268"/>
    </row>
    <row r="22269" spans="5:5" x14ac:dyDescent="0.25">
      <c r="E22269" s="64"/>
    </row>
    <row r="22270" spans="5:5" x14ac:dyDescent="0.25">
      <c r="E22270" s="64"/>
    </row>
    <row r="22271" spans="5:5" x14ac:dyDescent="0.25">
      <c r="E22271" s="64"/>
    </row>
    <row r="22272" spans="5:5" x14ac:dyDescent="0.25">
      <c r="E22272"/>
    </row>
    <row r="22273" spans="5:5" x14ac:dyDescent="0.25">
      <c r="E22273" s="64"/>
    </row>
    <row r="22274" spans="5:5" x14ac:dyDescent="0.25">
      <c r="E22274" s="64"/>
    </row>
    <row r="22275" spans="5:5" x14ac:dyDescent="0.25">
      <c r="E22275" s="64"/>
    </row>
    <row r="22276" spans="5:5" x14ac:dyDescent="0.25">
      <c r="E22276" s="64"/>
    </row>
    <row r="22277" spans="5:5" x14ac:dyDescent="0.25">
      <c r="E22277" s="64"/>
    </row>
    <row r="22278" spans="5:5" x14ac:dyDescent="0.25">
      <c r="E22278" s="64"/>
    </row>
    <row r="22279" spans="5:5" x14ac:dyDescent="0.25">
      <c r="E22279" s="64"/>
    </row>
    <row r="22280" spans="5:5" x14ac:dyDescent="0.25">
      <c r="E22280" s="64"/>
    </row>
    <row r="22281" spans="5:5" x14ac:dyDescent="0.25">
      <c r="E22281" s="64"/>
    </row>
    <row r="22282" spans="5:5" x14ac:dyDescent="0.25">
      <c r="E22282" s="64"/>
    </row>
    <row r="22283" spans="5:5" x14ac:dyDescent="0.25">
      <c r="E22283" s="64"/>
    </row>
    <row r="22284" spans="5:5" x14ac:dyDescent="0.25">
      <c r="E22284" s="64"/>
    </row>
    <row r="22285" spans="5:5" x14ac:dyDescent="0.25">
      <c r="E22285"/>
    </row>
    <row r="22286" spans="5:5" x14ac:dyDescent="0.25">
      <c r="E22286" s="64"/>
    </row>
    <row r="22287" spans="5:5" x14ac:dyDescent="0.25">
      <c r="E22287" s="64"/>
    </row>
    <row r="22288" spans="5:5" x14ac:dyDescent="0.25">
      <c r="E22288" s="64"/>
    </row>
    <row r="22289" spans="5:5" x14ac:dyDescent="0.25">
      <c r="E22289" s="64"/>
    </row>
    <row r="22290" spans="5:5" x14ac:dyDescent="0.25">
      <c r="E22290" s="64"/>
    </row>
    <row r="22291" spans="5:5" x14ac:dyDescent="0.25">
      <c r="E22291" s="64"/>
    </row>
    <row r="22292" spans="5:5" x14ac:dyDescent="0.25">
      <c r="E22292" s="64"/>
    </row>
    <row r="22293" spans="5:5" x14ac:dyDescent="0.25">
      <c r="E22293" s="64"/>
    </row>
    <row r="22294" spans="5:5" x14ac:dyDescent="0.25">
      <c r="E22294"/>
    </row>
    <row r="22295" spans="5:5" x14ac:dyDescent="0.25">
      <c r="E22295" s="64"/>
    </row>
    <row r="22296" spans="5:5" x14ac:dyDescent="0.25">
      <c r="E22296" s="64"/>
    </row>
    <row r="22297" spans="5:5" x14ac:dyDescent="0.25">
      <c r="E22297"/>
    </row>
    <row r="22298" spans="5:5" x14ac:dyDescent="0.25">
      <c r="E22298" s="64"/>
    </row>
    <row r="22299" spans="5:5" x14ac:dyDescent="0.25">
      <c r="E22299" s="64"/>
    </row>
    <row r="22300" spans="5:5" x14ac:dyDescent="0.25">
      <c r="E22300" s="64"/>
    </row>
    <row r="22301" spans="5:5" x14ac:dyDescent="0.25">
      <c r="E22301" s="64"/>
    </row>
    <row r="22302" spans="5:5" x14ac:dyDescent="0.25">
      <c r="E22302" s="64"/>
    </row>
    <row r="22303" spans="5:5" x14ac:dyDescent="0.25">
      <c r="E22303" s="64"/>
    </row>
    <row r="22304" spans="5:5" x14ac:dyDescent="0.25">
      <c r="E22304" s="64"/>
    </row>
    <row r="22305" spans="5:5" x14ac:dyDescent="0.25">
      <c r="E22305" s="64"/>
    </row>
    <row r="22306" spans="5:5" x14ac:dyDescent="0.25">
      <c r="E22306" s="64"/>
    </row>
    <row r="22307" spans="5:5" x14ac:dyDescent="0.25">
      <c r="E22307" s="64"/>
    </row>
    <row r="22308" spans="5:5" x14ac:dyDescent="0.25">
      <c r="E22308" s="64"/>
    </row>
    <row r="22309" spans="5:5" x14ac:dyDescent="0.25">
      <c r="E22309" s="64"/>
    </row>
    <row r="22310" spans="5:5" x14ac:dyDescent="0.25">
      <c r="E22310" s="64"/>
    </row>
    <row r="22311" spans="5:5" x14ac:dyDescent="0.25">
      <c r="E22311" s="64"/>
    </row>
    <row r="22312" spans="5:5" x14ac:dyDescent="0.25">
      <c r="E22312" s="64"/>
    </row>
    <row r="22313" spans="5:5" x14ac:dyDescent="0.25">
      <c r="E22313" s="64"/>
    </row>
    <row r="22314" spans="5:5" x14ac:dyDescent="0.25">
      <c r="E22314" s="64"/>
    </row>
    <row r="22315" spans="5:5" x14ac:dyDescent="0.25">
      <c r="E22315" s="64"/>
    </row>
    <row r="22316" spans="5:5" x14ac:dyDescent="0.25">
      <c r="E22316" s="64"/>
    </row>
    <row r="22317" spans="5:5" x14ac:dyDescent="0.25">
      <c r="E22317" s="64"/>
    </row>
    <row r="22318" spans="5:5" x14ac:dyDescent="0.25">
      <c r="E22318" s="64"/>
    </row>
    <row r="22319" spans="5:5" x14ac:dyDescent="0.25">
      <c r="E22319" s="64"/>
    </row>
    <row r="22320" spans="5:5" x14ac:dyDescent="0.25">
      <c r="E22320" s="64"/>
    </row>
    <row r="22321" spans="5:5" x14ac:dyDescent="0.25">
      <c r="E22321" s="64"/>
    </row>
    <row r="22322" spans="5:5" x14ac:dyDescent="0.25">
      <c r="E22322" s="64"/>
    </row>
    <row r="22323" spans="5:5" x14ac:dyDescent="0.25">
      <c r="E22323" s="64"/>
    </row>
    <row r="22324" spans="5:5" x14ac:dyDescent="0.25">
      <c r="E22324" s="64"/>
    </row>
    <row r="22325" spans="5:5" x14ac:dyDescent="0.25">
      <c r="E22325" s="64"/>
    </row>
    <row r="22326" spans="5:5" x14ac:dyDescent="0.25">
      <c r="E22326" s="64"/>
    </row>
    <row r="22327" spans="5:5" x14ac:dyDescent="0.25">
      <c r="E22327" s="64"/>
    </row>
    <row r="22328" spans="5:5" x14ac:dyDescent="0.25">
      <c r="E22328" s="64"/>
    </row>
    <row r="22329" spans="5:5" x14ac:dyDescent="0.25">
      <c r="E22329" s="64"/>
    </row>
    <row r="22330" spans="5:5" x14ac:dyDescent="0.25">
      <c r="E22330"/>
    </row>
    <row r="22331" spans="5:5" x14ac:dyDescent="0.25">
      <c r="E22331" s="64"/>
    </row>
    <row r="22332" spans="5:5" x14ac:dyDescent="0.25">
      <c r="E22332" s="64"/>
    </row>
    <row r="22333" spans="5:5" x14ac:dyDescent="0.25">
      <c r="E22333" s="64"/>
    </row>
    <row r="22334" spans="5:5" x14ac:dyDescent="0.25">
      <c r="E22334"/>
    </row>
    <row r="22335" spans="5:5" x14ac:dyDescent="0.25">
      <c r="E22335" s="64"/>
    </row>
    <row r="22336" spans="5:5" x14ac:dyDescent="0.25">
      <c r="E22336" s="64"/>
    </row>
    <row r="22337" spans="5:5" x14ac:dyDescent="0.25">
      <c r="E22337" s="64"/>
    </row>
    <row r="22338" spans="5:5" x14ac:dyDescent="0.25">
      <c r="E22338" s="64"/>
    </row>
    <row r="22339" spans="5:5" x14ac:dyDescent="0.25">
      <c r="E22339" s="64"/>
    </row>
    <row r="22340" spans="5:5" x14ac:dyDescent="0.25">
      <c r="E22340" s="64"/>
    </row>
    <row r="22341" spans="5:5" x14ac:dyDescent="0.25">
      <c r="E22341" s="64"/>
    </row>
    <row r="22342" spans="5:5" x14ac:dyDescent="0.25">
      <c r="E22342" s="64"/>
    </row>
    <row r="22343" spans="5:5" x14ac:dyDescent="0.25">
      <c r="E22343" s="64"/>
    </row>
    <row r="22344" spans="5:5" x14ac:dyDescent="0.25">
      <c r="E22344" s="64"/>
    </row>
    <row r="22345" spans="5:5" x14ac:dyDescent="0.25">
      <c r="E22345" s="64"/>
    </row>
    <row r="22346" spans="5:5" x14ac:dyDescent="0.25">
      <c r="E22346" s="64"/>
    </row>
    <row r="22347" spans="5:5" x14ac:dyDescent="0.25">
      <c r="E22347" s="64"/>
    </row>
    <row r="22348" spans="5:5" x14ac:dyDescent="0.25">
      <c r="E22348"/>
    </row>
    <row r="22349" spans="5:5" x14ac:dyDescent="0.25">
      <c r="E22349" s="64"/>
    </row>
    <row r="22350" spans="5:5" x14ac:dyDescent="0.25">
      <c r="E22350" s="64"/>
    </row>
    <row r="22351" spans="5:5" x14ac:dyDescent="0.25">
      <c r="E22351" s="64"/>
    </row>
    <row r="22352" spans="5:5" x14ac:dyDescent="0.25">
      <c r="E22352" s="64"/>
    </row>
    <row r="22353" spans="5:5" x14ac:dyDescent="0.25">
      <c r="E22353" s="64"/>
    </row>
    <row r="22354" spans="5:5" x14ac:dyDescent="0.25">
      <c r="E22354" s="64"/>
    </row>
    <row r="22355" spans="5:5" x14ac:dyDescent="0.25">
      <c r="E22355" s="64"/>
    </row>
    <row r="22356" spans="5:5" x14ac:dyDescent="0.25">
      <c r="E22356" s="64"/>
    </row>
    <row r="22357" spans="5:5" x14ac:dyDescent="0.25">
      <c r="E22357" s="64"/>
    </row>
    <row r="22358" spans="5:5" x14ac:dyDescent="0.25">
      <c r="E22358" s="64"/>
    </row>
    <row r="22359" spans="5:5" x14ac:dyDescent="0.25">
      <c r="E22359" s="64"/>
    </row>
    <row r="22360" spans="5:5" x14ac:dyDescent="0.25">
      <c r="E22360" s="64"/>
    </row>
    <row r="22361" spans="5:5" x14ac:dyDescent="0.25">
      <c r="E22361" s="64"/>
    </row>
    <row r="22362" spans="5:5" x14ac:dyDescent="0.25">
      <c r="E22362" s="64"/>
    </row>
    <row r="22363" spans="5:5" x14ac:dyDescent="0.25">
      <c r="E22363" s="64"/>
    </row>
    <row r="22364" spans="5:5" x14ac:dyDescent="0.25">
      <c r="E22364" s="64"/>
    </row>
    <row r="22365" spans="5:5" x14ac:dyDescent="0.25">
      <c r="E22365"/>
    </row>
    <row r="22366" spans="5:5" x14ac:dyDescent="0.25">
      <c r="E22366" s="64"/>
    </row>
    <row r="22367" spans="5:5" x14ac:dyDescent="0.25">
      <c r="E22367" s="64"/>
    </row>
    <row r="22368" spans="5:5" x14ac:dyDescent="0.25">
      <c r="E22368" s="64"/>
    </row>
    <row r="22369" spans="5:5" x14ac:dyDescent="0.25">
      <c r="E22369" s="64"/>
    </row>
    <row r="22370" spans="5:5" x14ac:dyDescent="0.25">
      <c r="E22370" s="64"/>
    </row>
    <row r="22371" spans="5:5" x14ac:dyDescent="0.25">
      <c r="E22371" s="64"/>
    </row>
    <row r="22372" spans="5:5" x14ac:dyDescent="0.25">
      <c r="E22372" s="64"/>
    </row>
    <row r="22373" spans="5:5" x14ac:dyDescent="0.25">
      <c r="E22373" s="64"/>
    </row>
    <row r="22374" spans="5:5" x14ac:dyDescent="0.25">
      <c r="E22374" s="64"/>
    </row>
    <row r="22375" spans="5:5" x14ac:dyDescent="0.25">
      <c r="E22375" s="64"/>
    </row>
    <row r="22376" spans="5:5" x14ac:dyDescent="0.25">
      <c r="E22376" s="64"/>
    </row>
    <row r="22377" spans="5:5" x14ac:dyDescent="0.25">
      <c r="E22377" s="64"/>
    </row>
    <row r="22378" spans="5:5" x14ac:dyDescent="0.25">
      <c r="E22378" s="64"/>
    </row>
    <row r="22379" spans="5:5" x14ac:dyDescent="0.25">
      <c r="E22379" s="64"/>
    </row>
    <row r="22380" spans="5:5" x14ac:dyDescent="0.25">
      <c r="E22380" s="64"/>
    </row>
    <row r="22381" spans="5:5" x14ac:dyDescent="0.25">
      <c r="E22381" s="64"/>
    </row>
    <row r="22382" spans="5:5" x14ac:dyDescent="0.25">
      <c r="E22382" s="64"/>
    </row>
    <row r="22383" spans="5:5" x14ac:dyDescent="0.25">
      <c r="E22383"/>
    </row>
    <row r="22384" spans="5:5" x14ac:dyDescent="0.25">
      <c r="E22384" s="64"/>
    </row>
    <row r="22385" spans="5:5" x14ac:dyDescent="0.25">
      <c r="E22385" s="64"/>
    </row>
    <row r="22386" spans="5:5" x14ac:dyDescent="0.25">
      <c r="E22386" s="64"/>
    </row>
    <row r="22387" spans="5:5" x14ac:dyDescent="0.25">
      <c r="E22387" s="64"/>
    </row>
    <row r="22388" spans="5:5" x14ac:dyDescent="0.25">
      <c r="E22388" s="64"/>
    </row>
    <row r="22389" spans="5:5" x14ac:dyDescent="0.25">
      <c r="E22389" s="64"/>
    </row>
    <row r="22390" spans="5:5" x14ac:dyDescent="0.25">
      <c r="E22390" s="64"/>
    </row>
    <row r="22391" spans="5:5" x14ac:dyDescent="0.25">
      <c r="E22391" s="64"/>
    </row>
    <row r="22392" spans="5:5" x14ac:dyDescent="0.25">
      <c r="E22392" s="64"/>
    </row>
    <row r="22393" spans="5:5" x14ac:dyDescent="0.25">
      <c r="E22393" s="64"/>
    </row>
    <row r="22394" spans="5:5" x14ac:dyDescent="0.25">
      <c r="E22394"/>
    </row>
    <row r="22395" spans="5:5" x14ac:dyDescent="0.25">
      <c r="E22395" s="64"/>
    </row>
    <row r="22396" spans="5:5" x14ac:dyDescent="0.25">
      <c r="E22396" s="64"/>
    </row>
    <row r="22397" spans="5:5" x14ac:dyDescent="0.25">
      <c r="E22397"/>
    </row>
    <row r="22398" spans="5:5" x14ac:dyDescent="0.25">
      <c r="E22398" s="64"/>
    </row>
    <row r="22399" spans="5:5" x14ac:dyDescent="0.25">
      <c r="E22399" s="64"/>
    </row>
    <row r="22400" spans="5:5" x14ac:dyDescent="0.25">
      <c r="E22400" s="64"/>
    </row>
    <row r="22401" spans="5:5" x14ac:dyDescent="0.25">
      <c r="E22401" s="64"/>
    </row>
    <row r="22402" spans="5:5" x14ac:dyDescent="0.25">
      <c r="E22402" s="64"/>
    </row>
    <row r="22403" spans="5:5" x14ac:dyDescent="0.25">
      <c r="E22403" s="64"/>
    </row>
    <row r="22404" spans="5:5" x14ac:dyDescent="0.25">
      <c r="E22404"/>
    </row>
    <row r="22405" spans="5:5" x14ac:dyDescent="0.25">
      <c r="E22405"/>
    </row>
    <row r="22406" spans="5:5" x14ac:dyDescent="0.25">
      <c r="E22406"/>
    </row>
    <row r="22407" spans="5:5" x14ac:dyDescent="0.25">
      <c r="E22407" s="64"/>
    </row>
    <row r="22408" spans="5:5" x14ac:dyDescent="0.25">
      <c r="E22408" s="64"/>
    </row>
    <row r="22409" spans="5:5" x14ac:dyDescent="0.25">
      <c r="E22409" s="64"/>
    </row>
    <row r="22410" spans="5:5" x14ac:dyDescent="0.25">
      <c r="E22410" s="64"/>
    </row>
    <row r="22411" spans="5:5" x14ac:dyDescent="0.25">
      <c r="E22411" s="64"/>
    </row>
    <row r="22412" spans="5:5" x14ac:dyDescent="0.25">
      <c r="E22412" s="64"/>
    </row>
    <row r="22413" spans="5:5" x14ac:dyDescent="0.25">
      <c r="E22413" s="64"/>
    </row>
    <row r="22414" spans="5:5" x14ac:dyDescent="0.25">
      <c r="E22414" s="64"/>
    </row>
    <row r="22415" spans="5:5" x14ac:dyDescent="0.25">
      <c r="E22415" s="64"/>
    </row>
    <row r="22416" spans="5:5" x14ac:dyDescent="0.25">
      <c r="E22416" s="64"/>
    </row>
    <row r="22417" spans="5:5" x14ac:dyDescent="0.25">
      <c r="E22417"/>
    </row>
    <row r="22418" spans="5:5" x14ac:dyDescent="0.25">
      <c r="E22418" s="64"/>
    </row>
    <row r="22419" spans="5:5" x14ac:dyDescent="0.25">
      <c r="E22419" s="64"/>
    </row>
    <row r="22420" spans="5:5" x14ac:dyDescent="0.25">
      <c r="E22420" s="64"/>
    </row>
    <row r="22421" spans="5:5" x14ac:dyDescent="0.25">
      <c r="E22421" s="64"/>
    </row>
    <row r="22422" spans="5:5" x14ac:dyDescent="0.25">
      <c r="E22422" s="64"/>
    </row>
    <row r="22423" spans="5:5" x14ac:dyDescent="0.25">
      <c r="E22423" s="64"/>
    </row>
    <row r="22424" spans="5:5" x14ac:dyDescent="0.25">
      <c r="E22424" s="64"/>
    </row>
    <row r="22425" spans="5:5" x14ac:dyDescent="0.25">
      <c r="E22425" s="64"/>
    </row>
    <row r="22426" spans="5:5" x14ac:dyDescent="0.25">
      <c r="E22426" s="64"/>
    </row>
    <row r="22427" spans="5:5" x14ac:dyDescent="0.25">
      <c r="E22427" s="64"/>
    </row>
    <row r="22428" spans="5:5" x14ac:dyDescent="0.25">
      <c r="E22428" s="64"/>
    </row>
    <row r="22429" spans="5:5" x14ac:dyDescent="0.25">
      <c r="E22429" s="64"/>
    </row>
    <row r="22430" spans="5:5" x14ac:dyDescent="0.25">
      <c r="E22430" s="64"/>
    </row>
    <row r="22431" spans="5:5" x14ac:dyDescent="0.25">
      <c r="E22431"/>
    </row>
    <row r="22432" spans="5:5" x14ac:dyDescent="0.25">
      <c r="E22432" s="64"/>
    </row>
    <row r="22433" spans="5:5" x14ac:dyDescent="0.25">
      <c r="E22433" s="64"/>
    </row>
    <row r="22434" spans="5:5" x14ac:dyDescent="0.25">
      <c r="E22434" s="64"/>
    </row>
    <row r="22435" spans="5:5" x14ac:dyDescent="0.25">
      <c r="E22435" s="64"/>
    </row>
    <row r="22436" spans="5:5" x14ac:dyDescent="0.25">
      <c r="E22436" s="64"/>
    </row>
    <row r="22437" spans="5:5" x14ac:dyDescent="0.25">
      <c r="E22437" s="64"/>
    </row>
    <row r="22438" spans="5:5" x14ac:dyDescent="0.25">
      <c r="E22438" s="64"/>
    </row>
    <row r="22439" spans="5:5" x14ac:dyDescent="0.25">
      <c r="E22439" s="64"/>
    </row>
    <row r="22440" spans="5:5" x14ac:dyDescent="0.25">
      <c r="E22440" s="64"/>
    </row>
    <row r="22441" spans="5:5" x14ac:dyDescent="0.25">
      <c r="E22441" s="64"/>
    </row>
    <row r="22442" spans="5:5" x14ac:dyDescent="0.25">
      <c r="E22442" s="64"/>
    </row>
    <row r="22443" spans="5:5" x14ac:dyDescent="0.25">
      <c r="E22443" s="64"/>
    </row>
    <row r="22444" spans="5:5" x14ac:dyDescent="0.25">
      <c r="E22444" s="64"/>
    </row>
    <row r="22445" spans="5:5" x14ac:dyDescent="0.25">
      <c r="E22445" s="64"/>
    </row>
    <row r="22446" spans="5:5" x14ac:dyDescent="0.25">
      <c r="E22446" s="64"/>
    </row>
    <row r="22447" spans="5:5" x14ac:dyDescent="0.25">
      <c r="E22447" s="64"/>
    </row>
    <row r="22448" spans="5:5" x14ac:dyDescent="0.25">
      <c r="E22448" s="64"/>
    </row>
    <row r="22449" spans="5:5" x14ac:dyDescent="0.25">
      <c r="E22449" s="64"/>
    </row>
    <row r="22450" spans="5:5" x14ac:dyDescent="0.25">
      <c r="E22450" s="64"/>
    </row>
    <row r="22451" spans="5:5" x14ac:dyDescent="0.25">
      <c r="E22451" s="64"/>
    </row>
    <row r="22452" spans="5:5" x14ac:dyDescent="0.25">
      <c r="E22452"/>
    </row>
    <row r="22453" spans="5:5" x14ac:dyDescent="0.25">
      <c r="E22453"/>
    </row>
    <row r="22454" spans="5:5" x14ac:dyDescent="0.25">
      <c r="E22454" s="64"/>
    </row>
    <row r="22455" spans="5:5" x14ac:dyDescent="0.25">
      <c r="E22455" s="64"/>
    </row>
    <row r="22456" spans="5:5" x14ac:dyDescent="0.25">
      <c r="E22456" s="64"/>
    </row>
    <row r="22457" spans="5:5" x14ac:dyDescent="0.25">
      <c r="E22457" s="64"/>
    </row>
    <row r="22458" spans="5:5" x14ac:dyDescent="0.25">
      <c r="E22458" s="64"/>
    </row>
    <row r="22459" spans="5:5" x14ac:dyDescent="0.25">
      <c r="E22459" s="64"/>
    </row>
    <row r="22460" spans="5:5" x14ac:dyDescent="0.25">
      <c r="E22460" s="64"/>
    </row>
    <row r="22461" spans="5:5" x14ac:dyDescent="0.25">
      <c r="E22461" s="64"/>
    </row>
    <row r="22462" spans="5:5" x14ac:dyDescent="0.25">
      <c r="E22462" s="64"/>
    </row>
    <row r="22463" spans="5:5" x14ac:dyDescent="0.25">
      <c r="E22463"/>
    </row>
    <row r="22464" spans="5:5" x14ac:dyDescent="0.25">
      <c r="E22464" s="64"/>
    </row>
    <row r="22465" spans="5:5" x14ac:dyDescent="0.25">
      <c r="E22465" s="64"/>
    </row>
    <row r="22466" spans="5:5" x14ac:dyDescent="0.25">
      <c r="E22466" s="64"/>
    </row>
    <row r="22467" spans="5:5" x14ac:dyDescent="0.25">
      <c r="E22467" s="64"/>
    </row>
    <row r="22468" spans="5:5" x14ac:dyDescent="0.25">
      <c r="E22468" s="64"/>
    </row>
    <row r="22469" spans="5:5" x14ac:dyDescent="0.25">
      <c r="E22469" s="64"/>
    </row>
    <row r="22470" spans="5:5" x14ac:dyDescent="0.25">
      <c r="E22470" s="64"/>
    </row>
    <row r="22471" spans="5:5" x14ac:dyDescent="0.25">
      <c r="E22471" s="64"/>
    </row>
    <row r="22472" spans="5:5" x14ac:dyDescent="0.25">
      <c r="E22472" s="64"/>
    </row>
    <row r="22473" spans="5:5" x14ac:dyDescent="0.25">
      <c r="E22473" s="64"/>
    </row>
    <row r="22474" spans="5:5" x14ac:dyDescent="0.25">
      <c r="E22474" s="64"/>
    </row>
    <row r="22475" spans="5:5" x14ac:dyDescent="0.25">
      <c r="E22475" s="64"/>
    </row>
    <row r="22476" spans="5:5" x14ac:dyDescent="0.25">
      <c r="E22476" s="64"/>
    </row>
    <row r="22477" spans="5:5" x14ac:dyDescent="0.25">
      <c r="E22477" s="64"/>
    </row>
    <row r="22478" spans="5:5" x14ac:dyDescent="0.25">
      <c r="E22478" s="64"/>
    </row>
    <row r="22479" spans="5:5" x14ac:dyDescent="0.25">
      <c r="E22479" s="64"/>
    </row>
    <row r="22480" spans="5:5" x14ac:dyDescent="0.25">
      <c r="E22480" s="64"/>
    </row>
    <row r="22481" spans="5:5" x14ac:dyDescent="0.25">
      <c r="E22481" s="64"/>
    </row>
    <row r="22482" spans="5:5" x14ac:dyDescent="0.25">
      <c r="E22482" s="64"/>
    </row>
    <row r="22483" spans="5:5" x14ac:dyDescent="0.25">
      <c r="E22483" s="64"/>
    </row>
    <row r="22484" spans="5:5" x14ac:dyDescent="0.25">
      <c r="E22484" s="64"/>
    </row>
    <row r="22485" spans="5:5" x14ac:dyDescent="0.25">
      <c r="E22485" s="64"/>
    </row>
    <row r="22486" spans="5:5" x14ac:dyDescent="0.25">
      <c r="E22486" s="64"/>
    </row>
    <row r="22487" spans="5:5" x14ac:dyDescent="0.25">
      <c r="E22487" s="64"/>
    </row>
    <row r="22488" spans="5:5" x14ac:dyDescent="0.25">
      <c r="E22488" s="64"/>
    </row>
    <row r="22489" spans="5:5" x14ac:dyDescent="0.25">
      <c r="E22489"/>
    </row>
    <row r="22490" spans="5:5" x14ac:dyDescent="0.25">
      <c r="E22490" s="64"/>
    </row>
    <row r="22491" spans="5:5" x14ac:dyDescent="0.25">
      <c r="E22491" s="64"/>
    </row>
    <row r="22492" spans="5:5" x14ac:dyDescent="0.25">
      <c r="E22492" s="64"/>
    </row>
    <row r="22493" spans="5:5" x14ac:dyDescent="0.25">
      <c r="E22493" s="64"/>
    </row>
    <row r="22494" spans="5:5" x14ac:dyDescent="0.25">
      <c r="E22494" s="64"/>
    </row>
    <row r="22495" spans="5:5" x14ac:dyDescent="0.25">
      <c r="E22495" s="64"/>
    </row>
    <row r="22496" spans="5:5" x14ac:dyDescent="0.25">
      <c r="E22496" s="64"/>
    </row>
    <row r="22497" spans="5:5" x14ac:dyDescent="0.25">
      <c r="E22497"/>
    </row>
    <row r="22498" spans="5:5" x14ac:dyDescent="0.25">
      <c r="E22498" s="64"/>
    </row>
    <row r="22499" spans="5:5" x14ac:dyDescent="0.25">
      <c r="E22499" s="64"/>
    </row>
    <row r="22500" spans="5:5" x14ac:dyDescent="0.25">
      <c r="E22500" s="64"/>
    </row>
    <row r="22501" spans="5:5" x14ac:dyDescent="0.25">
      <c r="E22501" s="64"/>
    </row>
    <row r="22502" spans="5:5" x14ac:dyDescent="0.25">
      <c r="E22502" s="64"/>
    </row>
    <row r="22503" spans="5:5" x14ac:dyDescent="0.25">
      <c r="E22503" s="64"/>
    </row>
    <row r="22504" spans="5:5" x14ac:dyDescent="0.25">
      <c r="E22504" s="64"/>
    </row>
    <row r="22505" spans="5:5" x14ac:dyDescent="0.25">
      <c r="E22505" s="64"/>
    </row>
    <row r="22506" spans="5:5" x14ac:dyDescent="0.25">
      <c r="E22506" s="64"/>
    </row>
    <row r="22507" spans="5:5" x14ac:dyDescent="0.25">
      <c r="E22507" s="64"/>
    </row>
    <row r="22508" spans="5:5" x14ac:dyDescent="0.25">
      <c r="E22508" s="64"/>
    </row>
    <row r="22509" spans="5:5" x14ac:dyDescent="0.25">
      <c r="E22509" s="64"/>
    </row>
    <row r="22510" spans="5:5" x14ac:dyDescent="0.25">
      <c r="E22510" s="64"/>
    </row>
    <row r="22511" spans="5:5" x14ac:dyDescent="0.25">
      <c r="E22511"/>
    </row>
    <row r="22512" spans="5:5" x14ac:dyDescent="0.25">
      <c r="E22512" s="64"/>
    </row>
    <row r="22513" spans="5:5" x14ac:dyDescent="0.25">
      <c r="E22513"/>
    </row>
    <row r="22514" spans="5:5" x14ac:dyDescent="0.25">
      <c r="E22514" s="64"/>
    </row>
    <row r="22515" spans="5:5" x14ac:dyDescent="0.25">
      <c r="E22515" s="64"/>
    </row>
    <row r="22516" spans="5:5" x14ac:dyDescent="0.25">
      <c r="E22516" s="64"/>
    </row>
    <row r="22517" spans="5:5" x14ac:dyDescent="0.25">
      <c r="E22517" s="64"/>
    </row>
    <row r="22518" spans="5:5" x14ac:dyDescent="0.25">
      <c r="E22518"/>
    </row>
    <row r="22519" spans="5:5" x14ac:dyDescent="0.25">
      <c r="E22519" s="64"/>
    </row>
    <row r="22520" spans="5:5" x14ac:dyDescent="0.25">
      <c r="E22520" s="64"/>
    </row>
    <row r="22521" spans="5:5" x14ac:dyDescent="0.25">
      <c r="E22521" s="64"/>
    </row>
    <row r="22522" spans="5:5" x14ac:dyDescent="0.25">
      <c r="E22522" s="64"/>
    </row>
    <row r="22523" spans="5:5" x14ac:dyDescent="0.25">
      <c r="E22523" s="64"/>
    </row>
    <row r="22524" spans="5:5" x14ac:dyDescent="0.25">
      <c r="E22524" s="64"/>
    </row>
    <row r="22525" spans="5:5" x14ac:dyDescent="0.25">
      <c r="E22525" s="64"/>
    </row>
    <row r="22526" spans="5:5" x14ac:dyDescent="0.25">
      <c r="E22526" s="64"/>
    </row>
    <row r="22527" spans="5:5" x14ac:dyDescent="0.25">
      <c r="E22527"/>
    </row>
    <row r="22528" spans="5:5" x14ac:dyDescent="0.25">
      <c r="E22528" s="64"/>
    </row>
    <row r="22529" spans="5:5" x14ac:dyDescent="0.25">
      <c r="E22529" s="64"/>
    </row>
    <row r="22530" spans="5:5" x14ac:dyDescent="0.25">
      <c r="E22530" s="64"/>
    </row>
    <row r="22531" spans="5:5" x14ac:dyDescent="0.25">
      <c r="E22531" s="64"/>
    </row>
    <row r="22532" spans="5:5" x14ac:dyDescent="0.25">
      <c r="E22532" s="64"/>
    </row>
    <row r="22533" spans="5:5" x14ac:dyDescent="0.25">
      <c r="E22533" s="64"/>
    </row>
    <row r="22534" spans="5:5" x14ac:dyDescent="0.25">
      <c r="E22534" s="64"/>
    </row>
    <row r="22535" spans="5:5" x14ac:dyDescent="0.25">
      <c r="E22535" s="64"/>
    </row>
    <row r="22536" spans="5:5" x14ac:dyDescent="0.25">
      <c r="E22536" s="64"/>
    </row>
    <row r="22537" spans="5:5" x14ac:dyDescent="0.25">
      <c r="E22537" s="64"/>
    </row>
    <row r="22538" spans="5:5" x14ac:dyDescent="0.25">
      <c r="E22538" s="64"/>
    </row>
    <row r="22539" spans="5:5" x14ac:dyDescent="0.25">
      <c r="E22539" s="64"/>
    </row>
    <row r="22540" spans="5:5" x14ac:dyDescent="0.25">
      <c r="E22540" s="64"/>
    </row>
    <row r="22541" spans="5:5" x14ac:dyDescent="0.25">
      <c r="E22541" s="64"/>
    </row>
    <row r="22542" spans="5:5" x14ac:dyDescent="0.25">
      <c r="E22542" s="64"/>
    </row>
    <row r="22543" spans="5:5" x14ac:dyDescent="0.25">
      <c r="E22543" s="64"/>
    </row>
    <row r="22544" spans="5:5" x14ac:dyDescent="0.25">
      <c r="E22544" s="64"/>
    </row>
    <row r="22545" spans="5:5" x14ac:dyDescent="0.25">
      <c r="E22545" s="64"/>
    </row>
    <row r="22546" spans="5:5" x14ac:dyDescent="0.25">
      <c r="E22546" s="64"/>
    </row>
    <row r="22547" spans="5:5" x14ac:dyDescent="0.25">
      <c r="E22547" s="64"/>
    </row>
    <row r="22548" spans="5:5" x14ac:dyDescent="0.25">
      <c r="E22548" s="64"/>
    </row>
    <row r="22549" spans="5:5" x14ac:dyDescent="0.25">
      <c r="E22549" s="64"/>
    </row>
    <row r="22550" spans="5:5" x14ac:dyDescent="0.25">
      <c r="E22550"/>
    </row>
    <row r="22551" spans="5:5" x14ac:dyDescent="0.25">
      <c r="E22551" s="64"/>
    </row>
    <row r="22552" spans="5:5" x14ac:dyDescent="0.25">
      <c r="E22552" s="64"/>
    </row>
    <row r="22553" spans="5:5" x14ac:dyDescent="0.25">
      <c r="E22553" s="64"/>
    </row>
    <row r="22554" spans="5:5" x14ac:dyDescent="0.25">
      <c r="E22554" s="64"/>
    </row>
    <row r="22555" spans="5:5" x14ac:dyDescent="0.25">
      <c r="E22555" s="64"/>
    </row>
    <row r="22556" spans="5:5" x14ac:dyDescent="0.25">
      <c r="E22556" s="64"/>
    </row>
    <row r="22557" spans="5:5" x14ac:dyDescent="0.25">
      <c r="E22557" s="64"/>
    </row>
    <row r="22558" spans="5:5" x14ac:dyDescent="0.25">
      <c r="E22558" s="64"/>
    </row>
    <row r="22559" spans="5:5" x14ac:dyDescent="0.25">
      <c r="E22559" s="64"/>
    </row>
    <row r="22560" spans="5:5" x14ac:dyDescent="0.25">
      <c r="E22560" s="64"/>
    </row>
    <row r="22561" spans="5:5" x14ac:dyDescent="0.25">
      <c r="E22561" s="64"/>
    </row>
    <row r="22562" spans="5:5" x14ac:dyDescent="0.25">
      <c r="E22562"/>
    </row>
    <row r="22563" spans="5:5" x14ac:dyDescent="0.25">
      <c r="E22563" s="64"/>
    </row>
    <row r="22564" spans="5:5" x14ac:dyDescent="0.25">
      <c r="E22564" s="64"/>
    </row>
    <row r="22565" spans="5:5" x14ac:dyDescent="0.25">
      <c r="E22565" s="64"/>
    </row>
    <row r="22566" spans="5:5" x14ac:dyDescent="0.25">
      <c r="E22566" s="64"/>
    </row>
    <row r="22567" spans="5:5" x14ac:dyDescent="0.25">
      <c r="E22567" s="64"/>
    </row>
    <row r="22568" spans="5:5" x14ac:dyDescent="0.25">
      <c r="E22568" s="64"/>
    </row>
    <row r="22569" spans="5:5" x14ac:dyDescent="0.25">
      <c r="E22569"/>
    </row>
    <row r="22570" spans="5:5" x14ac:dyDescent="0.25">
      <c r="E22570" s="64"/>
    </row>
    <row r="22571" spans="5:5" x14ac:dyDescent="0.25">
      <c r="E22571" s="64"/>
    </row>
    <row r="22572" spans="5:5" x14ac:dyDescent="0.25">
      <c r="E22572" s="64"/>
    </row>
    <row r="22573" spans="5:5" x14ac:dyDescent="0.25">
      <c r="E22573" s="64"/>
    </row>
    <row r="22574" spans="5:5" x14ac:dyDescent="0.25">
      <c r="E22574" s="64"/>
    </row>
    <row r="22575" spans="5:5" x14ac:dyDescent="0.25">
      <c r="E22575" s="64"/>
    </row>
    <row r="22576" spans="5:5" x14ac:dyDescent="0.25">
      <c r="E22576" s="64"/>
    </row>
    <row r="22577" spans="5:5" x14ac:dyDescent="0.25">
      <c r="E22577" s="64"/>
    </row>
    <row r="22578" spans="5:5" x14ac:dyDescent="0.25">
      <c r="E22578"/>
    </row>
    <row r="22579" spans="5:5" x14ac:dyDescent="0.25">
      <c r="E22579" s="64"/>
    </row>
    <row r="22580" spans="5:5" x14ac:dyDescent="0.25">
      <c r="E22580" s="64"/>
    </row>
    <row r="22581" spans="5:5" x14ac:dyDescent="0.25">
      <c r="E22581" s="64"/>
    </row>
    <row r="22582" spans="5:5" x14ac:dyDescent="0.25">
      <c r="E22582"/>
    </row>
    <row r="22583" spans="5:5" x14ac:dyDescent="0.25">
      <c r="E22583" s="64"/>
    </row>
    <row r="22584" spans="5:5" x14ac:dyDescent="0.25">
      <c r="E22584" s="64"/>
    </row>
    <row r="22585" spans="5:5" x14ac:dyDescent="0.25">
      <c r="E22585" s="64"/>
    </row>
    <row r="22586" spans="5:5" x14ac:dyDescent="0.25">
      <c r="E22586" s="64"/>
    </row>
    <row r="22587" spans="5:5" x14ac:dyDescent="0.25">
      <c r="E22587" s="64"/>
    </row>
    <row r="22588" spans="5:5" x14ac:dyDescent="0.25">
      <c r="E22588" s="64"/>
    </row>
    <row r="22589" spans="5:5" x14ac:dyDescent="0.25">
      <c r="E22589" s="64"/>
    </row>
    <row r="22590" spans="5:5" x14ac:dyDescent="0.25">
      <c r="E22590" s="64"/>
    </row>
    <row r="22591" spans="5:5" x14ac:dyDescent="0.25">
      <c r="E22591" s="64"/>
    </row>
    <row r="22592" spans="5:5" x14ac:dyDescent="0.25">
      <c r="E22592" s="64"/>
    </row>
    <row r="22593" spans="5:5" x14ac:dyDescent="0.25">
      <c r="E22593" s="64"/>
    </row>
    <row r="22594" spans="5:5" x14ac:dyDescent="0.25">
      <c r="E22594" s="64"/>
    </row>
    <row r="22595" spans="5:5" x14ac:dyDescent="0.25">
      <c r="E22595" s="64"/>
    </row>
    <row r="22596" spans="5:5" x14ac:dyDescent="0.25">
      <c r="E22596" s="64"/>
    </row>
    <row r="22597" spans="5:5" x14ac:dyDescent="0.25">
      <c r="E22597" s="64"/>
    </row>
    <row r="22598" spans="5:5" x14ac:dyDescent="0.25">
      <c r="E22598" s="64"/>
    </row>
    <row r="22599" spans="5:5" x14ac:dyDescent="0.25">
      <c r="E22599" s="64"/>
    </row>
    <row r="22600" spans="5:5" x14ac:dyDescent="0.25">
      <c r="E22600" s="64"/>
    </row>
    <row r="22601" spans="5:5" x14ac:dyDescent="0.25">
      <c r="E22601" s="64"/>
    </row>
    <row r="22602" spans="5:5" x14ac:dyDescent="0.25">
      <c r="E22602" s="64"/>
    </row>
    <row r="22603" spans="5:5" x14ac:dyDescent="0.25">
      <c r="E22603" s="64"/>
    </row>
    <row r="22604" spans="5:5" x14ac:dyDescent="0.25">
      <c r="E22604"/>
    </row>
    <row r="22605" spans="5:5" x14ac:dyDescent="0.25">
      <c r="E22605" s="64"/>
    </row>
    <row r="22606" spans="5:5" x14ac:dyDescent="0.25">
      <c r="E22606"/>
    </row>
    <row r="22607" spans="5:5" x14ac:dyDescent="0.25">
      <c r="E22607"/>
    </row>
    <row r="22608" spans="5:5" x14ac:dyDescent="0.25">
      <c r="E22608" s="64"/>
    </row>
    <row r="22609" spans="5:5" x14ac:dyDescent="0.25">
      <c r="E22609" s="64"/>
    </row>
    <row r="22610" spans="5:5" x14ac:dyDescent="0.25">
      <c r="E22610" s="64"/>
    </row>
    <row r="22611" spans="5:5" x14ac:dyDescent="0.25">
      <c r="E22611" s="64"/>
    </row>
    <row r="22612" spans="5:5" x14ac:dyDescent="0.25">
      <c r="E22612" s="64"/>
    </row>
    <row r="22613" spans="5:5" x14ac:dyDescent="0.25">
      <c r="E22613" s="64"/>
    </row>
    <row r="22614" spans="5:5" x14ac:dyDescent="0.25">
      <c r="E22614" s="64"/>
    </row>
    <row r="22615" spans="5:5" x14ac:dyDescent="0.25">
      <c r="E22615" s="64"/>
    </row>
    <row r="22616" spans="5:5" x14ac:dyDescent="0.25">
      <c r="E22616" s="64"/>
    </row>
    <row r="22617" spans="5:5" x14ac:dyDescent="0.25">
      <c r="E22617" s="64"/>
    </row>
    <row r="22618" spans="5:5" x14ac:dyDescent="0.25">
      <c r="E22618" s="64"/>
    </row>
    <row r="22619" spans="5:5" x14ac:dyDescent="0.25">
      <c r="E22619" s="64"/>
    </row>
    <row r="22620" spans="5:5" x14ac:dyDescent="0.25">
      <c r="E22620" s="64"/>
    </row>
    <row r="22621" spans="5:5" x14ac:dyDescent="0.25">
      <c r="E22621" s="64"/>
    </row>
    <row r="22622" spans="5:5" x14ac:dyDescent="0.25">
      <c r="E22622" s="64"/>
    </row>
    <row r="22623" spans="5:5" x14ac:dyDescent="0.25">
      <c r="E22623" s="64"/>
    </row>
    <row r="22624" spans="5:5" x14ac:dyDescent="0.25">
      <c r="E22624" s="64"/>
    </row>
    <row r="22625" spans="5:5" x14ac:dyDescent="0.25">
      <c r="E22625" s="64"/>
    </row>
    <row r="22626" spans="5:5" x14ac:dyDescent="0.25">
      <c r="E22626" s="64"/>
    </row>
    <row r="22627" spans="5:5" x14ac:dyDescent="0.25">
      <c r="E22627" s="64"/>
    </row>
    <row r="22628" spans="5:5" x14ac:dyDescent="0.25">
      <c r="E22628" s="64"/>
    </row>
    <row r="22629" spans="5:5" x14ac:dyDescent="0.25">
      <c r="E22629" s="64"/>
    </row>
    <row r="22630" spans="5:5" x14ac:dyDescent="0.25">
      <c r="E22630" s="64"/>
    </row>
    <row r="22631" spans="5:5" x14ac:dyDescent="0.25">
      <c r="E22631"/>
    </row>
    <row r="22632" spans="5:5" x14ac:dyDescent="0.25">
      <c r="E22632" s="64"/>
    </row>
    <row r="22633" spans="5:5" x14ac:dyDescent="0.25">
      <c r="E22633" s="64"/>
    </row>
    <row r="22634" spans="5:5" x14ac:dyDescent="0.25">
      <c r="E22634" s="64"/>
    </row>
    <row r="22635" spans="5:5" x14ac:dyDescent="0.25">
      <c r="E22635" s="64"/>
    </row>
    <row r="22636" spans="5:5" x14ac:dyDescent="0.25">
      <c r="E22636" s="64"/>
    </row>
    <row r="22637" spans="5:5" x14ac:dyDescent="0.25">
      <c r="E22637" s="64"/>
    </row>
    <row r="22638" spans="5:5" x14ac:dyDescent="0.25">
      <c r="E22638" s="64"/>
    </row>
    <row r="22639" spans="5:5" x14ac:dyDescent="0.25">
      <c r="E22639" s="64"/>
    </row>
    <row r="22640" spans="5:5" x14ac:dyDescent="0.25">
      <c r="E22640" s="64"/>
    </row>
    <row r="22641" spans="5:5" x14ac:dyDescent="0.25">
      <c r="E22641" s="64"/>
    </row>
    <row r="22642" spans="5:5" x14ac:dyDescent="0.25">
      <c r="E22642"/>
    </row>
    <row r="22643" spans="5:5" x14ac:dyDescent="0.25">
      <c r="E22643" s="64"/>
    </row>
    <row r="22644" spans="5:5" x14ac:dyDescent="0.25">
      <c r="E22644" s="64"/>
    </row>
    <row r="22645" spans="5:5" x14ac:dyDescent="0.25">
      <c r="E22645" s="64"/>
    </row>
    <row r="22646" spans="5:5" x14ac:dyDescent="0.25">
      <c r="E22646"/>
    </row>
    <row r="22647" spans="5:5" x14ac:dyDescent="0.25">
      <c r="E22647" s="64"/>
    </row>
    <row r="22648" spans="5:5" x14ac:dyDescent="0.25">
      <c r="E22648"/>
    </row>
    <row r="22649" spans="5:5" x14ac:dyDescent="0.25">
      <c r="E22649" s="64"/>
    </row>
    <row r="22650" spans="5:5" x14ac:dyDescent="0.25">
      <c r="E22650" s="64"/>
    </row>
    <row r="22651" spans="5:5" x14ac:dyDescent="0.25">
      <c r="E22651" s="64"/>
    </row>
    <row r="22652" spans="5:5" x14ac:dyDescent="0.25">
      <c r="E22652" s="64"/>
    </row>
    <row r="22653" spans="5:5" x14ac:dyDescent="0.25">
      <c r="E22653" s="64"/>
    </row>
    <row r="22654" spans="5:5" x14ac:dyDescent="0.25">
      <c r="E22654" s="64"/>
    </row>
    <row r="22655" spans="5:5" x14ac:dyDescent="0.25">
      <c r="E22655" s="64"/>
    </row>
    <row r="22656" spans="5:5" x14ac:dyDescent="0.25">
      <c r="E22656" s="64"/>
    </row>
    <row r="22657" spans="5:5" x14ac:dyDescent="0.25">
      <c r="E22657" s="64"/>
    </row>
    <row r="22658" spans="5:5" x14ac:dyDescent="0.25">
      <c r="E22658" s="64"/>
    </row>
    <row r="22659" spans="5:5" x14ac:dyDescent="0.25">
      <c r="E22659" s="64"/>
    </row>
    <row r="22660" spans="5:5" x14ac:dyDescent="0.25">
      <c r="E22660" s="64"/>
    </row>
    <row r="22661" spans="5:5" x14ac:dyDescent="0.25">
      <c r="E22661"/>
    </row>
    <row r="22662" spans="5:5" x14ac:dyDescent="0.25">
      <c r="E22662" s="64"/>
    </row>
    <row r="22663" spans="5:5" x14ac:dyDescent="0.25">
      <c r="E22663" s="64"/>
    </row>
    <row r="22664" spans="5:5" x14ac:dyDescent="0.25">
      <c r="E22664" s="64"/>
    </row>
    <row r="22665" spans="5:5" x14ac:dyDescent="0.25">
      <c r="E22665" s="64"/>
    </row>
    <row r="22666" spans="5:5" x14ac:dyDescent="0.25">
      <c r="E22666"/>
    </row>
    <row r="22667" spans="5:5" x14ac:dyDescent="0.25">
      <c r="E22667" s="64"/>
    </row>
    <row r="22668" spans="5:5" x14ac:dyDescent="0.25">
      <c r="E22668" s="64"/>
    </row>
    <row r="22669" spans="5:5" x14ac:dyDescent="0.25">
      <c r="E22669" s="64"/>
    </row>
    <row r="22670" spans="5:5" x14ac:dyDescent="0.25">
      <c r="E22670" s="64"/>
    </row>
    <row r="22671" spans="5:5" x14ac:dyDescent="0.25">
      <c r="E22671" s="64"/>
    </row>
    <row r="22672" spans="5:5" x14ac:dyDescent="0.25">
      <c r="E22672" s="64"/>
    </row>
    <row r="22673" spans="5:5" x14ac:dyDescent="0.25">
      <c r="E22673" s="64"/>
    </row>
    <row r="22674" spans="5:5" x14ac:dyDescent="0.25">
      <c r="E22674" s="64"/>
    </row>
    <row r="22675" spans="5:5" x14ac:dyDescent="0.25">
      <c r="E22675" s="64"/>
    </row>
    <row r="22676" spans="5:5" x14ac:dyDescent="0.25">
      <c r="E22676" s="64"/>
    </row>
    <row r="22677" spans="5:5" x14ac:dyDescent="0.25">
      <c r="E22677" s="64"/>
    </row>
    <row r="22678" spans="5:5" x14ac:dyDescent="0.25">
      <c r="E22678" s="64"/>
    </row>
    <row r="22679" spans="5:5" x14ac:dyDescent="0.25">
      <c r="E22679" s="64"/>
    </row>
    <row r="22680" spans="5:5" x14ac:dyDescent="0.25">
      <c r="E22680" s="64"/>
    </row>
    <row r="22681" spans="5:5" x14ac:dyDescent="0.25">
      <c r="E22681" s="64"/>
    </row>
    <row r="22682" spans="5:5" x14ac:dyDescent="0.25">
      <c r="E22682" s="64"/>
    </row>
    <row r="22683" spans="5:5" x14ac:dyDescent="0.25">
      <c r="E22683" s="64"/>
    </row>
    <row r="22684" spans="5:5" x14ac:dyDescent="0.25">
      <c r="E22684" s="64"/>
    </row>
    <row r="22685" spans="5:5" x14ac:dyDescent="0.25">
      <c r="E22685" s="64"/>
    </row>
    <row r="22686" spans="5:5" x14ac:dyDescent="0.25">
      <c r="E22686" s="64"/>
    </row>
    <row r="22687" spans="5:5" x14ac:dyDescent="0.25">
      <c r="E22687" s="64"/>
    </row>
    <row r="22688" spans="5:5" x14ac:dyDescent="0.25">
      <c r="E22688" s="64"/>
    </row>
    <row r="22689" spans="5:5" x14ac:dyDescent="0.25">
      <c r="E22689" s="64"/>
    </row>
    <row r="22690" spans="5:5" x14ac:dyDescent="0.25">
      <c r="E22690" s="64"/>
    </row>
    <row r="22691" spans="5:5" x14ac:dyDescent="0.25">
      <c r="E22691" s="64"/>
    </row>
    <row r="22692" spans="5:5" x14ac:dyDescent="0.25">
      <c r="E22692" s="64"/>
    </row>
    <row r="22693" spans="5:5" x14ac:dyDescent="0.25">
      <c r="E22693" s="64"/>
    </row>
    <row r="22694" spans="5:5" x14ac:dyDescent="0.25">
      <c r="E22694" s="64"/>
    </row>
    <row r="22695" spans="5:5" x14ac:dyDescent="0.25">
      <c r="E22695" s="64"/>
    </row>
    <row r="22696" spans="5:5" x14ac:dyDescent="0.25">
      <c r="E22696" s="64"/>
    </row>
    <row r="22697" spans="5:5" x14ac:dyDescent="0.25">
      <c r="E22697" s="64"/>
    </row>
    <row r="22698" spans="5:5" x14ac:dyDescent="0.25">
      <c r="E22698" s="64"/>
    </row>
    <row r="22699" spans="5:5" x14ac:dyDescent="0.25">
      <c r="E22699" s="64"/>
    </row>
    <row r="22700" spans="5:5" x14ac:dyDescent="0.25">
      <c r="E22700" s="64"/>
    </row>
    <row r="22701" spans="5:5" x14ac:dyDescent="0.25">
      <c r="E22701" s="64"/>
    </row>
    <row r="22702" spans="5:5" x14ac:dyDescent="0.25">
      <c r="E22702" s="64"/>
    </row>
    <row r="22703" spans="5:5" x14ac:dyDescent="0.25">
      <c r="E22703" s="64"/>
    </row>
    <row r="22704" spans="5:5" x14ac:dyDescent="0.25">
      <c r="E22704" s="64"/>
    </row>
    <row r="22705" spans="5:5" x14ac:dyDescent="0.25">
      <c r="E22705" s="64"/>
    </row>
    <row r="22706" spans="5:5" x14ac:dyDescent="0.25">
      <c r="E22706" s="64"/>
    </row>
    <row r="22707" spans="5:5" x14ac:dyDescent="0.25">
      <c r="E22707" s="64"/>
    </row>
    <row r="22708" spans="5:5" x14ac:dyDescent="0.25">
      <c r="E22708"/>
    </row>
    <row r="22709" spans="5:5" x14ac:dyDescent="0.25">
      <c r="E22709" s="64"/>
    </row>
    <row r="22710" spans="5:5" x14ac:dyDescent="0.25">
      <c r="E22710" s="64"/>
    </row>
    <row r="22711" spans="5:5" x14ac:dyDescent="0.25">
      <c r="E22711" s="64"/>
    </row>
    <row r="22712" spans="5:5" x14ac:dyDescent="0.25">
      <c r="E22712" s="64"/>
    </row>
    <row r="22713" spans="5:5" x14ac:dyDescent="0.25">
      <c r="E22713" s="64"/>
    </row>
    <row r="22714" spans="5:5" x14ac:dyDescent="0.25">
      <c r="E22714" s="64"/>
    </row>
    <row r="22715" spans="5:5" x14ac:dyDescent="0.25">
      <c r="E22715" s="64"/>
    </row>
    <row r="22716" spans="5:5" x14ac:dyDescent="0.25">
      <c r="E22716" s="64"/>
    </row>
    <row r="22717" spans="5:5" x14ac:dyDescent="0.25">
      <c r="E22717" s="64"/>
    </row>
    <row r="22718" spans="5:5" x14ac:dyDescent="0.25">
      <c r="E22718" s="64"/>
    </row>
    <row r="22719" spans="5:5" x14ac:dyDescent="0.25">
      <c r="E22719" s="64"/>
    </row>
    <row r="22720" spans="5:5" x14ac:dyDescent="0.25">
      <c r="E22720" s="64"/>
    </row>
    <row r="22721" spans="5:5" x14ac:dyDescent="0.25">
      <c r="E22721" s="64"/>
    </row>
    <row r="22722" spans="5:5" x14ac:dyDescent="0.25">
      <c r="E22722" s="64"/>
    </row>
    <row r="22723" spans="5:5" x14ac:dyDescent="0.25">
      <c r="E22723" s="64"/>
    </row>
    <row r="22724" spans="5:5" x14ac:dyDescent="0.25">
      <c r="E22724" s="64"/>
    </row>
    <row r="22725" spans="5:5" x14ac:dyDescent="0.25">
      <c r="E22725" s="64"/>
    </row>
    <row r="22726" spans="5:5" x14ac:dyDescent="0.25">
      <c r="E22726" s="64"/>
    </row>
    <row r="22727" spans="5:5" x14ac:dyDescent="0.25">
      <c r="E22727" s="64"/>
    </row>
    <row r="22728" spans="5:5" x14ac:dyDescent="0.25">
      <c r="E22728"/>
    </row>
    <row r="22729" spans="5:5" x14ac:dyDescent="0.25">
      <c r="E22729" s="64"/>
    </row>
    <row r="22730" spans="5:5" x14ac:dyDescent="0.25">
      <c r="E22730" s="64"/>
    </row>
    <row r="22731" spans="5:5" x14ac:dyDescent="0.25">
      <c r="E22731" s="64"/>
    </row>
    <row r="22732" spans="5:5" x14ac:dyDescent="0.25">
      <c r="E22732" s="64"/>
    </row>
    <row r="22733" spans="5:5" x14ac:dyDescent="0.25">
      <c r="E22733" s="64"/>
    </row>
    <row r="22734" spans="5:5" x14ac:dyDescent="0.25">
      <c r="E22734" s="64"/>
    </row>
    <row r="22735" spans="5:5" x14ac:dyDescent="0.25">
      <c r="E22735" s="64"/>
    </row>
    <row r="22736" spans="5:5" x14ac:dyDescent="0.25">
      <c r="E22736" s="64"/>
    </row>
    <row r="22737" spans="5:5" x14ac:dyDescent="0.25">
      <c r="E22737" s="64"/>
    </row>
    <row r="22738" spans="5:5" x14ac:dyDescent="0.25">
      <c r="E22738" s="64"/>
    </row>
    <row r="22739" spans="5:5" x14ac:dyDescent="0.25">
      <c r="E22739" s="64"/>
    </row>
    <row r="22740" spans="5:5" x14ac:dyDescent="0.25">
      <c r="E22740" s="64"/>
    </row>
    <row r="22741" spans="5:5" x14ac:dyDescent="0.25">
      <c r="E22741" s="64"/>
    </row>
    <row r="22742" spans="5:5" x14ac:dyDescent="0.25">
      <c r="E22742" s="64"/>
    </row>
    <row r="22743" spans="5:5" x14ac:dyDescent="0.25">
      <c r="E22743" s="64"/>
    </row>
    <row r="22744" spans="5:5" x14ac:dyDescent="0.25">
      <c r="E22744" s="64"/>
    </row>
    <row r="22745" spans="5:5" x14ac:dyDescent="0.25">
      <c r="E22745" s="64"/>
    </row>
    <row r="22746" spans="5:5" x14ac:dyDescent="0.25">
      <c r="E22746" s="64"/>
    </row>
    <row r="22747" spans="5:5" x14ac:dyDescent="0.25">
      <c r="E22747" s="64"/>
    </row>
    <row r="22748" spans="5:5" x14ac:dyDescent="0.25">
      <c r="E22748" s="64"/>
    </row>
    <row r="22749" spans="5:5" x14ac:dyDescent="0.25">
      <c r="E22749" s="64"/>
    </row>
    <row r="22750" spans="5:5" x14ac:dyDescent="0.25">
      <c r="E22750" s="64"/>
    </row>
    <row r="22751" spans="5:5" x14ac:dyDescent="0.25">
      <c r="E22751" s="64"/>
    </row>
    <row r="22752" spans="5:5" x14ac:dyDescent="0.25">
      <c r="E22752" s="64"/>
    </row>
    <row r="22753" spans="5:5" x14ac:dyDescent="0.25">
      <c r="E22753" s="64"/>
    </row>
    <row r="22754" spans="5:5" x14ac:dyDescent="0.25">
      <c r="E22754" s="64"/>
    </row>
    <row r="22755" spans="5:5" x14ac:dyDescent="0.25">
      <c r="E22755" s="64"/>
    </row>
    <row r="22756" spans="5:5" x14ac:dyDescent="0.25">
      <c r="E22756" s="64"/>
    </row>
    <row r="22757" spans="5:5" x14ac:dyDescent="0.25">
      <c r="E22757" s="64"/>
    </row>
    <row r="22758" spans="5:5" x14ac:dyDescent="0.25">
      <c r="E22758" s="64"/>
    </row>
    <row r="22759" spans="5:5" x14ac:dyDescent="0.25">
      <c r="E22759" s="64"/>
    </row>
    <row r="22760" spans="5:5" x14ac:dyDescent="0.25">
      <c r="E22760" s="64"/>
    </row>
    <row r="22761" spans="5:5" x14ac:dyDescent="0.25">
      <c r="E22761" s="64"/>
    </row>
    <row r="22762" spans="5:5" x14ac:dyDescent="0.25">
      <c r="E22762" s="64"/>
    </row>
    <row r="22763" spans="5:5" x14ac:dyDescent="0.25">
      <c r="E22763" s="64"/>
    </row>
    <row r="22764" spans="5:5" x14ac:dyDescent="0.25">
      <c r="E22764" s="64"/>
    </row>
    <row r="22765" spans="5:5" x14ac:dyDescent="0.25">
      <c r="E22765" s="64"/>
    </row>
    <row r="22766" spans="5:5" x14ac:dyDescent="0.25">
      <c r="E22766" s="64"/>
    </row>
    <row r="22767" spans="5:5" x14ac:dyDescent="0.25">
      <c r="E22767" s="64"/>
    </row>
    <row r="22768" spans="5:5" x14ac:dyDescent="0.25">
      <c r="E22768" s="64"/>
    </row>
    <row r="22769" spans="5:5" x14ac:dyDescent="0.25">
      <c r="E22769" s="64"/>
    </row>
    <row r="22770" spans="5:5" x14ac:dyDescent="0.25">
      <c r="E22770"/>
    </row>
    <row r="22771" spans="5:5" x14ac:dyDescent="0.25">
      <c r="E22771" s="64"/>
    </row>
    <row r="22772" spans="5:5" x14ac:dyDescent="0.25">
      <c r="E22772" s="64"/>
    </row>
    <row r="22773" spans="5:5" x14ac:dyDescent="0.25">
      <c r="E22773" s="64"/>
    </row>
    <row r="22774" spans="5:5" x14ac:dyDescent="0.25">
      <c r="E22774" s="64"/>
    </row>
    <row r="22775" spans="5:5" x14ac:dyDescent="0.25">
      <c r="E22775" s="64"/>
    </row>
    <row r="22776" spans="5:5" x14ac:dyDescent="0.25">
      <c r="E22776" s="64"/>
    </row>
    <row r="22777" spans="5:5" x14ac:dyDescent="0.25">
      <c r="E22777"/>
    </row>
    <row r="22778" spans="5:5" x14ac:dyDescent="0.25">
      <c r="E22778" s="64"/>
    </row>
    <row r="22779" spans="5:5" x14ac:dyDescent="0.25">
      <c r="E22779"/>
    </row>
    <row r="22780" spans="5:5" x14ac:dyDescent="0.25">
      <c r="E22780" s="64"/>
    </row>
    <row r="22781" spans="5:5" x14ac:dyDescent="0.25">
      <c r="E22781" s="64"/>
    </row>
    <row r="22782" spans="5:5" x14ac:dyDescent="0.25">
      <c r="E22782" s="64"/>
    </row>
    <row r="22783" spans="5:5" x14ac:dyDescent="0.25">
      <c r="E22783" s="64"/>
    </row>
    <row r="22784" spans="5:5" x14ac:dyDescent="0.25">
      <c r="E22784" s="64"/>
    </row>
    <row r="22785" spans="5:5" x14ac:dyDescent="0.25">
      <c r="E22785" s="64"/>
    </row>
    <row r="22786" spans="5:5" x14ac:dyDescent="0.25">
      <c r="E22786" s="64"/>
    </row>
    <row r="22787" spans="5:5" x14ac:dyDescent="0.25">
      <c r="E22787"/>
    </row>
    <row r="22788" spans="5:5" x14ac:dyDescent="0.25">
      <c r="E22788" s="64"/>
    </row>
    <row r="22789" spans="5:5" x14ac:dyDescent="0.25">
      <c r="E22789" s="64"/>
    </row>
    <row r="22790" spans="5:5" x14ac:dyDescent="0.25">
      <c r="E22790" s="64"/>
    </row>
    <row r="22791" spans="5:5" x14ac:dyDescent="0.25">
      <c r="E22791" s="64"/>
    </row>
    <row r="22792" spans="5:5" x14ac:dyDescent="0.25">
      <c r="E22792" s="64"/>
    </row>
    <row r="22793" spans="5:5" x14ac:dyDescent="0.25">
      <c r="E22793" s="64"/>
    </row>
    <row r="22794" spans="5:5" x14ac:dyDescent="0.25">
      <c r="E22794"/>
    </row>
    <row r="22795" spans="5:5" x14ac:dyDescent="0.25">
      <c r="E22795" s="64"/>
    </row>
    <row r="22796" spans="5:5" x14ac:dyDescent="0.25">
      <c r="E22796" s="64"/>
    </row>
    <row r="22797" spans="5:5" x14ac:dyDescent="0.25">
      <c r="E22797" s="64"/>
    </row>
    <row r="22798" spans="5:5" x14ac:dyDescent="0.25">
      <c r="E22798" s="64"/>
    </row>
    <row r="22799" spans="5:5" x14ac:dyDescent="0.25">
      <c r="E22799" s="64"/>
    </row>
    <row r="22800" spans="5:5" x14ac:dyDescent="0.25">
      <c r="E22800" s="64"/>
    </row>
    <row r="22801" spans="5:5" x14ac:dyDescent="0.25">
      <c r="E22801" s="64"/>
    </row>
    <row r="22802" spans="5:5" x14ac:dyDescent="0.25">
      <c r="E22802" s="64"/>
    </row>
    <row r="22803" spans="5:5" x14ac:dyDescent="0.25">
      <c r="E22803"/>
    </row>
    <row r="22804" spans="5:5" x14ac:dyDescent="0.25">
      <c r="E22804" s="64"/>
    </row>
    <row r="22805" spans="5:5" x14ac:dyDescent="0.25">
      <c r="E22805" s="64"/>
    </row>
    <row r="22806" spans="5:5" x14ac:dyDescent="0.25">
      <c r="E22806" s="64"/>
    </row>
    <row r="22807" spans="5:5" x14ac:dyDescent="0.25">
      <c r="E22807" s="64"/>
    </row>
    <row r="22808" spans="5:5" x14ac:dyDescent="0.25">
      <c r="E22808" s="64"/>
    </row>
    <row r="22809" spans="5:5" x14ac:dyDescent="0.25">
      <c r="E22809" s="64"/>
    </row>
    <row r="22810" spans="5:5" x14ac:dyDescent="0.25">
      <c r="E22810" s="64"/>
    </row>
    <row r="22811" spans="5:5" x14ac:dyDescent="0.25">
      <c r="E22811"/>
    </row>
    <row r="22812" spans="5:5" x14ac:dyDescent="0.25">
      <c r="E22812" s="64"/>
    </row>
    <row r="22813" spans="5:5" x14ac:dyDescent="0.25">
      <c r="E22813" s="64"/>
    </row>
    <row r="22814" spans="5:5" x14ac:dyDescent="0.25">
      <c r="E22814" s="64"/>
    </row>
    <row r="22815" spans="5:5" x14ac:dyDescent="0.25">
      <c r="E22815" s="64"/>
    </row>
    <row r="22816" spans="5:5" x14ac:dyDescent="0.25">
      <c r="E22816" s="64"/>
    </row>
    <row r="22817" spans="5:5" x14ac:dyDescent="0.25">
      <c r="E22817" s="64"/>
    </row>
    <row r="22818" spans="5:5" x14ac:dyDescent="0.25">
      <c r="E22818" s="64"/>
    </row>
    <row r="22819" spans="5:5" x14ac:dyDescent="0.25">
      <c r="E22819" s="64"/>
    </row>
    <row r="22820" spans="5:5" x14ac:dyDescent="0.25">
      <c r="E22820" s="64"/>
    </row>
    <row r="22821" spans="5:5" x14ac:dyDescent="0.25">
      <c r="E22821" s="64"/>
    </row>
    <row r="22822" spans="5:5" x14ac:dyDescent="0.25">
      <c r="E22822" s="64"/>
    </row>
    <row r="22823" spans="5:5" x14ac:dyDescent="0.25">
      <c r="E22823" s="64"/>
    </row>
    <row r="22824" spans="5:5" x14ac:dyDescent="0.25">
      <c r="E22824" s="64"/>
    </row>
    <row r="22825" spans="5:5" x14ac:dyDescent="0.25">
      <c r="E22825"/>
    </row>
    <row r="22826" spans="5:5" x14ac:dyDescent="0.25">
      <c r="E22826" s="64"/>
    </row>
    <row r="22827" spans="5:5" x14ac:dyDescent="0.25">
      <c r="E22827" s="64"/>
    </row>
    <row r="22828" spans="5:5" x14ac:dyDescent="0.25">
      <c r="E22828" s="64"/>
    </row>
    <row r="22829" spans="5:5" x14ac:dyDescent="0.25">
      <c r="E22829" s="64"/>
    </row>
    <row r="22830" spans="5:5" x14ac:dyDescent="0.25">
      <c r="E22830" s="64"/>
    </row>
    <row r="22831" spans="5:5" x14ac:dyDescent="0.25">
      <c r="E22831" s="64"/>
    </row>
    <row r="22832" spans="5:5" x14ac:dyDescent="0.25">
      <c r="E22832" s="64"/>
    </row>
    <row r="22833" spans="5:5" x14ac:dyDescent="0.25">
      <c r="E22833" s="64"/>
    </row>
    <row r="22834" spans="5:5" x14ac:dyDescent="0.25">
      <c r="E22834" s="64"/>
    </row>
    <row r="22835" spans="5:5" x14ac:dyDescent="0.25">
      <c r="E22835" s="64"/>
    </row>
    <row r="22836" spans="5:5" x14ac:dyDescent="0.25">
      <c r="E22836" s="64"/>
    </row>
    <row r="22837" spans="5:5" x14ac:dyDescent="0.25">
      <c r="E22837"/>
    </row>
    <row r="22838" spans="5:5" x14ac:dyDescent="0.25">
      <c r="E22838" s="64"/>
    </row>
    <row r="22839" spans="5:5" x14ac:dyDescent="0.25">
      <c r="E22839" s="64"/>
    </row>
    <row r="22840" spans="5:5" x14ac:dyDescent="0.25">
      <c r="E22840" s="64"/>
    </row>
    <row r="22841" spans="5:5" x14ac:dyDescent="0.25">
      <c r="E22841"/>
    </row>
    <row r="22842" spans="5:5" x14ac:dyDescent="0.25">
      <c r="E22842" s="64"/>
    </row>
    <row r="22843" spans="5:5" x14ac:dyDescent="0.25">
      <c r="E22843"/>
    </row>
    <row r="22844" spans="5:5" x14ac:dyDescent="0.25">
      <c r="E22844" s="64"/>
    </row>
    <row r="22845" spans="5:5" x14ac:dyDescent="0.25">
      <c r="E22845"/>
    </row>
    <row r="22846" spans="5:5" x14ac:dyDescent="0.25">
      <c r="E22846" s="64"/>
    </row>
    <row r="22847" spans="5:5" x14ac:dyDescent="0.25">
      <c r="E22847" s="64"/>
    </row>
    <row r="22848" spans="5:5" x14ac:dyDescent="0.25">
      <c r="E22848" s="64"/>
    </row>
    <row r="22849" spans="5:5" x14ac:dyDescent="0.25">
      <c r="E22849" s="64"/>
    </row>
    <row r="22850" spans="5:5" x14ac:dyDescent="0.25">
      <c r="E22850" s="64"/>
    </row>
    <row r="22851" spans="5:5" x14ac:dyDescent="0.25">
      <c r="E22851" s="64"/>
    </row>
    <row r="22852" spans="5:5" x14ac:dyDescent="0.25">
      <c r="E22852"/>
    </row>
    <row r="22853" spans="5:5" x14ac:dyDescent="0.25">
      <c r="E22853" s="64"/>
    </row>
    <row r="22854" spans="5:5" x14ac:dyDescent="0.25">
      <c r="E22854" s="64"/>
    </row>
    <row r="22855" spans="5:5" x14ac:dyDescent="0.25">
      <c r="E22855"/>
    </row>
    <row r="22856" spans="5:5" x14ac:dyDescent="0.25">
      <c r="E22856" s="64"/>
    </row>
    <row r="22857" spans="5:5" x14ac:dyDescent="0.25">
      <c r="E22857" s="64"/>
    </row>
    <row r="22858" spans="5:5" x14ac:dyDescent="0.25">
      <c r="E22858" s="64"/>
    </row>
    <row r="22859" spans="5:5" x14ac:dyDescent="0.25">
      <c r="E22859" s="64"/>
    </row>
    <row r="22860" spans="5:5" x14ac:dyDescent="0.25">
      <c r="E22860" s="64"/>
    </row>
    <row r="22861" spans="5:5" x14ac:dyDescent="0.25">
      <c r="E22861" s="64"/>
    </row>
    <row r="22862" spans="5:5" x14ac:dyDescent="0.25">
      <c r="E22862" s="64"/>
    </row>
    <row r="22863" spans="5:5" x14ac:dyDescent="0.25">
      <c r="E22863" s="64"/>
    </row>
    <row r="22864" spans="5:5" x14ac:dyDescent="0.25">
      <c r="E22864" s="64"/>
    </row>
    <row r="22865" spans="5:5" x14ac:dyDescent="0.25">
      <c r="E22865" s="64"/>
    </row>
    <row r="22866" spans="5:5" x14ac:dyDescent="0.25">
      <c r="E22866"/>
    </row>
    <row r="22867" spans="5:5" x14ac:dyDescent="0.25">
      <c r="E22867" s="64"/>
    </row>
    <row r="22868" spans="5:5" x14ac:dyDescent="0.25">
      <c r="E22868" s="64"/>
    </row>
    <row r="22869" spans="5:5" x14ac:dyDescent="0.25">
      <c r="E22869" s="64"/>
    </row>
    <row r="22870" spans="5:5" x14ac:dyDescent="0.25">
      <c r="E22870" s="64"/>
    </row>
    <row r="22871" spans="5:5" x14ac:dyDescent="0.25">
      <c r="E22871" s="64"/>
    </row>
    <row r="22872" spans="5:5" x14ac:dyDescent="0.25">
      <c r="E22872" s="64"/>
    </row>
    <row r="22873" spans="5:5" x14ac:dyDescent="0.25">
      <c r="E22873" s="64"/>
    </row>
    <row r="22874" spans="5:5" x14ac:dyDescent="0.25">
      <c r="E22874" s="64"/>
    </row>
    <row r="22875" spans="5:5" x14ac:dyDescent="0.25">
      <c r="E22875" s="64"/>
    </row>
    <row r="22876" spans="5:5" x14ac:dyDescent="0.25">
      <c r="E22876" s="64"/>
    </row>
    <row r="22877" spans="5:5" x14ac:dyDescent="0.25">
      <c r="E22877" s="64"/>
    </row>
    <row r="22878" spans="5:5" x14ac:dyDescent="0.25">
      <c r="E22878"/>
    </row>
    <row r="22879" spans="5:5" x14ac:dyDescent="0.25">
      <c r="E22879" s="64"/>
    </row>
    <row r="22880" spans="5:5" x14ac:dyDescent="0.25">
      <c r="E22880" s="64"/>
    </row>
    <row r="22881" spans="5:5" x14ac:dyDescent="0.25">
      <c r="E22881" s="64"/>
    </row>
    <row r="22882" spans="5:5" x14ac:dyDescent="0.25">
      <c r="E22882" s="64"/>
    </row>
    <row r="22883" spans="5:5" x14ac:dyDescent="0.25">
      <c r="E22883" s="64"/>
    </row>
    <row r="22884" spans="5:5" x14ac:dyDescent="0.25">
      <c r="E22884" s="64"/>
    </row>
    <row r="22885" spans="5:5" x14ac:dyDescent="0.25">
      <c r="E22885" s="64"/>
    </row>
    <row r="22886" spans="5:5" x14ac:dyDescent="0.25">
      <c r="E22886" s="64"/>
    </row>
    <row r="22887" spans="5:5" x14ac:dyDescent="0.25">
      <c r="E22887"/>
    </row>
    <row r="22888" spans="5:5" x14ac:dyDescent="0.25">
      <c r="E22888" s="64"/>
    </row>
    <row r="22889" spans="5:5" x14ac:dyDescent="0.25">
      <c r="E22889" s="64"/>
    </row>
    <row r="22890" spans="5:5" x14ac:dyDescent="0.25">
      <c r="E22890" s="64"/>
    </row>
    <row r="22891" spans="5:5" x14ac:dyDescent="0.25">
      <c r="E22891" s="64"/>
    </row>
    <row r="22892" spans="5:5" x14ac:dyDescent="0.25">
      <c r="E22892" s="64"/>
    </row>
    <row r="22893" spans="5:5" x14ac:dyDescent="0.25">
      <c r="E22893"/>
    </row>
    <row r="22894" spans="5:5" x14ac:dyDescent="0.25">
      <c r="E22894" s="64"/>
    </row>
    <row r="22895" spans="5:5" x14ac:dyDescent="0.25">
      <c r="E22895" s="64"/>
    </row>
    <row r="22896" spans="5:5" x14ac:dyDescent="0.25">
      <c r="E22896" s="64"/>
    </row>
    <row r="22897" spans="5:5" x14ac:dyDescent="0.25">
      <c r="E22897" s="64"/>
    </row>
    <row r="22898" spans="5:5" x14ac:dyDescent="0.25">
      <c r="E22898" s="64"/>
    </row>
    <row r="22899" spans="5:5" x14ac:dyDescent="0.25">
      <c r="E22899" s="64"/>
    </row>
    <row r="22900" spans="5:5" x14ac:dyDescent="0.25">
      <c r="E22900" s="64"/>
    </row>
    <row r="22901" spans="5:5" x14ac:dyDescent="0.25">
      <c r="E22901" s="64"/>
    </row>
    <row r="22902" spans="5:5" x14ac:dyDescent="0.25">
      <c r="E22902" s="64"/>
    </row>
    <row r="22903" spans="5:5" x14ac:dyDescent="0.25">
      <c r="E22903" s="64"/>
    </row>
    <row r="22904" spans="5:5" x14ac:dyDescent="0.25">
      <c r="E22904" s="64"/>
    </row>
    <row r="22905" spans="5:5" x14ac:dyDescent="0.25">
      <c r="E22905" s="64"/>
    </row>
    <row r="22906" spans="5:5" x14ac:dyDescent="0.25">
      <c r="E22906" s="64"/>
    </row>
    <row r="22907" spans="5:5" x14ac:dyDescent="0.25">
      <c r="E22907" s="64"/>
    </row>
    <row r="22908" spans="5:5" x14ac:dyDescent="0.25">
      <c r="E22908" s="64"/>
    </row>
    <row r="22909" spans="5:5" x14ac:dyDescent="0.25">
      <c r="E22909" s="64"/>
    </row>
    <row r="22910" spans="5:5" x14ac:dyDescent="0.25">
      <c r="E22910" s="64"/>
    </row>
    <row r="22911" spans="5:5" x14ac:dyDescent="0.25">
      <c r="E22911" s="64"/>
    </row>
    <row r="22912" spans="5:5" x14ac:dyDescent="0.25">
      <c r="E22912" s="64"/>
    </row>
    <row r="22913" spans="5:5" x14ac:dyDescent="0.25">
      <c r="E22913" s="64"/>
    </row>
    <row r="22914" spans="5:5" x14ac:dyDescent="0.25">
      <c r="E22914" s="64"/>
    </row>
    <row r="22915" spans="5:5" x14ac:dyDescent="0.25">
      <c r="E22915" s="64"/>
    </row>
    <row r="22916" spans="5:5" x14ac:dyDescent="0.25">
      <c r="E22916" s="64"/>
    </row>
    <row r="22917" spans="5:5" x14ac:dyDescent="0.25">
      <c r="E22917"/>
    </row>
    <row r="22918" spans="5:5" x14ac:dyDescent="0.25">
      <c r="E22918" s="64"/>
    </row>
    <row r="22919" spans="5:5" x14ac:dyDescent="0.25">
      <c r="E22919" s="64"/>
    </row>
    <row r="22920" spans="5:5" x14ac:dyDescent="0.25">
      <c r="E22920" s="64"/>
    </row>
    <row r="22921" spans="5:5" x14ac:dyDescent="0.25">
      <c r="E22921" s="64"/>
    </row>
    <row r="22922" spans="5:5" x14ac:dyDescent="0.25">
      <c r="E22922" s="64"/>
    </row>
    <row r="22923" spans="5:5" x14ac:dyDescent="0.25">
      <c r="E22923" s="64"/>
    </row>
    <row r="22924" spans="5:5" x14ac:dyDescent="0.25">
      <c r="E22924" s="64"/>
    </row>
    <row r="22925" spans="5:5" x14ac:dyDescent="0.25">
      <c r="E22925" s="64"/>
    </row>
    <row r="22926" spans="5:5" x14ac:dyDescent="0.25">
      <c r="E22926" s="64"/>
    </row>
    <row r="22927" spans="5:5" x14ac:dyDescent="0.25">
      <c r="E22927" s="64"/>
    </row>
    <row r="22928" spans="5:5" x14ac:dyDescent="0.25">
      <c r="E22928" s="64"/>
    </row>
    <row r="22929" spans="5:5" x14ac:dyDescent="0.25">
      <c r="E22929"/>
    </row>
    <row r="22930" spans="5:5" x14ac:dyDescent="0.25">
      <c r="E22930" s="64"/>
    </row>
    <row r="22931" spans="5:5" x14ac:dyDescent="0.25">
      <c r="E22931" s="64"/>
    </row>
    <row r="22932" spans="5:5" x14ac:dyDescent="0.25">
      <c r="E22932" s="64"/>
    </row>
    <row r="22933" spans="5:5" x14ac:dyDescent="0.25">
      <c r="E22933" s="64"/>
    </row>
    <row r="22934" spans="5:5" x14ac:dyDescent="0.25">
      <c r="E22934" s="64"/>
    </row>
    <row r="22935" spans="5:5" x14ac:dyDescent="0.25">
      <c r="E22935" s="64"/>
    </row>
    <row r="22936" spans="5:5" x14ac:dyDescent="0.25">
      <c r="E22936" s="64"/>
    </row>
    <row r="22937" spans="5:5" x14ac:dyDescent="0.25">
      <c r="E22937" s="64"/>
    </row>
    <row r="22938" spans="5:5" x14ac:dyDescent="0.25">
      <c r="E22938" s="64"/>
    </row>
    <row r="22939" spans="5:5" x14ac:dyDescent="0.25">
      <c r="E22939" s="64"/>
    </row>
    <row r="22940" spans="5:5" x14ac:dyDescent="0.25">
      <c r="E22940" s="64"/>
    </row>
    <row r="22941" spans="5:5" x14ac:dyDescent="0.25">
      <c r="E22941" s="64"/>
    </row>
    <row r="22942" spans="5:5" x14ac:dyDescent="0.25">
      <c r="E22942" s="64"/>
    </row>
    <row r="22943" spans="5:5" x14ac:dyDescent="0.25">
      <c r="E22943" s="64"/>
    </row>
    <row r="22944" spans="5:5" x14ac:dyDescent="0.25">
      <c r="E22944" s="64"/>
    </row>
    <row r="22945" spans="5:5" x14ac:dyDescent="0.25">
      <c r="E22945" s="64"/>
    </row>
    <row r="22946" spans="5:5" x14ac:dyDescent="0.25">
      <c r="E22946" s="64"/>
    </row>
    <row r="22947" spans="5:5" x14ac:dyDescent="0.25">
      <c r="E22947" s="64"/>
    </row>
    <row r="22948" spans="5:5" x14ac:dyDescent="0.25">
      <c r="E22948" s="64"/>
    </row>
    <row r="22949" spans="5:5" x14ac:dyDescent="0.25">
      <c r="E22949" s="64"/>
    </row>
    <row r="22950" spans="5:5" x14ac:dyDescent="0.25">
      <c r="E22950"/>
    </row>
    <row r="22951" spans="5:5" x14ac:dyDescent="0.25">
      <c r="E22951" s="64"/>
    </row>
    <row r="22952" spans="5:5" x14ac:dyDescent="0.25">
      <c r="E22952" s="64"/>
    </row>
    <row r="22953" spans="5:5" x14ac:dyDescent="0.25">
      <c r="E22953" s="64"/>
    </row>
    <row r="22954" spans="5:5" x14ac:dyDescent="0.25">
      <c r="E22954" s="64"/>
    </row>
    <row r="22955" spans="5:5" x14ac:dyDescent="0.25">
      <c r="E22955" s="64"/>
    </row>
    <row r="22956" spans="5:5" x14ac:dyDescent="0.25">
      <c r="E22956" s="64"/>
    </row>
    <row r="22957" spans="5:5" x14ac:dyDescent="0.25">
      <c r="E22957" s="64"/>
    </row>
    <row r="22958" spans="5:5" x14ac:dyDescent="0.25">
      <c r="E22958" s="64"/>
    </row>
    <row r="22959" spans="5:5" x14ac:dyDescent="0.25">
      <c r="E22959" s="64"/>
    </row>
    <row r="22960" spans="5:5" x14ac:dyDescent="0.25">
      <c r="E22960" s="64"/>
    </row>
    <row r="22961" spans="5:5" x14ac:dyDescent="0.25">
      <c r="E22961" s="64"/>
    </row>
    <row r="22962" spans="5:5" x14ac:dyDescent="0.25">
      <c r="E22962" s="64"/>
    </row>
    <row r="22963" spans="5:5" x14ac:dyDescent="0.25">
      <c r="E22963" s="64"/>
    </row>
    <row r="22964" spans="5:5" x14ac:dyDescent="0.25">
      <c r="E22964"/>
    </row>
    <row r="22965" spans="5:5" x14ac:dyDescent="0.25">
      <c r="E22965" s="64"/>
    </row>
    <row r="22966" spans="5:5" x14ac:dyDescent="0.25">
      <c r="E22966" s="64"/>
    </row>
    <row r="22967" spans="5:5" x14ac:dyDescent="0.25">
      <c r="E22967" s="64"/>
    </row>
    <row r="22968" spans="5:5" x14ac:dyDescent="0.25">
      <c r="E22968"/>
    </row>
    <row r="22969" spans="5:5" x14ac:dyDescent="0.25">
      <c r="E22969" s="64"/>
    </row>
    <row r="22970" spans="5:5" x14ac:dyDescent="0.25">
      <c r="E22970" s="64"/>
    </row>
    <row r="22971" spans="5:5" x14ac:dyDescent="0.25">
      <c r="E22971" s="64"/>
    </row>
    <row r="22972" spans="5:5" x14ac:dyDescent="0.25">
      <c r="E22972" s="64"/>
    </row>
    <row r="22973" spans="5:5" x14ac:dyDescent="0.25">
      <c r="E22973" s="64"/>
    </row>
    <row r="22974" spans="5:5" x14ac:dyDescent="0.25">
      <c r="E22974" s="64"/>
    </row>
    <row r="22975" spans="5:5" x14ac:dyDescent="0.25">
      <c r="E22975" s="64"/>
    </row>
    <row r="22976" spans="5:5" x14ac:dyDescent="0.25">
      <c r="E22976" s="64"/>
    </row>
    <row r="22977" spans="5:5" x14ac:dyDescent="0.25">
      <c r="E22977" s="64"/>
    </row>
    <row r="22978" spans="5:5" x14ac:dyDescent="0.25">
      <c r="E22978" s="64"/>
    </row>
    <row r="22979" spans="5:5" x14ac:dyDescent="0.25">
      <c r="E22979" s="64"/>
    </row>
    <row r="22980" spans="5:5" x14ac:dyDescent="0.25">
      <c r="E22980" s="64"/>
    </row>
    <row r="22981" spans="5:5" x14ac:dyDescent="0.25">
      <c r="E22981" s="64"/>
    </row>
    <row r="22982" spans="5:5" x14ac:dyDescent="0.25">
      <c r="E22982" s="64"/>
    </row>
    <row r="22983" spans="5:5" x14ac:dyDescent="0.25">
      <c r="E22983"/>
    </row>
    <row r="22984" spans="5:5" x14ac:dyDescent="0.25">
      <c r="E22984" s="64"/>
    </row>
    <row r="22985" spans="5:5" x14ac:dyDescent="0.25">
      <c r="E22985" s="64"/>
    </row>
    <row r="22986" spans="5:5" x14ac:dyDescent="0.25">
      <c r="E22986"/>
    </row>
    <row r="22987" spans="5:5" x14ac:dyDescent="0.25">
      <c r="E22987" s="64"/>
    </row>
    <row r="22988" spans="5:5" x14ac:dyDescent="0.25">
      <c r="E22988" s="64"/>
    </row>
    <row r="22989" spans="5:5" x14ac:dyDescent="0.25">
      <c r="E22989" s="64"/>
    </row>
    <row r="22990" spans="5:5" x14ac:dyDescent="0.25">
      <c r="E22990" s="64"/>
    </row>
    <row r="22991" spans="5:5" x14ac:dyDescent="0.25">
      <c r="E22991" s="64"/>
    </row>
    <row r="22992" spans="5:5" x14ac:dyDescent="0.25">
      <c r="E22992"/>
    </row>
    <row r="22993" spans="5:5" x14ac:dyDescent="0.25">
      <c r="E22993" s="64"/>
    </row>
    <row r="22994" spans="5:5" x14ac:dyDescent="0.25">
      <c r="E22994" s="64"/>
    </row>
    <row r="22995" spans="5:5" x14ac:dyDescent="0.25">
      <c r="E22995" s="64"/>
    </row>
    <row r="22996" spans="5:5" x14ac:dyDescent="0.25">
      <c r="E22996" s="64"/>
    </row>
    <row r="22997" spans="5:5" x14ac:dyDescent="0.25">
      <c r="E22997"/>
    </row>
    <row r="22998" spans="5:5" x14ac:dyDescent="0.25">
      <c r="E22998" s="64"/>
    </row>
    <row r="22999" spans="5:5" x14ac:dyDescent="0.25">
      <c r="E22999" s="64"/>
    </row>
    <row r="23000" spans="5:5" x14ac:dyDescent="0.25">
      <c r="E23000" s="64"/>
    </row>
    <row r="23001" spans="5:5" x14ac:dyDescent="0.25">
      <c r="E23001" s="64"/>
    </row>
    <row r="23002" spans="5:5" x14ac:dyDescent="0.25">
      <c r="E23002" s="64"/>
    </row>
    <row r="23003" spans="5:5" x14ac:dyDescent="0.25">
      <c r="E23003" s="64"/>
    </row>
    <row r="23004" spans="5:5" x14ac:dyDescent="0.25">
      <c r="E23004" s="64"/>
    </row>
    <row r="23005" spans="5:5" x14ac:dyDescent="0.25">
      <c r="E23005" s="64"/>
    </row>
    <row r="23006" spans="5:5" x14ac:dyDescent="0.25">
      <c r="E23006" s="64"/>
    </row>
    <row r="23007" spans="5:5" x14ac:dyDescent="0.25">
      <c r="E23007" s="64"/>
    </row>
    <row r="23008" spans="5:5" x14ac:dyDescent="0.25">
      <c r="E23008" s="64"/>
    </row>
    <row r="23009" spans="5:5" x14ac:dyDescent="0.25">
      <c r="E23009" s="64"/>
    </row>
    <row r="23010" spans="5:5" x14ac:dyDescent="0.25">
      <c r="E23010" s="64"/>
    </row>
    <row r="23011" spans="5:5" x14ac:dyDescent="0.25">
      <c r="E23011" s="64"/>
    </row>
    <row r="23012" spans="5:5" x14ac:dyDescent="0.25">
      <c r="E23012" s="64"/>
    </row>
    <row r="23013" spans="5:5" x14ac:dyDescent="0.25">
      <c r="E23013" s="64"/>
    </row>
    <row r="23014" spans="5:5" x14ac:dyDescent="0.25">
      <c r="E23014" s="64"/>
    </row>
    <row r="23015" spans="5:5" x14ac:dyDescent="0.25">
      <c r="E23015" s="64"/>
    </row>
    <row r="23016" spans="5:5" x14ac:dyDescent="0.25">
      <c r="E23016" s="64"/>
    </row>
    <row r="23017" spans="5:5" x14ac:dyDescent="0.25">
      <c r="E23017"/>
    </row>
    <row r="23018" spans="5:5" x14ac:dyDescent="0.25">
      <c r="E23018" s="64"/>
    </row>
    <row r="23019" spans="5:5" x14ac:dyDescent="0.25">
      <c r="E23019" s="64"/>
    </row>
    <row r="23020" spans="5:5" x14ac:dyDescent="0.25">
      <c r="E23020" s="64"/>
    </row>
    <row r="23021" spans="5:5" x14ac:dyDescent="0.25">
      <c r="E23021" s="64"/>
    </row>
    <row r="23022" spans="5:5" x14ac:dyDescent="0.25">
      <c r="E23022" s="64"/>
    </row>
    <row r="23023" spans="5:5" x14ac:dyDescent="0.25">
      <c r="E23023" s="64"/>
    </row>
    <row r="23024" spans="5:5" x14ac:dyDescent="0.25">
      <c r="E23024" s="64"/>
    </row>
    <row r="23025" spans="5:5" x14ac:dyDescent="0.25">
      <c r="E23025" s="64"/>
    </row>
    <row r="23026" spans="5:5" x14ac:dyDescent="0.25">
      <c r="E23026"/>
    </row>
    <row r="23027" spans="5:5" x14ac:dyDescent="0.25">
      <c r="E23027" s="64"/>
    </row>
    <row r="23028" spans="5:5" x14ac:dyDescent="0.25">
      <c r="E23028" s="64"/>
    </row>
    <row r="23029" spans="5:5" x14ac:dyDescent="0.25">
      <c r="E23029" s="64"/>
    </row>
    <row r="23030" spans="5:5" x14ac:dyDescent="0.25">
      <c r="E23030"/>
    </row>
    <row r="23031" spans="5:5" x14ac:dyDescent="0.25">
      <c r="E23031" s="64"/>
    </row>
    <row r="23032" spans="5:5" x14ac:dyDescent="0.25">
      <c r="E23032" s="64"/>
    </row>
    <row r="23033" spans="5:5" x14ac:dyDescent="0.25">
      <c r="E23033" s="64"/>
    </row>
    <row r="23034" spans="5:5" x14ac:dyDescent="0.25">
      <c r="E23034" s="64"/>
    </row>
    <row r="23035" spans="5:5" x14ac:dyDescent="0.25">
      <c r="E23035" s="64"/>
    </row>
    <row r="23036" spans="5:5" x14ac:dyDescent="0.25">
      <c r="E23036" s="64"/>
    </row>
    <row r="23037" spans="5:5" x14ac:dyDescent="0.25">
      <c r="E23037" s="64"/>
    </row>
    <row r="23038" spans="5:5" x14ac:dyDescent="0.25">
      <c r="E23038" s="64"/>
    </row>
    <row r="23039" spans="5:5" x14ac:dyDescent="0.25">
      <c r="E23039" s="64"/>
    </row>
    <row r="23040" spans="5:5" x14ac:dyDescent="0.25">
      <c r="E23040" s="64"/>
    </row>
    <row r="23041" spans="5:5" x14ac:dyDescent="0.25">
      <c r="E23041" s="64"/>
    </row>
    <row r="23042" spans="5:5" x14ac:dyDescent="0.25">
      <c r="E23042" s="64"/>
    </row>
    <row r="23043" spans="5:5" x14ac:dyDescent="0.25">
      <c r="E23043"/>
    </row>
    <row r="23044" spans="5:5" x14ac:dyDescent="0.25">
      <c r="E23044" s="64"/>
    </row>
    <row r="23045" spans="5:5" x14ac:dyDescent="0.25">
      <c r="E23045" s="64"/>
    </row>
    <row r="23046" spans="5:5" x14ac:dyDescent="0.25">
      <c r="E23046"/>
    </row>
    <row r="23047" spans="5:5" x14ac:dyDescent="0.25">
      <c r="E23047" s="64"/>
    </row>
    <row r="23048" spans="5:5" x14ac:dyDescent="0.25">
      <c r="E23048" s="64"/>
    </row>
    <row r="23049" spans="5:5" x14ac:dyDescent="0.25">
      <c r="E23049" s="64"/>
    </row>
    <row r="23050" spans="5:5" x14ac:dyDescent="0.25">
      <c r="E23050" s="64"/>
    </row>
    <row r="23051" spans="5:5" x14ac:dyDescent="0.25">
      <c r="E23051" s="64"/>
    </row>
    <row r="23052" spans="5:5" x14ac:dyDescent="0.25">
      <c r="E23052" s="64"/>
    </row>
    <row r="23053" spans="5:5" x14ac:dyDescent="0.25">
      <c r="E23053" s="64"/>
    </row>
    <row r="23054" spans="5:5" x14ac:dyDescent="0.25">
      <c r="E23054" s="64"/>
    </row>
    <row r="23055" spans="5:5" x14ac:dyDescent="0.25">
      <c r="E23055" s="64"/>
    </row>
    <row r="23056" spans="5:5" x14ac:dyDescent="0.25">
      <c r="E23056" s="64"/>
    </row>
    <row r="23057" spans="5:5" x14ac:dyDescent="0.25">
      <c r="E23057" s="64"/>
    </row>
    <row r="23058" spans="5:5" x14ac:dyDescent="0.25">
      <c r="E23058" s="64"/>
    </row>
    <row r="23059" spans="5:5" x14ac:dyDescent="0.25">
      <c r="E23059" s="64"/>
    </row>
    <row r="23060" spans="5:5" x14ac:dyDescent="0.25">
      <c r="E23060" s="64"/>
    </row>
    <row r="23061" spans="5:5" x14ac:dyDescent="0.25">
      <c r="E23061" s="64"/>
    </row>
    <row r="23062" spans="5:5" x14ac:dyDescent="0.25">
      <c r="E23062" s="64"/>
    </row>
    <row r="23063" spans="5:5" x14ac:dyDescent="0.25">
      <c r="E23063" s="64"/>
    </row>
    <row r="23064" spans="5:5" x14ac:dyDescent="0.25">
      <c r="E23064" s="64"/>
    </row>
    <row r="23065" spans="5:5" x14ac:dyDescent="0.25">
      <c r="E23065" s="64"/>
    </row>
    <row r="23066" spans="5:5" x14ac:dyDescent="0.25">
      <c r="E23066" s="64"/>
    </row>
    <row r="23067" spans="5:5" x14ac:dyDescent="0.25">
      <c r="E23067" s="64"/>
    </row>
    <row r="23068" spans="5:5" x14ac:dyDescent="0.25">
      <c r="E23068" s="64"/>
    </row>
    <row r="23069" spans="5:5" x14ac:dyDescent="0.25">
      <c r="E23069" s="64"/>
    </row>
    <row r="23070" spans="5:5" x14ac:dyDescent="0.25">
      <c r="E23070"/>
    </row>
    <row r="23071" spans="5:5" x14ac:dyDescent="0.25">
      <c r="E23071" s="64"/>
    </row>
    <row r="23072" spans="5:5" x14ac:dyDescent="0.25">
      <c r="E23072" s="64"/>
    </row>
    <row r="23073" spans="5:5" x14ac:dyDescent="0.25">
      <c r="E23073" s="64"/>
    </row>
    <row r="23074" spans="5:5" x14ac:dyDescent="0.25">
      <c r="E23074" s="64"/>
    </row>
    <row r="23075" spans="5:5" x14ac:dyDescent="0.25">
      <c r="E23075" s="64"/>
    </row>
    <row r="23076" spans="5:5" x14ac:dyDescent="0.25">
      <c r="E23076"/>
    </row>
    <row r="23077" spans="5:5" x14ac:dyDescent="0.25">
      <c r="E23077" s="64"/>
    </row>
    <row r="23078" spans="5:5" x14ac:dyDescent="0.25">
      <c r="E23078" s="64"/>
    </row>
    <row r="23079" spans="5:5" x14ac:dyDescent="0.25">
      <c r="E23079" s="64"/>
    </row>
    <row r="23080" spans="5:5" x14ac:dyDescent="0.25">
      <c r="E23080" s="64"/>
    </row>
    <row r="23081" spans="5:5" x14ac:dyDescent="0.25">
      <c r="E23081" s="64"/>
    </row>
    <row r="23082" spans="5:5" x14ac:dyDescent="0.25">
      <c r="E23082" s="64"/>
    </row>
    <row r="23083" spans="5:5" x14ac:dyDescent="0.25">
      <c r="E23083" s="64"/>
    </row>
    <row r="23084" spans="5:5" x14ac:dyDescent="0.25">
      <c r="E23084" s="64"/>
    </row>
    <row r="23085" spans="5:5" x14ac:dyDescent="0.25">
      <c r="E23085" s="64"/>
    </row>
    <row r="23086" spans="5:5" x14ac:dyDescent="0.25">
      <c r="E23086" s="64"/>
    </row>
    <row r="23087" spans="5:5" x14ac:dyDescent="0.25">
      <c r="E23087" s="64"/>
    </row>
    <row r="23088" spans="5:5" x14ac:dyDescent="0.25">
      <c r="E23088" s="64"/>
    </row>
    <row r="23089" spans="5:5" x14ac:dyDescent="0.25">
      <c r="E23089" s="64"/>
    </row>
    <row r="23090" spans="5:5" x14ac:dyDescent="0.25">
      <c r="E23090" s="64"/>
    </row>
    <row r="23091" spans="5:5" x14ac:dyDescent="0.25">
      <c r="E23091" s="64"/>
    </row>
    <row r="23092" spans="5:5" x14ac:dyDescent="0.25">
      <c r="E23092" s="64"/>
    </row>
    <row r="23093" spans="5:5" x14ac:dyDescent="0.25">
      <c r="E23093" s="64"/>
    </row>
    <row r="23094" spans="5:5" x14ac:dyDescent="0.25">
      <c r="E23094"/>
    </row>
    <row r="23095" spans="5:5" x14ac:dyDescent="0.25">
      <c r="E23095" s="64"/>
    </row>
    <row r="23096" spans="5:5" x14ac:dyDescent="0.25">
      <c r="E23096" s="64"/>
    </row>
    <row r="23097" spans="5:5" x14ac:dyDescent="0.25">
      <c r="E23097" s="64"/>
    </row>
    <row r="23098" spans="5:5" x14ac:dyDescent="0.25">
      <c r="E23098" s="64"/>
    </row>
    <row r="23099" spans="5:5" x14ac:dyDescent="0.25">
      <c r="E23099" s="64"/>
    </row>
    <row r="23100" spans="5:5" x14ac:dyDescent="0.25">
      <c r="E23100" s="64"/>
    </row>
    <row r="23101" spans="5:5" x14ac:dyDescent="0.25">
      <c r="E23101" s="64"/>
    </row>
    <row r="23102" spans="5:5" x14ac:dyDescent="0.25">
      <c r="E23102" s="64"/>
    </row>
    <row r="23103" spans="5:5" x14ac:dyDescent="0.25">
      <c r="E23103" s="64"/>
    </row>
    <row r="23104" spans="5:5" x14ac:dyDescent="0.25">
      <c r="E23104" s="64"/>
    </row>
    <row r="23105" spans="5:5" x14ac:dyDescent="0.25">
      <c r="E23105" s="64"/>
    </row>
    <row r="23106" spans="5:5" x14ac:dyDescent="0.25">
      <c r="E23106" s="64"/>
    </row>
    <row r="23107" spans="5:5" x14ac:dyDescent="0.25">
      <c r="E23107" s="64"/>
    </row>
    <row r="23108" spans="5:5" x14ac:dyDescent="0.25">
      <c r="E23108" s="64"/>
    </row>
    <row r="23109" spans="5:5" x14ac:dyDescent="0.25">
      <c r="E23109" s="64"/>
    </row>
    <row r="23110" spans="5:5" x14ac:dyDescent="0.25">
      <c r="E23110" s="64"/>
    </row>
    <row r="23111" spans="5:5" x14ac:dyDescent="0.25">
      <c r="E23111" s="64"/>
    </row>
    <row r="23112" spans="5:5" x14ac:dyDescent="0.25">
      <c r="E23112" s="64"/>
    </row>
    <row r="23113" spans="5:5" x14ac:dyDescent="0.25">
      <c r="E23113" s="64"/>
    </row>
    <row r="23114" spans="5:5" x14ac:dyDescent="0.25">
      <c r="E23114" s="64"/>
    </row>
    <row r="23115" spans="5:5" x14ac:dyDescent="0.25">
      <c r="E23115" s="64"/>
    </row>
    <row r="23116" spans="5:5" x14ac:dyDescent="0.25">
      <c r="E23116" s="64"/>
    </row>
    <row r="23117" spans="5:5" x14ac:dyDescent="0.25">
      <c r="E23117" s="64"/>
    </row>
    <row r="23118" spans="5:5" x14ac:dyDescent="0.25">
      <c r="E23118" s="64"/>
    </row>
    <row r="23119" spans="5:5" x14ac:dyDescent="0.25">
      <c r="E23119" s="64"/>
    </row>
    <row r="23120" spans="5:5" x14ac:dyDescent="0.25">
      <c r="E23120" s="64"/>
    </row>
    <row r="23121" spans="5:5" x14ac:dyDescent="0.25">
      <c r="E23121" s="64"/>
    </row>
    <row r="23122" spans="5:5" x14ac:dyDescent="0.25">
      <c r="E23122" s="64"/>
    </row>
    <row r="23123" spans="5:5" x14ac:dyDescent="0.25">
      <c r="E23123" s="64"/>
    </row>
    <row r="23124" spans="5:5" x14ac:dyDescent="0.25">
      <c r="E23124" s="64"/>
    </row>
    <row r="23125" spans="5:5" x14ac:dyDescent="0.25">
      <c r="E23125" s="64"/>
    </row>
    <row r="23126" spans="5:5" x14ac:dyDescent="0.25">
      <c r="E23126"/>
    </row>
    <row r="23127" spans="5:5" x14ac:dyDescent="0.25">
      <c r="E23127" s="64"/>
    </row>
    <row r="23128" spans="5:5" x14ac:dyDescent="0.25">
      <c r="E23128" s="64"/>
    </row>
    <row r="23129" spans="5:5" x14ac:dyDescent="0.25">
      <c r="E23129" s="64"/>
    </row>
    <row r="23130" spans="5:5" x14ac:dyDescent="0.25">
      <c r="E23130" s="64"/>
    </row>
    <row r="23131" spans="5:5" x14ac:dyDescent="0.25">
      <c r="E23131" s="64"/>
    </row>
    <row r="23132" spans="5:5" x14ac:dyDescent="0.25">
      <c r="E23132" s="64"/>
    </row>
    <row r="23133" spans="5:5" x14ac:dyDescent="0.25">
      <c r="E23133" s="64"/>
    </row>
    <row r="23134" spans="5:5" x14ac:dyDescent="0.25">
      <c r="E23134" s="64"/>
    </row>
    <row r="23135" spans="5:5" x14ac:dyDescent="0.25">
      <c r="E23135" s="64"/>
    </row>
    <row r="23136" spans="5:5" x14ac:dyDescent="0.25">
      <c r="E23136" s="64"/>
    </row>
    <row r="23137" spans="5:5" x14ac:dyDescent="0.25">
      <c r="E23137" s="64"/>
    </row>
    <row r="23138" spans="5:5" x14ac:dyDescent="0.25">
      <c r="E23138" s="64"/>
    </row>
    <row r="23139" spans="5:5" x14ac:dyDescent="0.25">
      <c r="E23139" s="64"/>
    </row>
    <row r="23140" spans="5:5" x14ac:dyDescent="0.25">
      <c r="E23140" s="64"/>
    </row>
    <row r="23141" spans="5:5" x14ac:dyDescent="0.25">
      <c r="E23141" s="64"/>
    </row>
    <row r="23142" spans="5:5" x14ac:dyDescent="0.25">
      <c r="E23142" s="64"/>
    </row>
    <row r="23143" spans="5:5" x14ac:dyDescent="0.25">
      <c r="E23143" s="64"/>
    </row>
    <row r="23144" spans="5:5" x14ac:dyDescent="0.25">
      <c r="E23144" s="64"/>
    </row>
    <row r="23145" spans="5:5" x14ac:dyDescent="0.25">
      <c r="E23145" s="64"/>
    </row>
    <row r="23146" spans="5:5" x14ac:dyDescent="0.25">
      <c r="E23146" s="64"/>
    </row>
    <row r="23147" spans="5:5" x14ac:dyDescent="0.25">
      <c r="E23147" s="64"/>
    </row>
    <row r="23148" spans="5:5" x14ac:dyDescent="0.25">
      <c r="E23148" s="64"/>
    </row>
    <row r="23149" spans="5:5" x14ac:dyDescent="0.25">
      <c r="E23149"/>
    </row>
    <row r="23150" spans="5:5" x14ac:dyDescent="0.25">
      <c r="E23150" s="64"/>
    </row>
    <row r="23151" spans="5:5" x14ac:dyDescent="0.25">
      <c r="E23151" s="64"/>
    </row>
    <row r="23152" spans="5:5" x14ac:dyDescent="0.25">
      <c r="E23152" s="64"/>
    </row>
    <row r="23153" spans="5:5" x14ac:dyDescent="0.25">
      <c r="E23153" s="64"/>
    </row>
    <row r="23154" spans="5:5" x14ac:dyDescent="0.25">
      <c r="E23154" s="64"/>
    </row>
    <row r="23155" spans="5:5" x14ac:dyDescent="0.25">
      <c r="E23155" s="64"/>
    </row>
    <row r="23156" spans="5:5" x14ac:dyDescent="0.25">
      <c r="E23156" s="64"/>
    </row>
    <row r="23157" spans="5:5" x14ac:dyDescent="0.25">
      <c r="E23157" s="64"/>
    </row>
    <row r="23158" spans="5:5" x14ac:dyDescent="0.25">
      <c r="E23158" s="64"/>
    </row>
    <row r="23159" spans="5:5" x14ac:dyDescent="0.25">
      <c r="E23159" s="64"/>
    </row>
    <row r="23160" spans="5:5" x14ac:dyDescent="0.25">
      <c r="E23160" s="64"/>
    </row>
    <row r="23161" spans="5:5" x14ac:dyDescent="0.25">
      <c r="E23161" s="64"/>
    </row>
    <row r="23162" spans="5:5" x14ac:dyDescent="0.25">
      <c r="E23162" s="64"/>
    </row>
    <row r="23163" spans="5:5" x14ac:dyDescent="0.25">
      <c r="E23163" s="64"/>
    </row>
    <row r="23164" spans="5:5" x14ac:dyDescent="0.25">
      <c r="E23164" s="64"/>
    </row>
    <row r="23165" spans="5:5" x14ac:dyDescent="0.25">
      <c r="E23165" s="64"/>
    </row>
    <row r="23166" spans="5:5" x14ac:dyDescent="0.25">
      <c r="E23166" s="64"/>
    </row>
    <row r="23167" spans="5:5" x14ac:dyDescent="0.25">
      <c r="E23167" s="64"/>
    </row>
    <row r="23168" spans="5:5" x14ac:dyDescent="0.25">
      <c r="E23168" s="64"/>
    </row>
    <row r="23169" spans="5:5" x14ac:dyDescent="0.25">
      <c r="E23169" s="64"/>
    </row>
    <row r="23170" spans="5:5" x14ac:dyDescent="0.25">
      <c r="E23170" s="64"/>
    </row>
    <row r="23171" spans="5:5" x14ac:dyDescent="0.25">
      <c r="E23171" s="64"/>
    </row>
    <row r="23172" spans="5:5" x14ac:dyDescent="0.25">
      <c r="E23172" s="64"/>
    </row>
    <row r="23173" spans="5:5" x14ac:dyDescent="0.25">
      <c r="E23173" s="64"/>
    </row>
    <row r="23174" spans="5:5" x14ac:dyDescent="0.25">
      <c r="E23174" s="64"/>
    </row>
    <row r="23175" spans="5:5" x14ac:dyDescent="0.25">
      <c r="E23175" s="64"/>
    </row>
    <row r="23176" spans="5:5" x14ac:dyDescent="0.25">
      <c r="E23176" s="64"/>
    </row>
    <row r="23177" spans="5:5" x14ac:dyDescent="0.25">
      <c r="E23177" s="64"/>
    </row>
    <row r="23178" spans="5:5" x14ac:dyDescent="0.25">
      <c r="E23178"/>
    </row>
    <row r="23179" spans="5:5" x14ac:dyDescent="0.25">
      <c r="E23179" s="64"/>
    </row>
    <row r="23180" spans="5:5" x14ac:dyDescent="0.25">
      <c r="E23180" s="64"/>
    </row>
    <row r="23181" spans="5:5" x14ac:dyDescent="0.25">
      <c r="E23181" s="64"/>
    </row>
    <row r="23182" spans="5:5" x14ac:dyDescent="0.25">
      <c r="E23182" s="64"/>
    </row>
    <row r="23183" spans="5:5" x14ac:dyDescent="0.25">
      <c r="E23183" s="64"/>
    </row>
    <row r="23184" spans="5:5" x14ac:dyDescent="0.25">
      <c r="E23184" s="64"/>
    </row>
    <row r="23185" spans="5:5" x14ac:dyDescent="0.25">
      <c r="E23185" s="64"/>
    </row>
    <row r="23186" spans="5:5" x14ac:dyDescent="0.25">
      <c r="E23186" s="64"/>
    </row>
    <row r="23187" spans="5:5" x14ac:dyDescent="0.25">
      <c r="E23187" s="64"/>
    </row>
    <row r="23188" spans="5:5" x14ac:dyDescent="0.25">
      <c r="E23188" s="64"/>
    </row>
    <row r="23189" spans="5:5" x14ac:dyDescent="0.25">
      <c r="E23189" s="64"/>
    </row>
    <row r="23190" spans="5:5" x14ac:dyDescent="0.25">
      <c r="E23190" s="64"/>
    </row>
    <row r="23191" spans="5:5" x14ac:dyDescent="0.25">
      <c r="E23191" s="64"/>
    </row>
    <row r="23192" spans="5:5" x14ac:dyDescent="0.25">
      <c r="E23192" s="64"/>
    </row>
    <row r="23193" spans="5:5" x14ac:dyDescent="0.25">
      <c r="E23193" s="64"/>
    </row>
    <row r="23194" spans="5:5" x14ac:dyDescent="0.25">
      <c r="E23194" s="64"/>
    </row>
    <row r="23195" spans="5:5" x14ac:dyDescent="0.25">
      <c r="E23195" s="64"/>
    </row>
    <row r="23196" spans="5:5" x14ac:dyDescent="0.25">
      <c r="E23196" s="64"/>
    </row>
    <row r="23197" spans="5:5" x14ac:dyDescent="0.25">
      <c r="E23197"/>
    </row>
    <row r="23198" spans="5:5" x14ac:dyDescent="0.25">
      <c r="E23198" s="64"/>
    </row>
    <row r="23199" spans="5:5" x14ac:dyDescent="0.25">
      <c r="E23199" s="64"/>
    </row>
    <row r="23200" spans="5:5" x14ac:dyDescent="0.25">
      <c r="E23200"/>
    </row>
    <row r="23201" spans="5:5" x14ac:dyDescent="0.25">
      <c r="E23201" s="64"/>
    </row>
    <row r="23202" spans="5:5" x14ac:dyDescent="0.25">
      <c r="E23202" s="64"/>
    </row>
    <row r="23203" spans="5:5" x14ac:dyDescent="0.25">
      <c r="E23203" s="64"/>
    </row>
    <row r="23204" spans="5:5" x14ac:dyDescent="0.25">
      <c r="E23204" s="64"/>
    </row>
    <row r="23205" spans="5:5" x14ac:dyDescent="0.25">
      <c r="E23205" s="64"/>
    </row>
    <row r="23206" spans="5:5" x14ac:dyDescent="0.25">
      <c r="E23206" s="64"/>
    </row>
    <row r="23207" spans="5:5" x14ac:dyDescent="0.25">
      <c r="E23207" s="64"/>
    </row>
    <row r="23208" spans="5:5" x14ac:dyDescent="0.25">
      <c r="E23208" s="64"/>
    </row>
    <row r="23209" spans="5:5" x14ac:dyDescent="0.25">
      <c r="E23209" s="64"/>
    </row>
    <row r="23210" spans="5:5" x14ac:dyDescent="0.25">
      <c r="E23210" s="64"/>
    </row>
    <row r="23211" spans="5:5" x14ac:dyDescent="0.25">
      <c r="E23211" s="64"/>
    </row>
    <row r="23212" spans="5:5" x14ac:dyDescent="0.25">
      <c r="E23212" s="64"/>
    </row>
    <row r="23213" spans="5:5" x14ac:dyDescent="0.25">
      <c r="E23213" s="64"/>
    </row>
    <row r="23214" spans="5:5" x14ac:dyDescent="0.25">
      <c r="E23214" s="64"/>
    </row>
    <row r="23215" spans="5:5" x14ac:dyDescent="0.25">
      <c r="E23215" s="64"/>
    </row>
    <row r="23216" spans="5:5" x14ac:dyDescent="0.25">
      <c r="E23216"/>
    </row>
    <row r="23217" spans="5:5" x14ac:dyDescent="0.25">
      <c r="E23217" s="64"/>
    </row>
    <row r="23218" spans="5:5" x14ac:dyDescent="0.25">
      <c r="E23218" s="64"/>
    </row>
    <row r="23219" spans="5:5" x14ac:dyDescent="0.25">
      <c r="E23219" s="64"/>
    </row>
    <row r="23220" spans="5:5" x14ac:dyDescent="0.25">
      <c r="E23220" s="64"/>
    </row>
    <row r="23221" spans="5:5" x14ac:dyDescent="0.25">
      <c r="E23221" s="64"/>
    </row>
    <row r="23222" spans="5:5" x14ac:dyDescent="0.25">
      <c r="E23222" s="64"/>
    </row>
    <row r="23223" spans="5:5" x14ac:dyDescent="0.25">
      <c r="E23223" s="64"/>
    </row>
    <row r="23224" spans="5:5" x14ac:dyDescent="0.25">
      <c r="E23224" s="64"/>
    </row>
    <row r="23225" spans="5:5" x14ac:dyDescent="0.25">
      <c r="E23225"/>
    </row>
    <row r="23226" spans="5:5" x14ac:dyDescent="0.25">
      <c r="E23226"/>
    </row>
    <row r="23227" spans="5:5" x14ac:dyDescent="0.25">
      <c r="E23227" s="64"/>
    </row>
    <row r="23228" spans="5:5" x14ac:dyDescent="0.25">
      <c r="E23228"/>
    </row>
    <row r="23229" spans="5:5" x14ac:dyDescent="0.25">
      <c r="E23229" s="64"/>
    </row>
    <row r="23230" spans="5:5" x14ac:dyDescent="0.25">
      <c r="E23230" s="64"/>
    </row>
    <row r="23231" spans="5:5" x14ac:dyDescent="0.25">
      <c r="E23231" s="64"/>
    </row>
    <row r="23232" spans="5:5" x14ac:dyDescent="0.25">
      <c r="E23232" s="64"/>
    </row>
    <row r="23233" spans="5:5" x14ac:dyDescent="0.25">
      <c r="E23233" s="64"/>
    </row>
    <row r="23234" spans="5:5" x14ac:dyDescent="0.25">
      <c r="E23234" s="64"/>
    </row>
    <row r="23235" spans="5:5" x14ac:dyDescent="0.25">
      <c r="E23235" s="64"/>
    </row>
    <row r="23236" spans="5:5" x14ac:dyDescent="0.25">
      <c r="E23236" s="64"/>
    </row>
    <row r="23237" spans="5:5" x14ac:dyDescent="0.25">
      <c r="E23237" s="64"/>
    </row>
    <row r="23238" spans="5:5" x14ac:dyDescent="0.25">
      <c r="E23238" s="64"/>
    </row>
    <row r="23239" spans="5:5" x14ac:dyDescent="0.25">
      <c r="E23239" s="64"/>
    </row>
    <row r="23240" spans="5:5" x14ac:dyDescent="0.25">
      <c r="E23240" s="64"/>
    </row>
    <row r="23241" spans="5:5" x14ac:dyDescent="0.25">
      <c r="E23241" s="64"/>
    </row>
    <row r="23242" spans="5:5" x14ac:dyDescent="0.25">
      <c r="E23242" s="64"/>
    </row>
    <row r="23243" spans="5:5" x14ac:dyDescent="0.25">
      <c r="E23243"/>
    </row>
    <row r="23244" spans="5:5" x14ac:dyDescent="0.25">
      <c r="E23244" s="64"/>
    </row>
    <row r="23245" spans="5:5" x14ac:dyDescent="0.25">
      <c r="E23245" s="64"/>
    </row>
    <row r="23246" spans="5:5" x14ac:dyDescent="0.25">
      <c r="E23246" s="64"/>
    </row>
    <row r="23247" spans="5:5" x14ac:dyDescent="0.25">
      <c r="E23247" s="64"/>
    </row>
    <row r="23248" spans="5:5" x14ac:dyDescent="0.25">
      <c r="E23248" s="64"/>
    </row>
    <row r="23249" spans="5:5" x14ac:dyDescent="0.25">
      <c r="E23249" s="64"/>
    </row>
    <row r="23250" spans="5:5" x14ac:dyDescent="0.25">
      <c r="E23250" s="64"/>
    </row>
    <row r="23251" spans="5:5" x14ac:dyDescent="0.25">
      <c r="E23251" s="64"/>
    </row>
    <row r="23252" spans="5:5" x14ac:dyDescent="0.25">
      <c r="E23252" s="64"/>
    </row>
    <row r="23253" spans="5:5" x14ac:dyDescent="0.25">
      <c r="E23253" s="64"/>
    </row>
    <row r="23254" spans="5:5" x14ac:dyDescent="0.25">
      <c r="E23254" s="64"/>
    </row>
    <row r="23255" spans="5:5" x14ac:dyDescent="0.25">
      <c r="E23255" s="64"/>
    </row>
    <row r="23256" spans="5:5" x14ac:dyDescent="0.25">
      <c r="E23256" s="64"/>
    </row>
    <row r="23257" spans="5:5" x14ac:dyDescent="0.25">
      <c r="E23257" s="64"/>
    </row>
    <row r="23258" spans="5:5" x14ac:dyDescent="0.25">
      <c r="E23258" s="64"/>
    </row>
    <row r="23259" spans="5:5" x14ac:dyDescent="0.25">
      <c r="E23259" s="64"/>
    </row>
    <row r="23260" spans="5:5" x14ac:dyDescent="0.25">
      <c r="E23260" s="64"/>
    </row>
    <row r="23261" spans="5:5" x14ac:dyDescent="0.25">
      <c r="E23261" s="64"/>
    </row>
    <row r="23262" spans="5:5" x14ac:dyDescent="0.25">
      <c r="E23262" s="64"/>
    </row>
    <row r="23263" spans="5:5" x14ac:dyDescent="0.25">
      <c r="E23263" s="64"/>
    </row>
    <row r="23264" spans="5:5" x14ac:dyDescent="0.25">
      <c r="E23264" s="64"/>
    </row>
    <row r="23265" spans="5:5" x14ac:dyDescent="0.25">
      <c r="E23265"/>
    </row>
    <row r="23266" spans="5:5" x14ac:dyDescent="0.25">
      <c r="E23266" s="64"/>
    </row>
    <row r="23267" spans="5:5" x14ac:dyDescent="0.25">
      <c r="E23267" s="64"/>
    </row>
    <row r="23268" spans="5:5" x14ac:dyDescent="0.25">
      <c r="E23268" s="64"/>
    </row>
    <row r="23269" spans="5:5" x14ac:dyDescent="0.25">
      <c r="E23269" s="64"/>
    </row>
    <row r="23270" spans="5:5" x14ac:dyDescent="0.25">
      <c r="E23270" s="64"/>
    </row>
    <row r="23271" spans="5:5" x14ac:dyDescent="0.25">
      <c r="E23271" s="64"/>
    </row>
    <row r="23272" spans="5:5" x14ac:dyDescent="0.25">
      <c r="E23272" s="64"/>
    </row>
    <row r="23273" spans="5:5" x14ac:dyDescent="0.25">
      <c r="E23273" s="64"/>
    </row>
    <row r="23274" spans="5:5" x14ac:dyDescent="0.25">
      <c r="E23274" s="64"/>
    </row>
    <row r="23275" spans="5:5" x14ac:dyDescent="0.25">
      <c r="E23275" s="64"/>
    </row>
    <row r="23276" spans="5:5" x14ac:dyDescent="0.25">
      <c r="E23276" s="64"/>
    </row>
    <row r="23277" spans="5:5" x14ac:dyDescent="0.25">
      <c r="E23277" s="64"/>
    </row>
    <row r="23278" spans="5:5" x14ac:dyDescent="0.25">
      <c r="E23278" s="64"/>
    </row>
    <row r="23279" spans="5:5" x14ac:dyDescent="0.25">
      <c r="E23279" s="64"/>
    </row>
    <row r="23280" spans="5:5" x14ac:dyDescent="0.25">
      <c r="E23280" s="64"/>
    </row>
    <row r="23281" spans="5:5" x14ac:dyDescent="0.25">
      <c r="E23281" s="64"/>
    </row>
    <row r="23282" spans="5:5" x14ac:dyDescent="0.25">
      <c r="E23282"/>
    </row>
    <row r="23283" spans="5:5" x14ac:dyDescent="0.25">
      <c r="E23283"/>
    </row>
    <row r="23284" spans="5:5" x14ac:dyDescent="0.25">
      <c r="E23284" s="64"/>
    </row>
    <row r="23285" spans="5:5" x14ac:dyDescent="0.25">
      <c r="E23285" s="64"/>
    </row>
    <row r="23286" spans="5:5" x14ac:dyDescent="0.25">
      <c r="E23286" s="64"/>
    </row>
    <row r="23287" spans="5:5" x14ac:dyDescent="0.25">
      <c r="E23287" s="64"/>
    </row>
    <row r="23288" spans="5:5" x14ac:dyDescent="0.25">
      <c r="E23288" s="64"/>
    </row>
    <row r="23289" spans="5:5" x14ac:dyDescent="0.25">
      <c r="E23289" s="64"/>
    </row>
    <row r="23290" spans="5:5" x14ac:dyDescent="0.25">
      <c r="E23290" s="64"/>
    </row>
    <row r="23291" spans="5:5" x14ac:dyDescent="0.25">
      <c r="E23291" s="64"/>
    </row>
    <row r="23292" spans="5:5" x14ac:dyDescent="0.25">
      <c r="E23292" s="64"/>
    </row>
    <row r="23293" spans="5:5" x14ac:dyDescent="0.25">
      <c r="E23293" s="64"/>
    </row>
    <row r="23294" spans="5:5" x14ac:dyDescent="0.25">
      <c r="E23294" s="64"/>
    </row>
    <row r="23295" spans="5:5" x14ac:dyDescent="0.25">
      <c r="E23295" s="64"/>
    </row>
    <row r="23296" spans="5:5" x14ac:dyDescent="0.25">
      <c r="E23296" s="64"/>
    </row>
    <row r="23297" spans="5:5" x14ac:dyDescent="0.25">
      <c r="E23297"/>
    </row>
    <row r="23298" spans="5:5" x14ac:dyDescent="0.25">
      <c r="E23298" s="64"/>
    </row>
    <row r="23299" spans="5:5" x14ac:dyDescent="0.25">
      <c r="E23299" s="64"/>
    </row>
    <row r="23300" spans="5:5" x14ac:dyDescent="0.25">
      <c r="E23300"/>
    </row>
    <row r="23301" spans="5:5" x14ac:dyDescent="0.25">
      <c r="E23301"/>
    </row>
    <row r="23302" spans="5:5" x14ac:dyDescent="0.25">
      <c r="E23302" s="64"/>
    </row>
    <row r="23303" spans="5:5" x14ac:dyDescent="0.25">
      <c r="E23303" s="64"/>
    </row>
    <row r="23304" spans="5:5" x14ac:dyDescent="0.25">
      <c r="E23304" s="64"/>
    </row>
    <row r="23305" spans="5:5" x14ac:dyDescent="0.25">
      <c r="E23305" s="64"/>
    </row>
    <row r="23306" spans="5:5" x14ac:dyDescent="0.25">
      <c r="E23306" s="64"/>
    </row>
    <row r="23307" spans="5:5" x14ac:dyDescent="0.25">
      <c r="E23307" s="64"/>
    </row>
    <row r="23308" spans="5:5" x14ac:dyDescent="0.25">
      <c r="E23308" s="64"/>
    </row>
    <row r="23309" spans="5:5" x14ac:dyDescent="0.25">
      <c r="E23309" s="64"/>
    </row>
    <row r="23310" spans="5:5" x14ac:dyDescent="0.25">
      <c r="E23310" s="64"/>
    </row>
    <row r="23311" spans="5:5" x14ac:dyDescent="0.25">
      <c r="E23311" s="64"/>
    </row>
    <row r="23312" spans="5:5" x14ac:dyDescent="0.25">
      <c r="E23312" s="64"/>
    </row>
    <row r="23313" spans="5:5" x14ac:dyDescent="0.25">
      <c r="E23313" s="64"/>
    </row>
    <row r="23314" spans="5:5" x14ac:dyDescent="0.25">
      <c r="E23314" s="64"/>
    </row>
    <row r="23315" spans="5:5" x14ac:dyDescent="0.25">
      <c r="E23315" s="64"/>
    </row>
    <row r="23316" spans="5:5" x14ac:dyDescent="0.25">
      <c r="E23316" s="64"/>
    </row>
    <row r="23317" spans="5:5" x14ac:dyDescent="0.25">
      <c r="E23317" s="64"/>
    </row>
    <row r="23318" spans="5:5" x14ac:dyDescent="0.25">
      <c r="E23318" s="64"/>
    </row>
    <row r="23319" spans="5:5" x14ac:dyDescent="0.25">
      <c r="E23319" s="64"/>
    </row>
    <row r="23320" spans="5:5" x14ac:dyDescent="0.25">
      <c r="E23320" s="64"/>
    </row>
    <row r="23321" spans="5:5" x14ac:dyDescent="0.25">
      <c r="E23321" s="64"/>
    </row>
    <row r="23322" spans="5:5" x14ac:dyDescent="0.25">
      <c r="E23322" s="64"/>
    </row>
    <row r="23323" spans="5:5" x14ac:dyDescent="0.25">
      <c r="E23323" s="64"/>
    </row>
    <row r="23324" spans="5:5" x14ac:dyDescent="0.25">
      <c r="E23324" s="64"/>
    </row>
    <row r="23325" spans="5:5" x14ac:dyDescent="0.25">
      <c r="E23325" s="64"/>
    </row>
    <row r="23326" spans="5:5" x14ac:dyDescent="0.25">
      <c r="E23326" s="64"/>
    </row>
    <row r="23327" spans="5:5" x14ac:dyDescent="0.25">
      <c r="E23327" s="64"/>
    </row>
    <row r="23328" spans="5:5" x14ac:dyDescent="0.25">
      <c r="E23328" s="64"/>
    </row>
    <row r="23329" spans="5:5" x14ac:dyDescent="0.25">
      <c r="E23329" s="64"/>
    </row>
    <row r="23330" spans="5:5" x14ac:dyDescent="0.25">
      <c r="E23330" s="64"/>
    </row>
    <row r="23331" spans="5:5" x14ac:dyDescent="0.25">
      <c r="E23331" s="64"/>
    </row>
    <row r="23332" spans="5:5" x14ac:dyDescent="0.25">
      <c r="E23332" s="64"/>
    </row>
    <row r="23333" spans="5:5" x14ac:dyDescent="0.25">
      <c r="E23333" s="64"/>
    </row>
    <row r="23334" spans="5:5" x14ac:dyDescent="0.25">
      <c r="E23334"/>
    </row>
    <row r="23335" spans="5:5" x14ac:dyDescent="0.25">
      <c r="E23335" s="64"/>
    </row>
    <row r="23336" spans="5:5" x14ac:dyDescent="0.25">
      <c r="E23336" s="64"/>
    </row>
    <row r="23337" spans="5:5" x14ac:dyDescent="0.25">
      <c r="E23337" s="64"/>
    </row>
    <row r="23338" spans="5:5" x14ac:dyDescent="0.25">
      <c r="E23338" s="64"/>
    </row>
    <row r="23339" spans="5:5" x14ac:dyDescent="0.25">
      <c r="E23339" s="64"/>
    </row>
    <row r="23340" spans="5:5" x14ac:dyDescent="0.25">
      <c r="E23340" s="64"/>
    </row>
    <row r="23341" spans="5:5" x14ac:dyDescent="0.25">
      <c r="E23341" s="64"/>
    </row>
    <row r="23342" spans="5:5" x14ac:dyDescent="0.25">
      <c r="E23342" s="64"/>
    </row>
    <row r="23343" spans="5:5" x14ac:dyDescent="0.25">
      <c r="E23343" s="64"/>
    </row>
    <row r="23344" spans="5:5" x14ac:dyDescent="0.25">
      <c r="E23344" s="64"/>
    </row>
    <row r="23345" spans="5:5" x14ac:dyDescent="0.25">
      <c r="E23345" s="64"/>
    </row>
    <row r="23346" spans="5:5" x14ac:dyDescent="0.25">
      <c r="E23346" s="64"/>
    </row>
    <row r="23347" spans="5:5" x14ac:dyDescent="0.25">
      <c r="E23347" s="64"/>
    </row>
    <row r="23348" spans="5:5" x14ac:dyDescent="0.25">
      <c r="E23348"/>
    </row>
    <row r="23349" spans="5:5" x14ac:dyDescent="0.25">
      <c r="E23349" s="64"/>
    </row>
    <row r="23350" spans="5:5" x14ac:dyDescent="0.25">
      <c r="E23350" s="64"/>
    </row>
    <row r="23351" spans="5:5" x14ac:dyDescent="0.25">
      <c r="E23351" s="64"/>
    </row>
    <row r="23352" spans="5:5" x14ac:dyDescent="0.25">
      <c r="E23352"/>
    </row>
    <row r="23353" spans="5:5" x14ac:dyDescent="0.25">
      <c r="E23353" s="64"/>
    </row>
    <row r="23354" spans="5:5" x14ac:dyDescent="0.25">
      <c r="E23354" s="64"/>
    </row>
    <row r="23355" spans="5:5" x14ac:dyDescent="0.25">
      <c r="E23355" s="64"/>
    </row>
    <row r="23356" spans="5:5" x14ac:dyDescent="0.25">
      <c r="E23356" s="64"/>
    </row>
    <row r="23357" spans="5:5" x14ac:dyDescent="0.25">
      <c r="E23357"/>
    </row>
    <row r="23358" spans="5:5" x14ac:dyDescent="0.25">
      <c r="E23358" s="64"/>
    </row>
    <row r="23359" spans="5:5" x14ac:dyDescent="0.25">
      <c r="E23359" s="64"/>
    </row>
    <row r="23360" spans="5:5" x14ac:dyDescent="0.25">
      <c r="E23360" s="64"/>
    </row>
    <row r="23361" spans="5:5" x14ac:dyDescent="0.25">
      <c r="E23361" s="64"/>
    </row>
    <row r="23362" spans="5:5" x14ac:dyDescent="0.25">
      <c r="E23362" s="64"/>
    </row>
    <row r="23363" spans="5:5" x14ac:dyDescent="0.25">
      <c r="E23363" s="64"/>
    </row>
    <row r="23364" spans="5:5" x14ac:dyDescent="0.25">
      <c r="E23364" s="64"/>
    </row>
    <row r="23365" spans="5:5" x14ac:dyDescent="0.25">
      <c r="E23365" s="64"/>
    </row>
    <row r="23366" spans="5:5" x14ac:dyDescent="0.25">
      <c r="E23366" s="64"/>
    </row>
    <row r="23367" spans="5:5" x14ac:dyDescent="0.25">
      <c r="E23367" s="64"/>
    </row>
    <row r="23368" spans="5:5" x14ac:dyDescent="0.25">
      <c r="E23368" s="64"/>
    </row>
    <row r="23369" spans="5:5" x14ac:dyDescent="0.25">
      <c r="E23369" s="64"/>
    </row>
    <row r="23370" spans="5:5" x14ac:dyDescent="0.25">
      <c r="E23370"/>
    </row>
    <row r="23371" spans="5:5" x14ac:dyDescent="0.25">
      <c r="E23371" s="64"/>
    </row>
    <row r="23372" spans="5:5" x14ac:dyDescent="0.25">
      <c r="E23372" s="64"/>
    </row>
    <row r="23373" spans="5:5" x14ac:dyDescent="0.25">
      <c r="E23373" s="64"/>
    </row>
    <row r="23374" spans="5:5" x14ac:dyDescent="0.25">
      <c r="E23374" s="64"/>
    </row>
    <row r="23375" spans="5:5" x14ac:dyDescent="0.25">
      <c r="E23375" s="64"/>
    </row>
    <row r="23376" spans="5:5" x14ac:dyDescent="0.25">
      <c r="E23376" s="64"/>
    </row>
    <row r="23377" spans="5:5" x14ac:dyDescent="0.25">
      <c r="E23377" s="64"/>
    </row>
    <row r="23378" spans="5:5" x14ac:dyDescent="0.25">
      <c r="E23378" s="64"/>
    </row>
    <row r="23379" spans="5:5" x14ac:dyDescent="0.25">
      <c r="E23379" s="64"/>
    </row>
    <row r="23380" spans="5:5" x14ac:dyDescent="0.25">
      <c r="E23380"/>
    </row>
    <row r="23381" spans="5:5" x14ac:dyDescent="0.25">
      <c r="E23381" s="64"/>
    </row>
    <row r="23382" spans="5:5" x14ac:dyDescent="0.25">
      <c r="E23382"/>
    </row>
    <row r="23383" spans="5:5" x14ac:dyDescent="0.25">
      <c r="E23383" s="64"/>
    </row>
    <row r="23384" spans="5:5" x14ac:dyDescent="0.25">
      <c r="E23384" s="64"/>
    </row>
    <row r="23385" spans="5:5" x14ac:dyDescent="0.25">
      <c r="E23385" s="64"/>
    </row>
    <row r="23386" spans="5:5" x14ac:dyDescent="0.25">
      <c r="E23386" s="64"/>
    </row>
    <row r="23387" spans="5:5" x14ac:dyDescent="0.25">
      <c r="E23387" s="64"/>
    </row>
    <row r="23388" spans="5:5" x14ac:dyDescent="0.25">
      <c r="E23388" s="64"/>
    </row>
    <row r="23389" spans="5:5" x14ac:dyDescent="0.25">
      <c r="E23389" s="64"/>
    </row>
    <row r="23390" spans="5:5" x14ac:dyDescent="0.25">
      <c r="E23390" s="64"/>
    </row>
    <row r="23391" spans="5:5" x14ac:dyDescent="0.25">
      <c r="E23391" s="64"/>
    </row>
    <row r="23392" spans="5:5" x14ac:dyDescent="0.25">
      <c r="E23392" s="64"/>
    </row>
    <row r="23393" spans="5:5" x14ac:dyDescent="0.25">
      <c r="E23393" s="64"/>
    </row>
    <row r="23394" spans="5:5" x14ac:dyDescent="0.25">
      <c r="E23394" s="64"/>
    </row>
    <row r="23395" spans="5:5" x14ac:dyDescent="0.25">
      <c r="E23395" s="64"/>
    </row>
    <row r="23396" spans="5:5" x14ac:dyDescent="0.25">
      <c r="E23396" s="64"/>
    </row>
    <row r="23397" spans="5:5" x14ac:dyDescent="0.25">
      <c r="E23397" s="64"/>
    </row>
    <row r="23398" spans="5:5" x14ac:dyDescent="0.25">
      <c r="E23398" s="64"/>
    </row>
    <row r="23399" spans="5:5" x14ac:dyDescent="0.25">
      <c r="E23399" s="64"/>
    </row>
    <row r="23400" spans="5:5" x14ac:dyDescent="0.25">
      <c r="E23400" s="64"/>
    </row>
    <row r="23401" spans="5:5" x14ac:dyDescent="0.25">
      <c r="E23401" s="64"/>
    </row>
    <row r="23402" spans="5:5" x14ac:dyDescent="0.25">
      <c r="E23402" s="64"/>
    </row>
    <row r="23403" spans="5:5" x14ac:dyDescent="0.25">
      <c r="E23403" s="64"/>
    </row>
    <row r="23404" spans="5:5" x14ac:dyDescent="0.25">
      <c r="E23404" s="64"/>
    </row>
    <row r="23405" spans="5:5" x14ac:dyDescent="0.25">
      <c r="E23405" s="64"/>
    </row>
    <row r="23406" spans="5:5" x14ac:dyDescent="0.25">
      <c r="E23406" s="64"/>
    </row>
    <row r="23407" spans="5:5" x14ac:dyDescent="0.25">
      <c r="E23407" s="64"/>
    </row>
    <row r="23408" spans="5:5" x14ac:dyDescent="0.25">
      <c r="E23408" s="64"/>
    </row>
    <row r="23409" spans="5:5" x14ac:dyDescent="0.25">
      <c r="E23409" s="64"/>
    </row>
    <row r="23410" spans="5:5" x14ac:dyDescent="0.25">
      <c r="E23410"/>
    </row>
    <row r="23411" spans="5:5" x14ac:dyDescent="0.25">
      <c r="E23411" s="64"/>
    </row>
    <row r="23412" spans="5:5" x14ac:dyDescent="0.25">
      <c r="E23412" s="64"/>
    </row>
    <row r="23413" spans="5:5" x14ac:dyDescent="0.25">
      <c r="E23413" s="64"/>
    </row>
    <row r="23414" spans="5:5" x14ac:dyDescent="0.25">
      <c r="E23414"/>
    </row>
    <row r="23415" spans="5:5" x14ac:dyDescent="0.25">
      <c r="E23415" s="64"/>
    </row>
    <row r="23416" spans="5:5" x14ac:dyDescent="0.25">
      <c r="E23416" s="64"/>
    </row>
    <row r="23417" spans="5:5" x14ac:dyDescent="0.25">
      <c r="E23417"/>
    </row>
    <row r="23418" spans="5:5" x14ac:dyDescent="0.25">
      <c r="E23418" s="64"/>
    </row>
    <row r="23419" spans="5:5" x14ac:dyDescent="0.25">
      <c r="E23419" s="64"/>
    </row>
    <row r="23420" spans="5:5" x14ac:dyDescent="0.25">
      <c r="E23420"/>
    </row>
    <row r="23421" spans="5:5" x14ac:dyDescent="0.25">
      <c r="E23421" s="64"/>
    </row>
    <row r="23422" spans="5:5" x14ac:dyDescent="0.25">
      <c r="E23422" s="64"/>
    </row>
    <row r="23423" spans="5:5" x14ac:dyDescent="0.25">
      <c r="E23423" s="64"/>
    </row>
    <row r="23424" spans="5:5" x14ac:dyDescent="0.25">
      <c r="E23424" s="64"/>
    </row>
    <row r="23425" spans="5:5" x14ac:dyDescent="0.25">
      <c r="E23425" s="64"/>
    </row>
    <row r="23426" spans="5:5" x14ac:dyDescent="0.25">
      <c r="E23426" s="64"/>
    </row>
    <row r="23427" spans="5:5" x14ac:dyDescent="0.25">
      <c r="E23427" s="64"/>
    </row>
    <row r="23428" spans="5:5" x14ac:dyDescent="0.25">
      <c r="E23428" s="64"/>
    </row>
    <row r="23429" spans="5:5" x14ac:dyDescent="0.25">
      <c r="E23429" s="64"/>
    </row>
    <row r="23430" spans="5:5" x14ac:dyDescent="0.25">
      <c r="E23430"/>
    </row>
    <row r="23431" spans="5:5" x14ac:dyDescent="0.25">
      <c r="E23431"/>
    </row>
    <row r="23432" spans="5:5" x14ac:dyDescent="0.25">
      <c r="E23432" s="64"/>
    </row>
    <row r="23433" spans="5:5" x14ac:dyDescent="0.25">
      <c r="E23433" s="64"/>
    </row>
    <row r="23434" spans="5:5" x14ac:dyDescent="0.25">
      <c r="E23434"/>
    </row>
    <row r="23435" spans="5:5" x14ac:dyDescent="0.25">
      <c r="E23435" s="64"/>
    </row>
    <row r="23436" spans="5:5" x14ac:dyDescent="0.25">
      <c r="E23436" s="64"/>
    </row>
    <row r="23437" spans="5:5" x14ac:dyDescent="0.25">
      <c r="E23437" s="64"/>
    </row>
    <row r="23438" spans="5:5" x14ac:dyDescent="0.25">
      <c r="E23438"/>
    </row>
    <row r="23439" spans="5:5" x14ac:dyDescent="0.25">
      <c r="E23439" s="64"/>
    </row>
    <row r="23440" spans="5:5" x14ac:dyDescent="0.25">
      <c r="E23440" s="64"/>
    </row>
    <row r="23441" spans="5:5" x14ac:dyDescent="0.25">
      <c r="E23441" s="64"/>
    </row>
    <row r="23442" spans="5:5" x14ac:dyDescent="0.25">
      <c r="E23442" s="64"/>
    </row>
    <row r="23443" spans="5:5" x14ac:dyDescent="0.25">
      <c r="E23443" s="64"/>
    </row>
    <row r="23444" spans="5:5" x14ac:dyDescent="0.25">
      <c r="E23444" s="64"/>
    </row>
    <row r="23445" spans="5:5" x14ac:dyDescent="0.25">
      <c r="E23445" s="64"/>
    </row>
    <row r="23446" spans="5:5" x14ac:dyDescent="0.25">
      <c r="E23446" s="64"/>
    </row>
    <row r="23447" spans="5:5" x14ac:dyDescent="0.25">
      <c r="E23447" s="64"/>
    </row>
    <row r="23448" spans="5:5" x14ac:dyDescent="0.25">
      <c r="E23448" s="64"/>
    </row>
    <row r="23449" spans="5:5" x14ac:dyDescent="0.25">
      <c r="E23449" s="64"/>
    </row>
    <row r="23450" spans="5:5" x14ac:dyDescent="0.25">
      <c r="E23450" s="64"/>
    </row>
    <row r="23451" spans="5:5" x14ac:dyDescent="0.25">
      <c r="E23451" s="64"/>
    </row>
    <row r="23452" spans="5:5" x14ac:dyDescent="0.25">
      <c r="E23452" s="64"/>
    </row>
    <row r="23453" spans="5:5" x14ac:dyDescent="0.25">
      <c r="E23453" s="64"/>
    </row>
    <row r="23454" spans="5:5" x14ac:dyDescent="0.25">
      <c r="E23454" s="64"/>
    </row>
    <row r="23455" spans="5:5" x14ac:dyDescent="0.25">
      <c r="E23455" s="64"/>
    </row>
    <row r="23456" spans="5:5" x14ac:dyDescent="0.25">
      <c r="E23456" s="64"/>
    </row>
    <row r="23457" spans="5:5" x14ac:dyDescent="0.25">
      <c r="E23457" s="64"/>
    </row>
    <row r="23458" spans="5:5" x14ac:dyDescent="0.25">
      <c r="E23458" s="64"/>
    </row>
    <row r="23459" spans="5:5" x14ac:dyDescent="0.25">
      <c r="E23459" s="64"/>
    </row>
    <row r="23460" spans="5:5" x14ac:dyDescent="0.25">
      <c r="E23460" s="64"/>
    </row>
    <row r="23461" spans="5:5" x14ac:dyDescent="0.25">
      <c r="E23461" s="64"/>
    </row>
    <row r="23462" spans="5:5" x14ac:dyDescent="0.25">
      <c r="E23462" s="64"/>
    </row>
    <row r="23463" spans="5:5" x14ac:dyDescent="0.25">
      <c r="E23463" s="64"/>
    </row>
    <row r="23464" spans="5:5" x14ac:dyDescent="0.25">
      <c r="E23464" s="64"/>
    </row>
    <row r="23465" spans="5:5" x14ac:dyDescent="0.25">
      <c r="E23465" s="64"/>
    </row>
    <row r="23466" spans="5:5" x14ac:dyDescent="0.25">
      <c r="E23466" s="64"/>
    </row>
    <row r="23467" spans="5:5" x14ac:dyDescent="0.25">
      <c r="E23467" s="64"/>
    </row>
    <row r="23468" spans="5:5" x14ac:dyDescent="0.25">
      <c r="E23468"/>
    </row>
    <row r="23469" spans="5:5" x14ac:dyDescent="0.25">
      <c r="E23469" s="64"/>
    </row>
    <row r="23470" spans="5:5" x14ac:dyDescent="0.25">
      <c r="E23470"/>
    </row>
    <row r="23471" spans="5:5" x14ac:dyDescent="0.25">
      <c r="E23471" s="64"/>
    </row>
    <row r="23472" spans="5:5" x14ac:dyDescent="0.25">
      <c r="E23472" s="64"/>
    </row>
    <row r="23473" spans="5:5" x14ac:dyDescent="0.25">
      <c r="E23473" s="64"/>
    </row>
    <row r="23474" spans="5:5" x14ac:dyDescent="0.25">
      <c r="E23474" s="64"/>
    </row>
    <row r="23475" spans="5:5" x14ac:dyDescent="0.25">
      <c r="E23475" s="64"/>
    </row>
    <row r="23476" spans="5:5" x14ac:dyDescent="0.25">
      <c r="E23476"/>
    </row>
    <row r="23477" spans="5:5" x14ac:dyDescent="0.25">
      <c r="E23477" s="64"/>
    </row>
    <row r="23478" spans="5:5" x14ac:dyDescent="0.25">
      <c r="E23478" s="64"/>
    </row>
    <row r="23479" spans="5:5" x14ac:dyDescent="0.25">
      <c r="E23479" s="64"/>
    </row>
    <row r="23480" spans="5:5" x14ac:dyDescent="0.25">
      <c r="E23480" s="64"/>
    </row>
    <row r="23481" spans="5:5" x14ac:dyDescent="0.25">
      <c r="E23481" s="64"/>
    </row>
    <row r="23482" spans="5:5" x14ac:dyDescent="0.25">
      <c r="E23482" s="64"/>
    </row>
    <row r="23483" spans="5:5" x14ac:dyDescent="0.25">
      <c r="E23483" s="64"/>
    </row>
    <row r="23484" spans="5:5" x14ac:dyDescent="0.25">
      <c r="E23484" s="64"/>
    </row>
    <row r="23485" spans="5:5" x14ac:dyDescent="0.25">
      <c r="E23485" s="64"/>
    </row>
    <row r="23486" spans="5:5" x14ac:dyDescent="0.25">
      <c r="E23486" s="64"/>
    </row>
    <row r="23487" spans="5:5" x14ac:dyDescent="0.25">
      <c r="E23487" s="64"/>
    </row>
    <row r="23488" spans="5:5" x14ac:dyDescent="0.25">
      <c r="E23488" s="64"/>
    </row>
    <row r="23489" spans="5:5" x14ac:dyDescent="0.25">
      <c r="E23489" s="64"/>
    </row>
    <row r="23490" spans="5:5" x14ac:dyDescent="0.25">
      <c r="E23490" s="64"/>
    </row>
    <row r="23491" spans="5:5" x14ac:dyDescent="0.25">
      <c r="E23491" s="64"/>
    </row>
    <row r="23492" spans="5:5" x14ac:dyDescent="0.25">
      <c r="E23492" s="64"/>
    </row>
    <row r="23493" spans="5:5" x14ac:dyDescent="0.25">
      <c r="E23493" s="64"/>
    </row>
    <row r="23494" spans="5:5" x14ac:dyDescent="0.25">
      <c r="E23494" s="64"/>
    </row>
    <row r="23495" spans="5:5" x14ac:dyDescent="0.25">
      <c r="E23495" s="64"/>
    </row>
    <row r="23496" spans="5:5" x14ac:dyDescent="0.25">
      <c r="E23496"/>
    </row>
    <row r="23497" spans="5:5" x14ac:dyDescent="0.25">
      <c r="E23497" s="64"/>
    </row>
    <row r="23498" spans="5:5" x14ac:dyDescent="0.25">
      <c r="E23498" s="64"/>
    </row>
    <row r="23499" spans="5:5" x14ac:dyDescent="0.25">
      <c r="E23499" s="64"/>
    </row>
    <row r="23500" spans="5:5" x14ac:dyDescent="0.25">
      <c r="E23500" s="64"/>
    </row>
    <row r="23501" spans="5:5" x14ac:dyDescent="0.25">
      <c r="E23501" s="64"/>
    </row>
    <row r="23502" spans="5:5" x14ac:dyDescent="0.25">
      <c r="E23502" s="64"/>
    </row>
    <row r="23503" spans="5:5" x14ac:dyDescent="0.25">
      <c r="E23503" s="64"/>
    </row>
    <row r="23504" spans="5:5" x14ac:dyDescent="0.25">
      <c r="E23504" s="64"/>
    </row>
    <row r="23505" spans="5:5" x14ac:dyDescent="0.25">
      <c r="E23505" s="64"/>
    </row>
    <row r="23506" spans="5:5" x14ac:dyDescent="0.25">
      <c r="E23506" s="64"/>
    </row>
    <row r="23507" spans="5:5" x14ac:dyDescent="0.25">
      <c r="E23507" s="64"/>
    </row>
    <row r="23508" spans="5:5" x14ac:dyDescent="0.25">
      <c r="E23508" s="64"/>
    </row>
    <row r="23509" spans="5:5" x14ac:dyDescent="0.25">
      <c r="E23509"/>
    </row>
    <row r="23510" spans="5:5" x14ac:dyDescent="0.25">
      <c r="E23510" s="64"/>
    </row>
    <row r="23511" spans="5:5" x14ac:dyDescent="0.25">
      <c r="E23511" s="64"/>
    </row>
    <row r="23512" spans="5:5" x14ac:dyDescent="0.25">
      <c r="E23512" s="64"/>
    </row>
    <row r="23513" spans="5:5" x14ac:dyDescent="0.25">
      <c r="E23513" s="64"/>
    </row>
    <row r="23514" spans="5:5" x14ac:dyDescent="0.25">
      <c r="E23514" s="64"/>
    </row>
    <row r="23515" spans="5:5" x14ac:dyDescent="0.25">
      <c r="E23515" s="64"/>
    </row>
    <row r="23516" spans="5:5" x14ac:dyDescent="0.25">
      <c r="E23516" s="64"/>
    </row>
    <row r="23517" spans="5:5" x14ac:dyDescent="0.25">
      <c r="E23517" s="64"/>
    </row>
    <row r="23518" spans="5:5" x14ac:dyDescent="0.25">
      <c r="E23518" s="64"/>
    </row>
    <row r="23519" spans="5:5" x14ac:dyDescent="0.25">
      <c r="E23519" s="64"/>
    </row>
    <row r="23520" spans="5:5" x14ac:dyDescent="0.25">
      <c r="E23520" s="64"/>
    </row>
    <row r="23521" spans="5:5" x14ac:dyDescent="0.25">
      <c r="E23521" s="64"/>
    </row>
    <row r="23522" spans="5:5" x14ac:dyDescent="0.25">
      <c r="E23522" s="64"/>
    </row>
    <row r="23523" spans="5:5" x14ac:dyDescent="0.25">
      <c r="E23523" s="64"/>
    </row>
    <row r="23524" spans="5:5" x14ac:dyDescent="0.25">
      <c r="E23524" s="64"/>
    </row>
    <row r="23525" spans="5:5" x14ac:dyDescent="0.25">
      <c r="E23525" s="64"/>
    </row>
    <row r="23526" spans="5:5" x14ac:dyDescent="0.25">
      <c r="E23526" s="64"/>
    </row>
    <row r="23527" spans="5:5" x14ac:dyDescent="0.25">
      <c r="E23527" s="64"/>
    </row>
    <row r="23528" spans="5:5" x14ac:dyDescent="0.25">
      <c r="E23528" s="64"/>
    </row>
    <row r="23529" spans="5:5" x14ac:dyDescent="0.25">
      <c r="E23529" s="64"/>
    </row>
    <row r="23530" spans="5:5" x14ac:dyDescent="0.25">
      <c r="E23530" s="64"/>
    </row>
    <row r="23531" spans="5:5" x14ac:dyDescent="0.25">
      <c r="E23531" s="64"/>
    </row>
    <row r="23532" spans="5:5" x14ac:dyDescent="0.25">
      <c r="E23532" s="64"/>
    </row>
    <row r="23533" spans="5:5" x14ac:dyDescent="0.25">
      <c r="E23533" s="64"/>
    </row>
    <row r="23534" spans="5:5" x14ac:dyDescent="0.25">
      <c r="E23534" s="64"/>
    </row>
    <row r="23535" spans="5:5" x14ac:dyDescent="0.25">
      <c r="E23535" s="64"/>
    </row>
    <row r="23536" spans="5:5" x14ac:dyDescent="0.25">
      <c r="E23536"/>
    </row>
    <row r="23537" spans="5:5" x14ac:dyDescent="0.25">
      <c r="E23537" s="64"/>
    </row>
    <row r="23538" spans="5:5" x14ac:dyDescent="0.25">
      <c r="E23538"/>
    </row>
    <row r="23539" spans="5:5" x14ac:dyDescent="0.25">
      <c r="E23539" s="64"/>
    </row>
    <row r="23540" spans="5:5" x14ac:dyDescent="0.25">
      <c r="E23540" s="64"/>
    </row>
    <row r="23541" spans="5:5" x14ac:dyDescent="0.25">
      <c r="E23541" s="64"/>
    </row>
    <row r="23542" spans="5:5" x14ac:dyDescent="0.25">
      <c r="E23542" s="64"/>
    </row>
    <row r="23543" spans="5:5" x14ac:dyDescent="0.25">
      <c r="E23543" s="64"/>
    </row>
    <row r="23544" spans="5:5" x14ac:dyDescent="0.25">
      <c r="E23544" s="64"/>
    </row>
    <row r="23545" spans="5:5" x14ac:dyDescent="0.25">
      <c r="E23545" s="64"/>
    </row>
    <row r="23546" spans="5:5" x14ac:dyDescent="0.25">
      <c r="E23546" s="64"/>
    </row>
    <row r="23547" spans="5:5" x14ac:dyDescent="0.25">
      <c r="E23547" s="64"/>
    </row>
    <row r="23548" spans="5:5" x14ac:dyDescent="0.25">
      <c r="E23548" s="64"/>
    </row>
    <row r="23549" spans="5:5" x14ac:dyDescent="0.25">
      <c r="E23549" s="64"/>
    </row>
    <row r="23550" spans="5:5" x14ac:dyDescent="0.25">
      <c r="E23550" s="64"/>
    </row>
    <row r="23551" spans="5:5" x14ac:dyDescent="0.25">
      <c r="E23551" s="64"/>
    </row>
    <row r="23552" spans="5:5" x14ac:dyDescent="0.25">
      <c r="E23552" s="64"/>
    </row>
    <row r="23553" spans="5:5" x14ac:dyDescent="0.25">
      <c r="E23553"/>
    </row>
    <row r="23554" spans="5:5" x14ac:dyDescent="0.25">
      <c r="E23554" s="64"/>
    </row>
    <row r="23555" spans="5:5" x14ac:dyDescent="0.25">
      <c r="E23555" s="64"/>
    </row>
    <row r="23556" spans="5:5" x14ac:dyDescent="0.25">
      <c r="E23556" s="64"/>
    </row>
    <row r="23557" spans="5:5" x14ac:dyDescent="0.25">
      <c r="E23557"/>
    </row>
    <row r="23558" spans="5:5" x14ac:dyDescent="0.25">
      <c r="E23558" s="64"/>
    </row>
    <row r="23559" spans="5:5" x14ac:dyDescent="0.25">
      <c r="E23559" s="64"/>
    </row>
    <row r="23560" spans="5:5" x14ac:dyDescent="0.25">
      <c r="E23560"/>
    </row>
    <row r="23561" spans="5:5" x14ac:dyDescent="0.25">
      <c r="E23561"/>
    </row>
    <row r="23562" spans="5:5" x14ac:dyDescent="0.25">
      <c r="E23562" s="64"/>
    </row>
    <row r="23563" spans="5:5" x14ac:dyDescent="0.25">
      <c r="E23563" s="64"/>
    </row>
    <row r="23564" spans="5:5" x14ac:dyDescent="0.25">
      <c r="E23564" s="64"/>
    </row>
    <row r="23565" spans="5:5" x14ac:dyDescent="0.25">
      <c r="E23565"/>
    </row>
    <row r="23566" spans="5:5" x14ac:dyDescent="0.25">
      <c r="E23566" s="64"/>
    </row>
    <row r="23567" spans="5:5" x14ac:dyDescent="0.25">
      <c r="E23567" s="64"/>
    </row>
    <row r="23568" spans="5:5" x14ac:dyDescent="0.25">
      <c r="E23568" s="64"/>
    </row>
    <row r="23569" spans="5:5" x14ac:dyDescent="0.25">
      <c r="E23569" s="64"/>
    </row>
    <row r="23570" spans="5:5" x14ac:dyDescent="0.25">
      <c r="E23570" s="64"/>
    </row>
    <row r="23571" spans="5:5" x14ac:dyDescent="0.25">
      <c r="E23571" s="64"/>
    </row>
    <row r="23572" spans="5:5" x14ac:dyDescent="0.25">
      <c r="E23572" s="64"/>
    </row>
    <row r="23573" spans="5:5" x14ac:dyDescent="0.25">
      <c r="E23573" s="64"/>
    </row>
    <row r="23574" spans="5:5" x14ac:dyDescent="0.25">
      <c r="E23574" s="64"/>
    </row>
    <row r="23575" spans="5:5" x14ac:dyDescent="0.25">
      <c r="E23575" s="64"/>
    </row>
    <row r="23576" spans="5:5" x14ac:dyDescent="0.25">
      <c r="E23576" s="64"/>
    </row>
    <row r="23577" spans="5:5" x14ac:dyDescent="0.25">
      <c r="E23577" s="64"/>
    </row>
    <row r="23578" spans="5:5" x14ac:dyDescent="0.25">
      <c r="E23578" s="64"/>
    </row>
    <row r="23579" spans="5:5" x14ac:dyDescent="0.25">
      <c r="E23579" s="64"/>
    </row>
    <row r="23580" spans="5:5" x14ac:dyDescent="0.25">
      <c r="E23580" s="64"/>
    </row>
    <row r="23581" spans="5:5" x14ac:dyDescent="0.25">
      <c r="E23581" s="64"/>
    </row>
    <row r="23582" spans="5:5" x14ac:dyDescent="0.25">
      <c r="E23582" s="64"/>
    </row>
    <row r="23583" spans="5:5" x14ac:dyDescent="0.25">
      <c r="E23583" s="64"/>
    </row>
    <row r="23584" spans="5:5" x14ac:dyDescent="0.25">
      <c r="E23584" s="64"/>
    </row>
    <row r="23585" spans="5:5" x14ac:dyDescent="0.25">
      <c r="E23585" s="64"/>
    </row>
    <row r="23586" spans="5:5" x14ac:dyDescent="0.25">
      <c r="E23586" s="64"/>
    </row>
    <row r="23587" spans="5:5" x14ac:dyDescent="0.25">
      <c r="E23587" s="64"/>
    </row>
    <row r="23588" spans="5:5" x14ac:dyDescent="0.25">
      <c r="E23588" s="64"/>
    </row>
    <row r="23589" spans="5:5" x14ac:dyDescent="0.25">
      <c r="E23589"/>
    </row>
    <row r="23590" spans="5:5" x14ac:dyDescent="0.25">
      <c r="E23590" s="64"/>
    </row>
    <row r="23591" spans="5:5" x14ac:dyDescent="0.25">
      <c r="E23591" s="64"/>
    </row>
    <row r="23592" spans="5:5" x14ac:dyDescent="0.25">
      <c r="E23592" s="64"/>
    </row>
    <row r="23593" spans="5:5" x14ac:dyDescent="0.25">
      <c r="E23593" s="64"/>
    </row>
    <row r="23594" spans="5:5" x14ac:dyDescent="0.25">
      <c r="E23594" s="64"/>
    </row>
    <row r="23595" spans="5:5" x14ac:dyDescent="0.25">
      <c r="E23595" s="64"/>
    </row>
    <row r="23596" spans="5:5" x14ac:dyDescent="0.25">
      <c r="E23596" s="64"/>
    </row>
    <row r="23597" spans="5:5" x14ac:dyDescent="0.25">
      <c r="E23597" s="64"/>
    </row>
    <row r="23598" spans="5:5" x14ac:dyDescent="0.25">
      <c r="E23598"/>
    </row>
    <row r="23599" spans="5:5" x14ac:dyDescent="0.25">
      <c r="E23599" s="64"/>
    </row>
    <row r="23600" spans="5:5" x14ac:dyDescent="0.25">
      <c r="E23600" s="64"/>
    </row>
    <row r="23601" spans="5:5" x14ac:dyDescent="0.25">
      <c r="E23601" s="64"/>
    </row>
    <row r="23602" spans="5:5" x14ac:dyDescent="0.25">
      <c r="E23602" s="64"/>
    </row>
    <row r="23603" spans="5:5" x14ac:dyDescent="0.25">
      <c r="E23603"/>
    </row>
    <row r="23604" spans="5:5" x14ac:dyDescent="0.25">
      <c r="E23604" s="64"/>
    </row>
    <row r="23605" spans="5:5" x14ac:dyDescent="0.25">
      <c r="E23605" s="64"/>
    </row>
    <row r="23606" spans="5:5" x14ac:dyDescent="0.25">
      <c r="E23606"/>
    </row>
    <row r="23607" spans="5:5" x14ac:dyDescent="0.25">
      <c r="E23607" s="64"/>
    </row>
    <row r="23608" spans="5:5" x14ac:dyDescent="0.25">
      <c r="E23608" s="64"/>
    </row>
    <row r="23609" spans="5:5" x14ac:dyDescent="0.25">
      <c r="E23609" s="64"/>
    </row>
    <row r="23610" spans="5:5" x14ac:dyDescent="0.25">
      <c r="E23610" s="64"/>
    </row>
    <row r="23611" spans="5:5" x14ac:dyDescent="0.25">
      <c r="E23611" s="64"/>
    </row>
    <row r="23612" spans="5:5" x14ac:dyDescent="0.25">
      <c r="E23612" s="64"/>
    </row>
    <row r="23613" spans="5:5" x14ac:dyDescent="0.25">
      <c r="E23613" s="64"/>
    </row>
    <row r="23614" spans="5:5" x14ac:dyDescent="0.25">
      <c r="E23614" s="64"/>
    </row>
    <row r="23615" spans="5:5" x14ac:dyDescent="0.25">
      <c r="E23615" s="64"/>
    </row>
    <row r="23616" spans="5:5" x14ac:dyDescent="0.25">
      <c r="E23616" s="64"/>
    </row>
    <row r="23617" spans="5:5" x14ac:dyDescent="0.25">
      <c r="E23617" s="64"/>
    </row>
    <row r="23618" spans="5:5" x14ac:dyDescent="0.25">
      <c r="E23618" s="64"/>
    </row>
    <row r="23619" spans="5:5" x14ac:dyDescent="0.25">
      <c r="E23619" s="64"/>
    </row>
    <row r="23620" spans="5:5" x14ac:dyDescent="0.25">
      <c r="E23620" s="64"/>
    </row>
    <row r="23621" spans="5:5" x14ac:dyDescent="0.25">
      <c r="E23621" s="64"/>
    </row>
    <row r="23622" spans="5:5" x14ac:dyDescent="0.25">
      <c r="E23622" s="64"/>
    </row>
    <row r="23623" spans="5:5" x14ac:dyDescent="0.25">
      <c r="E23623" s="64"/>
    </row>
    <row r="23624" spans="5:5" x14ac:dyDescent="0.25">
      <c r="E23624" s="64"/>
    </row>
    <row r="23625" spans="5:5" x14ac:dyDescent="0.25">
      <c r="E23625" s="64"/>
    </row>
    <row r="23626" spans="5:5" x14ac:dyDescent="0.25">
      <c r="E23626"/>
    </row>
    <row r="23627" spans="5:5" x14ac:dyDescent="0.25">
      <c r="E23627" s="64"/>
    </row>
    <row r="23628" spans="5:5" x14ac:dyDescent="0.25">
      <c r="E23628"/>
    </row>
    <row r="23629" spans="5:5" x14ac:dyDescent="0.25">
      <c r="E23629" s="64"/>
    </row>
    <row r="23630" spans="5:5" x14ac:dyDescent="0.25">
      <c r="E23630" s="64"/>
    </row>
    <row r="23631" spans="5:5" x14ac:dyDescent="0.25">
      <c r="E23631" s="64"/>
    </row>
    <row r="23632" spans="5:5" x14ac:dyDescent="0.25">
      <c r="E23632" s="64"/>
    </row>
    <row r="23633" spans="5:5" x14ac:dyDescent="0.25">
      <c r="E23633" s="64"/>
    </row>
    <row r="23634" spans="5:5" x14ac:dyDescent="0.25">
      <c r="E23634"/>
    </row>
    <row r="23635" spans="5:5" x14ac:dyDescent="0.25">
      <c r="E23635" s="64"/>
    </row>
    <row r="23636" spans="5:5" x14ac:dyDescent="0.25">
      <c r="E23636" s="64"/>
    </row>
    <row r="23637" spans="5:5" x14ac:dyDescent="0.25">
      <c r="E23637" s="64"/>
    </row>
    <row r="23638" spans="5:5" x14ac:dyDescent="0.25">
      <c r="E23638" s="64"/>
    </row>
    <row r="23639" spans="5:5" x14ac:dyDescent="0.25">
      <c r="E23639" s="64"/>
    </row>
    <row r="23640" spans="5:5" x14ac:dyDescent="0.25">
      <c r="E23640"/>
    </row>
    <row r="23641" spans="5:5" x14ac:dyDescent="0.25">
      <c r="E23641" s="64"/>
    </row>
    <row r="23642" spans="5:5" x14ac:dyDescent="0.25">
      <c r="E23642"/>
    </row>
    <row r="23643" spans="5:5" x14ac:dyDescent="0.25">
      <c r="E23643"/>
    </row>
    <row r="23644" spans="5:5" x14ac:dyDescent="0.25">
      <c r="E23644" s="64"/>
    </row>
    <row r="23645" spans="5:5" x14ac:dyDescent="0.25">
      <c r="E23645" s="64"/>
    </row>
    <row r="23646" spans="5:5" x14ac:dyDescent="0.25">
      <c r="E23646" s="64"/>
    </row>
    <row r="23647" spans="5:5" x14ac:dyDescent="0.25">
      <c r="E23647" s="64"/>
    </row>
    <row r="23648" spans="5:5" x14ac:dyDescent="0.25">
      <c r="E23648" s="64"/>
    </row>
    <row r="23649" spans="5:5" x14ac:dyDescent="0.25">
      <c r="E23649" s="64"/>
    </row>
    <row r="23650" spans="5:5" x14ac:dyDescent="0.25">
      <c r="E23650" s="64"/>
    </row>
    <row r="23651" spans="5:5" x14ac:dyDescent="0.25">
      <c r="E23651" s="64"/>
    </row>
    <row r="23652" spans="5:5" x14ac:dyDescent="0.25">
      <c r="E23652" s="64"/>
    </row>
    <row r="23653" spans="5:5" x14ac:dyDescent="0.25">
      <c r="E23653" s="64"/>
    </row>
    <row r="23654" spans="5:5" x14ac:dyDescent="0.25">
      <c r="E23654" s="64"/>
    </row>
    <row r="23655" spans="5:5" x14ac:dyDescent="0.25">
      <c r="E23655" s="64"/>
    </row>
    <row r="23656" spans="5:5" x14ac:dyDescent="0.25">
      <c r="E23656" s="64"/>
    </row>
    <row r="23657" spans="5:5" x14ac:dyDescent="0.25">
      <c r="E23657" s="64"/>
    </row>
    <row r="23658" spans="5:5" x14ac:dyDescent="0.25">
      <c r="E23658" s="64"/>
    </row>
    <row r="23659" spans="5:5" x14ac:dyDescent="0.25">
      <c r="E23659" s="64"/>
    </row>
    <row r="23660" spans="5:5" x14ac:dyDescent="0.25">
      <c r="E23660" s="64"/>
    </row>
    <row r="23661" spans="5:5" x14ac:dyDescent="0.25">
      <c r="E23661" s="64"/>
    </row>
    <row r="23662" spans="5:5" x14ac:dyDescent="0.25">
      <c r="E23662" s="64"/>
    </row>
    <row r="23663" spans="5:5" x14ac:dyDescent="0.25">
      <c r="E23663" s="64"/>
    </row>
    <row r="23664" spans="5:5" x14ac:dyDescent="0.25">
      <c r="E23664" s="64"/>
    </row>
    <row r="23665" spans="5:5" x14ac:dyDescent="0.25">
      <c r="E23665" s="64"/>
    </row>
    <row r="23666" spans="5:5" x14ac:dyDescent="0.25">
      <c r="E23666" s="64"/>
    </row>
    <row r="23667" spans="5:5" x14ac:dyDescent="0.25">
      <c r="E23667" s="64"/>
    </row>
    <row r="23668" spans="5:5" x14ac:dyDescent="0.25">
      <c r="E23668" s="64"/>
    </row>
    <row r="23669" spans="5:5" x14ac:dyDescent="0.25">
      <c r="E23669" s="64"/>
    </row>
    <row r="23670" spans="5:5" x14ac:dyDescent="0.25">
      <c r="E23670" s="64"/>
    </row>
    <row r="23671" spans="5:5" x14ac:dyDescent="0.25">
      <c r="E23671" s="64"/>
    </row>
    <row r="23672" spans="5:5" x14ac:dyDescent="0.25">
      <c r="E23672" s="64"/>
    </row>
    <row r="23673" spans="5:5" x14ac:dyDescent="0.25">
      <c r="E23673"/>
    </row>
    <row r="23674" spans="5:5" x14ac:dyDescent="0.25">
      <c r="E23674" s="64"/>
    </row>
    <row r="23675" spans="5:5" x14ac:dyDescent="0.25">
      <c r="E23675" s="64"/>
    </row>
    <row r="23676" spans="5:5" x14ac:dyDescent="0.25">
      <c r="E23676" s="64"/>
    </row>
    <row r="23677" spans="5:5" x14ac:dyDescent="0.25">
      <c r="E23677" s="64"/>
    </row>
    <row r="23678" spans="5:5" x14ac:dyDescent="0.25">
      <c r="E23678" s="64"/>
    </row>
    <row r="23679" spans="5:5" x14ac:dyDescent="0.25">
      <c r="E23679" s="64"/>
    </row>
    <row r="23680" spans="5:5" x14ac:dyDescent="0.25">
      <c r="E23680" s="64"/>
    </row>
    <row r="23681" spans="5:5" x14ac:dyDescent="0.25">
      <c r="E23681" s="64"/>
    </row>
    <row r="23682" spans="5:5" x14ac:dyDescent="0.25">
      <c r="E23682" s="64"/>
    </row>
    <row r="23683" spans="5:5" x14ac:dyDescent="0.25">
      <c r="E23683" s="64"/>
    </row>
    <row r="23684" spans="5:5" x14ac:dyDescent="0.25">
      <c r="E23684" s="64"/>
    </row>
    <row r="23685" spans="5:5" x14ac:dyDescent="0.25">
      <c r="E23685" s="64"/>
    </row>
    <row r="23686" spans="5:5" x14ac:dyDescent="0.25">
      <c r="E23686" s="64"/>
    </row>
    <row r="23687" spans="5:5" x14ac:dyDescent="0.25">
      <c r="E23687" s="64"/>
    </row>
    <row r="23688" spans="5:5" x14ac:dyDescent="0.25">
      <c r="E23688"/>
    </row>
    <row r="23689" spans="5:5" x14ac:dyDescent="0.25">
      <c r="E23689" s="64"/>
    </row>
    <row r="23690" spans="5:5" x14ac:dyDescent="0.25">
      <c r="E23690" s="64"/>
    </row>
    <row r="23691" spans="5:5" x14ac:dyDescent="0.25">
      <c r="E23691" s="64"/>
    </row>
    <row r="23692" spans="5:5" x14ac:dyDescent="0.25">
      <c r="E23692" s="64"/>
    </row>
    <row r="23693" spans="5:5" x14ac:dyDescent="0.25">
      <c r="E23693" s="64"/>
    </row>
    <row r="23694" spans="5:5" x14ac:dyDescent="0.25">
      <c r="E23694"/>
    </row>
    <row r="23695" spans="5:5" x14ac:dyDescent="0.25">
      <c r="E23695" s="64"/>
    </row>
    <row r="23696" spans="5:5" x14ac:dyDescent="0.25">
      <c r="E23696" s="64"/>
    </row>
    <row r="23697" spans="5:5" x14ac:dyDescent="0.25">
      <c r="E23697" s="64"/>
    </row>
    <row r="23698" spans="5:5" x14ac:dyDescent="0.25">
      <c r="E23698" s="64"/>
    </row>
    <row r="23699" spans="5:5" x14ac:dyDescent="0.25">
      <c r="E23699" s="64"/>
    </row>
    <row r="23700" spans="5:5" x14ac:dyDescent="0.25">
      <c r="E23700" s="64"/>
    </row>
    <row r="23701" spans="5:5" x14ac:dyDescent="0.25">
      <c r="E23701" s="64"/>
    </row>
    <row r="23702" spans="5:5" x14ac:dyDescent="0.25">
      <c r="E23702" s="64"/>
    </row>
    <row r="23703" spans="5:5" x14ac:dyDescent="0.25">
      <c r="E23703" s="64"/>
    </row>
    <row r="23704" spans="5:5" x14ac:dyDescent="0.25">
      <c r="E23704" s="64"/>
    </row>
    <row r="23705" spans="5:5" x14ac:dyDescent="0.25">
      <c r="E23705"/>
    </row>
    <row r="23706" spans="5:5" x14ac:dyDescent="0.25">
      <c r="E23706" s="64"/>
    </row>
    <row r="23707" spans="5:5" x14ac:dyDescent="0.25">
      <c r="E23707" s="64"/>
    </row>
    <row r="23708" spans="5:5" x14ac:dyDescent="0.25">
      <c r="E23708" s="64"/>
    </row>
    <row r="23709" spans="5:5" x14ac:dyDescent="0.25">
      <c r="E23709" s="64"/>
    </row>
    <row r="23710" spans="5:5" x14ac:dyDescent="0.25">
      <c r="E23710" s="64"/>
    </row>
    <row r="23711" spans="5:5" x14ac:dyDescent="0.25">
      <c r="E23711"/>
    </row>
    <row r="23712" spans="5:5" x14ac:dyDescent="0.25">
      <c r="E23712" s="64"/>
    </row>
    <row r="23713" spans="5:5" x14ac:dyDescent="0.25">
      <c r="E23713" s="64"/>
    </row>
    <row r="23714" spans="5:5" x14ac:dyDescent="0.25">
      <c r="E23714" s="64"/>
    </row>
    <row r="23715" spans="5:5" x14ac:dyDescent="0.25">
      <c r="E23715" s="64"/>
    </row>
    <row r="23716" spans="5:5" x14ac:dyDescent="0.25">
      <c r="E23716" s="64"/>
    </row>
    <row r="23717" spans="5:5" x14ac:dyDescent="0.25">
      <c r="E23717" s="64"/>
    </row>
    <row r="23718" spans="5:5" x14ac:dyDescent="0.25">
      <c r="E23718" s="64"/>
    </row>
    <row r="23719" spans="5:5" x14ac:dyDescent="0.25">
      <c r="E23719" s="64"/>
    </row>
    <row r="23720" spans="5:5" x14ac:dyDescent="0.25">
      <c r="E23720" s="64"/>
    </row>
    <row r="23721" spans="5:5" x14ac:dyDescent="0.25">
      <c r="E23721"/>
    </row>
    <row r="23722" spans="5:5" x14ac:dyDescent="0.25">
      <c r="E23722"/>
    </row>
    <row r="23723" spans="5:5" x14ac:dyDescent="0.25">
      <c r="E23723" s="64"/>
    </row>
    <row r="23724" spans="5:5" x14ac:dyDescent="0.25">
      <c r="E23724" s="64"/>
    </row>
    <row r="23725" spans="5:5" x14ac:dyDescent="0.25">
      <c r="E23725" s="64"/>
    </row>
    <row r="23726" spans="5:5" x14ac:dyDescent="0.25">
      <c r="E23726"/>
    </row>
    <row r="23727" spans="5:5" x14ac:dyDescent="0.25">
      <c r="E23727" s="64"/>
    </row>
    <row r="23728" spans="5:5" x14ac:dyDescent="0.25">
      <c r="E23728" s="64"/>
    </row>
    <row r="23729" spans="5:5" x14ac:dyDescent="0.25">
      <c r="E23729" s="64"/>
    </row>
    <row r="23730" spans="5:5" x14ac:dyDescent="0.25">
      <c r="E23730"/>
    </row>
    <row r="23731" spans="5:5" x14ac:dyDescent="0.25">
      <c r="E23731" s="64"/>
    </row>
    <row r="23732" spans="5:5" x14ac:dyDescent="0.25">
      <c r="E23732" s="64"/>
    </row>
    <row r="23733" spans="5:5" x14ac:dyDescent="0.25">
      <c r="E23733" s="64"/>
    </row>
    <row r="23734" spans="5:5" x14ac:dyDescent="0.25">
      <c r="E23734" s="64"/>
    </row>
    <row r="23735" spans="5:5" x14ac:dyDescent="0.25">
      <c r="E23735" s="64"/>
    </row>
    <row r="23736" spans="5:5" x14ac:dyDescent="0.25">
      <c r="E23736" s="64"/>
    </row>
    <row r="23737" spans="5:5" x14ac:dyDescent="0.25">
      <c r="E23737" s="64"/>
    </row>
    <row r="23738" spans="5:5" x14ac:dyDescent="0.25">
      <c r="E23738" s="64"/>
    </row>
    <row r="23739" spans="5:5" x14ac:dyDescent="0.25">
      <c r="E23739" s="64"/>
    </row>
    <row r="23740" spans="5:5" x14ac:dyDescent="0.25">
      <c r="E23740" s="64"/>
    </row>
    <row r="23741" spans="5:5" x14ac:dyDescent="0.25">
      <c r="E23741" s="64"/>
    </row>
    <row r="23742" spans="5:5" x14ac:dyDescent="0.25">
      <c r="E23742" s="64"/>
    </row>
    <row r="23743" spans="5:5" x14ac:dyDescent="0.25">
      <c r="E23743" s="64"/>
    </row>
    <row r="23744" spans="5:5" x14ac:dyDescent="0.25">
      <c r="E23744" s="64"/>
    </row>
    <row r="23745" spans="5:5" x14ac:dyDescent="0.25">
      <c r="E23745" s="64"/>
    </row>
    <row r="23746" spans="5:5" x14ac:dyDescent="0.25">
      <c r="E23746" s="64"/>
    </row>
    <row r="23747" spans="5:5" x14ac:dyDescent="0.25">
      <c r="E23747" s="64"/>
    </row>
    <row r="23748" spans="5:5" x14ac:dyDescent="0.25">
      <c r="E23748" s="64"/>
    </row>
    <row r="23749" spans="5:5" x14ac:dyDescent="0.25">
      <c r="E23749" s="64"/>
    </row>
    <row r="23750" spans="5:5" x14ac:dyDescent="0.25">
      <c r="E23750" s="64"/>
    </row>
    <row r="23751" spans="5:5" x14ac:dyDescent="0.25">
      <c r="E23751" s="64"/>
    </row>
    <row r="23752" spans="5:5" x14ac:dyDescent="0.25">
      <c r="E23752" s="64"/>
    </row>
    <row r="23753" spans="5:5" x14ac:dyDescent="0.25">
      <c r="E23753" s="64"/>
    </row>
    <row r="23754" spans="5:5" x14ac:dyDescent="0.25">
      <c r="E23754" s="64"/>
    </row>
    <row r="23755" spans="5:5" x14ac:dyDescent="0.25">
      <c r="E23755" s="64"/>
    </row>
    <row r="23756" spans="5:5" x14ac:dyDescent="0.25">
      <c r="E23756" s="64"/>
    </row>
    <row r="23757" spans="5:5" x14ac:dyDescent="0.25">
      <c r="E23757" s="64"/>
    </row>
    <row r="23758" spans="5:5" x14ac:dyDescent="0.25">
      <c r="E23758" s="64"/>
    </row>
    <row r="23759" spans="5:5" x14ac:dyDescent="0.25">
      <c r="E23759" s="64"/>
    </row>
    <row r="23760" spans="5:5" x14ac:dyDescent="0.25">
      <c r="E23760" s="64"/>
    </row>
    <row r="23761" spans="5:5" x14ac:dyDescent="0.25">
      <c r="E23761" s="64"/>
    </row>
    <row r="23762" spans="5:5" x14ac:dyDescent="0.25">
      <c r="E23762" s="64"/>
    </row>
    <row r="23763" spans="5:5" x14ac:dyDescent="0.25">
      <c r="E23763" s="64"/>
    </row>
    <row r="23764" spans="5:5" x14ac:dyDescent="0.25">
      <c r="E23764" s="64"/>
    </row>
    <row r="23765" spans="5:5" x14ac:dyDescent="0.25">
      <c r="E23765" s="64"/>
    </row>
    <row r="23766" spans="5:5" x14ac:dyDescent="0.25">
      <c r="E23766" s="64"/>
    </row>
    <row r="23767" spans="5:5" x14ac:dyDescent="0.25">
      <c r="E23767" s="64"/>
    </row>
    <row r="23768" spans="5:5" x14ac:dyDescent="0.25">
      <c r="E23768" s="64"/>
    </row>
    <row r="23769" spans="5:5" x14ac:dyDescent="0.25">
      <c r="E23769" s="64"/>
    </row>
    <row r="23770" spans="5:5" x14ac:dyDescent="0.25">
      <c r="E23770" s="64"/>
    </row>
    <row r="23771" spans="5:5" x14ac:dyDescent="0.25">
      <c r="E23771" s="64"/>
    </row>
    <row r="23772" spans="5:5" x14ac:dyDescent="0.25">
      <c r="E23772" s="64"/>
    </row>
    <row r="23773" spans="5:5" x14ac:dyDescent="0.25">
      <c r="E23773" s="64"/>
    </row>
    <row r="23774" spans="5:5" x14ac:dyDescent="0.25">
      <c r="E23774" s="64"/>
    </row>
    <row r="23775" spans="5:5" x14ac:dyDescent="0.25">
      <c r="E23775" s="64"/>
    </row>
    <row r="23776" spans="5:5" x14ac:dyDescent="0.25">
      <c r="E23776" s="64"/>
    </row>
    <row r="23777" spans="5:5" x14ac:dyDescent="0.25">
      <c r="E23777" s="64"/>
    </row>
    <row r="23778" spans="5:5" x14ac:dyDescent="0.25">
      <c r="E23778" s="64"/>
    </row>
    <row r="23779" spans="5:5" x14ac:dyDescent="0.25">
      <c r="E23779" s="64"/>
    </row>
    <row r="23780" spans="5:5" x14ac:dyDescent="0.25">
      <c r="E23780"/>
    </row>
    <row r="23781" spans="5:5" x14ac:dyDescent="0.25">
      <c r="E23781" s="64"/>
    </row>
    <row r="23782" spans="5:5" x14ac:dyDescent="0.25">
      <c r="E23782" s="64"/>
    </row>
    <row r="23783" spans="5:5" x14ac:dyDescent="0.25">
      <c r="E23783" s="64"/>
    </row>
    <row r="23784" spans="5:5" x14ac:dyDescent="0.25">
      <c r="E23784" s="64"/>
    </row>
    <row r="23785" spans="5:5" x14ac:dyDescent="0.25">
      <c r="E23785" s="64"/>
    </row>
    <row r="23786" spans="5:5" x14ac:dyDescent="0.25">
      <c r="E23786" s="64"/>
    </row>
    <row r="23787" spans="5:5" x14ac:dyDescent="0.25">
      <c r="E23787" s="64"/>
    </row>
    <row r="23788" spans="5:5" x14ac:dyDescent="0.25">
      <c r="E23788" s="64"/>
    </row>
    <row r="23789" spans="5:5" x14ac:dyDescent="0.25">
      <c r="E23789" s="64"/>
    </row>
    <row r="23790" spans="5:5" x14ac:dyDescent="0.25">
      <c r="E23790" s="64"/>
    </row>
    <row r="23791" spans="5:5" x14ac:dyDescent="0.25">
      <c r="E23791" s="64"/>
    </row>
    <row r="23792" spans="5:5" x14ac:dyDescent="0.25">
      <c r="E23792" s="64"/>
    </row>
    <row r="23793" spans="5:5" x14ac:dyDescent="0.25">
      <c r="E23793" s="64"/>
    </row>
    <row r="23794" spans="5:5" x14ac:dyDescent="0.25">
      <c r="E23794" s="64"/>
    </row>
    <row r="23795" spans="5:5" x14ac:dyDescent="0.25">
      <c r="E23795" s="64"/>
    </row>
    <row r="23796" spans="5:5" x14ac:dyDescent="0.25">
      <c r="E23796" s="64"/>
    </row>
    <row r="23797" spans="5:5" x14ac:dyDescent="0.25">
      <c r="E23797" s="64"/>
    </row>
    <row r="23798" spans="5:5" x14ac:dyDescent="0.25">
      <c r="E23798" s="64"/>
    </row>
    <row r="23799" spans="5:5" x14ac:dyDescent="0.25">
      <c r="E23799" s="64"/>
    </row>
    <row r="23800" spans="5:5" x14ac:dyDescent="0.25">
      <c r="E23800" s="64"/>
    </row>
    <row r="23801" spans="5:5" x14ac:dyDescent="0.25">
      <c r="E23801" s="64"/>
    </row>
    <row r="23802" spans="5:5" x14ac:dyDescent="0.25">
      <c r="E23802" s="64"/>
    </row>
    <row r="23803" spans="5:5" x14ac:dyDescent="0.25">
      <c r="E23803" s="64"/>
    </row>
    <row r="23804" spans="5:5" x14ac:dyDescent="0.25">
      <c r="E23804" s="64"/>
    </row>
    <row r="23805" spans="5:5" x14ac:dyDescent="0.25">
      <c r="E23805" s="64"/>
    </row>
    <row r="23806" spans="5:5" x14ac:dyDescent="0.25">
      <c r="E23806" s="64"/>
    </row>
    <row r="23807" spans="5:5" x14ac:dyDescent="0.25">
      <c r="E23807" s="64"/>
    </row>
    <row r="23808" spans="5:5" x14ac:dyDescent="0.25">
      <c r="E23808" s="64"/>
    </row>
    <row r="23809" spans="5:5" x14ac:dyDescent="0.25">
      <c r="E23809" s="64"/>
    </row>
    <row r="23810" spans="5:5" x14ac:dyDescent="0.25">
      <c r="E23810" s="64"/>
    </row>
    <row r="23811" spans="5:5" x14ac:dyDescent="0.25">
      <c r="E23811" s="64"/>
    </row>
    <row r="23812" spans="5:5" x14ac:dyDescent="0.25">
      <c r="E23812" s="64"/>
    </row>
    <row r="23813" spans="5:5" x14ac:dyDescent="0.25">
      <c r="E23813" s="64"/>
    </row>
    <row r="23814" spans="5:5" x14ac:dyDescent="0.25">
      <c r="E23814" s="64"/>
    </row>
    <row r="23815" spans="5:5" x14ac:dyDescent="0.25">
      <c r="E23815" s="64"/>
    </row>
    <row r="23816" spans="5:5" x14ac:dyDescent="0.25">
      <c r="E23816" s="64"/>
    </row>
    <row r="23817" spans="5:5" x14ac:dyDescent="0.25">
      <c r="E23817" s="64"/>
    </row>
    <row r="23818" spans="5:5" x14ac:dyDescent="0.25">
      <c r="E23818" s="64"/>
    </row>
    <row r="23819" spans="5:5" x14ac:dyDescent="0.25">
      <c r="E23819" s="64"/>
    </row>
    <row r="23820" spans="5:5" x14ac:dyDescent="0.25">
      <c r="E23820" s="64"/>
    </row>
    <row r="23821" spans="5:5" x14ac:dyDescent="0.25">
      <c r="E23821" s="64"/>
    </row>
    <row r="23822" spans="5:5" x14ac:dyDescent="0.25">
      <c r="E23822" s="64"/>
    </row>
    <row r="23823" spans="5:5" x14ac:dyDescent="0.25">
      <c r="E23823" s="64"/>
    </row>
    <row r="23824" spans="5:5" x14ac:dyDescent="0.25">
      <c r="E23824" s="64"/>
    </row>
    <row r="23825" spans="5:5" x14ac:dyDescent="0.25">
      <c r="E23825" s="64"/>
    </row>
    <row r="23826" spans="5:5" x14ac:dyDescent="0.25">
      <c r="E23826" s="64"/>
    </row>
    <row r="23827" spans="5:5" x14ac:dyDescent="0.25">
      <c r="E23827" s="64"/>
    </row>
    <row r="23828" spans="5:5" x14ac:dyDescent="0.25">
      <c r="E23828" s="64"/>
    </row>
    <row r="23829" spans="5:5" x14ac:dyDescent="0.25">
      <c r="E23829" s="64"/>
    </row>
    <row r="23830" spans="5:5" x14ac:dyDescent="0.25">
      <c r="E23830" s="64"/>
    </row>
    <row r="23831" spans="5:5" x14ac:dyDescent="0.25">
      <c r="E23831" s="64"/>
    </row>
    <row r="23832" spans="5:5" x14ac:dyDescent="0.25">
      <c r="E23832" s="64"/>
    </row>
    <row r="23833" spans="5:5" x14ac:dyDescent="0.25">
      <c r="E23833" s="64"/>
    </row>
    <row r="23834" spans="5:5" x14ac:dyDescent="0.25">
      <c r="E23834" s="64"/>
    </row>
    <row r="23835" spans="5:5" x14ac:dyDescent="0.25">
      <c r="E23835" s="64"/>
    </row>
    <row r="23836" spans="5:5" x14ac:dyDescent="0.25">
      <c r="E23836" s="64"/>
    </row>
    <row r="23837" spans="5:5" x14ac:dyDescent="0.25">
      <c r="E23837" s="64"/>
    </row>
    <row r="23838" spans="5:5" x14ac:dyDescent="0.25">
      <c r="E23838" s="64"/>
    </row>
    <row r="23839" spans="5:5" x14ac:dyDescent="0.25">
      <c r="E23839" s="64"/>
    </row>
    <row r="23840" spans="5:5" x14ac:dyDescent="0.25">
      <c r="E23840" s="64"/>
    </row>
    <row r="23841" spans="5:5" x14ac:dyDescent="0.25">
      <c r="E23841" s="64"/>
    </row>
    <row r="23842" spans="5:5" x14ac:dyDescent="0.25">
      <c r="E23842" s="64"/>
    </row>
    <row r="23843" spans="5:5" x14ac:dyDescent="0.25">
      <c r="E23843" s="64"/>
    </row>
    <row r="23844" spans="5:5" x14ac:dyDescent="0.25">
      <c r="E23844"/>
    </row>
    <row r="23845" spans="5:5" x14ac:dyDescent="0.25">
      <c r="E23845"/>
    </row>
    <row r="23846" spans="5:5" x14ac:dyDescent="0.25">
      <c r="E23846" s="64"/>
    </row>
    <row r="23847" spans="5:5" x14ac:dyDescent="0.25">
      <c r="E23847" s="64"/>
    </row>
    <row r="23848" spans="5:5" x14ac:dyDescent="0.25">
      <c r="E23848" s="64"/>
    </row>
    <row r="23849" spans="5:5" x14ac:dyDescent="0.25">
      <c r="E23849" s="64"/>
    </row>
    <row r="23850" spans="5:5" x14ac:dyDescent="0.25">
      <c r="E23850" s="64"/>
    </row>
    <row r="23851" spans="5:5" x14ac:dyDescent="0.25">
      <c r="E23851" s="64"/>
    </row>
    <row r="23852" spans="5:5" x14ac:dyDescent="0.25">
      <c r="E23852" s="64"/>
    </row>
    <row r="23853" spans="5:5" x14ac:dyDescent="0.25">
      <c r="E23853" s="64"/>
    </row>
    <row r="23854" spans="5:5" x14ac:dyDescent="0.25">
      <c r="E23854" s="64"/>
    </row>
    <row r="23855" spans="5:5" x14ac:dyDescent="0.25">
      <c r="E23855" s="64"/>
    </row>
    <row r="23856" spans="5:5" x14ac:dyDescent="0.25">
      <c r="E23856" s="64"/>
    </row>
    <row r="23857" spans="5:5" x14ac:dyDescent="0.25">
      <c r="E23857" s="64"/>
    </row>
    <row r="23858" spans="5:5" x14ac:dyDescent="0.25">
      <c r="E23858" s="64"/>
    </row>
    <row r="23859" spans="5:5" x14ac:dyDescent="0.25">
      <c r="E23859" s="64"/>
    </row>
    <row r="23860" spans="5:5" x14ac:dyDescent="0.25">
      <c r="E23860" s="64"/>
    </row>
    <row r="23861" spans="5:5" x14ac:dyDescent="0.25">
      <c r="E23861" s="64"/>
    </row>
    <row r="23862" spans="5:5" x14ac:dyDescent="0.25">
      <c r="E23862" s="64"/>
    </row>
    <row r="23863" spans="5:5" x14ac:dyDescent="0.25">
      <c r="E23863" s="64"/>
    </row>
    <row r="23864" spans="5:5" x14ac:dyDescent="0.25">
      <c r="E23864" s="64"/>
    </row>
    <row r="23865" spans="5:5" x14ac:dyDescent="0.25">
      <c r="E23865" s="64"/>
    </row>
    <row r="23866" spans="5:5" x14ac:dyDescent="0.25">
      <c r="E23866" s="64"/>
    </row>
    <row r="23867" spans="5:5" x14ac:dyDescent="0.25">
      <c r="E23867" s="64"/>
    </row>
    <row r="23868" spans="5:5" x14ac:dyDescent="0.25">
      <c r="E23868"/>
    </row>
    <row r="23869" spans="5:5" x14ac:dyDescent="0.25">
      <c r="E23869" s="64"/>
    </row>
    <row r="23870" spans="5:5" x14ac:dyDescent="0.25">
      <c r="E23870"/>
    </row>
    <row r="23871" spans="5:5" x14ac:dyDescent="0.25">
      <c r="E23871" s="64"/>
    </row>
    <row r="23872" spans="5:5" x14ac:dyDescent="0.25">
      <c r="E23872" s="64"/>
    </row>
    <row r="23873" spans="5:5" x14ac:dyDescent="0.25">
      <c r="E23873" s="64"/>
    </row>
    <row r="23874" spans="5:5" x14ac:dyDescent="0.25">
      <c r="E23874" s="64"/>
    </row>
    <row r="23875" spans="5:5" x14ac:dyDescent="0.25">
      <c r="E23875" s="64"/>
    </row>
    <row r="23876" spans="5:5" x14ac:dyDescent="0.25">
      <c r="E23876" s="64"/>
    </row>
    <row r="23877" spans="5:5" x14ac:dyDescent="0.25">
      <c r="E23877"/>
    </row>
    <row r="23878" spans="5:5" x14ac:dyDescent="0.25">
      <c r="E23878" s="64"/>
    </row>
    <row r="23879" spans="5:5" x14ac:dyDescent="0.25">
      <c r="E23879" s="64"/>
    </row>
    <row r="23880" spans="5:5" x14ac:dyDescent="0.25">
      <c r="E23880" s="64"/>
    </row>
    <row r="23881" spans="5:5" x14ac:dyDescent="0.25">
      <c r="E23881" s="64"/>
    </row>
    <row r="23882" spans="5:5" x14ac:dyDescent="0.25">
      <c r="E23882" s="64"/>
    </row>
    <row r="23883" spans="5:5" x14ac:dyDescent="0.25">
      <c r="E23883" s="64"/>
    </row>
    <row r="23884" spans="5:5" x14ac:dyDescent="0.25">
      <c r="E23884" s="64"/>
    </row>
    <row r="23885" spans="5:5" x14ac:dyDescent="0.25">
      <c r="E23885" s="64"/>
    </row>
    <row r="23886" spans="5:5" x14ac:dyDescent="0.25">
      <c r="E23886" s="64"/>
    </row>
    <row r="23887" spans="5:5" x14ac:dyDescent="0.25">
      <c r="E23887" s="64"/>
    </row>
    <row r="23888" spans="5:5" x14ac:dyDescent="0.25">
      <c r="E23888" s="64"/>
    </row>
    <row r="23889" spans="5:5" x14ac:dyDescent="0.25">
      <c r="E23889" s="64"/>
    </row>
    <row r="23890" spans="5:5" x14ac:dyDescent="0.25">
      <c r="E23890" s="64"/>
    </row>
    <row r="23891" spans="5:5" x14ac:dyDescent="0.25">
      <c r="E23891" s="64"/>
    </row>
    <row r="23892" spans="5:5" x14ac:dyDescent="0.25">
      <c r="E23892" s="64"/>
    </row>
    <row r="23893" spans="5:5" x14ac:dyDescent="0.25">
      <c r="E23893" s="64"/>
    </row>
    <row r="23894" spans="5:5" x14ac:dyDescent="0.25">
      <c r="E23894" s="64"/>
    </row>
    <row r="23895" spans="5:5" x14ac:dyDescent="0.25">
      <c r="E23895" s="64"/>
    </row>
    <row r="23896" spans="5:5" x14ac:dyDescent="0.25">
      <c r="E23896" s="64"/>
    </row>
    <row r="23897" spans="5:5" x14ac:dyDescent="0.25">
      <c r="E23897" s="64"/>
    </row>
    <row r="23898" spans="5:5" x14ac:dyDescent="0.25">
      <c r="E23898" s="64"/>
    </row>
    <row r="23899" spans="5:5" x14ac:dyDescent="0.25">
      <c r="E23899" s="64"/>
    </row>
    <row r="23900" spans="5:5" x14ac:dyDescent="0.25">
      <c r="E23900" s="64"/>
    </row>
    <row r="23901" spans="5:5" x14ac:dyDescent="0.25">
      <c r="E23901" s="64"/>
    </row>
    <row r="23902" spans="5:5" x14ac:dyDescent="0.25">
      <c r="E23902" s="64"/>
    </row>
    <row r="23903" spans="5:5" x14ac:dyDescent="0.25">
      <c r="E23903" s="64"/>
    </row>
    <row r="23904" spans="5:5" x14ac:dyDescent="0.25">
      <c r="E23904"/>
    </row>
    <row r="23905" spans="5:5" x14ac:dyDescent="0.25">
      <c r="E23905"/>
    </row>
    <row r="23906" spans="5:5" x14ac:dyDescent="0.25">
      <c r="E23906" s="64"/>
    </row>
    <row r="23907" spans="5:5" x14ac:dyDescent="0.25">
      <c r="E23907" s="64"/>
    </row>
    <row r="23908" spans="5:5" x14ac:dyDescent="0.25">
      <c r="E23908" s="64"/>
    </row>
    <row r="23909" spans="5:5" x14ac:dyDescent="0.25">
      <c r="E23909" s="64"/>
    </row>
    <row r="23910" spans="5:5" x14ac:dyDescent="0.25">
      <c r="E23910" s="64"/>
    </row>
    <row r="23911" spans="5:5" x14ac:dyDescent="0.25">
      <c r="E23911" s="64"/>
    </row>
    <row r="23912" spans="5:5" x14ac:dyDescent="0.25">
      <c r="E23912" s="64"/>
    </row>
    <row r="23913" spans="5:5" x14ac:dyDescent="0.25">
      <c r="E23913" s="64"/>
    </row>
    <row r="23914" spans="5:5" x14ac:dyDescent="0.25">
      <c r="E23914" s="64"/>
    </row>
    <row r="23915" spans="5:5" x14ac:dyDescent="0.25">
      <c r="E23915" s="64"/>
    </row>
    <row r="23916" spans="5:5" x14ac:dyDescent="0.25">
      <c r="E23916" s="64"/>
    </row>
    <row r="23917" spans="5:5" x14ac:dyDescent="0.25">
      <c r="E23917" s="64"/>
    </row>
    <row r="23918" spans="5:5" x14ac:dyDescent="0.25">
      <c r="E23918" s="64"/>
    </row>
    <row r="23919" spans="5:5" x14ac:dyDescent="0.25">
      <c r="E23919" s="64"/>
    </row>
    <row r="23920" spans="5:5" x14ac:dyDescent="0.25">
      <c r="E23920" s="64"/>
    </row>
    <row r="23921" spans="5:5" x14ac:dyDescent="0.25">
      <c r="E23921" s="64"/>
    </row>
    <row r="23922" spans="5:5" x14ac:dyDescent="0.25">
      <c r="E23922" s="64"/>
    </row>
    <row r="23923" spans="5:5" x14ac:dyDescent="0.25">
      <c r="E23923" s="64"/>
    </row>
    <row r="23924" spans="5:5" x14ac:dyDescent="0.25">
      <c r="E23924" s="64"/>
    </row>
    <row r="23925" spans="5:5" x14ac:dyDescent="0.25">
      <c r="E23925" s="64"/>
    </row>
    <row r="23926" spans="5:5" x14ac:dyDescent="0.25">
      <c r="E23926" s="64"/>
    </row>
    <row r="23927" spans="5:5" x14ac:dyDescent="0.25">
      <c r="E23927" s="64"/>
    </row>
    <row r="23928" spans="5:5" x14ac:dyDescent="0.25">
      <c r="E23928" s="64"/>
    </row>
    <row r="23929" spans="5:5" x14ac:dyDescent="0.25">
      <c r="E23929" s="64"/>
    </row>
    <row r="23930" spans="5:5" x14ac:dyDescent="0.25">
      <c r="E23930"/>
    </row>
    <row r="23931" spans="5:5" x14ac:dyDescent="0.25">
      <c r="E23931" s="64"/>
    </row>
    <row r="23932" spans="5:5" x14ac:dyDescent="0.25">
      <c r="E23932" s="64"/>
    </row>
    <row r="23933" spans="5:5" x14ac:dyDescent="0.25">
      <c r="E23933" s="64"/>
    </row>
    <row r="23934" spans="5:5" x14ac:dyDescent="0.25">
      <c r="E23934" s="64"/>
    </row>
    <row r="23935" spans="5:5" x14ac:dyDescent="0.25">
      <c r="E23935" s="64"/>
    </row>
    <row r="23936" spans="5:5" x14ac:dyDescent="0.25">
      <c r="E23936"/>
    </row>
    <row r="23937" spans="5:5" x14ac:dyDescent="0.25">
      <c r="E23937" s="64"/>
    </row>
    <row r="23938" spans="5:5" x14ac:dyDescent="0.25">
      <c r="E23938" s="64"/>
    </row>
    <row r="23939" spans="5:5" x14ac:dyDescent="0.25">
      <c r="E23939" s="64"/>
    </row>
    <row r="23940" spans="5:5" x14ac:dyDescent="0.25">
      <c r="E23940" s="64"/>
    </row>
    <row r="23941" spans="5:5" x14ac:dyDescent="0.25">
      <c r="E23941" s="64"/>
    </row>
    <row r="23942" spans="5:5" x14ac:dyDescent="0.25">
      <c r="E23942" s="64"/>
    </row>
    <row r="23943" spans="5:5" x14ac:dyDescent="0.25">
      <c r="E23943" s="64"/>
    </row>
    <row r="23944" spans="5:5" x14ac:dyDescent="0.25">
      <c r="E23944" s="64"/>
    </row>
    <row r="23945" spans="5:5" x14ac:dyDescent="0.25">
      <c r="E23945" s="64"/>
    </row>
    <row r="23946" spans="5:5" x14ac:dyDescent="0.25">
      <c r="E23946" s="64"/>
    </row>
    <row r="23947" spans="5:5" x14ac:dyDescent="0.25">
      <c r="E23947" s="64"/>
    </row>
    <row r="23948" spans="5:5" x14ac:dyDescent="0.25">
      <c r="E23948" s="64"/>
    </row>
    <row r="23949" spans="5:5" x14ac:dyDescent="0.25">
      <c r="E23949" s="64"/>
    </row>
    <row r="23950" spans="5:5" x14ac:dyDescent="0.25">
      <c r="E23950" s="64"/>
    </row>
    <row r="23951" spans="5:5" x14ac:dyDescent="0.25">
      <c r="E23951" s="64"/>
    </row>
    <row r="23952" spans="5:5" x14ac:dyDescent="0.25">
      <c r="E23952" s="64"/>
    </row>
    <row r="23953" spans="5:5" x14ac:dyDescent="0.25">
      <c r="E23953" s="64"/>
    </row>
    <row r="23954" spans="5:5" x14ac:dyDescent="0.25">
      <c r="E23954" s="64"/>
    </row>
    <row r="23955" spans="5:5" x14ac:dyDescent="0.25">
      <c r="E23955" s="64"/>
    </row>
    <row r="23956" spans="5:5" x14ac:dyDescent="0.25">
      <c r="E23956" s="64"/>
    </row>
    <row r="23957" spans="5:5" x14ac:dyDescent="0.25">
      <c r="E23957" s="64"/>
    </row>
    <row r="23958" spans="5:5" x14ac:dyDescent="0.25">
      <c r="E23958" s="64"/>
    </row>
    <row r="23959" spans="5:5" x14ac:dyDescent="0.25">
      <c r="E23959" s="64"/>
    </row>
    <row r="23960" spans="5:5" x14ac:dyDescent="0.25">
      <c r="E23960" s="64"/>
    </row>
    <row r="23961" spans="5:5" x14ac:dyDescent="0.25">
      <c r="E23961"/>
    </row>
    <row r="23962" spans="5:5" x14ac:dyDescent="0.25">
      <c r="E23962"/>
    </row>
    <row r="23963" spans="5:5" x14ac:dyDescent="0.25">
      <c r="E23963" s="64"/>
    </row>
    <row r="23964" spans="5:5" x14ac:dyDescent="0.25">
      <c r="E23964" s="64"/>
    </row>
    <row r="23965" spans="5:5" x14ac:dyDescent="0.25">
      <c r="E23965" s="64"/>
    </row>
    <row r="23966" spans="5:5" x14ac:dyDescent="0.25">
      <c r="E23966" s="64"/>
    </row>
    <row r="23967" spans="5:5" x14ac:dyDescent="0.25">
      <c r="E23967" s="64"/>
    </row>
    <row r="23968" spans="5:5" x14ac:dyDescent="0.25">
      <c r="E23968" s="64"/>
    </row>
    <row r="23969" spans="5:5" x14ac:dyDescent="0.25">
      <c r="E23969" s="64"/>
    </row>
    <row r="23970" spans="5:5" x14ac:dyDescent="0.25">
      <c r="E23970" s="64"/>
    </row>
    <row r="23971" spans="5:5" x14ac:dyDescent="0.25">
      <c r="E23971" s="64"/>
    </row>
    <row r="23972" spans="5:5" x14ac:dyDescent="0.25">
      <c r="E23972" s="64"/>
    </row>
    <row r="23973" spans="5:5" x14ac:dyDescent="0.25">
      <c r="E23973"/>
    </row>
    <row r="23974" spans="5:5" x14ac:dyDescent="0.25">
      <c r="E23974" s="64"/>
    </row>
    <row r="23975" spans="5:5" x14ac:dyDescent="0.25">
      <c r="E23975" s="64"/>
    </row>
    <row r="23976" spans="5:5" x14ac:dyDescent="0.25">
      <c r="E23976" s="64"/>
    </row>
    <row r="23977" spans="5:5" x14ac:dyDescent="0.25">
      <c r="E23977" s="64"/>
    </row>
    <row r="23978" spans="5:5" x14ac:dyDescent="0.25">
      <c r="E23978" s="64"/>
    </row>
    <row r="23979" spans="5:5" x14ac:dyDescent="0.25">
      <c r="E23979" s="64"/>
    </row>
    <row r="23980" spans="5:5" x14ac:dyDescent="0.25">
      <c r="E23980" s="64"/>
    </row>
    <row r="23981" spans="5:5" x14ac:dyDescent="0.25">
      <c r="E23981" s="64"/>
    </row>
    <row r="23982" spans="5:5" x14ac:dyDescent="0.25">
      <c r="E23982" s="64"/>
    </row>
    <row r="23983" spans="5:5" x14ac:dyDescent="0.25">
      <c r="E23983" s="64"/>
    </row>
    <row r="23984" spans="5:5" x14ac:dyDescent="0.25">
      <c r="E23984" s="64"/>
    </row>
    <row r="23985" spans="5:5" x14ac:dyDescent="0.25">
      <c r="E23985" s="64"/>
    </row>
    <row r="23986" spans="5:5" x14ac:dyDescent="0.25">
      <c r="E23986"/>
    </row>
    <row r="23987" spans="5:5" x14ac:dyDescent="0.25">
      <c r="E23987"/>
    </row>
    <row r="23988" spans="5:5" x14ac:dyDescent="0.25">
      <c r="E23988" s="64"/>
    </row>
    <row r="23989" spans="5:5" x14ac:dyDescent="0.25">
      <c r="E23989" s="64"/>
    </row>
    <row r="23990" spans="5:5" x14ac:dyDescent="0.25">
      <c r="E23990" s="64"/>
    </row>
    <row r="23991" spans="5:5" x14ac:dyDescent="0.25">
      <c r="E23991" s="64"/>
    </row>
    <row r="23992" spans="5:5" x14ac:dyDescent="0.25">
      <c r="E23992" s="64"/>
    </row>
    <row r="23993" spans="5:5" x14ac:dyDescent="0.25">
      <c r="E23993" s="64"/>
    </row>
    <row r="23994" spans="5:5" x14ac:dyDescent="0.25">
      <c r="E23994"/>
    </row>
    <row r="23995" spans="5:5" x14ac:dyDescent="0.25">
      <c r="E23995" s="64"/>
    </row>
    <row r="23996" spans="5:5" x14ac:dyDescent="0.25">
      <c r="E23996" s="64"/>
    </row>
    <row r="23997" spans="5:5" x14ac:dyDescent="0.25">
      <c r="E23997" s="64"/>
    </row>
    <row r="23998" spans="5:5" x14ac:dyDescent="0.25">
      <c r="E23998" s="64"/>
    </row>
    <row r="23999" spans="5:5" x14ac:dyDescent="0.25">
      <c r="E23999" s="64"/>
    </row>
    <row r="24000" spans="5:5" x14ac:dyDescent="0.25">
      <c r="E24000" s="64"/>
    </row>
    <row r="24001" spans="5:5" x14ac:dyDescent="0.25">
      <c r="E24001" s="64"/>
    </row>
    <row r="24002" spans="5:5" x14ac:dyDescent="0.25">
      <c r="E24002" s="64"/>
    </row>
    <row r="24003" spans="5:5" x14ac:dyDescent="0.25">
      <c r="E24003" s="64"/>
    </row>
    <row r="24004" spans="5:5" x14ac:dyDescent="0.25">
      <c r="E24004" s="64"/>
    </row>
    <row r="24005" spans="5:5" x14ac:dyDescent="0.25">
      <c r="E24005" s="64"/>
    </row>
    <row r="24006" spans="5:5" x14ac:dyDescent="0.25">
      <c r="E24006" s="64"/>
    </row>
    <row r="24007" spans="5:5" x14ac:dyDescent="0.25">
      <c r="E24007" s="64"/>
    </row>
    <row r="24008" spans="5:5" x14ac:dyDescent="0.25">
      <c r="E24008" s="64"/>
    </row>
    <row r="24009" spans="5:5" x14ac:dyDescent="0.25">
      <c r="E24009" s="64"/>
    </row>
    <row r="24010" spans="5:5" x14ac:dyDescent="0.25">
      <c r="E24010" s="64"/>
    </row>
    <row r="24011" spans="5:5" x14ac:dyDescent="0.25">
      <c r="E24011" s="64"/>
    </row>
    <row r="24012" spans="5:5" x14ac:dyDescent="0.25">
      <c r="E24012" s="64"/>
    </row>
    <row r="24013" spans="5:5" x14ac:dyDescent="0.25">
      <c r="E24013" s="64"/>
    </row>
    <row r="24014" spans="5:5" x14ac:dyDescent="0.25">
      <c r="E24014" s="64"/>
    </row>
    <row r="24015" spans="5:5" x14ac:dyDescent="0.25">
      <c r="E24015" s="64"/>
    </row>
    <row r="24016" spans="5:5" x14ac:dyDescent="0.25">
      <c r="E24016" s="64"/>
    </row>
    <row r="24017" spans="5:5" x14ac:dyDescent="0.25">
      <c r="E24017" s="64"/>
    </row>
    <row r="24018" spans="5:5" x14ac:dyDescent="0.25">
      <c r="E24018" s="64"/>
    </row>
    <row r="24019" spans="5:5" x14ac:dyDescent="0.25">
      <c r="E24019" s="64"/>
    </row>
    <row r="24020" spans="5:5" x14ac:dyDescent="0.25">
      <c r="E24020" s="64"/>
    </row>
    <row r="24021" spans="5:5" x14ac:dyDescent="0.25">
      <c r="E24021" s="64"/>
    </row>
    <row r="24022" spans="5:5" x14ac:dyDescent="0.25">
      <c r="E24022" s="64"/>
    </row>
    <row r="24023" spans="5:5" x14ac:dyDescent="0.25">
      <c r="E24023" s="64"/>
    </row>
    <row r="24024" spans="5:5" x14ac:dyDescent="0.25">
      <c r="E24024" s="64"/>
    </row>
    <row r="24025" spans="5:5" x14ac:dyDescent="0.25">
      <c r="E24025" s="64"/>
    </row>
    <row r="24026" spans="5:5" x14ac:dyDescent="0.25">
      <c r="E24026" s="64"/>
    </row>
    <row r="24027" spans="5:5" x14ac:dyDescent="0.25">
      <c r="E24027" s="64"/>
    </row>
    <row r="24028" spans="5:5" x14ac:dyDescent="0.25">
      <c r="E24028" s="64"/>
    </row>
    <row r="24029" spans="5:5" x14ac:dyDescent="0.25">
      <c r="E24029" s="64"/>
    </row>
    <row r="24030" spans="5:5" x14ac:dyDescent="0.25">
      <c r="E24030" s="64"/>
    </row>
    <row r="24031" spans="5:5" x14ac:dyDescent="0.25">
      <c r="E24031" s="64"/>
    </row>
    <row r="24032" spans="5:5" x14ac:dyDescent="0.25">
      <c r="E24032" s="64"/>
    </row>
    <row r="24033" spans="5:5" x14ac:dyDescent="0.25">
      <c r="E24033" s="64"/>
    </row>
    <row r="24034" spans="5:5" x14ac:dyDescent="0.25">
      <c r="E24034" s="64"/>
    </row>
    <row r="24035" spans="5:5" x14ac:dyDescent="0.25">
      <c r="E24035" s="64"/>
    </row>
    <row r="24036" spans="5:5" x14ac:dyDescent="0.25">
      <c r="E24036" s="64"/>
    </row>
    <row r="24037" spans="5:5" x14ac:dyDescent="0.25">
      <c r="E24037" s="64"/>
    </row>
    <row r="24038" spans="5:5" x14ac:dyDescent="0.25">
      <c r="E24038"/>
    </row>
    <row r="24039" spans="5:5" x14ac:dyDescent="0.25">
      <c r="E24039" s="64"/>
    </row>
    <row r="24040" spans="5:5" x14ac:dyDescent="0.25">
      <c r="E24040" s="64"/>
    </row>
    <row r="24041" spans="5:5" x14ac:dyDescent="0.25">
      <c r="E24041" s="64"/>
    </row>
    <row r="24042" spans="5:5" x14ac:dyDescent="0.25">
      <c r="E24042" s="64"/>
    </row>
    <row r="24043" spans="5:5" x14ac:dyDescent="0.25">
      <c r="E24043" s="64"/>
    </row>
    <row r="24044" spans="5:5" x14ac:dyDescent="0.25">
      <c r="E24044" s="64"/>
    </row>
    <row r="24045" spans="5:5" x14ac:dyDescent="0.25">
      <c r="E24045" s="64"/>
    </row>
    <row r="24046" spans="5:5" x14ac:dyDescent="0.25">
      <c r="E24046" s="64"/>
    </row>
    <row r="24047" spans="5:5" x14ac:dyDescent="0.25">
      <c r="E24047" s="64"/>
    </row>
    <row r="24048" spans="5:5" x14ac:dyDescent="0.25">
      <c r="E24048" s="64"/>
    </row>
    <row r="24049" spans="5:5" x14ac:dyDescent="0.25">
      <c r="E24049" s="64"/>
    </row>
    <row r="24050" spans="5:5" x14ac:dyDescent="0.25">
      <c r="E24050" s="64"/>
    </row>
    <row r="24051" spans="5:5" x14ac:dyDescent="0.25">
      <c r="E24051" s="64"/>
    </row>
    <row r="24052" spans="5:5" x14ac:dyDescent="0.25">
      <c r="E24052" s="64"/>
    </row>
    <row r="24053" spans="5:5" x14ac:dyDescent="0.25">
      <c r="E24053"/>
    </row>
    <row r="24054" spans="5:5" x14ac:dyDescent="0.25">
      <c r="E24054" s="64"/>
    </row>
    <row r="24055" spans="5:5" x14ac:dyDescent="0.25">
      <c r="E24055" s="64"/>
    </row>
    <row r="24056" spans="5:5" x14ac:dyDescent="0.25">
      <c r="E24056" s="64"/>
    </row>
    <row r="24057" spans="5:5" x14ac:dyDescent="0.25">
      <c r="E24057" s="64"/>
    </row>
    <row r="24058" spans="5:5" x14ac:dyDescent="0.25">
      <c r="E24058" s="64"/>
    </row>
    <row r="24059" spans="5:5" x14ac:dyDescent="0.25">
      <c r="E24059" s="64"/>
    </row>
    <row r="24060" spans="5:5" x14ac:dyDescent="0.25">
      <c r="E24060" s="64"/>
    </row>
    <row r="24061" spans="5:5" x14ac:dyDescent="0.25">
      <c r="E24061" s="64"/>
    </row>
    <row r="24062" spans="5:5" x14ac:dyDescent="0.25">
      <c r="E24062" s="64"/>
    </row>
    <row r="24063" spans="5:5" x14ac:dyDescent="0.25">
      <c r="E24063" s="64"/>
    </row>
    <row r="24064" spans="5:5" x14ac:dyDescent="0.25">
      <c r="E24064" s="64"/>
    </row>
    <row r="24065" spans="5:5" x14ac:dyDescent="0.25">
      <c r="E24065" s="64"/>
    </row>
    <row r="24066" spans="5:5" x14ac:dyDescent="0.25">
      <c r="E24066" s="64"/>
    </row>
    <row r="24067" spans="5:5" x14ac:dyDescent="0.25">
      <c r="E24067" s="64"/>
    </row>
    <row r="24068" spans="5:5" x14ac:dyDescent="0.25">
      <c r="E24068"/>
    </row>
    <row r="24069" spans="5:5" x14ac:dyDescent="0.25">
      <c r="E24069" s="64"/>
    </row>
    <row r="24070" spans="5:5" x14ac:dyDescent="0.25">
      <c r="E24070" s="64"/>
    </row>
    <row r="24071" spans="5:5" x14ac:dyDescent="0.25">
      <c r="E24071" s="64"/>
    </row>
    <row r="24072" spans="5:5" x14ac:dyDescent="0.25">
      <c r="E24072" s="64"/>
    </row>
    <row r="24073" spans="5:5" x14ac:dyDescent="0.25">
      <c r="E24073" s="64"/>
    </row>
    <row r="24074" spans="5:5" x14ac:dyDescent="0.25">
      <c r="E24074" s="64"/>
    </row>
    <row r="24075" spans="5:5" x14ac:dyDescent="0.25">
      <c r="E24075" s="64"/>
    </row>
    <row r="24076" spans="5:5" x14ac:dyDescent="0.25">
      <c r="E24076" s="64"/>
    </row>
    <row r="24077" spans="5:5" x14ac:dyDescent="0.25">
      <c r="E24077" s="64"/>
    </row>
    <row r="24078" spans="5:5" x14ac:dyDescent="0.25">
      <c r="E24078" s="64"/>
    </row>
    <row r="24079" spans="5:5" x14ac:dyDescent="0.25">
      <c r="E24079" s="64"/>
    </row>
    <row r="24080" spans="5:5" x14ac:dyDescent="0.25">
      <c r="E24080" s="64"/>
    </row>
    <row r="24081" spans="5:5" x14ac:dyDescent="0.25">
      <c r="E24081" s="64"/>
    </row>
    <row r="24082" spans="5:5" x14ac:dyDescent="0.25">
      <c r="E24082" s="64"/>
    </row>
    <row r="24083" spans="5:5" x14ac:dyDescent="0.25">
      <c r="E24083" s="64"/>
    </row>
    <row r="24084" spans="5:5" x14ac:dyDescent="0.25">
      <c r="E24084" s="64"/>
    </row>
    <row r="24085" spans="5:5" x14ac:dyDescent="0.25">
      <c r="E24085" s="64"/>
    </row>
    <row r="24086" spans="5:5" x14ac:dyDescent="0.25">
      <c r="E24086"/>
    </row>
    <row r="24087" spans="5:5" x14ac:dyDescent="0.25">
      <c r="E24087" s="64"/>
    </row>
    <row r="24088" spans="5:5" x14ac:dyDescent="0.25">
      <c r="E24088" s="64"/>
    </row>
    <row r="24089" spans="5:5" x14ac:dyDescent="0.25">
      <c r="E24089" s="64"/>
    </row>
    <row r="24090" spans="5:5" x14ac:dyDescent="0.25">
      <c r="E24090" s="64"/>
    </row>
    <row r="24091" spans="5:5" x14ac:dyDescent="0.25">
      <c r="E24091" s="64"/>
    </row>
    <row r="24092" spans="5:5" x14ac:dyDescent="0.25">
      <c r="E24092" s="64"/>
    </row>
    <row r="24093" spans="5:5" x14ac:dyDescent="0.25">
      <c r="E24093" s="64"/>
    </row>
    <row r="24094" spans="5:5" x14ac:dyDescent="0.25">
      <c r="E24094" s="64"/>
    </row>
    <row r="24095" spans="5:5" x14ac:dyDescent="0.25">
      <c r="E24095" s="64"/>
    </row>
    <row r="24096" spans="5:5" x14ac:dyDescent="0.25">
      <c r="E24096" s="64"/>
    </row>
    <row r="24097" spans="5:5" x14ac:dyDescent="0.25">
      <c r="E24097" s="64"/>
    </row>
    <row r="24098" spans="5:5" x14ac:dyDescent="0.25">
      <c r="E24098" s="64"/>
    </row>
    <row r="24099" spans="5:5" x14ac:dyDescent="0.25">
      <c r="E24099" s="64"/>
    </row>
    <row r="24100" spans="5:5" x14ac:dyDescent="0.25">
      <c r="E24100" s="64"/>
    </row>
    <row r="24101" spans="5:5" x14ac:dyDescent="0.25">
      <c r="E24101" s="64"/>
    </row>
    <row r="24102" spans="5:5" x14ac:dyDescent="0.25">
      <c r="E24102" s="64"/>
    </row>
    <row r="24103" spans="5:5" x14ac:dyDescent="0.25">
      <c r="E24103" s="64"/>
    </row>
    <row r="24104" spans="5:5" x14ac:dyDescent="0.25">
      <c r="E24104" s="64"/>
    </row>
    <row r="24105" spans="5:5" x14ac:dyDescent="0.25">
      <c r="E24105" s="64"/>
    </row>
    <row r="24106" spans="5:5" x14ac:dyDescent="0.25">
      <c r="E24106"/>
    </row>
    <row r="24107" spans="5:5" x14ac:dyDescent="0.25">
      <c r="E24107" s="64"/>
    </row>
    <row r="24108" spans="5:5" x14ac:dyDescent="0.25">
      <c r="E24108" s="64"/>
    </row>
    <row r="24109" spans="5:5" x14ac:dyDescent="0.25">
      <c r="E24109" s="64"/>
    </row>
    <row r="24110" spans="5:5" x14ac:dyDescent="0.25">
      <c r="E24110" s="64"/>
    </row>
    <row r="24111" spans="5:5" x14ac:dyDescent="0.25">
      <c r="E24111" s="64"/>
    </row>
    <row r="24112" spans="5:5" x14ac:dyDescent="0.25">
      <c r="E24112" s="64"/>
    </row>
    <row r="24113" spans="5:5" x14ac:dyDescent="0.25">
      <c r="E24113" s="64"/>
    </row>
    <row r="24114" spans="5:5" x14ac:dyDescent="0.25">
      <c r="E24114" s="64"/>
    </row>
    <row r="24115" spans="5:5" x14ac:dyDescent="0.25">
      <c r="E24115" s="64"/>
    </row>
    <row r="24116" spans="5:5" x14ac:dyDescent="0.25">
      <c r="E24116" s="64"/>
    </row>
    <row r="24117" spans="5:5" x14ac:dyDescent="0.25">
      <c r="E24117"/>
    </row>
    <row r="24118" spans="5:5" x14ac:dyDescent="0.25">
      <c r="E24118" s="64"/>
    </row>
    <row r="24119" spans="5:5" x14ac:dyDescent="0.25">
      <c r="E24119" s="64"/>
    </row>
    <row r="24120" spans="5:5" x14ac:dyDescent="0.25">
      <c r="E24120" s="64"/>
    </row>
    <row r="24121" spans="5:5" x14ac:dyDescent="0.25">
      <c r="E24121" s="64"/>
    </row>
    <row r="24122" spans="5:5" x14ac:dyDescent="0.25">
      <c r="E24122" s="64"/>
    </row>
    <row r="24123" spans="5:5" x14ac:dyDescent="0.25">
      <c r="E24123" s="64"/>
    </row>
    <row r="24124" spans="5:5" x14ac:dyDescent="0.25">
      <c r="E24124" s="64"/>
    </row>
    <row r="24125" spans="5:5" x14ac:dyDescent="0.25">
      <c r="E24125" s="64"/>
    </row>
    <row r="24126" spans="5:5" x14ac:dyDescent="0.25">
      <c r="E24126" s="64"/>
    </row>
    <row r="24127" spans="5:5" x14ac:dyDescent="0.25">
      <c r="E24127" s="64"/>
    </row>
    <row r="24128" spans="5:5" x14ac:dyDescent="0.25">
      <c r="E24128" s="64"/>
    </row>
    <row r="24129" spans="5:5" x14ac:dyDescent="0.25">
      <c r="E24129" s="64"/>
    </row>
    <row r="24130" spans="5:5" x14ac:dyDescent="0.25">
      <c r="E24130" s="64"/>
    </row>
    <row r="24131" spans="5:5" x14ac:dyDescent="0.25">
      <c r="E24131" s="64"/>
    </row>
    <row r="24132" spans="5:5" x14ac:dyDescent="0.25">
      <c r="E24132" s="64"/>
    </row>
    <row r="24133" spans="5:5" x14ac:dyDescent="0.25">
      <c r="E24133" s="64"/>
    </row>
    <row r="24134" spans="5:5" x14ac:dyDescent="0.25">
      <c r="E24134" s="64"/>
    </row>
    <row r="24135" spans="5:5" x14ac:dyDescent="0.25">
      <c r="E24135" s="64"/>
    </row>
    <row r="24136" spans="5:5" x14ac:dyDescent="0.25">
      <c r="E24136"/>
    </row>
    <row r="24137" spans="5:5" x14ac:dyDescent="0.25">
      <c r="E24137" s="64"/>
    </row>
    <row r="24138" spans="5:5" x14ac:dyDescent="0.25">
      <c r="E24138" s="64"/>
    </row>
    <row r="24139" spans="5:5" x14ac:dyDescent="0.25">
      <c r="E24139" s="64"/>
    </row>
    <row r="24140" spans="5:5" x14ac:dyDescent="0.25">
      <c r="E24140" s="64"/>
    </row>
    <row r="24141" spans="5:5" x14ac:dyDescent="0.25">
      <c r="E24141" s="64"/>
    </row>
    <row r="24142" spans="5:5" x14ac:dyDescent="0.25">
      <c r="E24142" s="64"/>
    </row>
    <row r="24143" spans="5:5" x14ac:dyDescent="0.25">
      <c r="E24143" s="64"/>
    </row>
    <row r="24144" spans="5:5" x14ac:dyDescent="0.25">
      <c r="E24144" s="64"/>
    </row>
    <row r="24145" spans="5:5" x14ac:dyDescent="0.25">
      <c r="E24145" s="64"/>
    </row>
    <row r="24146" spans="5:5" x14ac:dyDescent="0.25">
      <c r="E24146" s="64"/>
    </row>
    <row r="24147" spans="5:5" x14ac:dyDescent="0.25">
      <c r="E24147" s="64"/>
    </row>
    <row r="24148" spans="5:5" x14ac:dyDescent="0.25">
      <c r="E24148" s="64"/>
    </row>
    <row r="24149" spans="5:5" x14ac:dyDescent="0.25">
      <c r="E24149" s="64"/>
    </row>
    <row r="24150" spans="5:5" x14ac:dyDescent="0.25">
      <c r="E24150" s="64"/>
    </row>
    <row r="24151" spans="5:5" x14ac:dyDescent="0.25">
      <c r="E24151" s="64"/>
    </row>
    <row r="24152" spans="5:5" x14ac:dyDescent="0.25">
      <c r="E24152" s="64"/>
    </row>
    <row r="24153" spans="5:5" x14ac:dyDescent="0.25">
      <c r="E24153" s="64"/>
    </row>
    <row r="24154" spans="5:5" x14ac:dyDescent="0.25">
      <c r="E24154" s="64"/>
    </row>
    <row r="24155" spans="5:5" x14ac:dyDescent="0.25">
      <c r="E24155" s="64"/>
    </row>
    <row r="24156" spans="5:5" x14ac:dyDescent="0.25">
      <c r="E24156" s="64"/>
    </row>
    <row r="24157" spans="5:5" x14ac:dyDescent="0.25">
      <c r="E24157" s="64"/>
    </row>
    <row r="24158" spans="5:5" x14ac:dyDescent="0.25">
      <c r="E24158" s="64"/>
    </row>
    <row r="24159" spans="5:5" x14ac:dyDescent="0.25">
      <c r="E24159" s="64"/>
    </row>
    <row r="24160" spans="5:5" x14ac:dyDescent="0.25">
      <c r="E24160" s="64"/>
    </row>
    <row r="24161" spans="5:5" x14ac:dyDescent="0.25">
      <c r="E24161" s="64"/>
    </row>
    <row r="24162" spans="5:5" x14ac:dyDescent="0.25">
      <c r="E24162" s="64"/>
    </row>
    <row r="24163" spans="5:5" x14ac:dyDescent="0.25">
      <c r="E24163" s="64"/>
    </row>
    <row r="24164" spans="5:5" x14ac:dyDescent="0.25">
      <c r="E24164" s="64"/>
    </row>
    <row r="24165" spans="5:5" x14ac:dyDescent="0.25">
      <c r="E24165" s="64"/>
    </row>
    <row r="24166" spans="5:5" x14ac:dyDescent="0.25">
      <c r="E24166" s="64"/>
    </row>
    <row r="24167" spans="5:5" x14ac:dyDescent="0.25">
      <c r="E24167"/>
    </row>
    <row r="24168" spans="5:5" x14ac:dyDescent="0.25">
      <c r="E24168" s="64"/>
    </row>
    <row r="24169" spans="5:5" x14ac:dyDescent="0.25">
      <c r="E24169" s="64"/>
    </row>
    <row r="24170" spans="5:5" x14ac:dyDescent="0.25">
      <c r="E24170" s="64"/>
    </row>
    <row r="24171" spans="5:5" x14ac:dyDescent="0.25">
      <c r="E24171" s="64"/>
    </row>
    <row r="24172" spans="5:5" x14ac:dyDescent="0.25">
      <c r="E24172" s="64"/>
    </row>
    <row r="24173" spans="5:5" x14ac:dyDescent="0.25">
      <c r="E24173" s="64"/>
    </row>
    <row r="24174" spans="5:5" x14ac:dyDescent="0.25">
      <c r="E24174" s="64"/>
    </row>
    <row r="24175" spans="5:5" x14ac:dyDescent="0.25">
      <c r="E24175" s="64"/>
    </row>
    <row r="24176" spans="5:5" x14ac:dyDescent="0.25">
      <c r="E24176" s="64"/>
    </row>
    <row r="24177" spans="5:5" x14ac:dyDescent="0.25">
      <c r="E24177" s="64"/>
    </row>
    <row r="24178" spans="5:5" x14ac:dyDescent="0.25">
      <c r="E24178" s="64"/>
    </row>
    <row r="24179" spans="5:5" x14ac:dyDescent="0.25">
      <c r="E24179" s="64"/>
    </row>
    <row r="24180" spans="5:5" x14ac:dyDescent="0.25">
      <c r="E24180" s="64"/>
    </row>
    <row r="24181" spans="5:5" x14ac:dyDescent="0.25">
      <c r="E24181" s="64"/>
    </row>
    <row r="24182" spans="5:5" x14ac:dyDescent="0.25">
      <c r="E24182" s="64"/>
    </row>
    <row r="24183" spans="5:5" x14ac:dyDescent="0.25">
      <c r="E24183" s="64"/>
    </row>
    <row r="24184" spans="5:5" x14ac:dyDescent="0.25">
      <c r="E24184" s="64"/>
    </row>
    <row r="24185" spans="5:5" x14ac:dyDescent="0.25">
      <c r="E24185" s="64"/>
    </row>
    <row r="24186" spans="5:5" x14ac:dyDescent="0.25">
      <c r="E24186" s="64"/>
    </row>
    <row r="24187" spans="5:5" x14ac:dyDescent="0.25">
      <c r="E24187" s="64"/>
    </row>
    <row r="24188" spans="5:5" x14ac:dyDescent="0.25">
      <c r="E24188" s="64"/>
    </row>
    <row r="24189" spans="5:5" x14ac:dyDescent="0.25">
      <c r="E24189" s="64"/>
    </row>
    <row r="24190" spans="5:5" x14ac:dyDescent="0.25">
      <c r="E24190" s="64"/>
    </row>
    <row r="24191" spans="5:5" x14ac:dyDescent="0.25">
      <c r="E24191" s="64"/>
    </row>
    <row r="24192" spans="5:5" x14ac:dyDescent="0.25">
      <c r="E24192" s="64"/>
    </row>
    <row r="24193" spans="5:5" x14ac:dyDescent="0.25">
      <c r="E24193" s="64"/>
    </row>
    <row r="24194" spans="5:5" x14ac:dyDescent="0.25">
      <c r="E24194" s="64"/>
    </row>
    <row r="24195" spans="5:5" x14ac:dyDescent="0.25">
      <c r="E24195" s="64"/>
    </row>
    <row r="24196" spans="5:5" x14ac:dyDescent="0.25">
      <c r="E24196" s="64"/>
    </row>
    <row r="24197" spans="5:5" x14ac:dyDescent="0.25">
      <c r="E24197" s="64"/>
    </row>
    <row r="24198" spans="5:5" x14ac:dyDescent="0.25">
      <c r="E24198" s="64"/>
    </row>
    <row r="24199" spans="5:5" x14ac:dyDescent="0.25">
      <c r="E24199" s="64"/>
    </row>
    <row r="24200" spans="5:5" x14ac:dyDescent="0.25">
      <c r="E24200" s="64"/>
    </row>
    <row r="24201" spans="5:5" x14ac:dyDescent="0.25">
      <c r="E24201" s="64"/>
    </row>
    <row r="24202" spans="5:5" x14ac:dyDescent="0.25">
      <c r="E24202" s="64"/>
    </row>
    <row r="24203" spans="5:5" x14ac:dyDescent="0.25">
      <c r="E24203"/>
    </row>
    <row r="24204" spans="5:5" x14ac:dyDescent="0.25">
      <c r="E24204" s="64"/>
    </row>
    <row r="24205" spans="5:5" x14ac:dyDescent="0.25">
      <c r="E24205" s="64"/>
    </row>
    <row r="24206" spans="5:5" x14ac:dyDescent="0.25">
      <c r="E24206" s="64"/>
    </row>
    <row r="24207" spans="5:5" x14ac:dyDescent="0.25">
      <c r="E24207" s="64"/>
    </row>
    <row r="24208" spans="5:5" x14ac:dyDescent="0.25">
      <c r="E24208" s="64"/>
    </row>
    <row r="24209" spans="5:5" x14ac:dyDescent="0.25">
      <c r="E24209" s="64"/>
    </row>
    <row r="24210" spans="5:5" x14ac:dyDescent="0.25">
      <c r="E24210" s="64"/>
    </row>
    <row r="24211" spans="5:5" x14ac:dyDescent="0.25">
      <c r="E24211" s="64"/>
    </row>
    <row r="24212" spans="5:5" x14ac:dyDescent="0.25">
      <c r="E24212" s="64"/>
    </row>
    <row r="24213" spans="5:5" x14ac:dyDescent="0.25">
      <c r="E24213" s="64"/>
    </row>
    <row r="24214" spans="5:5" x14ac:dyDescent="0.25">
      <c r="E24214" s="64"/>
    </row>
    <row r="24215" spans="5:5" x14ac:dyDescent="0.25">
      <c r="E24215"/>
    </row>
    <row r="24216" spans="5:5" x14ac:dyDescent="0.25">
      <c r="E24216" s="64"/>
    </row>
    <row r="24217" spans="5:5" x14ac:dyDescent="0.25">
      <c r="E24217" s="64"/>
    </row>
    <row r="24218" spans="5:5" x14ac:dyDescent="0.25">
      <c r="E24218"/>
    </row>
    <row r="24219" spans="5:5" x14ac:dyDescent="0.25">
      <c r="E24219" s="64"/>
    </row>
    <row r="24220" spans="5:5" x14ac:dyDescent="0.25">
      <c r="E24220" s="64"/>
    </row>
    <row r="24221" spans="5:5" x14ac:dyDescent="0.25">
      <c r="E24221"/>
    </row>
    <row r="24222" spans="5:5" x14ac:dyDescent="0.25">
      <c r="E24222" s="64"/>
    </row>
    <row r="24223" spans="5:5" x14ac:dyDescent="0.25">
      <c r="E24223" s="64"/>
    </row>
    <row r="24224" spans="5:5" x14ac:dyDescent="0.25">
      <c r="E24224" s="64"/>
    </row>
    <row r="24225" spans="5:5" x14ac:dyDescent="0.25">
      <c r="E24225" s="64"/>
    </row>
    <row r="24226" spans="5:5" x14ac:dyDescent="0.25">
      <c r="E24226" s="64"/>
    </row>
    <row r="24227" spans="5:5" x14ac:dyDescent="0.25">
      <c r="E24227" s="64"/>
    </row>
    <row r="24228" spans="5:5" x14ac:dyDescent="0.25">
      <c r="E24228" s="64"/>
    </row>
    <row r="24229" spans="5:5" x14ac:dyDescent="0.25">
      <c r="E24229"/>
    </row>
    <row r="24230" spans="5:5" x14ac:dyDescent="0.25">
      <c r="E24230" s="64"/>
    </row>
    <row r="24231" spans="5:5" x14ac:dyDescent="0.25">
      <c r="E24231" s="64"/>
    </row>
    <row r="24232" spans="5:5" x14ac:dyDescent="0.25">
      <c r="E24232" s="64"/>
    </row>
    <row r="24233" spans="5:5" x14ac:dyDescent="0.25">
      <c r="E24233" s="64"/>
    </row>
    <row r="24234" spans="5:5" x14ac:dyDescent="0.25">
      <c r="E24234" s="64"/>
    </row>
    <row r="24235" spans="5:5" x14ac:dyDescent="0.25">
      <c r="E24235" s="64"/>
    </row>
    <row r="24236" spans="5:5" x14ac:dyDescent="0.25">
      <c r="E24236" s="64"/>
    </row>
    <row r="24237" spans="5:5" x14ac:dyDescent="0.25">
      <c r="E24237" s="64"/>
    </row>
    <row r="24238" spans="5:5" x14ac:dyDescent="0.25">
      <c r="E24238" s="64"/>
    </row>
    <row r="24239" spans="5:5" x14ac:dyDescent="0.25">
      <c r="E24239" s="64"/>
    </row>
    <row r="24240" spans="5:5" x14ac:dyDescent="0.25">
      <c r="E24240" s="64"/>
    </row>
    <row r="24241" spans="5:5" x14ac:dyDescent="0.25">
      <c r="E24241" s="64"/>
    </row>
    <row r="24242" spans="5:5" x14ac:dyDescent="0.25">
      <c r="E24242" s="64"/>
    </row>
    <row r="24243" spans="5:5" x14ac:dyDescent="0.25">
      <c r="E24243" s="64"/>
    </row>
    <row r="24244" spans="5:5" x14ac:dyDescent="0.25">
      <c r="E24244" s="64"/>
    </row>
    <row r="24245" spans="5:5" x14ac:dyDescent="0.25">
      <c r="E24245"/>
    </row>
    <row r="24246" spans="5:5" x14ac:dyDescent="0.25">
      <c r="E24246" s="64"/>
    </row>
    <row r="24247" spans="5:5" x14ac:dyDescent="0.25">
      <c r="E24247" s="64"/>
    </row>
    <row r="24248" spans="5:5" x14ac:dyDescent="0.25">
      <c r="E24248" s="64"/>
    </row>
    <row r="24249" spans="5:5" x14ac:dyDescent="0.25">
      <c r="E24249" s="64"/>
    </row>
    <row r="24250" spans="5:5" x14ac:dyDescent="0.25">
      <c r="E24250"/>
    </row>
    <row r="24251" spans="5:5" x14ac:dyDescent="0.25">
      <c r="E24251" s="64"/>
    </row>
    <row r="24252" spans="5:5" x14ac:dyDescent="0.25">
      <c r="E24252" s="64"/>
    </row>
    <row r="24253" spans="5:5" x14ac:dyDescent="0.25">
      <c r="E24253" s="64"/>
    </row>
    <row r="24254" spans="5:5" x14ac:dyDescent="0.25">
      <c r="E24254" s="64"/>
    </row>
    <row r="24255" spans="5:5" x14ac:dyDescent="0.25">
      <c r="E24255" s="64"/>
    </row>
    <row r="24256" spans="5:5" x14ac:dyDescent="0.25">
      <c r="E24256" s="64"/>
    </row>
    <row r="24257" spans="5:5" x14ac:dyDescent="0.25">
      <c r="E24257" s="64"/>
    </row>
    <row r="24258" spans="5:5" x14ac:dyDescent="0.25">
      <c r="E24258" s="64"/>
    </row>
    <row r="24259" spans="5:5" x14ac:dyDescent="0.25">
      <c r="E24259" s="64"/>
    </row>
    <row r="24260" spans="5:5" x14ac:dyDescent="0.25">
      <c r="E24260" s="64"/>
    </row>
    <row r="24261" spans="5:5" x14ac:dyDescent="0.25">
      <c r="E24261" s="64"/>
    </row>
    <row r="24262" spans="5:5" x14ac:dyDescent="0.25">
      <c r="E24262" s="64"/>
    </row>
    <row r="24263" spans="5:5" x14ac:dyDescent="0.25">
      <c r="E24263" s="64"/>
    </row>
    <row r="24264" spans="5:5" x14ac:dyDescent="0.25">
      <c r="E24264" s="64"/>
    </row>
    <row r="24265" spans="5:5" x14ac:dyDescent="0.25">
      <c r="E24265" s="64"/>
    </row>
    <row r="24266" spans="5:5" x14ac:dyDescent="0.25">
      <c r="E24266" s="64"/>
    </row>
    <row r="24267" spans="5:5" x14ac:dyDescent="0.25">
      <c r="E24267" s="64"/>
    </row>
    <row r="24268" spans="5:5" x14ac:dyDescent="0.25">
      <c r="E24268" s="64"/>
    </row>
    <row r="24269" spans="5:5" x14ac:dyDescent="0.25">
      <c r="E24269" s="64"/>
    </row>
    <row r="24270" spans="5:5" x14ac:dyDescent="0.25">
      <c r="E24270" s="64"/>
    </row>
    <row r="24271" spans="5:5" x14ac:dyDescent="0.25">
      <c r="E24271" s="64"/>
    </row>
    <row r="24272" spans="5:5" x14ac:dyDescent="0.25">
      <c r="E24272" s="64"/>
    </row>
    <row r="24273" spans="5:5" x14ac:dyDescent="0.25">
      <c r="E24273"/>
    </row>
    <row r="24274" spans="5:5" x14ac:dyDescent="0.25">
      <c r="E24274" s="64"/>
    </row>
    <row r="24275" spans="5:5" x14ac:dyDescent="0.25">
      <c r="E24275" s="64"/>
    </row>
    <row r="24276" spans="5:5" x14ac:dyDescent="0.25">
      <c r="E24276" s="64"/>
    </row>
    <row r="24277" spans="5:5" x14ac:dyDescent="0.25">
      <c r="E24277" s="64"/>
    </row>
    <row r="24278" spans="5:5" x14ac:dyDescent="0.25">
      <c r="E24278"/>
    </row>
    <row r="24279" spans="5:5" x14ac:dyDescent="0.25">
      <c r="E24279" s="64"/>
    </row>
    <row r="24280" spans="5:5" x14ac:dyDescent="0.25">
      <c r="E24280" s="64"/>
    </row>
    <row r="24281" spans="5:5" x14ac:dyDescent="0.25">
      <c r="E24281" s="64"/>
    </row>
    <row r="24282" spans="5:5" x14ac:dyDescent="0.25">
      <c r="E24282" s="64"/>
    </row>
    <row r="24283" spans="5:5" x14ac:dyDescent="0.25">
      <c r="E24283" s="64"/>
    </row>
    <row r="24284" spans="5:5" x14ac:dyDescent="0.25">
      <c r="E24284" s="64"/>
    </row>
    <row r="24285" spans="5:5" x14ac:dyDescent="0.25">
      <c r="E24285" s="64"/>
    </row>
    <row r="24286" spans="5:5" x14ac:dyDescent="0.25">
      <c r="E24286"/>
    </row>
    <row r="24287" spans="5:5" x14ac:dyDescent="0.25">
      <c r="E24287" s="64"/>
    </row>
    <row r="24288" spans="5:5" x14ac:dyDescent="0.25">
      <c r="E24288"/>
    </row>
    <row r="24289" spans="5:5" x14ac:dyDescent="0.25">
      <c r="E24289" s="64"/>
    </row>
    <row r="24290" spans="5:5" x14ac:dyDescent="0.25">
      <c r="E24290" s="64"/>
    </row>
    <row r="24291" spans="5:5" x14ac:dyDescent="0.25">
      <c r="E24291"/>
    </row>
    <row r="24292" spans="5:5" x14ac:dyDescent="0.25">
      <c r="E24292" s="64"/>
    </row>
    <row r="24293" spans="5:5" x14ac:dyDescent="0.25">
      <c r="E24293" s="64"/>
    </row>
    <row r="24294" spans="5:5" x14ac:dyDescent="0.25">
      <c r="E24294" s="64"/>
    </row>
    <row r="24295" spans="5:5" x14ac:dyDescent="0.25">
      <c r="E24295" s="64"/>
    </row>
    <row r="24296" spans="5:5" x14ac:dyDescent="0.25">
      <c r="E24296" s="64"/>
    </row>
    <row r="24297" spans="5:5" x14ac:dyDescent="0.25">
      <c r="E24297" s="64"/>
    </row>
    <row r="24298" spans="5:5" x14ac:dyDescent="0.25">
      <c r="E24298" s="64"/>
    </row>
    <row r="24299" spans="5:5" x14ac:dyDescent="0.25">
      <c r="E24299"/>
    </row>
    <row r="24300" spans="5:5" x14ac:dyDescent="0.25">
      <c r="E24300" s="64"/>
    </row>
    <row r="24301" spans="5:5" x14ac:dyDescent="0.25">
      <c r="E24301" s="64"/>
    </row>
    <row r="24302" spans="5:5" x14ac:dyDescent="0.25">
      <c r="E24302" s="64"/>
    </row>
    <row r="24303" spans="5:5" x14ac:dyDescent="0.25">
      <c r="E24303" s="64"/>
    </row>
    <row r="24304" spans="5:5" x14ac:dyDescent="0.25">
      <c r="E24304" s="64"/>
    </row>
    <row r="24305" spans="5:5" x14ac:dyDescent="0.25">
      <c r="E24305" s="64"/>
    </row>
    <row r="24306" spans="5:5" x14ac:dyDescent="0.25">
      <c r="E24306" s="64"/>
    </row>
    <row r="24307" spans="5:5" x14ac:dyDescent="0.25">
      <c r="E24307" s="64"/>
    </row>
    <row r="24308" spans="5:5" x14ac:dyDescent="0.25">
      <c r="E24308" s="64"/>
    </row>
    <row r="24309" spans="5:5" x14ac:dyDescent="0.25">
      <c r="E24309" s="64"/>
    </row>
    <row r="24310" spans="5:5" x14ac:dyDescent="0.25">
      <c r="E24310" s="64"/>
    </row>
    <row r="24311" spans="5:5" x14ac:dyDescent="0.25">
      <c r="E24311" s="64"/>
    </row>
    <row r="24312" spans="5:5" x14ac:dyDescent="0.25">
      <c r="E24312" s="64"/>
    </row>
    <row r="24313" spans="5:5" x14ac:dyDescent="0.25">
      <c r="E24313" s="64"/>
    </row>
    <row r="24314" spans="5:5" x14ac:dyDescent="0.25">
      <c r="E24314" s="64"/>
    </row>
    <row r="24315" spans="5:5" x14ac:dyDescent="0.25">
      <c r="E24315" s="64"/>
    </row>
    <row r="24316" spans="5:5" x14ac:dyDescent="0.25">
      <c r="E24316" s="64"/>
    </row>
    <row r="24317" spans="5:5" x14ac:dyDescent="0.25">
      <c r="E24317" s="64"/>
    </row>
    <row r="24318" spans="5:5" x14ac:dyDescent="0.25">
      <c r="E24318" s="64"/>
    </row>
    <row r="24319" spans="5:5" x14ac:dyDescent="0.25">
      <c r="E24319" s="64"/>
    </row>
    <row r="24320" spans="5:5" x14ac:dyDescent="0.25">
      <c r="E24320"/>
    </row>
    <row r="24321" spans="5:5" x14ac:dyDescent="0.25">
      <c r="E24321" s="64"/>
    </row>
    <row r="24322" spans="5:5" x14ac:dyDescent="0.25">
      <c r="E24322" s="64"/>
    </row>
    <row r="24323" spans="5:5" x14ac:dyDescent="0.25">
      <c r="E24323" s="64"/>
    </row>
    <row r="24324" spans="5:5" x14ac:dyDescent="0.25">
      <c r="E24324" s="64"/>
    </row>
    <row r="24325" spans="5:5" x14ac:dyDescent="0.25">
      <c r="E24325" s="64"/>
    </row>
    <row r="24326" spans="5:5" x14ac:dyDescent="0.25">
      <c r="E24326" s="64"/>
    </row>
    <row r="24327" spans="5:5" x14ac:dyDescent="0.25">
      <c r="E24327" s="64"/>
    </row>
    <row r="24328" spans="5:5" x14ac:dyDescent="0.25">
      <c r="E24328" s="64"/>
    </row>
    <row r="24329" spans="5:5" x14ac:dyDescent="0.25">
      <c r="E24329" s="64"/>
    </row>
    <row r="24330" spans="5:5" x14ac:dyDescent="0.25">
      <c r="E24330" s="64"/>
    </row>
    <row r="24331" spans="5:5" x14ac:dyDescent="0.25">
      <c r="E24331" s="64"/>
    </row>
    <row r="24332" spans="5:5" x14ac:dyDescent="0.25">
      <c r="E24332" s="64"/>
    </row>
    <row r="24333" spans="5:5" x14ac:dyDescent="0.25">
      <c r="E24333" s="64"/>
    </row>
    <row r="24334" spans="5:5" x14ac:dyDescent="0.25">
      <c r="E24334"/>
    </row>
    <row r="24335" spans="5:5" x14ac:dyDescent="0.25">
      <c r="E24335" s="64"/>
    </row>
    <row r="24336" spans="5:5" x14ac:dyDescent="0.25">
      <c r="E24336" s="64"/>
    </row>
    <row r="24337" spans="5:5" x14ac:dyDescent="0.25">
      <c r="E24337" s="64"/>
    </row>
    <row r="24338" spans="5:5" x14ac:dyDescent="0.25">
      <c r="E24338" s="64"/>
    </row>
    <row r="24339" spans="5:5" x14ac:dyDescent="0.25">
      <c r="E24339" s="64"/>
    </row>
    <row r="24340" spans="5:5" x14ac:dyDescent="0.25">
      <c r="E24340" s="64"/>
    </row>
    <row r="24341" spans="5:5" x14ac:dyDescent="0.25">
      <c r="E24341" s="64"/>
    </row>
    <row r="24342" spans="5:5" x14ac:dyDescent="0.25">
      <c r="E24342" s="64"/>
    </row>
    <row r="24343" spans="5:5" x14ac:dyDescent="0.25">
      <c r="E24343" s="64"/>
    </row>
    <row r="24344" spans="5:5" x14ac:dyDescent="0.25">
      <c r="E24344" s="64"/>
    </row>
    <row r="24345" spans="5:5" x14ac:dyDescent="0.25">
      <c r="E24345" s="64"/>
    </row>
    <row r="24346" spans="5:5" x14ac:dyDescent="0.25">
      <c r="E24346" s="64"/>
    </row>
    <row r="24347" spans="5:5" x14ac:dyDescent="0.25">
      <c r="E24347" s="64"/>
    </row>
    <row r="24348" spans="5:5" x14ac:dyDescent="0.25">
      <c r="E24348" s="64"/>
    </row>
    <row r="24349" spans="5:5" x14ac:dyDescent="0.25">
      <c r="E24349" s="64"/>
    </row>
    <row r="24350" spans="5:5" x14ac:dyDescent="0.25">
      <c r="E24350" s="64"/>
    </row>
    <row r="24351" spans="5:5" x14ac:dyDescent="0.25">
      <c r="E24351" s="64"/>
    </row>
    <row r="24352" spans="5:5" x14ac:dyDescent="0.25">
      <c r="E24352" s="64"/>
    </row>
    <row r="24353" spans="5:5" x14ac:dyDescent="0.25">
      <c r="E24353" s="64"/>
    </row>
    <row r="24354" spans="5:5" x14ac:dyDescent="0.25">
      <c r="E24354" s="64"/>
    </row>
    <row r="24355" spans="5:5" x14ac:dyDescent="0.25">
      <c r="E24355" s="64"/>
    </row>
    <row r="24356" spans="5:5" x14ac:dyDescent="0.25">
      <c r="E24356" s="64"/>
    </row>
    <row r="24357" spans="5:5" x14ac:dyDescent="0.25">
      <c r="E24357" s="64"/>
    </row>
    <row r="24358" spans="5:5" x14ac:dyDescent="0.25">
      <c r="E24358" s="64"/>
    </row>
    <row r="24359" spans="5:5" x14ac:dyDescent="0.25">
      <c r="E24359" s="64"/>
    </row>
    <row r="24360" spans="5:5" x14ac:dyDescent="0.25">
      <c r="E24360" s="64"/>
    </row>
    <row r="24361" spans="5:5" x14ac:dyDescent="0.25">
      <c r="E24361" s="64"/>
    </row>
    <row r="24362" spans="5:5" x14ac:dyDescent="0.25">
      <c r="E24362" s="64"/>
    </row>
    <row r="24363" spans="5:5" x14ac:dyDescent="0.25">
      <c r="E24363" s="64"/>
    </row>
    <row r="24364" spans="5:5" x14ac:dyDescent="0.25">
      <c r="E24364" s="64"/>
    </row>
    <row r="24365" spans="5:5" x14ac:dyDescent="0.25">
      <c r="E24365" s="64"/>
    </row>
    <row r="24366" spans="5:5" x14ac:dyDescent="0.25">
      <c r="E24366" s="64"/>
    </row>
    <row r="24367" spans="5:5" x14ac:dyDescent="0.25">
      <c r="E24367" s="64"/>
    </row>
    <row r="24368" spans="5:5" x14ac:dyDescent="0.25">
      <c r="E24368" s="64"/>
    </row>
    <row r="24369" spans="5:5" x14ac:dyDescent="0.25">
      <c r="E24369" s="64"/>
    </row>
    <row r="24370" spans="5:5" x14ac:dyDescent="0.25">
      <c r="E24370" s="64"/>
    </row>
    <row r="24371" spans="5:5" x14ac:dyDescent="0.25">
      <c r="E24371" s="64"/>
    </row>
    <row r="24372" spans="5:5" x14ac:dyDescent="0.25">
      <c r="E24372" s="64"/>
    </row>
    <row r="24373" spans="5:5" x14ac:dyDescent="0.25">
      <c r="E24373" s="64"/>
    </row>
    <row r="24374" spans="5:5" x14ac:dyDescent="0.25">
      <c r="E24374"/>
    </row>
    <row r="24375" spans="5:5" x14ac:dyDescent="0.25">
      <c r="E24375" s="64"/>
    </row>
    <row r="24376" spans="5:5" x14ac:dyDescent="0.25">
      <c r="E24376"/>
    </row>
    <row r="24377" spans="5:5" x14ac:dyDescent="0.25">
      <c r="E24377" s="64"/>
    </row>
    <row r="24378" spans="5:5" x14ac:dyDescent="0.25">
      <c r="E24378" s="64"/>
    </row>
    <row r="24379" spans="5:5" x14ac:dyDescent="0.25">
      <c r="E24379" s="64"/>
    </row>
    <row r="24380" spans="5:5" x14ac:dyDescent="0.25">
      <c r="E24380" s="64"/>
    </row>
    <row r="24381" spans="5:5" x14ac:dyDescent="0.25">
      <c r="E24381"/>
    </row>
    <row r="24382" spans="5:5" x14ac:dyDescent="0.25">
      <c r="E24382" s="64"/>
    </row>
    <row r="24383" spans="5:5" x14ac:dyDescent="0.25">
      <c r="E24383" s="64"/>
    </row>
    <row r="24384" spans="5:5" x14ac:dyDescent="0.25">
      <c r="E24384" s="64"/>
    </row>
    <row r="24385" spans="5:5" x14ac:dyDescent="0.25">
      <c r="E24385" s="64"/>
    </row>
    <row r="24386" spans="5:5" x14ac:dyDescent="0.25">
      <c r="E24386" s="64"/>
    </row>
    <row r="24387" spans="5:5" x14ac:dyDescent="0.25">
      <c r="E24387" s="64"/>
    </row>
    <row r="24388" spans="5:5" x14ac:dyDescent="0.25">
      <c r="E24388" s="64"/>
    </row>
    <row r="24389" spans="5:5" x14ac:dyDescent="0.25">
      <c r="E24389" s="64"/>
    </row>
    <row r="24390" spans="5:5" x14ac:dyDescent="0.25">
      <c r="E24390" s="64"/>
    </row>
    <row r="24391" spans="5:5" x14ac:dyDescent="0.25">
      <c r="E24391" s="64"/>
    </row>
    <row r="24392" spans="5:5" x14ac:dyDescent="0.25">
      <c r="E24392" s="64"/>
    </row>
    <row r="24393" spans="5:5" x14ac:dyDescent="0.25">
      <c r="E24393" s="64"/>
    </row>
    <row r="24394" spans="5:5" x14ac:dyDescent="0.25">
      <c r="E24394" s="64"/>
    </row>
    <row r="24395" spans="5:5" x14ac:dyDescent="0.25">
      <c r="E24395" s="64"/>
    </row>
    <row r="24396" spans="5:5" x14ac:dyDescent="0.25">
      <c r="E24396" s="64"/>
    </row>
    <row r="24397" spans="5:5" x14ac:dyDescent="0.25">
      <c r="E24397" s="64"/>
    </row>
    <row r="24398" spans="5:5" x14ac:dyDescent="0.25">
      <c r="E24398" s="64"/>
    </row>
    <row r="24399" spans="5:5" x14ac:dyDescent="0.25">
      <c r="E24399" s="64"/>
    </row>
    <row r="24400" spans="5:5" x14ac:dyDescent="0.25">
      <c r="E24400" s="64"/>
    </row>
    <row r="24401" spans="5:5" x14ac:dyDescent="0.25">
      <c r="E24401" s="64"/>
    </row>
    <row r="24402" spans="5:5" x14ac:dyDescent="0.25">
      <c r="E24402" s="64"/>
    </row>
    <row r="24403" spans="5:5" x14ac:dyDescent="0.25">
      <c r="E24403" s="64"/>
    </row>
    <row r="24404" spans="5:5" x14ac:dyDescent="0.25">
      <c r="E24404" s="64"/>
    </row>
    <row r="24405" spans="5:5" x14ac:dyDescent="0.25">
      <c r="E24405" s="64"/>
    </row>
    <row r="24406" spans="5:5" x14ac:dyDescent="0.25">
      <c r="E24406" s="64"/>
    </row>
    <row r="24407" spans="5:5" x14ac:dyDescent="0.25">
      <c r="E24407" s="64"/>
    </row>
    <row r="24408" spans="5:5" x14ac:dyDescent="0.25">
      <c r="E24408" s="64"/>
    </row>
    <row r="24409" spans="5:5" x14ac:dyDescent="0.25">
      <c r="E24409" s="64"/>
    </row>
    <row r="24410" spans="5:5" x14ac:dyDescent="0.25">
      <c r="E24410" s="64"/>
    </row>
    <row r="24411" spans="5:5" x14ac:dyDescent="0.25">
      <c r="E24411" s="64"/>
    </row>
    <row r="24412" spans="5:5" x14ac:dyDescent="0.25">
      <c r="E24412"/>
    </row>
    <row r="24413" spans="5:5" x14ac:dyDescent="0.25">
      <c r="E24413" s="64"/>
    </row>
    <row r="24414" spans="5:5" x14ac:dyDescent="0.25">
      <c r="E24414" s="64"/>
    </row>
    <row r="24415" spans="5:5" x14ac:dyDescent="0.25">
      <c r="E24415" s="64"/>
    </row>
    <row r="24416" spans="5:5" x14ac:dyDescent="0.25">
      <c r="E24416" s="64"/>
    </row>
    <row r="24417" spans="5:5" x14ac:dyDescent="0.25">
      <c r="E24417" s="64"/>
    </row>
    <row r="24418" spans="5:5" x14ac:dyDescent="0.25">
      <c r="E24418" s="64"/>
    </row>
    <row r="24419" spans="5:5" x14ac:dyDescent="0.25">
      <c r="E24419"/>
    </row>
    <row r="24420" spans="5:5" x14ac:dyDescent="0.25">
      <c r="E24420" s="64"/>
    </row>
    <row r="24421" spans="5:5" x14ac:dyDescent="0.25">
      <c r="E24421" s="64"/>
    </row>
    <row r="24422" spans="5:5" x14ac:dyDescent="0.25">
      <c r="E24422" s="64"/>
    </row>
    <row r="24423" spans="5:5" x14ac:dyDescent="0.25">
      <c r="E24423" s="64"/>
    </row>
    <row r="24424" spans="5:5" x14ac:dyDescent="0.25">
      <c r="E24424"/>
    </row>
    <row r="24425" spans="5:5" x14ac:dyDescent="0.25">
      <c r="E24425" s="64"/>
    </row>
    <row r="24426" spans="5:5" x14ac:dyDescent="0.25">
      <c r="E24426" s="64"/>
    </row>
    <row r="24427" spans="5:5" x14ac:dyDescent="0.25">
      <c r="E24427" s="6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B082-7CB9-46D0-A9C1-2DE198146BDE}">
  <dimension ref="A1:L165"/>
  <sheetViews>
    <sheetView topLeftCell="A16" workbookViewId="0"/>
  </sheetViews>
  <sheetFormatPr defaultRowHeight="15" x14ac:dyDescent="0.25"/>
  <cols>
    <col min="1" max="1" width="10.140625" bestFit="1" customWidth="1"/>
    <col min="2" max="2" width="8.85546875" bestFit="1" customWidth="1"/>
    <col min="3" max="3" width="9.5703125" bestFit="1" customWidth="1"/>
    <col min="4" max="4" width="15.140625" bestFit="1" customWidth="1"/>
    <col min="5" max="5" width="17.28515625" bestFit="1" customWidth="1"/>
    <col min="6" max="6" width="63.42578125" bestFit="1" customWidth="1"/>
    <col min="7" max="7" width="10.85546875" bestFit="1" customWidth="1"/>
    <col min="8" max="8" width="12.85546875" bestFit="1" customWidth="1"/>
    <col min="9" max="9" width="8.5703125" bestFit="1" customWidth="1"/>
    <col min="10" max="12" width="27.42578125" bestFit="1" customWidth="1"/>
    <col min="13" max="13" width="20.42578125" bestFit="1" customWidth="1"/>
    <col min="14" max="14" width="13.85546875" bestFit="1" customWidth="1"/>
    <col min="15" max="15" width="9.42578125" bestFit="1" customWidth="1"/>
  </cols>
  <sheetData>
    <row r="1" spans="1:12" x14ac:dyDescent="0.25">
      <c r="A1" t="s">
        <v>26</v>
      </c>
      <c r="B1" t="s">
        <v>27</v>
      </c>
      <c r="C1" t="s">
        <v>28</v>
      </c>
      <c r="D1" t="s">
        <v>29</v>
      </c>
      <c r="E1" t="s">
        <v>30</v>
      </c>
      <c r="F1" t="s">
        <v>31</v>
      </c>
      <c r="G1" t="s">
        <v>32</v>
      </c>
      <c r="H1" t="s">
        <v>33</v>
      </c>
      <c r="I1" t="s">
        <v>34</v>
      </c>
      <c r="J1" t="s">
        <v>82</v>
      </c>
      <c r="K1" t="s">
        <v>83</v>
      </c>
      <c r="L1" t="s">
        <v>84</v>
      </c>
    </row>
    <row r="2" spans="1:12" x14ac:dyDescent="0.25">
      <c r="A2">
        <v>115542</v>
      </c>
      <c r="B2">
        <v>11171312</v>
      </c>
      <c r="C2">
        <v>122532</v>
      </c>
      <c r="D2" s="65">
        <v>45728.061886574076</v>
      </c>
      <c r="E2" s="65">
        <v>45728.137696759259</v>
      </c>
      <c r="F2" s="65">
        <v>45727.971030092594</v>
      </c>
      <c r="G2" t="s">
        <v>85</v>
      </c>
      <c r="I2">
        <v>1</v>
      </c>
      <c r="K2" t="s">
        <v>86</v>
      </c>
      <c r="L2" t="s">
        <v>87</v>
      </c>
    </row>
    <row r="3" spans="1:12" x14ac:dyDescent="0.25">
      <c r="A3">
        <v>115542</v>
      </c>
      <c r="B3">
        <v>11171533</v>
      </c>
      <c r="C3">
        <v>328423</v>
      </c>
      <c r="D3" s="65">
        <v>45728.370509259257</v>
      </c>
      <c r="E3" s="65">
        <v>45728.384016203701</v>
      </c>
      <c r="F3" s="65">
        <v>45728.217349537037</v>
      </c>
      <c r="G3" t="s">
        <v>88</v>
      </c>
      <c r="I3">
        <v>1</v>
      </c>
      <c r="K3" t="s">
        <v>89</v>
      </c>
      <c r="L3" t="s">
        <v>87</v>
      </c>
    </row>
    <row r="4" spans="1:12" x14ac:dyDescent="0.25">
      <c r="A4">
        <v>115542</v>
      </c>
      <c r="B4">
        <v>11170922</v>
      </c>
      <c r="C4">
        <v>7998</v>
      </c>
      <c r="D4" s="65">
        <v>45728.395312499997</v>
      </c>
      <c r="E4" s="65">
        <v>45728.412118055552</v>
      </c>
      <c r="F4" s="65">
        <v>45728.245451388888</v>
      </c>
      <c r="G4" t="s">
        <v>90</v>
      </c>
      <c r="I4">
        <v>1</v>
      </c>
      <c r="K4" t="s">
        <v>91</v>
      </c>
      <c r="L4" t="s">
        <v>87</v>
      </c>
    </row>
    <row r="5" spans="1:12" x14ac:dyDescent="0.25">
      <c r="A5">
        <v>115542</v>
      </c>
      <c r="B5">
        <v>11171010</v>
      </c>
      <c r="C5">
        <v>60168</v>
      </c>
      <c r="D5" s="65">
        <v>45728.121712962966</v>
      </c>
      <c r="E5" s="65">
        <v>45728.56113425926</v>
      </c>
      <c r="F5" s="65">
        <v>45728.394467592596</v>
      </c>
      <c r="G5" t="s">
        <v>92</v>
      </c>
      <c r="I5">
        <v>1</v>
      </c>
      <c r="J5" t="s">
        <v>86</v>
      </c>
      <c r="L5" t="s">
        <v>87</v>
      </c>
    </row>
    <row r="6" spans="1:12" x14ac:dyDescent="0.25">
      <c r="A6">
        <v>115542</v>
      </c>
      <c r="B6">
        <v>11171083</v>
      </c>
      <c r="C6">
        <v>452274</v>
      </c>
      <c r="D6" s="65">
        <v>45728.554479166669</v>
      </c>
      <c r="E6" s="65">
        <v>45728.683969907404</v>
      </c>
      <c r="F6" s="65">
        <v>45728.51730324074</v>
      </c>
      <c r="G6" t="s">
        <v>93</v>
      </c>
      <c r="I6">
        <v>1</v>
      </c>
      <c r="J6" t="s">
        <v>89</v>
      </c>
      <c r="L6" t="s">
        <v>87</v>
      </c>
    </row>
    <row r="7" spans="1:12" x14ac:dyDescent="0.25">
      <c r="A7">
        <v>115542</v>
      </c>
      <c r="B7">
        <v>11171169</v>
      </c>
      <c r="C7">
        <v>589719</v>
      </c>
      <c r="D7" s="65">
        <v>45729.664803240739</v>
      </c>
      <c r="E7" s="65">
        <v>45729.694444444445</v>
      </c>
      <c r="F7" s="65">
        <v>45729.527777777781</v>
      </c>
      <c r="G7" t="s">
        <v>94</v>
      </c>
      <c r="I7">
        <v>1</v>
      </c>
      <c r="J7" t="s">
        <v>86</v>
      </c>
      <c r="L7" t="s">
        <v>87</v>
      </c>
    </row>
    <row r="8" spans="1:12" x14ac:dyDescent="0.25">
      <c r="A8">
        <v>115542</v>
      </c>
      <c r="B8">
        <v>11171184</v>
      </c>
      <c r="C8">
        <v>610503</v>
      </c>
      <c r="D8" s="65">
        <v>45729.926400462966</v>
      </c>
      <c r="E8" s="65">
        <v>45729.947488425925</v>
      </c>
      <c r="F8" s="65">
        <v>45729.780821759261</v>
      </c>
      <c r="G8" t="s">
        <v>95</v>
      </c>
      <c r="I8">
        <v>1</v>
      </c>
      <c r="J8" t="s">
        <v>96</v>
      </c>
      <c r="L8" t="s">
        <v>97</v>
      </c>
    </row>
    <row r="9" spans="1:12" x14ac:dyDescent="0.25">
      <c r="A9">
        <v>115542</v>
      </c>
      <c r="B9">
        <v>11171238</v>
      </c>
      <c r="C9">
        <v>683682</v>
      </c>
      <c r="D9" s="65">
        <v>45729.720486111109</v>
      </c>
      <c r="E9" s="65">
        <v>45730.098229166666</v>
      </c>
      <c r="F9" s="65">
        <v>45729.931562500002</v>
      </c>
      <c r="G9" t="s">
        <v>98</v>
      </c>
      <c r="I9">
        <v>1</v>
      </c>
      <c r="J9" t="s">
        <v>86</v>
      </c>
      <c r="L9" t="s">
        <v>97</v>
      </c>
    </row>
    <row r="10" spans="1:12" x14ac:dyDescent="0.25">
      <c r="A10">
        <v>115542</v>
      </c>
      <c r="B10">
        <v>11171213</v>
      </c>
      <c r="C10">
        <v>645930</v>
      </c>
      <c r="D10" s="65">
        <v>45730.122418981482</v>
      </c>
      <c r="E10" s="65">
        <v>45730.179722222223</v>
      </c>
      <c r="F10" s="65">
        <v>45730.013055555559</v>
      </c>
      <c r="G10" t="s">
        <v>99</v>
      </c>
      <c r="I10">
        <v>1</v>
      </c>
      <c r="J10" t="s">
        <v>89</v>
      </c>
      <c r="L10" t="s">
        <v>87</v>
      </c>
    </row>
    <row r="11" spans="1:12" x14ac:dyDescent="0.25">
      <c r="A11">
        <v>115542</v>
      </c>
      <c r="B11">
        <v>11171092</v>
      </c>
      <c r="C11">
        <v>483692</v>
      </c>
      <c r="D11" s="65">
        <v>45730.503761574073</v>
      </c>
      <c r="E11" s="65">
        <v>45730.595034722224</v>
      </c>
      <c r="F11" s="65">
        <v>45730.428368055553</v>
      </c>
      <c r="G11" t="s">
        <v>100</v>
      </c>
      <c r="I11">
        <v>1</v>
      </c>
      <c r="J11" t="s">
        <v>89</v>
      </c>
      <c r="L11" t="s">
        <v>97</v>
      </c>
    </row>
    <row r="12" spans="1:12" x14ac:dyDescent="0.25">
      <c r="A12">
        <v>115542</v>
      </c>
      <c r="B12">
        <v>11171061</v>
      </c>
      <c r="C12">
        <v>380907</v>
      </c>
      <c r="D12" s="65">
        <v>45731.074861111112</v>
      </c>
      <c r="E12" s="65">
        <v>45731.091828703706</v>
      </c>
      <c r="F12" s="65">
        <v>45730.925162037034</v>
      </c>
      <c r="G12" t="s">
        <v>101</v>
      </c>
      <c r="I12">
        <v>1</v>
      </c>
      <c r="K12" t="s">
        <v>86</v>
      </c>
      <c r="L12" t="s">
        <v>87</v>
      </c>
    </row>
    <row r="13" spans="1:12" x14ac:dyDescent="0.25">
      <c r="A13">
        <v>115542</v>
      </c>
      <c r="B13">
        <v>11171243</v>
      </c>
      <c r="C13">
        <v>690664</v>
      </c>
      <c r="D13" s="65">
        <v>45730.904467592591</v>
      </c>
      <c r="E13" s="65">
        <v>45731.09269675926</v>
      </c>
      <c r="F13" s="65">
        <v>45730.926030092596</v>
      </c>
      <c r="G13" t="s">
        <v>102</v>
      </c>
      <c r="I13">
        <v>1</v>
      </c>
      <c r="K13" t="s">
        <v>89</v>
      </c>
      <c r="L13" t="s">
        <v>87</v>
      </c>
    </row>
    <row r="14" spans="1:12" x14ac:dyDescent="0.25">
      <c r="A14">
        <v>115542</v>
      </c>
      <c r="B14">
        <v>11170865</v>
      </c>
      <c r="C14">
        <v>1328</v>
      </c>
      <c r="D14" s="65">
        <v>45731.49591435185</v>
      </c>
      <c r="E14" s="65">
        <v>45731.686828703707</v>
      </c>
      <c r="F14" s="65">
        <v>45731.520162037035</v>
      </c>
      <c r="G14" t="s">
        <v>103</v>
      </c>
      <c r="I14">
        <v>1</v>
      </c>
      <c r="J14" t="s">
        <v>86</v>
      </c>
      <c r="L14" t="s">
        <v>97</v>
      </c>
    </row>
    <row r="15" spans="1:12" x14ac:dyDescent="0.25">
      <c r="A15">
        <v>115542</v>
      </c>
      <c r="B15">
        <v>11171281</v>
      </c>
      <c r="C15">
        <v>101334</v>
      </c>
      <c r="D15" s="65">
        <v>45731.708240740743</v>
      </c>
      <c r="E15" s="65">
        <v>45731.759548611109</v>
      </c>
      <c r="F15" s="65">
        <v>45731.592881944445</v>
      </c>
      <c r="G15" t="s">
        <v>104</v>
      </c>
      <c r="I15">
        <v>1</v>
      </c>
      <c r="J15" t="s">
        <v>105</v>
      </c>
      <c r="L15" t="s">
        <v>97</v>
      </c>
    </row>
    <row r="16" spans="1:12" x14ac:dyDescent="0.25">
      <c r="A16">
        <v>115542</v>
      </c>
      <c r="B16">
        <v>11171188</v>
      </c>
      <c r="C16">
        <v>615132</v>
      </c>
      <c r="D16" s="65">
        <v>45731.745300925926</v>
      </c>
      <c r="E16" s="65">
        <v>45731.856099537035</v>
      </c>
      <c r="F16" s="65">
        <v>45731.689432870371</v>
      </c>
      <c r="G16" t="s">
        <v>106</v>
      </c>
      <c r="I16">
        <v>1</v>
      </c>
      <c r="J16" t="s">
        <v>86</v>
      </c>
      <c r="L16" t="s">
        <v>87</v>
      </c>
    </row>
    <row r="17" spans="1:12" x14ac:dyDescent="0.25">
      <c r="A17">
        <v>115542</v>
      </c>
      <c r="B17">
        <v>11171307</v>
      </c>
      <c r="C17">
        <v>120858</v>
      </c>
      <c r="D17" s="65">
        <v>45731.911111111112</v>
      </c>
      <c r="E17" s="65">
        <v>45731.935081018521</v>
      </c>
      <c r="F17" s="65">
        <v>45731.768414351849</v>
      </c>
      <c r="G17" t="s">
        <v>107</v>
      </c>
      <c r="I17">
        <v>1</v>
      </c>
      <c r="J17" t="s">
        <v>86</v>
      </c>
      <c r="L17" t="s">
        <v>87</v>
      </c>
    </row>
    <row r="18" spans="1:12" x14ac:dyDescent="0.25">
      <c r="A18">
        <v>115542</v>
      </c>
      <c r="B18">
        <v>11171099</v>
      </c>
      <c r="C18">
        <v>495707</v>
      </c>
      <c r="D18" s="65">
        <v>45731.903101851851</v>
      </c>
      <c r="E18" s="65">
        <v>45731.951851851853</v>
      </c>
      <c r="F18" s="65">
        <v>45731.785185185188</v>
      </c>
      <c r="G18" t="s">
        <v>108</v>
      </c>
      <c r="I18">
        <v>1</v>
      </c>
      <c r="K18" t="s">
        <v>91</v>
      </c>
      <c r="L18" t="s">
        <v>87</v>
      </c>
    </row>
    <row r="19" spans="1:12" x14ac:dyDescent="0.25">
      <c r="A19">
        <v>115542</v>
      </c>
      <c r="B19">
        <v>11170836</v>
      </c>
      <c r="C19">
        <v>775</v>
      </c>
      <c r="D19" s="65">
        <v>45732.63890046296</v>
      </c>
      <c r="E19" s="65">
        <v>45732.659687500003</v>
      </c>
      <c r="F19" s="65">
        <v>45732.493020833332</v>
      </c>
      <c r="G19" t="s">
        <v>109</v>
      </c>
      <c r="I19">
        <v>1</v>
      </c>
      <c r="K19" t="s">
        <v>86</v>
      </c>
      <c r="L19" t="s">
        <v>87</v>
      </c>
    </row>
    <row r="20" spans="1:12" x14ac:dyDescent="0.25">
      <c r="A20">
        <v>115542</v>
      </c>
      <c r="B20">
        <v>11171370</v>
      </c>
      <c r="C20">
        <v>159628</v>
      </c>
      <c r="D20" s="65">
        <v>45732.778124999997</v>
      </c>
      <c r="E20" s="65">
        <v>45732.899780092594</v>
      </c>
      <c r="F20" s="65">
        <v>45732.733113425929</v>
      </c>
      <c r="G20" t="s">
        <v>110</v>
      </c>
      <c r="I20">
        <v>1</v>
      </c>
      <c r="J20" t="s">
        <v>86</v>
      </c>
      <c r="L20" t="s">
        <v>87</v>
      </c>
    </row>
    <row r="21" spans="1:12" x14ac:dyDescent="0.25">
      <c r="A21">
        <v>115542</v>
      </c>
      <c r="B21">
        <v>11172178</v>
      </c>
      <c r="C21">
        <v>690272</v>
      </c>
      <c r="D21" s="65">
        <v>45734.788969907408</v>
      </c>
      <c r="E21" s="65">
        <v>45734.799814814818</v>
      </c>
      <c r="F21" s="65">
        <v>45734.633148148147</v>
      </c>
      <c r="G21" t="s">
        <v>111</v>
      </c>
      <c r="I21">
        <v>1</v>
      </c>
      <c r="K21" t="s">
        <v>91</v>
      </c>
      <c r="L21" t="s">
        <v>97</v>
      </c>
    </row>
    <row r="22" spans="1:12" x14ac:dyDescent="0.25">
      <c r="A22">
        <v>115542</v>
      </c>
      <c r="B22">
        <v>11171210</v>
      </c>
      <c r="C22">
        <v>639187</v>
      </c>
      <c r="D22" s="65">
        <v>45732.809131944443</v>
      </c>
      <c r="E22" s="65">
        <v>45735.713356481479</v>
      </c>
      <c r="F22" s="65">
        <v>45735.546689814815</v>
      </c>
      <c r="G22" t="s">
        <v>112</v>
      </c>
      <c r="I22">
        <v>1</v>
      </c>
      <c r="J22" t="s">
        <v>86</v>
      </c>
      <c r="L22" t="s">
        <v>97</v>
      </c>
    </row>
    <row r="23" spans="1:12" x14ac:dyDescent="0.25">
      <c r="A23">
        <v>115542</v>
      </c>
      <c r="B23">
        <v>11199172</v>
      </c>
      <c r="C23">
        <v>68954</v>
      </c>
      <c r="D23" s="65">
        <v>45737.612905092596</v>
      </c>
      <c r="E23" s="65">
        <v>45737.714189814818</v>
      </c>
      <c r="F23" s="65">
        <v>45737.547523148147</v>
      </c>
      <c r="G23" t="s">
        <v>113</v>
      </c>
      <c r="I23">
        <v>1</v>
      </c>
      <c r="J23" t="s">
        <v>91</v>
      </c>
      <c r="L23" t="s">
        <v>87</v>
      </c>
    </row>
    <row r="24" spans="1:12" x14ac:dyDescent="0.25">
      <c r="A24">
        <v>115542</v>
      </c>
      <c r="B24">
        <v>11199283</v>
      </c>
      <c r="C24">
        <v>505061</v>
      </c>
      <c r="D24" s="65">
        <v>45738.782800925925</v>
      </c>
      <c r="E24" s="65">
        <v>45738.993692129632</v>
      </c>
      <c r="F24" s="65">
        <v>45738.827025462961</v>
      </c>
      <c r="G24" t="s">
        <v>114</v>
      </c>
      <c r="I24">
        <v>1</v>
      </c>
      <c r="K24" t="s">
        <v>86</v>
      </c>
      <c r="L24" t="s">
        <v>87</v>
      </c>
    </row>
    <row r="25" spans="1:12" x14ac:dyDescent="0.25">
      <c r="A25">
        <v>115542</v>
      </c>
      <c r="B25">
        <v>11199638</v>
      </c>
      <c r="C25">
        <v>60723</v>
      </c>
      <c r="D25" s="65">
        <v>45739.750925925924</v>
      </c>
      <c r="E25" s="65">
        <v>45739.809629629628</v>
      </c>
      <c r="F25" s="65">
        <v>45739.642962962964</v>
      </c>
      <c r="G25" t="s">
        <v>115</v>
      </c>
      <c r="I25">
        <v>1</v>
      </c>
      <c r="J25" t="s">
        <v>86</v>
      </c>
      <c r="L25" t="s">
        <v>97</v>
      </c>
    </row>
    <row r="26" spans="1:12" x14ac:dyDescent="0.25">
      <c r="A26">
        <v>115542</v>
      </c>
      <c r="B26">
        <v>11199594</v>
      </c>
      <c r="C26">
        <v>60283</v>
      </c>
      <c r="D26" s="65">
        <v>45740.01284722222</v>
      </c>
      <c r="E26" s="65">
        <v>45740.07366898148</v>
      </c>
      <c r="F26" s="65">
        <v>45739.907002314816</v>
      </c>
      <c r="G26" t="s">
        <v>116</v>
      </c>
      <c r="I26">
        <v>1</v>
      </c>
      <c r="J26" t="s">
        <v>86</v>
      </c>
      <c r="L26" t="s">
        <v>97</v>
      </c>
    </row>
    <row r="27" spans="1:12" x14ac:dyDescent="0.25">
      <c r="A27">
        <v>115542</v>
      </c>
      <c r="B27">
        <v>11199736</v>
      </c>
      <c r="C27">
        <v>241758</v>
      </c>
      <c r="D27" s="65">
        <v>45739.52716435185</v>
      </c>
      <c r="E27" s="65">
        <v>45740.531365740739</v>
      </c>
      <c r="F27" s="65">
        <v>45740.364699074074</v>
      </c>
      <c r="G27" t="s">
        <v>117</v>
      </c>
      <c r="I27">
        <v>1</v>
      </c>
      <c r="J27" t="s">
        <v>86</v>
      </c>
      <c r="L27" t="s">
        <v>97</v>
      </c>
    </row>
    <row r="28" spans="1:12" x14ac:dyDescent="0.25">
      <c r="A28">
        <v>115542</v>
      </c>
      <c r="B28">
        <v>11199305</v>
      </c>
      <c r="C28">
        <v>517331</v>
      </c>
      <c r="D28" s="65">
        <v>45740.739803240744</v>
      </c>
      <c r="E28" s="65">
        <v>45740.790034722224</v>
      </c>
      <c r="F28" s="65">
        <v>45740.623368055552</v>
      </c>
      <c r="G28" t="s">
        <v>118</v>
      </c>
      <c r="I28">
        <v>1</v>
      </c>
      <c r="K28" t="s">
        <v>89</v>
      </c>
      <c r="L28" t="s">
        <v>97</v>
      </c>
    </row>
    <row r="29" spans="1:12" x14ac:dyDescent="0.25">
      <c r="A29">
        <v>115542</v>
      </c>
      <c r="B29">
        <v>11199292</v>
      </c>
      <c r="C29">
        <v>79561</v>
      </c>
      <c r="D29" s="65">
        <v>45740.735706018517</v>
      </c>
      <c r="E29" s="65">
        <v>45740.790810185186</v>
      </c>
      <c r="F29" s="65">
        <v>45740.624143518522</v>
      </c>
      <c r="G29" t="s">
        <v>119</v>
      </c>
      <c r="I29">
        <v>1</v>
      </c>
      <c r="J29" t="s">
        <v>86</v>
      </c>
      <c r="L29" t="s">
        <v>97</v>
      </c>
    </row>
    <row r="30" spans="1:12" x14ac:dyDescent="0.25">
      <c r="A30">
        <v>115542</v>
      </c>
      <c r="B30">
        <v>11199746</v>
      </c>
      <c r="C30">
        <v>249748</v>
      </c>
      <c r="D30" s="65">
        <v>45739.498819444445</v>
      </c>
      <c r="E30" s="65">
        <v>45741.055856481478</v>
      </c>
      <c r="F30" s="65">
        <v>45740.889189814814</v>
      </c>
      <c r="G30" t="s">
        <v>120</v>
      </c>
      <c r="I30">
        <v>1</v>
      </c>
      <c r="J30" t="s">
        <v>91</v>
      </c>
      <c r="L30" t="s">
        <v>87</v>
      </c>
    </row>
    <row r="31" spans="1:12" x14ac:dyDescent="0.25">
      <c r="A31">
        <v>115542</v>
      </c>
      <c r="B31">
        <v>11199328</v>
      </c>
      <c r="C31">
        <v>88316</v>
      </c>
      <c r="D31" s="65">
        <v>45733.675486111111</v>
      </c>
      <c r="E31" s="65">
        <v>45741.684930555559</v>
      </c>
      <c r="F31" s="65">
        <v>45741.518263888887</v>
      </c>
      <c r="G31" t="s">
        <v>121</v>
      </c>
      <c r="I31">
        <v>1</v>
      </c>
      <c r="J31" t="s">
        <v>86</v>
      </c>
      <c r="L31" t="s">
        <v>87</v>
      </c>
    </row>
    <row r="32" spans="1:12" x14ac:dyDescent="0.25">
      <c r="A32">
        <v>115542</v>
      </c>
      <c r="B32">
        <v>11171147</v>
      </c>
      <c r="C32">
        <v>572169</v>
      </c>
      <c r="D32" s="65">
        <v>45730.237129629626</v>
      </c>
      <c r="E32" s="65">
        <v>45742.564085648148</v>
      </c>
      <c r="F32" s="65">
        <v>45742.397418981483</v>
      </c>
      <c r="G32" t="s">
        <v>122</v>
      </c>
      <c r="I32">
        <v>1</v>
      </c>
      <c r="J32" t="s">
        <v>89</v>
      </c>
      <c r="L32" t="s">
        <v>87</v>
      </c>
    </row>
    <row r="33" spans="1:12" x14ac:dyDescent="0.25">
      <c r="A33">
        <v>115542</v>
      </c>
      <c r="B33">
        <v>11199690</v>
      </c>
      <c r="C33">
        <v>188317</v>
      </c>
      <c r="D33" s="65">
        <v>45742.565428240741</v>
      </c>
      <c r="E33" s="65">
        <v>45742.586458333331</v>
      </c>
      <c r="F33" s="65">
        <v>45742.419791666667</v>
      </c>
      <c r="G33" t="s">
        <v>123</v>
      </c>
      <c r="I33">
        <v>1</v>
      </c>
      <c r="J33" t="s">
        <v>91</v>
      </c>
      <c r="L33" t="s">
        <v>87</v>
      </c>
    </row>
    <row r="34" spans="1:12" x14ac:dyDescent="0.25">
      <c r="A34">
        <v>115542</v>
      </c>
      <c r="B34">
        <v>11199284</v>
      </c>
      <c r="C34">
        <v>7387</v>
      </c>
      <c r="D34" s="65">
        <v>45744.830891203703</v>
      </c>
      <c r="E34" s="65">
        <v>45744.865254629629</v>
      </c>
      <c r="F34" s="65">
        <v>45744.698587962965</v>
      </c>
      <c r="G34" t="s">
        <v>124</v>
      </c>
      <c r="I34">
        <v>1</v>
      </c>
      <c r="J34" t="s">
        <v>86</v>
      </c>
      <c r="L34" t="s">
        <v>87</v>
      </c>
    </row>
    <row r="35" spans="1:12" x14ac:dyDescent="0.25">
      <c r="A35">
        <v>115542</v>
      </c>
      <c r="B35">
        <v>11243347</v>
      </c>
      <c r="C35">
        <v>186364</v>
      </c>
      <c r="D35" s="65">
        <v>45745.69939814815</v>
      </c>
      <c r="E35" s="65">
        <v>45745.769016203703</v>
      </c>
      <c r="F35" s="65">
        <v>45745.602349537039</v>
      </c>
      <c r="G35" t="s">
        <v>125</v>
      </c>
      <c r="I35">
        <v>1</v>
      </c>
      <c r="J35" t="s">
        <v>91</v>
      </c>
      <c r="L35" t="s">
        <v>97</v>
      </c>
    </row>
    <row r="36" spans="1:12" x14ac:dyDescent="0.25">
      <c r="A36">
        <v>115542</v>
      </c>
      <c r="B36">
        <v>11199422</v>
      </c>
      <c r="C36">
        <v>10301</v>
      </c>
      <c r="D36" s="65">
        <v>45745.094594907408</v>
      </c>
      <c r="E36" s="65">
        <v>45745.899097222224</v>
      </c>
      <c r="F36" s="65">
        <v>45745.732430555552</v>
      </c>
      <c r="G36" t="s">
        <v>126</v>
      </c>
      <c r="I36">
        <v>1</v>
      </c>
      <c r="K36" t="s">
        <v>86</v>
      </c>
      <c r="L36" t="s">
        <v>97</v>
      </c>
    </row>
    <row r="37" spans="1:12" x14ac:dyDescent="0.25">
      <c r="A37">
        <v>115542</v>
      </c>
      <c r="B37">
        <v>11199779</v>
      </c>
      <c r="C37">
        <v>319667</v>
      </c>
      <c r="D37" s="65">
        <v>45746.590173611112</v>
      </c>
      <c r="E37" s="65">
        <v>45746.673206018517</v>
      </c>
      <c r="F37" s="65">
        <v>45746.506539351853</v>
      </c>
      <c r="G37" t="s">
        <v>127</v>
      </c>
      <c r="I37">
        <v>1</v>
      </c>
      <c r="J37" t="s">
        <v>86</v>
      </c>
      <c r="L37" t="s">
        <v>87</v>
      </c>
    </row>
    <row r="38" spans="1:12" x14ac:dyDescent="0.25">
      <c r="A38">
        <v>115542</v>
      </c>
      <c r="B38">
        <v>11199590</v>
      </c>
      <c r="C38">
        <v>149691</v>
      </c>
      <c r="D38" s="65">
        <v>45746.733460648145</v>
      </c>
      <c r="E38" s="65">
        <v>45746.789722222224</v>
      </c>
      <c r="F38" s="65">
        <v>45746.623055555552</v>
      </c>
      <c r="G38" t="s">
        <v>128</v>
      </c>
      <c r="I38">
        <v>1</v>
      </c>
      <c r="J38" t="s">
        <v>86</v>
      </c>
      <c r="L38" t="s">
        <v>87</v>
      </c>
    </row>
    <row r="39" spans="1:12" x14ac:dyDescent="0.25">
      <c r="A39">
        <v>115542</v>
      </c>
      <c r="B39">
        <v>11199338</v>
      </c>
      <c r="C39">
        <v>7978</v>
      </c>
      <c r="D39" s="65">
        <v>45746.772430555553</v>
      </c>
      <c r="E39" s="65">
        <v>45746.790358796294</v>
      </c>
      <c r="F39" s="65">
        <v>45746.623692129629</v>
      </c>
      <c r="G39" t="s">
        <v>129</v>
      </c>
      <c r="I39">
        <v>1</v>
      </c>
      <c r="K39" t="s">
        <v>86</v>
      </c>
      <c r="L39" t="s">
        <v>97</v>
      </c>
    </row>
    <row r="40" spans="1:12" x14ac:dyDescent="0.25">
      <c r="A40">
        <v>115542</v>
      </c>
      <c r="B40">
        <v>11199636</v>
      </c>
      <c r="C40">
        <v>60440</v>
      </c>
      <c r="D40" s="65">
        <v>45746.997106481482</v>
      </c>
      <c r="E40" s="65">
        <v>45747.051249999997</v>
      </c>
      <c r="F40" s="65">
        <v>45746.884583333333</v>
      </c>
      <c r="G40" t="s">
        <v>130</v>
      </c>
      <c r="I40">
        <v>1</v>
      </c>
      <c r="J40" t="s">
        <v>91</v>
      </c>
      <c r="L40" t="s">
        <v>87</v>
      </c>
    </row>
    <row r="41" spans="1:12" x14ac:dyDescent="0.25">
      <c r="A41">
        <v>115542</v>
      </c>
      <c r="B41">
        <v>11199743</v>
      </c>
      <c r="C41">
        <v>244342</v>
      </c>
      <c r="D41" s="65">
        <v>45747.033055555556</v>
      </c>
      <c r="E41" s="65">
        <v>45747.055034722223</v>
      </c>
      <c r="F41" s="65">
        <v>45746.888368055559</v>
      </c>
      <c r="G41" t="s">
        <v>131</v>
      </c>
      <c r="I41">
        <v>1</v>
      </c>
      <c r="J41" t="s">
        <v>86</v>
      </c>
      <c r="L41" t="s">
        <v>97</v>
      </c>
    </row>
    <row r="42" spans="1:12" x14ac:dyDescent="0.25">
      <c r="A42">
        <v>115542</v>
      </c>
      <c r="B42">
        <v>11199278</v>
      </c>
      <c r="C42">
        <v>500209</v>
      </c>
      <c r="D42" s="65">
        <v>45747.722245370373</v>
      </c>
      <c r="E42" s="65">
        <v>45747.735798611109</v>
      </c>
      <c r="F42" s="65">
        <v>45747.569131944445</v>
      </c>
      <c r="G42" t="s">
        <v>132</v>
      </c>
      <c r="I42">
        <v>1</v>
      </c>
      <c r="J42" t="s">
        <v>89</v>
      </c>
      <c r="L42" t="s">
        <v>87</v>
      </c>
    </row>
    <row r="43" spans="1:12" x14ac:dyDescent="0.25">
      <c r="A43">
        <v>115542</v>
      </c>
      <c r="B43">
        <v>11199424</v>
      </c>
      <c r="C43">
        <v>576673</v>
      </c>
      <c r="D43" s="65">
        <v>45748.097870370373</v>
      </c>
      <c r="E43" s="65">
        <v>45748.158078703702</v>
      </c>
      <c r="F43" s="65">
        <v>45747.991412037038</v>
      </c>
      <c r="G43" t="s">
        <v>133</v>
      </c>
      <c r="I43">
        <v>1</v>
      </c>
      <c r="J43" t="s">
        <v>89</v>
      </c>
      <c r="L43" t="s">
        <v>87</v>
      </c>
    </row>
    <row r="44" spans="1:12" x14ac:dyDescent="0.25">
      <c r="A44">
        <v>115542</v>
      </c>
      <c r="B44">
        <v>11199434</v>
      </c>
      <c r="C44">
        <v>578869</v>
      </c>
      <c r="D44" s="65">
        <v>45750.795983796299</v>
      </c>
      <c r="E44" s="65">
        <v>45750.859583333331</v>
      </c>
      <c r="F44" s="65">
        <v>45750.692916666667</v>
      </c>
      <c r="G44" t="s">
        <v>134</v>
      </c>
      <c r="I44">
        <v>1</v>
      </c>
      <c r="J44" t="s">
        <v>89</v>
      </c>
      <c r="L44" t="s">
        <v>87</v>
      </c>
    </row>
    <row r="45" spans="1:12" x14ac:dyDescent="0.25">
      <c r="A45">
        <v>115542</v>
      </c>
      <c r="B45">
        <v>11199416</v>
      </c>
      <c r="C45">
        <v>576362</v>
      </c>
      <c r="D45" s="65">
        <v>45751.900740740741</v>
      </c>
      <c r="E45" s="65">
        <v>45751.964814814812</v>
      </c>
      <c r="F45" s="65">
        <v>45751.798148148147</v>
      </c>
      <c r="G45" t="s">
        <v>135</v>
      </c>
      <c r="I45">
        <v>1</v>
      </c>
      <c r="J45" t="s">
        <v>86</v>
      </c>
      <c r="L45" t="s">
        <v>87</v>
      </c>
    </row>
    <row r="46" spans="1:12" x14ac:dyDescent="0.25">
      <c r="A46">
        <v>115542</v>
      </c>
      <c r="B46">
        <v>11171044</v>
      </c>
      <c r="C46">
        <v>353178</v>
      </c>
      <c r="D46" s="65">
        <v>45731.557442129626</v>
      </c>
      <c r="E46" s="65">
        <v>45752.505868055552</v>
      </c>
      <c r="F46" s="65">
        <v>45752.339201388888</v>
      </c>
      <c r="G46" t="s">
        <v>136</v>
      </c>
      <c r="I46">
        <v>1</v>
      </c>
      <c r="J46" t="s">
        <v>91</v>
      </c>
      <c r="L46" t="s">
        <v>97</v>
      </c>
    </row>
    <row r="47" spans="1:12" x14ac:dyDescent="0.25">
      <c r="A47">
        <v>115542</v>
      </c>
      <c r="B47">
        <v>11199643</v>
      </c>
      <c r="C47">
        <v>171370</v>
      </c>
      <c r="D47" s="65">
        <v>45752.602824074071</v>
      </c>
      <c r="E47" s="65">
        <v>45752.672881944447</v>
      </c>
      <c r="F47" s="65">
        <v>45752.506215277775</v>
      </c>
      <c r="G47" t="s">
        <v>137</v>
      </c>
      <c r="I47">
        <v>1</v>
      </c>
      <c r="J47" t="s">
        <v>89</v>
      </c>
      <c r="L47" t="s">
        <v>97</v>
      </c>
    </row>
    <row r="48" spans="1:12" x14ac:dyDescent="0.25">
      <c r="A48">
        <v>115542</v>
      </c>
      <c r="B48">
        <v>11295905</v>
      </c>
      <c r="C48">
        <v>690144</v>
      </c>
      <c r="D48" s="65">
        <v>45752.664664351854</v>
      </c>
      <c r="E48" s="65">
        <v>45752.767511574071</v>
      </c>
      <c r="F48" s="65">
        <v>45752.600844907407</v>
      </c>
      <c r="G48" t="s">
        <v>138</v>
      </c>
      <c r="I48">
        <v>1</v>
      </c>
      <c r="K48" t="s">
        <v>86</v>
      </c>
      <c r="L48" t="s">
        <v>87</v>
      </c>
    </row>
    <row r="49" spans="1:12" x14ac:dyDescent="0.25">
      <c r="A49">
        <v>115542</v>
      </c>
      <c r="B49">
        <v>11199745</v>
      </c>
      <c r="C49">
        <v>249719</v>
      </c>
      <c r="D49" s="65">
        <v>45745.569178240738</v>
      </c>
      <c r="E49" s="65">
        <v>45752.94798611111</v>
      </c>
      <c r="F49" s="65">
        <v>45752.781319444446</v>
      </c>
      <c r="G49" t="s">
        <v>139</v>
      </c>
      <c r="I49">
        <v>1</v>
      </c>
      <c r="J49" t="s">
        <v>89</v>
      </c>
      <c r="L49" t="s">
        <v>87</v>
      </c>
    </row>
    <row r="50" spans="1:12" x14ac:dyDescent="0.25">
      <c r="A50">
        <v>115542</v>
      </c>
      <c r="B50">
        <v>11199796</v>
      </c>
      <c r="C50">
        <v>328799</v>
      </c>
      <c r="D50" s="65">
        <v>45753.008530092593</v>
      </c>
      <c r="E50" s="65">
        <v>45753.065567129626</v>
      </c>
      <c r="F50" s="65">
        <v>45752.898900462962</v>
      </c>
      <c r="G50" t="s">
        <v>140</v>
      </c>
      <c r="I50">
        <v>1</v>
      </c>
      <c r="K50" t="s">
        <v>86</v>
      </c>
      <c r="L50" t="s">
        <v>87</v>
      </c>
    </row>
    <row r="51" spans="1:12" x14ac:dyDescent="0.25">
      <c r="A51">
        <v>115542</v>
      </c>
      <c r="B51">
        <v>11199721</v>
      </c>
      <c r="C51">
        <v>209472</v>
      </c>
      <c r="D51" s="65">
        <v>45753.046863425923</v>
      </c>
      <c r="E51" s="65">
        <v>45753.075300925928</v>
      </c>
      <c r="F51" s="65">
        <v>45752.908634259256</v>
      </c>
      <c r="G51" t="s">
        <v>141</v>
      </c>
      <c r="I51">
        <v>1</v>
      </c>
      <c r="K51" t="s">
        <v>86</v>
      </c>
      <c r="L51" t="s">
        <v>87</v>
      </c>
    </row>
    <row r="52" spans="1:12" x14ac:dyDescent="0.25">
      <c r="A52">
        <v>115542</v>
      </c>
      <c r="B52">
        <v>11199784</v>
      </c>
      <c r="C52">
        <v>324271</v>
      </c>
      <c r="D52" s="65">
        <v>45752.032569444447</v>
      </c>
      <c r="E52" s="65">
        <v>45753.211956018517</v>
      </c>
      <c r="F52" s="65">
        <v>45753.045289351852</v>
      </c>
      <c r="G52" t="s">
        <v>142</v>
      </c>
      <c r="I52">
        <v>1</v>
      </c>
      <c r="J52" t="s">
        <v>86</v>
      </c>
      <c r="L52" t="s">
        <v>87</v>
      </c>
    </row>
    <row r="53" spans="1:12" x14ac:dyDescent="0.25">
      <c r="A53">
        <v>115542</v>
      </c>
      <c r="B53">
        <v>11199613</v>
      </c>
      <c r="C53">
        <v>662590</v>
      </c>
      <c r="D53" s="65">
        <v>45753.046053240738</v>
      </c>
      <c r="E53" s="65">
        <v>45753.225393518522</v>
      </c>
      <c r="F53" s="65">
        <v>45753.05872685185</v>
      </c>
      <c r="G53" t="s">
        <v>143</v>
      </c>
      <c r="I53">
        <v>1</v>
      </c>
      <c r="K53" t="s">
        <v>86</v>
      </c>
      <c r="L53" t="s">
        <v>87</v>
      </c>
    </row>
    <row r="54" spans="1:12" x14ac:dyDescent="0.25">
      <c r="A54">
        <v>115542</v>
      </c>
      <c r="B54">
        <v>11199651</v>
      </c>
      <c r="C54">
        <v>175450</v>
      </c>
      <c r="D54" s="65">
        <v>45753.761655092596</v>
      </c>
      <c r="E54" s="65">
        <v>45753.856782407405</v>
      </c>
      <c r="F54" s="65">
        <v>45753.690115740741</v>
      </c>
      <c r="G54" t="s">
        <v>144</v>
      </c>
      <c r="I54">
        <v>1</v>
      </c>
      <c r="J54" t="s">
        <v>89</v>
      </c>
      <c r="L54" t="s">
        <v>87</v>
      </c>
    </row>
    <row r="55" spans="1:12" x14ac:dyDescent="0.25">
      <c r="A55">
        <v>115542</v>
      </c>
      <c r="B55">
        <v>11199510</v>
      </c>
      <c r="C55">
        <v>133221</v>
      </c>
      <c r="D55" s="65">
        <v>45753.923738425925</v>
      </c>
      <c r="E55" s="65">
        <v>45753.937916666669</v>
      </c>
      <c r="F55" s="65">
        <v>45753.771249999998</v>
      </c>
      <c r="G55" t="s">
        <v>145</v>
      </c>
      <c r="I55">
        <v>1</v>
      </c>
      <c r="J55" t="s">
        <v>96</v>
      </c>
      <c r="L55" t="s">
        <v>97</v>
      </c>
    </row>
    <row r="56" spans="1:12" x14ac:dyDescent="0.25">
      <c r="A56">
        <v>115542</v>
      </c>
      <c r="B56">
        <v>11199326</v>
      </c>
      <c r="C56">
        <v>540661</v>
      </c>
      <c r="D56" s="65">
        <v>45754.23951388889</v>
      </c>
      <c r="E56" s="65">
        <v>45754.280752314815</v>
      </c>
      <c r="F56" s="65">
        <v>45754.114085648151</v>
      </c>
      <c r="G56" t="s">
        <v>146</v>
      </c>
      <c r="I56">
        <v>1</v>
      </c>
      <c r="K56" t="s">
        <v>89</v>
      </c>
      <c r="L56" t="s">
        <v>97</v>
      </c>
    </row>
    <row r="57" spans="1:12" x14ac:dyDescent="0.25">
      <c r="A57">
        <v>115542</v>
      </c>
      <c r="B57">
        <v>11199374</v>
      </c>
      <c r="C57">
        <v>9216</v>
      </c>
      <c r="D57" s="65">
        <v>45755.663263888891</v>
      </c>
      <c r="E57" s="65">
        <v>45755.68409722222</v>
      </c>
      <c r="F57" s="65">
        <v>45755.517430555556</v>
      </c>
      <c r="G57" t="s">
        <v>147</v>
      </c>
      <c r="I57">
        <v>1</v>
      </c>
      <c r="K57" t="s">
        <v>86</v>
      </c>
      <c r="L57" t="s">
        <v>87</v>
      </c>
    </row>
    <row r="58" spans="1:12" x14ac:dyDescent="0.25">
      <c r="A58">
        <v>115542</v>
      </c>
      <c r="B58">
        <v>11349468</v>
      </c>
      <c r="C58">
        <v>73273</v>
      </c>
      <c r="D58" s="65">
        <v>45756.514282407406</v>
      </c>
      <c r="E58" s="65">
        <v>45756.522731481484</v>
      </c>
      <c r="F58" s="65">
        <v>45756.356064814812</v>
      </c>
      <c r="G58" t="s">
        <v>148</v>
      </c>
      <c r="I58">
        <v>1</v>
      </c>
      <c r="J58" t="s">
        <v>86</v>
      </c>
      <c r="L58" t="s">
        <v>97</v>
      </c>
    </row>
    <row r="59" spans="1:12" x14ac:dyDescent="0.25">
      <c r="A59">
        <v>115542</v>
      </c>
      <c r="B59">
        <v>11350040</v>
      </c>
      <c r="C59">
        <v>592190</v>
      </c>
      <c r="D59" s="65">
        <v>45756.53869212963</v>
      </c>
      <c r="E59" s="65">
        <v>45756.54105324074</v>
      </c>
      <c r="F59" s="65">
        <v>45756.374386574076</v>
      </c>
      <c r="G59" t="s">
        <v>149</v>
      </c>
      <c r="I59">
        <v>1</v>
      </c>
      <c r="J59" t="s">
        <v>91</v>
      </c>
      <c r="L59" t="s">
        <v>87</v>
      </c>
    </row>
    <row r="60" spans="1:12" x14ac:dyDescent="0.25">
      <c r="A60">
        <v>115542</v>
      </c>
      <c r="B60">
        <v>11349998</v>
      </c>
      <c r="C60">
        <v>705844</v>
      </c>
      <c r="D60" s="65">
        <v>45756.482442129629</v>
      </c>
      <c r="E60" s="65">
        <v>45756.559398148151</v>
      </c>
      <c r="F60" s="65">
        <v>45756.392731481479</v>
      </c>
      <c r="G60" t="s">
        <v>150</v>
      </c>
      <c r="I60">
        <v>1</v>
      </c>
      <c r="J60" t="s">
        <v>91</v>
      </c>
      <c r="L60" t="s">
        <v>87</v>
      </c>
    </row>
    <row r="61" spans="1:12" x14ac:dyDescent="0.25">
      <c r="A61">
        <v>115542</v>
      </c>
      <c r="B61">
        <v>11349772</v>
      </c>
      <c r="C61">
        <v>181544</v>
      </c>
      <c r="D61" s="65">
        <v>45756.596365740741</v>
      </c>
      <c r="E61" s="65">
        <v>45756.616064814814</v>
      </c>
      <c r="F61" s="65">
        <v>45756.44939814815</v>
      </c>
      <c r="G61" t="s">
        <v>151</v>
      </c>
      <c r="I61">
        <v>1</v>
      </c>
      <c r="J61" t="s">
        <v>91</v>
      </c>
      <c r="L61" t="s">
        <v>87</v>
      </c>
    </row>
    <row r="62" spans="1:12" x14ac:dyDescent="0.25">
      <c r="A62">
        <v>115542</v>
      </c>
      <c r="B62">
        <v>11349309</v>
      </c>
      <c r="C62">
        <v>30335</v>
      </c>
      <c r="D62" s="65">
        <v>45756.519525462965</v>
      </c>
      <c r="E62" s="65">
        <v>45756.646724537037</v>
      </c>
      <c r="F62" s="65">
        <v>45756.480057870373</v>
      </c>
      <c r="G62" t="s">
        <v>152</v>
      </c>
      <c r="I62">
        <v>1</v>
      </c>
      <c r="J62" t="s">
        <v>91</v>
      </c>
      <c r="L62" t="s">
        <v>87</v>
      </c>
    </row>
    <row r="63" spans="1:12" x14ac:dyDescent="0.25">
      <c r="A63">
        <v>115542</v>
      </c>
      <c r="B63">
        <v>11349438</v>
      </c>
      <c r="C63">
        <v>288560</v>
      </c>
      <c r="D63" s="65">
        <v>45756.503240740742</v>
      </c>
      <c r="E63" s="65">
        <v>45756.661238425928</v>
      </c>
      <c r="F63" s="65">
        <v>45756.494571759256</v>
      </c>
      <c r="G63" t="s">
        <v>153</v>
      </c>
      <c r="I63">
        <v>1</v>
      </c>
      <c r="J63" t="s">
        <v>105</v>
      </c>
      <c r="L63" t="s">
        <v>97</v>
      </c>
    </row>
    <row r="64" spans="1:12" x14ac:dyDescent="0.25">
      <c r="A64">
        <v>115542</v>
      </c>
      <c r="B64">
        <v>11350014</v>
      </c>
      <c r="C64">
        <v>706975</v>
      </c>
      <c r="D64" s="65">
        <v>45756.570740740739</v>
      </c>
      <c r="E64" s="65">
        <v>45756.664814814816</v>
      </c>
      <c r="F64" s="65">
        <v>45756.498148148145</v>
      </c>
      <c r="G64" t="s">
        <v>154</v>
      </c>
      <c r="I64">
        <v>1</v>
      </c>
      <c r="J64" t="s">
        <v>91</v>
      </c>
      <c r="L64" t="s">
        <v>87</v>
      </c>
    </row>
    <row r="65" spans="1:12" x14ac:dyDescent="0.25">
      <c r="A65">
        <v>115542</v>
      </c>
      <c r="B65">
        <v>11349792</v>
      </c>
      <c r="C65">
        <v>680167</v>
      </c>
      <c r="D65" s="65">
        <v>45756.638414351852</v>
      </c>
      <c r="E65" s="65">
        <v>45756.674074074072</v>
      </c>
      <c r="F65" s="65">
        <v>45756.507407407407</v>
      </c>
      <c r="G65" t="s">
        <v>155</v>
      </c>
      <c r="I65">
        <v>1</v>
      </c>
      <c r="J65" t="s">
        <v>89</v>
      </c>
      <c r="L65" t="s">
        <v>97</v>
      </c>
    </row>
    <row r="66" spans="1:12" x14ac:dyDescent="0.25">
      <c r="A66">
        <v>115542</v>
      </c>
      <c r="B66">
        <v>11349874</v>
      </c>
      <c r="C66">
        <v>522499</v>
      </c>
      <c r="D66" s="65">
        <v>45756.666527777779</v>
      </c>
      <c r="E66" s="65">
        <v>45756.674131944441</v>
      </c>
      <c r="F66" s="65">
        <v>45756.507465277777</v>
      </c>
      <c r="G66" t="s">
        <v>156</v>
      </c>
      <c r="I66">
        <v>1</v>
      </c>
      <c r="J66" t="s">
        <v>105</v>
      </c>
      <c r="L66" t="s">
        <v>97</v>
      </c>
    </row>
    <row r="67" spans="1:12" x14ac:dyDescent="0.25">
      <c r="A67">
        <v>115542</v>
      </c>
      <c r="B67">
        <v>11349756</v>
      </c>
      <c r="C67">
        <v>667786</v>
      </c>
      <c r="D67" s="65">
        <v>45756.535555555558</v>
      </c>
      <c r="E67" s="65">
        <v>45756.739965277775</v>
      </c>
      <c r="F67" s="65">
        <v>45756.573298611111</v>
      </c>
      <c r="G67" t="s">
        <v>157</v>
      </c>
      <c r="I67">
        <v>1</v>
      </c>
      <c r="J67" t="s">
        <v>86</v>
      </c>
      <c r="L67" t="s">
        <v>87</v>
      </c>
    </row>
    <row r="68" spans="1:12" x14ac:dyDescent="0.25">
      <c r="A68">
        <v>115542</v>
      </c>
      <c r="B68">
        <v>11349819</v>
      </c>
      <c r="C68">
        <v>187777</v>
      </c>
      <c r="D68" s="65">
        <v>45756.765277777777</v>
      </c>
      <c r="E68" s="65">
        <v>45756.84233796296</v>
      </c>
      <c r="F68" s="65">
        <v>45756.675671296296</v>
      </c>
      <c r="G68" t="s">
        <v>158</v>
      </c>
      <c r="I68">
        <v>1</v>
      </c>
      <c r="J68" t="s">
        <v>86</v>
      </c>
      <c r="L68" t="s">
        <v>87</v>
      </c>
    </row>
    <row r="69" spans="1:12" x14ac:dyDescent="0.25">
      <c r="A69">
        <v>115542</v>
      </c>
      <c r="B69">
        <v>11349930</v>
      </c>
      <c r="C69">
        <v>550138</v>
      </c>
      <c r="D69" s="65">
        <v>45756.689131944448</v>
      </c>
      <c r="E69" s="65">
        <v>45756.852476851855</v>
      </c>
      <c r="F69" s="65">
        <v>45756.685810185183</v>
      </c>
      <c r="G69" t="s">
        <v>159</v>
      </c>
      <c r="I69">
        <v>1</v>
      </c>
      <c r="J69" t="s">
        <v>86</v>
      </c>
      <c r="L69" t="s">
        <v>87</v>
      </c>
    </row>
    <row r="70" spans="1:12" x14ac:dyDescent="0.25">
      <c r="A70">
        <v>115542</v>
      </c>
      <c r="B70">
        <v>11349262</v>
      </c>
      <c r="C70">
        <v>199883</v>
      </c>
      <c r="D70" s="65">
        <v>45756.790219907409</v>
      </c>
      <c r="E70" s="65">
        <v>45756.869027777779</v>
      </c>
      <c r="F70" s="65">
        <v>45756.702361111114</v>
      </c>
      <c r="G70" t="s">
        <v>160</v>
      </c>
      <c r="I70">
        <v>1</v>
      </c>
      <c r="J70" t="s">
        <v>91</v>
      </c>
      <c r="L70" t="s">
        <v>87</v>
      </c>
    </row>
    <row r="71" spans="1:12" x14ac:dyDescent="0.25">
      <c r="A71">
        <v>115542</v>
      </c>
      <c r="B71">
        <v>11350022</v>
      </c>
      <c r="C71">
        <v>581032</v>
      </c>
      <c r="D71" s="65">
        <v>45756.890763888892</v>
      </c>
      <c r="E71" s="65">
        <v>45756.909467592595</v>
      </c>
      <c r="F71" s="65">
        <v>45756.742800925924</v>
      </c>
      <c r="G71" t="s">
        <v>161</v>
      </c>
      <c r="I71">
        <v>1</v>
      </c>
      <c r="J71" t="s">
        <v>91</v>
      </c>
      <c r="L71" t="s">
        <v>87</v>
      </c>
    </row>
    <row r="72" spans="1:12" x14ac:dyDescent="0.25">
      <c r="A72">
        <v>115542</v>
      </c>
      <c r="B72">
        <v>11349524</v>
      </c>
      <c r="C72">
        <v>335206</v>
      </c>
      <c r="D72" s="65">
        <v>45756.904664351852</v>
      </c>
      <c r="E72" s="65">
        <v>45756.926319444443</v>
      </c>
      <c r="F72" s="65">
        <v>45756.759652777779</v>
      </c>
      <c r="G72" t="s">
        <v>162</v>
      </c>
      <c r="I72">
        <v>1</v>
      </c>
      <c r="J72" t="s">
        <v>105</v>
      </c>
      <c r="L72" t="s">
        <v>97</v>
      </c>
    </row>
    <row r="73" spans="1:12" x14ac:dyDescent="0.25">
      <c r="A73">
        <v>115542</v>
      </c>
      <c r="B73">
        <v>11349320</v>
      </c>
      <c r="C73">
        <v>48300</v>
      </c>
      <c r="D73" s="65">
        <v>45756.885462962964</v>
      </c>
      <c r="E73" s="65">
        <v>45756.943020833336</v>
      </c>
      <c r="F73" s="65">
        <v>45756.776354166665</v>
      </c>
      <c r="G73" t="s">
        <v>163</v>
      </c>
      <c r="I73">
        <v>1</v>
      </c>
      <c r="K73" t="s">
        <v>86</v>
      </c>
      <c r="L73" t="s">
        <v>87</v>
      </c>
    </row>
    <row r="74" spans="1:12" x14ac:dyDescent="0.25">
      <c r="A74">
        <v>115542</v>
      </c>
      <c r="B74">
        <v>11349868</v>
      </c>
      <c r="C74">
        <v>519838</v>
      </c>
      <c r="D74" s="65">
        <v>45756.934328703705</v>
      </c>
      <c r="E74" s="65">
        <v>45756.954976851855</v>
      </c>
      <c r="F74" s="65">
        <v>45756.788310185184</v>
      </c>
      <c r="G74" t="s">
        <v>164</v>
      </c>
      <c r="I74">
        <v>1</v>
      </c>
      <c r="J74" t="s">
        <v>86</v>
      </c>
      <c r="L74" t="s">
        <v>97</v>
      </c>
    </row>
    <row r="75" spans="1:12" x14ac:dyDescent="0.25">
      <c r="A75">
        <v>115542</v>
      </c>
      <c r="B75">
        <v>11356536</v>
      </c>
      <c r="C75">
        <v>707418</v>
      </c>
      <c r="D75" s="65">
        <v>45756.904374999998</v>
      </c>
      <c r="E75" s="65">
        <v>45756.991990740738</v>
      </c>
      <c r="F75" s="65">
        <v>45756.825324074074</v>
      </c>
      <c r="H75" t="s">
        <v>165</v>
      </c>
      <c r="I75">
        <v>1</v>
      </c>
      <c r="J75" t="s">
        <v>89</v>
      </c>
      <c r="L75" t="s">
        <v>97</v>
      </c>
    </row>
    <row r="76" spans="1:12" x14ac:dyDescent="0.25">
      <c r="A76">
        <v>115542</v>
      </c>
      <c r="B76">
        <v>11349694</v>
      </c>
      <c r="C76">
        <v>440703</v>
      </c>
      <c r="D76" s="65">
        <v>45757.002905092595</v>
      </c>
      <c r="E76" s="65">
        <v>45757.020219907405</v>
      </c>
      <c r="F76" s="65">
        <v>45756.85355324074</v>
      </c>
      <c r="G76" t="s">
        <v>166</v>
      </c>
      <c r="I76">
        <v>1</v>
      </c>
      <c r="J76" t="s">
        <v>91</v>
      </c>
      <c r="L76" t="s">
        <v>87</v>
      </c>
    </row>
    <row r="77" spans="1:12" x14ac:dyDescent="0.25">
      <c r="A77">
        <v>115542</v>
      </c>
      <c r="B77">
        <v>11349894</v>
      </c>
      <c r="C77">
        <v>534886</v>
      </c>
      <c r="D77" s="65">
        <v>45757.111921296295</v>
      </c>
      <c r="E77" s="65">
        <v>45757.129780092589</v>
      </c>
      <c r="F77" s="65">
        <v>45756.963113425925</v>
      </c>
      <c r="G77" t="s">
        <v>167</v>
      </c>
      <c r="I77">
        <v>1</v>
      </c>
      <c r="J77" t="s">
        <v>86</v>
      </c>
      <c r="L77" t="s">
        <v>87</v>
      </c>
    </row>
    <row r="78" spans="1:12" x14ac:dyDescent="0.25">
      <c r="A78">
        <v>115542</v>
      </c>
      <c r="B78">
        <v>11349651</v>
      </c>
      <c r="C78">
        <v>411636</v>
      </c>
      <c r="D78" s="65">
        <v>45757.380706018521</v>
      </c>
      <c r="E78" s="65">
        <v>45757.410787037035</v>
      </c>
      <c r="F78" s="65">
        <v>45757.244120370371</v>
      </c>
      <c r="G78" t="s">
        <v>168</v>
      </c>
      <c r="I78">
        <v>1</v>
      </c>
      <c r="J78" t="s">
        <v>86</v>
      </c>
      <c r="L78" t="s">
        <v>87</v>
      </c>
    </row>
    <row r="79" spans="1:12" x14ac:dyDescent="0.25">
      <c r="A79">
        <v>115542</v>
      </c>
      <c r="B79">
        <v>11349855</v>
      </c>
      <c r="C79">
        <v>518561</v>
      </c>
      <c r="D79" s="65">
        <v>45757.446238425924</v>
      </c>
      <c r="E79" s="65">
        <v>45757.463865740741</v>
      </c>
      <c r="F79" s="65">
        <v>45757.297199074077</v>
      </c>
      <c r="G79" t="s">
        <v>169</v>
      </c>
      <c r="I79">
        <v>1</v>
      </c>
      <c r="J79" t="s">
        <v>105</v>
      </c>
      <c r="L79" t="s">
        <v>97</v>
      </c>
    </row>
    <row r="80" spans="1:12" x14ac:dyDescent="0.25">
      <c r="A80">
        <v>115542</v>
      </c>
      <c r="B80">
        <v>11349643</v>
      </c>
      <c r="C80">
        <v>151007</v>
      </c>
      <c r="D80" s="65">
        <v>45757.4919212963</v>
      </c>
      <c r="E80" s="65">
        <v>45757.525706018518</v>
      </c>
      <c r="F80" s="65">
        <v>45757.359039351853</v>
      </c>
      <c r="G80" t="s">
        <v>170</v>
      </c>
      <c r="I80">
        <v>1</v>
      </c>
      <c r="J80" t="s">
        <v>91</v>
      </c>
      <c r="L80" t="s">
        <v>87</v>
      </c>
    </row>
    <row r="81" spans="1:12" x14ac:dyDescent="0.25">
      <c r="A81">
        <v>115542</v>
      </c>
      <c r="B81">
        <v>11170872</v>
      </c>
      <c r="C81">
        <v>67836</v>
      </c>
      <c r="D81" s="65">
        <v>45731.565995370373</v>
      </c>
      <c r="E81" s="65">
        <v>45757.553032407406</v>
      </c>
      <c r="F81" s="65">
        <v>45757.386365740742</v>
      </c>
      <c r="G81" t="s">
        <v>171</v>
      </c>
      <c r="I81">
        <v>1</v>
      </c>
      <c r="J81" t="s">
        <v>89</v>
      </c>
      <c r="L81" t="s">
        <v>87</v>
      </c>
    </row>
    <row r="82" spans="1:12" x14ac:dyDescent="0.25">
      <c r="A82">
        <v>115542</v>
      </c>
      <c r="B82">
        <v>11349448</v>
      </c>
      <c r="C82">
        <v>304945</v>
      </c>
      <c r="D82" s="65">
        <v>45757.564965277779</v>
      </c>
      <c r="E82" s="65">
        <v>45757.58997685185</v>
      </c>
      <c r="F82" s="65">
        <v>45757.423310185186</v>
      </c>
      <c r="G82" t="s">
        <v>172</v>
      </c>
      <c r="I82">
        <v>1</v>
      </c>
      <c r="J82" t="s">
        <v>91</v>
      </c>
      <c r="L82" t="s">
        <v>87</v>
      </c>
    </row>
    <row r="83" spans="1:12" x14ac:dyDescent="0.25">
      <c r="A83">
        <v>115542</v>
      </c>
      <c r="B83">
        <v>11349254</v>
      </c>
      <c r="C83">
        <v>193184</v>
      </c>
      <c r="D83" s="65">
        <v>45757.606539351851</v>
      </c>
      <c r="E83" s="65">
        <v>45757.629675925928</v>
      </c>
      <c r="F83" s="65">
        <v>45757.463009259256</v>
      </c>
      <c r="G83" t="s">
        <v>173</v>
      </c>
      <c r="I83">
        <v>1</v>
      </c>
      <c r="J83" t="s">
        <v>96</v>
      </c>
      <c r="L83" t="s">
        <v>97</v>
      </c>
    </row>
    <row r="84" spans="1:12" x14ac:dyDescent="0.25">
      <c r="A84">
        <v>115542</v>
      </c>
      <c r="B84">
        <v>11349670</v>
      </c>
      <c r="C84">
        <v>417625</v>
      </c>
      <c r="D84" s="65">
        <v>45757.561944444446</v>
      </c>
      <c r="E84" s="65">
        <v>45757.745972222219</v>
      </c>
      <c r="F84" s="65">
        <v>45757.579305555555</v>
      </c>
      <c r="G84" t="s">
        <v>174</v>
      </c>
      <c r="I84">
        <v>1</v>
      </c>
      <c r="J84" t="s">
        <v>89</v>
      </c>
      <c r="L84" t="s">
        <v>87</v>
      </c>
    </row>
    <row r="85" spans="1:12" x14ac:dyDescent="0.25">
      <c r="A85">
        <v>115542</v>
      </c>
      <c r="B85">
        <v>11199192</v>
      </c>
      <c r="C85">
        <v>395015</v>
      </c>
      <c r="D85" s="65">
        <v>45754.741099537037</v>
      </c>
      <c r="E85" s="65">
        <v>45757.786979166667</v>
      </c>
      <c r="F85" s="65">
        <v>45757.620312500003</v>
      </c>
      <c r="G85" t="s">
        <v>175</v>
      </c>
      <c r="I85">
        <v>1</v>
      </c>
      <c r="J85" t="s">
        <v>89</v>
      </c>
      <c r="L85" t="s">
        <v>87</v>
      </c>
    </row>
    <row r="86" spans="1:12" x14ac:dyDescent="0.25">
      <c r="A86">
        <v>115542</v>
      </c>
      <c r="B86">
        <v>11348968</v>
      </c>
      <c r="C86">
        <v>401798</v>
      </c>
      <c r="D86" s="65">
        <v>45757.887314814812</v>
      </c>
      <c r="E86" s="65">
        <v>45757.932002314818</v>
      </c>
      <c r="F86" s="65">
        <v>45757.765335648146</v>
      </c>
      <c r="G86" t="s">
        <v>176</v>
      </c>
      <c r="I86">
        <v>1</v>
      </c>
      <c r="J86" t="s">
        <v>96</v>
      </c>
      <c r="L86" t="s">
        <v>97</v>
      </c>
    </row>
    <row r="87" spans="1:12" x14ac:dyDescent="0.25">
      <c r="A87">
        <v>115542</v>
      </c>
      <c r="B87">
        <v>11315588</v>
      </c>
      <c r="C87">
        <v>330528</v>
      </c>
      <c r="D87" s="65">
        <v>45757.933969907404</v>
      </c>
      <c r="E87" s="65">
        <v>45757.954780092594</v>
      </c>
      <c r="F87" s="65">
        <v>45757.788113425922</v>
      </c>
      <c r="G87" t="s">
        <v>177</v>
      </c>
      <c r="I87">
        <v>1</v>
      </c>
      <c r="K87" t="s">
        <v>89</v>
      </c>
      <c r="L87" t="s">
        <v>97</v>
      </c>
    </row>
    <row r="88" spans="1:12" x14ac:dyDescent="0.25">
      <c r="A88">
        <v>115542</v>
      </c>
      <c r="B88">
        <v>11362981</v>
      </c>
      <c r="C88">
        <v>707580</v>
      </c>
      <c r="D88" s="65">
        <v>45757.979583333334</v>
      </c>
      <c r="E88" s="65">
        <v>45758.02039351852</v>
      </c>
      <c r="F88" s="65">
        <v>45757.853726851848</v>
      </c>
      <c r="H88" t="s">
        <v>178</v>
      </c>
      <c r="I88">
        <v>1</v>
      </c>
      <c r="J88" t="s">
        <v>86</v>
      </c>
      <c r="L88" t="s">
        <v>97</v>
      </c>
    </row>
    <row r="89" spans="1:12" x14ac:dyDescent="0.25">
      <c r="A89">
        <v>115542</v>
      </c>
      <c r="B89">
        <v>11363179</v>
      </c>
      <c r="C89">
        <v>707582</v>
      </c>
      <c r="D89" s="65">
        <v>45758.036215277774</v>
      </c>
      <c r="E89" s="65">
        <v>45758.085057870368</v>
      </c>
      <c r="F89" s="65">
        <v>45757.918391203704</v>
      </c>
      <c r="H89" t="s">
        <v>179</v>
      </c>
      <c r="I89">
        <v>1</v>
      </c>
      <c r="J89" t="s">
        <v>96</v>
      </c>
      <c r="L89" t="s">
        <v>97</v>
      </c>
    </row>
    <row r="90" spans="1:12" x14ac:dyDescent="0.25">
      <c r="A90">
        <v>115542</v>
      </c>
      <c r="B90">
        <v>11349780</v>
      </c>
      <c r="C90">
        <v>181945</v>
      </c>
      <c r="D90" s="65">
        <v>45758.097488425927</v>
      </c>
      <c r="E90" s="65">
        <v>45758.120219907411</v>
      </c>
      <c r="F90" s="65">
        <v>45757.953553240739</v>
      </c>
      <c r="G90" t="s">
        <v>180</v>
      </c>
      <c r="I90">
        <v>1</v>
      </c>
      <c r="J90" t="s">
        <v>96</v>
      </c>
      <c r="L90" t="s">
        <v>97</v>
      </c>
    </row>
    <row r="91" spans="1:12" x14ac:dyDescent="0.25">
      <c r="A91">
        <v>115542</v>
      </c>
      <c r="B91">
        <v>11363403</v>
      </c>
      <c r="C91">
        <v>707589</v>
      </c>
      <c r="D91" s="65">
        <v>45758.110868055555</v>
      </c>
      <c r="E91" s="65">
        <v>45758.151331018518</v>
      </c>
      <c r="F91" s="65">
        <v>45757.984664351854</v>
      </c>
      <c r="H91" t="s">
        <v>181</v>
      </c>
      <c r="I91">
        <v>1</v>
      </c>
      <c r="J91" t="s">
        <v>86</v>
      </c>
      <c r="L91" t="s">
        <v>97</v>
      </c>
    </row>
    <row r="92" spans="1:12" x14ac:dyDescent="0.25">
      <c r="A92">
        <v>115542</v>
      </c>
      <c r="B92">
        <v>11349732</v>
      </c>
      <c r="C92">
        <v>463138</v>
      </c>
      <c r="D92" s="65">
        <v>45758.450312499997</v>
      </c>
      <c r="E92" s="65">
        <v>45758.49291666667</v>
      </c>
      <c r="F92" s="65">
        <v>45758.326249999998</v>
      </c>
      <c r="G92" t="s">
        <v>182</v>
      </c>
      <c r="I92">
        <v>1</v>
      </c>
      <c r="J92" t="s">
        <v>96</v>
      </c>
      <c r="L92" t="s">
        <v>97</v>
      </c>
    </row>
    <row r="93" spans="1:12" x14ac:dyDescent="0.25">
      <c r="A93">
        <v>115542</v>
      </c>
      <c r="B93">
        <v>11348908</v>
      </c>
      <c r="C93">
        <v>256838</v>
      </c>
      <c r="D93" s="65">
        <v>45758.722858796296</v>
      </c>
      <c r="E93" s="65">
        <v>45758.742708333331</v>
      </c>
      <c r="F93" s="65">
        <v>45758.576041666667</v>
      </c>
      <c r="G93" t="s">
        <v>183</v>
      </c>
      <c r="I93">
        <v>1</v>
      </c>
      <c r="J93" t="s">
        <v>86</v>
      </c>
      <c r="L93" t="s">
        <v>87</v>
      </c>
    </row>
    <row r="94" spans="1:12" x14ac:dyDescent="0.25">
      <c r="A94">
        <v>115542</v>
      </c>
      <c r="B94">
        <v>11374469</v>
      </c>
      <c r="C94">
        <v>708026</v>
      </c>
      <c r="D94" s="65">
        <v>45758.95685185185</v>
      </c>
      <c r="E94" s="65">
        <v>45758.993298611109</v>
      </c>
      <c r="F94" s="65">
        <v>45758.826631944445</v>
      </c>
      <c r="H94" t="s">
        <v>184</v>
      </c>
      <c r="I94">
        <v>1</v>
      </c>
      <c r="J94" t="s">
        <v>86</v>
      </c>
      <c r="L94" t="s">
        <v>97</v>
      </c>
    </row>
    <row r="95" spans="1:12" x14ac:dyDescent="0.25">
      <c r="A95">
        <v>115542</v>
      </c>
      <c r="B95">
        <v>11348873</v>
      </c>
      <c r="C95">
        <v>187250</v>
      </c>
      <c r="D95" s="65">
        <v>45759.002118055556</v>
      </c>
      <c r="E95" s="65">
        <v>45759.01902777778</v>
      </c>
      <c r="F95" s="65">
        <v>45758.852361111109</v>
      </c>
      <c r="G95" t="s">
        <v>185</v>
      </c>
      <c r="I95">
        <v>1</v>
      </c>
      <c r="J95" t="s">
        <v>91</v>
      </c>
      <c r="L95" t="s">
        <v>87</v>
      </c>
    </row>
    <row r="96" spans="1:12" x14ac:dyDescent="0.25">
      <c r="A96">
        <v>115542</v>
      </c>
      <c r="B96">
        <v>11374542</v>
      </c>
      <c r="C96">
        <v>708042</v>
      </c>
      <c r="D96" s="65">
        <v>45758.999525462961</v>
      </c>
      <c r="E96" s="65">
        <v>45759.031840277778</v>
      </c>
      <c r="F96" s="65">
        <v>45758.865173611113</v>
      </c>
      <c r="H96" t="s">
        <v>186</v>
      </c>
      <c r="I96">
        <v>1</v>
      </c>
      <c r="J96" t="s">
        <v>86</v>
      </c>
      <c r="L96" t="s">
        <v>97</v>
      </c>
    </row>
    <row r="97" spans="1:12" x14ac:dyDescent="0.25">
      <c r="A97">
        <v>115542</v>
      </c>
      <c r="B97">
        <v>11374689</v>
      </c>
      <c r="C97">
        <v>708055</v>
      </c>
      <c r="D97" s="65">
        <v>45759.046226851853</v>
      </c>
      <c r="E97" s="65">
        <v>45759.082592592589</v>
      </c>
      <c r="F97" s="65">
        <v>45758.915925925925</v>
      </c>
      <c r="H97" t="s">
        <v>187</v>
      </c>
      <c r="I97">
        <v>1</v>
      </c>
      <c r="J97" t="s">
        <v>86</v>
      </c>
      <c r="L97" t="s">
        <v>97</v>
      </c>
    </row>
    <row r="98" spans="1:12" x14ac:dyDescent="0.25">
      <c r="A98">
        <v>115542</v>
      </c>
      <c r="B98">
        <v>11374851</v>
      </c>
      <c r="C98">
        <v>708073</v>
      </c>
      <c r="D98" s="65">
        <v>45759.088310185187</v>
      </c>
      <c r="E98" s="65">
        <v>45759.136956018519</v>
      </c>
      <c r="F98" s="65">
        <v>45758.970289351855</v>
      </c>
      <c r="H98" t="s">
        <v>188</v>
      </c>
      <c r="I98">
        <v>1</v>
      </c>
      <c r="J98" t="s">
        <v>86</v>
      </c>
      <c r="L98" t="s">
        <v>97</v>
      </c>
    </row>
    <row r="99" spans="1:12" x14ac:dyDescent="0.25">
      <c r="A99">
        <v>115542</v>
      </c>
      <c r="B99">
        <v>11349590</v>
      </c>
      <c r="C99">
        <v>369622</v>
      </c>
      <c r="D99" s="65">
        <v>45759.179548611108</v>
      </c>
      <c r="E99" s="65">
        <v>45759.183796296296</v>
      </c>
      <c r="F99" s="65">
        <v>45759.017129629632</v>
      </c>
      <c r="G99" t="s">
        <v>189</v>
      </c>
      <c r="I99">
        <v>1</v>
      </c>
      <c r="J99" t="s">
        <v>91</v>
      </c>
      <c r="L99" t="s">
        <v>87</v>
      </c>
    </row>
    <row r="100" spans="1:12" x14ac:dyDescent="0.25">
      <c r="A100">
        <v>115542</v>
      </c>
      <c r="B100">
        <v>11350024</v>
      </c>
      <c r="C100">
        <v>582039</v>
      </c>
      <c r="D100" s="65">
        <v>45759.007534722223</v>
      </c>
      <c r="E100" s="65">
        <v>45759.559618055559</v>
      </c>
      <c r="F100" s="65">
        <v>45759.392951388887</v>
      </c>
      <c r="G100" t="s">
        <v>190</v>
      </c>
      <c r="I100">
        <v>1</v>
      </c>
      <c r="J100" t="s">
        <v>91</v>
      </c>
      <c r="L100" t="s">
        <v>97</v>
      </c>
    </row>
    <row r="101" spans="1:12" x14ac:dyDescent="0.25">
      <c r="A101">
        <v>115542</v>
      </c>
      <c r="B101">
        <v>11171174</v>
      </c>
      <c r="C101">
        <v>595737</v>
      </c>
      <c r="D101" s="65">
        <v>45731.638912037037</v>
      </c>
      <c r="E101" s="65">
        <v>45759.714722222219</v>
      </c>
      <c r="F101" s="65">
        <v>45759.548055555555</v>
      </c>
      <c r="G101" t="s">
        <v>191</v>
      </c>
      <c r="I101">
        <v>1</v>
      </c>
      <c r="J101" t="s">
        <v>86</v>
      </c>
      <c r="L101" t="s">
        <v>97</v>
      </c>
    </row>
    <row r="102" spans="1:12" x14ac:dyDescent="0.25">
      <c r="A102">
        <v>115542</v>
      </c>
      <c r="B102">
        <v>11349258</v>
      </c>
      <c r="C102">
        <v>336</v>
      </c>
      <c r="D102" s="65">
        <v>45759.691724537035</v>
      </c>
      <c r="E102" s="65">
        <v>45759.722372685188</v>
      </c>
      <c r="F102" s="65">
        <v>45759.555706018517</v>
      </c>
      <c r="G102" t="s">
        <v>192</v>
      </c>
      <c r="I102">
        <v>1</v>
      </c>
      <c r="J102" t="s">
        <v>105</v>
      </c>
      <c r="L102" t="s">
        <v>97</v>
      </c>
    </row>
    <row r="103" spans="1:12" x14ac:dyDescent="0.25">
      <c r="A103">
        <v>115542</v>
      </c>
      <c r="B103">
        <v>11350037</v>
      </c>
      <c r="C103">
        <v>591825</v>
      </c>
      <c r="D103" s="65">
        <v>45759.641168981485</v>
      </c>
      <c r="E103" s="65">
        <v>45759.729386574072</v>
      </c>
      <c r="F103" s="65">
        <v>45759.562719907408</v>
      </c>
      <c r="G103" t="s">
        <v>193</v>
      </c>
      <c r="I103">
        <v>1</v>
      </c>
      <c r="J103" t="s">
        <v>96</v>
      </c>
      <c r="L103" t="s">
        <v>97</v>
      </c>
    </row>
    <row r="104" spans="1:12" x14ac:dyDescent="0.25">
      <c r="A104">
        <v>115542</v>
      </c>
      <c r="B104">
        <v>11199361</v>
      </c>
      <c r="C104">
        <v>545834</v>
      </c>
      <c r="D104" s="65">
        <v>45759.733541666668</v>
      </c>
      <c r="E104" s="65">
        <v>45759.758622685185</v>
      </c>
      <c r="F104" s="65">
        <v>45759.591956018521</v>
      </c>
      <c r="G104" t="s">
        <v>194</v>
      </c>
      <c r="I104">
        <v>1</v>
      </c>
      <c r="J104" t="s">
        <v>86</v>
      </c>
      <c r="L104" t="s">
        <v>97</v>
      </c>
    </row>
    <row r="105" spans="1:12" x14ac:dyDescent="0.25">
      <c r="A105">
        <v>115542</v>
      </c>
      <c r="B105">
        <v>11349971</v>
      </c>
      <c r="C105">
        <v>702445</v>
      </c>
      <c r="D105" s="65">
        <v>45758.858715277776</v>
      </c>
      <c r="E105" s="65">
        <v>45759.810266203705</v>
      </c>
      <c r="F105" s="65">
        <v>45759.643599537034</v>
      </c>
      <c r="G105" t="s">
        <v>195</v>
      </c>
      <c r="I105">
        <v>1</v>
      </c>
      <c r="J105" t="s">
        <v>105</v>
      </c>
      <c r="L105" t="s">
        <v>97</v>
      </c>
    </row>
    <row r="106" spans="1:12" x14ac:dyDescent="0.25">
      <c r="A106">
        <v>115542</v>
      </c>
      <c r="B106">
        <v>11349762</v>
      </c>
      <c r="C106">
        <v>483796</v>
      </c>
      <c r="D106" s="65">
        <v>45759.744722222225</v>
      </c>
      <c r="E106" s="65">
        <v>45759.839548611111</v>
      </c>
      <c r="F106" s="65">
        <v>45759.672881944447</v>
      </c>
      <c r="G106" t="s">
        <v>196</v>
      </c>
      <c r="I106">
        <v>1</v>
      </c>
      <c r="J106" t="s">
        <v>89</v>
      </c>
      <c r="L106" t="s">
        <v>87</v>
      </c>
    </row>
    <row r="107" spans="1:12" x14ac:dyDescent="0.25">
      <c r="A107">
        <v>115542</v>
      </c>
      <c r="B107">
        <v>11349813</v>
      </c>
      <c r="C107">
        <v>187094</v>
      </c>
      <c r="D107" s="65">
        <v>45759.707499999997</v>
      </c>
      <c r="E107" s="65">
        <v>45759.854988425926</v>
      </c>
      <c r="F107" s="65">
        <v>45759.688321759262</v>
      </c>
      <c r="G107" t="s">
        <v>197</v>
      </c>
      <c r="I107">
        <v>1</v>
      </c>
      <c r="J107" t="s">
        <v>105</v>
      </c>
      <c r="L107" t="s">
        <v>97</v>
      </c>
    </row>
    <row r="108" spans="1:12" x14ac:dyDescent="0.25">
      <c r="A108">
        <v>115542</v>
      </c>
      <c r="B108">
        <v>11349707</v>
      </c>
      <c r="C108">
        <v>447192</v>
      </c>
      <c r="D108" s="65">
        <v>45759.844884259262</v>
      </c>
      <c r="E108" s="65">
        <v>45759.859085648146</v>
      </c>
      <c r="F108" s="65">
        <v>45759.692418981482</v>
      </c>
      <c r="G108" t="s">
        <v>198</v>
      </c>
      <c r="I108">
        <v>1</v>
      </c>
      <c r="J108" t="s">
        <v>91</v>
      </c>
      <c r="L108" t="s">
        <v>87</v>
      </c>
    </row>
    <row r="109" spans="1:12" x14ac:dyDescent="0.25">
      <c r="A109">
        <v>115542</v>
      </c>
      <c r="B109">
        <v>11349807</v>
      </c>
      <c r="C109">
        <v>186732</v>
      </c>
      <c r="D109" s="65">
        <v>45759.94427083333</v>
      </c>
      <c r="E109" s="65">
        <v>45760.000925925924</v>
      </c>
      <c r="F109" s="65">
        <v>45759.83425925926</v>
      </c>
      <c r="G109" t="s">
        <v>199</v>
      </c>
      <c r="I109">
        <v>1</v>
      </c>
      <c r="J109" t="s">
        <v>96</v>
      </c>
      <c r="L109" t="s">
        <v>97</v>
      </c>
    </row>
    <row r="110" spans="1:12" x14ac:dyDescent="0.25">
      <c r="A110">
        <v>115542</v>
      </c>
      <c r="B110">
        <v>11349753</v>
      </c>
      <c r="C110">
        <v>666848</v>
      </c>
      <c r="D110" s="65">
        <v>45759.563136574077</v>
      </c>
      <c r="E110" s="65">
        <v>45760.102627314816</v>
      </c>
      <c r="F110" s="65">
        <v>45759.935960648145</v>
      </c>
      <c r="G110" t="s">
        <v>200</v>
      </c>
      <c r="I110">
        <v>1</v>
      </c>
      <c r="J110" t="s">
        <v>105</v>
      </c>
      <c r="L110" t="s">
        <v>97</v>
      </c>
    </row>
    <row r="111" spans="1:12" x14ac:dyDescent="0.25">
      <c r="A111">
        <v>115542</v>
      </c>
      <c r="B111">
        <v>11377518</v>
      </c>
      <c r="C111">
        <v>708316</v>
      </c>
      <c r="D111" s="65">
        <v>45760.101365740738</v>
      </c>
      <c r="E111" s="65">
        <v>45760.142638888887</v>
      </c>
      <c r="F111" s="65">
        <v>45759.975972222222</v>
      </c>
      <c r="H111" t="s">
        <v>201</v>
      </c>
      <c r="I111">
        <v>1</v>
      </c>
      <c r="J111" t="s">
        <v>86</v>
      </c>
      <c r="L111" t="s">
        <v>97</v>
      </c>
    </row>
    <row r="112" spans="1:12" x14ac:dyDescent="0.25">
      <c r="A112">
        <v>115542</v>
      </c>
      <c r="B112">
        <v>11349978</v>
      </c>
      <c r="C112">
        <v>570087</v>
      </c>
      <c r="D112" s="65">
        <v>45760.57545138889</v>
      </c>
      <c r="E112" s="65">
        <v>45760.620439814818</v>
      </c>
      <c r="F112" s="65">
        <v>45760.453773148147</v>
      </c>
      <c r="G112" t="s">
        <v>202</v>
      </c>
      <c r="I112">
        <v>1</v>
      </c>
      <c r="J112" t="s">
        <v>91</v>
      </c>
      <c r="L112" t="s">
        <v>87</v>
      </c>
    </row>
    <row r="113" spans="1:12" x14ac:dyDescent="0.25">
      <c r="A113">
        <v>115542</v>
      </c>
      <c r="B113">
        <v>11349648</v>
      </c>
      <c r="C113">
        <v>151674</v>
      </c>
      <c r="D113" s="65">
        <v>45760.626064814816</v>
      </c>
      <c r="E113" s="65">
        <v>45760.640208333331</v>
      </c>
      <c r="F113" s="65">
        <v>45760.473541666666</v>
      </c>
      <c r="G113" t="s">
        <v>203</v>
      </c>
      <c r="I113">
        <v>1</v>
      </c>
      <c r="J113" t="s">
        <v>105</v>
      </c>
      <c r="L113" t="s">
        <v>97</v>
      </c>
    </row>
    <row r="114" spans="1:12" x14ac:dyDescent="0.25">
      <c r="A114">
        <v>115542</v>
      </c>
      <c r="B114">
        <v>11199445</v>
      </c>
      <c r="C114">
        <v>125536</v>
      </c>
      <c r="D114" s="65">
        <v>45760.665347222224</v>
      </c>
      <c r="E114" s="65">
        <v>45760.685995370368</v>
      </c>
      <c r="F114" s="65">
        <v>45760.519328703704</v>
      </c>
      <c r="G114" t="s">
        <v>204</v>
      </c>
      <c r="I114">
        <v>1</v>
      </c>
      <c r="K114" t="s">
        <v>86</v>
      </c>
      <c r="L114" t="s">
        <v>97</v>
      </c>
    </row>
    <row r="115" spans="1:12" x14ac:dyDescent="0.25">
      <c r="A115">
        <v>115542</v>
      </c>
      <c r="B115">
        <v>11349480</v>
      </c>
      <c r="C115">
        <v>75863</v>
      </c>
      <c r="D115" s="65">
        <v>45760.684675925928</v>
      </c>
      <c r="E115" s="65">
        <v>45760.694398148145</v>
      </c>
      <c r="F115" s="65">
        <v>45760.527731481481</v>
      </c>
      <c r="G115" t="s">
        <v>205</v>
      </c>
      <c r="I115">
        <v>1</v>
      </c>
      <c r="J115" t="s">
        <v>105</v>
      </c>
      <c r="L115" t="s">
        <v>97</v>
      </c>
    </row>
    <row r="116" spans="1:12" x14ac:dyDescent="0.25">
      <c r="A116">
        <v>115542</v>
      </c>
      <c r="B116">
        <v>11349481</v>
      </c>
      <c r="C116">
        <v>650042</v>
      </c>
      <c r="D116" s="65">
        <v>45760.719571759262</v>
      </c>
      <c r="E116" s="65">
        <v>45760.989895833336</v>
      </c>
      <c r="F116" s="65">
        <v>45760.823229166665</v>
      </c>
      <c r="G116" t="s">
        <v>206</v>
      </c>
      <c r="I116">
        <v>1</v>
      </c>
      <c r="J116" t="s">
        <v>91</v>
      </c>
      <c r="L116" t="s">
        <v>87</v>
      </c>
    </row>
    <row r="117" spans="1:12" x14ac:dyDescent="0.25">
      <c r="A117">
        <v>115542</v>
      </c>
      <c r="B117">
        <v>11349515</v>
      </c>
      <c r="C117">
        <v>82938</v>
      </c>
      <c r="D117" s="65">
        <v>45759.169444444444</v>
      </c>
      <c r="E117" s="65">
        <v>45761.091446759259</v>
      </c>
      <c r="F117" s="65">
        <v>45760.924780092595</v>
      </c>
      <c r="G117" t="s">
        <v>207</v>
      </c>
      <c r="I117">
        <v>1</v>
      </c>
      <c r="J117" t="s">
        <v>91</v>
      </c>
      <c r="L117" t="s">
        <v>87</v>
      </c>
    </row>
    <row r="118" spans="1:12" x14ac:dyDescent="0.25">
      <c r="A118">
        <v>115542</v>
      </c>
      <c r="B118">
        <v>11199741</v>
      </c>
      <c r="C118">
        <v>242776</v>
      </c>
      <c r="D118" s="65">
        <v>45761.092499999999</v>
      </c>
      <c r="E118" s="65">
        <v>45761.094039351854</v>
      </c>
      <c r="F118" s="65">
        <v>45760.927372685182</v>
      </c>
      <c r="G118" t="s">
        <v>208</v>
      </c>
      <c r="I118">
        <v>1</v>
      </c>
      <c r="K118" t="s">
        <v>86</v>
      </c>
      <c r="L118" t="s">
        <v>87</v>
      </c>
    </row>
    <row r="119" spans="1:12" x14ac:dyDescent="0.25">
      <c r="A119">
        <v>115542</v>
      </c>
      <c r="B119">
        <v>11199595</v>
      </c>
      <c r="C119">
        <v>153768</v>
      </c>
      <c r="D119" s="65">
        <v>45761.076932870368</v>
      </c>
      <c r="E119" s="65">
        <v>45761.138912037037</v>
      </c>
      <c r="F119" s="65">
        <v>45760.972245370373</v>
      </c>
      <c r="G119" t="s">
        <v>209</v>
      </c>
      <c r="I119">
        <v>1</v>
      </c>
      <c r="J119" t="s">
        <v>86</v>
      </c>
      <c r="L119" t="s">
        <v>87</v>
      </c>
    </row>
    <row r="120" spans="1:12" x14ac:dyDescent="0.25">
      <c r="A120">
        <v>115542</v>
      </c>
      <c r="B120">
        <v>11381486</v>
      </c>
      <c r="C120">
        <v>708808</v>
      </c>
      <c r="D120" s="65">
        <v>45761.991828703707</v>
      </c>
      <c r="E120" s="65">
        <v>45762.04310185185</v>
      </c>
      <c r="F120" s="65">
        <v>45761.876435185186</v>
      </c>
      <c r="H120" t="s">
        <v>210</v>
      </c>
      <c r="I120">
        <v>1</v>
      </c>
      <c r="J120" t="s">
        <v>86</v>
      </c>
      <c r="L120" t="s">
        <v>97</v>
      </c>
    </row>
    <row r="121" spans="1:12" x14ac:dyDescent="0.25">
      <c r="A121">
        <v>115542</v>
      </c>
      <c r="B121">
        <v>11381583</v>
      </c>
      <c r="C121">
        <v>708818</v>
      </c>
      <c r="D121" s="65">
        <v>45762.050405092596</v>
      </c>
      <c r="E121" s="65">
        <v>45762.076284722221</v>
      </c>
      <c r="F121" s="65">
        <v>45761.909618055557</v>
      </c>
      <c r="H121" t="s">
        <v>211</v>
      </c>
      <c r="I121">
        <v>1</v>
      </c>
      <c r="J121" t="s">
        <v>86</v>
      </c>
      <c r="L121" t="s">
        <v>97</v>
      </c>
    </row>
    <row r="122" spans="1:12" x14ac:dyDescent="0.25">
      <c r="A122">
        <v>115542</v>
      </c>
      <c r="B122">
        <v>11388489</v>
      </c>
      <c r="C122">
        <v>709114</v>
      </c>
      <c r="D122" s="65">
        <v>45762.885104166664</v>
      </c>
      <c r="E122" s="65">
        <v>45762.944201388891</v>
      </c>
      <c r="F122" s="65">
        <v>45762.77753472222</v>
      </c>
      <c r="H122" t="s">
        <v>212</v>
      </c>
      <c r="I122">
        <v>1</v>
      </c>
      <c r="J122" t="s">
        <v>86</v>
      </c>
      <c r="L122" t="s">
        <v>97</v>
      </c>
    </row>
    <row r="123" spans="1:12" x14ac:dyDescent="0.25">
      <c r="A123">
        <v>115542</v>
      </c>
      <c r="B123">
        <v>11388679</v>
      </c>
      <c r="C123">
        <v>709146</v>
      </c>
      <c r="D123" s="65">
        <v>45762.962557870371</v>
      </c>
      <c r="E123" s="65">
        <v>45762.994305555556</v>
      </c>
      <c r="F123" s="65">
        <v>45762.827638888892</v>
      </c>
      <c r="H123" t="s">
        <v>213</v>
      </c>
      <c r="I123">
        <v>1</v>
      </c>
      <c r="J123" t="s">
        <v>86</v>
      </c>
      <c r="L123" t="s">
        <v>97</v>
      </c>
    </row>
    <row r="124" spans="1:12" x14ac:dyDescent="0.25">
      <c r="A124">
        <v>115542</v>
      </c>
      <c r="B124">
        <v>11388762</v>
      </c>
      <c r="C124">
        <v>709160</v>
      </c>
      <c r="D124" s="65">
        <v>45762.988657407404</v>
      </c>
      <c r="E124" s="65">
        <v>45763.019201388888</v>
      </c>
      <c r="F124" s="65">
        <v>45762.852534722224</v>
      </c>
      <c r="H124" t="s">
        <v>214</v>
      </c>
      <c r="I124">
        <v>1</v>
      </c>
      <c r="J124" t="s">
        <v>91</v>
      </c>
      <c r="L124" t="s">
        <v>97</v>
      </c>
    </row>
    <row r="125" spans="1:12" x14ac:dyDescent="0.25">
      <c r="A125">
        <v>115542</v>
      </c>
      <c r="B125">
        <v>11199662</v>
      </c>
      <c r="C125">
        <v>179962</v>
      </c>
      <c r="D125" s="65">
        <v>45751.067372685182</v>
      </c>
      <c r="E125" s="65">
        <v>45763.032175925924</v>
      </c>
      <c r="F125" s="65">
        <v>45762.86550925926</v>
      </c>
      <c r="G125" t="s">
        <v>215</v>
      </c>
      <c r="I125">
        <v>1</v>
      </c>
      <c r="J125" t="s">
        <v>86</v>
      </c>
      <c r="L125" t="s">
        <v>97</v>
      </c>
    </row>
    <row r="126" spans="1:12" x14ac:dyDescent="0.25">
      <c r="A126">
        <v>115542</v>
      </c>
      <c r="B126">
        <v>11388857</v>
      </c>
      <c r="C126">
        <v>709173</v>
      </c>
      <c r="D126" s="65">
        <v>45763.015706018516</v>
      </c>
      <c r="E126" s="65">
        <v>45763.041458333333</v>
      </c>
      <c r="F126" s="65">
        <v>45762.874791666669</v>
      </c>
      <c r="H126" t="s">
        <v>216</v>
      </c>
      <c r="I126">
        <v>1</v>
      </c>
      <c r="J126" t="s">
        <v>86</v>
      </c>
      <c r="L126" t="s">
        <v>97</v>
      </c>
    </row>
    <row r="127" spans="1:12" x14ac:dyDescent="0.25">
      <c r="A127">
        <v>115542</v>
      </c>
      <c r="B127">
        <v>11388956</v>
      </c>
      <c r="C127">
        <v>709193</v>
      </c>
      <c r="D127" s="65">
        <v>45763.061076388891</v>
      </c>
      <c r="E127" s="65">
        <v>45763.086157407408</v>
      </c>
      <c r="F127" s="65">
        <v>45762.919490740744</v>
      </c>
      <c r="H127" t="s">
        <v>217</v>
      </c>
      <c r="I127">
        <v>1</v>
      </c>
      <c r="J127" t="s">
        <v>86</v>
      </c>
      <c r="L127" t="s">
        <v>97</v>
      </c>
    </row>
    <row r="128" spans="1:12" x14ac:dyDescent="0.25">
      <c r="A128">
        <v>115542</v>
      </c>
      <c r="B128">
        <v>11389069</v>
      </c>
      <c r="C128">
        <v>709207</v>
      </c>
      <c r="D128" s="65">
        <v>45763.098252314812</v>
      </c>
      <c r="E128" s="65">
        <v>45763.134872685187</v>
      </c>
      <c r="F128" s="65">
        <v>45762.968206018515</v>
      </c>
      <c r="H128" t="s">
        <v>218</v>
      </c>
      <c r="I128">
        <v>1</v>
      </c>
      <c r="J128" t="s">
        <v>86</v>
      </c>
      <c r="L128" t="s">
        <v>97</v>
      </c>
    </row>
    <row r="129" spans="1:12" x14ac:dyDescent="0.25">
      <c r="A129">
        <v>115542</v>
      </c>
      <c r="B129">
        <v>11393598</v>
      </c>
      <c r="C129">
        <v>709359</v>
      </c>
      <c r="D129" s="65">
        <v>45763.722905092596</v>
      </c>
      <c r="E129" s="65">
        <v>45763.756562499999</v>
      </c>
      <c r="F129" s="65">
        <v>45763.589895833335</v>
      </c>
      <c r="H129" t="s">
        <v>219</v>
      </c>
      <c r="I129">
        <v>1</v>
      </c>
      <c r="J129" t="s">
        <v>86</v>
      </c>
      <c r="L129" t="s">
        <v>97</v>
      </c>
    </row>
    <row r="130" spans="1:12" x14ac:dyDescent="0.25">
      <c r="A130">
        <v>115542</v>
      </c>
      <c r="B130">
        <v>11394143</v>
      </c>
      <c r="C130">
        <v>709382</v>
      </c>
      <c r="D130" s="65">
        <v>45763.774085648147</v>
      </c>
      <c r="E130" s="65">
        <v>45763.801111111112</v>
      </c>
      <c r="F130" s="65">
        <v>45763.634444444448</v>
      </c>
      <c r="H130" t="s">
        <v>220</v>
      </c>
      <c r="I130">
        <v>1</v>
      </c>
      <c r="J130" t="s">
        <v>86</v>
      </c>
      <c r="L130" t="s">
        <v>97</v>
      </c>
    </row>
    <row r="131" spans="1:12" x14ac:dyDescent="0.25">
      <c r="A131">
        <v>115542</v>
      </c>
      <c r="B131">
        <v>11395163</v>
      </c>
      <c r="C131">
        <v>709473</v>
      </c>
      <c r="D131" s="65">
        <v>45763.989953703705</v>
      </c>
      <c r="E131" s="65">
        <v>45764.017962962964</v>
      </c>
      <c r="F131" s="65">
        <v>45763.8512962963</v>
      </c>
      <c r="H131" t="s">
        <v>221</v>
      </c>
      <c r="I131">
        <v>1</v>
      </c>
      <c r="J131" t="s">
        <v>86</v>
      </c>
      <c r="L131" t="s">
        <v>97</v>
      </c>
    </row>
    <row r="132" spans="1:12" x14ac:dyDescent="0.25">
      <c r="A132">
        <v>115542</v>
      </c>
      <c r="B132">
        <v>11393741</v>
      </c>
      <c r="C132">
        <v>709378</v>
      </c>
      <c r="D132" s="65">
        <v>45763.76458333333</v>
      </c>
      <c r="E132" s="65">
        <v>45764.147546296299</v>
      </c>
      <c r="F132" s="65">
        <v>45763.980879629627</v>
      </c>
      <c r="H132" t="s">
        <v>222</v>
      </c>
      <c r="I132">
        <v>1</v>
      </c>
      <c r="J132" t="s">
        <v>96</v>
      </c>
      <c r="L132" t="s">
        <v>97</v>
      </c>
    </row>
    <row r="133" spans="1:12" x14ac:dyDescent="0.25">
      <c r="A133">
        <v>115542</v>
      </c>
      <c r="B133">
        <v>11199633</v>
      </c>
      <c r="C133">
        <v>60345</v>
      </c>
      <c r="D133" s="65">
        <v>45735.719861111109</v>
      </c>
      <c r="E133" s="65">
        <v>45764.673032407409</v>
      </c>
      <c r="F133" s="65">
        <v>45764.506365740737</v>
      </c>
      <c r="G133" t="s">
        <v>223</v>
      </c>
      <c r="I133">
        <v>1</v>
      </c>
      <c r="J133" t="s">
        <v>89</v>
      </c>
      <c r="L133" t="s">
        <v>97</v>
      </c>
    </row>
    <row r="134" spans="1:12" x14ac:dyDescent="0.25">
      <c r="A134">
        <v>115542</v>
      </c>
      <c r="B134">
        <v>11199702</v>
      </c>
      <c r="C134">
        <v>192498</v>
      </c>
      <c r="D134" s="65">
        <v>45765.505300925928</v>
      </c>
      <c r="E134" s="65">
        <v>45765.525578703702</v>
      </c>
      <c r="F134" s="65">
        <v>45765.358912037038</v>
      </c>
      <c r="G134" t="s">
        <v>224</v>
      </c>
      <c r="I134">
        <v>1</v>
      </c>
      <c r="J134" t="s">
        <v>89</v>
      </c>
      <c r="L134" t="s">
        <v>97</v>
      </c>
    </row>
    <row r="135" spans="1:12" x14ac:dyDescent="0.25">
      <c r="A135">
        <v>115542</v>
      </c>
      <c r="B135">
        <v>11400142</v>
      </c>
      <c r="C135">
        <v>709839</v>
      </c>
      <c r="D135" s="65">
        <v>45765.558032407411</v>
      </c>
      <c r="E135" s="65">
        <v>45765.766238425924</v>
      </c>
      <c r="F135" s="65">
        <v>45765.59957175926</v>
      </c>
      <c r="H135" t="s">
        <v>225</v>
      </c>
      <c r="I135">
        <v>1</v>
      </c>
      <c r="J135" t="s">
        <v>96</v>
      </c>
      <c r="L135" t="s">
        <v>97</v>
      </c>
    </row>
    <row r="136" spans="1:12" x14ac:dyDescent="0.25">
      <c r="A136">
        <v>115542</v>
      </c>
      <c r="B136">
        <v>11377242</v>
      </c>
      <c r="C136">
        <v>183598</v>
      </c>
      <c r="D136" s="65">
        <v>45766.073229166665</v>
      </c>
      <c r="E136" s="65">
        <v>45766.095127314817</v>
      </c>
      <c r="F136" s="65">
        <v>45765.928460648145</v>
      </c>
      <c r="G136" t="s">
        <v>226</v>
      </c>
      <c r="I136">
        <v>1</v>
      </c>
      <c r="J136" t="s">
        <v>86</v>
      </c>
      <c r="L136" t="s">
        <v>97</v>
      </c>
    </row>
    <row r="137" spans="1:12" x14ac:dyDescent="0.25">
      <c r="A137">
        <v>115542</v>
      </c>
      <c r="B137">
        <v>11423991</v>
      </c>
      <c r="C137">
        <v>710286</v>
      </c>
      <c r="D137" s="65">
        <v>45768.603796296295</v>
      </c>
      <c r="E137" s="65">
        <v>45768.642326388886</v>
      </c>
      <c r="F137" s="65">
        <v>45768.475659722222</v>
      </c>
      <c r="H137" t="s">
        <v>227</v>
      </c>
      <c r="I137">
        <v>1</v>
      </c>
      <c r="J137" t="s">
        <v>86</v>
      </c>
      <c r="L137" t="s">
        <v>97</v>
      </c>
    </row>
    <row r="138" spans="1:12" x14ac:dyDescent="0.25">
      <c r="A138">
        <v>115542</v>
      </c>
      <c r="B138">
        <v>11424259</v>
      </c>
      <c r="C138">
        <v>710336</v>
      </c>
      <c r="D138" s="65">
        <v>45768.69195601852</v>
      </c>
      <c r="E138" s="65">
        <v>45768.726527777777</v>
      </c>
      <c r="F138" s="65">
        <v>45768.559861111113</v>
      </c>
      <c r="H138" t="s">
        <v>228</v>
      </c>
      <c r="I138">
        <v>1</v>
      </c>
      <c r="J138" t="s">
        <v>86</v>
      </c>
      <c r="L138" t="s">
        <v>97</v>
      </c>
    </row>
    <row r="139" spans="1:12" x14ac:dyDescent="0.25">
      <c r="A139">
        <v>115542</v>
      </c>
      <c r="B139">
        <v>11425138</v>
      </c>
      <c r="C139">
        <v>710439</v>
      </c>
      <c r="D139" s="65">
        <v>45768.937268518515</v>
      </c>
      <c r="E139" s="65">
        <v>45768.966469907406</v>
      </c>
      <c r="F139" s="65">
        <v>45768.799803240741</v>
      </c>
      <c r="H139" t="s">
        <v>229</v>
      </c>
      <c r="I139">
        <v>1</v>
      </c>
      <c r="J139" t="s">
        <v>86</v>
      </c>
      <c r="L139" t="s">
        <v>97</v>
      </c>
    </row>
    <row r="140" spans="1:12" x14ac:dyDescent="0.25">
      <c r="A140">
        <v>115542</v>
      </c>
      <c r="B140">
        <v>11425258</v>
      </c>
      <c r="C140">
        <v>710461</v>
      </c>
      <c r="D140" s="65">
        <v>45768.99658564815</v>
      </c>
      <c r="E140" s="65">
        <v>45769.040370370371</v>
      </c>
      <c r="F140" s="65">
        <v>45768.873703703706</v>
      </c>
      <c r="H140" t="s">
        <v>230</v>
      </c>
      <c r="I140">
        <v>1</v>
      </c>
      <c r="J140" t="s">
        <v>86</v>
      </c>
      <c r="L140" t="s">
        <v>97</v>
      </c>
    </row>
    <row r="141" spans="1:12" x14ac:dyDescent="0.25">
      <c r="A141">
        <v>115542</v>
      </c>
      <c r="B141">
        <v>11425346</v>
      </c>
      <c r="C141">
        <v>710477</v>
      </c>
      <c r="D141" s="65">
        <v>45769.045497685183</v>
      </c>
      <c r="E141" s="65">
        <v>45769.073055555556</v>
      </c>
      <c r="F141" s="65">
        <v>45768.906388888892</v>
      </c>
      <c r="H141" t="s">
        <v>231</v>
      </c>
      <c r="I141">
        <v>1</v>
      </c>
      <c r="J141" t="s">
        <v>86</v>
      </c>
      <c r="L141" t="s">
        <v>97</v>
      </c>
    </row>
    <row r="142" spans="1:12" x14ac:dyDescent="0.25">
      <c r="A142">
        <v>115542</v>
      </c>
      <c r="B142">
        <v>11425392</v>
      </c>
      <c r="C142">
        <v>710487</v>
      </c>
      <c r="D142" s="65">
        <v>45769.081990740742</v>
      </c>
      <c r="E142" s="65">
        <v>45769.107893518521</v>
      </c>
      <c r="F142" s="65">
        <v>45768.94122685185</v>
      </c>
      <c r="H142" t="s">
        <v>232</v>
      </c>
      <c r="I142">
        <v>1</v>
      </c>
      <c r="J142" t="s">
        <v>86</v>
      </c>
      <c r="L142" t="s">
        <v>97</v>
      </c>
    </row>
    <row r="143" spans="1:12" x14ac:dyDescent="0.25">
      <c r="A143">
        <v>115542</v>
      </c>
      <c r="B143">
        <v>11425502</v>
      </c>
      <c r="C143">
        <v>710510</v>
      </c>
      <c r="D143" s="65">
        <v>45769.135243055556</v>
      </c>
      <c r="E143" s="65">
        <v>45769.170034722221</v>
      </c>
      <c r="F143" s="65">
        <v>45769.003368055557</v>
      </c>
      <c r="H143" t="s">
        <v>233</v>
      </c>
      <c r="I143">
        <v>1</v>
      </c>
      <c r="J143" t="s">
        <v>86</v>
      </c>
      <c r="L143" t="s">
        <v>97</v>
      </c>
    </row>
    <row r="144" spans="1:12" x14ac:dyDescent="0.25">
      <c r="A144">
        <v>115542</v>
      </c>
      <c r="B144">
        <v>11425473</v>
      </c>
      <c r="C144">
        <v>710506</v>
      </c>
      <c r="D144" s="65">
        <v>45769.125243055554</v>
      </c>
      <c r="E144" s="65">
        <v>45769.205254629633</v>
      </c>
      <c r="F144" s="65">
        <v>45769.038587962961</v>
      </c>
      <c r="H144" t="s">
        <v>234</v>
      </c>
      <c r="I144">
        <v>1</v>
      </c>
      <c r="J144" t="s">
        <v>105</v>
      </c>
      <c r="L144" t="s">
        <v>97</v>
      </c>
    </row>
    <row r="145" spans="1:12" x14ac:dyDescent="0.25">
      <c r="A145">
        <v>115542</v>
      </c>
      <c r="B145">
        <v>11447033</v>
      </c>
      <c r="C145">
        <v>710905</v>
      </c>
      <c r="D145" s="65">
        <v>45770.082129629627</v>
      </c>
      <c r="E145" s="65">
        <v>45770.115173611113</v>
      </c>
      <c r="F145" s="65">
        <v>45769.948506944442</v>
      </c>
      <c r="H145" t="s">
        <v>235</v>
      </c>
      <c r="I145">
        <v>1</v>
      </c>
      <c r="J145" t="s">
        <v>86</v>
      </c>
      <c r="L145" t="s">
        <v>97</v>
      </c>
    </row>
    <row r="146" spans="1:12" x14ac:dyDescent="0.25">
      <c r="A146">
        <v>115542</v>
      </c>
      <c r="B146">
        <v>11475550</v>
      </c>
      <c r="C146">
        <v>688943</v>
      </c>
      <c r="D146" s="65">
        <v>45776.62358796296</v>
      </c>
      <c r="E146" s="65">
        <v>45776.678437499999</v>
      </c>
      <c r="F146" s="65">
        <v>45776.511770833335</v>
      </c>
      <c r="G146" t="s">
        <v>236</v>
      </c>
      <c r="I146">
        <v>1</v>
      </c>
      <c r="J146" t="s">
        <v>89</v>
      </c>
      <c r="L146" t="s">
        <v>97</v>
      </c>
    </row>
    <row r="147" spans="1:12" x14ac:dyDescent="0.25">
      <c r="A147">
        <v>115542</v>
      </c>
      <c r="B147">
        <v>11474679</v>
      </c>
      <c r="C147">
        <v>499233</v>
      </c>
      <c r="D147" s="65">
        <v>45776.871111111112</v>
      </c>
      <c r="E147" s="65">
        <v>45776.8825</v>
      </c>
      <c r="F147" s="65">
        <v>45776.715833333335</v>
      </c>
      <c r="G147" t="s">
        <v>237</v>
      </c>
      <c r="I147">
        <v>1</v>
      </c>
      <c r="J147" t="s">
        <v>89</v>
      </c>
      <c r="L147" t="s">
        <v>97</v>
      </c>
    </row>
    <row r="148" spans="1:12" x14ac:dyDescent="0.25">
      <c r="A148">
        <v>115542</v>
      </c>
      <c r="B148">
        <v>11474656</v>
      </c>
      <c r="C148">
        <v>354555</v>
      </c>
      <c r="D148" s="65">
        <v>45776.606122685182</v>
      </c>
      <c r="E148" s="65">
        <v>45776.895856481482</v>
      </c>
      <c r="F148" s="65">
        <v>45776.729189814818</v>
      </c>
      <c r="G148" t="s">
        <v>238</v>
      </c>
      <c r="I148">
        <v>1</v>
      </c>
      <c r="J148" t="s">
        <v>89</v>
      </c>
      <c r="L148" t="s">
        <v>87</v>
      </c>
    </row>
    <row r="149" spans="1:12" x14ac:dyDescent="0.25">
      <c r="A149">
        <v>115542</v>
      </c>
      <c r="B149">
        <v>11477877</v>
      </c>
      <c r="C149">
        <v>712767</v>
      </c>
      <c r="D149" s="65">
        <v>45777.029641203706</v>
      </c>
      <c r="E149" s="65">
        <v>45777.086898148147</v>
      </c>
      <c r="F149" s="65">
        <v>45776.920231481483</v>
      </c>
      <c r="H149" t="s">
        <v>239</v>
      </c>
      <c r="I149">
        <v>1</v>
      </c>
      <c r="J149" t="s">
        <v>96</v>
      </c>
      <c r="L149" t="s">
        <v>97</v>
      </c>
    </row>
    <row r="150" spans="1:12" x14ac:dyDescent="0.25">
      <c r="A150">
        <v>115542</v>
      </c>
      <c r="B150">
        <v>11478074</v>
      </c>
      <c r="C150">
        <v>712788</v>
      </c>
      <c r="D150" s="65">
        <v>45777.098414351851</v>
      </c>
      <c r="E150" s="65">
        <v>45777.141770833332</v>
      </c>
      <c r="F150" s="65">
        <v>45776.975104166668</v>
      </c>
      <c r="H150" t="s">
        <v>240</v>
      </c>
      <c r="I150">
        <v>1</v>
      </c>
      <c r="J150" t="s">
        <v>96</v>
      </c>
      <c r="L150" t="s">
        <v>97</v>
      </c>
    </row>
    <row r="151" spans="1:12" x14ac:dyDescent="0.25">
      <c r="A151">
        <v>115542</v>
      </c>
      <c r="B151">
        <v>11199509</v>
      </c>
      <c r="C151">
        <v>56786</v>
      </c>
      <c r="D151" s="65">
        <v>45778.01829861111</v>
      </c>
      <c r="E151" s="65">
        <v>45778.041006944448</v>
      </c>
      <c r="F151" s="65">
        <v>45777.874340277776</v>
      </c>
      <c r="G151" t="s">
        <v>241</v>
      </c>
      <c r="I151">
        <v>1</v>
      </c>
      <c r="J151" t="s">
        <v>86</v>
      </c>
      <c r="L151" t="s">
        <v>87</v>
      </c>
    </row>
    <row r="152" spans="1:12" x14ac:dyDescent="0.25">
      <c r="A152">
        <v>115542</v>
      </c>
      <c r="B152">
        <v>11487231</v>
      </c>
      <c r="C152">
        <v>713110</v>
      </c>
      <c r="D152" s="65">
        <v>45778.21261574074</v>
      </c>
      <c r="E152" s="65">
        <v>45778.249247685184</v>
      </c>
      <c r="F152" s="65">
        <v>45778.08258101852</v>
      </c>
      <c r="H152" t="s">
        <v>242</v>
      </c>
      <c r="I152">
        <v>1</v>
      </c>
      <c r="J152" t="s">
        <v>96</v>
      </c>
      <c r="L152" t="s">
        <v>97</v>
      </c>
    </row>
    <row r="153" spans="1:12" x14ac:dyDescent="0.25">
      <c r="A153">
        <v>115542</v>
      </c>
      <c r="B153">
        <v>11487060</v>
      </c>
      <c r="C153">
        <v>713102</v>
      </c>
      <c r="D153" s="65">
        <v>45778.143842592595</v>
      </c>
      <c r="E153" s="65">
        <v>45778.288969907408</v>
      </c>
      <c r="F153" s="65">
        <v>45778.122303240743</v>
      </c>
      <c r="H153" t="s">
        <v>243</v>
      </c>
      <c r="I153">
        <v>1</v>
      </c>
      <c r="J153" t="s">
        <v>96</v>
      </c>
      <c r="L153" t="s">
        <v>97</v>
      </c>
    </row>
    <row r="154" spans="1:12" x14ac:dyDescent="0.25">
      <c r="A154">
        <v>115542</v>
      </c>
      <c r="B154">
        <v>11199244</v>
      </c>
      <c r="C154">
        <v>476292</v>
      </c>
      <c r="D154" s="65">
        <v>45778.729201388887</v>
      </c>
      <c r="E154" s="65">
        <v>45778.990995370368</v>
      </c>
      <c r="F154" s="65">
        <v>45778.824328703704</v>
      </c>
      <c r="G154" t="s">
        <v>244</v>
      </c>
      <c r="I154">
        <v>1</v>
      </c>
      <c r="J154" t="s">
        <v>89</v>
      </c>
      <c r="L154" t="s">
        <v>97</v>
      </c>
    </row>
    <row r="155" spans="1:12" x14ac:dyDescent="0.25">
      <c r="A155">
        <v>115542</v>
      </c>
      <c r="B155">
        <v>11488946</v>
      </c>
      <c r="C155">
        <v>713272</v>
      </c>
      <c r="D155" s="65">
        <v>45779.03</v>
      </c>
      <c r="E155" s="65">
        <v>45779.065150462964</v>
      </c>
      <c r="F155" s="65">
        <v>45778.8984837963</v>
      </c>
      <c r="H155" t="s">
        <v>245</v>
      </c>
      <c r="I155">
        <v>1</v>
      </c>
      <c r="J155" t="s">
        <v>96</v>
      </c>
      <c r="L155" t="s">
        <v>97</v>
      </c>
    </row>
    <row r="156" spans="1:12" x14ac:dyDescent="0.25">
      <c r="A156">
        <v>115542</v>
      </c>
      <c r="B156">
        <v>11472633</v>
      </c>
      <c r="C156">
        <v>67518</v>
      </c>
      <c r="D156" s="65">
        <v>45778.194710648146</v>
      </c>
      <c r="E156" s="65">
        <v>45779.073703703703</v>
      </c>
      <c r="F156" s="65">
        <v>45778.907037037039</v>
      </c>
      <c r="G156" t="s">
        <v>246</v>
      </c>
      <c r="I156">
        <v>1</v>
      </c>
      <c r="J156" t="s">
        <v>86</v>
      </c>
      <c r="L156" t="s">
        <v>87</v>
      </c>
    </row>
    <row r="157" spans="1:12" x14ac:dyDescent="0.25">
      <c r="A157">
        <v>115542</v>
      </c>
      <c r="B157">
        <v>11489222</v>
      </c>
      <c r="C157">
        <v>713307</v>
      </c>
      <c r="D157" s="65">
        <v>45779.162604166668</v>
      </c>
      <c r="E157" s="65">
        <v>45779.185416666667</v>
      </c>
      <c r="F157" s="65">
        <v>45779.018750000003</v>
      </c>
      <c r="H157" t="s">
        <v>247</v>
      </c>
      <c r="I157">
        <v>1</v>
      </c>
      <c r="J157" t="s">
        <v>105</v>
      </c>
      <c r="L157" t="s">
        <v>97</v>
      </c>
    </row>
    <row r="158" spans="1:12" x14ac:dyDescent="0.25">
      <c r="A158">
        <v>115542</v>
      </c>
      <c r="B158">
        <v>11475656</v>
      </c>
      <c r="C158">
        <v>620032</v>
      </c>
      <c r="D158" s="65">
        <v>45779.709074074075</v>
      </c>
      <c r="E158" s="65">
        <v>45779.748749999999</v>
      </c>
      <c r="F158" s="65">
        <v>45779.582083333335</v>
      </c>
      <c r="G158" t="s">
        <v>248</v>
      </c>
      <c r="I158">
        <v>1</v>
      </c>
      <c r="K158" t="s">
        <v>89</v>
      </c>
      <c r="L158" t="s">
        <v>97</v>
      </c>
    </row>
    <row r="159" spans="1:12" x14ac:dyDescent="0.25">
      <c r="A159">
        <v>115542</v>
      </c>
      <c r="B159">
        <v>11475657</v>
      </c>
      <c r="C159">
        <v>620087</v>
      </c>
      <c r="D159" s="65">
        <v>45778.160046296296</v>
      </c>
      <c r="E159" s="65">
        <v>45779.811030092591</v>
      </c>
      <c r="F159" s="65">
        <v>45779.644363425927</v>
      </c>
      <c r="G159" t="s">
        <v>249</v>
      </c>
      <c r="I159">
        <v>1</v>
      </c>
      <c r="J159" t="s">
        <v>89</v>
      </c>
      <c r="L159" t="s">
        <v>97</v>
      </c>
    </row>
    <row r="160" spans="1:12" x14ac:dyDescent="0.25">
      <c r="A160">
        <v>115542</v>
      </c>
      <c r="B160">
        <v>11475080</v>
      </c>
      <c r="C160">
        <v>390500</v>
      </c>
      <c r="D160" s="65">
        <v>45779.06690972222</v>
      </c>
      <c r="E160" s="65">
        <v>45780.087592592594</v>
      </c>
      <c r="F160" s="65">
        <v>45779.920925925922</v>
      </c>
      <c r="G160" t="s">
        <v>250</v>
      </c>
      <c r="I160">
        <v>1</v>
      </c>
      <c r="J160" t="s">
        <v>89</v>
      </c>
      <c r="L160" t="s">
        <v>97</v>
      </c>
    </row>
    <row r="161" spans="1:12" x14ac:dyDescent="0.25">
      <c r="A161">
        <v>115542</v>
      </c>
      <c r="B161">
        <v>11495658</v>
      </c>
      <c r="C161">
        <v>713660</v>
      </c>
      <c r="D161" s="65">
        <v>45780.050625000003</v>
      </c>
      <c r="E161" s="65">
        <v>45780.107939814814</v>
      </c>
      <c r="F161" s="65">
        <v>45779.94127314815</v>
      </c>
      <c r="H161" t="s">
        <v>251</v>
      </c>
      <c r="I161">
        <v>1</v>
      </c>
      <c r="J161" t="s">
        <v>96</v>
      </c>
      <c r="L161" t="s">
        <v>97</v>
      </c>
    </row>
    <row r="162" spans="1:12" x14ac:dyDescent="0.25">
      <c r="A162">
        <v>115542</v>
      </c>
      <c r="B162">
        <v>11199652</v>
      </c>
      <c r="C162">
        <v>176088</v>
      </c>
      <c r="D162" s="65">
        <v>45745.549872685187</v>
      </c>
      <c r="E162" s="65">
        <v>45780.565891203703</v>
      </c>
      <c r="F162" s="65">
        <v>45780.399224537039</v>
      </c>
      <c r="G162" t="s">
        <v>252</v>
      </c>
      <c r="I162">
        <v>1</v>
      </c>
      <c r="J162" t="s">
        <v>89</v>
      </c>
      <c r="L162" t="s">
        <v>87</v>
      </c>
    </row>
    <row r="163" spans="1:12" x14ac:dyDescent="0.25">
      <c r="A163">
        <v>115542</v>
      </c>
      <c r="B163">
        <v>11475224</v>
      </c>
      <c r="C163">
        <v>631611</v>
      </c>
      <c r="D163" s="65">
        <v>45779.712905092594</v>
      </c>
      <c r="E163" s="65">
        <v>45780.606620370374</v>
      </c>
      <c r="F163" s="65">
        <v>45780.439953703702</v>
      </c>
      <c r="G163" t="s">
        <v>253</v>
      </c>
      <c r="I163">
        <v>1</v>
      </c>
      <c r="J163" t="s">
        <v>89</v>
      </c>
      <c r="L163" t="s">
        <v>87</v>
      </c>
    </row>
    <row r="164" spans="1:12" x14ac:dyDescent="0.25">
      <c r="A164">
        <v>115542</v>
      </c>
      <c r="B164">
        <v>11489012</v>
      </c>
      <c r="C164">
        <v>713281</v>
      </c>
      <c r="D164" s="65">
        <v>45779.069733796299</v>
      </c>
      <c r="E164" s="65">
        <v>45781.008368055554</v>
      </c>
      <c r="F164" s="65">
        <v>45780.84170138889</v>
      </c>
      <c r="H164" t="s">
        <v>254</v>
      </c>
      <c r="I164">
        <v>1</v>
      </c>
      <c r="J164" t="s">
        <v>86</v>
      </c>
      <c r="L164" t="s">
        <v>87</v>
      </c>
    </row>
    <row r="165" spans="1:12" x14ac:dyDescent="0.25">
      <c r="A165">
        <v>115542</v>
      </c>
      <c r="B165">
        <v>11475022</v>
      </c>
      <c r="C165">
        <v>381688</v>
      </c>
      <c r="D165" s="65">
        <v>45779.651631944442</v>
      </c>
      <c r="E165" s="65">
        <v>45781.856412037036</v>
      </c>
      <c r="F165" s="65">
        <v>45781.689745370371</v>
      </c>
      <c r="G165" t="s">
        <v>255</v>
      </c>
      <c r="I165">
        <v>1</v>
      </c>
      <c r="K165" t="s">
        <v>86</v>
      </c>
      <c r="L165" t="s">
        <v>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30EE0-F371-4B10-8080-571616318995}">
  <dimension ref="A1:AD165"/>
  <sheetViews>
    <sheetView topLeftCell="AC1" zoomScale="85" zoomScaleNormal="85" workbookViewId="0">
      <selection activeCell="AO12" sqref="AO12"/>
    </sheetView>
  </sheetViews>
  <sheetFormatPr defaultRowHeight="15" x14ac:dyDescent="0.25"/>
  <cols>
    <col min="1" max="1" width="10.140625" bestFit="1" customWidth="1"/>
    <col min="2" max="2" width="8.85546875" bestFit="1" customWidth="1"/>
    <col min="3" max="3" width="9.5703125" bestFit="1" customWidth="1"/>
    <col min="4" max="4" width="15.140625" bestFit="1" customWidth="1"/>
    <col min="5" max="5" width="16.7109375" bestFit="1" customWidth="1"/>
    <col min="6" max="6" width="61.28515625" bestFit="1" customWidth="1"/>
    <col min="7" max="7" width="10.85546875" bestFit="1" customWidth="1"/>
    <col min="8" max="8" width="12.42578125" bestFit="1" customWidth="1"/>
    <col min="9" max="9" width="9" bestFit="1" customWidth="1"/>
    <col min="10" max="30" width="80.7109375" bestFit="1" customWidth="1"/>
    <col min="31" max="31" width="29.85546875" bestFit="1" customWidth="1"/>
    <col min="32" max="32" width="12.85546875" bestFit="1" customWidth="1"/>
    <col min="33" max="33" width="6.85546875" bestFit="1" customWidth="1"/>
  </cols>
  <sheetData>
    <row r="1" spans="1:30" x14ac:dyDescent="0.25">
      <c r="A1" t="s">
        <v>26</v>
      </c>
      <c r="B1" t="s">
        <v>27</v>
      </c>
      <c r="C1" t="s">
        <v>28</v>
      </c>
      <c r="D1" t="s">
        <v>29</v>
      </c>
      <c r="E1" t="s">
        <v>30</v>
      </c>
      <c r="F1" t="s">
        <v>31</v>
      </c>
      <c r="G1" t="s">
        <v>32</v>
      </c>
      <c r="H1" t="s">
        <v>33</v>
      </c>
      <c r="I1" t="s">
        <v>34</v>
      </c>
      <c r="J1" t="s">
        <v>256</v>
      </c>
      <c r="K1" t="s">
        <v>257</v>
      </c>
      <c r="L1" t="s">
        <v>258</v>
      </c>
      <c r="M1" t="s">
        <v>259</v>
      </c>
      <c r="N1" t="s">
        <v>260</v>
      </c>
      <c r="O1" t="s">
        <v>261</v>
      </c>
      <c r="P1" t="s">
        <v>262</v>
      </c>
      <c r="Q1" t="s">
        <v>263</v>
      </c>
      <c r="R1" t="s">
        <v>264</v>
      </c>
      <c r="S1" t="s">
        <v>265</v>
      </c>
      <c r="T1" t="s">
        <v>266</v>
      </c>
      <c r="U1" t="s">
        <v>267</v>
      </c>
      <c r="V1" t="s">
        <v>268</v>
      </c>
      <c r="W1" t="s">
        <v>269</v>
      </c>
      <c r="X1" t="s">
        <v>270</v>
      </c>
      <c r="Y1" t="s">
        <v>271</v>
      </c>
      <c r="Z1" t="s">
        <v>272</v>
      </c>
      <c r="AA1" t="s">
        <v>273</v>
      </c>
      <c r="AB1" t="s">
        <v>274</v>
      </c>
      <c r="AC1" t="s">
        <v>275</v>
      </c>
      <c r="AD1" t="s">
        <v>276</v>
      </c>
    </row>
    <row r="2" spans="1:30" x14ac:dyDescent="0.25">
      <c r="A2">
        <v>115542</v>
      </c>
      <c r="B2">
        <v>11171312</v>
      </c>
      <c r="C2">
        <v>122532</v>
      </c>
      <c r="D2" s="65">
        <v>45728.061886574076</v>
      </c>
      <c r="E2" s="65">
        <v>45728.137696759259</v>
      </c>
      <c r="F2" s="65">
        <v>45727.971030092594</v>
      </c>
      <c r="G2" t="s">
        <v>85</v>
      </c>
      <c r="I2">
        <v>1</v>
      </c>
      <c r="J2" t="s">
        <v>277</v>
      </c>
      <c r="K2" t="s">
        <v>278</v>
      </c>
      <c r="M2" t="s">
        <v>279</v>
      </c>
      <c r="N2" t="s">
        <v>280</v>
      </c>
      <c r="R2" t="s">
        <v>281</v>
      </c>
      <c r="S2" t="s">
        <v>282</v>
      </c>
      <c r="T2" t="s">
        <v>283</v>
      </c>
      <c r="U2" t="s">
        <v>284</v>
      </c>
      <c r="V2" t="s">
        <v>285</v>
      </c>
      <c r="W2" t="s">
        <v>286</v>
      </c>
      <c r="X2" t="s">
        <v>287</v>
      </c>
      <c r="Y2" t="s">
        <v>288</v>
      </c>
      <c r="AA2" t="s">
        <v>289</v>
      </c>
      <c r="AB2" t="s">
        <v>290</v>
      </c>
      <c r="AC2" t="s">
        <v>291</v>
      </c>
    </row>
    <row r="3" spans="1:30" x14ac:dyDescent="0.25">
      <c r="A3">
        <v>115542</v>
      </c>
      <c r="B3">
        <v>11171533</v>
      </c>
      <c r="C3">
        <v>328423</v>
      </c>
      <c r="D3" s="65">
        <v>45728.370509259257</v>
      </c>
      <c r="E3" s="65">
        <v>45728.384016203701</v>
      </c>
      <c r="F3" s="65">
        <v>45728.217349537037</v>
      </c>
      <c r="G3" t="s">
        <v>88</v>
      </c>
      <c r="I3">
        <v>1</v>
      </c>
      <c r="J3" t="s">
        <v>292</v>
      </c>
      <c r="K3" t="s">
        <v>293</v>
      </c>
      <c r="R3" t="s">
        <v>294</v>
      </c>
      <c r="T3" t="s">
        <v>295</v>
      </c>
      <c r="U3" t="s">
        <v>296</v>
      </c>
      <c r="V3" t="s">
        <v>297</v>
      </c>
      <c r="W3" t="s">
        <v>298</v>
      </c>
      <c r="X3" t="s">
        <v>299</v>
      </c>
      <c r="AA3" t="s">
        <v>300</v>
      </c>
      <c r="AB3" t="s">
        <v>301</v>
      </c>
      <c r="AC3" t="s">
        <v>302</v>
      </c>
    </row>
    <row r="4" spans="1:30" x14ac:dyDescent="0.25">
      <c r="A4">
        <v>115542</v>
      </c>
      <c r="B4">
        <v>11170922</v>
      </c>
      <c r="C4">
        <v>7998</v>
      </c>
      <c r="D4" s="65">
        <v>45728.395312499997</v>
      </c>
      <c r="E4" s="65">
        <v>45728.412118055552</v>
      </c>
      <c r="F4" s="65">
        <v>45728.245451388888</v>
      </c>
      <c r="G4" t="s">
        <v>90</v>
      </c>
      <c r="I4">
        <v>1</v>
      </c>
      <c r="J4" t="s">
        <v>303</v>
      </c>
      <c r="K4" t="s">
        <v>304</v>
      </c>
      <c r="N4" t="s">
        <v>305</v>
      </c>
      <c r="R4" t="s">
        <v>306</v>
      </c>
      <c r="T4" t="s">
        <v>307</v>
      </c>
      <c r="U4" t="s">
        <v>308</v>
      </c>
      <c r="V4" t="s">
        <v>309</v>
      </c>
      <c r="W4" t="s">
        <v>310</v>
      </c>
      <c r="X4" t="s">
        <v>311</v>
      </c>
      <c r="AC4" t="s">
        <v>312</v>
      </c>
    </row>
    <row r="5" spans="1:30" x14ac:dyDescent="0.25">
      <c r="A5">
        <v>115542</v>
      </c>
      <c r="B5">
        <v>11171010</v>
      </c>
      <c r="C5">
        <v>60168</v>
      </c>
      <c r="D5" s="65">
        <v>45728.121712962966</v>
      </c>
      <c r="E5" s="65">
        <v>45728.56113425926</v>
      </c>
      <c r="F5" s="65">
        <v>45728.394467592596</v>
      </c>
      <c r="G5" t="s">
        <v>92</v>
      </c>
      <c r="I5">
        <v>1</v>
      </c>
      <c r="J5" t="s">
        <v>313</v>
      </c>
      <c r="K5" t="s">
        <v>314</v>
      </c>
      <c r="M5" t="s">
        <v>315</v>
      </c>
      <c r="N5" t="s">
        <v>316</v>
      </c>
      <c r="O5" t="s">
        <v>317</v>
      </c>
      <c r="Q5" t="s">
        <v>318</v>
      </c>
      <c r="R5" t="s">
        <v>319</v>
      </c>
      <c r="S5" t="s">
        <v>320</v>
      </c>
      <c r="T5" t="s">
        <v>321</v>
      </c>
      <c r="U5" t="s">
        <v>322</v>
      </c>
      <c r="V5" t="s">
        <v>323</v>
      </c>
      <c r="W5" t="s">
        <v>324</v>
      </c>
      <c r="X5" t="s">
        <v>325</v>
      </c>
      <c r="Y5" t="s">
        <v>326</v>
      </c>
      <c r="AA5" t="s">
        <v>327</v>
      </c>
      <c r="AB5" t="s">
        <v>328</v>
      </c>
      <c r="AC5" t="s">
        <v>329</v>
      </c>
    </row>
    <row r="6" spans="1:30" x14ac:dyDescent="0.25">
      <c r="A6">
        <v>115542</v>
      </c>
      <c r="B6">
        <v>11171083</v>
      </c>
      <c r="C6">
        <v>452274</v>
      </c>
      <c r="D6" s="65">
        <v>45728.554479166669</v>
      </c>
      <c r="E6" s="65">
        <v>45728.683969907404</v>
      </c>
      <c r="F6" s="65">
        <v>45728.51730324074</v>
      </c>
      <c r="G6" t="s">
        <v>93</v>
      </c>
      <c r="I6">
        <v>1</v>
      </c>
      <c r="J6" t="s">
        <v>330</v>
      </c>
      <c r="R6" t="s">
        <v>331</v>
      </c>
      <c r="S6" t="s">
        <v>332</v>
      </c>
      <c r="T6" t="s">
        <v>333</v>
      </c>
      <c r="U6" t="s">
        <v>334</v>
      </c>
      <c r="V6" t="s">
        <v>335</v>
      </c>
      <c r="X6" t="s">
        <v>336</v>
      </c>
      <c r="Y6" t="s">
        <v>337</v>
      </c>
      <c r="AC6" t="s">
        <v>338</v>
      </c>
    </row>
    <row r="7" spans="1:30" x14ac:dyDescent="0.25">
      <c r="A7">
        <v>115542</v>
      </c>
      <c r="B7">
        <v>11171169</v>
      </c>
      <c r="C7">
        <v>589719</v>
      </c>
      <c r="D7" s="65">
        <v>45729.664803240739</v>
      </c>
      <c r="E7" s="65">
        <v>45729.694444444445</v>
      </c>
      <c r="F7" s="65">
        <v>45729.527777777781</v>
      </c>
      <c r="G7" t="s">
        <v>94</v>
      </c>
      <c r="I7">
        <v>1</v>
      </c>
      <c r="J7" t="s">
        <v>339</v>
      </c>
      <c r="K7" t="s">
        <v>340</v>
      </c>
      <c r="N7" t="s">
        <v>341</v>
      </c>
      <c r="R7" t="s">
        <v>342</v>
      </c>
      <c r="T7" t="s">
        <v>343</v>
      </c>
      <c r="U7" t="s">
        <v>344</v>
      </c>
      <c r="V7" t="s">
        <v>345</v>
      </c>
      <c r="X7" t="s">
        <v>346</v>
      </c>
      <c r="Y7" t="s">
        <v>347</v>
      </c>
      <c r="AC7" t="s">
        <v>348</v>
      </c>
    </row>
    <row r="8" spans="1:30" x14ac:dyDescent="0.25">
      <c r="A8">
        <v>115542</v>
      </c>
      <c r="B8">
        <v>11171184</v>
      </c>
      <c r="C8">
        <v>610503</v>
      </c>
      <c r="D8" s="65">
        <v>45729.926400462966</v>
      </c>
      <c r="E8" s="65">
        <v>45729.947488425925</v>
      </c>
      <c r="F8" s="65">
        <v>45729.780821759261</v>
      </c>
      <c r="G8" t="s">
        <v>95</v>
      </c>
      <c r="I8">
        <v>1</v>
      </c>
      <c r="J8" t="s">
        <v>349</v>
      </c>
      <c r="K8" t="s">
        <v>350</v>
      </c>
      <c r="N8" t="s">
        <v>351</v>
      </c>
      <c r="O8" t="s">
        <v>352</v>
      </c>
      <c r="Q8" t="s">
        <v>353</v>
      </c>
      <c r="R8" t="s">
        <v>354</v>
      </c>
      <c r="T8" t="s">
        <v>355</v>
      </c>
      <c r="U8" t="s">
        <v>356</v>
      </c>
    </row>
    <row r="9" spans="1:30" x14ac:dyDescent="0.25">
      <c r="A9">
        <v>115542</v>
      </c>
      <c r="B9">
        <v>11171238</v>
      </c>
      <c r="C9">
        <v>683682</v>
      </c>
      <c r="D9" s="65">
        <v>45729.720486111109</v>
      </c>
      <c r="E9" s="65">
        <v>45730.098229166666</v>
      </c>
      <c r="F9" s="65">
        <v>45729.931562500002</v>
      </c>
      <c r="G9" t="s">
        <v>98</v>
      </c>
      <c r="I9">
        <v>1</v>
      </c>
      <c r="J9" t="s">
        <v>357</v>
      </c>
      <c r="O9" t="s">
        <v>358</v>
      </c>
      <c r="P9" t="s">
        <v>359</v>
      </c>
      <c r="R9" t="s">
        <v>360</v>
      </c>
      <c r="T9" t="s">
        <v>361</v>
      </c>
      <c r="U9" t="s">
        <v>362</v>
      </c>
    </row>
    <row r="10" spans="1:30" x14ac:dyDescent="0.25">
      <c r="A10">
        <v>115542</v>
      </c>
      <c r="B10">
        <v>11171213</v>
      </c>
      <c r="C10">
        <v>645930</v>
      </c>
      <c r="D10" s="65">
        <v>45730.122418981482</v>
      </c>
      <c r="E10" s="65">
        <v>45730.179722222223</v>
      </c>
      <c r="F10" s="65">
        <v>45730.013055555559</v>
      </c>
      <c r="G10" t="s">
        <v>99</v>
      </c>
      <c r="I10">
        <v>1</v>
      </c>
      <c r="J10" t="s">
        <v>363</v>
      </c>
      <c r="R10" t="s">
        <v>364</v>
      </c>
      <c r="T10" t="s">
        <v>365</v>
      </c>
      <c r="U10" t="s">
        <v>366</v>
      </c>
      <c r="V10" t="s">
        <v>367</v>
      </c>
      <c r="W10" t="s">
        <v>368</v>
      </c>
      <c r="X10" t="s">
        <v>369</v>
      </c>
      <c r="Y10" t="s">
        <v>370</v>
      </c>
      <c r="Z10" t="s">
        <v>371</v>
      </c>
      <c r="AA10" t="s">
        <v>372</v>
      </c>
      <c r="AB10" t="s">
        <v>373</v>
      </c>
    </row>
    <row r="11" spans="1:30" x14ac:dyDescent="0.25">
      <c r="A11">
        <v>115542</v>
      </c>
      <c r="B11">
        <v>11171092</v>
      </c>
      <c r="C11">
        <v>483692</v>
      </c>
      <c r="D11" s="65">
        <v>45730.503761574073</v>
      </c>
      <c r="E11" s="65">
        <v>45730.595034722224</v>
      </c>
      <c r="F11" s="65">
        <v>45730.428368055553</v>
      </c>
      <c r="G11" t="s">
        <v>100</v>
      </c>
      <c r="I11">
        <v>1</v>
      </c>
      <c r="J11" t="s">
        <v>374</v>
      </c>
      <c r="R11" t="s">
        <v>375</v>
      </c>
      <c r="T11" t="s">
        <v>376</v>
      </c>
      <c r="U11" t="s">
        <v>377</v>
      </c>
    </row>
    <row r="12" spans="1:30" x14ac:dyDescent="0.25">
      <c r="A12">
        <v>115542</v>
      </c>
      <c r="B12">
        <v>11171061</v>
      </c>
      <c r="C12">
        <v>380907</v>
      </c>
      <c r="D12" s="65">
        <v>45731.074861111112</v>
      </c>
      <c r="E12" s="65">
        <v>45731.091828703706</v>
      </c>
      <c r="F12" s="65">
        <v>45730.925162037034</v>
      </c>
      <c r="G12" t="s">
        <v>101</v>
      </c>
      <c r="I12">
        <v>1</v>
      </c>
      <c r="J12" t="s">
        <v>378</v>
      </c>
      <c r="N12" t="s">
        <v>379</v>
      </c>
      <c r="R12" t="s">
        <v>380</v>
      </c>
      <c r="T12" t="s">
        <v>381</v>
      </c>
      <c r="U12" t="s">
        <v>382</v>
      </c>
      <c r="V12" t="s">
        <v>383</v>
      </c>
      <c r="X12" t="s">
        <v>384</v>
      </c>
      <c r="AC12" t="s">
        <v>385</v>
      </c>
    </row>
    <row r="13" spans="1:30" x14ac:dyDescent="0.25">
      <c r="A13">
        <v>115542</v>
      </c>
      <c r="B13">
        <v>11171243</v>
      </c>
      <c r="C13">
        <v>690664</v>
      </c>
      <c r="D13" s="65">
        <v>45730.904467592591</v>
      </c>
      <c r="E13" s="65">
        <v>45731.09269675926</v>
      </c>
      <c r="F13" s="65">
        <v>45730.926030092596</v>
      </c>
      <c r="G13" t="s">
        <v>102</v>
      </c>
      <c r="I13">
        <v>1</v>
      </c>
      <c r="J13" t="s">
        <v>386</v>
      </c>
      <c r="K13" t="s">
        <v>387</v>
      </c>
      <c r="M13" t="s">
        <v>388</v>
      </c>
      <c r="R13" t="s">
        <v>389</v>
      </c>
      <c r="S13" t="s">
        <v>390</v>
      </c>
      <c r="T13" t="s">
        <v>391</v>
      </c>
      <c r="U13" t="s">
        <v>392</v>
      </c>
      <c r="V13" t="s">
        <v>393</v>
      </c>
      <c r="W13" t="s">
        <v>394</v>
      </c>
      <c r="X13" t="s">
        <v>395</v>
      </c>
      <c r="Y13" t="s">
        <v>396</v>
      </c>
      <c r="AA13" t="s">
        <v>397</v>
      </c>
      <c r="AB13" t="s">
        <v>398</v>
      </c>
    </row>
    <row r="14" spans="1:30" x14ac:dyDescent="0.25">
      <c r="A14">
        <v>115542</v>
      </c>
      <c r="B14">
        <v>11170865</v>
      </c>
      <c r="C14">
        <v>1328</v>
      </c>
      <c r="D14" s="65">
        <v>45731.49591435185</v>
      </c>
      <c r="E14" s="65">
        <v>45731.686828703707</v>
      </c>
      <c r="F14" s="65">
        <v>45731.520162037035</v>
      </c>
      <c r="G14" t="s">
        <v>103</v>
      </c>
      <c r="I14">
        <v>1</v>
      </c>
      <c r="J14" t="s">
        <v>399</v>
      </c>
      <c r="K14" t="s">
        <v>400</v>
      </c>
      <c r="M14" t="s">
        <v>401</v>
      </c>
      <c r="R14" t="s">
        <v>402</v>
      </c>
      <c r="T14" t="s">
        <v>403</v>
      </c>
      <c r="U14" t="s">
        <v>404</v>
      </c>
    </row>
    <row r="15" spans="1:30" x14ac:dyDescent="0.25">
      <c r="A15">
        <v>115542</v>
      </c>
      <c r="B15">
        <v>11171281</v>
      </c>
      <c r="C15">
        <v>101334</v>
      </c>
      <c r="D15" s="65">
        <v>45731.708240740743</v>
      </c>
      <c r="E15" s="65">
        <v>45731.759548611109</v>
      </c>
      <c r="F15" s="65">
        <v>45731.592881944445</v>
      </c>
      <c r="G15" t="s">
        <v>104</v>
      </c>
      <c r="I15">
        <v>1</v>
      </c>
      <c r="J15" t="s">
        <v>405</v>
      </c>
      <c r="O15" t="s">
        <v>406</v>
      </c>
      <c r="P15" t="s">
        <v>407</v>
      </c>
      <c r="R15" t="s">
        <v>408</v>
      </c>
      <c r="T15" t="s">
        <v>362</v>
      </c>
      <c r="U15" t="s">
        <v>362</v>
      </c>
      <c r="AD15" t="s">
        <v>409</v>
      </c>
    </row>
    <row r="16" spans="1:30" x14ac:dyDescent="0.25">
      <c r="A16">
        <v>115542</v>
      </c>
      <c r="B16">
        <v>11171188</v>
      </c>
      <c r="C16">
        <v>615132</v>
      </c>
      <c r="D16" s="65">
        <v>45731.745300925926</v>
      </c>
      <c r="E16" s="65">
        <v>45731.856099537035</v>
      </c>
      <c r="F16" s="65">
        <v>45731.689432870371</v>
      </c>
      <c r="G16" t="s">
        <v>106</v>
      </c>
      <c r="I16">
        <v>1</v>
      </c>
      <c r="J16" t="s">
        <v>410</v>
      </c>
      <c r="K16" t="s">
        <v>411</v>
      </c>
      <c r="O16" t="s">
        <v>412</v>
      </c>
      <c r="Q16" t="s">
        <v>413</v>
      </c>
      <c r="R16" t="s">
        <v>414</v>
      </c>
      <c r="T16" t="s">
        <v>415</v>
      </c>
      <c r="U16" t="s">
        <v>416</v>
      </c>
      <c r="V16" t="s">
        <v>417</v>
      </c>
      <c r="W16" t="s">
        <v>418</v>
      </c>
      <c r="X16" t="s">
        <v>419</v>
      </c>
      <c r="Y16" t="s">
        <v>420</v>
      </c>
      <c r="Z16" t="s">
        <v>421</v>
      </c>
    </row>
    <row r="17" spans="1:30" x14ac:dyDescent="0.25">
      <c r="A17">
        <v>115542</v>
      </c>
      <c r="B17">
        <v>11171307</v>
      </c>
      <c r="C17">
        <v>120858</v>
      </c>
      <c r="D17" s="65">
        <v>45731.911111111112</v>
      </c>
      <c r="E17" s="65">
        <v>45731.935081018521</v>
      </c>
      <c r="F17" s="65">
        <v>45731.768414351849</v>
      </c>
      <c r="G17" t="s">
        <v>107</v>
      </c>
      <c r="I17">
        <v>1</v>
      </c>
      <c r="J17" t="s">
        <v>422</v>
      </c>
      <c r="N17" t="s">
        <v>423</v>
      </c>
      <c r="O17" t="s">
        <v>424</v>
      </c>
      <c r="Q17" t="s">
        <v>425</v>
      </c>
      <c r="R17" t="s">
        <v>426</v>
      </c>
      <c r="T17" t="s">
        <v>427</v>
      </c>
      <c r="U17" t="s">
        <v>428</v>
      </c>
      <c r="V17" t="s">
        <v>429</v>
      </c>
      <c r="W17" t="s">
        <v>430</v>
      </c>
      <c r="X17" t="s">
        <v>431</v>
      </c>
      <c r="Y17" t="s">
        <v>432</v>
      </c>
      <c r="Z17" t="s">
        <v>433</v>
      </c>
      <c r="AA17" t="s">
        <v>434</v>
      </c>
      <c r="AB17" t="s">
        <v>435</v>
      </c>
      <c r="AC17" t="s">
        <v>436</v>
      </c>
    </row>
    <row r="18" spans="1:30" x14ac:dyDescent="0.25">
      <c r="A18">
        <v>115542</v>
      </c>
      <c r="B18">
        <v>11171099</v>
      </c>
      <c r="C18">
        <v>495707</v>
      </c>
      <c r="D18" s="65">
        <v>45731.903101851851</v>
      </c>
      <c r="E18" s="65">
        <v>45731.951851851853</v>
      </c>
      <c r="F18" s="65">
        <v>45731.785185185188</v>
      </c>
      <c r="G18" t="s">
        <v>108</v>
      </c>
      <c r="I18">
        <v>1</v>
      </c>
      <c r="J18" t="s">
        <v>437</v>
      </c>
      <c r="M18" t="s">
        <v>438</v>
      </c>
      <c r="O18" t="s">
        <v>439</v>
      </c>
      <c r="Q18" t="s">
        <v>440</v>
      </c>
      <c r="R18" t="s">
        <v>441</v>
      </c>
      <c r="T18" t="s">
        <v>442</v>
      </c>
      <c r="U18" t="s">
        <v>443</v>
      </c>
      <c r="V18" t="s">
        <v>444</v>
      </c>
      <c r="W18" t="s">
        <v>445</v>
      </c>
      <c r="X18" t="s">
        <v>446</v>
      </c>
      <c r="Y18" t="s">
        <v>447</v>
      </c>
      <c r="AD18" t="s">
        <v>448</v>
      </c>
    </row>
    <row r="19" spans="1:30" x14ac:dyDescent="0.25">
      <c r="A19">
        <v>115542</v>
      </c>
      <c r="B19">
        <v>11170836</v>
      </c>
      <c r="C19">
        <v>775</v>
      </c>
      <c r="D19" s="65">
        <v>45732.63890046296</v>
      </c>
      <c r="E19" s="65">
        <v>45732.659687500003</v>
      </c>
      <c r="F19" s="65">
        <v>45732.493020833332</v>
      </c>
      <c r="G19" t="s">
        <v>109</v>
      </c>
      <c r="I19">
        <v>1</v>
      </c>
      <c r="J19" t="s">
        <v>449</v>
      </c>
      <c r="M19" t="s">
        <v>450</v>
      </c>
      <c r="N19" t="s">
        <v>451</v>
      </c>
      <c r="R19" t="s">
        <v>452</v>
      </c>
      <c r="T19" t="s">
        <v>453</v>
      </c>
      <c r="U19" t="s">
        <v>454</v>
      </c>
      <c r="V19" t="s">
        <v>455</v>
      </c>
      <c r="X19" t="s">
        <v>456</v>
      </c>
      <c r="Y19" t="s">
        <v>457</v>
      </c>
      <c r="AA19" t="s">
        <v>458</v>
      </c>
      <c r="AB19" t="s">
        <v>459</v>
      </c>
      <c r="AC19" t="s">
        <v>460</v>
      </c>
    </row>
    <row r="20" spans="1:30" x14ac:dyDescent="0.25">
      <c r="A20">
        <v>115542</v>
      </c>
      <c r="B20">
        <v>11171370</v>
      </c>
      <c r="C20">
        <v>159628</v>
      </c>
      <c r="D20" s="65">
        <v>45732.778124999997</v>
      </c>
      <c r="E20" s="65">
        <v>45732.899780092594</v>
      </c>
      <c r="F20" s="65">
        <v>45732.733113425929</v>
      </c>
      <c r="G20" t="s">
        <v>110</v>
      </c>
      <c r="I20">
        <v>1</v>
      </c>
      <c r="J20" t="s">
        <v>461</v>
      </c>
      <c r="K20" t="s">
        <v>462</v>
      </c>
      <c r="M20" t="s">
        <v>463</v>
      </c>
      <c r="N20" t="s">
        <v>464</v>
      </c>
      <c r="O20" t="s">
        <v>465</v>
      </c>
      <c r="P20" t="s">
        <v>466</v>
      </c>
      <c r="R20" t="s">
        <v>467</v>
      </c>
      <c r="S20" t="s">
        <v>468</v>
      </c>
      <c r="T20" t="s">
        <v>469</v>
      </c>
      <c r="U20" t="s">
        <v>470</v>
      </c>
      <c r="V20" t="s">
        <v>471</v>
      </c>
      <c r="W20" t="s">
        <v>472</v>
      </c>
      <c r="X20" t="s">
        <v>473</v>
      </c>
      <c r="Y20" t="s">
        <v>474</v>
      </c>
      <c r="AA20" t="s">
        <v>475</v>
      </c>
      <c r="AB20" t="s">
        <v>476</v>
      </c>
      <c r="AC20" t="s">
        <v>477</v>
      </c>
    </row>
    <row r="21" spans="1:30" x14ac:dyDescent="0.25">
      <c r="A21">
        <v>115542</v>
      </c>
      <c r="B21">
        <v>11172178</v>
      </c>
      <c r="C21">
        <v>690272</v>
      </c>
      <c r="D21" s="65">
        <v>45734.788969907408</v>
      </c>
      <c r="E21" s="65">
        <v>45734.799814814818</v>
      </c>
      <c r="F21" s="65">
        <v>45734.633148148147</v>
      </c>
      <c r="G21" t="s">
        <v>111</v>
      </c>
      <c r="I21">
        <v>1</v>
      </c>
      <c r="J21" t="s">
        <v>478</v>
      </c>
      <c r="K21" t="s">
        <v>479</v>
      </c>
      <c r="M21" t="s">
        <v>480</v>
      </c>
      <c r="R21" t="s">
        <v>481</v>
      </c>
      <c r="S21" t="s">
        <v>482</v>
      </c>
      <c r="T21" t="s">
        <v>483</v>
      </c>
      <c r="U21" t="s">
        <v>484</v>
      </c>
    </row>
    <row r="22" spans="1:30" x14ac:dyDescent="0.25">
      <c r="A22">
        <v>115542</v>
      </c>
      <c r="B22">
        <v>11171210</v>
      </c>
      <c r="C22">
        <v>639187</v>
      </c>
      <c r="D22" s="65">
        <v>45732.809131944443</v>
      </c>
      <c r="E22" s="65">
        <v>45735.713356481479</v>
      </c>
      <c r="F22" s="65">
        <v>45735.546689814815</v>
      </c>
      <c r="G22" t="s">
        <v>112</v>
      </c>
      <c r="I22">
        <v>1</v>
      </c>
      <c r="J22" t="s">
        <v>485</v>
      </c>
      <c r="K22" t="s">
        <v>486</v>
      </c>
      <c r="M22" t="s">
        <v>487</v>
      </c>
      <c r="N22" t="s">
        <v>488</v>
      </c>
      <c r="O22" t="s">
        <v>489</v>
      </c>
      <c r="Q22" t="s">
        <v>490</v>
      </c>
      <c r="R22" t="s">
        <v>491</v>
      </c>
      <c r="S22" t="s">
        <v>492</v>
      </c>
      <c r="T22" t="s">
        <v>493</v>
      </c>
      <c r="U22" t="s">
        <v>494</v>
      </c>
    </row>
    <row r="23" spans="1:30" x14ac:dyDescent="0.25">
      <c r="A23">
        <v>115542</v>
      </c>
      <c r="B23">
        <v>11199172</v>
      </c>
      <c r="C23">
        <v>68954</v>
      </c>
      <c r="D23" s="65">
        <v>45737.612905092596</v>
      </c>
      <c r="E23" s="65">
        <v>45737.714189814818</v>
      </c>
      <c r="F23" s="65">
        <v>45737.547523148147</v>
      </c>
      <c r="G23" t="s">
        <v>113</v>
      </c>
      <c r="I23">
        <v>1</v>
      </c>
      <c r="J23" t="s">
        <v>495</v>
      </c>
      <c r="K23" t="s">
        <v>496</v>
      </c>
      <c r="M23" t="s">
        <v>497</v>
      </c>
      <c r="R23" t="s">
        <v>498</v>
      </c>
      <c r="S23" t="s">
        <v>499</v>
      </c>
      <c r="T23" t="s">
        <v>500</v>
      </c>
      <c r="U23" t="s">
        <v>501</v>
      </c>
      <c r="V23" t="s">
        <v>502</v>
      </c>
      <c r="W23" t="s">
        <v>503</v>
      </c>
      <c r="X23" t="s">
        <v>504</v>
      </c>
      <c r="Y23" t="s">
        <v>505</v>
      </c>
      <c r="AA23" t="s">
        <v>506</v>
      </c>
      <c r="AB23" t="s">
        <v>507</v>
      </c>
    </row>
    <row r="24" spans="1:30" x14ac:dyDescent="0.25">
      <c r="A24">
        <v>115542</v>
      </c>
      <c r="B24">
        <v>11199283</v>
      </c>
      <c r="C24">
        <v>505061</v>
      </c>
      <c r="D24" s="65">
        <v>45738.782800925925</v>
      </c>
      <c r="E24" s="65">
        <v>45738.993692129632</v>
      </c>
      <c r="F24" s="65">
        <v>45738.827025462961</v>
      </c>
      <c r="G24" t="s">
        <v>114</v>
      </c>
      <c r="I24">
        <v>1</v>
      </c>
      <c r="J24" t="s">
        <v>508</v>
      </c>
      <c r="K24" t="s">
        <v>509</v>
      </c>
      <c r="O24" t="s">
        <v>510</v>
      </c>
      <c r="P24" t="s">
        <v>511</v>
      </c>
      <c r="R24" t="s">
        <v>512</v>
      </c>
      <c r="S24" t="s">
        <v>513</v>
      </c>
      <c r="T24" t="s">
        <v>514</v>
      </c>
      <c r="U24" t="s">
        <v>515</v>
      </c>
      <c r="V24" t="s">
        <v>516</v>
      </c>
      <c r="X24" t="s">
        <v>517</v>
      </c>
      <c r="AA24" t="s">
        <v>518</v>
      </c>
      <c r="AB24" t="s">
        <v>519</v>
      </c>
    </row>
    <row r="25" spans="1:30" x14ac:dyDescent="0.25">
      <c r="A25">
        <v>115542</v>
      </c>
      <c r="B25">
        <v>11199638</v>
      </c>
      <c r="C25">
        <v>60723</v>
      </c>
      <c r="D25" s="65">
        <v>45739.750925925924</v>
      </c>
      <c r="E25" s="65">
        <v>45739.809629629628</v>
      </c>
      <c r="F25" s="65">
        <v>45739.642962962964</v>
      </c>
      <c r="G25" t="s">
        <v>115</v>
      </c>
      <c r="I25">
        <v>1</v>
      </c>
      <c r="J25" t="s">
        <v>520</v>
      </c>
      <c r="K25" t="s">
        <v>521</v>
      </c>
      <c r="M25" t="s">
        <v>522</v>
      </c>
      <c r="N25" t="s">
        <v>523</v>
      </c>
      <c r="R25" t="s">
        <v>524</v>
      </c>
      <c r="S25" t="s">
        <v>525</v>
      </c>
      <c r="T25" t="s">
        <v>526</v>
      </c>
      <c r="U25" t="s">
        <v>527</v>
      </c>
    </row>
    <row r="26" spans="1:30" x14ac:dyDescent="0.25">
      <c r="A26">
        <v>115542</v>
      </c>
      <c r="B26">
        <v>11199594</v>
      </c>
      <c r="C26">
        <v>60283</v>
      </c>
      <c r="D26" s="65">
        <v>45740.01284722222</v>
      </c>
      <c r="E26" s="65">
        <v>45740.07366898148</v>
      </c>
      <c r="F26" s="65">
        <v>45739.907002314816</v>
      </c>
      <c r="G26" t="s">
        <v>116</v>
      </c>
      <c r="I26">
        <v>1</v>
      </c>
      <c r="J26" t="s">
        <v>528</v>
      </c>
      <c r="K26" t="s">
        <v>529</v>
      </c>
      <c r="N26" t="s">
        <v>530</v>
      </c>
      <c r="R26" t="s">
        <v>531</v>
      </c>
      <c r="T26" t="s">
        <v>532</v>
      </c>
      <c r="U26" t="s">
        <v>533</v>
      </c>
    </row>
    <row r="27" spans="1:30" x14ac:dyDescent="0.25">
      <c r="A27">
        <v>115542</v>
      </c>
      <c r="B27">
        <v>11199736</v>
      </c>
      <c r="C27">
        <v>241758</v>
      </c>
      <c r="D27" s="65">
        <v>45739.52716435185</v>
      </c>
      <c r="E27" s="65">
        <v>45740.531365740739</v>
      </c>
      <c r="F27" s="65">
        <v>45740.364699074074</v>
      </c>
      <c r="G27" t="s">
        <v>117</v>
      </c>
      <c r="I27">
        <v>1</v>
      </c>
      <c r="J27" t="s">
        <v>534</v>
      </c>
      <c r="R27" t="s">
        <v>535</v>
      </c>
      <c r="T27" t="s">
        <v>536</v>
      </c>
      <c r="U27" t="s">
        <v>537</v>
      </c>
    </row>
    <row r="28" spans="1:30" x14ac:dyDescent="0.25">
      <c r="A28">
        <v>115542</v>
      </c>
      <c r="B28">
        <v>11199305</v>
      </c>
      <c r="C28">
        <v>517331</v>
      </c>
      <c r="D28" s="65">
        <v>45740.739803240744</v>
      </c>
      <c r="E28" s="65">
        <v>45740.790034722224</v>
      </c>
      <c r="F28" s="65">
        <v>45740.623368055552</v>
      </c>
      <c r="G28" t="s">
        <v>118</v>
      </c>
      <c r="I28">
        <v>1</v>
      </c>
      <c r="J28" t="s">
        <v>538</v>
      </c>
      <c r="R28" t="s">
        <v>539</v>
      </c>
      <c r="S28" t="s">
        <v>540</v>
      </c>
      <c r="T28" t="s">
        <v>541</v>
      </c>
      <c r="U28" t="s">
        <v>542</v>
      </c>
    </row>
    <row r="29" spans="1:30" x14ac:dyDescent="0.25">
      <c r="A29">
        <v>115542</v>
      </c>
      <c r="B29">
        <v>11199292</v>
      </c>
      <c r="C29">
        <v>79561</v>
      </c>
      <c r="D29" s="65">
        <v>45740.735706018517</v>
      </c>
      <c r="E29" s="65">
        <v>45740.790810185186</v>
      </c>
      <c r="F29" s="65">
        <v>45740.624143518522</v>
      </c>
      <c r="G29" t="s">
        <v>119</v>
      </c>
      <c r="I29">
        <v>1</v>
      </c>
      <c r="J29" t="s">
        <v>543</v>
      </c>
      <c r="K29" t="s">
        <v>544</v>
      </c>
      <c r="R29" t="s">
        <v>545</v>
      </c>
      <c r="S29" t="s">
        <v>546</v>
      </c>
      <c r="T29" t="s">
        <v>547</v>
      </c>
      <c r="U29" t="s">
        <v>548</v>
      </c>
    </row>
    <row r="30" spans="1:30" x14ac:dyDescent="0.25">
      <c r="A30">
        <v>115542</v>
      </c>
      <c r="B30">
        <v>11199746</v>
      </c>
      <c r="C30">
        <v>249748</v>
      </c>
      <c r="D30" s="65">
        <v>45739.498819444445</v>
      </c>
      <c r="E30" s="65">
        <v>45741.055856481478</v>
      </c>
      <c r="F30" s="65">
        <v>45740.889189814814</v>
      </c>
      <c r="G30" t="s">
        <v>120</v>
      </c>
      <c r="I30">
        <v>1</v>
      </c>
      <c r="J30" t="s">
        <v>549</v>
      </c>
      <c r="K30" t="s">
        <v>550</v>
      </c>
      <c r="M30" t="s">
        <v>551</v>
      </c>
      <c r="N30" t="s">
        <v>552</v>
      </c>
      <c r="O30" t="s">
        <v>553</v>
      </c>
      <c r="Q30" t="s">
        <v>554</v>
      </c>
      <c r="R30" t="s">
        <v>555</v>
      </c>
      <c r="S30" t="s">
        <v>556</v>
      </c>
      <c r="T30" t="s">
        <v>557</v>
      </c>
      <c r="U30" t="s">
        <v>558</v>
      </c>
      <c r="V30" t="s">
        <v>559</v>
      </c>
      <c r="W30" t="s">
        <v>560</v>
      </c>
      <c r="X30" t="s">
        <v>561</v>
      </c>
      <c r="Y30" t="s">
        <v>562</v>
      </c>
      <c r="AA30" t="s">
        <v>563</v>
      </c>
      <c r="AB30" t="s">
        <v>564</v>
      </c>
    </row>
    <row r="31" spans="1:30" x14ac:dyDescent="0.25">
      <c r="A31">
        <v>115542</v>
      </c>
      <c r="B31">
        <v>11199328</v>
      </c>
      <c r="C31">
        <v>88316</v>
      </c>
      <c r="D31" s="65">
        <v>45733.675486111111</v>
      </c>
      <c r="E31" s="65">
        <v>45741.684930555559</v>
      </c>
      <c r="F31" s="65">
        <v>45741.518263888887</v>
      </c>
      <c r="G31" t="s">
        <v>121</v>
      </c>
      <c r="I31">
        <v>1</v>
      </c>
      <c r="J31" t="s">
        <v>565</v>
      </c>
      <c r="K31" t="s">
        <v>566</v>
      </c>
      <c r="N31" t="s">
        <v>567</v>
      </c>
      <c r="O31" t="s">
        <v>568</v>
      </c>
      <c r="P31" t="s">
        <v>569</v>
      </c>
      <c r="R31" t="s">
        <v>570</v>
      </c>
      <c r="T31" t="s">
        <v>571</v>
      </c>
      <c r="U31" t="s">
        <v>572</v>
      </c>
      <c r="V31" t="s">
        <v>573</v>
      </c>
      <c r="X31" t="s">
        <v>574</v>
      </c>
    </row>
    <row r="32" spans="1:30" x14ac:dyDescent="0.25">
      <c r="A32">
        <v>115542</v>
      </c>
      <c r="B32">
        <v>11171147</v>
      </c>
      <c r="C32">
        <v>572169</v>
      </c>
      <c r="D32" s="65">
        <v>45730.237129629626</v>
      </c>
      <c r="E32" s="65">
        <v>45742.564085648148</v>
      </c>
      <c r="F32" s="65">
        <v>45742.397418981483</v>
      </c>
      <c r="G32" t="s">
        <v>122</v>
      </c>
      <c r="I32">
        <v>1</v>
      </c>
      <c r="J32" t="s">
        <v>575</v>
      </c>
      <c r="R32" t="s">
        <v>576</v>
      </c>
      <c r="T32" t="s">
        <v>577</v>
      </c>
      <c r="U32" t="s">
        <v>578</v>
      </c>
      <c r="V32" t="s">
        <v>579</v>
      </c>
      <c r="X32" t="s">
        <v>580</v>
      </c>
      <c r="Y32" t="s">
        <v>581</v>
      </c>
    </row>
    <row r="33" spans="1:30" x14ac:dyDescent="0.25">
      <c r="A33">
        <v>115542</v>
      </c>
      <c r="B33">
        <v>11199690</v>
      </c>
      <c r="C33">
        <v>188317</v>
      </c>
      <c r="D33" s="65">
        <v>45742.565428240741</v>
      </c>
      <c r="E33" s="65">
        <v>45742.586458333331</v>
      </c>
      <c r="F33" s="65">
        <v>45742.419791666667</v>
      </c>
      <c r="G33" t="s">
        <v>123</v>
      </c>
      <c r="I33">
        <v>1</v>
      </c>
      <c r="J33" t="s">
        <v>582</v>
      </c>
      <c r="R33" t="s">
        <v>583</v>
      </c>
      <c r="T33" t="s">
        <v>584</v>
      </c>
      <c r="U33" t="s">
        <v>585</v>
      </c>
      <c r="V33" t="s">
        <v>586</v>
      </c>
      <c r="X33" t="s">
        <v>587</v>
      </c>
    </row>
    <row r="34" spans="1:30" x14ac:dyDescent="0.25">
      <c r="A34">
        <v>115542</v>
      </c>
      <c r="B34">
        <v>11199284</v>
      </c>
      <c r="C34">
        <v>7387</v>
      </c>
      <c r="D34" s="65">
        <v>45744.830891203703</v>
      </c>
      <c r="E34" s="65">
        <v>45744.865254629629</v>
      </c>
      <c r="F34" s="65">
        <v>45744.698587962965</v>
      </c>
      <c r="G34" t="s">
        <v>124</v>
      </c>
      <c r="I34">
        <v>1</v>
      </c>
      <c r="J34" t="s">
        <v>588</v>
      </c>
      <c r="K34" t="s">
        <v>589</v>
      </c>
      <c r="N34" t="s">
        <v>590</v>
      </c>
      <c r="R34" t="s">
        <v>591</v>
      </c>
      <c r="S34" t="s">
        <v>592</v>
      </c>
      <c r="T34" t="s">
        <v>593</v>
      </c>
      <c r="U34" t="s">
        <v>594</v>
      </c>
      <c r="V34" t="s">
        <v>595</v>
      </c>
      <c r="X34" t="s">
        <v>596</v>
      </c>
      <c r="Y34" t="s">
        <v>597</v>
      </c>
      <c r="AA34" t="s">
        <v>598</v>
      </c>
      <c r="AB34" t="s">
        <v>599</v>
      </c>
    </row>
    <row r="35" spans="1:30" x14ac:dyDescent="0.25">
      <c r="A35">
        <v>115542</v>
      </c>
      <c r="B35">
        <v>11243347</v>
      </c>
      <c r="C35">
        <v>186364</v>
      </c>
      <c r="D35" s="65">
        <v>45745.69939814815</v>
      </c>
      <c r="E35" s="65">
        <v>45745.769016203703</v>
      </c>
      <c r="F35" s="65">
        <v>45745.602349537039</v>
      </c>
      <c r="G35" t="s">
        <v>125</v>
      </c>
      <c r="I35">
        <v>1</v>
      </c>
      <c r="J35" t="s">
        <v>600</v>
      </c>
      <c r="K35" t="s">
        <v>601</v>
      </c>
      <c r="R35" t="s">
        <v>602</v>
      </c>
      <c r="S35" t="s">
        <v>603</v>
      </c>
      <c r="T35" t="s">
        <v>604</v>
      </c>
      <c r="U35" t="s">
        <v>605</v>
      </c>
      <c r="AD35" t="s">
        <v>606</v>
      </c>
    </row>
    <row r="36" spans="1:30" x14ac:dyDescent="0.25">
      <c r="A36">
        <v>115542</v>
      </c>
      <c r="B36">
        <v>11199422</v>
      </c>
      <c r="C36">
        <v>10301</v>
      </c>
      <c r="D36" s="65">
        <v>45745.094594907408</v>
      </c>
      <c r="E36" s="65">
        <v>45745.899097222224</v>
      </c>
      <c r="F36" s="65">
        <v>45745.732430555552</v>
      </c>
      <c r="G36" t="s">
        <v>126</v>
      </c>
      <c r="I36">
        <v>1</v>
      </c>
      <c r="J36" t="s">
        <v>607</v>
      </c>
      <c r="R36" t="s">
        <v>608</v>
      </c>
      <c r="T36" t="s">
        <v>609</v>
      </c>
      <c r="U36" t="s">
        <v>610</v>
      </c>
    </row>
    <row r="37" spans="1:30" x14ac:dyDescent="0.25">
      <c r="A37">
        <v>115542</v>
      </c>
      <c r="B37">
        <v>11199779</v>
      </c>
      <c r="C37">
        <v>319667</v>
      </c>
      <c r="D37" s="65">
        <v>45746.590173611112</v>
      </c>
      <c r="E37" s="65">
        <v>45746.673206018517</v>
      </c>
      <c r="F37" s="65">
        <v>45746.506539351853</v>
      </c>
      <c r="G37" t="s">
        <v>127</v>
      </c>
      <c r="I37">
        <v>1</v>
      </c>
      <c r="J37" t="s">
        <v>611</v>
      </c>
      <c r="L37" t="s">
        <v>612</v>
      </c>
      <c r="M37" t="s">
        <v>613</v>
      </c>
      <c r="O37" t="s">
        <v>614</v>
      </c>
      <c r="Q37" t="s">
        <v>615</v>
      </c>
      <c r="R37" t="s">
        <v>616</v>
      </c>
      <c r="T37" t="s">
        <v>617</v>
      </c>
      <c r="U37" t="s">
        <v>618</v>
      </c>
      <c r="V37" t="s">
        <v>619</v>
      </c>
      <c r="X37" t="s">
        <v>620</v>
      </c>
    </row>
    <row r="38" spans="1:30" x14ac:dyDescent="0.25">
      <c r="A38">
        <v>115542</v>
      </c>
      <c r="B38">
        <v>11199590</v>
      </c>
      <c r="C38">
        <v>149691</v>
      </c>
      <c r="D38" s="65">
        <v>45746.733460648145</v>
      </c>
      <c r="E38" s="65">
        <v>45746.789722222224</v>
      </c>
      <c r="F38" s="65">
        <v>45746.623055555552</v>
      </c>
      <c r="G38" t="s">
        <v>128</v>
      </c>
      <c r="I38">
        <v>1</v>
      </c>
      <c r="J38" t="s">
        <v>621</v>
      </c>
      <c r="R38" t="s">
        <v>622</v>
      </c>
      <c r="T38" t="s">
        <v>623</v>
      </c>
      <c r="U38" t="s">
        <v>624</v>
      </c>
      <c r="V38" t="s">
        <v>625</v>
      </c>
      <c r="X38" t="s">
        <v>626</v>
      </c>
      <c r="Y38" t="s">
        <v>627</v>
      </c>
      <c r="AA38" t="s">
        <v>628</v>
      </c>
      <c r="AB38" t="s">
        <v>629</v>
      </c>
    </row>
    <row r="39" spans="1:30" x14ac:dyDescent="0.25">
      <c r="A39">
        <v>115542</v>
      </c>
      <c r="B39">
        <v>11199338</v>
      </c>
      <c r="C39">
        <v>7978</v>
      </c>
      <c r="D39" s="65">
        <v>45746.772430555553</v>
      </c>
      <c r="E39" s="65">
        <v>45746.790358796294</v>
      </c>
      <c r="F39" s="65">
        <v>45746.623692129629</v>
      </c>
      <c r="G39" t="s">
        <v>129</v>
      </c>
      <c r="I39">
        <v>1</v>
      </c>
      <c r="J39" t="s">
        <v>630</v>
      </c>
      <c r="N39" t="s">
        <v>631</v>
      </c>
      <c r="R39" t="s">
        <v>632</v>
      </c>
      <c r="T39" t="s">
        <v>633</v>
      </c>
      <c r="U39" t="s">
        <v>634</v>
      </c>
    </row>
    <row r="40" spans="1:30" x14ac:dyDescent="0.25">
      <c r="A40">
        <v>115542</v>
      </c>
      <c r="B40">
        <v>11199636</v>
      </c>
      <c r="C40">
        <v>60440</v>
      </c>
      <c r="D40" s="65">
        <v>45746.997106481482</v>
      </c>
      <c r="E40" s="65">
        <v>45747.051249999997</v>
      </c>
      <c r="F40" s="65">
        <v>45746.884583333333</v>
      </c>
      <c r="G40" t="s">
        <v>130</v>
      </c>
      <c r="I40">
        <v>1</v>
      </c>
      <c r="J40" t="s">
        <v>635</v>
      </c>
      <c r="R40" t="s">
        <v>636</v>
      </c>
      <c r="T40" t="s">
        <v>637</v>
      </c>
      <c r="U40" t="s">
        <v>638</v>
      </c>
      <c r="V40" t="s">
        <v>639</v>
      </c>
      <c r="X40" t="s">
        <v>640</v>
      </c>
      <c r="Z40" t="s">
        <v>641</v>
      </c>
      <c r="AC40" t="s">
        <v>642</v>
      </c>
    </row>
    <row r="41" spans="1:30" x14ac:dyDescent="0.25">
      <c r="A41">
        <v>115542</v>
      </c>
      <c r="B41">
        <v>11199743</v>
      </c>
      <c r="C41">
        <v>244342</v>
      </c>
      <c r="D41" s="65">
        <v>45747.033055555556</v>
      </c>
      <c r="E41" s="65">
        <v>45747.055034722223</v>
      </c>
      <c r="F41" s="65">
        <v>45746.888368055559</v>
      </c>
      <c r="G41" t="s">
        <v>131</v>
      </c>
      <c r="I41">
        <v>1</v>
      </c>
      <c r="J41" t="s">
        <v>643</v>
      </c>
      <c r="R41" t="s">
        <v>644</v>
      </c>
      <c r="T41" t="s">
        <v>645</v>
      </c>
      <c r="U41" t="s">
        <v>646</v>
      </c>
    </row>
    <row r="42" spans="1:30" x14ac:dyDescent="0.25">
      <c r="A42">
        <v>115542</v>
      </c>
      <c r="B42">
        <v>11199278</v>
      </c>
      <c r="C42">
        <v>500209</v>
      </c>
      <c r="D42" s="65">
        <v>45747.722245370373</v>
      </c>
      <c r="E42" s="65">
        <v>45747.735798611109</v>
      </c>
      <c r="F42" s="65">
        <v>45747.569131944445</v>
      </c>
      <c r="G42" t="s">
        <v>132</v>
      </c>
      <c r="I42">
        <v>1</v>
      </c>
      <c r="J42" t="s">
        <v>647</v>
      </c>
      <c r="K42" t="s">
        <v>648</v>
      </c>
      <c r="M42" t="s">
        <v>649</v>
      </c>
      <c r="N42" t="s">
        <v>650</v>
      </c>
      <c r="R42" t="s">
        <v>651</v>
      </c>
      <c r="S42" t="s">
        <v>652</v>
      </c>
      <c r="T42" t="s">
        <v>653</v>
      </c>
      <c r="U42" t="s">
        <v>654</v>
      </c>
      <c r="V42" t="s">
        <v>655</v>
      </c>
      <c r="X42" t="s">
        <v>656</v>
      </c>
      <c r="Y42" t="s">
        <v>657</v>
      </c>
      <c r="AC42" t="s">
        <v>658</v>
      </c>
    </row>
    <row r="43" spans="1:30" x14ac:dyDescent="0.25">
      <c r="A43">
        <v>115542</v>
      </c>
      <c r="B43">
        <v>11199424</v>
      </c>
      <c r="C43">
        <v>576673</v>
      </c>
      <c r="D43" s="65">
        <v>45748.097870370373</v>
      </c>
      <c r="E43" s="65">
        <v>45748.158078703702</v>
      </c>
      <c r="F43" s="65">
        <v>45747.991412037038</v>
      </c>
      <c r="G43" t="s">
        <v>133</v>
      </c>
      <c r="I43">
        <v>1</v>
      </c>
      <c r="J43" t="s">
        <v>659</v>
      </c>
      <c r="M43" t="s">
        <v>660</v>
      </c>
      <c r="N43" t="s">
        <v>661</v>
      </c>
      <c r="R43" t="s">
        <v>662</v>
      </c>
      <c r="S43" t="s">
        <v>663</v>
      </c>
      <c r="T43" t="s">
        <v>664</v>
      </c>
      <c r="U43" t="s">
        <v>665</v>
      </c>
      <c r="V43" t="s">
        <v>666</v>
      </c>
      <c r="X43" t="s">
        <v>667</v>
      </c>
      <c r="AC43" t="s">
        <v>668</v>
      </c>
    </row>
    <row r="44" spans="1:30" x14ac:dyDescent="0.25">
      <c r="A44">
        <v>115542</v>
      </c>
      <c r="B44">
        <v>11199434</v>
      </c>
      <c r="C44">
        <v>578869</v>
      </c>
      <c r="D44" s="65">
        <v>45750.795983796299</v>
      </c>
      <c r="E44" s="65">
        <v>45750.859583333331</v>
      </c>
      <c r="F44" s="65">
        <v>45750.692916666667</v>
      </c>
      <c r="G44" t="s">
        <v>134</v>
      </c>
      <c r="I44">
        <v>1</v>
      </c>
      <c r="J44" t="s">
        <v>669</v>
      </c>
      <c r="R44" t="s">
        <v>670</v>
      </c>
      <c r="S44" t="s">
        <v>671</v>
      </c>
      <c r="T44" t="s">
        <v>672</v>
      </c>
      <c r="U44" t="s">
        <v>673</v>
      </c>
      <c r="V44" t="s">
        <v>674</v>
      </c>
      <c r="W44" t="s">
        <v>675</v>
      </c>
      <c r="X44" t="s">
        <v>676</v>
      </c>
      <c r="AA44" t="s">
        <v>677</v>
      </c>
      <c r="AB44" t="s">
        <v>678</v>
      </c>
    </row>
    <row r="45" spans="1:30" x14ac:dyDescent="0.25">
      <c r="A45">
        <v>115542</v>
      </c>
      <c r="B45">
        <v>11199416</v>
      </c>
      <c r="C45">
        <v>576362</v>
      </c>
      <c r="D45" s="65">
        <v>45751.900740740741</v>
      </c>
      <c r="E45" s="65">
        <v>45751.964814814812</v>
      </c>
      <c r="F45" s="65">
        <v>45751.798148148147</v>
      </c>
      <c r="G45" t="s">
        <v>135</v>
      </c>
      <c r="I45">
        <v>1</v>
      </c>
      <c r="J45" t="s">
        <v>679</v>
      </c>
      <c r="N45" t="s">
        <v>680</v>
      </c>
      <c r="O45" t="s">
        <v>681</v>
      </c>
      <c r="Q45" t="s">
        <v>682</v>
      </c>
      <c r="R45" t="s">
        <v>683</v>
      </c>
      <c r="T45" t="s">
        <v>684</v>
      </c>
      <c r="U45" t="s">
        <v>685</v>
      </c>
      <c r="V45" t="s">
        <v>686</v>
      </c>
      <c r="X45" t="s">
        <v>687</v>
      </c>
      <c r="Y45" t="s">
        <v>688</v>
      </c>
      <c r="AA45" t="s">
        <v>689</v>
      </c>
      <c r="AB45" t="s">
        <v>690</v>
      </c>
    </row>
    <row r="46" spans="1:30" x14ac:dyDescent="0.25">
      <c r="A46">
        <v>115542</v>
      </c>
      <c r="B46">
        <v>11171044</v>
      </c>
      <c r="C46">
        <v>353178</v>
      </c>
      <c r="D46" s="65">
        <v>45731.557442129626</v>
      </c>
      <c r="E46" s="65">
        <v>45752.505868055552</v>
      </c>
      <c r="F46" s="65">
        <v>45752.339201388888</v>
      </c>
      <c r="G46" t="s">
        <v>136</v>
      </c>
      <c r="I46">
        <v>1</v>
      </c>
      <c r="J46" t="s">
        <v>691</v>
      </c>
      <c r="R46" t="s">
        <v>692</v>
      </c>
      <c r="S46" t="s">
        <v>693</v>
      </c>
      <c r="T46" t="s">
        <v>694</v>
      </c>
      <c r="U46" t="s">
        <v>695</v>
      </c>
    </row>
    <row r="47" spans="1:30" x14ac:dyDescent="0.25">
      <c r="A47">
        <v>115542</v>
      </c>
      <c r="B47">
        <v>11199643</v>
      </c>
      <c r="C47">
        <v>171370</v>
      </c>
      <c r="D47" s="65">
        <v>45752.602824074071</v>
      </c>
      <c r="E47" s="65">
        <v>45752.672881944447</v>
      </c>
      <c r="F47" s="65">
        <v>45752.506215277775</v>
      </c>
      <c r="G47" t="s">
        <v>137</v>
      </c>
      <c r="I47">
        <v>1</v>
      </c>
      <c r="J47" t="s">
        <v>696</v>
      </c>
      <c r="K47" t="s">
        <v>697</v>
      </c>
      <c r="M47" t="s">
        <v>698</v>
      </c>
      <c r="O47" t="s">
        <v>699</v>
      </c>
      <c r="Q47" t="s">
        <v>700</v>
      </c>
      <c r="R47" t="s">
        <v>701</v>
      </c>
      <c r="S47" t="s">
        <v>702</v>
      </c>
      <c r="T47" t="s">
        <v>703</v>
      </c>
      <c r="U47" t="s">
        <v>704</v>
      </c>
    </row>
    <row r="48" spans="1:30" x14ac:dyDescent="0.25">
      <c r="A48">
        <v>115542</v>
      </c>
      <c r="B48">
        <v>11295905</v>
      </c>
      <c r="C48">
        <v>690144</v>
      </c>
      <c r="D48" s="65">
        <v>45752.664664351854</v>
      </c>
      <c r="E48" s="65">
        <v>45752.767511574071</v>
      </c>
      <c r="F48" s="65">
        <v>45752.600844907407</v>
      </c>
      <c r="G48" t="s">
        <v>138</v>
      </c>
      <c r="I48">
        <v>1</v>
      </c>
      <c r="J48" t="s">
        <v>705</v>
      </c>
      <c r="K48" t="s">
        <v>706</v>
      </c>
      <c r="O48" t="s">
        <v>707</v>
      </c>
      <c r="Q48" t="s">
        <v>708</v>
      </c>
      <c r="R48" t="s">
        <v>709</v>
      </c>
      <c r="T48" t="s">
        <v>710</v>
      </c>
      <c r="U48" t="s">
        <v>711</v>
      </c>
      <c r="V48" t="s">
        <v>712</v>
      </c>
      <c r="W48" t="s">
        <v>713</v>
      </c>
      <c r="X48" t="s">
        <v>714</v>
      </c>
      <c r="Y48" t="s">
        <v>715</v>
      </c>
      <c r="AA48" t="s">
        <v>716</v>
      </c>
      <c r="AB48" t="s">
        <v>717</v>
      </c>
    </row>
    <row r="49" spans="1:30" x14ac:dyDescent="0.25">
      <c r="A49">
        <v>115542</v>
      </c>
      <c r="B49">
        <v>11199745</v>
      </c>
      <c r="C49">
        <v>249719</v>
      </c>
      <c r="D49" s="65">
        <v>45745.569178240738</v>
      </c>
      <c r="E49" s="65">
        <v>45752.94798611111</v>
      </c>
      <c r="F49" s="65">
        <v>45752.781319444446</v>
      </c>
      <c r="G49" t="s">
        <v>139</v>
      </c>
      <c r="I49">
        <v>1</v>
      </c>
      <c r="J49" t="s">
        <v>718</v>
      </c>
      <c r="K49" t="s">
        <v>719</v>
      </c>
      <c r="N49" t="s">
        <v>720</v>
      </c>
      <c r="R49" t="s">
        <v>721</v>
      </c>
      <c r="T49" t="s">
        <v>722</v>
      </c>
      <c r="U49" t="s">
        <v>723</v>
      </c>
      <c r="V49" t="s">
        <v>724</v>
      </c>
      <c r="X49" t="s">
        <v>725</v>
      </c>
      <c r="AC49" t="s">
        <v>726</v>
      </c>
    </row>
    <row r="50" spans="1:30" x14ac:dyDescent="0.25">
      <c r="A50">
        <v>115542</v>
      </c>
      <c r="B50">
        <v>11199796</v>
      </c>
      <c r="C50">
        <v>328799</v>
      </c>
      <c r="D50" s="65">
        <v>45753.008530092593</v>
      </c>
      <c r="E50" s="65">
        <v>45753.065567129626</v>
      </c>
      <c r="F50" s="65">
        <v>45752.898900462962</v>
      </c>
      <c r="G50" t="s">
        <v>140</v>
      </c>
      <c r="I50">
        <v>1</v>
      </c>
      <c r="J50" t="s">
        <v>727</v>
      </c>
      <c r="K50" t="s">
        <v>728</v>
      </c>
      <c r="M50" t="s">
        <v>729</v>
      </c>
      <c r="N50" t="s">
        <v>730</v>
      </c>
      <c r="O50" t="s">
        <v>731</v>
      </c>
      <c r="P50" t="s">
        <v>732</v>
      </c>
      <c r="R50" t="s">
        <v>733</v>
      </c>
      <c r="T50" t="s">
        <v>734</v>
      </c>
      <c r="U50" t="s">
        <v>735</v>
      </c>
      <c r="V50" t="s">
        <v>736</v>
      </c>
      <c r="W50" t="s">
        <v>737</v>
      </c>
      <c r="X50" t="s">
        <v>738</v>
      </c>
      <c r="AC50" t="s">
        <v>739</v>
      </c>
    </row>
    <row r="51" spans="1:30" x14ac:dyDescent="0.25">
      <c r="A51">
        <v>115542</v>
      </c>
      <c r="B51">
        <v>11199721</v>
      </c>
      <c r="C51">
        <v>209472</v>
      </c>
      <c r="D51" s="65">
        <v>45753.046863425923</v>
      </c>
      <c r="E51" s="65">
        <v>45753.075300925928</v>
      </c>
      <c r="F51" s="65">
        <v>45752.908634259256</v>
      </c>
      <c r="G51" t="s">
        <v>141</v>
      </c>
      <c r="I51">
        <v>1</v>
      </c>
      <c r="J51" t="s">
        <v>740</v>
      </c>
      <c r="M51" t="s">
        <v>741</v>
      </c>
      <c r="N51" t="s">
        <v>742</v>
      </c>
      <c r="O51" t="s">
        <v>743</v>
      </c>
      <c r="Q51" t="s">
        <v>744</v>
      </c>
      <c r="R51" t="s">
        <v>745</v>
      </c>
      <c r="S51" t="s">
        <v>746</v>
      </c>
      <c r="T51" t="s">
        <v>747</v>
      </c>
      <c r="U51" t="s">
        <v>748</v>
      </c>
      <c r="V51" t="s">
        <v>749</v>
      </c>
      <c r="X51" t="s">
        <v>750</v>
      </c>
      <c r="Y51" t="s">
        <v>751</v>
      </c>
      <c r="Z51" t="s">
        <v>752</v>
      </c>
      <c r="AA51" t="s">
        <v>753</v>
      </c>
      <c r="AB51" t="s">
        <v>754</v>
      </c>
    </row>
    <row r="52" spans="1:30" x14ac:dyDescent="0.25">
      <c r="A52">
        <v>115542</v>
      </c>
      <c r="B52">
        <v>11199784</v>
      </c>
      <c r="C52">
        <v>324271</v>
      </c>
      <c r="D52" s="65">
        <v>45752.032569444447</v>
      </c>
      <c r="E52" s="65">
        <v>45753.211956018517</v>
      </c>
      <c r="F52" s="65">
        <v>45753.045289351852</v>
      </c>
      <c r="G52" t="s">
        <v>142</v>
      </c>
      <c r="I52">
        <v>1</v>
      </c>
      <c r="J52" t="s">
        <v>755</v>
      </c>
      <c r="O52" t="s">
        <v>756</v>
      </c>
      <c r="Q52" t="s">
        <v>757</v>
      </c>
      <c r="R52" t="s">
        <v>758</v>
      </c>
      <c r="S52" t="s">
        <v>759</v>
      </c>
      <c r="T52" t="s">
        <v>760</v>
      </c>
      <c r="U52" t="s">
        <v>761</v>
      </c>
      <c r="V52" t="s">
        <v>762</v>
      </c>
      <c r="W52" t="s">
        <v>763</v>
      </c>
      <c r="X52" t="s">
        <v>764</v>
      </c>
      <c r="Y52" t="s">
        <v>765</v>
      </c>
      <c r="AC52" t="s">
        <v>766</v>
      </c>
    </row>
    <row r="53" spans="1:30" x14ac:dyDescent="0.25">
      <c r="A53">
        <v>115542</v>
      </c>
      <c r="B53">
        <v>11199613</v>
      </c>
      <c r="C53">
        <v>662590</v>
      </c>
      <c r="D53" s="65">
        <v>45753.046053240738</v>
      </c>
      <c r="E53" s="65">
        <v>45753.225393518522</v>
      </c>
      <c r="F53" s="65">
        <v>45753.05872685185</v>
      </c>
      <c r="G53" t="s">
        <v>143</v>
      </c>
      <c r="I53">
        <v>1</v>
      </c>
      <c r="J53" t="s">
        <v>767</v>
      </c>
      <c r="R53" t="s">
        <v>768</v>
      </c>
      <c r="T53" t="s">
        <v>769</v>
      </c>
      <c r="U53" t="s">
        <v>770</v>
      </c>
      <c r="V53" t="s">
        <v>771</v>
      </c>
      <c r="X53" t="s">
        <v>772</v>
      </c>
      <c r="Z53" t="s">
        <v>773</v>
      </c>
      <c r="AA53" t="s">
        <v>774</v>
      </c>
      <c r="AB53" t="s">
        <v>775</v>
      </c>
    </row>
    <row r="54" spans="1:30" x14ac:dyDescent="0.25">
      <c r="A54">
        <v>115542</v>
      </c>
      <c r="B54">
        <v>11199651</v>
      </c>
      <c r="C54">
        <v>175450</v>
      </c>
      <c r="D54" s="65">
        <v>45753.761655092596</v>
      </c>
      <c r="E54" s="65">
        <v>45753.856782407405</v>
      </c>
      <c r="F54" s="65">
        <v>45753.690115740741</v>
      </c>
      <c r="G54" t="s">
        <v>144</v>
      </c>
      <c r="I54">
        <v>1</v>
      </c>
      <c r="J54" t="s">
        <v>776</v>
      </c>
      <c r="N54" t="s">
        <v>777</v>
      </c>
      <c r="R54" t="s">
        <v>778</v>
      </c>
      <c r="S54" t="s">
        <v>779</v>
      </c>
      <c r="T54" t="s">
        <v>780</v>
      </c>
      <c r="U54" t="s">
        <v>781</v>
      </c>
      <c r="V54" t="s">
        <v>782</v>
      </c>
      <c r="X54" t="s">
        <v>783</v>
      </c>
      <c r="Y54" t="s">
        <v>784</v>
      </c>
      <c r="AA54" t="s">
        <v>785</v>
      </c>
      <c r="AB54" t="s">
        <v>786</v>
      </c>
      <c r="AC54" t="s">
        <v>787</v>
      </c>
    </row>
    <row r="55" spans="1:30" x14ac:dyDescent="0.25">
      <c r="A55">
        <v>115542</v>
      </c>
      <c r="B55">
        <v>11199510</v>
      </c>
      <c r="C55">
        <v>133221</v>
      </c>
      <c r="D55" s="65">
        <v>45753.923738425925</v>
      </c>
      <c r="E55" s="65">
        <v>45753.937916666669</v>
      </c>
      <c r="F55" s="65">
        <v>45753.771249999998</v>
      </c>
      <c r="G55" t="s">
        <v>145</v>
      </c>
      <c r="I55">
        <v>1</v>
      </c>
      <c r="J55" t="s">
        <v>788</v>
      </c>
      <c r="R55" t="s">
        <v>789</v>
      </c>
      <c r="T55" t="s">
        <v>790</v>
      </c>
      <c r="U55" t="s">
        <v>791</v>
      </c>
      <c r="AD55" t="s">
        <v>792</v>
      </c>
    </row>
    <row r="56" spans="1:30" x14ac:dyDescent="0.25">
      <c r="A56">
        <v>115542</v>
      </c>
      <c r="B56">
        <v>11199326</v>
      </c>
      <c r="C56">
        <v>540661</v>
      </c>
      <c r="D56" s="65">
        <v>45754.23951388889</v>
      </c>
      <c r="E56" s="65">
        <v>45754.280752314815</v>
      </c>
      <c r="F56" s="65">
        <v>45754.114085648151</v>
      </c>
      <c r="G56" t="s">
        <v>146</v>
      </c>
      <c r="I56">
        <v>1</v>
      </c>
      <c r="J56" t="s">
        <v>793</v>
      </c>
      <c r="R56" t="s">
        <v>794</v>
      </c>
      <c r="T56" t="s">
        <v>795</v>
      </c>
      <c r="U56" t="s">
        <v>796</v>
      </c>
    </row>
    <row r="57" spans="1:30" x14ac:dyDescent="0.25">
      <c r="A57">
        <v>115542</v>
      </c>
      <c r="B57">
        <v>11199374</v>
      </c>
      <c r="C57">
        <v>9216</v>
      </c>
      <c r="D57" s="65">
        <v>45755.663263888891</v>
      </c>
      <c r="E57" s="65">
        <v>45755.68409722222</v>
      </c>
      <c r="F57" s="65">
        <v>45755.517430555556</v>
      </c>
      <c r="G57" t="s">
        <v>147</v>
      </c>
      <c r="I57">
        <v>1</v>
      </c>
      <c r="J57" t="s">
        <v>797</v>
      </c>
      <c r="O57" t="s">
        <v>798</v>
      </c>
      <c r="Q57" t="s">
        <v>799</v>
      </c>
      <c r="R57" t="s">
        <v>800</v>
      </c>
      <c r="S57" t="s">
        <v>801</v>
      </c>
      <c r="T57" t="s">
        <v>296</v>
      </c>
      <c r="U57" t="s">
        <v>802</v>
      </c>
      <c r="V57" t="s">
        <v>803</v>
      </c>
      <c r="X57" t="s">
        <v>804</v>
      </c>
      <c r="Y57" t="s">
        <v>805</v>
      </c>
    </row>
    <row r="58" spans="1:30" x14ac:dyDescent="0.25">
      <c r="A58">
        <v>115542</v>
      </c>
      <c r="B58">
        <v>11349468</v>
      </c>
      <c r="C58">
        <v>73273</v>
      </c>
      <c r="D58" s="65">
        <v>45756.514282407406</v>
      </c>
      <c r="E58" s="65">
        <v>45756.522731481484</v>
      </c>
      <c r="F58" s="65">
        <v>45756.356064814812</v>
      </c>
      <c r="G58" t="s">
        <v>148</v>
      </c>
      <c r="I58">
        <v>1</v>
      </c>
      <c r="J58" t="s">
        <v>806</v>
      </c>
      <c r="O58" t="s">
        <v>807</v>
      </c>
      <c r="Q58" t="s">
        <v>808</v>
      </c>
      <c r="R58" t="s">
        <v>809</v>
      </c>
      <c r="T58" t="s">
        <v>810</v>
      </c>
      <c r="U58" t="s">
        <v>811</v>
      </c>
      <c r="AD58" t="s">
        <v>494</v>
      </c>
    </row>
    <row r="59" spans="1:30" x14ac:dyDescent="0.25">
      <c r="A59">
        <v>115542</v>
      </c>
      <c r="B59">
        <v>11350040</v>
      </c>
      <c r="C59">
        <v>592190</v>
      </c>
      <c r="D59" s="65">
        <v>45756.53869212963</v>
      </c>
      <c r="E59" s="65">
        <v>45756.54105324074</v>
      </c>
      <c r="F59" s="65">
        <v>45756.374386574076</v>
      </c>
      <c r="G59" t="s">
        <v>149</v>
      </c>
      <c r="I59">
        <v>1</v>
      </c>
      <c r="J59" t="s">
        <v>812</v>
      </c>
      <c r="K59" t="s">
        <v>813</v>
      </c>
      <c r="M59" t="s">
        <v>814</v>
      </c>
      <c r="O59" t="s">
        <v>815</v>
      </c>
      <c r="Q59" t="s">
        <v>816</v>
      </c>
      <c r="R59" t="s">
        <v>817</v>
      </c>
      <c r="S59" t="s">
        <v>818</v>
      </c>
      <c r="T59" t="s">
        <v>819</v>
      </c>
      <c r="U59" t="s">
        <v>820</v>
      </c>
      <c r="V59" t="s">
        <v>821</v>
      </c>
      <c r="X59" t="s">
        <v>822</v>
      </c>
      <c r="Y59" t="s">
        <v>823</v>
      </c>
      <c r="AA59" t="s">
        <v>824</v>
      </c>
      <c r="AB59" t="s">
        <v>825</v>
      </c>
      <c r="AC59" t="s">
        <v>826</v>
      </c>
    </row>
    <row r="60" spans="1:30" x14ac:dyDescent="0.25">
      <c r="A60">
        <v>115542</v>
      </c>
      <c r="B60">
        <v>11349998</v>
      </c>
      <c r="C60">
        <v>705844</v>
      </c>
      <c r="D60" s="65">
        <v>45756.482442129629</v>
      </c>
      <c r="E60" s="65">
        <v>45756.559398148151</v>
      </c>
      <c r="F60" s="65">
        <v>45756.392731481479</v>
      </c>
      <c r="G60" t="s">
        <v>150</v>
      </c>
      <c r="I60">
        <v>1</v>
      </c>
      <c r="J60" t="s">
        <v>827</v>
      </c>
      <c r="M60" t="s">
        <v>828</v>
      </c>
      <c r="R60" t="s">
        <v>829</v>
      </c>
      <c r="S60" t="s">
        <v>830</v>
      </c>
      <c r="T60" t="s">
        <v>831</v>
      </c>
      <c r="U60" t="s">
        <v>832</v>
      </c>
      <c r="V60" t="s">
        <v>833</v>
      </c>
      <c r="W60" t="s">
        <v>834</v>
      </c>
      <c r="X60" t="s">
        <v>835</v>
      </c>
      <c r="Y60" t="s">
        <v>836</v>
      </c>
      <c r="Z60" t="s">
        <v>837</v>
      </c>
      <c r="AC60" t="s">
        <v>838</v>
      </c>
    </row>
    <row r="61" spans="1:30" x14ac:dyDescent="0.25">
      <c r="A61">
        <v>115542</v>
      </c>
      <c r="B61">
        <v>11349772</v>
      </c>
      <c r="C61">
        <v>181544</v>
      </c>
      <c r="D61" s="65">
        <v>45756.596365740741</v>
      </c>
      <c r="E61" s="65">
        <v>45756.616064814814</v>
      </c>
      <c r="F61" s="65">
        <v>45756.44939814815</v>
      </c>
      <c r="G61" t="s">
        <v>151</v>
      </c>
      <c r="I61">
        <v>1</v>
      </c>
      <c r="J61" t="s">
        <v>839</v>
      </c>
      <c r="R61" t="s">
        <v>840</v>
      </c>
      <c r="T61" t="s">
        <v>841</v>
      </c>
      <c r="U61" t="s">
        <v>842</v>
      </c>
      <c r="V61" t="s">
        <v>843</v>
      </c>
      <c r="X61" t="s">
        <v>844</v>
      </c>
      <c r="Y61" t="s">
        <v>845</v>
      </c>
    </row>
    <row r="62" spans="1:30" x14ac:dyDescent="0.25">
      <c r="A62">
        <v>115542</v>
      </c>
      <c r="B62">
        <v>11349309</v>
      </c>
      <c r="C62">
        <v>30335</v>
      </c>
      <c r="D62" s="65">
        <v>45756.519525462965</v>
      </c>
      <c r="E62" s="65">
        <v>45756.646724537037</v>
      </c>
      <c r="F62" s="65">
        <v>45756.480057870373</v>
      </c>
      <c r="G62" t="s">
        <v>152</v>
      </c>
      <c r="I62">
        <v>1</v>
      </c>
      <c r="J62" t="s">
        <v>846</v>
      </c>
      <c r="K62" t="s">
        <v>847</v>
      </c>
      <c r="M62" t="s">
        <v>848</v>
      </c>
      <c r="O62" t="s">
        <v>849</v>
      </c>
      <c r="Q62" t="s">
        <v>850</v>
      </c>
      <c r="R62" t="s">
        <v>851</v>
      </c>
      <c r="S62" t="s">
        <v>852</v>
      </c>
      <c r="T62" t="s">
        <v>853</v>
      </c>
      <c r="U62" t="s">
        <v>296</v>
      </c>
      <c r="V62" t="s">
        <v>854</v>
      </c>
      <c r="X62" t="s">
        <v>855</v>
      </c>
      <c r="Y62" t="s">
        <v>856</v>
      </c>
      <c r="Z62" t="s">
        <v>857</v>
      </c>
      <c r="AA62" t="s">
        <v>858</v>
      </c>
      <c r="AB62" t="s">
        <v>859</v>
      </c>
    </row>
    <row r="63" spans="1:30" x14ac:dyDescent="0.25">
      <c r="A63">
        <v>115542</v>
      </c>
      <c r="B63">
        <v>11349438</v>
      </c>
      <c r="C63">
        <v>288560</v>
      </c>
      <c r="D63" s="65">
        <v>45756.503240740742</v>
      </c>
      <c r="E63" s="65">
        <v>45756.661238425928</v>
      </c>
      <c r="F63" s="65">
        <v>45756.494571759256</v>
      </c>
      <c r="G63" t="s">
        <v>153</v>
      </c>
      <c r="I63">
        <v>1</v>
      </c>
      <c r="J63" t="s">
        <v>860</v>
      </c>
      <c r="R63" t="s">
        <v>861</v>
      </c>
      <c r="S63" t="s">
        <v>862</v>
      </c>
      <c r="T63" t="s">
        <v>863</v>
      </c>
      <c r="U63" t="s">
        <v>864</v>
      </c>
    </row>
    <row r="64" spans="1:30" x14ac:dyDescent="0.25">
      <c r="A64">
        <v>115542</v>
      </c>
      <c r="B64">
        <v>11350014</v>
      </c>
      <c r="C64">
        <v>706975</v>
      </c>
      <c r="D64" s="65">
        <v>45756.570740740739</v>
      </c>
      <c r="E64" s="65">
        <v>45756.664814814816</v>
      </c>
      <c r="F64" s="65">
        <v>45756.498148148145</v>
      </c>
      <c r="G64" t="s">
        <v>154</v>
      </c>
      <c r="I64">
        <v>1</v>
      </c>
      <c r="J64" t="s">
        <v>865</v>
      </c>
      <c r="R64" t="s">
        <v>866</v>
      </c>
      <c r="T64" t="s">
        <v>867</v>
      </c>
      <c r="U64" t="s">
        <v>868</v>
      </c>
      <c r="V64" t="s">
        <v>869</v>
      </c>
      <c r="X64" t="s">
        <v>870</v>
      </c>
      <c r="Y64" t="s">
        <v>871</v>
      </c>
      <c r="Z64" t="s">
        <v>872</v>
      </c>
      <c r="AA64" t="s">
        <v>873</v>
      </c>
      <c r="AB64" t="s">
        <v>874</v>
      </c>
      <c r="AC64" t="s">
        <v>875</v>
      </c>
    </row>
    <row r="65" spans="1:30" x14ac:dyDescent="0.25">
      <c r="A65">
        <v>115542</v>
      </c>
      <c r="B65">
        <v>11349792</v>
      </c>
      <c r="C65">
        <v>680167</v>
      </c>
      <c r="D65" s="65">
        <v>45756.638414351852</v>
      </c>
      <c r="E65" s="65">
        <v>45756.674074074072</v>
      </c>
      <c r="F65" s="65">
        <v>45756.507407407407</v>
      </c>
      <c r="G65" t="s">
        <v>155</v>
      </c>
      <c r="I65">
        <v>1</v>
      </c>
      <c r="J65" t="s">
        <v>876</v>
      </c>
      <c r="M65" t="s">
        <v>877</v>
      </c>
      <c r="N65" t="s">
        <v>878</v>
      </c>
      <c r="O65" t="s">
        <v>879</v>
      </c>
      <c r="Q65" t="s">
        <v>880</v>
      </c>
      <c r="R65" t="s">
        <v>881</v>
      </c>
      <c r="S65" t="s">
        <v>882</v>
      </c>
      <c r="T65" t="s">
        <v>883</v>
      </c>
      <c r="U65" t="s">
        <v>884</v>
      </c>
    </row>
    <row r="66" spans="1:30" x14ac:dyDescent="0.25">
      <c r="A66">
        <v>115542</v>
      </c>
      <c r="B66">
        <v>11349874</v>
      </c>
      <c r="C66">
        <v>522499</v>
      </c>
      <c r="D66" s="65">
        <v>45756.666527777779</v>
      </c>
      <c r="E66" s="65">
        <v>45756.674131944441</v>
      </c>
      <c r="F66" s="65">
        <v>45756.507465277777</v>
      </c>
      <c r="G66" t="s">
        <v>156</v>
      </c>
      <c r="I66">
        <v>1</v>
      </c>
      <c r="J66" t="s">
        <v>885</v>
      </c>
      <c r="R66" t="s">
        <v>886</v>
      </c>
      <c r="T66" t="s">
        <v>887</v>
      </c>
      <c r="U66" t="s">
        <v>888</v>
      </c>
    </row>
    <row r="67" spans="1:30" x14ac:dyDescent="0.25">
      <c r="A67">
        <v>115542</v>
      </c>
      <c r="B67">
        <v>11349756</v>
      </c>
      <c r="C67">
        <v>667786</v>
      </c>
      <c r="D67" s="65">
        <v>45756.535555555558</v>
      </c>
      <c r="E67" s="65">
        <v>45756.739965277775</v>
      </c>
      <c r="F67" s="65">
        <v>45756.573298611111</v>
      </c>
      <c r="G67" t="s">
        <v>157</v>
      </c>
      <c r="I67">
        <v>1</v>
      </c>
      <c r="J67" t="s">
        <v>889</v>
      </c>
      <c r="K67" t="s">
        <v>890</v>
      </c>
      <c r="M67" t="s">
        <v>891</v>
      </c>
      <c r="N67" t="s">
        <v>892</v>
      </c>
      <c r="O67" t="s">
        <v>893</v>
      </c>
      <c r="Q67" t="s">
        <v>894</v>
      </c>
      <c r="R67" t="s">
        <v>895</v>
      </c>
      <c r="S67" t="s">
        <v>896</v>
      </c>
      <c r="T67" t="s">
        <v>897</v>
      </c>
      <c r="U67" t="s">
        <v>898</v>
      </c>
      <c r="V67" t="s">
        <v>899</v>
      </c>
      <c r="W67" t="s">
        <v>900</v>
      </c>
      <c r="X67" t="s">
        <v>901</v>
      </c>
      <c r="Y67" t="s">
        <v>902</v>
      </c>
      <c r="Z67" t="s">
        <v>903</v>
      </c>
      <c r="AA67" t="s">
        <v>904</v>
      </c>
      <c r="AB67" t="s">
        <v>905</v>
      </c>
      <c r="AC67" t="s">
        <v>906</v>
      </c>
    </row>
    <row r="68" spans="1:30" x14ac:dyDescent="0.25">
      <c r="A68">
        <v>115542</v>
      </c>
      <c r="B68">
        <v>11349819</v>
      </c>
      <c r="C68">
        <v>187777</v>
      </c>
      <c r="D68" s="65">
        <v>45756.765277777777</v>
      </c>
      <c r="E68" s="65">
        <v>45756.84233796296</v>
      </c>
      <c r="F68" s="65">
        <v>45756.675671296296</v>
      </c>
      <c r="G68" t="s">
        <v>158</v>
      </c>
      <c r="I68">
        <v>1</v>
      </c>
      <c r="J68" t="s">
        <v>907</v>
      </c>
      <c r="K68" t="s">
        <v>908</v>
      </c>
      <c r="R68" t="s">
        <v>909</v>
      </c>
      <c r="T68" t="s">
        <v>910</v>
      </c>
      <c r="U68" t="s">
        <v>911</v>
      </c>
      <c r="V68" t="s">
        <v>912</v>
      </c>
      <c r="W68" t="s">
        <v>913</v>
      </c>
      <c r="X68" t="s">
        <v>914</v>
      </c>
      <c r="Z68" t="s">
        <v>915</v>
      </c>
      <c r="AC68" t="s">
        <v>916</v>
      </c>
    </row>
    <row r="69" spans="1:30" x14ac:dyDescent="0.25">
      <c r="A69">
        <v>115542</v>
      </c>
      <c r="B69">
        <v>11349930</v>
      </c>
      <c r="C69">
        <v>550138</v>
      </c>
      <c r="D69" s="65">
        <v>45756.689131944448</v>
      </c>
      <c r="E69" s="65">
        <v>45756.852476851855</v>
      </c>
      <c r="F69" s="65">
        <v>45756.685810185183</v>
      </c>
      <c r="G69" t="s">
        <v>159</v>
      </c>
      <c r="I69">
        <v>1</v>
      </c>
      <c r="J69" t="s">
        <v>917</v>
      </c>
      <c r="M69" t="s">
        <v>918</v>
      </c>
      <c r="N69" t="s">
        <v>919</v>
      </c>
      <c r="O69" t="s">
        <v>920</v>
      </c>
      <c r="Q69" t="s">
        <v>921</v>
      </c>
      <c r="R69" t="s">
        <v>919</v>
      </c>
      <c r="S69" t="s">
        <v>919</v>
      </c>
      <c r="T69" t="s">
        <v>922</v>
      </c>
      <c r="U69" t="s">
        <v>923</v>
      </c>
      <c r="V69" t="s">
        <v>924</v>
      </c>
      <c r="W69" t="s">
        <v>919</v>
      </c>
      <c r="X69" t="s">
        <v>919</v>
      </c>
      <c r="Y69" t="s">
        <v>925</v>
      </c>
      <c r="AA69" t="s">
        <v>926</v>
      </c>
      <c r="AB69" t="s">
        <v>927</v>
      </c>
      <c r="AC69" t="s">
        <v>928</v>
      </c>
      <c r="AD69" t="s">
        <v>929</v>
      </c>
    </row>
    <row r="70" spans="1:30" x14ac:dyDescent="0.25">
      <c r="A70">
        <v>115542</v>
      </c>
      <c r="B70">
        <v>11349262</v>
      </c>
      <c r="C70">
        <v>199883</v>
      </c>
      <c r="D70" s="65">
        <v>45756.790219907409</v>
      </c>
      <c r="E70" s="65">
        <v>45756.869027777779</v>
      </c>
      <c r="F70" s="65">
        <v>45756.702361111114</v>
      </c>
      <c r="G70" t="s">
        <v>160</v>
      </c>
      <c r="I70">
        <v>1</v>
      </c>
      <c r="J70" t="s">
        <v>930</v>
      </c>
      <c r="R70" t="s">
        <v>931</v>
      </c>
      <c r="T70" t="s">
        <v>932</v>
      </c>
      <c r="U70" t="s">
        <v>933</v>
      </c>
      <c r="V70" t="s">
        <v>934</v>
      </c>
      <c r="X70" t="s">
        <v>935</v>
      </c>
    </row>
    <row r="71" spans="1:30" x14ac:dyDescent="0.25">
      <c r="A71">
        <v>115542</v>
      </c>
      <c r="B71">
        <v>11350022</v>
      </c>
      <c r="C71">
        <v>581032</v>
      </c>
      <c r="D71" s="65">
        <v>45756.890763888892</v>
      </c>
      <c r="E71" s="65">
        <v>45756.909467592595</v>
      </c>
      <c r="F71" s="65">
        <v>45756.742800925924</v>
      </c>
      <c r="G71" t="s">
        <v>161</v>
      </c>
      <c r="I71">
        <v>1</v>
      </c>
      <c r="J71" t="s">
        <v>936</v>
      </c>
      <c r="M71" t="s">
        <v>937</v>
      </c>
      <c r="R71" t="s">
        <v>645</v>
      </c>
      <c r="T71" t="s">
        <v>645</v>
      </c>
      <c r="U71" t="s">
        <v>888</v>
      </c>
      <c r="V71" t="s">
        <v>938</v>
      </c>
      <c r="X71" t="s">
        <v>939</v>
      </c>
    </row>
    <row r="72" spans="1:30" x14ac:dyDescent="0.25">
      <c r="A72">
        <v>115542</v>
      </c>
      <c r="B72">
        <v>11349524</v>
      </c>
      <c r="C72">
        <v>335206</v>
      </c>
      <c r="D72" s="65">
        <v>45756.904664351852</v>
      </c>
      <c r="E72" s="65">
        <v>45756.926319444443</v>
      </c>
      <c r="F72" s="65">
        <v>45756.759652777779</v>
      </c>
      <c r="G72" t="s">
        <v>162</v>
      </c>
      <c r="I72">
        <v>1</v>
      </c>
      <c r="J72" t="s">
        <v>940</v>
      </c>
      <c r="O72" t="s">
        <v>941</v>
      </c>
      <c r="P72" t="s">
        <v>942</v>
      </c>
      <c r="R72" t="s">
        <v>943</v>
      </c>
      <c r="S72" t="s">
        <v>944</v>
      </c>
      <c r="T72" t="s">
        <v>945</v>
      </c>
      <c r="U72" t="s">
        <v>946</v>
      </c>
    </row>
    <row r="73" spans="1:30" x14ac:dyDescent="0.25">
      <c r="A73">
        <v>115542</v>
      </c>
      <c r="B73">
        <v>11349320</v>
      </c>
      <c r="C73">
        <v>48300</v>
      </c>
      <c r="D73" s="65">
        <v>45756.885462962964</v>
      </c>
      <c r="E73" s="65">
        <v>45756.943020833336</v>
      </c>
      <c r="F73" s="65">
        <v>45756.776354166665</v>
      </c>
      <c r="G73" t="s">
        <v>163</v>
      </c>
      <c r="I73">
        <v>1</v>
      </c>
      <c r="J73" t="s">
        <v>947</v>
      </c>
      <c r="R73" t="s">
        <v>948</v>
      </c>
      <c r="T73" t="s">
        <v>949</v>
      </c>
      <c r="U73" t="s">
        <v>950</v>
      </c>
      <c r="V73" t="s">
        <v>951</v>
      </c>
      <c r="X73" t="s">
        <v>952</v>
      </c>
      <c r="AC73" t="s">
        <v>953</v>
      </c>
    </row>
    <row r="74" spans="1:30" x14ac:dyDescent="0.25">
      <c r="A74">
        <v>115542</v>
      </c>
      <c r="B74">
        <v>11349868</v>
      </c>
      <c r="C74">
        <v>519838</v>
      </c>
      <c r="D74" s="65">
        <v>45756.934328703705</v>
      </c>
      <c r="E74" s="65">
        <v>45756.954976851855</v>
      </c>
      <c r="F74" s="65">
        <v>45756.788310185184</v>
      </c>
      <c r="G74" t="s">
        <v>164</v>
      </c>
      <c r="I74">
        <v>1</v>
      </c>
      <c r="J74" t="s">
        <v>954</v>
      </c>
      <c r="R74" t="s">
        <v>955</v>
      </c>
      <c r="S74" t="s">
        <v>956</v>
      </c>
      <c r="T74" t="s">
        <v>957</v>
      </c>
      <c r="U74" t="s">
        <v>958</v>
      </c>
    </row>
    <row r="75" spans="1:30" x14ac:dyDescent="0.25">
      <c r="A75">
        <v>115542</v>
      </c>
      <c r="B75">
        <v>11356536</v>
      </c>
      <c r="C75">
        <v>707418</v>
      </c>
      <c r="D75" s="65">
        <v>45756.904374999998</v>
      </c>
      <c r="E75" s="65">
        <v>45756.991990740738</v>
      </c>
      <c r="F75" s="65">
        <v>45756.825324074074</v>
      </c>
      <c r="H75" t="s">
        <v>165</v>
      </c>
      <c r="I75">
        <v>1</v>
      </c>
      <c r="J75" t="s">
        <v>959</v>
      </c>
      <c r="O75" t="s">
        <v>960</v>
      </c>
      <c r="Q75" t="s">
        <v>961</v>
      </c>
      <c r="R75" t="s">
        <v>962</v>
      </c>
      <c r="S75" t="s">
        <v>963</v>
      </c>
      <c r="T75" t="s">
        <v>964</v>
      </c>
      <c r="U75" t="s">
        <v>965</v>
      </c>
      <c r="AD75" t="s">
        <v>966</v>
      </c>
    </row>
    <row r="76" spans="1:30" x14ac:dyDescent="0.25">
      <c r="A76">
        <v>115542</v>
      </c>
      <c r="B76">
        <v>11349694</v>
      </c>
      <c r="C76">
        <v>440703</v>
      </c>
      <c r="D76" s="65">
        <v>45757.002905092595</v>
      </c>
      <c r="E76" s="65">
        <v>45757.020219907405</v>
      </c>
      <c r="F76" s="65">
        <v>45756.85355324074</v>
      </c>
      <c r="G76" t="s">
        <v>166</v>
      </c>
      <c r="I76">
        <v>1</v>
      </c>
      <c r="J76" t="s">
        <v>967</v>
      </c>
      <c r="O76" t="s">
        <v>967</v>
      </c>
      <c r="Q76" t="s">
        <v>967</v>
      </c>
      <c r="R76" t="s">
        <v>967</v>
      </c>
      <c r="T76" t="s">
        <v>967</v>
      </c>
      <c r="U76" t="s">
        <v>967</v>
      </c>
      <c r="V76" t="s">
        <v>967</v>
      </c>
      <c r="X76" t="s">
        <v>967</v>
      </c>
      <c r="Y76" t="s">
        <v>967</v>
      </c>
      <c r="AD76" t="s">
        <v>967</v>
      </c>
    </row>
    <row r="77" spans="1:30" x14ac:dyDescent="0.25">
      <c r="A77">
        <v>115542</v>
      </c>
      <c r="B77">
        <v>11349894</v>
      </c>
      <c r="C77">
        <v>534886</v>
      </c>
      <c r="D77" s="65">
        <v>45757.111921296295</v>
      </c>
      <c r="E77" s="65">
        <v>45757.129780092589</v>
      </c>
      <c r="F77" s="65">
        <v>45756.963113425925</v>
      </c>
      <c r="G77" t="s">
        <v>167</v>
      </c>
      <c r="I77">
        <v>1</v>
      </c>
      <c r="J77" t="s">
        <v>968</v>
      </c>
      <c r="K77" t="s">
        <v>969</v>
      </c>
      <c r="L77" t="s">
        <v>970</v>
      </c>
      <c r="N77" t="s">
        <v>971</v>
      </c>
      <c r="R77" t="s">
        <v>972</v>
      </c>
      <c r="T77" t="s">
        <v>973</v>
      </c>
      <c r="U77" t="s">
        <v>974</v>
      </c>
      <c r="V77" t="s">
        <v>975</v>
      </c>
      <c r="X77" t="s">
        <v>968</v>
      </c>
      <c r="AA77" t="s">
        <v>976</v>
      </c>
      <c r="AB77" t="s">
        <v>977</v>
      </c>
      <c r="AC77" t="s">
        <v>978</v>
      </c>
      <c r="AD77" t="s">
        <v>979</v>
      </c>
    </row>
    <row r="78" spans="1:30" x14ac:dyDescent="0.25">
      <c r="A78">
        <v>115542</v>
      </c>
      <c r="B78">
        <v>11349651</v>
      </c>
      <c r="C78">
        <v>411636</v>
      </c>
      <c r="D78" s="65">
        <v>45757.380706018521</v>
      </c>
      <c r="E78" s="65">
        <v>45757.410787037035</v>
      </c>
      <c r="F78" s="65">
        <v>45757.244120370371</v>
      </c>
      <c r="G78" t="s">
        <v>168</v>
      </c>
      <c r="I78">
        <v>1</v>
      </c>
      <c r="J78" t="s">
        <v>980</v>
      </c>
      <c r="K78" t="s">
        <v>981</v>
      </c>
      <c r="O78" t="s">
        <v>982</v>
      </c>
      <c r="Q78" t="s">
        <v>983</v>
      </c>
      <c r="R78" t="s">
        <v>984</v>
      </c>
      <c r="T78" t="s">
        <v>985</v>
      </c>
      <c r="U78" t="s">
        <v>986</v>
      </c>
      <c r="V78" t="s">
        <v>987</v>
      </c>
      <c r="W78" t="s">
        <v>988</v>
      </c>
      <c r="X78" t="s">
        <v>989</v>
      </c>
      <c r="Y78" t="s">
        <v>990</v>
      </c>
    </row>
    <row r="79" spans="1:30" x14ac:dyDescent="0.25">
      <c r="A79">
        <v>115542</v>
      </c>
      <c r="B79">
        <v>11349855</v>
      </c>
      <c r="C79">
        <v>518561</v>
      </c>
      <c r="D79" s="65">
        <v>45757.446238425924</v>
      </c>
      <c r="E79" s="65">
        <v>45757.463865740741</v>
      </c>
      <c r="F79" s="65">
        <v>45757.297199074077</v>
      </c>
      <c r="G79" t="s">
        <v>169</v>
      </c>
      <c r="I79">
        <v>1</v>
      </c>
      <c r="J79" t="s">
        <v>991</v>
      </c>
      <c r="M79" t="s">
        <v>992</v>
      </c>
      <c r="N79" t="s">
        <v>993</v>
      </c>
      <c r="O79" t="s">
        <v>994</v>
      </c>
      <c r="P79" t="s">
        <v>995</v>
      </c>
      <c r="R79" t="s">
        <v>996</v>
      </c>
      <c r="S79" t="s">
        <v>997</v>
      </c>
      <c r="T79" t="s">
        <v>998</v>
      </c>
      <c r="U79" t="s">
        <v>999</v>
      </c>
      <c r="AD79" t="s">
        <v>1000</v>
      </c>
    </row>
    <row r="80" spans="1:30" x14ac:dyDescent="0.25">
      <c r="A80">
        <v>115542</v>
      </c>
      <c r="B80">
        <v>11349643</v>
      </c>
      <c r="C80">
        <v>151007</v>
      </c>
      <c r="D80" s="65">
        <v>45757.4919212963</v>
      </c>
      <c r="E80" s="65">
        <v>45757.525706018518</v>
      </c>
      <c r="F80" s="65">
        <v>45757.359039351853</v>
      </c>
      <c r="G80" t="s">
        <v>170</v>
      </c>
      <c r="I80">
        <v>1</v>
      </c>
      <c r="J80" t="s">
        <v>1001</v>
      </c>
      <c r="R80" t="s">
        <v>1002</v>
      </c>
      <c r="T80" t="s">
        <v>1003</v>
      </c>
      <c r="U80" t="s">
        <v>1004</v>
      </c>
      <c r="V80" t="s">
        <v>1005</v>
      </c>
      <c r="X80" t="s">
        <v>1006</v>
      </c>
      <c r="Y80" t="s">
        <v>1007</v>
      </c>
    </row>
    <row r="81" spans="1:30" x14ac:dyDescent="0.25">
      <c r="A81">
        <v>115542</v>
      </c>
      <c r="B81">
        <v>11170872</v>
      </c>
      <c r="C81">
        <v>67836</v>
      </c>
      <c r="D81" s="65">
        <v>45731.565995370373</v>
      </c>
      <c r="E81" s="65">
        <v>45757.553032407406</v>
      </c>
      <c r="F81" s="65">
        <v>45757.386365740742</v>
      </c>
      <c r="G81" t="s">
        <v>171</v>
      </c>
      <c r="I81">
        <v>1</v>
      </c>
      <c r="J81" t="s">
        <v>1008</v>
      </c>
      <c r="K81" t="s">
        <v>1009</v>
      </c>
      <c r="M81" t="s">
        <v>1010</v>
      </c>
      <c r="R81" t="s">
        <v>1011</v>
      </c>
      <c r="S81" t="s">
        <v>1012</v>
      </c>
      <c r="T81" t="s">
        <v>1013</v>
      </c>
      <c r="U81" t="s">
        <v>1014</v>
      </c>
      <c r="V81" t="s">
        <v>1015</v>
      </c>
      <c r="X81" t="s">
        <v>1016</v>
      </c>
    </row>
    <row r="82" spans="1:30" x14ac:dyDescent="0.25">
      <c r="A82">
        <v>115542</v>
      </c>
      <c r="B82">
        <v>11349448</v>
      </c>
      <c r="C82">
        <v>304945</v>
      </c>
      <c r="D82" s="65">
        <v>45757.564965277779</v>
      </c>
      <c r="E82" s="65">
        <v>45757.58997685185</v>
      </c>
      <c r="F82" s="65">
        <v>45757.423310185186</v>
      </c>
      <c r="G82" t="s">
        <v>172</v>
      </c>
      <c r="I82">
        <v>1</v>
      </c>
      <c r="J82" t="s">
        <v>1017</v>
      </c>
      <c r="K82" t="s">
        <v>1018</v>
      </c>
      <c r="M82" t="s">
        <v>1019</v>
      </c>
      <c r="O82" t="s">
        <v>1020</v>
      </c>
      <c r="Q82" t="s">
        <v>1021</v>
      </c>
      <c r="R82" t="s">
        <v>1022</v>
      </c>
      <c r="S82" t="s">
        <v>1023</v>
      </c>
      <c r="T82" t="s">
        <v>1024</v>
      </c>
      <c r="U82" t="s">
        <v>1025</v>
      </c>
      <c r="V82" t="s">
        <v>1026</v>
      </c>
      <c r="W82" t="s">
        <v>1027</v>
      </c>
      <c r="X82" t="s">
        <v>1028</v>
      </c>
      <c r="Y82" t="s">
        <v>1029</v>
      </c>
      <c r="Z82" t="s">
        <v>1030</v>
      </c>
      <c r="AA82" t="s">
        <v>1031</v>
      </c>
      <c r="AB82" t="s">
        <v>1032</v>
      </c>
      <c r="AC82" t="s">
        <v>1033</v>
      </c>
    </row>
    <row r="83" spans="1:30" x14ac:dyDescent="0.25">
      <c r="A83">
        <v>115542</v>
      </c>
      <c r="B83">
        <v>11349254</v>
      </c>
      <c r="C83">
        <v>193184</v>
      </c>
      <c r="D83" s="65">
        <v>45757.606539351851</v>
      </c>
      <c r="E83" s="65">
        <v>45757.629675925928</v>
      </c>
      <c r="F83" s="65">
        <v>45757.463009259256</v>
      </c>
      <c r="G83" t="s">
        <v>173</v>
      </c>
      <c r="I83">
        <v>1</v>
      </c>
      <c r="J83" t="s">
        <v>1034</v>
      </c>
      <c r="O83" t="s">
        <v>1035</v>
      </c>
      <c r="Q83" t="s">
        <v>1036</v>
      </c>
      <c r="R83" t="s">
        <v>1037</v>
      </c>
      <c r="S83" t="s">
        <v>1038</v>
      </c>
      <c r="T83" t="s">
        <v>1039</v>
      </c>
      <c r="U83" t="s">
        <v>1040</v>
      </c>
    </row>
    <row r="84" spans="1:30" x14ac:dyDescent="0.25">
      <c r="A84">
        <v>115542</v>
      </c>
      <c r="B84">
        <v>11349670</v>
      </c>
      <c r="C84">
        <v>417625</v>
      </c>
      <c r="D84" s="65">
        <v>45757.561944444446</v>
      </c>
      <c r="E84" s="65">
        <v>45757.745972222219</v>
      </c>
      <c r="F84" s="65">
        <v>45757.579305555555</v>
      </c>
      <c r="G84" t="s">
        <v>174</v>
      </c>
      <c r="I84">
        <v>1</v>
      </c>
      <c r="J84" t="s">
        <v>1041</v>
      </c>
      <c r="K84" t="s">
        <v>1042</v>
      </c>
      <c r="M84" t="s">
        <v>1043</v>
      </c>
      <c r="R84" t="s">
        <v>1044</v>
      </c>
      <c r="S84" t="s">
        <v>1045</v>
      </c>
      <c r="T84" t="s">
        <v>1046</v>
      </c>
      <c r="U84" t="s">
        <v>1047</v>
      </c>
      <c r="V84" t="s">
        <v>1048</v>
      </c>
      <c r="X84" t="s">
        <v>1049</v>
      </c>
      <c r="AA84" t="s">
        <v>1050</v>
      </c>
      <c r="AB84" t="s">
        <v>1051</v>
      </c>
    </row>
    <row r="85" spans="1:30" x14ac:dyDescent="0.25">
      <c r="A85">
        <v>115542</v>
      </c>
      <c r="B85">
        <v>11199192</v>
      </c>
      <c r="C85">
        <v>395015</v>
      </c>
      <c r="D85" s="65">
        <v>45754.741099537037</v>
      </c>
      <c r="E85" s="65">
        <v>45757.786979166667</v>
      </c>
      <c r="F85" s="65">
        <v>45757.620312500003</v>
      </c>
      <c r="G85" t="s">
        <v>175</v>
      </c>
      <c r="I85">
        <v>1</v>
      </c>
      <c r="J85" t="s">
        <v>1052</v>
      </c>
      <c r="K85" t="s">
        <v>1053</v>
      </c>
      <c r="O85" t="s">
        <v>1054</v>
      </c>
      <c r="P85" t="s">
        <v>1055</v>
      </c>
      <c r="R85" t="s">
        <v>1056</v>
      </c>
      <c r="T85" t="s">
        <v>1057</v>
      </c>
      <c r="U85" t="s">
        <v>1058</v>
      </c>
      <c r="V85" t="s">
        <v>1059</v>
      </c>
      <c r="X85" t="s">
        <v>1060</v>
      </c>
      <c r="Y85" t="s">
        <v>1061</v>
      </c>
      <c r="AA85" t="s">
        <v>1062</v>
      </c>
      <c r="AB85" t="s">
        <v>1063</v>
      </c>
    </row>
    <row r="86" spans="1:30" x14ac:dyDescent="0.25">
      <c r="A86">
        <v>115542</v>
      </c>
      <c r="B86">
        <v>11348968</v>
      </c>
      <c r="C86">
        <v>401798</v>
      </c>
      <c r="D86" s="65">
        <v>45757.887314814812</v>
      </c>
      <c r="E86" s="65">
        <v>45757.932002314818</v>
      </c>
      <c r="F86" s="65">
        <v>45757.765335648146</v>
      </c>
      <c r="G86" t="s">
        <v>176</v>
      </c>
      <c r="I86">
        <v>1</v>
      </c>
      <c r="J86" t="s">
        <v>1064</v>
      </c>
      <c r="K86" t="s">
        <v>1065</v>
      </c>
      <c r="L86" t="s">
        <v>1066</v>
      </c>
      <c r="M86" t="s">
        <v>1067</v>
      </c>
      <c r="O86" t="s">
        <v>1068</v>
      </c>
      <c r="P86" t="s">
        <v>1069</v>
      </c>
      <c r="R86" t="s">
        <v>1070</v>
      </c>
      <c r="S86" t="s">
        <v>1071</v>
      </c>
      <c r="T86" t="s">
        <v>1072</v>
      </c>
      <c r="U86" t="s">
        <v>1073</v>
      </c>
    </row>
    <row r="87" spans="1:30" x14ac:dyDescent="0.25">
      <c r="A87">
        <v>115542</v>
      </c>
      <c r="B87">
        <v>11315588</v>
      </c>
      <c r="C87">
        <v>330528</v>
      </c>
      <c r="D87" s="65">
        <v>45757.933969907404</v>
      </c>
      <c r="E87" s="65">
        <v>45757.954780092594</v>
      </c>
      <c r="F87" s="65">
        <v>45757.788113425922</v>
      </c>
      <c r="G87" t="s">
        <v>177</v>
      </c>
      <c r="I87">
        <v>1</v>
      </c>
      <c r="J87" t="s">
        <v>1074</v>
      </c>
      <c r="K87" t="s">
        <v>1075</v>
      </c>
      <c r="M87" t="s">
        <v>1076</v>
      </c>
      <c r="R87" t="s">
        <v>1077</v>
      </c>
      <c r="S87" t="s">
        <v>1078</v>
      </c>
      <c r="T87" t="s">
        <v>1079</v>
      </c>
      <c r="U87" t="s">
        <v>1080</v>
      </c>
    </row>
    <row r="88" spans="1:30" x14ac:dyDescent="0.25">
      <c r="A88">
        <v>115542</v>
      </c>
      <c r="B88">
        <v>11362981</v>
      </c>
      <c r="C88">
        <v>707580</v>
      </c>
      <c r="D88" s="65">
        <v>45757.979583333334</v>
      </c>
      <c r="E88" s="65">
        <v>45758.02039351852</v>
      </c>
      <c r="F88" s="65">
        <v>45757.853726851848</v>
      </c>
      <c r="H88" t="s">
        <v>178</v>
      </c>
      <c r="I88">
        <v>1</v>
      </c>
      <c r="J88" t="s">
        <v>1081</v>
      </c>
      <c r="N88" t="s">
        <v>1082</v>
      </c>
      <c r="R88" t="s">
        <v>1083</v>
      </c>
      <c r="T88" t="s">
        <v>1084</v>
      </c>
      <c r="U88" t="s">
        <v>1085</v>
      </c>
    </row>
    <row r="89" spans="1:30" x14ac:dyDescent="0.25">
      <c r="A89">
        <v>115542</v>
      </c>
      <c r="B89">
        <v>11363179</v>
      </c>
      <c r="C89">
        <v>707582</v>
      </c>
      <c r="D89" s="65">
        <v>45758.036215277774</v>
      </c>
      <c r="E89" s="65">
        <v>45758.085057870368</v>
      </c>
      <c r="F89" s="65">
        <v>45757.918391203704</v>
      </c>
      <c r="H89" t="s">
        <v>179</v>
      </c>
      <c r="I89">
        <v>1</v>
      </c>
      <c r="J89" t="s">
        <v>1086</v>
      </c>
      <c r="N89" t="s">
        <v>1087</v>
      </c>
      <c r="R89" t="s">
        <v>1088</v>
      </c>
      <c r="T89" t="s">
        <v>1089</v>
      </c>
      <c r="U89" t="s">
        <v>1090</v>
      </c>
    </row>
    <row r="90" spans="1:30" x14ac:dyDescent="0.25">
      <c r="A90">
        <v>115542</v>
      </c>
      <c r="B90">
        <v>11349780</v>
      </c>
      <c r="C90">
        <v>181945</v>
      </c>
      <c r="D90" s="65">
        <v>45758.097488425927</v>
      </c>
      <c r="E90" s="65">
        <v>45758.120219907411</v>
      </c>
      <c r="F90" s="65">
        <v>45757.953553240739</v>
      </c>
      <c r="G90" t="s">
        <v>180</v>
      </c>
      <c r="I90">
        <v>1</v>
      </c>
      <c r="J90" t="s">
        <v>1091</v>
      </c>
      <c r="K90" t="s">
        <v>1092</v>
      </c>
      <c r="R90" t="s">
        <v>1093</v>
      </c>
      <c r="T90" t="s">
        <v>1094</v>
      </c>
      <c r="U90" t="s">
        <v>1095</v>
      </c>
    </row>
    <row r="91" spans="1:30" x14ac:dyDescent="0.25">
      <c r="A91">
        <v>115542</v>
      </c>
      <c r="B91">
        <v>11363403</v>
      </c>
      <c r="C91">
        <v>707589</v>
      </c>
      <c r="D91" s="65">
        <v>45758.110868055555</v>
      </c>
      <c r="E91" s="65">
        <v>45758.151331018518</v>
      </c>
      <c r="F91" s="65">
        <v>45757.984664351854</v>
      </c>
      <c r="H91" t="s">
        <v>181</v>
      </c>
      <c r="I91">
        <v>1</v>
      </c>
      <c r="J91" t="s">
        <v>1096</v>
      </c>
      <c r="N91" t="s">
        <v>1097</v>
      </c>
      <c r="O91" t="s">
        <v>1098</v>
      </c>
      <c r="Q91" t="s">
        <v>1099</v>
      </c>
      <c r="R91" t="s">
        <v>1100</v>
      </c>
      <c r="T91" t="s">
        <v>1101</v>
      </c>
      <c r="U91" t="s">
        <v>1102</v>
      </c>
    </row>
    <row r="92" spans="1:30" x14ac:dyDescent="0.25">
      <c r="A92">
        <v>115542</v>
      </c>
      <c r="B92">
        <v>11349732</v>
      </c>
      <c r="C92">
        <v>463138</v>
      </c>
      <c r="D92" s="65">
        <v>45758.450312499997</v>
      </c>
      <c r="E92" s="65">
        <v>45758.49291666667</v>
      </c>
      <c r="F92" s="65">
        <v>45758.326249999998</v>
      </c>
      <c r="G92" t="s">
        <v>182</v>
      </c>
      <c r="I92">
        <v>1</v>
      </c>
      <c r="J92" t="s">
        <v>1103</v>
      </c>
      <c r="R92" t="s">
        <v>1104</v>
      </c>
      <c r="T92" t="s">
        <v>1105</v>
      </c>
      <c r="U92" t="s">
        <v>1106</v>
      </c>
      <c r="AD92" t="s">
        <v>1107</v>
      </c>
    </row>
    <row r="93" spans="1:30" x14ac:dyDescent="0.25">
      <c r="A93">
        <v>115542</v>
      </c>
      <c r="B93">
        <v>11348908</v>
      </c>
      <c r="C93">
        <v>256838</v>
      </c>
      <c r="D93" s="65">
        <v>45758.722858796296</v>
      </c>
      <c r="E93" s="65">
        <v>45758.742708333331</v>
      </c>
      <c r="F93" s="65">
        <v>45758.576041666667</v>
      </c>
      <c r="G93" t="s">
        <v>183</v>
      </c>
      <c r="I93">
        <v>1</v>
      </c>
      <c r="J93" t="s">
        <v>1108</v>
      </c>
      <c r="K93" t="s">
        <v>1109</v>
      </c>
      <c r="R93" t="s">
        <v>1110</v>
      </c>
      <c r="T93" t="s">
        <v>1111</v>
      </c>
      <c r="U93" t="s">
        <v>1112</v>
      </c>
      <c r="V93" t="s">
        <v>1113</v>
      </c>
      <c r="X93" t="s">
        <v>1114</v>
      </c>
      <c r="Y93" t="s">
        <v>1115</v>
      </c>
    </row>
    <row r="94" spans="1:30" x14ac:dyDescent="0.25">
      <c r="A94">
        <v>115542</v>
      </c>
      <c r="B94">
        <v>11374469</v>
      </c>
      <c r="C94">
        <v>708026</v>
      </c>
      <c r="D94" s="65">
        <v>45758.95685185185</v>
      </c>
      <c r="E94" s="65">
        <v>45758.993298611109</v>
      </c>
      <c r="F94" s="65">
        <v>45758.826631944445</v>
      </c>
      <c r="H94" t="s">
        <v>184</v>
      </c>
      <c r="I94">
        <v>1</v>
      </c>
      <c r="J94" t="s">
        <v>1116</v>
      </c>
      <c r="M94" t="s">
        <v>1117</v>
      </c>
      <c r="N94" t="s">
        <v>1118</v>
      </c>
      <c r="R94" t="s">
        <v>1119</v>
      </c>
      <c r="T94" t="s">
        <v>1120</v>
      </c>
      <c r="U94" t="s">
        <v>1121</v>
      </c>
    </row>
    <row r="95" spans="1:30" x14ac:dyDescent="0.25">
      <c r="A95">
        <v>115542</v>
      </c>
      <c r="B95">
        <v>11348873</v>
      </c>
      <c r="C95">
        <v>187250</v>
      </c>
      <c r="D95" s="65">
        <v>45759.002118055556</v>
      </c>
      <c r="E95" s="65">
        <v>45759.01902777778</v>
      </c>
      <c r="F95" s="65">
        <v>45758.852361111109</v>
      </c>
      <c r="G95" t="s">
        <v>185</v>
      </c>
      <c r="I95">
        <v>1</v>
      </c>
      <c r="J95" t="s">
        <v>1122</v>
      </c>
      <c r="K95" t="s">
        <v>1123</v>
      </c>
      <c r="R95" t="s">
        <v>1124</v>
      </c>
      <c r="T95" t="s">
        <v>1125</v>
      </c>
      <c r="U95" t="s">
        <v>1126</v>
      </c>
      <c r="V95" t="s">
        <v>1127</v>
      </c>
      <c r="X95" t="s">
        <v>1128</v>
      </c>
    </row>
    <row r="96" spans="1:30" x14ac:dyDescent="0.25">
      <c r="A96">
        <v>115542</v>
      </c>
      <c r="B96">
        <v>11374542</v>
      </c>
      <c r="C96">
        <v>708042</v>
      </c>
      <c r="D96" s="65">
        <v>45758.999525462961</v>
      </c>
      <c r="E96" s="65">
        <v>45759.031840277778</v>
      </c>
      <c r="F96" s="65">
        <v>45758.865173611113</v>
      </c>
      <c r="H96" t="s">
        <v>186</v>
      </c>
      <c r="I96">
        <v>1</v>
      </c>
      <c r="J96" t="s">
        <v>1129</v>
      </c>
      <c r="R96" t="s">
        <v>1130</v>
      </c>
      <c r="T96" t="s">
        <v>1131</v>
      </c>
      <c r="U96" t="s">
        <v>1132</v>
      </c>
    </row>
    <row r="97" spans="1:30" x14ac:dyDescent="0.25">
      <c r="A97">
        <v>115542</v>
      </c>
      <c r="B97">
        <v>11374689</v>
      </c>
      <c r="C97">
        <v>708055</v>
      </c>
      <c r="D97" s="65">
        <v>45759.046226851853</v>
      </c>
      <c r="E97" s="65">
        <v>45759.082592592589</v>
      </c>
      <c r="F97" s="65">
        <v>45758.915925925925</v>
      </c>
      <c r="H97" t="s">
        <v>187</v>
      </c>
      <c r="I97">
        <v>1</v>
      </c>
      <c r="J97" t="s">
        <v>1133</v>
      </c>
      <c r="R97" t="s">
        <v>1134</v>
      </c>
      <c r="S97" t="s">
        <v>1135</v>
      </c>
      <c r="T97" t="s">
        <v>1136</v>
      </c>
      <c r="U97" t="s">
        <v>1137</v>
      </c>
    </row>
    <row r="98" spans="1:30" x14ac:dyDescent="0.25">
      <c r="A98">
        <v>115542</v>
      </c>
      <c r="B98">
        <v>11374851</v>
      </c>
      <c r="C98">
        <v>708073</v>
      </c>
      <c r="D98" s="65">
        <v>45759.088310185187</v>
      </c>
      <c r="E98" s="65">
        <v>45759.136956018519</v>
      </c>
      <c r="F98" s="65">
        <v>45758.970289351855</v>
      </c>
      <c r="H98" t="s">
        <v>188</v>
      </c>
      <c r="I98">
        <v>1</v>
      </c>
      <c r="J98" t="s">
        <v>1138</v>
      </c>
      <c r="K98" t="s">
        <v>1139</v>
      </c>
      <c r="O98" t="s">
        <v>1140</v>
      </c>
      <c r="Q98" t="s">
        <v>1141</v>
      </c>
      <c r="R98" t="s">
        <v>1142</v>
      </c>
      <c r="S98" t="s">
        <v>1143</v>
      </c>
      <c r="T98" t="s">
        <v>1144</v>
      </c>
      <c r="U98" t="s">
        <v>1145</v>
      </c>
    </row>
    <row r="99" spans="1:30" x14ac:dyDescent="0.25">
      <c r="A99">
        <v>115542</v>
      </c>
      <c r="B99">
        <v>11349590</v>
      </c>
      <c r="C99">
        <v>369622</v>
      </c>
      <c r="D99" s="65">
        <v>45759.179548611108</v>
      </c>
      <c r="E99" s="65">
        <v>45759.183796296296</v>
      </c>
      <c r="F99" s="65">
        <v>45759.017129629632</v>
      </c>
      <c r="G99" t="s">
        <v>189</v>
      </c>
      <c r="I99">
        <v>1</v>
      </c>
      <c r="J99" t="s">
        <v>1146</v>
      </c>
      <c r="R99" t="s">
        <v>1147</v>
      </c>
      <c r="T99" t="s">
        <v>1148</v>
      </c>
      <c r="U99" t="s">
        <v>1149</v>
      </c>
      <c r="V99" t="s">
        <v>1150</v>
      </c>
      <c r="W99" t="s">
        <v>1151</v>
      </c>
      <c r="X99" t="s">
        <v>1152</v>
      </c>
      <c r="AA99" t="s">
        <v>1153</v>
      </c>
      <c r="AB99" t="s">
        <v>1154</v>
      </c>
      <c r="AC99" t="s">
        <v>1155</v>
      </c>
    </row>
    <row r="100" spans="1:30" x14ac:dyDescent="0.25">
      <c r="A100">
        <v>115542</v>
      </c>
      <c r="B100">
        <v>11350024</v>
      </c>
      <c r="C100">
        <v>582039</v>
      </c>
      <c r="D100" s="65">
        <v>45759.007534722223</v>
      </c>
      <c r="E100" s="65">
        <v>45759.559618055559</v>
      </c>
      <c r="F100" s="65">
        <v>45759.392951388887</v>
      </c>
      <c r="G100" t="s">
        <v>190</v>
      </c>
      <c r="I100">
        <v>1</v>
      </c>
      <c r="J100" t="s">
        <v>1156</v>
      </c>
      <c r="N100" t="s">
        <v>1157</v>
      </c>
      <c r="O100" t="s">
        <v>1158</v>
      </c>
      <c r="Q100" t="s">
        <v>1159</v>
      </c>
      <c r="R100" t="s">
        <v>1160</v>
      </c>
      <c r="S100" t="s">
        <v>1161</v>
      </c>
      <c r="T100" t="s">
        <v>1162</v>
      </c>
      <c r="U100" t="s">
        <v>1163</v>
      </c>
    </row>
    <row r="101" spans="1:30" x14ac:dyDescent="0.25">
      <c r="A101">
        <v>115542</v>
      </c>
      <c r="B101">
        <v>11171174</v>
      </c>
      <c r="C101">
        <v>595737</v>
      </c>
      <c r="D101" s="65">
        <v>45731.638912037037</v>
      </c>
      <c r="E101" s="65">
        <v>45759.714722222219</v>
      </c>
      <c r="F101" s="65">
        <v>45759.548055555555</v>
      </c>
      <c r="G101" t="s">
        <v>191</v>
      </c>
      <c r="I101">
        <v>1</v>
      </c>
      <c r="J101" t="s">
        <v>1164</v>
      </c>
      <c r="K101" t="s">
        <v>1165</v>
      </c>
      <c r="O101" t="s">
        <v>1166</v>
      </c>
      <c r="Q101" t="s">
        <v>1167</v>
      </c>
      <c r="R101" t="s">
        <v>1168</v>
      </c>
      <c r="T101" t="s">
        <v>296</v>
      </c>
      <c r="U101" t="s">
        <v>1169</v>
      </c>
    </row>
    <row r="102" spans="1:30" x14ac:dyDescent="0.25">
      <c r="A102">
        <v>115542</v>
      </c>
      <c r="B102">
        <v>11349258</v>
      </c>
      <c r="C102">
        <v>336</v>
      </c>
      <c r="D102" s="65">
        <v>45759.691724537035</v>
      </c>
      <c r="E102" s="65">
        <v>45759.722372685188</v>
      </c>
      <c r="F102" s="65">
        <v>45759.555706018517</v>
      </c>
      <c r="G102" t="s">
        <v>192</v>
      </c>
      <c r="I102">
        <v>1</v>
      </c>
      <c r="J102" t="s">
        <v>1170</v>
      </c>
      <c r="K102" t="s">
        <v>1171</v>
      </c>
      <c r="M102" t="s">
        <v>1172</v>
      </c>
      <c r="R102" t="s">
        <v>1173</v>
      </c>
      <c r="T102" t="s">
        <v>1174</v>
      </c>
      <c r="U102" t="s">
        <v>1175</v>
      </c>
    </row>
    <row r="103" spans="1:30" x14ac:dyDescent="0.25">
      <c r="A103">
        <v>115542</v>
      </c>
      <c r="B103">
        <v>11350037</v>
      </c>
      <c r="C103">
        <v>591825</v>
      </c>
      <c r="D103" s="65">
        <v>45759.641168981485</v>
      </c>
      <c r="E103" s="65">
        <v>45759.729386574072</v>
      </c>
      <c r="F103" s="65">
        <v>45759.562719907408</v>
      </c>
      <c r="G103" t="s">
        <v>193</v>
      </c>
      <c r="I103">
        <v>1</v>
      </c>
      <c r="J103" t="s">
        <v>1176</v>
      </c>
      <c r="K103" t="s">
        <v>1177</v>
      </c>
      <c r="O103" t="s">
        <v>1178</v>
      </c>
      <c r="Q103" t="s">
        <v>1179</v>
      </c>
      <c r="R103" t="s">
        <v>1180</v>
      </c>
      <c r="S103" t="s">
        <v>1181</v>
      </c>
      <c r="T103" t="s">
        <v>1182</v>
      </c>
      <c r="U103" t="s">
        <v>1183</v>
      </c>
    </row>
    <row r="104" spans="1:30" x14ac:dyDescent="0.25">
      <c r="A104">
        <v>115542</v>
      </c>
      <c r="B104">
        <v>11199361</v>
      </c>
      <c r="C104">
        <v>545834</v>
      </c>
      <c r="D104" s="65">
        <v>45759.733541666668</v>
      </c>
      <c r="E104" s="65">
        <v>45759.758622685185</v>
      </c>
      <c r="F104" s="65">
        <v>45759.591956018521</v>
      </c>
      <c r="G104" t="s">
        <v>194</v>
      </c>
      <c r="I104">
        <v>1</v>
      </c>
      <c r="J104" t="s">
        <v>1184</v>
      </c>
      <c r="K104" t="s">
        <v>1185</v>
      </c>
      <c r="M104" t="s">
        <v>1186</v>
      </c>
      <c r="O104" t="s">
        <v>1187</v>
      </c>
      <c r="Q104" t="s">
        <v>1188</v>
      </c>
      <c r="R104" t="s">
        <v>1189</v>
      </c>
      <c r="S104" t="s">
        <v>1190</v>
      </c>
      <c r="T104" t="s">
        <v>1191</v>
      </c>
      <c r="U104" t="s">
        <v>1192</v>
      </c>
    </row>
    <row r="105" spans="1:30" x14ac:dyDescent="0.25">
      <c r="A105">
        <v>115542</v>
      </c>
      <c r="B105">
        <v>11349971</v>
      </c>
      <c r="C105">
        <v>702445</v>
      </c>
      <c r="D105" s="65">
        <v>45758.858715277776</v>
      </c>
      <c r="E105" s="65">
        <v>45759.810266203705</v>
      </c>
      <c r="F105" s="65">
        <v>45759.643599537034</v>
      </c>
      <c r="G105" t="s">
        <v>195</v>
      </c>
      <c r="I105">
        <v>1</v>
      </c>
      <c r="J105" t="s">
        <v>1193</v>
      </c>
      <c r="L105" t="s">
        <v>1194</v>
      </c>
      <c r="M105" t="s">
        <v>1195</v>
      </c>
      <c r="R105" t="s">
        <v>1196</v>
      </c>
      <c r="T105" t="s">
        <v>645</v>
      </c>
      <c r="U105" t="s">
        <v>1197</v>
      </c>
    </row>
    <row r="106" spans="1:30" x14ac:dyDescent="0.25">
      <c r="A106">
        <v>115542</v>
      </c>
      <c r="B106">
        <v>11349762</v>
      </c>
      <c r="C106">
        <v>483796</v>
      </c>
      <c r="D106" s="65">
        <v>45759.744722222225</v>
      </c>
      <c r="E106" s="65">
        <v>45759.839548611111</v>
      </c>
      <c r="F106" s="65">
        <v>45759.672881944447</v>
      </c>
      <c r="G106" t="s">
        <v>196</v>
      </c>
      <c r="I106">
        <v>1</v>
      </c>
      <c r="J106" t="s">
        <v>1198</v>
      </c>
      <c r="K106" t="s">
        <v>1199</v>
      </c>
      <c r="N106" t="s">
        <v>1200</v>
      </c>
      <c r="O106" t="s">
        <v>1201</v>
      </c>
      <c r="Q106" t="s">
        <v>1202</v>
      </c>
      <c r="R106" t="s">
        <v>1203</v>
      </c>
      <c r="T106" t="s">
        <v>1204</v>
      </c>
      <c r="U106" t="s">
        <v>1205</v>
      </c>
      <c r="V106" t="s">
        <v>1206</v>
      </c>
      <c r="X106" t="s">
        <v>1198</v>
      </c>
      <c r="Y106" t="s">
        <v>1207</v>
      </c>
      <c r="Z106" t="s">
        <v>1208</v>
      </c>
      <c r="AA106" t="s">
        <v>1209</v>
      </c>
      <c r="AB106" t="s">
        <v>1210</v>
      </c>
      <c r="AC106" t="s">
        <v>1211</v>
      </c>
    </row>
    <row r="107" spans="1:30" x14ac:dyDescent="0.25">
      <c r="A107">
        <v>115542</v>
      </c>
      <c r="B107">
        <v>11349813</v>
      </c>
      <c r="C107">
        <v>187094</v>
      </c>
      <c r="D107" s="65">
        <v>45759.707499999997</v>
      </c>
      <c r="E107" s="65">
        <v>45759.854988425926</v>
      </c>
      <c r="F107" s="65">
        <v>45759.688321759262</v>
      </c>
      <c r="G107" t="s">
        <v>197</v>
      </c>
      <c r="I107">
        <v>1</v>
      </c>
      <c r="J107" t="s">
        <v>1212</v>
      </c>
      <c r="O107" t="s">
        <v>1213</v>
      </c>
      <c r="Q107" t="s">
        <v>1214</v>
      </c>
      <c r="R107" t="s">
        <v>1215</v>
      </c>
      <c r="T107" t="s">
        <v>1216</v>
      </c>
      <c r="U107" t="s">
        <v>1217</v>
      </c>
    </row>
    <row r="108" spans="1:30" x14ac:dyDescent="0.25">
      <c r="A108">
        <v>115542</v>
      </c>
      <c r="B108">
        <v>11349707</v>
      </c>
      <c r="C108">
        <v>447192</v>
      </c>
      <c r="D108" s="65">
        <v>45759.844884259262</v>
      </c>
      <c r="E108" s="65">
        <v>45759.859085648146</v>
      </c>
      <c r="F108" s="65">
        <v>45759.692418981482</v>
      </c>
      <c r="G108" t="s">
        <v>198</v>
      </c>
      <c r="I108">
        <v>1</v>
      </c>
      <c r="J108" t="s">
        <v>1218</v>
      </c>
      <c r="N108" t="s">
        <v>1218</v>
      </c>
      <c r="R108" t="s">
        <v>1219</v>
      </c>
      <c r="T108" t="s">
        <v>1220</v>
      </c>
      <c r="U108" t="s">
        <v>1220</v>
      </c>
      <c r="V108" t="s">
        <v>1221</v>
      </c>
      <c r="W108" t="s">
        <v>1222</v>
      </c>
      <c r="X108" t="s">
        <v>1223</v>
      </c>
    </row>
    <row r="109" spans="1:30" x14ac:dyDescent="0.25">
      <c r="A109">
        <v>115542</v>
      </c>
      <c r="B109">
        <v>11349807</v>
      </c>
      <c r="C109">
        <v>186732</v>
      </c>
      <c r="D109" s="65">
        <v>45759.94427083333</v>
      </c>
      <c r="E109" s="65">
        <v>45760.000925925924</v>
      </c>
      <c r="F109" s="65">
        <v>45759.83425925926</v>
      </c>
      <c r="G109" t="s">
        <v>199</v>
      </c>
      <c r="I109">
        <v>1</v>
      </c>
      <c r="J109" t="s">
        <v>1224</v>
      </c>
      <c r="K109" t="s">
        <v>1225</v>
      </c>
      <c r="N109" t="s">
        <v>1226</v>
      </c>
      <c r="O109" t="s">
        <v>1227</v>
      </c>
      <c r="Q109" t="s">
        <v>1228</v>
      </c>
      <c r="R109" t="s">
        <v>1229</v>
      </c>
      <c r="S109" t="s">
        <v>1230</v>
      </c>
      <c r="T109" t="s">
        <v>1231</v>
      </c>
      <c r="U109" t="s">
        <v>1232</v>
      </c>
      <c r="AD109" t="s">
        <v>1233</v>
      </c>
    </row>
    <row r="110" spans="1:30" x14ac:dyDescent="0.25">
      <c r="A110">
        <v>115542</v>
      </c>
      <c r="B110">
        <v>11349753</v>
      </c>
      <c r="C110">
        <v>666848</v>
      </c>
      <c r="D110" s="65">
        <v>45759.563136574077</v>
      </c>
      <c r="E110" s="65">
        <v>45760.102627314816</v>
      </c>
      <c r="F110" s="65">
        <v>45759.935960648145</v>
      </c>
      <c r="G110" t="s">
        <v>200</v>
      </c>
      <c r="I110">
        <v>1</v>
      </c>
      <c r="J110" t="s">
        <v>1234</v>
      </c>
      <c r="R110" t="s">
        <v>1235</v>
      </c>
      <c r="S110" t="s">
        <v>1236</v>
      </c>
      <c r="T110" t="s">
        <v>1237</v>
      </c>
      <c r="U110" t="s">
        <v>1238</v>
      </c>
    </row>
    <row r="111" spans="1:30" x14ac:dyDescent="0.25">
      <c r="A111">
        <v>115542</v>
      </c>
      <c r="B111">
        <v>11377518</v>
      </c>
      <c r="C111">
        <v>708316</v>
      </c>
      <c r="D111" s="65">
        <v>45760.101365740738</v>
      </c>
      <c r="E111" s="65">
        <v>45760.142638888887</v>
      </c>
      <c r="F111" s="65">
        <v>45759.975972222222</v>
      </c>
      <c r="H111" t="s">
        <v>201</v>
      </c>
      <c r="I111">
        <v>1</v>
      </c>
      <c r="J111" t="s">
        <v>1239</v>
      </c>
      <c r="K111" t="s">
        <v>1240</v>
      </c>
      <c r="N111" t="s">
        <v>1241</v>
      </c>
      <c r="O111" t="s">
        <v>1242</v>
      </c>
      <c r="Q111" t="s">
        <v>1243</v>
      </c>
      <c r="R111" t="s">
        <v>1244</v>
      </c>
      <c r="S111" t="s">
        <v>1245</v>
      </c>
      <c r="T111" t="s">
        <v>1246</v>
      </c>
      <c r="U111" t="s">
        <v>1247</v>
      </c>
    </row>
    <row r="112" spans="1:30" x14ac:dyDescent="0.25">
      <c r="A112">
        <v>115542</v>
      </c>
      <c r="B112">
        <v>11349978</v>
      </c>
      <c r="C112">
        <v>570087</v>
      </c>
      <c r="D112" s="65">
        <v>45760.57545138889</v>
      </c>
      <c r="E112" s="65">
        <v>45760.620439814818</v>
      </c>
      <c r="F112" s="65">
        <v>45760.453773148147</v>
      </c>
      <c r="G112" t="s">
        <v>202</v>
      </c>
      <c r="I112">
        <v>1</v>
      </c>
      <c r="J112" t="s">
        <v>1248</v>
      </c>
      <c r="K112" t="s">
        <v>1249</v>
      </c>
      <c r="M112" t="s">
        <v>1250</v>
      </c>
      <c r="O112" t="s">
        <v>1251</v>
      </c>
      <c r="P112" t="s">
        <v>1252</v>
      </c>
      <c r="R112" t="s">
        <v>1253</v>
      </c>
      <c r="S112" t="s">
        <v>1254</v>
      </c>
      <c r="T112" t="s">
        <v>1255</v>
      </c>
      <c r="U112" t="s">
        <v>1256</v>
      </c>
      <c r="V112" t="s">
        <v>1257</v>
      </c>
      <c r="W112" t="s">
        <v>1258</v>
      </c>
      <c r="X112" t="s">
        <v>1259</v>
      </c>
      <c r="Y112" t="s">
        <v>1260</v>
      </c>
    </row>
    <row r="113" spans="1:29" x14ac:dyDescent="0.25">
      <c r="A113">
        <v>115542</v>
      </c>
      <c r="B113">
        <v>11349648</v>
      </c>
      <c r="C113">
        <v>151674</v>
      </c>
      <c r="D113" s="65">
        <v>45760.626064814816</v>
      </c>
      <c r="E113" s="65">
        <v>45760.640208333331</v>
      </c>
      <c r="F113" s="65">
        <v>45760.473541666666</v>
      </c>
      <c r="G113" t="s">
        <v>203</v>
      </c>
      <c r="I113">
        <v>1</v>
      </c>
      <c r="J113" t="s">
        <v>1261</v>
      </c>
      <c r="K113" t="s">
        <v>1262</v>
      </c>
      <c r="R113" t="s">
        <v>1263</v>
      </c>
      <c r="T113" t="s">
        <v>1264</v>
      </c>
      <c r="U113" t="s">
        <v>1265</v>
      </c>
    </row>
    <row r="114" spans="1:29" x14ac:dyDescent="0.25">
      <c r="A114">
        <v>115542</v>
      </c>
      <c r="B114">
        <v>11199445</v>
      </c>
      <c r="C114">
        <v>125536</v>
      </c>
      <c r="D114" s="65">
        <v>45760.665347222224</v>
      </c>
      <c r="E114" s="65">
        <v>45760.685995370368</v>
      </c>
      <c r="F114" s="65">
        <v>45760.519328703704</v>
      </c>
      <c r="G114" t="s">
        <v>204</v>
      </c>
      <c r="I114">
        <v>1</v>
      </c>
      <c r="J114" t="s">
        <v>1266</v>
      </c>
      <c r="K114" t="s">
        <v>1267</v>
      </c>
      <c r="N114" t="s">
        <v>1268</v>
      </c>
      <c r="R114" t="s">
        <v>1269</v>
      </c>
      <c r="S114" t="s">
        <v>1270</v>
      </c>
      <c r="T114" t="s">
        <v>1271</v>
      </c>
      <c r="U114" t="s">
        <v>1272</v>
      </c>
    </row>
    <row r="115" spans="1:29" x14ac:dyDescent="0.25">
      <c r="A115">
        <v>115542</v>
      </c>
      <c r="B115">
        <v>11349480</v>
      </c>
      <c r="C115">
        <v>75863</v>
      </c>
      <c r="D115" s="65">
        <v>45760.684675925928</v>
      </c>
      <c r="E115" s="65">
        <v>45760.694398148145</v>
      </c>
      <c r="F115" s="65">
        <v>45760.527731481481</v>
      </c>
      <c r="G115" t="s">
        <v>205</v>
      </c>
      <c r="I115">
        <v>1</v>
      </c>
      <c r="J115" t="s">
        <v>1273</v>
      </c>
      <c r="N115" t="s">
        <v>971</v>
      </c>
      <c r="R115" t="s">
        <v>1274</v>
      </c>
      <c r="T115" t="s">
        <v>296</v>
      </c>
      <c r="U115" t="s">
        <v>1275</v>
      </c>
    </row>
    <row r="116" spans="1:29" x14ac:dyDescent="0.25">
      <c r="A116">
        <v>115542</v>
      </c>
      <c r="B116">
        <v>11349481</v>
      </c>
      <c r="C116">
        <v>650042</v>
      </c>
      <c r="D116" s="65">
        <v>45760.719571759262</v>
      </c>
      <c r="E116" s="65">
        <v>45760.989895833336</v>
      </c>
      <c r="F116" s="65">
        <v>45760.823229166665</v>
      </c>
      <c r="G116" t="s">
        <v>206</v>
      </c>
      <c r="I116">
        <v>1</v>
      </c>
      <c r="J116" t="s">
        <v>967</v>
      </c>
      <c r="K116" t="s">
        <v>1276</v>
      </c>
      <c r="O116" t="s">
        <v>1277</v>
      </c>
      <c r="Q116" t="s">
        <v>1278</v>
      </c>
      <c r="R116" t="s">
        <v>1279</v>
      </c>
      <c r="T116" t="s">
        <v>1280</v>
      </c>
      <c r="U116" t="s">
        <v>645</v>
      </c>
      <c r="V116" t="s">
        <v>1281</v>
      </c>
      <c r="X116" t="s">
        <v>1282</v>
      </c>
      <c r="AA116" t="s">
        <v>1283</v>
      </c>
      <c r="AB116" t="s">
        <v>1284</v>
      </c>
    </row>
    <row r="117" spans="1:29" x14ac:dyDescent="0.25">
      <c r="A117">
        <v>115542</v>
      </c>
      <c r="B117">
        <v>11349515</v>
      </c>
      <c r="C117">
        <v>82938</v>
      </c>
      <c r="D117" s="65">
        <v>45759.169444444444</v>
      </c>
      <c r="E117" s="65">
        <v>45761.091446759259</v>
      </c>
      <c r="F117" s="65">
        <v>45760.924780092595</v>
      </c>
      <c r="G117" t="s">
        <v>207</v>
      </c>
      <c r="I117">
        <v>1</v>
      </c>
      <c r="J117" t="s">
        <v>1285</v>
      </c>
      <c r="K117" t="s">
        <v>1286</v>
      </c>
      <c r="R117" t="s">
        <v>1287</v>
      </c>
      <c r="S117" t="s">
        <v>1288</v>
      </c>
      <c r="T117" t="s">
        <v>1289</v>
      </c>
      <c r="U117" t="s">
        <v>1290</v>
      </c>
      <c r="V117" t="s">
        <v>1291</v>
      </c>
      <c r="X117" t="s">
        <v>1292</v>
      </c>
    </row>
    <row r="118" spans="1:29" x14ac:dyDescent="0.25">
      <c r="A118">
        <v>115542</v>
      </c>
      <c r="B118">
        <v>11199741</v>
      </c>
      <c r="C118">
        <v>242776</v>
      </c>
      <c r="D118" s="65">
        <v>45761.092499999999</v>
      </c>
      <c r="E118" s="65">
        <v>45761.094039351854</v>
      </c>
      <c r="F118" s="65">
        <v>45760.927372685182</v>
      </c>
      <c r="G118" t="s">
        <v>208</v>
      </c>
      <c r="I118">
        <v>1</v>
      </c>
      <c r="J118" t="s">
        <v>1293</v>
      </c>
      <c r="O118" t="s">
        <v>1294</v>
      </c>
      <c r="Q118" t="s">
        <v>1295</v>
      </c>
      <c r="R118" t="s">
        <v>1296</v>
      </c>
      <c r="S118" t="s">
        <v>1297</v>
      </c>
      <c r="T118" t="s">
        <v>1298</v>
      </c>
      <c r="U118" t="s">
        <v>1299</v>
      </c>
      <c r="V118" t="s">
        <v>1300</v>
      </c>
      <c r="X118" t="s">
        <v>1301</v>
      </c>
      <c r="Y118" t="s">
        <v>1302</v>
      </c>
    </row>
    <row r="119" spans="1:29" x14ac:dyDescent="0.25">
      <c r="A119">
        <v>115542</v>
      </c>
      <c r="B119">
        <v>11199595</v>
      </c>
      <c r="C119">
        <v>153768</v>
      </c>
      <c r="D119" s="65">
        <v>45761.076932870368</v>
      </c>
      <c r="E119" s="65">
        <v>45761.138912037037</v>
      </c>
      <c r="F119" s="65">
        <v>45760.972245370373</v>
      </c>
      <c r="G119" t="s">
        <v>209</v>
      </c>
      <c r="I119">
        <v>1</v>
      </c>
      <c r="J119" t="s">
        <v>1303</v>
      </c>
      <c r="K119" t="s">
        <v>1304</v>
      </c>
      <c r="N119" t="s">
        <v>1305</v>
      </c>
      <c r="R119" t="s">
        <v>1306</v>
      </c>
      <c r="S119" t="s">
        <v>1307</v>
      </c>
      <c r="T119" t="s">
        <v>1308</v>
      </c>
      <c r="U119" t="s">
        <v>1309</v>
      </c>
      <c r="V119" t="s">
        <v>1310</v>
      </c>
      <c r="W119" t="s">
        <v>1311</v>
      </c>
      <c r="X119" t="s">
        <v>1312</v>
      </c>
      <c r="AA119" t="s">
        <v>1313</v>
      </c>
      <c r="AB119" t="s">
        <v>1314</v>
      </c>
      <c r="AC119" t="s">
        <v>1315</v>
      </c>
    </row>
    <row r="120" spans="1:29" x14ac:dyDescent="0.25">
      <c r="A120">
        <v>115542</v>
      </c>
      <c r="B120">
        <v>11381486</v>
      </c>
      <c r="C120">
        <v>708808</v>
      </c>
      <c r="D120" s="65">
        <v>45761.991828703707</v>
      </c>
      <c r="E120" s="65">
        <v>45762.04310185185</v>
      </c>
      <c r="F120" s="65">
        <v>45761.876435185186</v>
      </c>
      <c r="H120" t="s">
        <v>210</v>
      </c>
      <c r="I120">
        <v>1</v>
      </c>
      <c r="J120" t="s">
        <v>1316</v>
      </c>
      <c r="K120" t="s">
        <v>1317</v>
      </c>
      <c r="M120" t="s">
        <v>1318</v>
      </c>
      <c r="R120" t="s">
        <v>1319</v>
      </c>
      <c r="S120" t="s">
        <v>1320</v>
      </c>
      <c r="T120" t="s">
        <v>1321</v>
      </c>
      <c r="U120" t="s">
        <v>1322</v>
      </c>
    </row>
    <row r="121" spans="1:29" x14ac:dyDescent="0.25">
      <c r="A121">
        <v>115542</v>
      </c>
      <c r="B121">
        <v>11381583</v>
      </c>
      <c r="C121">
        <v>708818</v>
      </c>
      <c r="D121" s="65">
        <v>45762.050405092596</v>
      </c>
      <c r="E121" s="65">
        <v>45762.076284722221</v>
      </c>
      <c r="F121" s="65">
        <v>45761.909618055557</v>
      </c>
      <c r="H121" t="s">
        <v>211</v>
      </c>
      <c r="I121">
        <v>1</v>
      </c>
      <c r="J121" t="s">
        <v>1323</v>
      </c>
      <c r="N121" t="s">
        <v>1324</v>
      </c>
      <c r="O121" t="s">
        <v>1325</v>
      </c>
      <c r="Q121" t="s">
        <v>1326</v>
      </c>
      <c r="R121" t="s">
        <v>1327</v>
      </c>
      <c r="T121" t="s">
        <v>1328</v>
      </c>
      <c r="U121" t="s">
        <v>1329</v>
      </c>
    </row>
    <row r="122" spans="1:29" x14ac:dyDescent="0.25">
      <c r="A122">
        <v>115542</v>
      </c>
      <c r="B122">
        <v>11388489</v>
      </c>
      <c r="C122">
        <v>709114</v>
      </c>
      <c r="D122" s="65">
        <v>45762.885104166664</v>
      </c>
      <c r="E122" s="65">
        <v>45762.944201388891</v>
      </c>
      <c r="F122" s="65">
        <v>45762.77753472222</v>
      </c>
      <c r="H122" t="s">
        <v>212</v>
      </c>
      <c r="I122">
        <v>1</v>
      </c>
      <c r="J122" t="s">
        <v>1330</v>
      </c>
      <c r="O122" t="s">
        <v>1331</v>
      </c>
      <c r="Q122" t="s">
        <v>1332</v>
      </c>
      <c r="R122" t="s">
        <v>1333</v>
      </c>
      <c r="S122" t="s">
        <v>1334</v>
      </c>
      <c r="T122" t="s">
        <v>1335</v>
      </c>
      <c r="U122" t="s">
        <v>1336</v>
      </c>
    </row>
    <row r="123" spans="1:29" x14ac:dyDescent="0.25">
      <c r="A123">
        <v>115542</v>
      </c>
      <c r="B123">
        <v>11388679</v>
      </c>
      <c r="C123">
        <v>709146</v>
      </c>
      <c r="D123" s="65">
        <v>45762.962557870371</v>
      </c>
      <c r="E123" s="65">
        <v>45762.994305555556</v>
      </c>
      <c r="F123" s="65">
        <v>45762.827638888892</v>
      </c>
      <c r="H123" t="s">
        <v>213</v>
      </c>
      <c r="I123">
        <v>1</v>
      </c>
      <c r="J123" t="s">
        <v>1337</v>
      </c>
      <c r="N123" t="s">
        <v>1338</v>
      </c>
      <c r="R123" t="s">
        <v>1339</v>
      </c>
      <c r="T123" t="s">
        <v>1340</v>
      </c>
      <c r="U123" t="s">
        <v>1341</v>
      </c>
    </row>
    <row r="124" spans="1:29" x14ac:dyDescent="0.25">
      <c r="A124">
        <v>115542</v>
      </c>
      <c r="B124">
        <v>11388762</v>
      </c>
      <c r="C124">
        <v>709160</v>
      </c>
      <c r="D124" s="65">
        <v>45762.988657407404</v>
      </c>
      <c r="E124" s="65">
        <v>45763.019201388888</v>
      </c>
      <c r="F124" s="65">
        <v>45762.852534722224</v>
      </c>
      <c r="H124" t="s">
        <v>214</v>
      </c>
      <c r="I124">
        <v>1</v>
      </c>
      <c r="J124" t="s">
        <v>1342</v>
      </c>
      <c r="N124" t="s">
        <v>1343</v>
      </c>
      <c r="O124" t="s">
        <v>1344</v>
      </c>
      <c r="Q124" t="s">
        <v>1345</v>
      </c>
      <c r="R124" t="s">
        <v>1346</v>
      </c>
      <c r="S124" t="s">
        <v>1347</v>
      </c>
      <c r="T124" t="s">
        <v>1348</v>
      </c>
      <c r="U124" t="s">
        <v>1349</v>
      </c>
    </row>
    <row r="125" spans="1:29" x14ac:dyDescent="0.25">
      <c r="A125">
        <v>115542</v>
      </c>
      <c r="B125">
        <v>11199662</v>
      </c>
      <c r="C125">
        <v>179962</v>
      </c>
      <c r="D125" s="65">
        <v>45751.067372685182</v>
      </c>
      <c r="E125" s="65">
        <v>45763.032175925924</v>
      </c>
      <c r="F125" s="65">
        <v>45762.86550925926</v>
      </c>
      <c r="G125" t="s">
        <v>215</v>
      </c>
      <c r="I125">
        <v>1</v>
      </c>
      <c r="J125" t="s">
        <v>1350</v>
      </c>
      <c r="K125" t="s">
        <v>1351</v>
      </c>
      <c r="M125" t="s">
        <v>1352</v>
      </c>
      <c r="O125" t="s">
        <v>1353</v>
      </c>
      <c r="P125" t="s">
        <v>1354</v>
      </c>
      <c r="R125" t="s">
        <v>1355</v>
      </c>
      <c r="T125" t="s">
        <v>1356</v>
      </c>
      <c r="U125" t="s">
        <v>1357</v>
      </c>
    </row>
    <row r="126" spans="1:29" x14ac:dyDescent="0.25">
      <c r="A126">
        <v>115542</v>
      </c>
      <c r="B126">
        <v>11388857</v>
      </c>
      <c r="C126">
        <v>709173</v>
      </c>
      <c r="D126" s="65">
        <v>45763.015706018516</v>
      </c>
      <c r="E126" s="65">
        <v>45763.041458333333</v>
      </c>
      <c r="F126" s="65">
        <v>45762.874791666669</v>
      </c>
      <c r="H126" t="s">
        <v>216</v>
      </c>
      <c r="I126">
        <v>1</v>
      </c>
      <c r="J126" t="s">
        <v>1358</v>
      </c>
      <c r="R126" t="s">
        <v>1359</v>
      </c>
      <c r="T126" t="s">
        <v>1360</v>
      </c>
      <c r="U126" t="s">
        <v>1361</v>
      </c>
    </row>
    <row r="127" spans="1:29" x14ac:dyDescent="0.25">
      <c r="A127">
        <v>115542</v>
      </c>
      <c r="B127">
        <v>11388956</v>
      </c>
      <c r="C127">
        <v>709193</v>
      </c>
      <c r="D127" s="65">
        <v>45763.061076388891</v>
      </c>
      <c r="E127" s="65">
        <v>45763.086157407408</v>
      </c>
      <c r="F127" s="65">
        <v>45762.919490740744</v>
      </c>
      <c r="H127" t="s">
        <v>217</v>
      </c>
      <c r="I127">
        <v>1</v>
      </c>
      <c r="J127" t="s">
        <v>1362</v>
      </c>
      <c r="N127" t="s">
        <v>1363</v>
      </c>
      <c r="R127" t="s">
        <v>1364</v>
      </c>
      <c r="T127" t="s">
        <v>1365</v>
      </c>
      <c r="U127" t="s">
        <v>1366</v>
      </c>
    </row>
    <row r="128" spans="1:29" x14ac:dyDescent="0.25">
      <c r="A128">
        <v>115542</v>
      </c>
      <c r="B128">
        <v>11389069</v>
      </c>
      <c r="C128">
        <v>709207</v>
      </c>
      <c r="D128" s="65">
        <v>45763.098252314812</v>
      </c>
      <c r="E128" s="65">
        <v>45763.134872685187</v>
      </c>
      <c r="F128" s="65">
        <v>45762.968206018515</v>
      </c>
      <c r="H128" t="s">
        <v>218</v>
      </c>
      <c r="I128">
        <v>1</v>
      </c>
      <c r="J128" t="s">
        <v>1367</v>
      </c>
      <c r="K128" t="s">
        <v>1368</v>
      </c>
      <c r="O128" t="s">
        <v>1369</v>
      </c>
      <c r="Q128" t="s">
        <v>1370</v>
      </c>
      <c r="R128" t="s">
        <v>1371</v>
      </c>
      <c r="T128" t="s">
        <v>1372</v>
      </c>
      <c r="U128" t="s">
        <v>1373</v>
      </c>
    </row>
    <row r="129" spans="1:30" x14ac:dyDescent="0.25">
      <c r="A129">
        <v>115542</v>
      </c>
      <c r="B129">
        <v>11393598</v>
      </c>
      <c r="C129">
        <v>709359</v>
      </c>
      <c r="D129" s="65">
        <v>45763.722905092596</v>
      </c>
      <c r="E129" s="65">
        <v>45763.756562499999</v>
      </c>
      <c r="F129" s="65">
        <v>45763.589895833335</v>
      </c>
      <c r="H129" t="s">
        <v>219</v>
      </c>
      <c r="I129">
        <v>1</v>
      </c>
      <c r="J129" t="s">
        <v>1374</v>
      </c>
      <c r="M129" t="s">
        <v>1375</v>
      </c>
      <c r="R129" t="s">
        <v>1376</v>
      </c>
      <c r="T129" t="s">
        <v>1377</v>
      </c>
      <c r="U129" t="s">
        <v>1378</v>
      </c>
    </row>
    <row r="130" spans="1:30" x14ac:dyDescent="0.25">
      <c r="A130">
        <v>115542</v>
      </c>
      <c r="B130">
        <v>11394143</v>
      </c>
      <c r="C130">
        <v>709382</v>
      </c>
      <c r="D130" s="65">
        <v>45763.774085648147</v>
      </c>
      <c r="E130" s="65">
        <v>45763.801111111112</v>
      </c>
      <c r="F130" s="65">
        <v>45763.634444444448</v>
      </c>
      <c r="H130" t="s">
        <v>220</v>
      </c>
      <c r="I130">
        <v>1</v>
      </c>
      <c r="J130" t="s">
        <v>1379</v>
      </c>
      <c r="R130" t="s">
        <v>1380</v>
      </c>
      <c r="T130" t="s">
        <v>1381</v>
      </c>
      <c r="U130" t="s">
        <v>1382</v>
      </c>
    </row>
    <row r="131" spans="1:30" x14ac:dyDescent="0.25">
      <c r="A131">
        <v>115542</v>
      </c>
      <c r="B131">
        <v>11395163</v>
      </c>
      <c r="C131">
        <v>709473</v>
      </c>
      <c r="D131" s="65">
        <v>45763.989953703705</v>
      </c>
      <c r="E131" s="65">
        <v>45764.017962962964</v>
      </c>
      <c r="F131" s="65">
        <v>45763.8512962963</v>
      </c>
      <c r="H131" t="s">
        <v>221</v>
      </c>
      <c r="I131">
        <v>1</v>
      </c>
      <c r="J131" t="s">
        <v>1383</v>
      </c>
      <c r="R131" t="s">
        <v>1384</v>
      </c>
      <c r="T131" t="s">
        <v>1385</v>
      </c>
      <c r="U131" t="s">
        <v>1386</v>
      </c>
    </row>
    <row r="132" spans="1:30" x14ac:dyDescent="0.25">
      <c r="A132">
        <v>115542</v>
      </c>
      <c r="B132">
        <v>11393741</v>
      </c>
      <c r="C132">
        <v>709378</v>
      </c>
      <c r="D132" s="65">
        <v>45763.76458333333</v>
      </c>
      <c r="E132" s="65">
        <v>45764.147546296299</v>
      </c>
      <c r="F132" s="65">
        <v>45763.980879629627</v>
      </c>
      <c r="H132" t="s">
        <v>222</v>
      </c>
      <c r="I132">
        <v>1</v>
      </c>
      <c r="J132" t="s">
        <v>1387</v>
      </c>
      <c r="K132" t="s">
        <v>1388</v>
      </c>
      <c r="M132" t="s">
        <v>1389</v>
      </c>
      <c r="O132" t="s">
        <v>1390</v>
      </c>
      <c r="Q132" t="s">
        <v>1391</v>
      </c>
      <c r="R132" t="s">
        <v>1392</v>
      </c>
      <c r="S132" t="s">
        <v>1393</v>
      </c>
      <c r="T132" t="s">
        <v>1394</v>
      </c>
      <c r="U132" t="s">
        <v>1395</v>
      </c>
    </row>
    <row r="133" spans="1:30" x14ac:dyDescent="0.25">
      <c r="A133">
        <v>115542</v>
      </c>
      <c r="B133">
        <v>11199633</v>
      </c>
      <c r="C133">
        <v>60345</v>
      </c>
      <c r="D133" s="65">
        <v>45735.719861111109</v>
      </c>
      <c r="E133" s="65">
        <v>45764.673032407409</v>
      </c>
      <c r="F133" s="65">
        <v>45764.506365740737</v>
      </c>
      <c r="G133" t="s">
        <v>223</v>
      </c>
      <c r="I133">
        <v>1</v>
      </c>
      <c r="J133" t="s">
        <v>1396</v>
      </c>
      <c r="K133" t="s">
        <v>1397</v>
      </c>
      <c r="R133" t="s">
        <v>1398</v>
      </c>
      <c r="S133" t="s">
        <v>1399</v>
      </c>
      <c r="T133" t="s">
        <v>1400</v>
      </c>
      <c r="U133" t="s">
        <v>1401</v>
      </c>
    </row>
    <row r="134" spans="1:30" x14ac:dyDescent="0.25">
      <c r="A134">
        <v>115542</v>
      </c>
      <c r="B134">
        <v>11199702</v>
      </c>
      <c r="C134">
        <v>192498</v>
      </c>
      <c r="D134" s="65">
        <v>45765.505300925928</v>
      </c>
      <c r="E134" s="65">
        <v>45765.525578703702</v>
      </c>
      <c r="F134" s="65">
        <v>45765.358912037038</v>
      </c>
      <c r="G134" t="s">
        <v>224</v>
      </c>
      <c r="I134">
        <v>1</v>
      </c>
      <c r="J134" t="s">
        <v>1402</v>
      </c>
      <c r="K134" t="s">
        <v>1403</v>
      </c>
      <c r="N134" t="s">
        <v>1404</v>
      </c>
      <c r="R134" t="s">
        <v>1405</v>
      </c>
      <c r="S134" t="s">
        <v>1406</v>
      </c>
      <c r="T134" t="s">
        <v>1407</v>
      </c>
      <c r="U134" t="s">
        <v>1408</v>
      </c>
      <c r="AD134" t="s">
        <v>1409</v>
      </c>
    </row>
    <row r="135" spans="1:30" x14ac:dyDescent="0.25">
      <c r="A135">
        <v>115542</v>
      </c>
      <c r="B135">
        <v>11400142</v>
      </c>
      <c r="C135">
        <v>709839</v>
      </c>
      <c r="D135" s="65">
        <v>45765.558032407411</v>
      </c>
      <c r="E135" s="65">
        <v>45765.766238425924</v>
      </c>
      <c r="F135" s="65">
        <v>45765.59957175926</v>
      </c>
      <c r="H135" t="s">
        <v>225</v>
      </c>
      <c r="I135">
        <v>1</v>
      </c>
      <c r="J135" t="s">
        <v>1410</v>
      </c>
      <c r="K135" t="s">
        <v>1411</v>
      </c>
      <c r="O135" t="s">
        <v>1412</v>
      </c>
      <c r="Q135" t="s">
        <v>1413</v>
      </c>
      <c r="R135" t="s">
        <v>1414</v>
      </c>
      <c r="T135" t="s">
        <v>1415</v>
      </c>
      <c r="U135" t="s">
        <v>1416</v>
      </c>
    </row>
    <row r="136" spans="1:30" x14ac:dyDescent="0.25">
      <c r="A136">
        <v>115542</v>
      </c>
      <c r="B136">
        <v>11377242</v>
      </c>
      <c r="C136">
        <v>183598</v>
      </c>
      <c r="D136" s="65">
        <v>45766.073229166665</v>
      </c>
      <c r="E136" s="65">
        <v>45766.095127314817</v>
      </c>
      <c r="F136" s="65">
        <v>45765.928460648145</v>
      </c>
      <c r="G136" t="s">
        <v>226</v>
      </c>
      <c r="I136">
        <v>1</v>
      </c>
      <c r="J136" t="s">
        <v>1417</v>
      </c>
      <c r="K136" t="s">
        <v>1418</v>
      </c>
      <c r="R136" t="s">
        <v>1419</v>
      </c>
      <c r="T136" t="s">
        <v>1420</v>
      </c>
      <c r="U136" t="s">
        <v>1421</v>
      </c>
    </row>
    <row r="137" spans="1:30" x14ac:dyDescent="0.25">
      <c r="A137">
        <v>115542</v>
      </c>
      <c r="B137">
        <v>11423991</v>
      </c>
      <c r="C137">
        <v>710286</v>
      </c>
      <c r="D137" s="65">
        <v>45768.603796296295</v>
      </c>
      <c r="E137" s="65">
        <v>45768.642326388886</v>
      </c>
      <c r="F137" s="65">
        <v>45768.475659722222</v>
      </c>
      <c r="H137" t="s">
        <v>227</v>
      </c>
      <c r="I137">
        <v>1</v>
      </c>
      <c r="J137" t="s">
        <v>1422</v>
      </c>
      <c r="O137" t="s">
        <v>1423</v>
      </c>
      <c r="Q137" t="s">
        <v>1424</v>
      </c>
      <c r="R137" t="s">
        <v>1425</v>
      </c>
      <c r="T137" t="s">
        <v>1426</v>
      </c>
      <c r="U137" t="s">
        <v>1427</v>
      </c>
    </row>
    <row r="138" spans="1:30" x14ac:dyDescent="0.25">
      <c r="A138">
        <v>115542</v>
      </c>
      <c r="B138">
        <v>11424259</v>
      </c>
      <c r="C138">
        <v>710336</v>
      </c>
      <c r="D138" s="65">
        <v>45768.69195601852</v>
      </c>
      <c r="E138" s="65">
        <v>45768.726527777777</v>
      </c>
      <c r="F138" s="65">
        <v>45768.559861111113</v>
      </c>
      <c r="H138" t="s">
        <v>228</v>
      </c>
      <c r="I138">
        <v>1</v>
      </c>
      <c r="J138" t="s">
        <v>1428</v>
      </c>
      <c r="R138" t="s">
        <v>1429</v>
      </c>
      <c r="S138" t="s">
        <v>1430</v>
      </c>
      <c r="T138" t="s">
        <v>1431</v>
      </c>
      <c r="U138" t="s">
        <v>1432</v>
      </c>
    </row>
    <row r="139" spans="1:30" x14ac:dyDescent="0.25">
      <c r="A139">
        <v>115542</v>
      </c>
      <c r="B139">
        <v>11425138</v>
      </c>
      <c r="C139">
        <v>710439</v>
      </c>
      <c r="D139" s="65">
        <v>45768.937268518515</v>
      </c>
      <c r="E139" s="65">
        <v>45768.966469907406</v>
      </c>
      <c r="F139" s="65">
        <v>45768.799803240741</v>
      </c>
      <c r="H139" t="s">
        <v>229</v>
      </c>
      <c r="I139">
        <v>1</v>
      </c>
      <c r="J139" t="s">
        <v>1433</v>
      </c>
      <c r="R139" t="s">
        <v>1434</v>
      </c>
      <c r="T139" t="s">
        <v>1435</v>
      </c>
      <c r="U139" t="s">
        <v>1436</v>
      </c>
    </row>
    <row r="140" spans="1:30" x14ac:dyDescent="0.25">
      <c r="A140">
        <v>115542</v>
      </c>
      <c r="B140">
        <v>11425258</v>
      </c>
      <c r="C140">
        <v>710461</v>
      </c>
      <c r="D140" s="65">
        <v>45768.99658564815</v>
      </c>
      <c r="E140" s="65">
        <v>45769.040370370371</v>
      </c>
      <c r="F140" s="65">
        <v>45768.873703703706</v>
      </c>
      <c r="H140" t="s">
        <v>230</v>
      </c>
      <c r="I140">
        <v>1</v>
      </c>
      <c r="J140" t="s">
        <v>1437</v>
      </c>
      <c r="K140" t="s">
        <v>1438</v>
      </c>
      <c r="N140" t="s">
        <v>1439</v>
      </c>
      <c r="R140" t="s">
        <v>1440</v>
      </c>
      <c r="T140" t="s">
        <v>1441</v>
      </c>
      <c r="U140" t="s">
        <v>1442</v>
      </c>
    </row>
    <row r="141" spans="1:30" x14ac:dyDescent="0.25">
      <c r="A141">
        <v>115542</v>
      </c>
      <c r="B141">
        <v>11425346</v>
      </c>
      <c r="C141">
        <v>710477</v>
      </c>
      <c r="D141" s="65">
        <v>45769.045497685183</v>
      </c>
      <c r="E141" s="65">
        <v>45769.073055555556</v>
      </c>
      <c r="F141" s="65">
        <v>45768.906388888892</v>
      </c>
      <c r="H141" t="s">
        <v>231</v>
      </c>
      <c r="I141">
        <v>1</v>
      </c>
      <c r="J141" t="s">
        <v>1443</v>
      </c>
      <c r="R141" t="s">
        <v>1444</v>
      </c>
      <c r="T141" t="s">
        <v>1445</v>
      </c>
      <c r="U141" t="s">
        <v>1446</v>
      </c>
    </row>
    <row r="142" spans="1:30" x14ac:dyDescent="0.25">
      <c r="A142">
        <v>115542</v>
      </c>
      <c r="B142">
        <v>11425392</v>
      </c>
      <c r="C142">
        <v>710487</v>
      </c>
      <c r="D142" s="65">
        <v>45769.081990740742</v>
      </c>
      <c r="E142" s="65">
        <v>45769.107893518521</v>
      </c>
      <c r="F142" s="65">
        <v>45768.94122685185</v>
      </c>
      <c r="H142" t="s">
        <v>232</v>
      </c>
      <c r="I142">
        <v>1</v>
      </c>
      <c r="J142" t="s">
        <v>1447</v>
      </c>
      <c r="R142" t="s">
        <v>1448</v>
      </c>
      <c r="T142" t="s">
        <v>1449</v>
      </c>
      <c r="U142" t="s">
        <v>1450</v>
      </c>
    </row>
    <row r="143" spans="1:30" x14ac:dyDescent="0.25">
      <c r="A143">
        <v>115542</v>
      </c>
      <c r="B143">
        <v>11425502</v>
      </c>
      <c r="C143">
        <v>710510</v>
      </c>
      <c r="D143" s="65">
        <v>45769.135243055556</v>
      </c>
      <c r="E143" s="65">
        <v>45769.170034722221</v>
      </c>
      <c r="F143" s="65">
        <v>45769.003368055557</v>
      </c>
      <c r="H143" t="s">
        <v>233</v>
      </c>
      <c r="I143">
        <v>1</v>
      </c>
      <c r="J143" t="s">
        <v>1451</v>
      </c>
      <c r="R143" t="s">
        <v>1452</v>
      </c>
      <c r="S143" t="s">
        <v>1453</v>
      </c>
      <c r="T143" t="s">
        <v>1454</v>
      </c>
      <c r="U143" t="s">
        <v>1455</v>
      </c>
    </row>
    <row r="144" spans="1:30" x14ac:dyDescent="0.25">
      <c r="A144">
        <v>115542</v>
      </c>
      <c r="B144">
        <v>11425473</v>
      </c>
      <c r="C144">
        <v>710506</v>
      </c>
      <c r="D144" s="65">
        <v>45769.125243055554</v>
      </c>
      <c r="E144" s="65">
        <v>45769.205254629633</v>
      </c>
      <c r="F144" s="65">
        <v>45769.038587962961</v>
      </c>
      <c r="H144" t="s">
        <v>234</v>
      </c>
      <c r="I144">
        <v>1</v>
      </c>
      <c r="J144" t="s">
        <v>1456</v>
      </c>
      <c r="K144" t="s">
        <v>1457</v>
      </c>
      <c r="R144" t="s">
        <v>1458</v>
      </c>
      <c r="S144" t="s">
        <v>1459</v>
      </c>
      <c r="T144" t="s">
        <v>1460</v>
      </c>
      <c r="U144" t="s">
        <v>1461</v>
      </c>
    </row>
    <row r="145" spans="1:30" x14ac:dyDescent="0.25">
      <c r="A145">
        <v>115542</v>
      </c>
      <c r="B145">
        <v>11447033</v>
      </c>
      <c r="C145">
        <v>710905</v>
      </c>
      <c r="D145" s="65">
        <v>45770.082129629627</v>
      </c>
      <c r="E145" s="65">
        <v>45770.115173611113</v>
      </c>
      <c r="F145" s="65">
        <v>45769.948506944442</v>
      </c>
      <c r="H145" t="s">
        <v>235</v>
      </c>
      <c r="I145">
        <v>1</v>
      </c>
      <c r="J145" t="s">
        <v>1462</v>
      </c>
      <c r="R145" t="s">
        <v>1463</v>
      </c>
      <c r="T145" t="s">
        <v>1464</v>
      </c>
      <c r="U145" t="s">
        <v>1465</v>
      </c>
    </row>
    <row r="146" spans="1:30" x14ac:dyDescent="0.25">
      <c r="A146">
        <v>115542</v>
      </c>
      <c r="B146">
        <v>11475550</v>
      </c>
      <c r="C146">
        <v>688943</v>
      </c>
      <c r="D146" s="65">
        <v>45776.62358796296</v>
      </c>
      <c r="E146" s="65">
        <v>45776.678437499999</v>
      </c>
      <c r="F146" s="65">
        <v>45776.511770833335</v>
      </c>
      <c r="G146" t="s">
        <v>236</v>
      </c>
      <c r="I146">
        <v>1</v>
      </c>
      <c r="J146" t="s">
        <v>1466</v>
      </c>
      <c r="K146" t="s">
        <v>1467</v>
      </c>
      <c r="M146" t="s">
        <v>1468</v>
      </c>
      <c r="O146" t="s">
        <v>1469</v>
      </c>
      <c r="Q146" t="s">
        <v>1470</v>
      </c>
      <c r="R146" t="s">
        <v>1471</v>
      </c>
      <c r="S146" t="s">
        <v>1472</v>
      </c>
      <c r="T146" t="s">
        <v>1473</v>
      </c>
      <c r="U146" t="s">
        <v>1474</v>
      </c>
    </row>
    <row r="147" spans="1:30" x14ac:dyDescent="0.25">
      <c r="A147">
        <v>115542</v>
      </c>
      <c r="B147">
        <v>11474679</v>
      </c>
      <c r="C147">
        <v>499233</v>
      </c>
      <c r="D147" s="65">
        <v>45776.871111111112</v>
      </c>
      <c r="E147" s="65">
        <v>45776.8825</v>
      </c>
      <c r="F147" s="65">
        <v>45776.715833333335</v>
      </c>
      <c r="G147" t="s">
        <v>237</v>
      </c>
      <c r="I147">
        <v>1</v>
      </c>
      <c r="J147" t="s">
        <v>1475</v>
      </c>
      <c r="O147" t="s">
        <v>1476</v>
      </c>
      <c r="Q147" t="s">
        <v>1477</v>
      </c>
      <c r="R147" t="s">
        <v>1478</v>
      </c>
      <c r="T147" t="s">
        <v>1479</v>
      </c>
      <c r="U147" t="s">
        <v>1480</v>
      </c>
    </row>
    <row r="148" spans="1:30" x14ac:dyDescent="0.25">
      <c r="A148">
        <v>115542</v>
      </c>
      <c r="B148">
        <v>11474656</v>
      </c>
      <c r="C148">
        <v>354555</v>
      </c>
      <c r="D148" s="65">
        <v>45776.606122685182</v>
      </c>
      <c r="E148" s="65">
        <v>45776.895856481482</v>
      </c>
      <c r="F148" s="65">
        <v>45776.729189814818</v>
      </c>
      <c r="G148" t="s">
        <v>238</v>
      </c>
      <c r="I148">
        <v>1</v>
      </c>
      <c r="J148" t="s">
        <v>1481</v>
      </c>
      <c r="K148" t="s">
        <v>1482</v>
      </c>
      <c r="R148" t="s">
        <v>1483</v>
      </c>
      <c r="S148" t="s">
        <v>1484</v>
      </c>
      <c r="T148" t="s">
        <v>1485</v>
      </c>
      <c r="U148" t="s">
        <v>645</v>
      </c>
      <c r="V148" t="s">
        <v>1486</v>
      </c>
      <c r="X148" t="s">
        <v>1487</v>
      </c>
    </row>
    <row r="149" spans="1:30" x14ac:dyDescent="0.25">
      <c r="A149">
        <v>115542</v>
      </c>
      <c r="B149">
        <v>11477877</v>
      </c>
      <c r="C149">
        <v>712767</v>
      </c>
      <c r="D149" s="65">
        <v>45777.029641203706</v>
      </c>
      <c r="E149" s="65">
        <v>45777.086898148147</v>
      </c>
      <c r="F149" s="65">
        <v>45776.920231481483</v>
      </c>
      <c r="H149" t="s">
        <v>239</v>
      </c>
      <c r="I149">
        <v>1</v>
      </c>
      <c r="J149" t="s">
        <v>1488</v>
      </c>
      <c r="R149" t="s">
        <v>1489</v>
      </c>
      <c r="T149" t="s">
        <v>1490</v>
      </c>
      <c r="U149" t="s">
        <v>1491</v>
      </c>
    </row>
    <row r="150" spans="1:30" x14ac:dyDescent="0.25">
      <c r="A150">
        <v>115542</v>
      </c>
      <c r="B150">
        <v>11478074</v>
      </c>
      <c r="C150">
        <v>712788</v>
      </c>
      <c r="D150" s="65">
        <v>45777.098414351851</v>
      </c>
      <c r="E150" s="65">
        <v>45777.141770833332</v>
      </c>
      <c r="F150" s="65">
        <v>45776.975104166668</v>
      </c>
      <c r="H150" t="s">
        <v>240</v>
      </c>
      <c r="I150">
        <v>1</v>
      </c>
      <c r="J150" t="s">
        <v>1492</v>
      </c>
      <c r="K150" t="s">
        <v>1493</v>
      </c>
      <c r="R150" t="s">
        <v>1494</v>
      </c>
      <c r="T150" t="s">
        <v>1495</v>
      </c>
      <c r="U150" t="s">
        <v>1496</v>
      </c>
    </row>
    <row r="151" spans="1:30" x14ac:dyDescent="0.25">
      <c r="A151">
        <v>115542</v>
      </c>
      <c r="B151">
        <v>11199509</v>
      </c>
      <c r="C151">
        <v>56786</v>
      </c>
      <c r="D151" s="65">
        <v>45778.01829861111</v>
      </c>
      <c r="E151" s="65">
        <v>45778.041006944448</v>
      </c>
      <c r="F151" s="65">
        <v>45777.874340277776</v>
      </c>
      <c r="G151" t="s">
        <v>241</v>
      </c>
      <c r="I151">
        <v>1</v>
      </c>
      <c r="J151" t="s">
        <v>1497</v>
      </c>
      <c r="N151" t="s">
        <v>650</v>
      </c>
      <c r="R151" t="s">
        <v>1498</v>
      </c>
      <c r="T151" t="s">
        <v>1499</v>
      </c>
      <c r="U151" t="s">
        <v>1500</v>
      </c>
      <c r="V151" t="s">
        <v>1501</v>
      </c>
      <c r="X151" t="s">
        <v>1502</v>
      </c>
      <c r="Y151" t="s">
        <v>1503</v>
      </c>
      <c r="AC151" t="s">
        <v>1504</v>
      </c>
    </row>
    <row r="152" spans="1:30" x14ac:dyDescent="0.25">
      <c r="A152">
        <v>115542</v>
      </c>
      <c r="B152">
        <v>11487231</v>
      </c>
      <c r="C152">
        <v>713110</v>
      </c>
      <c r="D152" s="65">
        <v>45778.21261574074</v>
      </c>
      <c r="E152" s="65">
        <v>45778.249247685184</v>
      </c>
      <c r="F152" s="65">
        <v>45778.08258101852</v>
      </c>
      <c r="H152" t="s">
        <v>242</v>
      </c>
      <c r="I152">
        <v>1</v>
      </c>
      <c r="J152" t="s">
        <v>1505</v>
      </c>
      <c r="K152" t="s">
        <v>1506</v>
      </c>
      <c r="M152" t="s">
        <v>1507</v>
      </c>
      <c r="N152" t="s">
        <v>1508</v>
      </c>
      <c r="R152" t="s">
        <v>1509</v>
      </c>
      <c r="S152" t="s">
        <v>1510</v>
      </c>
      <c r="T152" t="s">
        <v>1511</v>
      </c>
      <c r="U152" t="s">
        <v>1512</v>
      </c>
    </row>
    <row r="153" spans="1:30" x14ac:dyDescent="0.25">
      <c r="A153">
        <v>115542</v>
      </c>
      <c r="B153">
        <v>11487060</v>
      </c>
      <c r="C153">
        <v>713102</v>
      </c>
      <c r="D153" s="65">
        <v>45778.143842592595</v>
      </c>
      <c r="E153" s="65">
        <v>45778.288969907408</v>
      </c>
      <c r="F153" s="65">
        <v>45778.122303240743</v>
      </c>
      <c r="H153" t="s">
        <v>243</v>
      </c>
      <c r="I153">
        <v>1</v>
      </c>
      <c r="J153" t="s">
        <v>1513</v>
      </c>
      <c r="K153" t="s">
        <v>1514</v>
      </c>
      <c r="M153" t="s">
        <v>1515</v>
      </c>
      <c r="O153" t="s">
        <v>1516</v>
      </c>
      <c r="Q153" t="s">
        <v>1517</v>
      </c>
      <c r="R153" t="s">
        <v>1518</v>
      </c>
      <c r="S153" t="s">
        <v>1519</v>
      </c>
      <c r="T153" t="s">
        <v>1520</v>
      </c>
      <c r="U153" t="s">
        <v>1521</v>
      </c>
    </row>
    <row r="154" spans="1:30" x14ac:dyDescent="0.25">
      <c r="A154">
        <v>115542</v>
      </c>
      <c r="B154">
        <v>11199244</v>
      </c>
      <c r="C154">
        <v>476292</v>
      </c>
      <c r="D154" s="65">
        <v>45778.729201388887</v>
      </c>
      <c r="E154" s="65">
        <v>45778.990995370368</v>
      </c>
      <c r="F154" s="65">
        <v>45778.824328703704</v>
      </c>
      <c r="G154" t="s">
        <v>244</v>
      </c>
      <c r="I154">
        <v>1</v>
      </c>
      <c r="J154" t="s">
        <v>1522</v>
      </c>
      <c r="K154" t="s">
        <v>1523</v>
      </c>
      <c r="N154" t="s">
        <v>1524</v>
      </c>
      <c r="O154" t="s">
        <v>1525</v>
      </c>
      <c r="Q154" t="s">
        <v>1526</v>
      </c>
      <c r="R154" t="s">
        <v>1527</v>
      </c>
      <c r="T154" t="s">
        <v>1528</v>
      </c>
      <c r="U154" t="s">
        <v>1529</v>
      </c>
    </row>
    <row r="155" spans="1:30" x14ac:dyDescent="0.25">
      <c r="A155">
        <v>115542</v>
      </c>
      <c r="B155">
        <v>11488946</v>
      </c>
      <c r="C155">
        <v>713272</v>
      </c>
      <c r="D155" s="65">
        <v>45779.03</v>
      </c>
      <c r="E155" s="65">
        <v>45779.065150462964</v>
      </c>
      <c r="F155" s="65">
        <v>45778.8984837963</v>
      </c>
      <c r="H155" t="s">
        <v>245</v>
      </c>
      <c r="I155">
        <v>1</v>
      </c>
      <c r="J155" t="s">
        <v>1530</v>
      </c>
      <c r="R155" t="s">
        <v>1531</v>
      </c>
      <c r="T155" t="s">
        <v>1532</v>
      </c>
      <c r="U155" t="s">
        <v>1533</v>
      </c>
    </row>
    <row r="156" spans="1:30" x14ac:dyDescent="0.25">
      <c r="A156">
        <v>115542</v>
      </c>
      <c r="B156">
        <v>11472633</v>
      </c>
      <c r="C156">
        <v>67518</v>
      </c>
      <c r="D156" s="65">
        <v>45778.194710648146</v>
      </c>
      <c r="E156" s="65">
        <v>45779.073703703703</v>
      </c>
      <c r="F156" s="65">
        <v>45778.907037037039</v>
      </c>
      <c r="G156" t="s">
        <v>246</v>
      </c>
      <c r="I156">
        <v>1</v>
      </c>
      <c r="J156" t="s">
        <v>1534</v>
      </c>
      <c r="K156" t="s">
        <v>1535</v>
      </c>
      <c r="M156" t="s">
        <v>1536</v>
      </c>
      <c r="N156" t="s">
        <v>1537</v>
      </c>
      <c r="O156" t="s">
        <v>1538</v>
      </c>
      <c r="Q156" t="s">
        <v>1539</v>
      </c>
      <c r="R156" t="s">
        <v>1540</v>
      </c>
      <c r="S156" t="s">
        <v>1541</v>
      </c>
      <c r="T156" t="s">
        <v>1542</v>
      </c>
      <c r="U156" t="s">
        <v>1543</v>
      </c>
      <c r="V156" t="s">
        <v>1544</v>
      </c>
      <c r="X156" t="s">
        <v>1545</v>
      </c>
      <c r="Y156" t="s">
        <v>1546</v>
      </c>
      <c r="Z156" t="s">
        <v>1547</v>
      </c>
      <c r="AA156" t="s">
        <v>1548</v>
      </c>
      <c r="AB156" t="s">
        <v>1549</v>
      </c>
      <c r="AC156" t="s">
        <v>1550</v>
      </c>
      <c r="AD156" t="s">
        <v>1551</v>
      </c>
    </row>
    <row r="157" spans="1:30" x14ac:dyDescent="0.25">
      <c r="A157">
        <v>115542</v>
      </c>
      <c r="B157">
        <v>11489222</v>
      </c>
      <c r="C157">
        <v>713307</v>
      </c>
      <c r="D157" s="65">
        <v>45779.162604166668</v>
      </c>
      <c r="E157" s="65">
        <v>45779.185416666667</v>
      </c>
      <c r="F157" s="65">
        <v>45779.018750000003</v>
      </c>
      <c r="H157" t="s">
        <v>247</v>
      </c>
      <c r="I157">
        <v>1</v>
      </c>
      <c r="J157" t="s">
        <v>1552</v>
      </c>
      <c r="K157" t="s">
        <v>1553</v>
      </c>
      <c r="R157" t="s">
        <v>1554</v>
      </c>
      <c r="S157" t="s">
        <v>1555</v>
      </c>
      <c r="T157" t="s">
        <v>1556</v>
      </c>
      <c r="U157" t="s">
        <v>1557</v>
      </c>
    </row>
    <row r="158" spans="1:30" x14ac:dyDescent="0.25">
      <c r="A158">
        <v>115542</v>
      </c>
      <c r="B158">
        <v>11475656</v>
      </c>
      <c r="C158">
        <v>620032</v>
      </c>
      <c r="D158" s="65">
        <v>45779.709074074075</v>
      </c>
      <c r="E158" s="65">
        <v>45779.748749999999</v>
      </c>
      <c r="F158" s="65">
        <v>45779.582083333335</v>
      </c>
      <c r="G158" t="s">
        <v>248</v>
      </c>
      <c r="I158">
        <v>1</v>
      </c>
      <c r="J158" t="s">
        <v>1558</v>
      </c>
      <c r="K158" t="s">
        <v>8878</v>
      </c>
      <c r="M158" t="s">
        <v>8879</v>
      </c>
      <c r="N158" t="s">
        <v>8880</v>
      </c>
      <c r="O158" t="s">
        <v>8881</v>
      </c>
      <c r="Q158" t="s">
        <v>8882</v>
      </c>
      <c r="R158" t="s">
        <v>1559</v>
      </c>
      <c r="S158" t="s">
        <v>8883</v>
      </c>
      <c r="T158" t="s">
        <v>1560</v>
      </c>
      <c r="U158" t="s">
        <v>1561</v>
      </c>
    </row>
    <row r="159" spans="1:30" x14ac:dyDescent="0.25">
      <c r="A159">
        <v>115542</v>
      </c>
      <c r="B159">
        <v>11475657</v>
      </c>
      <c r="C159">
        <v>620087</v>
      </c>
      <c r="D159" s="65">
        <v>45778.160046296296</v>
      </c>
      <c r="E159" s="65">
        <v>45779.811030092591</v>
      </c>
      <c r="F159" s="65">
        <v>45779.644363425927</v>
      </c>
      <c r="G159" t="s">
        <v>249</v>
      </c>
      <c r="I159">
        <v>1</v>
      </c>
      <c r="J159" t="s">
        <v>8884</v>
      </c>
      <c r="K159" t="s">
        <v>8885</v>
      </c>
      <c r="M159" t="s">
        <v>8886</v>
      </c>
      <c r="N159" t="s">
        <v>8887</v>
      </c>
      <c r="O159" t="s">
        <v>8888</v>
      </c>
      <c r="Q159" t="s">
        <v>8889</v>
      </c>
      <c r="R159" t="s">
        <v>1562</v>
      </c>
      <c r="S159" t="s">
        <v>8890</v>
      </c>
      <c r="T159" t="s">
        <v>1563</v>
      </c>
      <c r="U159" t="s">
        <v>1564</v>
      </c>
    </row>
    <row r="160" spans="1:30" x14ac:dyDescent="0.25">
      <c r="A160">
        <v>115542</v>
      </c>
      <c r="B160">
        <v>11475080</v>
      </c>
      <c r="C160">
        <v>390500</v>
      </c>
      <c r="D160" s="65">
        <v>45779.06690972222</v>
      </c>
      <c r="E160" s="65">
        <v>45780.087592592594</v>
      </c>
      <c r="F160" s="65">
        <v>45779.920925925922</v>
      </c>
      <c r="G160" t="s">
        <v>250</v>
      </c>
      <c r="I160">
        <v>1</v>
      </c>
      <c r="J160" t="s">
        <v>1565</v>
      </c>
      <c r="R160" t="s">
        <v>1566</v>
      </c>
      <c r="S160" t="s">
        <v>1567</v>
      </c>
      <c r="T160" t="s">
        <v>1568</v>
      </c>
      <c r="U160" t="s">
        <v>1569</v>
      </c>
    </row>
    <row r="161" spans="1:29" x14ac:dyDescent="0.25">
      <c r="A161">
        <v>115542</v>
      </c>
      <c r="B161">
        <v>11495658</v>
      </c>
      <c r="C161">
        <v>713660</v>
      </c>
      <c r="D161" s="65">
        <v>45780.050625000003</v>
      </c>
      <c r="E161" s="65">
        <v>45780.107939814814</v>
      </c>
      <c r="F161" s="65">
        <v>45779.94127314815</v>
      </c>
      <c r="H161" t="s">
        <v>251</v>
      </c>
      <c r="I161">
        <v>1</v>
      </c>
      <c r="J161" t="s">
        <v>1570</v>
      </c>
      <c r="K161" t="s">
        <v>1571</v>
      </c>
      <c r="R161" t="s">
        <v>1572</v>
      </c>
      <c r="T161" t="s">
        <v>1573</v>
      </c>
      <c r="U161" t="s">
        <v>1574</v>
      </c>
    </row>
    <row r="162" spans="1:29" x14ac:dyDescent="0.25">
      <c r="A162">
        <v>115542</v>
      </c>
      <c r="B162">
        <v>11199652</v>
      </c>
      <c r="C162">
        <v>176088</v>
      </c>
      <c r="D162" s="65">
        <v>45745.549872685187</v>
      </c>
      <c r="E162" s="65">
        <v>45780.565891203703</v>
      </c>
      <c r="F162" s="65">
        <v>45780.399224537039</v>
      </c>
      <c r="G162" t="s">
        <v>252</v>
      </c>
      <c r="I162">
        <v>1</v>
      </c>
      <c r="J162" t="s">
        <v>1575</v>
      </c>
      <c r="R162" t="s">
        <v>1576</v>
      </c>
      <c r="T162" t="s">
        <v>1577</v>
      </c>
      <c r="U162" t="s">
        <v>1578</v>
      </c>
      <c r="V162" t="s">
        <v>939</v>
      </c>
      <c r="X162" t="s">
        <v>939</v>
      </c>
    </row>
    <row r="163" spans="1:29" x14ac:dyDescent="0.25">
      <c r="A163">
        <v>115542</v>
      </c>
      <c r="B163">
        <v>11475224</v>
      </c>
      <c r="C163">
        <v>631611</v>
      </c>
      <c r="D163" s="65">
        <v>45779.712905092594</v>
      </c>
      <c r="E163" s="65">
        <v>45780.606620370374</v>
      </c>
      <c r="F163" s="65">
        <v>45780.439953703702</v>
      </c>
      <c r="G163" t="s">
        <v>253</v>
      </c>
      <c r="I163">
        <v>1</v>
      </c>
      <c r="J163" t="s">
        <v>1579</v>
      </c>
      <c r="K163" t="s">
        <v>1580</v>
      </c>
      <c r="M163" t="s">
        <v>1581</v>
      </c>
      <c r="O163" t="s">
        <v>1582</v>
      </c>
      <c r="Q163" t="s">
        <v>1583</v>
      </c>
      <c r="R163" t="s">
        <v>1584</v>
      </c>
      <c r="S163" t="s">
        <v>1585</v>
      </c>
      <c r="T163" t="s">
        <v>1586</v>
      </c>
      <c r="U163" t="s">
        <v>1587</v>
      </c>
      <c r="V163" t="s">
        <v>1588</v>
      </c>
      <c r="W163" t="s">
        <v>1589</v>
      </c>
      <c r="X163" t="s">
        <v>1590</v>
      </c>
      <c r="Z163" t="s">
        <v>1591</v>
      </c>
      <c r="AA163" t="s">
        <v>1592</v>
      </c>
      <c r="AB163" t="s">
        <v>1593</v>
      </c>
      <c r="AC163" t="s">
        <v>1594</v>
      </c>
    </row>
    <row r="164" spans="1:29" x14ac:dyDescent="0.25">
      <c r="A164">
        <v>115542</v>
      </c>
      <c r="B164">
        <v>11489012</v>
      </c>
      <c r="C164">
        <v>713281</v>
      </c>
      <c r="D164" s="65">
        <v>45779.069733796299</v>
      </c>
      <c r="E164" s="65">
        <v>45781.008368055554</v>
      </c>
      <c r="F164" s="65">
        <v>45780.84170138889</v>
      </c>
      <c r="H164" t="s">
        <v>254</v>
      </c>
      <c r="I164">
        <v>1</v>
      </c>
      <c r="J164" t="s">
        <v>1595</v>
      </c>
      <c r="K164" t="s">
        <v>1596</v>
      </c>
      <c r="M164" t="s">
        <v>1597</v>
      </c>
      <c r="O164" t="s">
        <v>1598</v>
      </c>
      <c r="Q164" t="s">
        <v>1599</v>
      </c>
      <c r="R164" t="s">
        <v>1600</v>
      </c>
      <c r="T164" t="s">
        <v>1197</v>
      </c>
      <c r="U164" t="s">
        <v>1601</v>
      </c>
      <c r="V164" t="s">
        <v>1602</v>
      </c>
      <c r="X164" t="s">
        <v>1603</v>
      </c>
      <c r="AC164" t="s">
        <v>1604</v>
      </c>
    </row>
    <row r="165" spans="1:29" x14ac:dyDescent="0.25">
      <c r="A165">
        <v>115542</v>
      </c>
      <c r="B165">
        <v>11475022</v>
      </c>
      <c r="C165">
        <v>381688</v>
      </c>
      <c r="D165" s="65">
        <v>45779.651631944442</v>
      </c>
      <c r="E165" s="65">
        <v>45781.856412037036</v>
      </c>
      <c r="F165" s="65">
        <v>45781.689745370371</v>
      </c>
      <c r="G165" t="s">
        <v>255</v>
      </c>
      <c r="I165">
        <v>1</v>
      </c>
      <c r="J165" t="s">
        <v>1605</v>
      </c>
      <c r="K165" t="s">
        <v>1606</v>
      </c>
      <c r="M165" t="s">
        <v>1607</v>
      </c>
      <c r="R165" t="s">
        <v>1608</v>
      </c>
      <c r="S165" t="s">
        <v>1609</v>
      </c>
      <c r="T165" t="s">
        <v>1610</v>
      </c>
      <c r="U165" t="s">
        <v>1611</v>
      </c>
      <c r="V165" t="s">
        <v>1612</v>
      </c>
      <c r="X165" t="s">
        <v>1613</v>
      </c>
      <c r="AA165" t="s">
        <v>1614</v>
      </c>
      <c r="AB165" t="s">
        <v>1615</v>
      </c>
      <c r="AC165" t="s">
        <v>1616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E37C-AA86-4BD1-B7B6-C5A800FE4218}">
  <dimension ref="A1:AI26"/>
  <sheetViews>
    <sheetView workbookViewId="0">
      <selection activeCell="C7" sqref="C7"/>
    </sheetView>
  </sheetViews>
  <sheetFormatPr defaultRowHeight="15" x14ac:dyDescent="0.25"/>
  <sheetData>
    <row r="1" spans="1:35" x14ac:dyDescent="0.25">
      <c r="A1" s="117"/>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row>
    <row r="2" spans="1:35" ht="36" customHeight="1" x14ac:dyDescent="0.25">
      <c r="A2" s="116" t="s">
        <v>1617</v>
      </c>
      <c r="B2" s="118" t="s">
        <v>1618</v>
      </c>
      <c r="C2" s="118" t="s">
        <v>1619</v>
      </c>
      <c r="D2" s="121" t="s">
        <v>51</v>
      </c>
      <c r="E2" s="122" t="s">
        <v>1620</v>
      </c>
      <c r="F2" s="122" t="s">
        <v>1621</v>
      </c>
      <c r="G2" s="119" t="s">
        <v>1622</v>
      </c>
      <c r="H2" s="119" t="s">
        <v>1623</v>
      </c>
      <c r="I2" s="120" t="s">
        <v>1624</v>
      </c>
      <c r="J2" s="120" t="s">
        <v>1625</v>
      </c>
      <c r="K2" s="119" t="s">
        <v>11</v>
      </c>
      <c r="L2" s="119" t="s">
        <v>1626</v>
      </c>
      <c r="M2" s="74" t="s">
        <v>1627</v>
      </c>
      <c r="N2" s="74" t="s">
        <v>1628</v>
      </c>
      <c r="O2" s="74" t="s">
        <v>1629</v>
      </c>
      <c r="P2" s="74" t="s">
        <v>1630</v>
      </c>
      <c r="Q2" s="74" t="s">
        <v>1631</v>
      </c>
      <c r="R2" s="74" t="s">
        <v>1632</v>
      </c>
      <c r="S2" s="74" t="s">
        <v>1633</v>
      </c>
      <c r="T2" s="74" t="s">
        <v>1634</v>
      </c>
      <c r="U2" s="74" t="s">
        <v>1635</v>
      </c>
      <c r="V2" s="74" t="s">
        <v>1636</v>
      </c>
      <c r="W2" s="74" t="s">
        <v>1637</v>
      </c>
      <c r="X2" s="74" t="s">
        <v>1637</v>
      </c>
      <c r="Y2" s="74" t="s">
        <v>1638</v>
      </c>
      <c r="Z2" s="74" t="s">
        <v>1638</v>
      </c>
      <c r="AA2" s="74" t="s">
        <v>1639</v>
      </c>
      <c r="AB2" s="74" t="s">
        <v>1640</v>
      </c>
      <c r="AC2" s="74" t="s">
        <v>1641</v>
      </c>
      <c r="AD2" s="74" t="s">
        <v>1642</v>
      </c>
      <c r="AE2" s="74" t="s">
        <v>1643</v>
      </c>
      <c r="AF2" s="74" t="s">
        <v>1644</v>
      </c>
      <c r="AG2" s="74" t="s">
        <v>1645</v>
      </c>
      <c r="AH2" s="74" t="s">
        <v>1646</v>
      </c>
      <c r="AI2" s="74" t="s">
        <v>1647</v>
      </c>
    </row>
    <row r="3" spans="1:35" x14ac:dyDescent="0.25">
      <c r="A3" s="116"/>
      <c r="B3" s="118"/>
      <c r="C3" s="118"/>
      <c r="D3" s="121"/>
      <c r="E3" s="122"/>
      <c r="F3" s="122"/>
      <c r="G3" s="119"/>
      <c r="H3" s="119"/>
      <c r="I3" s="120"/>
      <c r="J3" s="120"/>
      <c r="K3" s="119"/>
      <c r="L3" s="119"/>
      <c r="M3" s="27" t="s">
        <v>1648</v>
      </c>
      <c r="N3" s="27" t="s">
        <v>1649</v>
      </c>
      <c r="O3" s="27" t="s">
        <v>1650</v>
      </c>
      <c r="P3" s="27" t="s">
        <v>1651</v>
      </c>
      <c r="Q3" s="27" t="s">
        <v>1652</v>
      </c>
      <c r="R3" s="27" t="s">
        <v>1653</v>
      </c>
      <c r="S3" s="27" t="s">
        <v>1654</v>
      </c>
      <c r="T3" s="27" t="s">
        <v>1655</v>
      </c>
      <c r="U3" s="27" t="s">
        <v>1656</v>
      </c>
      <c r="V3" s="27" t="s">
        <v>1657</v>
      </c>
      <c r="W3" s="27" t="s">
        <v>1658</v>
      </c>
      <c r="X3" s="27" t="s">
        <v>1659</v>
      </c>
      <c r="Y3" s="27" t="s">
        <v>1658</v>
      </c>
      <c r="Z3" s="27" t="s">
        <v>1660</v>
      </c>
      <c r="AA3" s="27" t="s">
        <v>1661</v>
      </c>
      <c r="AB3" s="27" t="s">
        <v>1662</v>
      </c>
      <c r="AC3" s="27" t="s">
        <v>1663</v>
      </c>
      <c r="AD3" s="27" t="s">
        <v>1664</v>
      </c>
      <c r="AE3" s="27" t="s">
        <v>1665</v>
      </c>
      <c r="AF3" s="27" t="s">
        <v>1666</v>
      </c>
      <c r="AG3" s="27" t="s">
        <v>1667</v>
      </c>
      <c r="AH3" s="27" t="s">
        <v>1668</v>
      </c>
      <c r="AI3" s="27" t="s">
        <v>1669</v>
      </c>
    </row>
    <row r="4" spans="1:35" s="75" customFormat="1" x14ac:dyDescent="0.25">
      <c r="A4" s="28">
        <v>1</v>
      </c>
      <c r="B4" s="28"/>
      <c r="C4" s="28"/>
      <c r="D4" s="28"/>
      <c r="E4" s="28"/>
      <c r="F4" s="28"/>
      <c r="G4" s="28"/>
      <c r="H4" s="76" t="str">
        <f t="shared" ref="H4:H26" si="0">IF(G4="I would like to proceed and give permission to disclose my contact details. I understand that I may be contacted by the drug safety department of the research sponsor if I share information about an adverse event or product complaint.","Y","N")</f>
        <v>N</v>
      </c>
      <c r="I4" s="28"/>
      <c r="J4" s="28"/>
      <c r="K4" s="28"/>
      <c r="L4" s="28" t="s">
        <v>1670</v>
      </c>
      <c r="M4" s="28"/>
      <c r="N4" s="28"/>
      <c r="O4" s="28"/>
      <c r="P4" s="28"/>
      <c r="Q4" s="28"/>
      <c r="R4" s="28"/>
      <c r="S4" s="28"/>
      <c r="T4" s="28"/>
      <c r="U4" s="28"/>
      <c r="V4" s="28"/>
      <c r="W4" s="28"/>
      <c r="X4" s="28"/>
      <c r="Y4" s="28"/>
      <c r="Z4" s="28"/>
      <c r="AA4" s="28"/>
      <c r="AB4" s="28"/>
      <c r="AC4" s="28"/>
      <c r="AD4" s="28"/>
      <c r="AE4" s="28"/>
      <c r="AF4" s="28"/>
      <c r="AG4" s="28"/>
      <c r="AH4" s="28"/>
      <c r="AI4" s="28"/>
    </row>
    <row r="5" spans="1:35" s="75" customFormat="1" x14ac:dyDescent="0.25">
      <c r="A5" s="28">
        <v>2</v>
      </c>
      <c r="B5" s="28"/>
      <c r="C5" s="28"/>
      <c r="D5" s="28"/>
      <c r="E5" s="28"/>
      <c r="F5" s="28"/>
      <c r="G5" s="28"/>
      <c r="H5" s="76" t="str">
        <f t="shared" si="0"/>
        <v>N</v>
      </c>
      <c r="I5" s="28"/>
      <c r="J5" s="28"/>
      <c r="K5" s="28"/>
      <c r="L5" s="28" t="s">
        <v>1670</v>
      </c>
      <c r="M5" s="28"/>
      <c r="N5" s="28"/>
      <c r="O5" s="28"/>
      <c r="P5" s="28"/>
      <c r="Q5" s="28"/>
      <c r="R5" s="28"/>
      <c r="S5" s="28"/>
      <c r="T5" s="28"/>
      <c r="U5" s="28"/>
      <c r="V5" s="28"/>
      <c r="W5" s="28"/>
      <c r="X5" s="28"/>
      <c r="Y5" s="28"/>
      <c r="Z5" s="28"/>
      <c r="AA5" s="28"/>
      <c r="AB5" s="28"/>
      <c r="AC5" s="28"/>
      <c r="AD5" s="28"/>
      <c r="AE5" s="28"/>
      <c r="AF5" s="28"/>
      <c r="AG5" s="28"/>
      <c r="AH5" s="28"/>
      <c r="AI5" s="28"/>
    </row>
    <row r="6" spans="1:35" s="75" customFormat="1" x14ac:dyDescent="0.25">
      <c r="A6" s="28">
        <v>3</v>
      </c>
      <c r="B6" s="28"/>
      <c r="C6" s="28"/>
      <c r="D6" s="28"/>
      <c r="E6" s="28"/>
      <c r="F6" s="28"/>
      <c r="G6" s="28"/>
      <c r="H6" s="76" t="str">
        <f t="shared" si="0"/>
        <v>N</v>
      </c>
      <c r="I6" s="28"/>
      <c r="J6" s="28"/>
      <c r="K6" s="28"/>
      <c r="L6" s="28" t="s">
        <v>1670</v>
      </c>
      <c r="M6" s="28"/>
      <c r="N6" s="28"/>
      <c r="O6" s="28"/>
      <c r="P6" s="28"/>
      <c r="Q6" s="28"/>
      <c r="R6" s="28"/>
      <c r="S6" s="28"/>
      <c r="T6" s="28"/>
      <c r="U6" s="28"/>
      <c r="V6" s="28"/>
      <c r="W6" s="28"/>
      <c r="X6" s="28"/>
      <c r="Y6" s="28"/>
      <c r="Z6" s="28"/>
      <c r="AA6" s="28"/>
      <c r="AB6" s="28"/>
      <c r="AC6" s="28"/>
      <c r="AD6" s="28"/>
      <c r="AE6" s="28"/>
      <c r="AF6" s="28"/>
      <c r="AG6" s="28"/>
      <c r="AH6" s="28"/>
      <c r="AI6" s="28"/>
    </row>
    <row r="7" spans="1:35" s="75" customFormat="1" x14ac:dyDescent="0.25">
      <c r="A7" s="28">
        <v>4</v>
      </c>
      <c r="B7" s="28"/>
      <c r="C7" s="28"/>
      <c r="D7" s="28"/>
      <c r="E7" s="28"/>
      <c r="F7" s="28"/>
      <c r="G7" s="28"/>
      <c r="H7" s="76" t="str">
        <f t="shared" si="0"/>
        <v>N</v>
      </c>
      <c r="I7" s="28"/>
      <c r="J7" s="28"/>
      <c r="K7" s="28"/>
      <c r="L7" s="28" t="s">
        <v>1670</v>
      </c>
      <c r="M7" s="28"/>
      <c r="N7" s="28"/>
      <c r="O7" s="28"/>
      <c r="P7" s="28"/>
      <c r="Q7" s="28"/>
      <c r="R7" s="28"/>
      <c r="S7" s="28"/>
      <c r="T7" s="28"/>
      <c r="U7" s="28"/>
      <c r="V7" s="28"/>
      <c r="W7" s="28"/>
      <c r="X7" s="28"/>
      <c r="Y7" s="28"/>
      <c r="Z7" s="28"/>
      <c r="AA7" s="28"/>
      <c r="AB7" s="28"/>
      <c r="AC7" s="28"/>
      <c r="AD7" s="28"/>
      <c r="AE7" s="28"/>
      <c r="AF7" s="28"/>
      <c r="AG7" s="28"/>
      <c r="AH7" s="28"/>
      <c r="AI7" s="28"/>
    </row>
    <row r="8" spans="1:35" s="75" customFormat="1" x14ac:dyDescent="0.25">
      <c r="A8" s="28">
        <v>5</v>
      </c>
      <c r="B8" s="28"/>
      <c r="C8" s="28"/>
      <c r="D8" s="28"/>
      <c r="E8" s="28"/>
      <c r="F8" s="28"/>
      <c r="G8" s="28"/>
      <c r="H8" s="76" t="str">
        <f t="shared" si="0"/>
        <v>N</v>
      </c>
      <c r="I8" s="28"/>
      <c r="J8" s="28"/>
      <c r="K8" s="28"/>
      <c r="L8" s="28" t="s">
        <v>1670</v>
      </c>
      <c r="M8" s="28"/>
      <c r="N8" s="28"/>
      <c r="O8" s="28"/>
      <c r="P8" s="28"/>
      <c r="Q8" s="28"/>
      <c r="R8" s="28"/>
      <c r="S8" s="28"/>
      <c r="T8" s="28"/>
      <c r="U8" s="28"/>
      <c r="V8" s="28"/>
      <c r="W8" s="28"/>
      <c r="X8" s="28"/>
      <c r="Y8" s="28"/>
      <c r="Z8" s="28"/>
      <c r="AA8" s="28"/>
      <c r="AB8" s="28"/>
      <c r="AC8" s="28"/>
      <c r="AD8" s="28"/>
      <c r="AE8" s="28"/>
      <c r="AF8" s="28"/>
      <c r="AG8" s="28"/>
      <c r="AH8" s="28"/>
      <c r="AI8" s="28"/>
    </row>
    <row r="9" spans="1:35" s="75" customFormat="1" x14ac:dyDescent="0.25">
      <c r="A9" s="28">
        <v>6</v>
      </c>
      <c r="B9" s="28"/>
      <c r="C9" s="28"/>
      <c r="D9" s="28"/>
      <c r="E9" s="28"/>
      <c r="F9" s="28"/>
      <c r="G9" s="28"/>
      <c r="H9" s="76" t="str">
        <f t="shared" si="0"/>
        <v>N</v>
      </c>
      <c r="I9" s="28"/>
      <c r="J9" s="28"/>
      <c r="K9" s="28"/>
      <c r="L9" s="28" t="s">
        <v>1670</v>
      </c>
      <c r="M9" s="28"/>
      <c r="N9" s="28"/>
      <c r="O9" s="28"/>
      <c r="P9" s="28"/>
      <c r="Q9" s="28"/>
      <c r="R9" s="28"/>
      <c r="S9" s="28"/>
      <c r="T9" s="28"/>
      <c r="U9" s="28"/>
      <c r="V9" s="28"/>
      <c r="W9" s="28"/>
      <c r="X9" s="28"/>
      <c r="Y9" s="28"/>
      <c r="Z9" s="28"/>
      <c r="AA9" s="28"/>
      <c r="AB9" s="28"/>
      <c r="AC9" s="28"/>
      <c r="AD9" s="28"/>
      <c r="AE9" s="28"/>
      <c r="AF9" s="28"/>
      <c r="AG9" s="28"/>
      <c r="AH9" s="28"/>
      <c r="AI9" s="28"/>
    </row>
    <row r="10" spans="1:35" s="75" customFormat="1" x14ac:dyDescent="0.25">
      <c r="A10" s="28">
        <v>7</v>
      </c>
      <c r="B10" s="28"/>
      <c r="C10" s="28"/>
      <c r="D10" s="28"/>
      <c r="E10" s="28"/>
      <c r="F10" s="28"/>
      <c r="G10" s="28"/>
      <c r="H10" s="76" t="str">
        <f t="shared" si="0"/>
        <v>N</v>
      </c>
      <c r="I10" s="28"/>
      <c r="J10" s="28"/>
      <c r="K10" s="28"/>
      <c r="L10" s="28" t="s">
        <v>1670</v>
      </c>
      <c r="M10" s="28"/>
      <c r="N10" s="28"/>
      <c r="O10" s="28"/>
      <c r="P10" s="28"/>
      <c r="Q10" s="28"/>
      <c r="R10" s="28"/>
      <c r="S10" s="28"/>
      <c r="T10" s="28"/>
      <c r="U10" s="28"/>
      <c r="V10" s="28"/>
      <c r="W10" s="28"/>
      <c r="X10" s="28"/>
      <c r="Y10" s="28"/>
      <c r="Z10" s="28"/>
      <c r="AA10" s="28"/>
      <c r="AB10" s="28"/>
      <c r="AC10" s="28"/>
      <c r="AD10" s="28"/>
      <c r="AE10" s="28"/>
      <c r="AF10" s="28"/>
      <c r="AG10" s="28"/>
      <c r="AH10" s="28"/>
      <c r="AI10" s="28"/>
    </row>
    <row r="11" spans="1:35" s="75" customFormat="1" x14ac:dyDescent="0.25">
      <c r="A11" s="28">
        <v>8</v>
      </c>
      <c r="B11" s="28"/>
      <c r="C11" s="28"/>
      <c r="D11" s="28"/>
      <c r="E11" s="28"/>
      <c r="F11" s="28"/>
      <c r="G11" s="28"/>
      <c r="H11" s="76" t="str">
        <f t="shared" si="0"/>
        <v>N</v>
      </c>
      <c r="I11" s="28"/>
      <c r="J11" s="28"/>
      <c r="K11" s="28"/>
      <c r="L11" s="28" t="s">
        <v>1670</v>
      </c>
      <c r="M11" s="28"/>
      <c r="N11" s="28"/>
      <c r="O11" s="28"/>
      <c r="P11" s="28"/>
      <c r="Q11" s="28"/>
      <c r="R11" s="28"/>
      <c r="S11" s="28"/>
      <c r="T11" s="28"/>
      <c r="U11" s="28"/>
      <c r="V11" s="28"/>
      <c r="W11" s="28"/>
      <c r="X11" s="28"/>
      <c r="Y11" s="28"/>
      <c r="Z11" s="28"/>
      <c r="AA11" s="28"/>
      <c r="AB11" s="28"/>
      <c r="AC11" s="28"/>
      <c r="AD11" s="28"/>
      <c r="AE11" s="28"/>
      <c r="AF11" s="28"/>
      <c r="AG11" s="28"/>
      <c r="AH11" s="28"/>
      <c r="AI11" s="28"/>
    </row>
    <row r="12" spans="1:35" s="75" customFormat="1" x14ac:dyDescent="0.25">
      <c r="A12" s="28">
        <v>9</v>
      </c>
      <c r="B12" s="28"/>
      <c r="C12" s="28"/>
      <c r="D12" s="28"/>
      <c r="E12" s="28"/>
      <c r="F12" s="28"/>
      <c r="G12" s="28"/>
      <c r="H12" s="76" t="str">
        <f t="shared" si="0"/>
        <v>N</v>
      </c>
      <c r="I12" s="28"/>
      <c r="J12" s="28"/>
      <c r="K12" s="28"/>
      <c r="L12" s="28" t="s">
        <v>1670</v>
      </c>
      <c r="M12" s="28"/>
      <c r="N12" s="28"/>
      <c r="O12" s="28"/>
      <c r="P12" s="28"/>
      <c r="Q12" s="28"/>
      <c r="R12" s="28"/>
      <c r="S12" s="28"/>
      <c r="T12" s="28"/>
      <c r="U12" s="28"/>
      <c r="V12" s="28"/>
      <c r="W12" s="28"/>
      <c r="X12" s="28"/>
      <c r="Y12" s="28"/>
      <c r="Z12" s="28"/>
      <c r="AA12" s="28"/>
      <c r="AB12" s="28"/>
      <c r="AC12" s="28"/>
      <c r="AD12" s="28"/>
      <c r="AE12" s="28"/>
      <c r="AF12" s="28"/>
      <c r="AG12" s="28"/>
      <c r="AH12" s="28"/>
      <c r="AI12" s="28"/>
    </row>
    <row r="13" spans="1:35" s="75" customFormat="1" x14ac:dyDescent="0.25">
      <c r="A13" s="28">
        <v>10</v>
      </c>
      <c r="B13" s="28"/>
      <c r="C13" s="28"/>
      <c r="D13" s="28"/>
      <c r="E13" s="28"/>
      <c r="F13" s="28"/>
      <c r="G13" s="28"/>
      <c r="H13" s="76" t="str">
        <f t="shared" si="0"/>
        <v>N</v>
      </c>
      <c r="I13" s="28"/>
      <c r="J13" s="28"/>
      <c r="K13" s="28"/>
      <c r="L13" s="28" t="s">
        <v>1670</v>
      </c>
      <c r="M13" s="28"/>
      <c r="N13" s="28"/>
      <c r="O13" s="28"/>
      <c r="P13" s="28"/>
      <c r="Q13" s="28"/>
      <c r="R13" s="28"/>
      <c r="S13" s="28"/>
      <c r="T13" s="28"/>
      <c r="U13" s="28"/>
      <c r="V13" s="28"/>
      <c r="W13" s="28"/>
      <c r="X13" s="28"/>
      <c r="Y13" s="28"/>
      <c r="Z13" s="28"/>
      <c r="AA13" s="28"/>
      <c r="AB13" s="28"/>
      <c r="AC13" s="28"/>
      <c r="AD13" s="28"/>
      <c r="AE13" s="28"/>
      <c r="AF13" s="28"/>
      <c r="AG13" s="28"/>
      <c r="AH13" s="28"/>
      <c r="AI13" s="28"/>
    </row>
    <row r="14" spans="1:35" s="75" customFormat="1" x14ac:dyDescent="0.25">
      <c r="A14" s="28">
        <v>11</v>
      </c>
      <c r="B14" s="28"/>
      <c r="C14" s="28"/>
      <c r="D14" s="28"/>
      <c r="E14" s="28"/>
      <c r="F14" s="28"/>
      <c r="G14" s="28"/>
      <c r="H14" s="76" t="str">
        <f t="shared" si="0"/>
        <v>N</v>
      </c>
      <c r="I14" s="28"/>
      <c r="J14" s="28"/>
      <c r="K14" s="28"/>
      <c r="L14" s="28" t="s">
        <v>1670</v>
      </c>
      <c r="M14" s="28"/>
      <c r="N14" s="28"/>
      <c r="O14" s="28"/>
      <c r="P14" s="28"/>
      <c r="Q14" s="28"/>
      <c r="R14" s="28"/>
      <c r="S14" s="28"/>
      <c r="T14" s="28"/>
      <c r="U14" s="28"/>
      <c r="V14" s="28"/>
      <c r="W14" s="28"/>
      <c r="X14" s="28"/>
      <c r="Y14" s="28"/>
      <c r="Z14" s="28"/>
      <c r="AA14" s="28"/>
      <c r="AB14" s="28"/>
      <c r="AC14" s="28"/>
      <c r="AD14" s="28"/>
      <c r="AE14" s="28"/>
      <c r="AF14" s="28"/>
      <c r="AG14" s="28"/>
      <c r="AH14" s="28"/>
      <c r="AI14" s="28"/>
    </row>
    <row r="15" spans="1:35" s="75" customFormat="1" x14ac:dyDescent="0.25">
      <c r="A15" s="28">
        <v>12</v>
      </c>
      <c r="B15" s="28"/>
      <c r="C15" s="28"/>
      <c r="D15" s="28"/>
      <c r="E15" s="28"/>
      <c r="F15" s="28"/>
      <c r="G15" s="28"/>
      <c r="H15" s="76" t="str">
        <f t="shared" si="0"/>
        <v>N</v>
      </c>
      <c r="I15" s="28"/>
      <c r="J15" s="28"/>
      <c r="K15" s="28"/>
      <c r="L15" s="28" t="s">
        <v>1670</v>
      </c>
      <c r="M15" s="28"/>
      <c r="N15" s="28"/>
      <c r="O15" s="28"/>
      <c r="P15" s="28"/>
      <c r="Q15" s="28"/>
      <c r="R15" s="28"/>
      <c r="S15" s="28"/>
      <c r="T15" s="28"/>
      <c r="U15" s="28"/>
      <c r="V15" s="28"/>
      <c r="W15" s="28"/>
      <c r="X15" s="28"/>
      <c r="Y15" s="28"/>
      <c r="Z15" s="28"/>
      <c r="AA15" s="28"/>
      <c r="AB15" s="28"/>
      <c r="AC15" s="28"/>
      <c r="AD15" s="28"/>
      <c r="AE15" s="28"/>
      <c r="AF15" s="28"/>
      <c r="AG15" s="28"/>
      <c r="AH15" s="28"/>
      <c r="AI15" s="28"/>
    </row>
    <row r="16" spans="1:35" s="75" customFormat="1" x14ac:dyDescent="0.25">
      <c r="A16" s="28">
        <v>13</v>
      </c>
      <c r="B16" s="28"/>
      <c r="C16" s="28"/>
      <c r="D16" s="28"/>
      <c r="E16" s="28"/>
      <c r="F16" s="28"/>
      <c r="G16" s="28"/>
      <c r="H16" s="76" t="str">
        <f t="shared" si="0"/>
        <v>N</v>
      </c>
      <c r="I16" s="28"/>
      <c r="J16" s="28"/>
      <c r="K16" s="28"/>
      <c r="L16" s="28" t="s">
        <v>1670</v>
      </c>
      <c r="M16" s="28"/>
      <c r="N16" s="28"/>
      <c r="O16" s="28"/>
      <c r="P16" s="28"/>
      <c r="Q16" s="28"/>
      <c r="R16" s="28"/>
      <c r="S16" s="28"/>
      <c r="T16" s="28"/>
      <c r="U16" s="28"/>
      <c r="V16" s="28"/>
      <c r="W16" s="28"/>
      <c r="X16" s="28"/>
      <c r="Y16" s="28"/>
      <c r="Z16" s="28"/>
      <c r="AA16" s="28"/>
      <c r="AB16" s="28"/>
      <c r="AC16" s="28"/>
      <c r="AD16" s="28"/>
      <c r="AE16" s="28"/>
      <c r="AF16" s="28"/>
      <c r="AG16" s="28"/>
      <c r="AH16" s="28"/>
      <c r="AI16" s="28"/>
    </row>
    <row r="17" spans="1:35" s="75" customFormat="1" x14ac:dyDescent="0.25">
      <c r="A17" s="28">
        <v>14</v>
      </c>
      <c r="B17" s="28"/>
      <c r="C17" s="28"/>
      <c r="D17" s="28"/>
      <c r="E17" s="28"/>
      <c r="F17" s="28"/>
      <c r="G17" s="28"/>
      <c r="H17" s="76" t="str">
        <f t="shared" si="0"/>
        <v>N</v>
      </c>
      <c r="I17" s="28"/>
      <c r="J17" s="28"/>
      <c r="K17" s="28"/>
      <c r="L17" s="28" t="s">
        <v>1670</v>
      </c>
      <c r="M17" s="28"/>
      <c r="N17" s="28"/>
      <c r="O17" s="28"/>
      <c r="P17" s="28"/>
      <c r="Q17" s="28"/>
      <c r="R17" s="28"/>
      <c r="S17" s="28"/>
      <c r="T17" s="28"/>
      <c r="U17" s="28"/>
      <c r="V17" s="28"/>
      <c r="W17" s="28"/>
      <c r="X17" s="28"/>
      <c r="Y17" s="28"/>
      <c r="Z17" s="28"/>
      <c r="AA17" s="28"/>
      <c r="AB17" s="28"/>
      <c r="AC17" s="28"/>
      <c r="AD17" s="28"/>
      <c r="AE17" s="28"/>
      <c r="AF17" s="28"/>
      <c r="AG17" s="28"/>
      <c r="AH17" s="28"/>
      <c r="AI17" s="28"/>
    </row>
    <row r="18" spans="1:35" s="75" customFormat="1" x14ac:dyDescent="0.25">
      <c r="A18" s="28">
        <v>15</v>
      </c>
      <c r="B18" s="28"/>
      <c r="C18" s="28"/>
      <c r="D18" s="28"/>
      <c r="E18" s="28"/>
      <c r="F18" s="28"/>
      <c r="G18" s="28"/>
      <c r="H18" s="76" t="str">
        <f t="shared" si="0"/>
        <v>N</v>
      </c>
      <c r="I18" s="28"/>
      <c r="J18" s="28"/>
      <c r="K18" s="28"/>
      <c r="L18" s="28" t="s">
        <v>1670</v>
      </c>
      <c r="M18" s="28"/>
      <c r="N18" s="28"/>
      <c r="O18" s="28"/>
      <c r="P18" s="28"/>
      <c r="Q18" s="28"/>
      <c r="R18" s="28"/>
      <c r="S18" s="28"/>
      <c r="T18" s="28"/>
      <c r="U18" s="28"/>
      <c r="V18" s="28"/>
      <c r="W18" s="28"/>
      <c r="X18" s="28"/>
      <c r="Y18" s="28"/>
      <c r="Z18" s="28"/>
      <c r="AA18" s="28"/>
      <c r="AB18" s="28"/>
      <c r="AC18" s="28"/>
      <c r="AD18" s="28"/>
      <c r="AE18" s="28"/>
      <c r="AF18" s="28"/>
      <c r="AG18" s="28"/>
      <c r="AH18" s="28"/>
      <c r="AI18" s="28"/>
    </row>
    <row r="19" spans="1:35" s="75" customFormat="1" x14ac:dyDescent="0.25">
      <c r="A19" s="28">
        <v>16</v>
      </c>
      <c r="B19" s="28"/>
      <c r="C19" s="28"/>
      <c r="D19" s="28"/>
      <c r="E19" s="28"/>
      <c r="F19" s="28"/>
      <c r="G19" s="28"/>
      <c r="H19" s="76" t="str">
        <f t="shared" si="0"/>
        <v>N</v>
      </c>
      <c r="I19" s="28"/>
      <c r="J19" s="28"/>
      <c r="K19" s="28"/>
      <c r="L19" s="28" t="s">
        <v>1670</v>
      </c>
      <c r="M19" s="28"/>
      <c r="N19" s="28"/>
      <c r="O19" s="28"/>
      <c r="P19" s="28"/>
      <c r="Q19" s="28"/>
      <c r="R19" s="28"/>
      <c r="S19" s="28"/>
      <c r="T19" s="28"/>
      <c r="U19" s="28"/>
      <c r="V19" s="28"/>
      <c r="W19" s="28"/>
      <c r="X19" s="28"/>
      <c r="Y19" s="28"/>
      <c r="Z19" s="28"/>
      <c r="AA19" s="28"/>
      <c r="AB19" s="28"/>
      <c r="AC19" s="28"/>
      <c r="AD19" s="28"/>
      <c r="AE19" s="28"/>
      <c r="AF19" s="28"/>
      <c r="AG19" s="28"/>
      <c r="AH19" s="28"/>
      <c r="AI19" s="28"/>
    </row>
    <row r="20" spans="1:35" s="75" customFormat="1" x14ac:dyDescent="0.25">
      <c r="A20" s="28">
        <v>17</v>
      </c>
      <c r="B20" s="28"/>
      <c r="C20" s="28"/>
      <c r="D20" s="28"/>
      <c r="E20" s="28"/>
      <c r="F20" s="28"/>
      <c r="G20" s="28"/>
      <c r="H20" s="76" t="str">
        <f t="shared" si="0"/>
        <v>N</v>
      </c>
      <c r="I20" s="28"/>
      <c r="J20" s="28"/>
      <c r="K20" s="28"/>
      <c r="L20" s="28" t="s">
        <v>1670</v>
      </c>
      <c r="M20" s="28"/>
      <c r="N20" s="28"/>
      <c r="O20" s="28"/>
      <c r="P20" s="28"/>
      <c r="Q20" s="28"/>
      <c r="R20" s="28"/>
      <c r="S20" s="28"/>
      <c r="T20" s="28"/>
      <c r="U20" s="28"/>
      <c r="V20" s="28"/>
      <c r="W20" s="28"/>
      <c r="X20" s="28"/>
      <c r="Y20" s="28"/>
      <c r="Z20" s="28"/>
      <c r="AA20" s="28"/>
      <c r="AB20" s="28"/>
      <c r="AC20" s="28"/>
      <c r="AD20" s="28"/>
      <c r="AE20" s="28"/>
      <c r="AF20" s="28"/>
      <c r="AG20" s="28"/>
      <c r="AH20" s="28"/>
      <c r="AI20" s="28"/>
    </row>
    <row r="21" spans="1:35" s="75" customFormat="1" x14ac:dyDescent="0.25">
      <c r="A21" s="28">
        <v>18</v>
      </c>
      <c r="B21" s="28"/>
      <c r="C21" s="28"/>
      <c r="D21" s="28"/>
      <c r="E21" s="28"/>
      <c r="F21" s="28"/>
      <c r="G21" s="28"/>
      <c r="H21" s="76" t="str">
        <f t="shared" si="0"/>
        <v>N</v>
      </c>
      <c r="I21" s="28"/>
      <c r="J21" s="28"/>
      <c r="K21" s="28"/>
      <c r="L21" s="28" t="s">
        <v>1670</v>
      </c>
      <c r="M21" s="28"/>
      <c r="N21" s="28"/>
      <c r="O21" s="28"/>
      <c r="P21" s="28"/>
      <c r="Q21" s="28"/>
      <c r="R21" s="28"/>
      <c r="S21" s="28"/>
      <c r="T21" s="28"/>
      <c r="U21" s="28"/>
      <c r="V21" s="28"/>
      <c r="W21" s="28"/>
      <c r="X21" s="28"/>
      <c r="Y21" s="28"/>
      <c r="Z21" s="28"/>
      <c r="AA21" s="28"/>
      <c r="AB21" s="28"/>
      <c r="AC21" s="28"/>
      <c r="AD21" s="28"/>
      <c r="AE21" s="28"/>
      <c r="AF21" s="28"/>
      <c r="AG21" s="28"/>
      <c r="AH21" s="28"/>
      <c r="AI21" s="28"/>
    </row>
    <row r="22" spans="1:35" s="75" customFormat="1" x14ac:dyDescent="0.25">
      <c r="A22" s="28">
        <v>19</v>
      </c>
      <c r="B22" s="28"/>
      <c r="C22" s="28"/>
      <c r="D22" s="28"/>
      <c r="E22" s="28"/>
      <c r="F22" s="28"/>
      <c r="G22" s="28"/>
      <c r="H22" s="76" t="str">
        <f t="shared" si="0"/>
        <v>N</v>
      </c>
      <c r="I22" s="28"/>
      <c r="J22" s="28"/>
      <c r="K22" s="28"/>
      <c r="L22" s="28" t="s">
        <v>1670</v>
      </c>
      <c r="M22" s="28"/>
      <c r="N22" s="28"/>
      <c r="O22" s="28"/>
      <c r="P22" s="28"/>
      <c r="Q22" s="28"/>
      <c r="R22" s="28"/>
      <c r="S22" s="28"/>
      <c r="T22" s="28"/>
      <c r="U22" s="28"/>
      <c r="V22" s="28"/>
      <c r="W22" s="28"/>
      <c r="X22" s="28"/>
      <c r="Y22" s="28"/>
      <c r="Z22" s="28"/>
      <c r="AA22" s="28"/>
      <c r="AB22" s="28"/>
      <c r="AC22" s="28"/>
      <c r="AD22" s="28"/>
      <c r="AE22" s="28"/>
      <c r="AF22" s="28"/>
      <c r="AG22" s="28"/>
      <c r="AH22" s="28"/>
      <c r="AI22" s="28"/>
    </row>
    <row r="23" spans="1:35" s="75" customFormat="1" x14ac:dyDescent="0.25">
      <c r="A23" s="28">
        <v>20</v>
      </c>
      <c r="B23" s="28"/>
      <c r="C23" s="28"/>
      <c r="D23" s="28"/>
      <c r="E23" s="28"/>
      <c r="F23" s="28"/>
      <c r="G23" s="28"/>
      <c r="H23" s="76" t="str">
        <f t="shared" si="0"/>
        <v>N</v>
      </c>
      <c r="I23" s="28"/>
      <c r="J23" s="28"/>
      <c r="K23" s="28"/>
      <c r="L23" s="28" t="s">
        <v>1670</v>
      </c>
      <c r="M23" s="28"/>
      <c r="N23" s="28"/>
      <c r="O23" s="28"/>
      <c r="P23" s="28"/>
      <c r="Q23" s="28"/>
      <c r="R23" s="28"/>
      <c r="S23" s="28"/>
      <c r="T23" s="28"/>
      <c r="U23" s="28"/>
      <c r="V23" s="28"/>
      <c r="W23" s="28"/>
      <c r="X23" s="28"/>
      <c r="Y23" s="28"/>
      <c r="Z23" s="28"/>
      <c r="AA23" s="28"/>
      <c r="AB23" s="28"/>
      <c r="AC23" s="28"/>
      <c r="AD23" s="28"/>
      <c r="AE23" s="28"/>
      <c r="AF23" s="28"/>
      <c r="AG23" s="28"/>
      <c r="AH23" s="28"/>
      <c r="AI23" s="28"/>
    </row>
    <row r="24" spans="1:35" s="75" customFormat="1" x14ac:dyDescent="0.25">
      <c r="A24" s="28">
        <v>21</v>
      </c>
      <c r="B24" s="28"/>
      <c r="C24" s="28"/>
      <c r="D24" s="28"/>
      <c r="E24" s="28"/>
      <c r="F24" s="28"/>
      <c r="G24" s="28"/>
      <c r="H24" s="76" t="str">
        <f t="shared" si="0"/>
        <v>N</v>
      </c>
      <c r="I24" s="28"/>
      <c r="J24" s="28"/>
      <c r="K24" s="28"/>
      <c r="L24" s="28" t="s">
        <v>1670</v>
      </c>
      <c r="M24" s="28"/>
      <c r="N24" s="28"/>
      <c r="O24" s="28"/>
      <c r="P24" s="28"/>
      <c r="Q24" s="28"/>
      <c r="R24" s="28"/>
      <c r="S24" s="28"/>
      <c r="T24" s="28"/>
      <c r="U24" s="28"/>
      <c r="V24" s="28"/>
      <c r="W24" s="28"/>
      <c r="X24" s="28"/>
      <c r="Y24" s="28"/>
      <c r="Z24" s="28"/>
      <c r="AA24" s="28"/>
      <c r="AB24" s="28"/>
      <c r="AC24" s="28"/>
      <c r="AD24" s="28"/>
      <c r="AE24" s="28"/>
      <c r="AF24" s="28"/>
      <c r="AG24" s="28"/>
      <c r="AH24" s="28"/>
      <c r="AI24" s="28"/>
    </row>
    <row r="25" spans="1:35" s="75" customFormat="1" x14ac:dyDescent="0.25">
      <c r="A25" s="28">
        <v>22</v>
      </c>
      <c r="B25" s="28"/>
      <c r="C25" s="28"/>
      <c r="D25" s="28"/>
      <c r="E25" s="28"/>
      <c r="F25" s="28"/>
      <c r="G25" s="28"/>
      <c r="H25" s="76" t="str">
        <f t="shared" si="0"/>
        <v>N</v>
      </c>
      <c r="I25" s="28"/>
      <c r="J25" s="28"/>
      <c r="K25" s="28"/>
      <c r="L25" s="28" t="s">
        <v>1670</v>
      </c>
      <c r="M25" s="28"/>
      <c r="N25" s="28"/>
      <c r="O25" s="28"/>
      <c r="P25" s="28"/>
      <c r="Q25" s="28"/>
      <c r="R25" s="28"/>
      <c r="S25" s="28"/>
      <c r="T25" s="28"/>
      <c r="U25" s="28"/>
      <c r="V25" s="28"/>
      <c r="W25" s="28"/>
      <c r="X25" s="28"/>
      <c r="Y25" s="28"/>
      <c r="Z25" s="28"/>
      <c r="AA25" s="28"/>
      <c r="AB25" s="28"/>
      <c r="AC25" s="28"/>
      <c r="AD25" s="28"/>
      <c r="AE25" s="28"/>
      <c r="AF25" s="28"/>
      <c r="AG25" s="28"/>
      <c r="AH25" s="28"/>
      <c r="AI25" s="28"/>
    </row>
    <row r="26" spans="1:35" s="75" customFormat="1" x14ac:dyDescent="0.25">
      <c r="A26" s="28">
        <v>23</v>
      </c>
      <c r="B26" s="28"/>
      <c r="C26" s="28"/>
      <c r="D26" s="28"/>
      <c r="E26" s="28"/>
      <c r="F26" s="28"/>
      <c r="G26" s="28"/>
      <c r="H26" s="76" t="str">
        <f t="shared" si="0"/>
        <v>N</v>
      </c>
      <c r="I26" s="28"/>
      <c r="J26" s="28"/>
      <c r="K26" s="28"/>
      <c r="L26" s="28" t="s">
        <v>1670</v>
      </c>
      <c r="M26" s="28"/>
      <c r="N26" s="28"/>
      <c r="O26" s="28"/>
      <c r="P26" s="28"/>
      <c r="Q26" s="28"/>
      <c r="R26" s="28"/>
      <c r="S26" s="28"/>
      <c r="T26" s="28"/>
      <c r="U26" s="28"/>
      <c r="V26" s="28"/>
      <c r="W26" s="28"/>
      <c r="X26" s="28"/>
      <c r="Y26" s="28"/>
      <c r="Z26" s="28"/>
      <c r="AA26" s="28"/>
      <c r="AB26" s="28"/>
      <c r="AC26" s="28"/>
      <c r="AD26" s="28"/>
      <c r="AE26" s="28"/>
      <c r="AF26" s="28"/>
      <c r="AG26" s="28"/>
      <c r="AH26" s="28"/>
      <c r="AI26" s="28"/>
    </row>
  </sheetData>
  <mergeCells count="13">
    <mergeCell ref="A2:A3"/>
    <mergeCell ref="A1:AI1"/>
    <mergeCell ref="B2:B3"/>
    <mergeCell ref="C2:C3"/>
    <mergeCell ref="L2:L3"/>
    <mergeCell ref="K2:K3"/>
    <mergeCell ref="J2:J3"/>
    <mergeCell ref="I2:I3"/>
    <mergeCell ref="H2:H3"/>
    <mergeCell ref="D2:D3"/>
    <mergeCell ref="E2:E3"/>
    <mergeCell ref="F2:F3"/>
    <mergeCell ref="G2:G3"/>
  </mergeCells>
  <conditionalFormatting sqref="H2">
    <cfRule type="cellIs" dxfId="4" priority="4" operator="equal">
      <formula>"Y"</formula>
    </cfRule>
  </conditionalFormatting>
  <conditionalFormatting sqref="H4:H26">
    <cfRule type="cellIs" dxfId="3" priority="1" operator="equal">
      <formula>"N"</formula>
    </cfRule>
    <cfRule type="cellIs" dxfId="2" priority="2" operator="equal">
      <formula>"N"</formula>
    </cfRule>
    <cfRule type="cellIs" dxfId="1" priority="3" operator="equal">
      <formula>"Y"</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DCE34-3598-4AC0-83F3-BF59C746D65D}">
  <dimension ref="A1"/>
  <sheetViews>
    <sheetView topLeftCell="A7" workbookViewId="0">
      <selection activeCell="A7" sqref="A7"/>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88F02-BF75-41B5-AAC6-E0C634D62AB8}">
  <sheetPr>
    <tabColor rgb="FFFF0000"/>
  </sheetPr>
  <dimension ref="B1:J40"/>
  <sheetViews>
    <sheetView workbookViewId="0">
      <selection activeCell="B6" sqref="B6"/>
    </sheetView>
  </sheetViews>
  <sheetFormatPr defaultRowHeight="15" x14ac:dyDescent="0.25"/>
  <cols>
    <col min="2" max="2" width="14.42578125" style="56" bestFit="1" customWidth="1"/>
    <col min="3" max="3" width="35" style="56" customWidth="1"/>
    <col min="4" max="4" width="21.42578125" style="56" bestFit="1" customWidth="1"/>
    <col min="5" max="5" width="12.42578125" style="56" bestFit="1" customWidth="1"/>
    <col min="6" max="6" width="10.28515625" style="56" bestFit="1" customWidth="1"/>
  </cols>
  <sheetData>
    <row r="1" spans="2:10" x14ac:dyDescent="0.25">
      <c r="B1" s="54" t="s">
        <v>1671</v>
      </c>
      <c r="C1" s="55"/>
      <c r="E1" s="57" t="s">
        <v>1672</v>
      </c>
    </row>
    <row r="2" spans="2:10" x14ac:dyDescent="0.25">
      <c r="B2" s="58" t="s">
        <v>1673</v>
      </c>
      <c r="C2" s="55" t="s">
        <v>1674</v>
      </c>
      <c r="D2" s="59" t="s">
        <v>1675</v>
      </c>
      <c r="E2" s="60" t="s">
        <v>1625</v>
      </c>
      <c r="F2" s="60" t="s">
        <v>1676</v>
      </c>
    </row>
    <row r="3" spans="2:10" x14ac:dyDescent="0.25">
      <c r="B3" s="87">
        <v>122532</v>
      </c>
    </row>
    <row r="4" spans="2:10" x14ac:dyDescent="0.25">
      <c r="B4">
        <v>7978</v>
      </c>
      <c r="C4" s="77"/>
    </row>
    <row r="5" spans="2:10" x14ac:dyDescent="0.25">
      <c r="B5">
        <v>101334</v>
      </c>
    </row>
    <row r="6" spans="2:10" x14ac:dyDescent="0.25">
      <c r="B6" s="101">
        <v>186732</v>
      </c>
    </row>
    <row r="7" spans="2:10" x14ac:dyDescent="0.25">
      <c r="B7" s="102">
        <v>709359</v>
      </c>
    </row>
    <row r="8" spans="2:10" x14ac:dyDescent="0.25">
      <c r="B8" s="102">
        <v>709382</v>
      </c>
    </row>
    <row r="9" spans="2:10" x14ac:dyDescent="0.25">
      <c r="B9" s="102">
        <v>709473</v>
      </c>
    </row>
    <row r="10" spans="2:10" x14ac:dyDescent="0.25">
      <c r="B10" s="102">
        <v>183598</v>
      </c>
      <c r="J10" s="61"/>
    </row>
    <row r="11" spans="2:10" x14ac:dyDescent="0.25">
      <c r="B11" s="102">
        <v>710286</v>
      </c>
      <c r="J11" s="61"/>
    </row>
    <row r="12" spans="2:10" x14ac:dyDescent="0.25">
      <c r="B12" s="102">
        <v>710336</v>
      </c>
    </row>
    <row r="13" spans="2:10" x14ac:dyDescent="0.25">
      <c r="B13" s="102">
        <v>710439</v>
      </c>
    </row>
    <row r="14" spans="2:10" x14ac:dyDescent="0.25">
      <c r="B14" s="102">
        <v>710461</v>
      </c>
    </row>
    <row r="15" spans="2:10" x14ac:dyDescent="0.25">
      <c r="B15" s="102">
        <v>710477</v>
      </c>
    </row>
    <row r="16" spans="2:10" x14ac:dyDescent="0.25">
      <c r="B16" s="102">
        <v>710487</v>
      </c>
    </row>
    <row r="17" spans="2:4" x14ac:dyDescent="0.25">
      <c r="B17" s="102">
        <v>710510</v>
      </c>
    </row>
    <row r="18" spans="2:4" x14ac:dyDescent="0.25">
      <c r="B18" s="102">
        <v>710905</v>
      </c>
    </row>
    <row r="19" spans="2:4" x14ac:dyDescent="0.25">
      <c r="B19" s="102">
        <v>639187</v>
      </c>
    </row>
    <row r="20" spans="2:4" x14ac:dyDescent="0.25">
      <c r="B20" s="102">
        <v>620032</v>
      </c>
    </row>
    <row r="21" spans="2:4" x14ac:dyDescent="0.25">
      <c r="B21" s="102">
        <v>620087</v>
      </c>
    </row>
    <row r="22" spans="2:4" x14ac:dyDescent="0.25">
      <c r="B22" s="102">
        <v>667786</v>
      </c>
    </row>
    <row r="23" spans="2:4" x14ac:dyDescent="0.25">
      <c r="B23" s="102">
        <v>534886</v>
      </c>
    </row>
    <row r="24" spans="2:4" x14ac:dyDescent="0.25">
      <c r="B24" s="102">
        <v>67518</v>
      </c>
    </row>
    <row r="25" spans="2:4" x14ac:dyDescent="0.25">
      <c r="B25" s="102">
        <v>73273</v>
      </c>
    </row>
    <row r="26" spans="2:4" x14ac:dyDescent="0.25">
      <c r="B26" s="102">
        <v>519838</v>
      </c>
    </row>
    <row r="28" spans="2:4" x14ac:dyDescent="0.25">
      <c r="B28"/>
    </row>
    <row r="29" spans="2:4" x14ac:dyDescent="0.25">
      <c r="B29"/>
    </row>
    <row r="30" spans="2:4" x14ac:dyDescent="0.25">
      <c r="B30"/>
    </row>
    <row r="31" spans="2:4" x14ac:dyDescent="0.25">
      <c r="D31" s="62"/>
    </row>
    <row r="32" spans="2:4" x14ac:dyDescent="0.25">
      <c r="C32" s="62"/>
      <c r="D32" s="62"/>
    </row>
    <row r="33" spans="3:4" x14ac:dyDescent="0.25">
      <c r="C33" s="62"/>
      <c r="D33" s="62"/>
    </row>
    <row r="34" spans="3:4" x14ac:dyDescent="0.25">
      <c r="C34" s="62"/>
      <c r="D34" s="62"/>
    </row>
    <row r="35" spans="3:4" x14ac:dyDescent="0.25">
      <c r="C35" s="62"/>
      <c r="D35" s="62"/>
    </row>
    <row r="36" spans="3:4" x14ac:dyDescent="0.25">
      <c r="C36" s="62"/>
      <c r="D36" s="62"/>
    </row>
    <row r="37" spans="3:4" x14ac:dyDescent="0.25">
      <c r="C37" s="62"/>
      <c r="D37" s="62"/>
    </row>
    <row r="38" spans="3:4" x14ac:dyDescent="0.25">
      <c r="C38" s="62"/>
      <c r="D38" s="62"/>
    </row>
    <row r="39" spans="3:4" x14ac:dyDescent="0.25">
      <c r="C39" s="62"/>
      <c r="D39" s="62"/>
    </row>
    <row r="40" spans="3:4" x14ac:dyDescent="0.25">
      <c r="C40" s="62"/>
      <c r="D40" s="62"/>
    </row>
  </sheetData>
  <conditionalFormatting sqref="B41:B1048576 D32:D40 B1:B5 D19 D11 D9 B27 D24">
    <cfRule type="duplicateValues" dxfId="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C2190-A595-421C-87B4-9106D55C3B02}">
  <dimension ref="B2:W4856"/>
  <sheetViews>
    <sheetView topLeftCell="D5" workbookViewId="0">
      <selection activeCell="C9" sqref="C9"/>
    </sheetView>
  </sheetViews>
  <sheetFormatPr defaultColWidth="9.140625" defaultRowHeight="15" x14ac:dyDescent="0.25"/>
  <cols>
    <col min="1" max="1" width="4.140625" customWidth="1"/>
    <col min="2" max="2" width="18.7109375" bestFit="1" customWidth="1"/>
    <col min="3" max="3" width="17.28515625" bestFit="1" customWidth="1"/>
    <col min="4" max="4" width="20.85546875" bestFit="1" customWidth="1"/>
    <col min="5" max="5" width="12.140625" bestFit="1" customWidth="1"/>
    <col min="6" max="6" width="16.42578125" bestFit="1" customWidth="1"/>
    <col min="7" max="7" width="15.7109375" bestFit="1" customWidth="1"/>
    <col min="8" max="8" width="15.140625" bestFit="1" customWidth="1"/>
    <col min="9" max="9" width="22.140625" bestFit="1" customWidth="1"/>
    <col min="10" max="10" width="30.28515625" bestFit="1" customWidth="1"/>
    <col min="11" max="11" width="19.7109375" bestFit="1" customWidth="1"/>
    <col min="12" max="12" width="27.7109375" bestFit="1" customWidth="1"/>
    <col min="13" max="13" width="15.85546875" bestFit="1" customWidth="1"/>
    <col min="14" max="14" width="11.28515625" bestFit="1" customWidth="1"/>
    <col min="15" max="15" width="9.42578125" bestFit="1" customWidth="1"/>
    <col min="16" max="16" width="16.7109375" bestFit="1" customWidth="1"/>
    <col min="17" max="17" width="31.7109375" bestFit="1" customWidth="1"/>
    <col min="18" max="18" width="15.140625" bestFit="1" customWidth="1"/>
    <col min="19" max="19" width="18.42578125" bestFit="1" customWidth="1"/>
    <col min="20" max="20" width="13.140625" bestFit="1" customWidth="1"/>
    <col min="21" max="21" width="16.42578125" bestFit="1" customWidth="1"/>
    <col min="22" max="22" width="13.42578125" bestFit="1" customWidth="1"/>
    <col min="23" max="23" width="23.42578125" bestFit="1" customWidth="1"/>
  </cols>
  <sheetData>
    <row r="2" spans="2:23" ht="21" x14ac:dyDescent="0.35">
      <c r="B2" s="1" t="s">
        <v>1677</v>
      </c>
    </row>
    <row r="3" spans="2:23" x14ac:dyDescent="0.25">
      <c r="B3" s="2" t="s">
        <v>1678</v>
      </c>
    </row>
    <row r="4" spans="2:23" x14ac:dyDescent="0.25">
      <c r="B4" s="2" t="s">
        <v>1679</v>
      </c>
      <c r="I4" s="3"/>
      <c r="J4" s="3"/>
      <c r="K4" s="3"/>
    </row>
    <row r="5" spans="2:23" x14ac:dyDescent="0.25">
      <c r="B5" s="4" t="s">
        <v>1680</v>
      </c>
    </row>
    <row r="6" spans="2:23" x14ac:dyDescent="0.25">
      <c r="B6" s="2" t="s">
        <v>1681</v>
      </c>
    </row>
    <row r="7" spans="2:23" x14ac:dyDescent="0.25">
      <c r="B7" s="2" t="s">
        <v>1682</v>
      </c>
    </row>
    <row r="8" spans="2:23" ht="15.75" thickBot="1" x14ac:dyDescent="0.3"/>
    <row r="9" spans="2:23" ht="34.15" customHeight="1" thickBot="1" x14ac:dyDescent="0.3">
      <c r="B9" s="5" t="s">
        <v>1683</v>
      </c>
      <c r="C9" s="6" t="s">
        <v>1684</v>
      </c>
      <c r="D9" s="78" t="s">
        <v>1620</v>
      </c>
      <c r="E9" s="7" t="s">
        <v>38</v>
      </c>
      <c r="F9" s="7" t="s">
        <v>1685</v>
      </c>
      <c r="G9" s="7" t="s">
        <v>1686</v>
      </c>
      <c r="H9" s="7" t="s">
        <v>1687</v>
      </c>
      <c r="I9" s="7" t="s">
        <v>1688</v>
      </c>
      <c r="J9" s="7" t="s">
        <v>1689</v>
      </c>
      <c r="K9" s="8" t="s">
        <v>1690</v>
      </c>
      <c r="L9" s="9" t="s">
        <v>1691</v>
      </c>
      <c r="M9" s="10" t="s">
        <v>1692</v>
      </c>
      <c r="N9" s="10" t="s">
        <v>1693</v>
      </c>
      <c r="O9" s="11" t="s">
        <v>1694</v>
      </c>
      <c r="P9" s="12" t="s">
        <v>1695</v>
      </c>
      <c r="Q9" s="13" t="s">
        <v>1696</v>
      </c>
      <c r="R9" s="13" t="s">
        <v>1697</v>
      </c>
      <c r="S9" s="13" t="s">
        <v>1698</v>
      </c>
      <c r="T9" s="13" t="s">
        <v>1699</v>
      </c>
      <c r="U9" s="14" t="s">
        <v>1700</v>
      </c>
      <c r="V9" s="15" t="s">
        <v>1701</v>
      </c>
      <c r="W9" s="16" t="s">
        <v>1702</v>
      </c>
    </row>
    <row r="10" spans="2:23" x14ac:dyDescent="0.25">
      <c r="B10" s="17"/>
      <c r="C10" s="79">
        <v>1164605903</v>
      </c>
      <c r="D10" s="83" t="s">
        <v>1703</v>
      </c>
      <c r="E10" s="81">
        <v>4</v>
      </c>
      <c r="F10" s="19"/>
      <c r="G10" s="19"/>
      <c r="H10" s="19"/>
      <c r="I10" s="19" t="s">
        <v>1704</v>
      </c>
      <c r="J10" s="18" t="s">
        <v>1705</v>
      </c>
      <c r="K10" s="20">
        <v>7183363900</v>
      </c>
      <c r="L10" s="21"/>
      <c r="M10" s="19"/>
      <c r="N10" s="19"/>
      <c r="O10" s="20"/>
      <c r="P10" s="22"/>
      <c r="Q10" s="19"/>
      <c r="R10" s="19"/>
      <c r="S10" s="19"/>
      <c r="T10" s="19"/>
      <c r="U10" s="20"/>
      <c r="V10" s="23"/>
      <c r="W10" s="24"/>
    </row>
    <row r="11" spans="2:23" x14ac:dyDescent="0.25">
      <c r="B11" s="25"/>
      <c r="C11" s="80">
        <v>1093963134</v>
      </c>
      <c r="D11" s="83" t="s">
        <v>1706</v>
      </c>
      <c r="E11" s="82">
        <v>8</v>
      </c>
      <c r="F11" s="28"/>
      <c r="G11" s="28"/>
      <c r="H11" s="28"/>
      <c r="I11" s="28" t="s">
        <v>1707</v>
      </c>
      <c r="J11" s="27" t="s">
        <v>69</v>
      </c>
      <c r="K11" s="29">
        <v>7182813028</v>
      </c>
      <c r="L11" s="30"/>
      <c r="M11" s="28"/>
      <c r="N11" s="28"/>
      <c r="O11" s="29"/>
      <c r="P11" s="31"/>
      <c r="Q11" s="28"/>
      <c r="R11" s="28"/>
      <c r="S11" s="28"/>
      <c r="T11" s="28"/>
      <c r="U11" s="29"/>
      <c r="V11" s="32"/>
      <c r="W11" s="33"/>
    </row>
    <row r="12" spans="2:23" x14ac:dyDescent="0.25">
      <c r="B12" s="25"/>
      <c r="C12" s="80">
        <v>1215170816</v>
      </c>
      <c r="D12" s="83" t="s">
        <v>1708</v>
      </c>
      <c r="E12" s="82">
        <v>5</v>
      </c>
      <c r="F12" s="28"/>
      <c r="G12" s="28"/>
      <c r="H12" s="28"/>
      <c r="I12" s="28" t="s">
        <v>1704</v>
      </c>
      <c r="J12" s="27" t="s">
        <v>1709</v>
      </c>
      <c r="K12" s="29">
        <v>7187803000</v>
      </c>
      <c r="L12" s="30"/>
      <c r="M12" s="28"/>
      <c r="N12" s="28"/>
      <c r="O12" s="29"/>
      <c r="P12" s="31"/>
      <c r="Q12" s="28"/>
      <c r="R12" s="28"/>
      <c r="S12" s="28"/>
      <c r="T12" s="28"/>
      <c r="U12" s="29"/>
      <c r="V12" s="32"/>
      <c r="W12" s="33"/>
    </row>
    <row r="13" spans="2:23" x14ac:dyDescent="0.25">
      <c r="B13" s="25"/>
      <c r="C13" s="80">
        <v>1134335946</v>
      </c>
      <c r="D13" s="83" t="s">
        <v>1710</v>
      </c>
      <c r="E13" s="82">
        <v>5</v>
      </c>
      <c r="F13" s="28"/>
      <c r="G13" s="28"/>
      <c r="H13" s="28"/>
      <c r="I13" s="28" t="s">
        <v>1704</v>
      </c>
      <c r="J13" s="27" t="s">
        <v>69</v>
      </c>
      <c r="K13" s="29">
        <v>7183130051</v>
      </c>
      <c r="L13" s="30"/>
      <c r="M13" s="28"/>
      <c r="N13" s="28"/>
      <c r="O13" s="29"/>
      <c r="P13" s="31"/>
      <c r="Q13" s="28"/>
      <c r="R13" s="28"/>
      <c r="S13" s="28"/>
      <c r="T13" s="28"/>
      <c r="U13" s="29"/>
      <c r="V13" s="32"/>
      <c r="W13" s="33"/>
    </row>
    <row r="14" spans="2:23" x14ac:dyDescent="0.25">
      <c r="B14" s="25"/>
      <c r="C14" s="80">
        <v>1154697472</v>
      </c>
      <c r="D14" s="83" t="s">
        <v>1711</v>
      </c>
      <c r="E14" s="82">
        <v>2</v>
      </c>
      <c r="F14" s="28"/>
      <c r="G14" s="28"/>
      <c r="H14" s="28"/>
      <c r="I14" s="28" t="s">
        <v>1704</v>
      </c>
      <c r="J14" s="27" t="s">
        <v>1712</v>
      </c>
      <c r="K14" s="29">
        <v>7186457020</v>
      </c>
      <c r="L14" s="30"/>
      <c r="M14" s="28"/>
      <c r="N14" s="28"/>
      <c r="O14" s="29"/>
      <c r="P14" s="31"/>
      <c r="Q14" s="28"/>
      <c r="R14" s="28"/>
      <c r="S14" s="28"/>
      <c r="T14" s="28"/>
      <c r="U14" s="29"/>
      <c r="V14" s="32"/>
      <c r="W14" s="33"/>
    </row>
    <row r="15" spans="2:23" x14ac:dyDescent="0.25">
      <c r="B15" s="25"/>
      <c r="C15" s="80">
        <v>1164735072</v>
      </c>
      <c r="D15" s="83" t="s">
        <v>1713</v>
      </c>
      <c r="E15" s="82">
        <v>4</v>
      </c>
      <c r="F15" s="28"/>
      <c r="G15" s="28"/>
      <c r="H15" s="28"/>
      <c r="I15" s="28" t="s">
        <v>1704</v>
      </c>
      <c r="J15" s="27" t="s">
        <v>1714</v>
      </c>
      <c r="K15" s="29">
        <v>7183322901</v>
      </c>
      <c r="L15" s="30"/>
      <c r="M15" s="28"/>
      <c r="N15" s="28"/>
      <c r="O15" s="29"/>
      <c r="P15" s="31"/>
      <c r="Q15" s="28"/>
      <c r="R15" s="28"/>
      <c r="S15" s="28"/>
      <c r="T15" s="28"/>
      <c r="U15" s="29"/>
      <c r="V15" s="32"/>
      <c r="W15" s="33"/>
    </row>
    <row r="16" spans="2:23" x14ac:dyDescent="0.25">
      <c r="B16" s="25"/>
      <c r="C16" s="80">
        <v>1235474131</v>
      </c>
      <c r="D16" s="83" t="s">
        <v>1715</v>
      </c>
      <c r="E16" s="82">
        <v>7</v>
      </c>
      <c r="F16" s="28"/>
      <c r="G16" s="28"/>
      <c r="H16" s="28"/>
      <c r="I16" s="28" t="s">
        <v>1716</v>
      </c>
      <c r="J16" s="27" t="s">
        <v>69</v>
      </c>
      <c r="K16" s="29">
        <v>7188833000</v>
      </c>
      <c r="L16" s="30"/>
      <c r="M16" s="28"/>
      <c r="N16" s="28"/>
      <c r="O16" s="29"/>
      <c r="P16" s="31"/>
      <c r="Q16" s="28"/>
      <c r="R16" s="28"/>
      <c r="S16" s="28"/>
      <c r="T16" s="28"/>
      <c r="U16" s="29"/>
      <c r="V16" s="32"/>
      <c r="W16" s="33"/>
    </row>
    <row r="17" spans="2:23" x14ac:dyDescent="0.25">
      <c r="B17" s="25"/>
      <c r="C17" s="80">
        <v>1407194855</v>
      </c>
      <c r="D17" s="83" t="s">
        <v>1717</v>
      </c>
      <c r="E17" s="82">
        <v>3</v>
      </c>
      <c r="F17" s="28"/>
      <c r="G17" s="28"/>
      <c r="H17" s="28"/>
      <c r="I17" s="28" t="s">
        <v>1716</v>
      </c>
      <c r="J17" s="27" t="s">
        <v>69</v>
      </c>
      <c r="K17" s="29">
        <v>6319787633</v>
      </c>
      <c r="L17" s="30"/>
      <c r="M17" s="28"/>
      <c r="N17" s="28"/>
      <c r="O17" s="29"/>
      <c r="P17" s="31"/>
      <c r="Q17" s="28"/>
      <c r="R17" s="28"/>
      <c r="S17" s="28"/>
      <c r="T17" s="28"/>
      <c r="U17" s="29"/>
      <c r="V17" s="32"/>
      <c r="W17" s="33"/>
    </row>
    <row r="18" spans="2:23" x14ac:dyDescent="0.25">
      <c r="B18" s="25"/>
      <c r="C18" s="80">
        <v>1871874453</v>
      </c>
      <c r="D18" s="83" t="s">
        <v>1718</v>
      </c>
      <c r="E18" s="82">
        <v>7</v>
      </c>
      <c r="F18" s="28"/>
      <c r="G18" s="28"/>
      <c r="H18" s="28"/>
      <c r="I18" s="28" t="s">
        <v>1719</v>
      </c>
      <c r="J18" s="27" t="s">
        <v>69</v>
      </c>
      <c r="K18" s="29">
        <v>7186769807</v>
      </c>
      <c r="L18" s="30"/>
      <c r="M18" s="28"/>
      <c r="N18" s="28"/>
      <c r="O18" s="29"/>
      <c r="P18" s="31"/>
      <c r="Q18" s="28"/>
      <c r="R18" s="28"/>
      <c r="S18" s="28"/>
      <c r="T18" s="28"/>
      <c r="U18" s="29"/>
      <c r="V18" s="32"/>
      <c r="W18" s="33"/>
    </row>
    <row r="19" spans="2:23" x14ac:dyDescent="0.25">
      <c r="B19" s="25"/>
      <c r="C19" s="80">
        <v>1891010732</v>
      </c>
      <c r="D19" s="83" t="s">
        <v>1720</v>
      </c>
      <c r="E19" s="82">
        <v>5</v>
      </c>
      <c r="F19" s="28"/>
      <c r="G19" s="28"/>
      <c r="H19" s="28"/>
      <c r="I19" s="28" t="s">
        <v>1704</v>
      </c>
      <c r="J19" s="27" t="s">
        <v>69</v>
      </c>
      <c r="K19" s="29">
        <v>5164379000</v>
      </c>
      <c r="L19" s="30"/>
      <c r="M19" s="28"/>
      <c r="N19" s="28"/>
      <c r="O19" s="29"/>
      <c r="P19" s="31"/>
      <c r="Q19" s="28"/>
      <c r="R19" s="28"/>
      <c r="S19" s="28"/>
      <c r="T19" s="28"/>
      <c r="U19" s="29"/>
      <c r="V19" s="32"/>
      <c r="W19" s="33"/>
    </row>
    <row r="20" spans="2:23" x14ac:dyDescent="0.25">
      <c r="B20" s="25"/>
      <c r="C20" s="80">
        <v>1083928428</v>
      </c>
      <c r="D20" s="83" t="s">
        <v>1721</v>
      </c>
      <c r="E20" s="82">
        <v>8</v>
      </c>
      <c r="F20" s="28"/>
      <c r="G20" s="28"/>
      <c r="H20" s="28"/>
      <c r="I20" s="28" t="s">
        <v>1716</v>
      </c>
      <c r="J20" s="27" t="s">
        <v>69</v>
      </c>
      <c r="K20" s="29">
        <v>7187803433</v>
      </c>
      <c r="L20" s="30"/>
      <c r="M20" s="28"/>
      <c r="N20" s="28"/>
      <c r="O20" s="29"/>
      <c r="P20" s="31"/>
      <c r="Q20" s="28"/>
      <c r="R20" s="28"/>
      <c r="S20" s="28"/>
      <c r="T20" s="28"/>
      <c r="U20" s="29"/>
      <c r="V20" s="32"/>
      <c r="W20" s="33"/>
    </row>
    <row r="21" spans="2:23" x14ac:dyDescent="0.25">
      <c r="B21" s="25"/>
      <c r="C21" s="80">
        <v>1841793643</v>
      </c>
      <c r="D21" s="83" t="s">
        <v>1722</v>
      </c>
      <c r="E21" s="82">
        <v>3</v>
      </c>
      <c r="F21" s="28"/>
      <c r="G21" s="28"/>
      <c r="H21" s="28"/>
      <c r="I21" s="28" t="s">
        <v>1719</v>
      </c>
      <c r="J21" s="27" t="s">
        <v>69</v>
      </c>
      <c r="K21" s="29">
        <v>5165620100</v>
      </c>
      <c r="L21" s="30"/>
      <c r="M21" s="28"/>
      <c r="N21" s="28"/>
      <c r="O21" s="29"/>
      <c r="P21" s="31"/>
      <c r="Q21" s="28"/>
      <c r="R21" s="28"/>
      <c r="S21" s="28"/>
      <c r="T21" s="28"/>
      <c r="U21" s="29"/>
      <c r="V21" s="32"/>
      <c r="W21" s="33"/>
    </row>
    <row r="22" spans="2:23" x14ac:dyDescent="0.25">
      <c r="B22" s="25"/>
      <c r="C22" s="80">
        <v>1639165293</v>
      </c>
      <c r="D22" s="83" t="s">
        <v>1723</v>
      </c>
      <c r="E22" s="82">
        <v>7</v>
      </c>
      <c r="F22" s="28"/>
      <c r="G22" s="28"/>
      <c r="H22" s="28"/>
      <c r="I22" s="28" t="s">
        <v>1704</v>
      </c>
      <c r="J22" s="27" t="s">
        <v>1724</v>
      </c>
      <c r="K22" s="29">
        <v>7182247186</v>
      </c>
      <c r="L22" s="30"/>
      <c r="M22" s="28"/>
      <c r="N22" s="28"/>
      <c r="O22" s="29"/>
      <c r="P22" s="31"/>
      <c r="Q22" s="28"/>
      <c r="R22" s="28"/>
      <c r="S22" s="28"/>
      <c r="T22" s="28"/>
      <c r="U22" s="29"/>
      <c r="V22" s="32"/>
      <c r="W22" s="33"/>
    </row>
    <row r="23" spans="2:23" x14ac:dyDescent="0.25">
      <c r="B23" s="25"/>
      <c r="C23" s="80">
        <v>1063742534</v>
      </c>
      <c r="D23" s="83" t="s">
        <v>1725</v>
      </c>
      <c r="E23" s="82">
        <v>2</v>
      </c>
      <c r="F23" s="28"/>
      <c r="G23" s="28"/>
      <c r="H23" s="28"/>
      <c r="I23" s="28" t="s">
        <v>1704</v>
      </c>
      <c r="J23" s="27" t="s">
        <v>1726</v>
      </c>
      <c r="K23" s="29">
        <v>7185678808</v>
      </c>
      <c r="L23" s="30"/>
      <c r="M23" s="28"/>
      <c r="N23" s="28"/>
      <c r="O23" s="29"/>
      <c r="P23" s="31"/>
      <c r="Q23" s="28"/>
      <c r="R23" s="28"/>
      <c r="S23" s="28"/>
      <c r="T23" s="28"/>
      <c r="U23" s="29"/>
      <c r="V23" s="32"/>
      <c r="W23" s="33"/>
    </row>
    <row r="24" spans="2:23" x14ac:dyDescent="0.25">
      <c r="B24" s="25"/>
      <c r="C24" s="80">
        <v>1093765174</v>
      </c>
      <c r="D24" s="83" t="s">
        <v>1727</v>
      </c>
      <c r="E24" s="82">
        <v>3</v>
      </c>
      <c r="F24" s="28"/>
      <c r="G24" s="28"/>
      <c r="H24" s="28"/>
      <c r="I24" s="28" t="s">
        <v>1704</v>
      </c>
      <c r="J24" s="27" t="s">
        <v>1728</v>
      </c>
      <c r="K24" s="29">
        <v>7185440442</v>
      </c>
      <c r="L24" s="30"/>
      <c r="M24" s="28"/>
      <c r="N24" s="28"/>
      <c r="O24" s="29"/>
      <c r="P24" s="31"/>
      <c r="Q24" s="28"/>
      <c r="R24" s="28"/>
      <c r="S24" s="28"/>
      <c r="T24" s="28"/>
      <c r="U24" s="29"/>
      <c r="V24" s="32"/>
      <c r="W24" s="33"/>
    </row>
    <row r="25" spans="2:23" x14ac:dyDescent="0.25">
      <c r="B25" s="25"/>
      <c r="C25" s="80">
        <v>1508147398</v>
      </c>
      <c r="D25" s="83" t="s">
        <v>1729</v>
      </c>
      <c r="E25" s="82">
        <v>6</v>
      </c>
      <c r="F25" s="28"/>
      <c r="G25" s="28"/>
      <c r="H25" s="28"/>
      <c r="I25" s="28" t="s">
        <v>1716</v>
      </c>
      <c r="J25" s="27" t="s">
        <v>1730</v>
      </c>
      <c r="K25" s="29">
        <v>5167588600</v>
      </c>
      <c r="L25" s="30"/>
      <c r="M25" s="28"/>
      <c r="N25" s="28"/>
      <c r="O25" s="29"/>
      <c r="P25" s="31"/>
      <c r="Q25" s="28"/>
      <c r="R25" s="28"/>
      <c r="S25" s="28"/>
      <c r="T25" s="28"/>
      <c r="U25" s="29"/>
      <c r="V25" s="32"/>
      <c r="W25" s="33"/>
    </row>
    <row r="26" spans="2:23" x14ac:dyDescent="0.25">
      <c r="B26" s="25"/>
      <c r="C26" s="80">
        <v>1134212558</v>
      </c>
      <c r="D26" s="83" t="s">
        <v>1731</v>
      </c>
      <c r="E26" s="82">
        <v>5</v>
      </c>
      <c r="F26" s="28"/>
      <c r="G26" s="28"/>
      <c r="H26" s="28"/>
      <c r="I26" s="28" t="s">
        <v>1704</v>
      </c>
      <c r="J26" s="27" t="s">
        <v>1732</v>
      </c>
      <c r="K26" s="29">
        <v>5167757112</v>
      </c>
      <c r="L26" s="30"/>
      <c r="M26" s="28"/>
      <c r="N26" s="28"/>
      <c r="O26" s="29"/>
      <c r="P26" s="31"/>
      <c r="Q26" s="28"/>
      <c r="R26" s="28"/>
      <c r="S26" s="28"/>
      <c r="T26" s="28"/>
      <c r="U26" s="29"/>
      <c r="V26" s="32"/>
      <c r="W26" s="33"/>
    </row>
    <row r="27" spans="2:23" x14ac:dyDescent="0.25">
      <c r="B27" s="25"/>
      <c r="C27" s="80">
        <v>1669431029</v>
      </c>
      <c r="D27" s="83" t="s">
        <v>1733</v>
      </c>
      <c r="E27" s="82">
        <v>4</v>
      </c>
      <c r="F27" s="28"/>
      <c r="G27" s="28"/>
      <c r="H27" s="28"/>
      <c r="I27" s="28" t="s">
        <v>1734</v>
      </c>
      <c r="J27" s="27" t="s">
        <v>1735</v>
      </c>
      <c r="K27" s="29">
        <v>7182066742</v>
      </c>
      <c r="L27" s="30"/>
      <c r="M27" s="28"/>
      <c r="N27" s="28"/>
      <c r="O27" s="29"/>
      <c r="P27" s="31"/>
      <c r="Q27" s="28"/>
      <c r="R27" s="28"/>
      <c r="S27" s="28"/>
      <c r="T27" s="28"/>
      <c r="U27" s="29"/>
      <c r="V27" s="32"/>
      <c r="W27" s="33"/>
    </row>
    <row r="28" spans="2:23" x14ac:dyDescent="0.25">
      <c r="B28" s="25"/>
      <c r="C28" s="80">
        <v>1700185089</v>
      </c>
      <c r="D28" s="83" t="s">
        <v>1736</v>
      </c>
      <c r="E28" s="82">
        <v>6</v>
      </c>
      <c r="F28" s="28"/>
      <c r="G28" s="28"/>
      <c r="H28" s="28"/>
      <c r="I28" s="28" t="s">
        <v>1737</v>
      </c>
      <c r="J28" s="27" t="s">
        <v>1738</v>
      </c>
      <c r="K28" s="29">
        <v>5165624664</v>
      </c>
      <c r="L28" s="30"/>
      <c r="M28" s="28"/>
      <c r="N28" s="28"/>
      <c r="O28" s="29"/>
      <c r="P28" s="31"/>
      <c r="Q28" s="28"/>
      <c r="R28" s="28"/>
      <c r="S28" s="28"/>
      <c r="T28" s="28"/>
      <c r="U28" s="29"/>
      <c r="V28" s="32"/>
      <c r="W28" s="33"/>
    </row>
    <row r="29" spans="2:23" x14ac:dyDescent="0.25">
      <c r="B29" s="25"/>
      <c r="C29" s="80">
        <v>1093235103</v>
      </c>
      <c r="D29" s="83" t="s">
        <v>1739</v>
      </c>
      <c r="E29" s="82">
        <v>1</v>
      </c>
      <c r="F29" s="28"/>
      <c r="G29" s="28"/>
      <c r="H29" s="28"/>
      <c r="I29" s="28" t="s">
        <v>1704</v>
      </c>
      <c r="J29" s="27" t="s">
        <v>69</v>
      </c>
      <c r="K29" s="29">
        <v>7183363900</v>
      </c>
      <c r="L29" s="30"/>
      <c r="M29" s="28"/>
      <c r="N29" s="28"/>
      <c r="O29" s="29"/>
      <c r="P29" s="31"/>
      <c r="Q29" s="28"/>
      <c r="R29" s="28"/>
      <c r="S29" s="28"/>
      <c r="T29" s="28"/>
      <c r="U29" s="29"/>
      <c r="V29" s="32"/>
      <c r="W29" s="33"/>
    </row>
    <row r="30" spans="2:23" x14ac:dyDescent="0.25">
      <c r="B30" s="25"/>
      <c r="C30" s="80">
        <v>1730609637</v>
      </c>
      <c r="D30" s="83" t="s">
        <v>1740</v>
      </c>
      <c r="E30" s="82">
        <v>4</v>
      </c>
      <c r="F30" s="28"/>
      <c r="G30" s="28"/>
      <c r="H30" s="28"/>
      <c r="I30" s="28" t="s">
        <v>1704</v>
      </c>
      <c r="J30" s="27" t="s">
        <v>69</v>
      </c>
      <c r="K30" s="29">
        <v>7182508867</v>
      </c>
      <c r="L30" s="30"/>
      <c r="M30" s="28"/>
      <c r="N30" s="28"/>
      <c r="O30" s="29"/>
      <c r="P30" s="31"/>
      <c r="Q30" s="28"/>
      <c r="R30" s="28"/>
      <c r="S30" s="28"/>
      <c r="T30" s="28"/>
      <c r="U30" s="29"/>
      <c r="V30" s="32"/>
      <c r="W30" s="33"/>
    </row>
    <row r="31" spans="2:23" x14ac:dyDescent="0.25">
      <c r="B31" s="25"/>
      <c r="C31" s="80">
        <v>1003313057</v>
      </c>
      <c r="D31" s="83" t="s">
        <v>1741</v>
      </c>
      <c r="E31" s="82">
        <v>1</v>
      </c>
      <c r="F31" s="28"/>
      <c r="G31" s="28"/>
      <c r="H31" s="28"/>
      <c r="I31" s="28" t="s">
        <v>1704</v>
      </c>
      <c r="J31" s="27" t="s">
        <v>69</v>
      </c>
      <c r="K31" s="29">
        <v>7182508000</v>
      </c>
      <c r="L31" s="30"/>
      <c r="M31" s="28"/>
      <c r="N31" s="28"/>
      <c r="O31" s="29"/>
      <c r="P31" s="31"/>
      <c r="Q31" s="28"/>
      <c r="R31" s="28"/>
      <c r="S31" s="28"/>
      <c r="T31" s="28"/>
      <c r="U31" s="29"/>
      <c r="V31" s="32"/>
      <c r="W31" s="33"/>
    </row>
    <row r="32" spans="2:23" x14ac:dyDescent="0.25">
      <c r="B32" s="25"/>
      <c r="C32" s="80">
        <v>1477014363</v>
      </c>
      <c r="D32" s="83" t="s">
        <v>1742</v>
      </c>
      <c r="E32" s="82">
        <v>0</v>
      </c>
      <c r="F32" s="28"/>
      <c r="G32" s="28"/>
      <c r="H32" s="28"/>
      <c r="I32" s="28" t="s">
        <v>1704</v>
      </c>
      <c r="J32" s="27" t="s">
        <v>69</v>
      </c>
      <c r="K32" s="29">
        <v>7186163000</v>
      </c>
      <c r="L32" s="30"/>
      <c r="M32" s="28"/>
      <c r="N32" s="28"/>
      <c r="O32" s="29"/>
      <c r="P32" s="31"/>
      <c r="Q32" s="28"/>
      <c r="R32" s="28"/>
      <c r="S32" s="28"/>
      <c r="T32" s="28"/>
      <c r="U32" s="29"/>
      <c r="V32" s="32"/>
      <c r="W32" s="33"/>
    </row>
    <row r="33" spans="2:23" x14ac:dyDescent="0.25">
      <c r="B33" s="25"/>
      <c r="C33" s="80">
        <v>1487175451</v>
      </c>
      <c r="D33" s="83" t="s">
        <v>1743</v>
      </c>
      <c r="E33" s="82">
        <v>7</v>
      </c>
      <c r="F33" s="28"/>
      <c r="G33" s="28"/>
      <c r="H33" s="28"/>
      <c r="I33" s="28" t="s">
        <v>1719</v>
      </c>
      <c r="J33" s="27" t="s">
        <v>69</v>
      </c>
      <c r="K33" s="29">
        <v>7186134000</v>
      </c>
      <c r="L33" s="30"/>
      <c r="M33" s="28"/>
      <c r="N33" s="28"/>
      <c r="O33" s="29"/>
      <c r="P33" s="31"/>
      <c r="Q33" s="28"/>
      <c r="R33" s="28"/>
      <c r="S33" s="28"/>
      <c r="T33" s="28"/>
      <c r="U33" s="29"/>
      <c r="V33" s="32"/>
      <c r="W33" s="33"/>
    </row>
    <row r="34" spans="2:23" x14ac:dyDescent="0.25">
      <c r="B34" s="25"/>
      <c r="C34" s="80">
        <v>1457523615</v>
      </c>
      <c r="D34" s="83" t="s">
        <v>1744</v>
      </c>
      <c r="E34" s="82">
        <v>3</v>
      </c>
      <c r="F34" s="28"/>
      <c r="G34" s="28"/>
      <c r="H34" s="28"/>
      <c r="I34" s="28" t="s">
        <v>1704</v>
      </c>
      <c r="J34" s="27" t="s">
        <v>69</v>
      </c>
      <c r="K34" s="29">
        <v>5164872444</v>
      </c>
      <c r="L34" s="30"/>
      <c r="M34" s="28"/>
      <c r="N34" s="28"/>
      <c r="O34" s="29"/>
      <c r="P34" s="31"/>
      <c r="Q34" s="28"/>
      <c r="R34" s="28"/>
      <c r="S34" s="28"/>
      <c r="T34" s="28"/>
      <c r="U34" s="29"/>
      <c r="V34" s="32"/>
      <c r="W34" s="33"/>
    </row>
    <row r="35" spans="2:23" x14ac:dyDescent="0.25">
      <c r="B35" s="25"/>
      <c r="C35" s="80">
        <v>1598711459</v>
      </c>
      <c r="D35" s="83" t="s">
        <v>1745</v>
      </c>
      <c r="E35" s="82">
        <v>3</v>
      </c>
      <c r="F35" s="28"/>
      <c r="G35" s="28"/>
      <c r="H35" s="28"/>
      <c r="I35" s="28" t="s">
        <v>1704</v>
      </c>
      <c r="J35" s="27" t="s">
        <v>1746</v>
      </c>
      <c r="K35" s="29">
        <v>7188691501</v>
      </c>
      <c r="L35" s="30"/>
      <c r="M35" s="28"/>
      <c r="N35" s="28"/>
      <c r="O35" s="29"/>
      <c r="P35" s="31"/>
      <c r="Q35" s="28"/>
      <c r="R35" s="28"/>
      <c r="S35" s="28"/>
      <c r="T35" s="28"/>
      <c r="U35" s="29"/>
      <c r="V35" s="32"/>
      <c r="W35" s="33"/>
    </row>
    <row r="36" spans="2:23" x14ac:dyDescent="0.25">
      <c r="B36" s="25"/>
      <c r="C36" s="80">
        <v>1932121456</v>
      </c>
      <c r="D36" s="83" t="s">
        <v>1747</v>
      </c>
      <c r="E36" s="82">
        <v>5</v>
      </c>
      <c r="F36" s="28"/>
      <c r="G36" s="28"/>
      <c r="H36" s="28"/>
      <c r="I36" s="28" t="s">
        <v>1704</v>
      </c>
      <c r="J36" s="27" t="s">
        <v>69</v>
      </c>
      <c r="K36" s="29">
        <v>7186262337</v>
      </c>
      <c r="L36" s="30"/>
      <c r="M36" s="28"/>
      <c r="N36" s="28"/>
      <c r="O36" s="29"/>
      <c r="P36" s="31"/>
      <c r="Q36" s="28"/>
      <c r="R36" s="28"/>
      <c r="S36" s="28"/>
      <c r="T36" s="28"/>
      <c r="U36" s="29"/>
      <c r="V36" s="32"/>
      <c r="W36" s="33"/>
    </row>
    <row r="37" spans="2:23" x14ac:dyDescent="0.25">
      <c r="B37" s="25"/>
      <c r="C37" s="80">
        <v>1134133218</v>
      </c>
      <c r="D37" s="83" t="s">
        <v>1748</v>
      </c>
      <c r="E37" s="82">
        <v>3</v>
      </c>
      <c r="F37" s="28"/>
      <c r="G37" s="28"/>
      <c r="H37" s="28"/>
      <c r="I37" s="28" t="s">
        <v>1704</v>
      </c>
      <c r="J37" s="27" t="s">
        <v>1749</v>
      </c>
      <c r="K37" s="29">
        <v>7186262337</v>
      </c>
      <c r="L37" s="30"/>
      <c r="M37" s="28"/>
      <c r="N37" s="28"/>
      <c r="O37" s="29"/>
      <c r="P37" s="31"/>
      <c r="Q37" s="28"/>
      <c r="R37" s="28"/>
      <c r="S37" s="28"/>
      <c r="T37" s="28"/>
      <c r="U37" s="29"/>
      <c r="V37" s="32"/>
      <c r="W37" s="33"/>
    </row>
    <row r="38" spans="2:23" x14ac:dyDescent="0.25">
      <c r="B38" s="25"/>
      <c r="C38" s="80">
        <v>1679543888</v>
      </c>
      <c r="D38" s="83" t="s">
        <v>1750</v>
      </c>
      <c r="E38" s="82">
        <v>2</v>
      </c>
      <c r="F38" s="28"/>
      <c r="G38" s="28"/>
      <c r="H38" s="28"/>
      <c r="I38" s="28" t="s">
        <v>1704</v>
      </c>
      <c r="J38" s="27" t="s">
        <v>1751</v>
      </c>
      <c r="K38" s="29">
        <v>7186706400</v>
      </c>
      <c r="L38" s="30"/>
      <c r="M38" s="28"/>
      <c r="N38" s="28"/>
      <c r="O38" s="29"/>
      <c r="P38" s="31"/>
      <c r="Q38" s="28"/>
      <c r="R38" s="28"/>
      <c r="S38" s="28"/>
      <c r="T38" s="28"/>
      <c r="U38" s="29"/>
      <c r="V38" s="32"/>
      <c r="W38" s="33"/>
    </row>
    <row r="39" spans="2:23" x14ac:dyDescent="0.25">
      <c r="B39" s="25"/>
      <c r="C39" s="80">
        <v>1144212853</v>
      </c>
      <c r="D39" s="83" t="s">
        <v>1752</v>
      </c>
      <c r="E39" s="82">
        <v>0</v>
      </c>
      <c r="F39" s="28"/>
      <c r="G39" s="28"/>
      <c r="H39" s="28"/>
      <c r="I39" s="28" t="s">
        <v>1704</v>
      </c>
      <c r="J39" s="27" t="s">
        <v>1753</v>
      </c>
      <c r="K39" s="29">
        <v>7182241378</v>
      </c>
      <c r="L39" s="30"/>
      <c r="M39" s="28"/>
      <c r="N39" s="28"/>
      <c r="O39" s="29"/>
      <c r="P39" s="31"/>
      <c r="Q39" s="28"/>
      <c r="R39" s="28"/>
      <c r="S39" s="28"/>
      <c r="T39" s="28"/>
      <c r="U39" s="29"/>
      <c r="V39" s="32"/>
      <c r="W39" s="33"/>
    </row>
    <row r="40" spans="2:23" x14ac:dyDescent="0.25">
      <c r="B40" s="25"/>
      <c r="C40" s="80">
        <v>1295736817</v>
      </c>
      <c r="D40" s="83" t="s">
        <v>1754</v>
      </c>
      <c r="E40" s="82">
        <v>5</v>
      </c>
      <c r="F40" s="28"/>
      <c r="G40" s="28"/>
      <c r="H40" s="28"/>
      <c r="I40" s="28" t="s">
        <v>1704</v>
      </c>
      <c r="J40" s="27" t="s">
        <v>69</v>
      </c>
      <c r="K40" s="29">
        <v>7185200600</v>
      </c>
      <c r="L40" s="30"/>
      <c r="M40" s="28"/>
      <c r="N40" s="28"/>
      <c r="O40" s="29"/>
      <c r="P40" s="31"/>
      <c r="Q40" s="28"/>
      <c r="R40" s="28"/>
      <c r="S40" s="28"/>
      <c r="T40" s="28"/>
      <c r="U40" s="29"/>
      <c r="V40" s="32"/>
      <c r="W40" s="33"/>
    </row>
    <row r="41" spans="2:23" x14ac:dyDescent="0.25">
      <c r="B41" s="25"/>
      <c r="C41" s="80">
        <v>1043281280</v>
      </c>
      <c r="D41" s="83" t="s">
        <v>1755</v>
      </c>
      <c r="E41" s="82">
        <v>4</v>
      </c>
      <c r="F41" s="28"/>
      <c r="G41" s="28"/>
      <c r="H41" s="28"/>
      <c r="I41" s="28" t="s">
        <v>1704</v>
      </c>
      <c r="J41" s="27" t="s">
        <v>1756</v>
      </c>
      <c r="K41" s="29">
        <v>7182041100</v>
      </c>
      <c r="L41" s="30"/>
      <c r="M41" s="28"/>
      <c r="N41" s="28"/>
      <c r="O41" s="29"/>
      <c r="P41" s="31"/>
      <c r="Q41" s="28"/>
      <c r="R41" s="28"/>
      <c r="S41" s="28"/>
      <c r="T41" s="28"/>
      <c r="U41" s="29"/>
      <c r="V41" s="32"/>
      <c r="W41" s="33"/>
    </row>
    <row r="42" spans="2:23" x14ac:dyDescent="0.25">
      <c r="B42" s="25"/>
      <c r="C42" s="80">
        <v>1851377394</v>
      </c>
      <c r="D42" s="83" t="s">
        <v>1757</v>
      </c>
      <c r="E42" s="82">
        <v>4</v>
      </c>
      <c r="F42" s="28"/>
      <c r="G42" s="28"/>
      <c r="H42" s="28"/>
      <c r="I42" s="28" t="s">
        <v>1704</v>
      </c>
      <c r="J42" s="27" t="s">
        <v>1758</v>
      </c>
      <c r="K42" s="29">
        <v>9178360900</v>
      </c>
      <c r="L42" s="30"/>
      <c r="M42" s="28"/>
      <c r="N42" s="28"/>
      <c r="O42" s="29"/>
      <c r="P42" s="31"/>
      <c r="Q42" s="28"/>
      <c r="R42" s="28"/>
      <c r="S42" s="28"/>
      <c r="T42" s="28"/>
      <c r="U42" s="29"/>
      <c r="V42" s="32"/>
      <c r="W42" s="33"/>
    </row>
    <row r="43" spans="2:23" x14ac:dyDescent="0.25">
      <c r="B43" s="25"/>
      <c r="C43" s="80">
        <v>1689803736</v>
      </c>
      <c r="D43" s="83" t="s">
        <v>1759</v>
      </c>
      <c r="E43" s="82">
        <v>3</v>
      </c>
      <c r="F43" s="28"/>
      <c r="G43" s="28"/>
      <c r="H43" s="28"/>
      <c r="I43" s="28" t="s">
        <v>1704</v>
      </c>
      <c r="J43" s="27" t="s">
        <v>69</v>
      </c>
      <c r="K43" s="29">
        <v>7182835910</v>
      </c>
      <c r="L43" s="30"/>
      <c r="M43" s="28"/>
      <c r="N43" s="28"/>
      <c r="O43" s="29"/>
      <c r="P43" s="31"/>
      <c r="Q43" s="28"/>
      <c r="R43" s="28"/>
      <c r="S43" s="28"/>
      <c r="T43" s="28"/>
      <c r="U43" s="29"/>
      <c r="V43" s="32"/>
      <c r="W43" s="33"/>
    </row>
    <row r="44" spans="2:23" x14ac:dyDescent="0.25">
      <c r="B44" s="25"/>
      <c r="C44" s="80">
        <v>1396739553</v>
      </c>
      <c r="D44" s="83" t="s">
        <v>1760</v>
      </c>
      <c r="E44" s="82">
        <v>3</v>
      </c>
      <c r="F44" s="28"/>
      <c r="G44" s="28"/>
      <c r="H44" s="28"/>
      <c r="I44" s="28" t="s">
        <v>1704</v>
      </c>
      <c r="J44" s="27" t="s">
        <v>1761</v>
      </c>
      <c r="K44" s="29">
        <v>7182701835</v>
      </c>
      <c r="L44" s="30"/>
      <c r="M44" s="28"/>
      <c r="N44" s="28"/>
      <c r="O44" s="29"/>
      <c r="P44" s="31"/>
      <c r="Q44" s="28"/>
      <c r="R44" s="28"/>
      <c r="S44" s="28"/>
      <c r="T44" s="28"/>
      <c r="U44" s="29"/>
      <c r="V44" s="32"/>
      <c r="W44" s="33"/>
    </row>
    <row r="45" spans="2:23" x14ac:dyDescent="0.25">
      <c r="B45" s="25"/>
      <c r="C45" s="80">
        <v>1538183678</v>
      </c>
      <c r="D45" s="83" t="s">
        <v>1762</v>
      </c>
      <c r="E45" s="82">
        <v>0</v>
      </c>
      <c r="F45" s="28"/>
      <c r="G45" s="28"/>
      <c r="H45" s="28"/>
      <c r="I45" s="28" t="s">
        <v>1704</v>
      </c>
      <c r="J45" s="27" t="s">
        <v>69</v>
      </c>
      <c r="K45" s="29">
        <v>7184598460</v>
      </c>
      <c r="L45" s="30"/>
      <c r="M45" s="28"/>
      <c r="N45" s="28"/>
      <c r="O45" s="29"/>
      <c r="P45" s="31"/>
      <c r="Q45" s="28"/>
      <c r="R45" s="28"/>
      <c r="S45" s="28"/>
      <c r="T45" s="28"/>
      <c r="U45" s="29"/>
      <c r="V45" s="32"/>
      <c r="W45" s="33"/>
    </row>
    <row r="46" spans="2:23" x14ac:dyDescent="0.25">
      <c r="B46" s="25"/>
      <c r="C46" s="80">
        <v>1295700375</v>
      </c>
      <c r="D46" s="83" t="s">
        <v>1763</v>
      </c>
      <c r="E46" s="82">
        <v>4</v>
      </c>
      <c r="F46" s="28"/>
      <c r="G46" s="28"/>
      <c r="H46" s="28"/>
      <c r="I46" s="28" t="s">
        <v>1704</v>
      </c>
      <c r="J46" s="27" t="s">
        <v>69</v>
      </c>
      <c r="K46" s="29">
        <v>7185232177</v>
      </c>
      <c r="L46" s="30"/>
      <c r="M46" s="28"/>
      <c r="N46" s="28"/>
      <c r="O46" s="29"/>
      <c r="P46" s="31"/>
      <c r="Q46" s="28"/>
      <c r="R46" s="28"/>
      <c r="S46" s="28"/>
      <c r="T46" s="28"/>
      <c r="U46" s="29"/>
      <c r="V46" s="32"/>
      <c r="W46" s="33"/>
    </row>
    <row r="47" spans="2:23" x14ac:dyDescent="0.25">
      <c r="B47" s="25"/>
      <c r="C47" s="80">
        <v>1497847420</v>
      </c>
      <c r="D47" s="83" t="s">
        <v>1764</v>
      </c>
      <c r="E47" s="82">
        <v>3</v>
      </c>
      <c r="F47" s="28"/>
      <c r="G47" s="28"/>
      <c r="H47" s="28"/>
      <c r="I47" s="28" t="s">
        <v>1704</v>
      </c>
      <c r="J47" s="27" t="s">
        <v>1765</v>
      </c>
      <c r="K47" s="29">
        <v>7188962710</v>
      </c>
      <c r="L47" s="30"/>
      <c r="M47" s="28"/>
      <c r="N47" s="28"/>
      <c r="O47" s="29"/>
      <c r="P47" s="31"/>
      <c r="Q47" s="28"/>
      <c r="R47" s="28"/>
      <c r="S47" s="28"/>
      <c r="T47" s="28"/>
      <c r="U47" s="29"/>
      <c r="V47" s="32"/>
      <c r="W47" s="33"/>
    </row>
    <row r="48" spans="2:23" x14ac:dyDescent="0.25">
      <c r="B48" s="25"/>
      <c r="C48" s="80">
        <v>1033133541</v>
      </c>
      <c r="D48" s="83" t="s">
        <v>1766</v>
      </c>
      <c r="E48" s="82">
        <v>4</v>
      </c>
      <c r="F48" s="28"/>
      <c r="G48" s="28"/>
      <c r="H48" s="28"/>
      <c r="I48" s="28" t="s">
        <v>1704</v>
      </c>
      <c r="J48" s="27" t="s">
        <v>1767</v>
      </c>
      <c r="K48" s="29">
        <v>5164872444</v>
      </c>
      <c r="L48" s="30"/>
      <c r="M48" s="28"/>
      <c r="N48" s="28"/>
      <c r="O48" s="29"/>
      <c r="P48" s="31"/>
      <c r="Q48" s="28"/>
      <c r="R48" s="28"/>
      <c r="S48" s="28"/>
      <c r="T48" s="28"/>
      <c r="U48" s="29"/>
      <c r="V48" s="32"/>
      <c r="W48" s="33"/>
    </row>
    <row r="49" spans="2:23" x14ac:dyDescent="0.25">
      <c r="B49" s="25"/>
      <c r="C49" s="80">
        <v>1891893558</v>
      </c>
      <c r="D49" s="83" t="s">
        <v>1768</v>
      </c>
      <c r="E49" s="82">
        <v>3</v>
      </c>
      <c r="F49" s="28"/>
      <c r="G49" s="28"/>
      <c r="H49" s="28"/>
      <c r="I49" s="28" t="s">
        <v>1769</v>
      </c>
      <c r="J49" s="27" t="s">
        <v>1770</v>
      </c>
      <c r="K49" s="29">
        <v>7188210643</v>
      </c>
      <c r="L49" s="30"/>
      <c r="M49" s="28"/>
      <c r="N49" s="28"/>
      <c r="O49" s="29"/>
      <c r="P49" s="31"/>
      <c r="Q49" s="28"/>
      <c r="R49" s="28"/>
      <c r="S49" s="28"/>
      <c r="T49" s="28"/>
      <c r="U49" s="29"/>
      <c r="V49" s="32"/>
      <c r="W49" s="33"/>
    </row>
    <row r="50" spans="2:23" x14ac:dyDescent="0.25">
      <c r="B50" s="25"/>
      <c r="C50" s="80">
        <v>1073570081</v>
      </c>
      <c r="D50" s="83" t="s">
        <v>1771</v>
      </c>
      <c r="E50" s="82">
        <v>6</v>
      </c>
      <c r="F50" s="28"/>
      <c r="G50" s="28"/>
      <c r="H50" s="28"/>
      <c r="I50" s="28" t="s">
        <v>1704</v>
      </c>
      <c r="J50" s="27" t="s">
        <v>1772</v>
      </c>
      <c r="K50" s="29">
        <v>7182177744</v>
      </c>
      <c r="L50" s="30"/>
      <c r="M50" s="28"/>
      <c r="N50" s="28"/>
      <c r="O50" s="29"/>
      <c r="P50" s="31"/>
      <c r="Q50" s="28"/>
      <c r="R50" s="28"/>
      <c r="S50" s="28"/>
      <c r="T50" s="28"/>
      <c r="U50" s="29"/>
      <c r="V50" s="32"/>
      <c r="W50" s="33"/>
    </row>
    <row r="51" spans="2:23" x14ac:dyDescent="0.25">
      <c r="B51" s="25"/>
      <c r="C51" s="80">
        <v>1326085168</v>
      </c>
      <c r="D51" s="83" t="s">
        <v>1773</v>
      </c>
      <c r="E51" s="82">
        <v>7</v>
      </c>
      <c r="F51" s="28"/>
      <c r="G51" s="28"/>
      <c r="H51" s="28"/>
      <c r="I51" s="28" t="s">
        <v>1704</v>
      </c>
      <c r="J51" s="27" t="s">
        <v>1774</v>
      </c>
      <c r="K51" s="29">
        <v>7187437090</v>
      </c>
      <c r="L51" s="30"/>
      <c r="M51" s="28"/>
      <c r="N51" s="28"/>
      <c r="O51" s="29"/>
      <c r="P51" s="31"/>
      <c r="Q51" s="28"/>
      <c r="R51" s="28"/>
      <c r="S51" s="28"/>
      <c r="T51" s="28"/>
      <c r="U51" s="29"/>
      <c r="V51" s="32"/>
      <c r="W51" s="33"/>
    </row>
    <row r="52" spans="2:23" x14ac:dyDescent="0.25">
      <c r="B52" s="25"/>
      <c r="C52" s="80">
        <v>1821040734</v>
      </c>
      <c r="D52" s="83" t="s">
        <v>1775</v>
      </c>
      <c r="E52" s="82">
        <v>4</v>
      </c>
      <c r="F52" s="28"/>
      <c r="G52" s="28"/>
      <c r="H52" s="28"/>
      <c r="I52" s="28" t="s">
        <v>1704</v>
      </c>
      <c r="J52" s="27" t="s">
        <v>69</v>
      </c>
      <c r="K52" s="29">
        <v>5166734801</v>
      </c>
      <c r="L52" s="30"/>
      <c r="M52" s="28"/>
      <c r="N52" s="28"/>
      <c r="O52" s="29"/>
      <c r="P52" s="31"/>
      <c r="Q52" s="28"/>
      <c r="R52" s="28"/>
      <c r="S52" s="28"/>
      <c r="T52" s="28"/>
      <c r="U52" s="29"/>
      <c r="V52" s="32"/>
      <c r="W52" s="33"/>
    </row>
    <row r="53" spans="2:23" x14ac:dyDescent="0.25">
      <c r="B53" s="25"/>
      <c r="C53" s="80">
        <v>1942271010</v>
      </c>
      <c r="D53" s="83" t="s">
        <v>1776</v>
      </c>
      <c r="E53" s="82">
        <v>3</v>
      </c>
      <c r="F53" s="28"/>
      <c r="G53" s="28"/>
      <c r="H53" s="28"/>
      <c r="I53" s="28" t="s">
        <v>1704</v>
      </c>
      <c r="J53" s="27" t="s">
        <v>1777</v>
      </c>
      <c r="K53" s="29">
        <v>7183390391</v>
      </c>
      <c r="L53" s="30"/>
      <c r="M53" s="28"/>
      <c r="N53" s="28"/>
      <c r="O53" s="29"/>
      <c r="P53" s="31"/>
      <c r="Q53" s="28"/>
      <c r="R53" s="28"/>
      <c r="S53" s="28"/>
      <c r="T53" s="28"/>
      <c r="U53" s="29"/>
      <c r="V53" s="32"/>
      <c r="W53" s="33"/>
    </row>
    <row r="54" spans="2:23" x14ac:dyDescent="0.25">
      <c r="B54" s="25"/>
      <c r="C54" s="80">
        <v>1659345049</v>
      </c>
      <c r="D54" s="83" t="s">
        <v>1778</v>
      </c>
      <c r="E54" s="82">
        <v>5</v>
      </c>
      <c r="F54" s="28"/>
      <c r="G54" s="28"/>
      <c r="H54" s="28"/>
      <c r="I54" s="28" t="s">
        <v>1719</v>
      </c>
      <c r="J54" s="27" t="s">
        <v>1779</v>
      </c>
      <c r="K54" s="29">
        <v>7186578306</v>
      </c>
      <c r="L54" s="30"/>
      <c r="M54" s="28"/>
      <c r="N54" s="28"/>
      <c r="O54" s="29"/>
      <c r="P54" s="31"/>
      <c r="Q54" s="28"/>
      <c r="R54" s="28"/>
      <c r="S54" s="28"/>
      <c r="T54" s="28"/>
      <c r="U54" s="29"/>
      <c r="V54" s="32"/>
      <c r="W54" s="33"/>
    </row>
    <row r="55" spans="2:23" x14ac:dyDescent="0.25">
      <c r="B55" s="25"/>
      <c r="C55" s="80">
        <v>1982823514</v>
      </c>
      <c r="D55" s="83" t="s">
        <v>1780</v>
      </c>
      <c r="E55" s="82">
        <v>7</v>
      </c>
      <c r="F55" s="28"/>
      <c r="G55" s="28"/>
      <c r="H55" s="28"/>
      <c r="I55" s="28" t="s">
        <v>1769</v>
      </c>
      <c r="J55" s="27" t="s">
        <v>1781</v>
      </c>
      <c r="K55" s="29">
        <v>2128895544</v>
      </c>
      <c r="L55" s="30"/>
      <c r="M55" s="28"/>
      <c r="N55" s="28"/>
      <c r="O55" s="29"/>
      <c r="P55" s="31"/>
      <c r="Q55" s="28"/>
      <c r="R55" s="28"/>
      <c r="S55" s="28"/>
      <c r="T55" s="28"/>
      <c r="U55" s="29"/>
      <c r="V55" s="32"/>
      <c r="W55" s="33"/>
    </row>
    <row r="56" spans="2:23" x14ac:dyDescent="0.25">
      <c r="B56" s="25"/>
      <c r="C56" s="80">
        <v>1497797708</v>
      </c>
      <c r="D56" s="83" t="s">
        <v>1782</v>
      </c>
      <c r="E56" s="82">
        <v>8</v>
      </c>
      <c r="F56" s="28"/>
      <c r="G56" s="28"/>
      <c r="H56" s="28"/>
      <c r="I56" s="28" t="s">
        <v>1704</v>
      </c>
      <c r="J56" s="27" t="s">
        <v>1783</v>
      </c>
      <c r="K56" s="29">
        <v>7184068000</v>
      </c>
      <c r="L56" s="30"/>
      <c r="M56" s="28"/>
      <c r="N56" s="28"/>
      <c r="O56" s="29"/>
      <c r="P56" s="31"/>
      <c r="Q56" s="28"/>
      <c r="R56" s="28"/>
      <c r="S56" s="28"/>
      <c r="T56" s="28"/>
      <c r="U56" s="29"/>
      <c r="V56" s="32"/>
      <c r="W56" s="33"/>
    </row>
    <row r="57" spans="2:23" x14ac:dyDescent="0.25">
      <c r="B57" s="25"/>
      <c r="C57" s="80">
        <v>1538154844</v>
      </c>
      <c r="D57" s="83" t="s">
        <v>1784</v>
      </c>
      <c r="E57" s="82">
        <v>4</v>
      </c>
      <c r="F57" s="28"/>
      <c r="G57" s="28"/>
      <c r="H57" s="28"/>
      <c r="I57" s="28" t="s">
        <v>1704</v>
      </c>
      <c r="J57" s="27" t="s">
        <v>69</v>
      </c>
      <c r="K57" s="29">
        <v>7182704772</v>
      </c>
      <c r="L57" s="30"/>
      <c r="M57" s="28"/>
      <c r="N57" s="28"/>
      <c r="O57" s="29"/>
      <c r="P57" s="31"/>
      <c r="Q57" s="28"/>
      <c r="R57" s="28"/>
      <c r="S57" s="28"/>
      <c r="T57" s="28"/>
      <c r="U57" s="29"/>
      <c r="V57" s="32"/>
      <c r="W57" s="33"/>
    </row>
    <row r="58" spans="2:23" x14ac:dyDescent="0.25">
      <c r="B58" s="25"/>
      <c r="C58" s="80">
        <v>1750318721</v>
      </c>
      <c r="D58" s="83" t="s">
        <v>1785</v>
      </c>
      <c r="E58" s="82">
        <v>3</v>
      </c>
      <c r="F58" s="28"/>
      <c r="G58" s="28"/>
      <c r="H58" s="28"/>
      <c r="I58" s="28" t="s">
        <v>1719</v>
      </c>
      <c r="J58" s="27" t="s">
        <v>69</v>
      </c>
      <c r="K58" s="29">
        <v>5163527828</v>
      </c>
      <c r="L58" s="30"/>
      <c r="M58" s="28"/>
      <c r="N58" s="28"/>
      <c r="O58" s="29"/>
      <c r="P58" s="31"/>
      <c r="Q58" s="28"/>
      <c r="R58" s="28"/>
      <c r="S58" s="28"/>
      <c r="T58" s="28"/>
      <c r="U58" s="29"/>
      <c r="V58" s="32"/>
      <c r="W58" s="33"/>
    </row>
    <row r="59" spans="2:23" x14ac:dyDescent="0.25">
      <c r="B59" s="25"/>
      <c r="C59" s="80">
        <v>1356429922</v>
      </c>
      <c r="D59" s="83" t="s">
        <v>1786</v>
      </c>
      <c r="E59" s="82">
        <v>3</v>
      </c>
      <c r="F59" s="28"/>
      <c r="G59" s="28"/>
      <c r="H59" s="28"/>
      <c r="I59" s="28" t="s">
        <v>1734</v>
      </c>
      <c r="J59" s="27" t="s">
        <v>1787</v>
      </c>
      <c r="K59" s="29">
        <v>3479220503</v>
      </c>
      <c r="L59" s="30"/>
      <c r="M59" s="28"/>
      <c r="N59" s="28"/>
      <c r="O59" s="29"/>
      <c r="P59" s="31"/>
      <c r="Q59" s="28"/>
      <c r="R59" s="28"/>
      <c r="S59" s="28"/>
      <c r="T59" s="28"/>
      <c r="U59" s="29"/>
      <c r="V59" s="32"/>
      <c r="W59" s="33"/>
    </row>
    <row r="60" spans="2:23" x14ac:dyDescent="0.25">
      <c r="B60" s="25"/>
      <c r="C60" s="80">
        <v>1922055276</v>
      </c>
      <c r="D60" s="83" t="s">
        <v>1788</v>
      </c>
      <c r="E60" s="82">
        <v>7</v>
      </c>
      <c r="F60" s="28"/>
      <c r="G60" s="28"/>
      <c r="H60" s="28"/>
      <c r="I60" s="28" t="s">
        <v>1704</v>
      </c>
      <c r="J60" s="27" t="s">
        <v>1789</v>
      </c>
      <c r="K60" s="29">
        <v>7182610900</v>
      </c>
      <c r="L60" s="30"/>
      <c r="M60" s="28"/>
      <c r="N60" s="28"/>
      <c r="O60" s="29"/>
      <c r="P60" s="31"/>
      <c r="Q60" s="28"/>
      <c r="R60" s="28"/>
      <c r="S60" s="28"/>
      <c r="T60" s="28"/>
      <c r="U60" s="29"/>
      <c r="V60" s="32"/>
      <c r="W60" s="33"/>
    </row>
    <row r="61" spans="2:23" x14ac:dyDescent="0.25">
      <c r="B61" s="25"/>
      <c r="C61" s="80">
        <v>1922083880</v>
      </c>
      <c r="D61" s="83" t="s">
        <v>1790</v>
      </c>
      <c r="E61" s="82">
        <v>4</v>
      </c>
      <c r="F61" s="28"/>
      <c r="G61" s="28"/>
      <c r="H61" s="28"/>
      <c r="I61" s="28" t="s">
        <v>1704</v>
      </c>
      <c r="J61" s="27" t="s">
        <v>1791</v>
      </c>
      <c r="K61" s="29">
        <v>7188545100</v>
      </c>
      <c r="L61" s="30"/>
      <c r="M61" s="28"/>
      <c r="N61" s="28"/>
      <c r="O61" s="29"/>
      <c r="P61" s="31"/>
      <c r="Q61" s="28"/>
      <c r="R61" s="28"/>
      <c r="S61" s="28"/>
      <c r="T61" s="28"/>
      <c r="U61" s="29"/>
      <c r="V61" s="32"/>
      <c r="W61" s="33"/>
    </row>
    <row r="62" spans="2:23" x14ac:dyDescent="0.25">
      <c r="B62" s="25"/>
      <c r="C62" s="80">
        <v>1285634196</v>
      </c>
      <c r="D62" s="83" t="s">
        <v>1792</v>
      </c>
      <c r="E62" s="82">
        <v>5</v>
      </c>
      <c r="F62" s="28"/>
      <c r="G62" s="28"/>
      <c r="H62" s="28"/>
      <c r="I62" s="28" t="s">
        <v>1704</v>
      </c>
      <c r="J62" s="27" t="s">
        <v>1793</v>
      </c>
      <c r="K62" s="29">
        <v>5164826747</v>
      </c>
      <c r="L62" s="30"/>
      <c r="M62" s="28"/>
      <c r="N62" s="28"/>
      <c r="O62" s="29"/>
      <c r="P62" s="31"/>
      <c r="Q62" s="28"/>
      <c r="R62" s="28"/>
      <c r="S62" s="28"/>
      <c r="T62" s="28"/>
      <c r="U62" s="29"/>
      <c r="V62" s="32"/>
      <c r="W62" s="33"/>
    </row>
    <row r="63" spans="2:23" x14ac:dyDescent="0.25">
      <c r="B63" s="25"/>
      <c r="C63" s="80">
        <v>1457448540</v>
      </c>
      <c r="D63" s="83" t="s">
        <v>1794</v>
      </c>
      <c r="E63" s="82">
        <v>8</v>
      </c>
      <c r="F63" s="28"/>
      <c r="G63" s="28"/>
      <c r="H63" s="28"/>
      <c r="I63" s="28" t="s">
        <v>1737</v>
      </c>
      <c r="J63" s="27" t="s">
        <v>1795</v>
      </c>
      <c r="K63" s="29">
        <v>7189206240</v>
      </c>
      <c r="L63" s="30"/>
      <c r="M63" s="28"/>
      <c r="N63" s="28"/>
      <c r="O63" s="29"/>
      <c r="P63" s="31"/>
      <c r="Q63" s="28"/>
      <c r="R63" s="28"/>
      <c r="S63" s="28"/>
      <c r="T63" s="28"/>
      <c r="U63" s="29"/>
      <c r="V63" s="32"/>
      <c r="W63" s="33"/>
    </row>
    <row r="64" spans="2:23" x14ac:dyDescent="0.25">
      <c r="B64" s="25"/>
      <c r="C64" s="80">
        <v>1215948310</v>
      </c>
      <c r="D64" s="83" t="s">
        <v>1796</v>
      </c>
      <c r="E64" s="82">
        <v>5</v>
      </c>
      <c r="F64" s="28"/>
      <c r="G64" s="28"/>
      <c r="H64" s="28"/>
      <c r="I64" s="28" t="s">
        <v>1704</v>
      </c>
      <c r="J64" s="27" t="s">
        <v>1797</v>
      </c>
      <c r="K64" s="29">
        <v>7187294470</v>
      </c>
      <c r="L64" s="30"/>
      <c r="M64" s="28"/>
      <c r="N64" s="28"/>
      <c r="O64" s="29"/>
      <c r="P64" s="31"/>
      <c r="Q64" s="28"/>
      <c r="R64" s="28"/>
      <c r="S64" s="28"/>
      <c r="T64" s="28"/>
      <c r="U64" s="29"/>
      <c r="V64" s="32"/>
      <c r="W64" s="33"/>
    </row>
    <row r="65" spans="2:23" x14ac:dyDescent="0.25">
      <c r="B65" s="25"/>
      <c r="C65" s="80">
        <v>1023060910</v>
      </c>
      <c r="D65" s="83" t="s">
        <v>1798</v>
      </c>
      <c r="E65" s="82">
        <v>4</v>
      </c>
      <c r="F65" s="28"/>
      <c r="G65" s="28"/>
      <c r="H65" s="28"/>
      <c r="I65" s="28" t="s">
        <v>1719</v>
      </c>
      <c r="J65" s="27" t="s">
        <v>69</v>
      </c>
      <c r="K65" s="29">
        <v>7186335800</v>
      </c>
      <c r="L65" s="30"/>
      <c r="M65" s="28"/>
      <c r="N65" s="28"/>
      <c r="O65" s="29"/>
      <c r="P65" s="31"/>
      <c r="Q65" s="28"/>
      <c r="R65" s="28"/>
      <c r="S65" s="28"/>
      <c r="T65" s="28"/>
      <c r="U65" s="29"/>
      <c r="V65" s="32"/>
      <c r="W65" s="33"/>
    </row>
    <row r="66" spans="2:23" x14ac:dyDescent="0.25">
      <c r="B66" s="25"/>
      <c r="C66" s="80">
        <v>1043221450</v>
      </c>
      <c r="D66" s="83" t="s">
        <v>1799</v>
      </c>
      <c r="E66" s="82">
        <v>4</v>
      </c>
      <c r="F66" s="28"/>
      <c r="G66" s="28"/>
      <c r="H66" s="28"/>
      <c r="I66" s="28" t="s">
        <v>1704</v>
      </c>
      <c r="J66" s="27" t="s">
        <v>1800</v>
      </c>
      <c r="K66" s="29">
        <v>7186164052</v>
      </c>
      <c r="L66" s="30"/>
      <c r="M66" s="28"/>
      <c r="N66" s="28"/>
      <c r="O66" s="29"/>
      <c r="P66" s="31"/>
      <c r="Q66" s="28"/>
      <c r="R66" s="28"/>
      <c r="S66" s="28"/>
      <c r="T66" s="28"/>
      <c r="U66" s="29"/>
      <c r="V66" s="32"/>
      <c r="W66" s="33"/>
    </row>
    <row r="67" spans="2:23" x14ac:dyDescent="0.25">
      <c r="B67" s="25"/>
      <c r="C67" s="80">
        <v>1114947157</v>
      </c>
      <c r="D67" s="83" t="s">
        <v>1801</v>
      </c>
      <c r="E67" s="82">
        <v>2</v>
      </c>
      <c r="F67" s="28"/>
      <c r="G67" s="28"/>
      <c r="H67" s="28"/>
      <c r="I67" s="28" t="s">
        <v>1704</v>
      </c>
      <c r="J67" s="27" t="s">
        <v>1802</v>
      </c>
      <c r="K67" s="29">
        <v>7184987888</v>
      </c>
      <c r="L67" s="30"/>
      <c r="M67" s="28"/>
      <c r="N67" s="28"/>
      <c r="O67" s="29"/>
      <c r="P67" s="31"/>
      <c r="Q67" s="28"/>
      <c r="R67" s="28"/>
      <c r="S67" s="28"/>
      <c r="T67" s="28"/>
      <c r="U67" s="29"/>
      <c r="V67" s="32"/>
      <c r="W67" s="33"/>
    </row>
    <row r="68" spans="2:23" x14ac:dyDescent="0.25">
      <c r="B68" s="25"/>
      <c r="C68" s="80">
        <v>1487667713</v>
      </c>
      <c r="D68" s="83" t="s">
        <v>1803</v>
      </c>
      <c r="E68" s="82">
        <v>7</v>
      </c>
      <c r="F68" s="28"/>
      <c r="G68" s="28"/>
      <c r="H68" s="28"/>
      <c r="I68" s="28" t="s">
        <v>1704</v>
      </c>
      <c r="J68" s="27" t="s">
        <v>1804</v>
      </c>
      <c r="K68" s="29">
        <v>7184253300</v>
      </c>
      <c r="L68" s="30"/>
      <c r="M68" s="28"/>
      <c r="N68" s="28"/>
      <c r="O68" s="29"/>
      <c r="P68" s="31"/>
      <c r="Q68" s="28"/>
      <c r="R68" s="28"/>
      <c r="S68" s="28"/>
      <c r="T68" s="28"/>
      <c r="U68" s="29"/>
      <c r="V68" s="32"/>
      <c r="W68" s="33"/>
    </row>
    <row r="69" spans="2:23" x14ac:dyDescent="0.25">
      <c r="B69" s="25"/>
      <c r="C69" s="80">
        <v>1881469237</v>
      </c>
      <c r="D69" s="83" t="s">
        <v>1805</v>
      </c>
      <c r="E69" s="82">
        <v>-99</v>
      </c>
      <c r="F69" s="28"/>
      <c r="G69" s="28"/>
      <c r="H69" s="28"/>
      <c r="I69" s="28" t="s">
        <v>69</v>
      </c>
      <c r="J69" s="27" t="s">
        <v>69</v>
      </c>
      <c r="K69" s="29" t="s">
        <v>69</v>
      </c>
      <c r="L69" s="30"/>
      <c r="M69" s="28"/>
      <c r="N69" s="28"/>
      <c r="O69" s="29"/>
      <c r="P69" s="31"/>
      <c r="Q69" s="28"/>
      <c r="R69" s="28"/>
      <c r="S69" s="28"/>
      <c r="T69" s="28"/>
      <c r="U69" s="29"/>
      <c r="V69" s="32"/>
      <c r="W69" s="33"/>
    </row>
    <row r="70" spans="2:23" x14ac:dyDescent="0.25">
      <c r="B70" s="25"/>
      <c r="C70" s="80">
        <v>1043979123</v>
      </c>
      <c r="D70" s="83" t="s">
        <v>1806</v>
      </c>
      <c r="E70" s="82">
        <v>1</v>
      </c>
      <c r="F70" s="28"/>
      <c r="G70" s="28"/>
      <c r="H70" s="28"/>
      <c r="I70" s="28" t="s">
        <v>1716</v>
      </c>
      <c r="J70" s="27" t="s">
        <v>69</v>
      </c>
      <c r="K70" s="29">
        <v>7188833000</v>
      </c>
      <c r="L70" s="30"/>
      <c r="M70" s="28"/>
      <c r="N70" s="28"/>
      <c r="O70" s="29"/>
      <c r="P70" s="31"/>
      <c r="Q70" s="28"/>
      <c r="R70" s="28"/>
      <c r="S70" s="28"/>
      <c r="T70" s="28"/>
      <c r="U70" s="29"/>
      <c r="V70" s="32"/>
      <c r="W70" s="33"/>
    </row>
    <row r="71" spans="2:23" x14ac:dyDescent="0.25">
      <c r="B71" s="25"/>
      <c r="C71" s="80">
        <v>1194319087</v>
      </c>
      <c r="D71" s="83" t="s">
        <v>1807</v>
      </c>
      <c r="E71" s="82">
        <v>8</v>
      </c>
      <c r="F71" s="28"/>
      <c r="G71" s="28"/>
      <c r="H71" s="28"/>
      <c r="I71" s="28" t="s">
        <v>1716</v>
      </c>
      <c r="J71" s="27" t="s">
        <v>69</v>
      </c>
      <c r="K71" s="29">
        <v>7182610900</v>
      </c>
      <c r="L71" s="30"/>
      <c r="M71" s="28"/>
      <c r="N71" s="28"/>
      <c r="O71" s="29"/>
      <c r="P71" s="31"/>
      <c r="Q71" s="28"/>
      <c r="R71" s="28"/>
      <c r="S71" s="28"/>
      <c r="T71" s="28"/>
      <c r="U71" s="29"/>
      <c r="V71" s="32"/>
      <c r="W71" s="33"/>
    </row>
    <row r="72" spans="2:23" x14ac:dyDescent="0.25">
      <c r="B72" s="25"/>
      <c r="C72" s="80">
        <v>1114539368</v>
      </c>
      <c r="D72" s="83" t="s">
        <v>1808</v>
      </c>
      <c r="E72" s="82">
        <v>3</v>
      </c>
      <c r="F72" s="28"/>
      <c r="G72" s="28"/>
      <c r="H72" s="28"/>
      <c r="I72" s="28" t="s">
        <v>1716</v>
      </c>
      <c r="J72" s="27" t="s">
        <v>69</v>
      </c>
      <c r="K72" s="29">
        <v>9179724170</v>
      </c>
      <c r="L72" s="30"/>
      <c r="M72" s="28"/>
      <c r="N72" s="28"/>
      <c r="O72" s="29"/>
      <c r="P72" s="31"/>
      <c r="Q72" s="28"/>
      <c r="R72" s="28"/>
      <c r="S72" s="28"/>
      <c r="T72" s="28"/>
      <c r="U72" s="29"/>
      <c r="V72" s="32"/>
      <c r="W72" s="33"/>
    </row>
    <row r="73" spans="2:23" x14ac:dyDescent="0.25">
      <c r="B73" s="25"/>
      <c r="C73" s="80">
        <v>1265024525</v>
      </c>
      <c r="D73" s="83" t="s">
        <v>1809</v>
      </c>
      <c r="E73" s="82">
        <v>5</v>
      </c>
      <c r="F73" s="28"/>
      <c r="G73" s="28"/>
      <c r="H73" s="28"/>
      <c r="I73" s="28" t="s">
        <v>1769</v>
      </c>
      <c r="J73" s="27" t="s">
        <v>69</v>
      </c>
      <c r="K73" s="29">
        <v>7184598460</v>
      </c>
      <c r="L73" s="30"/>
      <c r="M73" s="28"/>
      <c r="N73" s="28"/>
      <c r="O73" s="29"/>
      <c r="P73" s="31"/>
      <c r="Q73" s="28"/>
      <c r="R73" s="28"/>
      <c r="S73" s="28"/>
      <c r="T73" s="28"/>
      <c r="U73" s="29"/>
      <c r="V73" s="32"/>
      <c r="W73" s="33"/>
    </row>
    <row r="74" spans="2:23" x14ac:dyDescent="0.25">
      <c r="B74" s="25"/>
      <c r="C74" s="80">
        <v>1194359257</v>
      </c>
      <c r="D74" s="83" t="s">
        <v>1810</v>
      </c>
      <c r="E74" s="82">
        <v>4</v>
      </c>
      <c r="F74" s="28"/>
      <c r="G74" s="28"/>
      <c r="H74" s="28"/>
      <c r="I74" s="28" t="s">
        <v>1769</v>
      </c>
      <c r="J74" s="27" t="s">
        <v>69</v>
      </c>
      <c r="K74" s="29">
        <v>7182680418</v>
      </c>
      <c r="L74" s="30"/>
      <c r="M74" s="28"/>
      <c r="N74" s="28"/>
      <c r="O74" s="29"/>
      <c r="P74" s="31"/>
      <c r="Q74" s="28"/>
      <c r="R74" s="28"/>
      <c r="S74" s="28"/>
      <c r="T74" s="28"/>
      <c r="U74" s="29"/>
      <c r="V74" s="32"/>
      <c r="W74" s="33"/>
    </row>
    <row r="75" spans="2:23" x14ac:dyDescent="0.25">
      <c r="B75" s="25"/>
      <c r="C75" s="80">
        <v>1124608641</v>
      </c>
      <c r="D75" s="83" t="s">
        <v>1811</v>
      </c>
      <c r="E75" s="82">
        <v>4</v>
      </c>
      <c r="F75" s="28"/>
      <c r="G75" s="28"/>
      <c r="H75" s="28"/>
      <c r="I75" s="28" t="s">
        <v>1716</v>
      </c>
      <c r="J75" s="27" t="s">
        <v>69</v>
      </c>
      <c r="K75" s="29">
        <v>3477775393</v>
      </c>
      <c r="L75" s="30"/>
      <c r="M75" s="28"/>
      <c r="N75" s="28"/>
      <c r="O75" s="29"/>
      <c r="P75" s="31"/>
      <c r="Q75" s="28"/>
      <c r="R75" s="28"/>
      <c r="S75" s="28"/>
      <c r="T75" s="28"/>
      <c r="U75" s="29"/>
      <c r="V75" s="32"/>
      <c r="W75" s="33"/>
    </row>
    <row r="76" spans="2:23" x14ac:dyDescent="0.25">
      <c r="B76" s="25"/>
      <c r="C76" s="80">
        <v>1225411440</v>
      </c>
      <c r="D76" s="83" t="s">
        <v>1812</v>
      </c>
      <c r="E76" s="82">
        <v>3</v>
      </c>
      <c r="F76" s="28"/>
      <c r="G76" s="28"/>
      <c r="H76" s="28"/>
      <c r="I76" s="28" t="s">
        <v>1719</v>
      </c>
      <c r="J76" s="27" t="s">
        <v>69</v>
      </c>
      <c r="K76" s="29">
        <v>6036635310</v>
      </c>
      <c r="L76" s="30"/>
      <c r="M76" s="28"/>
      <c r="N76" s="28"/>
      <c r="O76" s="29"/>
      <c r="P76" s="31"/>
      <c r="Q76" s="28"/>
      <c r="R76" s="28"/>
      <c r="S76" s="28"/>
      <c r="T76" s="28"/>
      <c r="U76" s="29"/>
      <c r="V76" s="32"/>
      <c r="W76" s="33"/>
    </row>
    <row r="77" spans="2:23" x14ac:dyDescent="0.25">
      <c r="B77" s="25"/>
      <c r="C77" s="80">
        <v>1891010286</v>
      </c>
      <c r="D77" s="83" t="s">
        <v>1813</v>
      </c>
      <c r="E77" s="82">
        <v>8</v>
      </c>
      <c r="F77" s="28"/>
      <c r="G77" s="28"/>
      <c r="H77" s="28"/>
      <c r="I77" s="28" t="s">
        <v>1719</v>
      </c>
      <c r="J77" s="27" t="s">
        <v>69</v>
      </c>
      <c r="K77" s="29">
        <v>7186161535</v>
      </c>
      <c r="L77" s="30"/>
      <c r="M77" s="28"/>
      <c r="N77" s="28"/>
      <c r="O77" s="29"/>
      <c r="P77" s="31"/>
      <c r="Q77" s="28"/>
      <c r="R77" s="28"/>
      <c r="S77" s="28"/>
      <c r="T77" s="28"/>
      <c r="U77" s="29"/>
      <c r="V77" s="32"/>
      <c r="W77" s="33"/>
    </row>
    <row r="78" spans="2:23" x14ac:dyDescent="0.25">
      <c r="B78" s="25"/>
      <c r="C78" s="80">
        <v>1417941618</v>
      </c>
      <c r="D78" s="83" t="s">
        <v>1814</v>
      </c>
      <c r="E78" s="82">
        <v>4</v>
      </c>
      <c r="F78" s="28"/>
      <c r="G78" s="28"/>
      <c r="H78" s="28"/>
      <c r="I78" s="28" t="s">
        <v>1704</v>
      </c>
      <c r="J78" s="27" t="s">
        <v>1815</v>
      </c>
      <c r="K78" s="29">
        <v>7182406025</v>
      </c>
      <c r="L78" s="30"/>
      <c r="M78" s="28"/>
      <c r="N78" s="28"/>
      <c r="O78" s="29"/>
      <c r="P78" s="31"/>
      <c r="Q78" s="28"/>
      <c r="R78" s="28"/>
      <c r="S78" s="28"/>
      <c r="T78" s="28"/>
      <c r="U78" s="29"/>
      <c r="V78" s="32"/>
      <c r="W78" s="33"/>
    </row>
    <row r="79" spans="2:23" x14ac:dyDescent="0.25">
      <c r="B79" s="25"/>
      <c r="C79" s="80">
        <v>1144602780</v>
      </c>
      <c r="D79" s="83" t="s">
        <v>1816</v>
      </c>
      <c r="E79" s="82">
        <v>2</v>
      </c>
      <c r="F79" s="28"/>
      <c r="G79" s="28"/>
      <c r="H79" s="28"/>
      <c r="I79" s="28" t="s">
        <v>1704</v>
      </c>
      <c r="J79" s="27" t="s">
        <v>1817</v>
      </c>
      <c r="K79" s="29">
        <v>6314442119</v>
      </c>
      <c r="L79" s="30"/>
      <c r="M79" s="28"/>
      <c r="N79" s="28"/>
      <c r="O79" s="29"/>
      <c r="P79" s="31"/>
      <c r="Q79" s="28"/>
      <c r="R79" s="28"/>
      <c r="S79" s="28"/>
      <c r="T79" s="28"/>
      <c r="U79" s="29"/>
      <c r="V79" s="32"/>
      <c r="W79" s="33"/>
    </row>
    <row r="80" spans="2:23" x14ac:dyDescent="0.25">
      <c r="B80" s="25"/>
      <c r="C80" s="80">
        <v>1518136860</v>
      </c>
      <c r="D80" s="83" t="s">
        <v>1818</v>
      </c>
      <c r="E80" s="82">
        <v>2</v>
      </c>
      <c r="F80" s="28"/>
      <c r="G80" s="28"/>
      <c r="H80" s="28"/>
      <c r="I80" s="28" t="s">
        <v>1737</v>
      </c>
      <c r="J80" s="27" t="s">
        <v>1819</v>
      </c>
      <c r="K80" s="29">
        <v>5162035283</v>
      </c>
      <c r="L80" s="30"/>
      <c r="M80" s="28"/>
      <c r="N80" s="28"/>
      <c r="O80" s="29"/>
      <c r="P80" s="31"/>
      <c r="Q80" s="28"/>
      <c r="R80" s="28"/>
      <c r="S80" s="28"/>
      <c r="T80" s="28"/>
      <c r="U80" s="29"/>
      <c r="V80" s="32"/>
      <c r="W80" s="33"/>
    </row>
    <row r="81" spans="2:23" x14ac:dyDescent="0.25">
      <c r="B81" s="25"/>
      <c r="C81" s="80">
        <v>1609257799</v>
      </c>
      <c r="D81" s="83" t="s">
        <v>1820</v>
      </c>
      <c r="E81" s="82">
        <v>2</v>
      </c>
      <c r="F81" s="28"/>
      <c r="G81" s="28"/>
      <c r="H81" s="28"/>
      <c r="I81" s="28" t="s">
        <v>1719</v>
      </c>
      <c r="J81" s="27" t="s">
        <v>69</v>
      </c>
      <c r="K81" s="29">
        <v>8328785697</v>
      </c>
      <c r="L81" s="30"/>
      <c r="M81" s="28"/>
      <c r="N81" s="28"/>
      <c r="O81" s="29"/>
      <c r="P81" s="31"/>
      <c r="Q81" s="28"/>
      <c r="R81" s="28"/>
      <c r="S81" s="28"/>
      <c r="T81" s="28"/>
      <c r="U81" s="29"/>
      <c r="V81" s="32"/>
      <c r="W81" s="33"/>
    </row>
    <row r="82" spans="2:23" x14ac:dyDescent="0.25">
      <c r="B82" s="25"/>
      <c r="C82" s="80">
        <v>1215318282</v>
      </c>
      <c r="D82" s="83" t="s">
        <v>1821</v>
      </c>
      <c r="E82" s="82">
        <v>1</v>
      </c>
      <c r="F82" s="28"/>
      <c r="G82" s="28"/>
      <c r="H82" s="28"/>
      <c r="I82" s="28" t="s">
        <v>1704</v>
      </c>
      <c r="J82" s="27" t="s">
        <v>1822</v>
      </c>
      <c r="K82" s="29">
        <v>7186163772</v>
      </c>
      <c r="L82" s="30"/>
      <c r="M82" s="28"/>
      <c r="N82" s="28"/>
      <c r="O82" s="29"/>
      <c r="P82" s="31"/>
      <c r="Q82" s="28"/>
      <c r="R82" s="28"/>
      <c r="S82" s="28"/>
      <c r="T82" s="28"/>
      <c r="U82" s="29"/>
      <c r="V82" s="32"/>
      <c r="W82" s="33"/>
    </row>
    <row r="83" spans="2:23" x14ac:dyDescent="0.25">
      <c r="B83" s="25"/>
      <c r="C83" s="80">
        <v>1821443300</v>
      </c>
      <c r="D83" s="83" t="s">
        <v>1823</v>
      </c>
      <c r="E83" s="82">
        <v>2</v>
      </c>
      <c r="F83" s="28"/>
      <c r="G83" s="28"/>
      <c r="H83" s="28"/>
      <c r="I83" s="28" t="s">
        <v>1737</v>
      </c>
      <c r="J83" s="27" t="s">
        <v>69</v>
      </c>
      <c r="K83" s="29">
        <v>6314558041</v>
      </c>
      <c r="L83" s="30"/>
      <c r="M83" s="28"/>
      <c r="N83" s="28"/>
      <c r="O83" s="29"/>
      <c r="P83" s="31"/>
      <c r="Q83" s="28"/>
      <c r="R83" s="28"/>
      <c r="S83" s="28"/>
      <c r="T83" s="28"/>
      <c r="U83" s="29"/>
      <c r="V83" s="32"/>
      <c r="W83" s="33"/>
    </row>
    <row r="84" spans="2:23" x14ac:dyDescent="0.25">
      <c r="B84" s="25"/>
      <c r="C84" s="80">
        <v>1720699408</v>
      </c>
      <c r="D84" s="83" t="s">
        <v>1824</v>
      </c>
      <c r="E84" s="82">
        <v>4</v>
      </c>
      <c r="F84" s="28"/>
      <c r="G84" s="28"/>
      <c r="H84" s="28"/>
      <c r="I84" s="28" t="s">
        <v>1716</v>
      </c>
      <c r="J84" s="27" t="s">
        <v>1825</v>
      </c>
      <c r="K84" s="29">
        <v>7182454000</v>
      </c>
      <c r="L84" s="30"/>
      <c r="M84" s="28"/>
      <c r="N84" s="28"/>
      <c r="O84" s="29"/>
      <c r="P84" s="31"/>
      <c r="Q84" s="28"/>
      <c r="R84" s="28"/>
      <c r="S84" s="28"/>
      <c r="T84" s="28"/>
      <c r="U84" s="29"/>
      <c r="V84" s="32"/>
      <c r="W84" s="33"/>
    </row>
    <row r="85" spans="2:23" x14ac:dyDescent="0.25">
      <c r="B85" s="25"/>
      <c r="C85" s="80">
        <v>1043831928</v>
      </c>
      <c r="D85" s="83" t="s">
        <v>1826</v>
      </c>
      <c r="E85" s="82">
        <v>1</v>
      </c>
      <c r="F85" s="28"/>
      <c r="G85" s="28"/>
      <c r="H85" s="28"/>
      <c r="I85" s="28" t="s">
        <v>1719</v>
      </c>
      <c r="J85" s="27" t="s">
        <v>69</v>
      </c>
      <c r="K85" s="29">
        <v>2124202000</v>
      </c>
      <c r="L85" s="30"/>
      <c r="M85" s="28"/>
      <c r="N85" s="28"/>
      <c r="O85" s="29"/>
      <c r="P85" s="31"/>
      <c r="Q85" s="28"/>
      <c r="R85" s="28"/>
      <c r="S85" s="28"/>
      <c r="T85" s="28"/>
      <c r="U85" s="29"/>
      <c r="V85" s="32"/>
      <c r="W85" s="33"/>
    </row>
    <row r="86" spans="2:23" x14ac:dyDescent="0.25">
      <c r="B86" s="25"/>
      <c r="C86" s="80">
        <v>1821442542</v>
      </c>
      <c r="D86" s="83" t="s">
        <v>1827</v>
      </c>
      <c r="E86" s="82">
        <v>2</v>
      </c>
      <c r="F86" s="28"/>
      <c r="G86" s="28"/>
      <c r="H86" s="28"/>
      <c r="I86" s="28" t="s">
        <v>1719</v>
      </c>
      <c r="J86" s="27" t="s">
        <v>69</v>
      </c>
      <c r="K86" s="29">
        <v>7187803000</v>
      </c>
      <c r="L86" s="30"/>
      <c r="M86" s="28"/>
      <c r="N86" s="28"/>
      <c r="O86" s="29"/>
      <c r="P86" s="31"/>
      <c r="Q86" s="28"/>
      <c r="R86" s="28"/>
      <c r="S86" s="28"/>
      <c r="T86" s="28"/>
      <c r="U86" s="29"/>
      <c r="V86" s="32"/>
      <c r="W86" s="33"/>
    </row>
    <row r="87" spans="2:23" x14ac:dyDescent="0.25">
      <c r="B87" s="25"/>
      <c r="C87" s="80">
        <v>1295389591</v>
      </c>
      <c r="D87" s="83" t="s">
        <v>1828</v>
      </c>
      <c r="E87" s="82">
        <v>2</v>
      </c>
      <c r="F87" s="28"/>
      <c r="G87" s="28"/>
      <c r="H87" s="28"/>
      <c r="I87" s="28" t="s">
        <v>1719</v>
      </c>
      <c r="J87" s="27" t="s">
        <v>69</v>
      </c>
      <c r="K87" s="29">
        <v>5083635000</v>
      </c>
      <c r="L87" s="30"/>
      <c r="M87" s="28"/>
      <c r="N87" s="28"/>
      <c r="O87" s="29"/>
      <c r="P87" s="31"/>
      <c r="Q87" s="28"/>
      <c r="R87" s="28"/>
      <c r="S87" s="28"/>
      <c r="T87" s="28"/>
      <c r="U87" s="29"/>
      <c r="V87" s="32"/>
      <c r="W87" s="33"/>
    </row>
    <row r="88" spans="2:23" x14ac:dyDescent="0.25">
      <c r="B88" s="25"/>
      <c r="C88" s="80">
        <v>1518954726</v>
      </c>
      <c r="D88" s="83" t="s">
        <v>1829</v>
      </c>
      <c r="E88" s="82">
        <v>3</v>
      </c>
      <c r="F88" s="28"/>
      <c r="G88" s="28"/>
      <c r="H88" s="28"/>
      <c r="I88" s="28" t="s">
        <v>1704</v>
      </c>
      <c r="J88" s="27" t="s">
        <v>1830</v>
      </c>
      <c r="K88" s="29">
        <v>5164885050</v>
      </c>
      <c r="L88" s="30"/>
      <c r="M88" s="28"/>
      <c r="N88" s="28"/>
      <c r="O88" s="29"/>
      <c r="P88" s="31"/>
      <c r="Q88" s="28"/>
      <c r="R88" s="28"/>
      <c r="S88" s="28"/>
      <c r="T88" s="28"/>
      <c r="U88" s="29"/>
      <c r="V88" s="32"/>
      <c r="W88" s="33"/>
    </row>
    <row r="89" spans="2:23" x14ac:dyDescent="0.25">
      <c r="B89" s="25"/>
      <c r="C89" s="80">
        <v>1730685231</v>
      </c>
      <c r="D89" s="83" t="s">
        <v>1831</v>
      </c>
      <c r="E89" s="82">
        <v>9</v>
      </c>
      <c r="F89" s="28"/>
      <c r="G89" s="28"/>
      <c r="H89" s="28"/>
      <c r="I89" s="28" t="s">
        <v>1719</v>
      </c>
      <c r="J89" s="27" t="s">
        <v>69</v>
      </c>
      <c r="K89" s="29">
        <v>7183335537</v>
      </c>
      <c r="L89" s="30"/>
      <c r="M89" s="28"/>
      <c r="N89" s="28"/>
      <c r="O89" s="29"/>
      <c r="P89" s="31"/>
      <c r="Q89" s="28"/>
      <c r="R89" s="28"/>
      <c r="S89" s="28"/>
      <c r="T89" s="28"/>
      <c r="U89" s="29"/>
      <c r="V89" s="32"/>
      <c r="W89" s="33"/>
    </row>
    <row r="90" spans="2:23" x14ac:dyDescent="0.25">
      <c r="B90" s="25"/>
      <c r="C90" s="80">
        <v>1467565499</v>
      </c>
      <c r="D90" s="83" t="s">
        <v>1832</v>
      </c>
      <c r="E90" s="82">
        <v>1</v>
      </c>
      <c r="F90" s="28"/>
      <c r="G90" s="28"/>
      <c r="H90" s="28"/>
      <c r="I90" s="28" t="s">
        <v>1704</v>
      </c>
      <c r="J90" s="27" t="s">
        <v>1833</v>
      </c>
      <c r="K90" s="29">
        <v>7182508867</v>
      </c>
      <c r="L90" s="30"/>
      <c r="M90" s="28"/>
      <c r="N90" s="28"/>
      <c r="O90" s="29"/>
      <c r="P90" s="31"/>
      <c r="Q90" s="28"/>
      <c r="R90" s="28"/>
      <c r="S90" s="28"/>
      <c r="T90" s="28"/>
      <c r="U90" s="29"/>
      <c r="V90" s="32"/>
      <c r="W90" s="33"/>
    </row>
    <row r="91" spans="2:23" x14ac:dyDescent="0.25">
      <c r="B91" s="25"/>
      <c r="C91" s="80">
        <v>1417141664</v>
      </c>
      <c r="D91" s="83" t="s">
        <v>1834</v>
      </c>
      <c r="E91" s="82">
        <v>8</v>
      </c>
      <c r="F91" s="28"/>
      <c r="G91" s="28"/>
      <c r="H91" s="28"/>
      <c r="I91" s="28" t="s">
        <v>1704</v>
      </c>
      <c r="J91" s="27" t="s">
        <v>1835</v>
      </c>
      <c r="K91" s="29">
        <v>7182837055</v>
      </c>
      <c r="L91" s="30"/>
      <c r="M91" s="28"/>
      <c r="N91" s="28"/>
      <c r="O91" s="29"/>
      <c r="P91" s="31"/>
      <c r="Q91" s="28"/>
      <c r="R91" s="28"/>
      <c r="S91" s="28"/>
      <c r="T91" s="28"/>
      <c r="U91" s="29"/>
      <c r="V91" s="32"/>
      <c r="W91" s="33"/>
    </row>
    <row r="92" spans="2:23" x14ac:dyDescent="0.25">
      <c r="B92" s="25"/>
      <c r="C92" s="80">
        <v>1528012259</v>
      </c>
      <c r="D92" s="83" t="s">
        <v>1836</v>
      </c>
      <c r="E92" s="82">
        <v>3</v>
      </c>
      <c r="F92" s="28"/>
      <c r="G92" s="28"/>
      <c r="H92" s="28"/>
      <c r="I92" s="28" t="s">
        <v>1704</v>
      </c>
      <c r="J92" s="27" t="s">
        <v>1837</v>
      </c>
      <c r="K92" s="29">
        <v>7186458901</v>
      </c>
      <c r="L92" s="30"/>
      <c r="M92" s="28"/>
      <c r="N92" s="28"/>
      <c r="O92" s="29"/>
      <c r="P92" s="31"/>
      <c r="Q92" s="28"/>
      <c r="R92" s="28"/>
      <c r="S92" s="28"/>
      <c r="T92" s="28"/>
      <c r="U92" s="29"/>
      <c r="V92" s="32"/>
      <c r="W92" s="33"/>
    </row>
    <row r="93" spans="2:23" x14ac:dyDescent="0.25">
      <c r="B93" s="25"/>
      <c r="C93" s="80">
        <v>1649438441</v>
      </c>
      <c r="D93" s="83" t="s">
        <v>1838</v>
      </c>
      <c r="E93" s="82">
        <v>8</v>
      </c>
      <c r="F93" s="28"/>
      <c r="G93" s="28"/>
      <c r="H93" s="28"/>
      <c r="I93" s="28" t="s">
        <v>1704</v>
      </c>
      <c r="J93" s="27" t="s">
        <v>1839</v>
      </c>
      <c r="K93" s="29">
        <v>6463829194</v>
      </c>
      <c r="L93" s="30"/>
      <c r="M93" s="28"/>
      <c r="N93" s="28"/>
      <c r="O93" s="29"/>
      <c r="P93" s="31"/>
      <c r="Q93" s="28"/>
      <c r="R93" s="28"/>
      <c r="S93" s="28"/>
      <c r="T93" s="28"/>
      <c r="U93" s="29"/>
      <c r="V93" s="32"/>
      <c r="W93" s="33"/>
    </row>
    <row r="94" spans="2:23" x14ac:dyDescent="0.25">
      <c r="B94" s="25"/>
      <c r="C94" s="80">
        <v>1538420823</v>
      </c>
      <c r="D94" s="83" t="s">
        <v>1840</v>
      </c>
      <c r="E94" s="82">
        <v>3</v>
      </c>
      <c r="F94" s="28"/>
      <c r="G94" s="28"/>
      <c r="H94" s="28"/>
      <c r="I94" s="28" t="s">
        <v>1704</v>
      </c>
      <c r="J94" s="27" t="s">
        <v>1841</v>
      </c>
      <c r="K94" s="29">
        <v>7186163000</v>
      </c>
      <c r="L94" s="30"/>
      <c r="M94" s="28"/>
      <c r="N94" s="28"/>
      <c r="O94" s="29"/>
      <c r="P94" s="31"/>
      <c r="Q94" s="28"/>
      <c r="R94" s="28"/>
      <c r="S94" s="28"/>
      <c r="T94" s="28"/>
      <c r="U94" s="29"/>
      <c r="V94" s="32"/>
      <c r="W94" s="33"/>
    </row>
    <row r="95" spans="2:23" x14ac:dyDescent="0.25">
      <c r="B95" s="25"/>
      <c r="C95" s="80">
        <v>1710128996</v>
      </c>
      <c r="D95" s="83" t="s">
        <v>1842</v>
      </c>
      <c r="E95" s="82">
        <v>4</v>
      </c>
      <c r="F95" s="28"/>
      <c r="G95" s="28"/>
      <c r="H95" s="28"/>
      <c r="I95" s="28" t="s">
        <v>1704</v>
      </c>
      <c r="J95" s="27" t="s">
        <v>69</v>
      </c>
      <c r="K95" s="29">
        <v>9294050165</v>
      </c>
      <c r="L95" s="30"/>
      <c r="M95" s="28"/>
      <c r="N95" s="28"/>
      <c r="O95" s="29"/>
      <c r="P95" s="31"/>
      <c r="Q95" s="28"/>
      <c r="R95" s="28"/>
      <c r="S95" s="28"/>
      <c r="T95" s="28"/>
      <c r="U95" s="29"/>
      <c r="V95" s="32"/>
      <c r="W95" s="33"/>
    </row>
    <row r="96" spans="2:23" x14ac:dyDescent="0.25">
      <c r="B96" s="25"/>
      <c r="C96" s="80">
        <v>1770580235</v>
      </c>
      <c r="D96" s="83" t="s">
        <v>1843</v>
      </c>
      <c r="E96" s="82">
        <v>5</v>
      </c>
      <c r="F96" s="28"/>
      <c r="G96" s="28"/>
      <c r="H96" s="28"/>
      <c r="I96" s="28" t="s">
        <v>1707</v>
      </c>
      <c r="J96" s="27" t="s">
        <v>1844</v>
      </c>
      <c r="K96" s="29">
        <v>7183605768</v>
      </c>
      <c r="L96" s="30"/>
      <c r="M96" s="28"/>
      <c r="N96" s="28"/>
      <c r="O96" s="29"/>
      <c r="P96" s="31"/>
      <c r="Q96" s="28"/>
      <c r="R96" s="28"/>
      <c r="S96" s="28"/>
      <c r="T96" s="28"/>
      <c r="U96" s="29"/>
      <c r="V96" s="32"/>
      <c r="W96" s="33"/>
    </row>
    <row r="97" spans="2:23" x14ac:dyDescent="0.25">
      <c r="B97" s="25"/>
      <c r="C97" s="80">
        <v>1053364323</v>
      </c>
      <c r="D97" s="83" t="s">
        <v>1845</v>
      </c>
      <c r="E97" s="82">
        <v>4</v>
      </c>
      <c r="F97" s="28"/>
      <c r="G97" s="28"/>
      <c r="H97" s="28"/>
      <c r="I97" s="28" t="s">
        <v>1704</v>
      </c>
      <c r="J97" s="27" t="s">
        <v>69</v>
      </c>
      <c r="K97" s="29">
        <v>5163902400</v>
      </c>
      <c r="L97" s="30"/>
      <c r="M97" s="28"/>
      <c r="N97" s="28"/>
      <c r="O97" s="29"/>
      <c r="P97" s="31"/>
      <c r="Q97" s="28"/>
      <c r="R97" s="28"/>
      <c r="S97" s="28"/>
      <c r="T97" s="28"/>
      <c r="U97" s="29"/>
      <c r="V97" s="32"/>
      <c r="W97" s="33"/>
    </row>
    <row r="98" spans="2:23" x14ac:dyDescent="0.25">
      <c r="B98" s="25"/>
      <c r="C98" s="80">
        <v>1497916837</v>
      </c>
      <c r="D98" s="83" t="s">
        <v>1846</v>
      </c>
      <c r="E98" s="82">
        <v>4</v>
      </c>
      <c r="F98" s="28"/>
      <c r="G98" s="28"/>
      <c r="H98" s="28"/>
      <c r="I98" s="28" t="s">
        <v>1704</v>
      </c>
      <c r="J98" s="27" t="s">
        <v>1847</v>
      </c>
      <c r="K98" s="29">
        <v>7182406025</v>
      </c>
      <c r="L98" s="30"/>
      <c r="M98" s="28"/>
      <c r="N98" s="28"/>
      <c r="O98" s="29"/>
      <c r="P98" s="31"/>
      <c r="Q98" s="28"/>
      <c r="R98" s="28"/>
      <c r="S98" s="28"/>
      <c r="T98" s="28"/>
      <c r="U98" s="29"/>
      <c r="V98" s="32"/>
      <c r="W98" s="33"/>
    </row>
    <row r="99" spans="2:23" x14ac:dyDescent="0.25">
      <c r="B99" s="25"/>
      <c r="C99" s="80">
        <v>1417117060</v>
      </c>
      <c r="D99" s="83" t="s">
        <v>1848</v>
      </c>
      <c r="E99" s="82">
        <v>2</v>
      </c>
      <c r="F99" s="28"/>
      <c r="G99" s="28"/>
      <c r="H99" s="28"/>
      <c r="I99" s="28" t="s">
        <v>1704</v>
      </c>
      <c r="J99" s="27" t="s">
        <v>1849</v>
      </c>
      <c r="K99" s="29">
        <v>2128448331</v>
      </c>
      <c r="L99" s="30"/>
      <c r="M99" s="28"/>
      <c r="N99" s="28"/>
      <c r="O99" s="29"/>
      <c r="P99" s="31"/>
      <c r="Q99" s="28"/>
      <c r="R99" s="28"/>
      <c r="S99" s="28"/>
      <c r="T99" s="28"/>
      <c r="U99" s="29"/>
      <c r="V99" s="32"/>
      <c r="W99" s="33"/>
    </row>
    <row r="100" spans="2:23" x14ac:dyDescent="0.25">
      <c r="B100" s="25"/>
      <c r="C100" s="80">
        <v>1730386657</v>
      </c>
      <c r="D100" s="83" t="s">
        <v>1850</v>
      </c>
      <c r="E100" s="82">
        <v>5</v>
      </c>
      <c r="F100" s="28"/>
      <c r="G100" s="28"/>
      <c r="H100" s="28"/>
      <c r="I100" s="28" t="s">
        <v>1704</v>
      </c>
      <c r="J100" s="27" t="s">
        <v>1851</v>
      </c>
      <c r="K100" s="29">
        <v>7189758500</v>
      </c>
      <c r="L100" s="30"/>
      <c r="M100" s="28"/>
      <c r="N100" s="28"/>
      <c r="O100" s="29"/>
      <c r="P100" s="31"/>
      <c r="Q100" s="28"/>
      <c r="R100" s="28"/>
      <c r="S100" s="28"/>
      <c r="T100" s="28"/>
      <c r="U100" s="29"/>
      <c r="V100" s="32"/>
      <c r="W100" s="33"/>
    </row>
    <row r="101" spans="2:23" x14ac:dyDescent="0.25">
      <c r="B101" s="25"/>
      <c r="C101" s="80">
        <v>1588774921</v>
      </c>
      <c r="D101" s="83" t="s">
        <v>1852</v>
      </c>
      <c r="E101" s="82">
        <v>7</v>
      </c>
      <c r="F101" s="28"/>
      <c r="G101" s="28"/>
      <c r="H101" s="28"/>
      <c r="I101" s="28" t="s">
        <v>1707</v>
      </c>
      <c r="J101" s="27" t="s">
        <v>1853</v>
      </c>
      <c r="K101" s="29">
        <v>8457782700</v>
      </c>
      <c r="L101" s="30"/>
      <c r="M101" s="28"/>
      <c r="N101" s="28"/>
      <c r="O101" s="29"/>
      <c r="P101" s="31"/>
      <c r="Q101" s="28"/>
      <c r="R101" s="28"/>
      <c r="S101" s="28"/>
      <c r="T101" s="28"/>
      <c r="U101" s="29"/>
      <c r="V101" s="32"/>
      <c r="W101" s="33"/>
    </row>
    <row r="102" spans="2:23" x14ac:dyDescent="0.25">
      <c r="B102" s="25"/>
      <c r="C102" s="80">
        <v>1982706446</v>
      </c>
      <c r="D102" s="83" t="s">
        <v>1854</v>
      </c>
      <c r="E102" s="82">
        <v>4</v>
      </c>
      <c r="F102" s="28"/>
      <c r="G102" s="28"/>
      <c r="H102" s="28"/>
      <c r="I102" s="28" t="s">
        <v>1704</v>
      </c>
      <c r="J102" s="27" t="s">
        <v>69</v>
      </c>
      <c r="K102" s="29">
        <v>5164379660</v>
      </c>
      <c r="L102" s="30"/>
      <c r="M102" s="28"/>
      <c r="N102" s="28"/>
      <c r="O102" s="29"/>
      <c r="P102" s="31"/>
      <c r="Q102" s="28"/>
      <c r="R102" s="28"/>
      <c r="S102" s="28"/>
      <c r="T102" s="28"/>
      <c r="U102" s="29"/>
      <c r="V102" s="32"/>
      <c r="W102" s="33"/>
    </row>
    <row r="103" spans="2:23" x14ac:dyDescent="0.25">
      <c r="B103" s="25"/>
      <c r="C103" s="80">
        <v>1154563682</v>
      </c>
      <c r="D103" s="83" t="s">
        <v>1855</v>
      </c>
      <c r="E103" s="82">
        <v>8</v>
      </c>
      <c r="F103" s="28"/>
      <c r="G103" s="28"/>
      <c r="H103" s="28"/>
      <c r="I103" s="28" t="s">
        <v>1704</v>
      </c>
      <c r="J103" s="27" t="s">
        <v>1856</v>
      </c>
      <c r="K103" s="29">
        <v>7182610900</v>
      </c>
      <c r="L103" s="30"/>
      <c r="M103" s="28"/>
      <c r="N103" s="28"/>
      <c r="O103" s="29"/>
      <c r="P103" s="31"/>
      <c r="Q103" s="28"/>
      <c r="R103" s="28"/>
      <c r="S103" s="28"/>
      <c r="T103" s="28"/>
      <c r="U103" s="29"/>
      <c r="V103" s="32"/>
      <c r="W103" s="33"/>
    </row>
    <row r="104" spans="2:23" x14ac:dyDescent="0.25">
      <c r="B104" s="25"/>
      <c r="C104" s="80">
        <v>1528170792</v>
      </c>
      <c r="D104" s="83" t="s">
        <v>1857</v>
      </c>
      <c r="E104" s="82">
        <v>3</v>
      </c>
      <c r="F104" s="28"/>
      <c r="G104" s="28"/>
      <c r="H104" s="28"/>
      <c r="I104" s="28" t="s">
        <v>1704</v>
      </c>
      <c r="J104" s="27" t="s">
        <v>1858</v>
      </c>
      <c r="K104" s="29">
        <v>7183363900</v>
      </c>
      <c r="L104" s="30"/>
      <c r="M104" s="28"/>
      <c r="N104" s="28"/>
      <c r="O104" s="29"/>
      <c r="P104" s="31"/>
      <c r="Q104" s="28"/>
      <c r="R104" s="28"/>
      <c r="S104" s="28"/>
      <c r="T104" s="28"/>
      <c r="U104" s="29"/>
      <c r="V104" s="32"/>
      <c r="W104" s="33"/>
    </row>
    <row r="105" spans="2:23" x14ac:dyDescent="0.25">
      <c r="B105" s="25"/>
      <c r="C105" s="80">
        <v>1225020860</v>
      </c>
      <c r="D105" s="83" t="s">
        <v>1859</v>
      </c>
      <c r="E105" s="82">
        <v>3</v>
      </c>
      <c r="F105" s="28"/>
      <c r="G105" s="28"/>
      <c r="H105" s="28"/>
      <c r="I105" s="28" t="s">
        <v>1707</v>
      </c>
      <c r="J105" s="27" t="s">
        <v>69</v>
      </c>
      <c r="K105" s="29">
        <v>7186334677</v>
      </c>
      <c r="L105" s="30"/>
      <c r="M105" s="28"/>
      <c r="N105" s="28"/>
      <c r="O105" s="29"/>
      <c r="P105" s="31"/>
      <c r="Q105" s="28"/>
      <c r="R105" s="28"/>
      <c r="S105" s="28"/>
      <c r="T105" s="28"/>
      <c r="U105" s="29"/>
      <c r="V105" s="32"/>
      <c r="W105" s="33"/>
    </row>
    <row r="106" spans="2:23" x14ac:dyDescent="0.25">
      <c r="B106" s="25"/>
      <c r="C106" s="80">
        <v>1053473843</v>
      </c>
      <c r="D106" s="83" t="s">
        <v>1860</v>
      </c>
      <c r="E106" s="82">
        <v>5</v>
      </c>
      <c r="F106" s="28"/>
      <c r="G106" s="28"/>
      <c r="H106" s="28"/>
      <c r="I106" s="28" t="s">
        <v>1861</v>
      </c>
      <c r="J106" s="27" t="s">
        <v>1862</v>
      </c>
      <c r="K106" s="29">
        <v>7182178600</v>
      </c>
      <c r="L106" s="30"/>
      <c r="M106" s="28"/>
      <c r="N106" s="28"/>
      <c r="O106" s="29"/>
      <c r="P106" s="31"/>
      <c r="Q106" s="28"/>
      <c r="R106" s="28"/>
      <c r="S106" s="28"/>
      <c r="T106" s="28"/>
      <c r="U106" s="29"/>
      <c r="V106" s="32"/>
      <c r="W106" s="33"/>
    </row>
    <row r="107" spans="2:23" x14ac:dyDescent="0.25">
      <c r="B107" s="25"/>
      <c r="C107" s="80">
        <v>1457514044</v>
      </c>
      <c r="D107" s="83" t="s">
        <v>1863</v>
      </c>
      <c r="E107" s="82">
        <v>4</v>
      </c>
      <c r="F107" s="28"/>
      <c r="G107" s="28"/>
      <c r="H107" s="28"/>
      <c r="I107" s="28" t="s">
        <v>1704</v>
      </c>
      <c r="J107" s="27" t="s">
        <v>1864</v>
      </c>
      <c r="K107" s="29">
        <v>7183363900</v>
      </c>
      <c r="L107" s="30"/>
      <c r="M107" s="28"/>
      <c r="N107" s="28"/>
      <c r="O107" s="29"/>
      <c r="P107" s="31"/>
      <c r="Q107" s="28"/>
      <c r="R107" s="28"/>
      <c r="S107" s="28"/>
      <c r="T107" s="28"/>
      <c r="U107" s="29"/>
      <c r="V107" s="32"/>
      <c r="W107" s="33"/>
    </row>
    <row r="108" spans="2:23" x14ac:dyDescent="0.25">
      <c r="B108" s="25"/>
      <c r="C108" s="80">
        <v>1104939891</v>
      </c>
      <c r="D108" s="83" t="s">
        <v>1865</v>
      </c>
      <c r="E108" s="82">
        <v>3</v>
      </c>
      <c r="F108" s="28"/>
      <c r="G108" s="28"/>
      <c r="H108" s="28"/>
      <c r="I108" s="28" t="s">
        <v>1707</v>
      </c>
      <c r="J108" s="27" t="s">
        <v>1866</v>
      </c>
      <c r="K108" s="29">
        <v>7186262700</v>
      </c>
      <c r="L108" s="30"/>
      <c r="M108" s="28"/>
      <c r="N108" s="28"/>
      <c r="O108" s="29"/>
      <c r="P108" s="31"/>
      <c r="Q108" s="28"/>
      <c r="R108" s="28"/>
      <c r="S108" s="28"/>
      <c r="T108" s="28"/>
      <c r="U108" s="29"/>
      <c r="V108" s="32"/>
      <c r="W108" s="33"/>
    </row>
    <row r="109" spans="2:23" x14ac:dyDescent="0.25">
      <c r="B109" s="25"/>
      <c r="C109" s="80">
        <v>1346250024</v>
      </c>
      <c r="D109" s="83" t="s">
        <v>1867</v>
      </c>
      <c r="E109" s="82">
        <v>5</v>
      </c>
      <c r="F109" s="28"/>
      <c r="G109" s="28"/>
      <c r="H109" s="28"/>
      <c r="I109" s="28" t="s">
        <v>1704</v>
      </c>
      <c r="J109" s="27" t="s">
        <v>69</v>
      </c>
      <c r="K109" s="29">
        <v>5162332838</v>
      </c>
      <c r="L109" s="30"/>
      <c r="M109" s="28"/>
      <c r="N109" s="28"/>
      <c r="O109" s="29"/>
      <c r="P109" s="31"/>
      <c r="Q109" s="28"/>
      <c r="R109" s="28"/>
      <c r="S109" s="28"/>
      <c r="T109" s="28"/>
      <c r="U109" s="29"/>
      <c r="V109" s="32"/>
      <c r="W109" s="33"/>
    </row>
    <row r="110" spans="2:23" x14ac:dyDescent="0.25">
      <c r="B110" s="25"/>
      <c r="C110" s="80">
        <v>1063504033</v>
      </c>
      <c r="D110" s="83" t="s">
        <v>1868</v>
      </c>
      <c r="E110" s="82">
        <v>2</v>
      </c>
      <c r="F110" s="28"/>
      <c r="G110" s="28"/>
      <c r="H110" s="28"/>
      <c r="I110" s="28" t="s">
        <v>1719</v>
      </c>
      <c r="J110" s="27" t="s">
        <v>69</v>
      </c>
      <c r="K110" s="29">
        <v>7185260700</v>
      </c>
      <c r="L110" s="30"/>
      <c r="M110" s="28"/>
      <c r="N110" s="28"/>
      <c r="O110" s="29"/>
      <c r="P110" s="31"/>
      <c r="Q110" s="28"/>
      <c r="R110" s="28"/>
      <c r="S110" s="28"/>
      <c r="T110" s="28"/>
      <c r="U110" s="29"/>
      <c r="V110" s="32"/>
      <c r="W110" s="33"/>
    </row>
    <row r="111" spans="2:23" x14ac:dyDescent="0.25">
      <c r="B111" s="25"/>
      <c r="C111" s="80">
        <v>1891752275</v>
      </c>
      <c r="D111" s="83" t="s">
        <v>1869</v>
      </c>
      <c r="E111" s="82">
        <v>4</v>
      </c>
      <c r="F111" s="28"/>
      <c r="G111" s="28"/>
      <c r="H111" s="28"/>
      <c r="I111" s="28" t="s">
        <v>1707</v>
      </c>
      <c r="J111" s="27" t="s">
        <v>69</v>
      </c>
      <c r="K111" s="29">
        <v>2122387000</v>
      </c>
      <c r="L111" s="30"/>
      <c r="M111" s="28"/>
      <c r="N111" s="28"/>
      <c r="O111" s="29"/>
      <c r="P111" s="31"/>
      <c r="Q111" s="28"/>
      <c r="R111" s="28"/>
      <c r="S111" s="28"/>
      <c r="T111" s="28"/>
      <c r="U111" s="29"/>
      <c r="V111" s="32"/>
      <c r="W111" s="33"/>
    </row>
    <row r="112" spans="2:23" x14ac:dyDescent="0.25">
      <c r="B112" s="25"/>
      <c r="C112" s="80">
        <v>1770775025</v>
      </c>
      <c r="D112" s="83" t="s">
        <v>1870</v>
      </c>
      <c r="E112" s="82">
        <v>7</v>
      </c>
      <c r="F112" s="28"/>
      <c r="G112" s="28"/>
      <c r="H112" s="28"/>
      <c r="I112" s="28" t="s">
        <v>1704</v>
      </c>
      <c r="J112" s="27" t="s">
        <v>1871</v>
      </c>
      <c r="K112" s="29">
        <v>7185200857</v>
      </c>
      <c r="L112" s="30"/>
      <c r="M112" s="28"/>
      <c r="N112" s="28"/>
      <c r="O112" s="29"/>
      <c r="P112" s="31"/>
      <c r="Q112" s="28"/>
      <c r="R112" s="28"/>
      <c r="S112" s="28"/>
      <c r="T112" s="28"/>
      <c r="U112" s="29"/>
      <c r="V112" s="32"/>
      <c r="W112" s="33"/>
    </row>
    <row r="113" spans="2:23" x14ac:dyDescent="0.25">
      <c r="B113" s="25"/>
      <c r="C113" s="80">
        <v>1598701468</v>
      </c>
      <c r="D113" s="83" t="s">
        <v>1872</v>
      </c>
      <c r="E113" s="82">
        <v>4</v>
      </c>
      <c r="F113" s="28"/>
      <c r="G113" s="28"/>
      <c r="H113" s="28"/>
      <c r="I113" s="28" t="s">
        <v>1704</v>
      </c>
      <c r="J113" s="27" t="s">
        <v>1873</v>
      </c>
      <c r="K113" s="29">
        <v>7187584379</v>
      </c>
      <c r="L113" s="30"/>
      <c r="M113" s="28"/>
      <c r="N113" s="28"/>
      <c r="O113" s="29"/>
      <c r="P113" s="31"/>
      <c r="Q113" s="28"/>
      <c r="R113" s="28"/>
      <c r="S113" s="28"/>
      <c r="T113" s="28"/>
      <c r="U113" s="29"/>
      <c r="V113" s="32"/>
      <c r="W113" s="33"/>
    </row>
    <row r="114" spans="2:23" x14ac:dyDescent="0.25">
      <c r="B114" s="25"/>
      <c r="C114" s="80">
        <v>1972578490</v>
      </c>
      <c r="D114" s="83" t="s">
        <v>1874</v>
      </c>
      <c r="E114" s="82">
        <v>5</v>
      </c>
      <c r="F114" s="28"/>
      <c r="G114" s="28"/>
      <c r="H114" s="28"/>
      <c r="I114" s="28" t="s">
        <v>1704</v>
      </c>
      <c r="J114" s="27" t="s">
        <v>1875</v>
      </c>
      <c r="K114" s="29">
        <v>7182371596</v>
      </c>
      <c r="L114" s="30"/>
      <c r="M114" s="28"/>
      <c r="N114" s="28"/>
      <c r="O114" s="29"/>
      <c r="P114" s="31"/>
      <c r="Q114" s="28"/>
      <c r="R114" s="28"/>
      <c r="S114" s="28"/>
      <c r="T114" s="28"/>
      <c r="U114" s="29"/>
      <c r="V114" s="32"/>
      <c r="W114" s="33"/>
    </row>
    <row r="115" spans="2:23" x14ac:dyDescent="0.25">
      <c r="B115" s="25"/>
      <c r="C115" s="80">
        <v>1215971262</v>
      </c>
      <c r="D115" s="83" t="s">
        <v>1876</v>
      </c>
      <c r="E115" s="82">
        <v>8</v>
      </c>
      <c r="F115" s="28"/>
      <c r="G115" s="28"/>
      <c r="H115" s="28"/>
      <c r="I115" s="28" t="s">
        <v>1719</v>
      </c>
      <c r="J115" s="27" t="s">
        <v>1877</v>
      </c>
      <c r="K115" s="29">
        <v>7184240200</v>
      </c>
      <c r="L115" s="30"/>
      <c r="M115" s="28"/>
      <c r="N115" s="28"/>
      <c r="O115" s="29"/>
      <c r="P115" s="31"/>
      <c r="Q115" s="28"/>
      <c r="R115" s="28"/>
      <c r="S115" s="28"/>
      <c r="T115" s="28"/>
      <c r="U115" s="29"/>
      <c r="V115" s="32"/>
      <c r="W115" s="33"/>
    </row>
    <row r="116" spans="2:23" x14ac:dyDescent="0.25">
      <c r="B116" s="25"/>
      <c r="C116" s="80">
        <v>1255491734</v>
      </c>
      <c r="D116" s="83" t="s">
        <v>1878</v>
      </c>
      <c r="E116" s="82">
        <v>5</v>
      </c>
      <c r="F116" s="28"/>
      <c r="G116" s="28"/>
      <c r="H116" s="28"/>
      <c r="I116" s="28" t="s">
        <v>1719</v>
      </c>
      <c r="J116" s="27" t="s">
        <v>1879</v>
      </c>
      <c r="K116" s="29">
        <v>7185070445</v>
      </c>
      <c r="L116" s="30"/>
      <c r="M116" s="28"/>
      <c r="N116" s="28"/>
      <c r="O116" s="29"/>
      <c r="P116" s="31"/>
      <c r="Q116" s="28"/>
      <c r="R116" s="28"/>
      <c r="S116" s="28"/>
      <c r="T116" s="28"/>
      <c r="U116" s="29"/>
      <c r="V116" s="32"/>
      <c r="W116" s="33"/>
    </row>
    <row r="117" spans="2:23" x14ac:dyDescent="0.25">
      <c r="B117" s="25"/>
      <c r="C117" s="80">
        <v>1821250036</v>
      </c>
      <c r="D117" s="83" t="s">
        <v>1880</v>
      </c>
      <c r="E117" s="82">
        <v>8</v>
      </c>
      <c r="F117" s="28"/>
      <c r="G117" s="28"/>
      <c r="H117" s="28"/>
      <c r="I117" s="28" t="s">
        <v>1719</v>
      </c>
      <c r="J117" s="27" t="s">
        <v>69</v>
      </c>
      <c r="K117" s="29">
        <v>7188866625</v>
      </c>
      <c r="L117" s="30"/>
      <c r="M117" s="28"/>
      <c r="N117" s="28"/>
      <c r="O117" s="29"/>
      <c r="P117" s="31"/>
      <c r="Q117" s="28"/>
      <c r="R117" s="28"/>
      <c r="S117" s="28"/>
      <c r="T117" s="28"/>
      <c r="U117" s="29"/>
      <c r="V117" s="32"/>
      <c r="W117" s="33"/>
    </row>
    <row r="118" spans="2:23" x14ac:dyDescent="0.25">
      <c r="B118" s="25"/>
      <c r="C118" s="80">
        <v>1326279753</v>
      </c>
      <c r="D118" s="83" t="s">
        <v>1881</v>
      </c>
      <c r="E118" s="82">
        <v>7</v>
      </c>
      <c r="F118" s="28"/>
      <c r="G118" s="28"/>
      <c r="H118" s="28"/>
      <c r="I118" s="28" t="s">
        <v>1707</v>
      </c>
      <c r="J118" s="27" t="s">
        <v>1882</v>
      </c>
      <c r="K118" s="29">
        <v>7189395213</v>
      </c>
      <c r="L118" s="30"/>
      <c r="M118" s="28"/>
      <c r="N118" s="28"/>
      <c r="O118" s="29"/>
      <c r="P118" s="31"/>
      <c r="Q118" s="28"/>
      <c r="R118" s="28"/>
      <c r="S118" s="28"/>
      <c r="T118" s="28"/>
      <c r="U118" s="29"/>
      <c r="V118" s="32"/>
      <c r="W118" s="33"/>
    </row>
    <row r="119" spans="2:23" x14ac:dyDescent="0.25">
      <c r="B119" s="25"/>
      <c r="C119" s="80">
        <v>1316103575</v>
      </c>
      <c r="D119" s="83" t="s">
        <v>1883</v>
      </c>
      <c r="E119" s="82">
        <v>7</v>
      </c>
      <c r="F119" s="28"/>
      <c r="G119" s="28"/>
      <c r="H119" s="28"/>
      <c r="I119" s="28" t="s">
        <v>1769</v>
      </c>
      <c r="J119" s="27" t="s">
        <v>1884</v>
      </c>
      <c r="K119" s="29">
        <v>7183583535</v>
      </c>
      <c r="L119" s="30"/>
      <c r="M119" s="28"/>
      <c r="N119" s="28"/>
      <c r="O119" s="29"/>
      <c r="P119" s="31"/>
      <c r="Q119" s="28"/>
      <c r="R119" s="28"/>
      <c r="S119" s="28"/>
      <c r="T119" s="28"/>
      <c r="U119" s="29"/>
      <c r="V119" s="32"/>
      <c r="W119" s="33"/>
    </row>
    <row r="120" spans="2:23" x14ac:dyDescent="0.25">
      <c r="B120" s="25"/>
      <c r="C120" s="80">
        <v>1245450204</v>
      </c>
      <c r="D120" s="83" t="s">
        <v>1885</v>
      </c>
      <c r="E120" s="82">
        <v>9</v>
      </c>
      <c r="F120" s="28"/>
      <c r="G120" s="28"/>
      <c r="H120" s="28"/>
      <c r="I120" s="28" t="s">
        <v>1719</v>
      </c>
      <c r="J120" s="27" t="s">
        <v>1886</v>
      </c>
      <c r="K120" s="29">
        <v>9175635789</v>
      </c>
      <c r="L120" s="30"/>
      <c r="M120" s="28"/>
      <c r="N120" s="28"/>
      <c r="O120" s="29"/>
      <c r="P120" s="31"/>
      <c r="Q120" s="28"/>
      <c r="R120" s="28"/>
      <c r="S120" s="28"/>
      <c r="T120" s="28"/>
      <c r="U120" s="29"/>
      <c r="V120" s="32"/>
      <c r="W120" s="33"/>
    </row>
    <row r="121" spans="2:23" x14ac:dyDescent="0.25">
      <c r="B121" s="25"/>
      <c r="C121" s="80">
        <v>1184891848</v>
      </c>
      <c r="D121" s="83" t="s">
        <v>1887</v>
      </c>
      <c r="E121" s="82">
        <v>9</v>
      </c>
      <c r="F121" s="28"/>
      <c r="G121" s="28"/>
      <c r="H121" s="28"/>
      <c r="I121" s="28" t="s">
        <v>1888</v>
      </c>
      <c r="J121" s="27" t="s">
        <v>1889</v>
      </c>
      <c r="K121" s="29">
        <v>7188867588</v>
      </c>
      <c r="L121" s="30"/>
      <c r="M121" s="28"/>
      <c r="N121" s="28"/>
      <c r="O121" s="29"/>
      <c r="P121" s="31"/>
      <c r="Q121" s="28"/>
      <c r="R121" s="28"/>
      <c r="S121" s="28"/>
      <c r="T121" s="28"/>
      <c r="U121" s="29"/>
      <c r="V121" s="32"/>
      <c r="W121" s="33"/>
    </row>
    <row r="122" spans="2:23" x14ac:dyDescent="0.25">
      <c r="B122" s="25"/>
      <c r="C122" s="80">
        <v>1356537153</v>
      </c>
      <c r="D122" s="83" t="s">
        <v>1890</v>
      </c>
      <c r="E122" s="82">
        <v>9</v>
      </c>
      <c r="F122" s="28"/>
      <c r="G122" s="28"/>
      <c r="H122" s="28"/>
      <c r="I122" s="28" t="s">
        <v>1769</v>
      </c>
      <c r="J122" s="27" t="s">
        <v>1891</v>
      </c>
      <c r="K122" s="29">
        <v>5166222900</v>
      </c>
      <c r="L122" s="30"/>
      <c r="M122" s="28"/>
      <c r="N122" s="28"/>
      <c r="O122" s="29"/>
      <c r="P122" s="31"/>
      <c r="Q122" s="28"/>
      <c r="R122" s="28"/>
      <c r="S122" s="28"/>
      <c r="T122" s="28"/>
      <c r="U122" s="29"/>
      <c r="V122" s="32"/>
      <c r="W122" s="33"/>
    </row>
    <row r="123" spans="2:23" x14ac:dyDescent="0.25">
      <c r="B123" s="25"/>
      <c r="C123" s="80">
        <v>1467782615</v>
      </c>
      <c r="D123" s="83" t="s">
        <v>1892</v>
      </c>
      <c r="E123" s="82">
        <v>9</v>
      </c>
      <c r="F123" s="28"/>
      <c r="G123" s="28"/>
      <c r="H123" s="28"/>
      <c r="I123" s="28" t="s">
        <v>1707</v>
      </c>
      <c r="J123" s="27" t="s">
        <v>1893</v>
      </c>
      <c r="K123" s="29">
        <v>7184633838</v>
      </c>
      <c r="L123" s="30"/>
      <c r="M123" s="28"/>
      <c r="N123" s="28"/>
      <c r="O123" s="29"/>
      <c r="P123" s="31"/>
      <c r="Q123" s="28"/>
      <c r="R123" s="28"/>
      <c r="S123" s="28"/>
      <c r="T123" s="28"/>
      <c r="U123" s="29"/>
      <c r="V123" s="32"/>
      <c r="W123" s="33"/>
    </row>
    <row r="124" spans="2:23" x14ac:dyDescent="0.25">
      <c r="B124" s="25"/>
      <c r="C124" s="80">
        <v>1922100213</v>
      </c>
      <c r="D124" s="83" t="s">
        <v>1894</v>
      </c>
      <c r="E124" s="82">
        <v>9</v>
      </c>
      <c r="F124" s="28"/>
      <c r="G124" s="28"/>
      <c r="H124" s="28"/>
      <c r="I124" s="28" t="s">
        <v>1719</v>
      </c>
      <c r="J124" s="27" t="s">
        <v>1895</v>
      </c>
      <c r="K124" s="29">
        <v>2122268866</v>
      </c>
      <c r="L124" s="30"/>
      <c r="M124" s="28"/>
      <c r="N124" s="28"/>
      <c r="O124" s="29"/>
      <c r="P124" s="31"/>
      <c r="Q124" s="28"/>
      <c r="R124" s="28"/>
      <c r="S124" s="28"/>
      <c r="T124" s="28"/>
      <c r="U124" s="29"/>
      <c r="V124" s="32"/>
      <c r="W124" s="33"/>
    </row>
    <row r="125" spans="2:23" x14ac:dyDescent="0.25">
      <c r="B125" s="25"/>
      <c r="C125" s="80">
        <v>1144394966</v>
      </c>
      <c r="D125" s="83" t="s">
        <v>1896</v>
      </c>
      <c r="E125" s="82">
        <v>5</v>
      </c>
      <c r="F125" s="28"/>
      <c r="G125" s="28"/>
      <c r="H125" s="28"/>
      <c r="I125" s="28" t="s">
        <v>1888</v>
      </c>
      <c r="J125" s="27" t="s">
        <v>1897</v>
      </c>
      <c r="K125" s="29">
        <v>3478048222</v>
      </c>
      <c r="L125" s="30"/>
      <c r="M125" s="28"/>
      <c r="N125" s="28"/>
      <c r="O125" s="29"/>
      <c r="P125" s="31"/>
      <c r="Q125" s="28"/>
      <c r="R125" s="28"/>
      <c r="S125" s="28"/>
      <c r="T125" s="28"/>
      <c r="U125" s="29"/>
      <c r="V125" s="32"/>
      <c r="W125" s="33"/>
    </row>
    <row r="126" spans="2:23" x14ac:dyDescent="0.25">
      <c r="B126" s="25"/>
      <c r="C126" s="80">
        <v>1053325407</v>
      </c>
      <c r="D126" s="83" t="s">
        <v>1898</v>
      </c>
      <c r="E126" s="82">
        <v>7</v>
      </c>
      <c r="F126" s="28"/>
      <c r="G126" s="28"/>
      <c r="H126" s="28"/>
      <c r="I126" s="28" t="s">
        <v>1707</v>
      </c>
      <c r="J126" s="27" t="s">
        <v>1899</v>
      </c>
      <c r="K126" s="29">
        <v>8028478003</v>
      </c>
      <c r="L126" s="30"/>
      <c r="M126" s="28"/>
      <c r="N126" s="28"/>
      <c r="O126" s="29"/>
      <c r="P126" s="31"/>
      <c r="Q126" s="28"/>
      <c r="R126" s="28"/>
      <c r="S126" s="28"/>
      <c r="T126" s="28"/>
      <c r="U126" s="29"/>
      <c r="V126" s="32"/>
      <c r="W126" s="33"/>
    </row>
    <row r="127" spans="2:23" x14ac:dyDescent="0.25">
      <c r="B127" s="25"/>
      <c r="C127" s="80">
        <v>1396994018</v>
      </c>
      <c r="D127" s="83" t="s">
        <v>1900</v>
      </c>
      <c r="E127" s="82">
        <v>6</v>
      </c>
      <c r="F127" s="28"/>
      <c r="G127" s="28"/>
      <c r="H127" s="28"/>
      <c r="I127" s="28" t="s">
        <v>1707</v>
      </c>
      <c r="J127" s="27" t="s">
        <v>1901</v>
      </c>
      <c r="K127" s="29">
        <v>7189395213</v>
      </c>
      <c r="L127" s="30"/>
      <c r="M127" s="28"/>
      <c r="N127" s="28"/>
      <c r="O127" s="29"/>
      <c r="P127" s="31"/>
      <c r="Q127" s="28"/>
      <c r="R127" s="28"/>
      <c r="S127" s="28"/>
      <c r="T127" s="28"/>
      <c r="U127" s="29"/>
      <c r="V127" s="32"/>
      <c r="W127" s="33"/>
    </row>
    <row r="128" spans="2:23" x14ac:dyDescent="0.25">
      <c r="B128" s="25"/>
      <c r="C128" s="80">
        <v>1285919068</v>
      </c>
      <c r="D128" s="83" t="s">
        <v>1902</v>
      </c>
      <c r="E128" s="82">
        <v>9</v>
      </c>
      <c r="F128" s="28"/>
      <c r="G128" s="28"/>
      <c r="H128" s="28"/>
      <c r="I128" s="28" t="s">
        <v>1707</v>
      </c>
      <c r="J128" s="27" t="s">
        <v>1903</v>
      </c>
      <c r="K128" s="29">
        <v>7182136118</v>
      </c>
      <c r="L128" s="30"/>
      <c r="M128" s="28"/>
      <c r="N128" s="28"/>
      <c r="O128" s="29"/>
      <c r="P128" s="31"/>
      <c r="Q128" s="28"/>
      <c r="R128" s="28"/>
      <c r="S128" s="28"/>
      <c r="T128" s="28"/>
      <c r="U128" s="29"/>
      <c r="V128" s="32"/>
      <c r="W128" s="33"/>
    </row>
    <row r="129" spans="2:23" x14ac:dyDescent="0.25">
      <c r="B129" s="25"/>
      <c r="C129" s="80">
        <v>1447419189</v>
      </c>
      <c r="D129" s="83" t="s">
        <v>1904</v>
      </c>
      <c r="E129" s="82">
        <v>8</v>
      </c>
      <c r="F129" s="28"/>
      <c r="G129" s="28"/>
      <c r="H129" s="28"/>
      <c r="I129" s="28" t="s">
        <v>1707</v>
      </c>
      <c r="J129" s="27" t="s">
        <v>1905</v>
      </c>
      <c r="K129" s="29">
        <v>7188860721</v>
      </c>
      <c r="L129" s="30"/>
      <c r="M129" s="28"/>
      <c r="N129" s="28"/>
      <c r="O129" s="29"/>
      <c r="P129" s="31"/>
      <c r="Q129" s="28"/>
      <c r="R129" s="28"/>
      <c r="S129" s="28"/>
      <c r="T129" s="28"/>
      <c r="U129" s="29"/>
      <c r="V129" s="32"/>
      <c r="W129" s="33"/>
    </row>
    <row r="130" spans="2:23" x14ac:dyDescent="0.25">
      <c r="B130" s="25"/>
      <c r="C130" s="80">
        <v>1689904898</v>
      </c>
      <c r="D130" s="83" t="s">
        <v>1906</v>
      </c>
      <c r="E130" s="82">
        <v>5</v>
      </c>
      <c r="F130" s="28"/>
      <c r="G130" s="28"/>
      <c r="H130" s="28"/>
      <c r="I130" s="28" t="s">
        <v>1769</v>
      </c>
      <c r="J130" s="27" t="s">
        <v>69</v>
      </c>
      <c r="K130" s="29">
        <v>3478404165</v>
      </c>
      <c r="L130" s="30"/>
      <c r="M130" s="28"/>
      <c r="N130" s="28"/>
      <c r="O130" s="29"/>
      <c r="P130" s="31"/>
      <c r="Q130" s="28"/>
      <c r="R130" s="28"/>
      <c r="S130" s="28"/>
      <c r="T130" s="28"/>
      <c r="U130" s="29"/>
      <c r="V130" s="32"/>
      <c r="W130" s="33"/>
    </row>
    <row r="131" spans="2:23" x14ac:dyDescent="0.25">
      <c r="B131" s="25"/>
      <c r="C131" s="80">
        <v>1053518548</v>
      </c>
      <c r="D131" s="83" t="s">
        <v>1907</v>
      </c>
      <c r="E131" s="82">
        <v>7</v>
      </c>
      <c r="F131" s="28"/>
      <c r="G131" s="28"/>
      <c r="H131" s="28"/>
      <c r="I131" s="28" t="s">
        <v>1719</v>
      </c>
      <c r="J131" s="27" t="s">
        <v>69</v>
      </c>
      <c r="K131" s="29">
        <v>6466139813</v>
      </c>
      <c r="L131" s="30"/>
      <c r="M131" s="28"/>
      <c r="N131" s="28"/>
      <c r="O131" s="29"/>
      <c r="P131" s="31"/>
      <c r="Q131" s="28"/>
      <c r="R131" s="28"/>
      <c r="S131" s="28"/>
      <c r="T131" s="28"/>
      <c r="U131" s="29"/>
      <c r="V131" s="32"/>
      <c r="W131" s="33"/>
    </row>
    <row r="132" spans="2:23" x14ac:dyDescent="0.25">
      <c r="B132" s="25"/>
      <c r="C132" s="80">
        <v>1235208455</v>
      </c>
      <c r="D132" s="83" t="s">
        <v>1908</v>
      </c>
      <c r="E132" s="82">
        <v>7</v>
      </c>
      <c r="F132" s="28"/>
      <c r="G132" s="28"/>
      <c r="H132" s="28"/>
      <c r="I132" s="28" t="s">
        <v>1719</v>
      </c>
      <c r="J132" s="27" t="s">
        <v>1909</v>
      </c>
      <c r="K132" s="29">
        <v>7189618618</v>
      </c>
      <c r="L132" s="30"/>
      <c r="M132" s="28"/>
      <c r="N132" s="28"/>
      <c r="O132" s="29"/>
      <c r="P132" s="31"/>
      <c r="Q132" s="28"/>
      <c r="R132" s="28"/>
      <c r="S132" s="28"/>
      <c r="T132" s="28"/>
      <c r="U132" s="29"/>
      <c r="V132" s="32"/>
      <c r="W132" s="33"/>
    </row>
    <row r="133" spans="2:23" x14ac:dyDescent="0.25">
      <c r="B133" s="25"/>
      <c r="C133" s="80">
        <v>1396931085</v>
      </c>
      <c r="D133" s="83" t="s">
        <v>1910</v>
      </c>
      <c r="E133" s="82">
        <v>7</v>
      </c>
      <c r="F133" s="28"/>
      <c r="G133" s="28"/>
      <c r="H133" s="28"/>
      <c r="I133" s="28" t="s">
        <v>1719</v>
      </c>
      <c r="J133" s="27" t="s">
        <v>69</v>
      </c>
      <c r="K133" s="29">
        <v>7188881202</v>
      </c>
      <c r="L133" s="30"/>
      <c r="M133" s="28"/>
      <c r="N133" s="28"/>
      <c r="O133" s="29"/>
      <c r="P133" s="31"/>
      <c r="Q133" s="28"/>
      <c r="R133" s="28"/>
      <c r="S133" s="28"/>
      <c r="T133" s="28"/>
      <c r="U133" s="29"/>
      <c r="V133" s="32"/>
      <c r="W133" s="33"/>
    </row>
    <row r="134" spans="2:23" x14ac:dyDescent="0.25">
      <c r="B134" s="25"/>
      <c r="C134" s="80">
        <v>1821353970</v>
      </c>
      <c r="D134" s="83" t="s">
        <v>1911</v>
      </c>
      <c r="E134" s="82">
        <v>9</v>
      </c>
      <c r="F134" s="28"/>
      <c r="G134" s="28"/>
      <c r="H134" s="28"/>
      <c r="I134" s="28" t="s">
        <v>1719</v>
      </c>
      <c r="J134" s="27" t="s">
        <v>1912</v>
      </c>
      <c r="K134" s="29">
        <v>7183335537</v>
      </c>
      <c r="L134" s="30"/>
      <c r="M134" s="28"/>
      <c r="N134" s="28"/>
      <c r="O134" s="29"/>
      <c r="P134" s="31"/>
      <c r="Q134" s="28"/>
      <c r="R134" s="28"/>
      <c r="S134" s="28"/>
      <c r="T134" s="28"/>
      <c r="U134" s="29"/>
      <c r="V134" s="32"/>
      <c r="W134" s="33"/>
    </row>
    <row r="135" spans="2:23" x14ac:dyDescent="0.25">
      <c r="B135" s="25"/>
      <c r="C135" s="80">
        <v>1124259601</v>
      </c>
      <c r="D135" s="83" t="s">
        <v>1913</v>
      </c>
      <c r="E135" s="82">
        <v>-99</v>
      </c>
      <c r="F135" s="28"/>
      <c r="G135" s="28"/>
      <c r="H135" s="28"/>
      <c r="I135" s="28" t="s">
        <v>1719</v>
      </c>
      <c r="J135" s="27" t="s">
        <v>1914</v>
      </c>
      <c r="K135" s="29">
        <v>2122603640</v>
      </c>
      <c r="L135" s="30"/>
      <c r="M135" s="28"/>
      <c r="N135" s="28"/>
      <c r="O135" s="29"/>
      <c r="P135" s="31"/>
      <c r="Q135" s="28"/>
      <c r="R135" s="28"/>
      <c r="S135" s="28"/>
      <c r="T135" s="28"/>
      <c r="U135" s="29"/>
      <c r="V135" s="32"/>
      <c r="W135" s="33"/>
    </row>
    <row r="136" spans="2:23" x14ac:dyDescent="0.25">
      <c r="B136" s="25"/>
      <c r="C136" s="80">
        <v>1043543069</v>
      </c>
      <c r="D136" s="83" t="s">
        <v>1915</v>
      </c>
      <c r="E136" s="82">
        <v>10</v>
      </c>
      <c r="F136" s="28"/>
      <c r="G136" s="28"/>
      <c r="H136" s="28"/>
      <c r="I136" s="28" t="s">
        <v>1719</v>
      </c>
      <c r="J136" s="27" t="s">
        <v>69</v>
      </c>
      <c r="K136" s="29">
        <v>2129651380</v>
      </c>
      <c r="L136" s="30"/>
      <c r="M136" s="28"/>
      <c r="N136" s="28"/>
      <c r="O136" s="29"/>
      <c r="P136" s="31"/>
      <c r="Q136" s="28"/>
      <c r="R136" s="28"/>
      <c r="S136" s="28"/>
      <c r="T136" s="28"/>
      <c r="U136" s="29"/>
      <c r="V136" s="32"/>
      <c r="W136" s="33"/>
    </row>
    <row r="137" spans="2:23" x14ac:dyDescent="0.25">
      <c r="B137" s="25"/>
      <c r="C137" s="80">
        <v>1558702480</v>
      </c>
      <c r="D137" s="83" t="s">
        <v>1916</v>
      </c>
      <c r="E137" s="82">
        <v>9</v>
      </c>
      <c r="F137" s="28"/>
      <c r="G137" s="28"/>
      <c r="H137" s="28"/>
      <c r="I137" s="28" t="s">
        <v>1719</v>
      </c>
      <c r="J137" s="27" t="s">
        <v>69</v>
      </c>
      <c r="K137" s="29">
        <v>8457036999</v>
      </c>
      <c r="L137" s="30"/>
      <c r="M137" s="28"/>
      <c r="N137" s="28"/>
      <c r="O137" s="29"/>
      <c r="P137" s="31"/>
      <c r="Q137" s="28"/>
      <c r="R137" s="28"/>
      <c r="S137" s="28"/>
      <c r="T137" s="28"/>
      <c r="U137" s="29"/>
      <c r="V137" s="32"/>
      <c r="W137" s="33"/>
    </row>
    <row r="138" spans="2:23" x14ac:dyDescent="0.25">
      <c r="B138" s="25"/>
      <c r="C138" s="80">
        <v>1114344017</v>
      </c>
      <c r="D138" s="83" t="s">
        <v>1917</v>
      </c>
      <c r="E138" s="82">
        <v>7</v>
      </c>
      <c r="F138" s="28"/>
      <c r="G138" s="28"/>
      <c r="H138" s="28"/>
      <c r="I138" s="28" t="s">
        <v>1719</v>
      </c>
      <c r="J138" s="27" t="s">
        <v>69</v>
      </c>
      <c r="K138" s="29">
        <v>7184188368</v>
      </c>
      <c r="L138" s="30"/>
      <c r="M138" s="28"/>
      <c r="N138" s="28"/>
      <c r="O138" s="29"/>
      <c r="P138" s="31"/>
      <c r="Q138" s="28"/>
      <c r="R138" s="28"/>
      <c r="S138" s="28"/>
      <c r="T138" s="28"/>
      <c r="U138" s="29"/>
      <c r="V138" s="32"/>
      <c r="W138" s="33"/>
    </row>
    <row r="139" spans="2:23" x14ac:dyDescent="0.25">
      <c r="B139" s="25"/>
      <c r="C139" s="80">
        <v>1417016221</v>
      </c>
      <c r="D139" s="83" t="s">
        <v>1918</v>
      </c>
      <c r="E139" s="82">
        <v>7</v>
      </c>
      <c r="F139" s="28"/>
      <c r="G139" s="28"/>
      <c r="H139" s="28"/>
      <c r="I139" s="28" t="s">
        <v>1719</v>
      </c>
      <c r="J139" s="27" t="s">
        <v>69</v>
      </c>
      <c r="K139" s="29">
        <v>7188881202</v>
      </c>
      <c r="L139" s="30"/>
      <c r="M139" s="28"/>
      <c r="N139" s="28"/>
      <c r="O139" s="29"/>
      <c r="P139" s="31"/>
      <c r="Q139" s="28"/>
      <c r="R139" s="28"/>
      <c r="S139" s="28"/>
      <c r="T139" s="28"/>
      <c r="U139" s="29"/>
      <c r="V139" s="32"/>
      <c r="W139" s="33"/>
    </row>
    <row r="140" spans="2:23" x14ac:dyDescent="0.25">
      <c r="B140" s="25"/>
      <c r="C140" s="80">
        <v>1073671400</v>
      </c>
      <c r="D140" s="83" t="s">
        <v>1919</v>
      </c>
      <c r="E140" s="82">
        <v>5</v>
      </c>
      <c r="F140" s="28"/>
      <c r="G140" s="28"/>
      <c r="H140" s="28"/>
      <c r="I140" s="28" t="s">
        <v>1719</v>
      </c>
      <c r="J140" s="27" t="s">
        <v>1920</v>
      </c>
      <c r="K140" s="29">
        <v>7184604191</v>
      </c>
      <c r="L140" s="30"/>
      <c r="M140" s="28"/>
      <c r="N140" s="28"/>
      <c r="O140" s="29"/>
      <c r="P140" s="31"/>
      <c r="Q140" s="28"/>
      <c r="R140" s="28"/>
      <c r="S140" s="28"/>
      <c r="T140" s="28"/>
      <c r="U140" s="29"/>
      <c r="V140" s="32"/>
      <c r="W140" s="33"/>
    </row>
    <row r="141" spans="2:23" x14ac:dyDescent="0.25">
      <c r="B141" s="25"/>
      <c r="C141" s="80">
        <v>1316916778</v>
      </c>
      <c r="D141" s="83" t="s">
        <v>1921</v>
      </c>
      <c r="E141" s="82">
        <v>7</v>
      </c>
      <c r="F141" s="28"/>
      <c r="G141" s="28"/>
      <c r="H141" s="28"/>
      <c r="I141" s="28" t="s">
        <v>1704</v>
      </c>
      <c r="J141" s="27" t="s">
        <v>1922</v>
      </c>
      <c r="K141" s="29">
        <v>7188869819</v>
      </c>
      <c r="L141" s="30"/>
      <c r="M141" s="28"/>
      <c r="N141" s="28"/>
      <c r="O141" s="29"/>
      <c r="P141" s="31"/>
      <c r="Q141" s="28"/>
      <c r="R141" s="28"/>
      <c r="S141" s="28"/>
      <c r="T141" s="28"/>
      <c r="U141" s="29"/>
      <c r="V141" s="32"/>
      <c r="W141" s="33"/>
    </row>
    <row r="142" spans="2:23" x14ac:dyDescent="0.25">
      <c r="B142" s="25"/>
      <c r="C142" s="80">
        <v>1033222831</v>
      </c>
      <c r="D142" s="83" t="s">
        <v>1923</v>
      </c>
      <c r="E142" s="82">
        <v>9</v>
      </c>
      <c r="F142" s="28"/>
      <c r="G142" s="28"/>
      <c r="H142" s="28"/>
      <c r="I142" s="28" t="s">
        <v>1719</v>
      </c>
      <c r="J142" s="27" t="s">
        <v>1924</v>
      </c>
      <c r="K142" s="29">
        <v>6312713310</v>
      </c>
      <c r="L142" s="30"/>
      <c r="M142" s="28"/>
      <c r="N142" s="28"/>
      <c r="O142" s="29"/>
      <c r="P142" s="31"/>
      <c r="Q142" s="28"/>
      <c r="R142" s="28"/>
      <c r="S142" s="28"/>
      <c r="T142" s="28"/>
      <c r="U142" s="29"/>
      <c r="V142" s="32"/>
      <c r="W142" s="33"/>
    </row>
    <row r="143" spans="2:23" x14ac:dyDescent="0.25">
      <c r="B143" s="25"/>
      <c r="C143" s="80">
        <v>1225230154</v>
      </c>
      <c r="D143" s="83" t="s">
        <v>1925</v>
      </c>
      <c r="E143" s="82">
        <v>6</v>
      </c>
      <c r="F143" s="28"/>
      <c r="G143" s="28"/>
      <c r="H143" s="28"/>
      <c r="I143" s="28" t="s">
        <v>1707</v>
      </c>
      <c r="J143" s="27" t="s">
        <v>1926</v>
      </c>
      <c r="K143" s="29">
        <v>7188880566</v>
      </c>
      <c r="L143" s="30"/>
      <c r="M143" s="28"/>
      <c r="N143" s="28"/>
      <c r="O143" s="29"/>
      <c r="P143" s="31"/>
      <c r="Q143" s="28"/>
      <c r="R143" s="28"/>
      <c r="S143" s="28"/>
      <c r="T143" s="28"/>
      <c r="U143" s="29"/>
      <c r="V143" s="32"/>
      <c r="W143" s="33"/>
    </row>
    <row r="144" spans="2:23" x14ac:dyDescent="0.25">
      <c r="B144" s="25"/>
      <c r="C144" s="80">
        <v>1841369360</v>
      </c>
      <c r="D144" s="83" t="s">
        <v>1927</v>
      </c>
      <c r="E144" s="82">
        <v>5</v>
      </c>
      <c r="F144" s="28"/>
      <c r="G144" s="28"/>
      <c r="H144" s="28"/>
      <c r="I144" s="28" t="s">
        <v>1704</v>
      </c>
      <c r="J144" s="27" t="s">
        <v>1928</v>
      </c>
      <c r="K144" s="29">
        <v>7188862488</v>
      </c>
      <c r="L144" s="30"/>
      <c r="M144" s="28"/>
      <c r="N144" s="28"/>
      <c r="O144" s="29"/>
      <c r="P144" s="31"/>
      <c r="Q144" s="28"/>
      <c r="R144" s="28"/>
      <c r="S144" s="28"/>
      <c r="T144" s="28"/>
      <c r="U144" s="29"/>
      <c r="V144" s="32"/>
      <c r="W144" s="33"/>
    </row>
    <row r="145" spans="2:23" x14ac:dyDescent="0.25">
      <c r="B145" s="25"/>
      <c r="C145" s="80">
        <v>1023113610</v>
      </c>
      <c r="D145" s="83" t="s">
        <v>1929</v>
      </c>
      <c r="E145" s="82">
        <v>7</v>
      </c>
      <c r="F145" s="28"/>
      <c r="G145" s="28"/>
      <c r="H145" s="28"/>
      <c r="I145" s="28" t="s">
        <v>1707</v>
      </c>
      <c r="J145" s="27" t="s">
        <v>1930</v>
      </c>
      <c r="K145" s="29">
        <v>7189395213</v>
      </c>
      <c r="L145" s="30"/>
      <c r="M145" s="28"/>
      <c r="N145" s="28"/>
      <c r="O145" s="29"/>
      <c r="P145" s="31"/>
      <c r="Q145" s="28"/>
      <c r="R145" s="28"/>
      <c r="S145" s="28"/>
      <c r="T145" s="28"/>
      <c r="U145" s="29"/>
      <c r="V145" s="32"/>
      <c r="W145" s="33"/>
    </row>
    <row r="146" spans="2:23" x14ac:dyDescent="0.25">
      <c r="B146" s="25"/>
      <c r="C146" s="80">
        <v>1063401636</v>
      </c>
      <c r="D146" s="83" t="s">
        <v>1931</v>
      </c>
      <c r="E146" s="82">
        <v>9</v>
      </c>
      <c r="F146" s="28"/>
      <c r="G146" s="28"/>
      <c r="H146" s="28"/>
      <c r="I146" s="28" t="s">
        <v>1719</v>
      </c>
      <c r="J146" s="27" t="s">
        <v>69</v>
      </c>
      <c r="K146" s="29">
        <v>7188861200</v>
      </c>
      <c r="L146" s="30"/>
      <c r="M146" s="28"/>
      <c r="N146" s="28"/>
      <c r="O146" s="29"/>
      <c r="P146" s="31"/>
      <c r="Q146" s="28"/>
      <c r="R146" s="28"/>
      <c r="S146" s="28"/>
      <c r="T146" s="28"/>
      <c r="U146" s="29"/>
      <c r="V146" s="32"/>
      <c r="W146" s="33"/>
    </row>
    <row r="147" spans="2:23" x14ac:dyDescent="0.25">
      <c r="B147" s="25"/>
      <c r="C147" s="80">
        <v>1164623708</v>
      </c>
      <c r="D147" s="83" t="s">
        <v>1932</v>
      </c>
      <c r="E147" s="82">
        <v>7</v>
      </c>
      <c r="F147" s="28"/>
      <c r="G147" s="28"/>
      <c r="H147" s="28"/>
      <c r="I147" s="28" t="s">
        <v>1707</v>
      </c>
      <c r="J147" s="27" t="s">
        <v>69</v>
      </c>
      <c r="K147" s="29">
        <v>9173964343</v>
      </c>
      <c r="L147" s="30"/>
      <c r="M147" s="28"/>
      <c r="N147" s="28"/>
      <c r="O147" s="29"/>
      <c r="P147" s="31"/>
      <c r="Q147" s="28"/>
      <c r="R147" s="28"/>
      <c r="S147" s="28"/>
      <c r="T147" s="28"/>
      <c r="U147" s="29"/>
      <c r="V147" s="32"/>
      <c r="W147" s="33"/>
    </row>
    <row r="148" spans="2:23" x14ac:dyDescent="0.25">
      <c r="B148" s="25"/>
      <c r="C148" s="80">
        <v>1962678458</v>
      </c>
      <c r="D148" s="83" t="s">
        <v>1933</v>
      </c>
      <c r="E148" s="82">
        <v>8</v>
      </c>
      <c r="F148" s="28"/>
      <c r="G148" s="28"/>
      <c r="H148" s="28"/>
      <c r="I148" s="28" t="s">
        <v>1707</v>
      </c>
      <c r="J148" s="27" t="s">
        <v>1934</v>
      </c>
      <c r="K148" s="29">
        <v>7189613800</v>
      </c>
      <c r="L148" s="30"/>
      <c r="M148" s="28"/>
      <c r="N148" s="28"/>
      <c r="O148" s="29"/>
      <c r="P148" s="31"/>
      <c r="Q148" s="28"/>
      <c r="R148" s="28"/>
      <c r="S148" s="28"/>
      <c r="T148" s="28"/>
      <c r="U148" s="29"/>
      <c r="V148" s="32"/>
      <c r="W148" s="33"/>
    </row>
    <row r="149" spans="2:23" x14ac:dyDescent="0.25">
      <c r="B149" s="25"/>
      <c r="C149" s="80">
        <v>1194737486</v>
      </c>
      <c r="D149" s="83" t="s">
        <v>1935</v>
      </c>
      <c r="E149" s="82">
        <v>7</v>
      </c>
      <c r="F149" s="28"/>
      <c r="G149" s="28"/>
      <c r="H149" s="28"/>
      <c r="I149" s="28" t="s">
        <v>1719</v>
      </c>
      <c r="J149" s="27" t="s">
        <v>1936</v>
      </c>
      <c r="K149" s="29">
        <v>7188863877</v>
      </c>
      <c r="L149" s="30"/>
      <c r="M149" s="28"/>
      <c r="N149" s="28"/>
      <c r="O149" s="29"/>
      <c r="P149" s="31"/>
      <c r="Q149" s="28"/>
      <c r="R149" s="28"/>
      <c r="S149" s="28"/>
      <c r="T149" s="28"/>
      <c r="U149" s="29"/>
      <c r="V149" s="32"/>
      <c r="W149" s="33"/>
    </row>
    <row r="150" spans="2:23" x14ac:dyDescent="0.25">
      <c r="B150" s="25"/>
      <c r="C150" s="80">
        <v>1255315776</v>
      </c>
      <c r="D150" s="83" t="s">
        <v>1937</v>
      </c>
      <c r="E150" s="82">
        <v>8</v>
      </c>
      <c r="F150" s="28"/>
      <c r="G150" s="28"/>
      <c r="H150" s="28"/>
      <c r="I150" s="28" t="s">
        <v>1719</v>
      </c>
      <c r="J150" s="27" t="s">
        <v>1938</v>
      </c>
      <c r="K150" s="29">
        <v>9175635789</v>
      </c>
      <c r="L150" s="30"/>
      <c r="M150" s="28"/>
      <c r="N150" s="28"/>
      <c r="O150" s="29"/>
      <c r="P150" s="31"/>
      <c r="Q150" s="28"/>
      <c r="R150" s="28"/>
      <c r="S150" s="28"/>
      <c r="T150" s="28"/>
      <c r="U150" s="29"/>
      <c r="V150" s="32"/>
      <c r="W150" s="33"/>
    </row>
    <row r="151" spans="2:23" x14ac:dyDescent="0.25">
      <c r="B151" s="25"/>
      <c r="C151" s="80">
        <v>1598321358</v>
      </c>
      <c r="D151" s="83" t="s">
        <v>1939</v>
      </c>
      <c r="E151" s="82">
        <v>5</v>
      </c>
      <c r="F151" s="28"/>
      <c r="G151" s="28"/>
      <c r="H151" s="28"/>
      <c r="I151" s="28" t="s">
        <v>1716</v>
      </c>
      <c r="J151" s="27" t="s">
        <v>1940</v>
      </c>
      <c r="K151" s="29">
        <v>3478279970</v>
      </c>
      <c r="L151" s="30"/>
      <c r="M151" s="28"/>
      <c r="N151" s="28"/>
      <c r="O151" s="29"/>
      <c r="P151" s="31"/>
      <c r="Q151" s="28"/>
      <c r="R151" s="28"/>
      <c r="S151" s="28"/>
      <c r="T151" s="28"/>
      <c r="U151" s="29"/>
      <c r="V151" s="32"/>
      <c r="W151" s="33"/>
    </row>
    <row r="152" spans="2:23" x14ac:dyDescent="0.25">
      <c r="B152" s="25"/>
      <c r="C152" s="80">
        <v>1366077968</v>
      </c>
      <c r="D152" s="83" t="s">
        <v>1941</v>
      </c>
      <c r="E152" s="82">
        <v>2</v>
      </c>
      <c r="F152" s="28"/>
      <c r="G152" s="28"/>
      <c r="H152" s="28"/>
      <c r="I152" s="28" t="s">
        <v>1769</v>
      </c>
      <c r="J152" s="27" t="s">
        <v>69</v>
      </c>
      <c r="K152" s="29">
        <v>7188863877</v>
      </c>
      <c r="L152" s="30"/>
      <c r="M152" s="28"/>
      <c r="N152" s="28"/>
      <c r="O152" s="29"/>
      <c r="P152" s="31"/>
      <c r="Q152" s="28"/>
      <c r="R152" s="28"/>
      <c r="S152" s="28"/>
      <c r="T152" s="28"/>
      <c r="U152" s="29"/>
      <c r="V152" s="32"/>
      <c r="W152" s="33"/>
    </row>
    <row r="153" spans="2:23" x14ac:dyDescent="0.25">
      <c r="B153" s="25"/>
      <c r="C153" s="80">
        <v>1033646310</v>
      </c>
      <c r="D153" s="83" t="s">
        <v>1942</v>
      </c>
      <c r="E153" s="82">
        <v>7</v>
      </c>
      <c r="F153" s="28"/>
      <c r="G153" s="28"/>
      <c r="H153" s="28"/>
      <c r="I153" s="28" t="s">
        <v>1719</v>
      </c>
      <c r="J153" s="27" t="s">
        <v>69</v>
      </c>
      <c r="K153" s="29">
        <v>2062232319</v>
      </c>
      <c r="L153" s="30"/>
      <c r="M153" s="28"/>
      <c r="N153" s="28"/>
      <c r="O153" s="29"/>
      <c r="P153" s="31"/>
      <c r="Q153" s="28"/>
      <c r="R153" s="28"/>
      <c r="S153" s="28"/>
      <c r="T153" s="28"/>
      <c r="U153" s="29"/>
      <c r="V153" s="32"/>
      <c r="W153" s="33"/>
    </row>
    <row r="154" spans="2:23" x14ac:dyDescent="0.25">
      <c r="B154" s="25"/>
      <c r="C154" s="80">
        <v>1891315685</v>
      </c>
      <c r="D154" s="83" t="s">
        <v>1943</v>
      </c>
      <c r="E154" s="82">
        <v>6</v>
      </c>
      <c r="F154" s="28"/>
      <c r="G154" s="28"/>
      <c r="H154" s="28"/>
      <c r="I154" s="28" t="s">
        <v>1719</v>
      </c>
      <c r="J154" s="27" t="s">
        <v>69</v>
      </c>
      <c r="K154" s="29">
        <v>7186702000</v>
      </c>
      <c r="L154" s="30"/>
      <c r="M154" s="28"/>
      <c r="N154" s="28"/>
      <c r="O154" s="29"/>
      <c r="P154" s="31"/>
      <c r="Q154" s="28"/>
      <c r="R154" s="28"/>
      <c r="S154" s="28"/>
      <c r="T154" s="28"/>
      <c r="U154" s="29"/>
      <c r="V154" s="32"/>
      <c r="W154" s="33"/>
    </row>
    <row r="155" spans="2:23" x14ac:dyDescent="0.25">
      <c r="B155" s="25"/>
      <c r="C155" s="80">
        <v>1649724386</v>
      </c>
      <c r="D155" s="83" t="s">
        <v>1944</v>
      </c>
      <c r="E155" s="82">
        <v>4</v>
      </c>
      <c r="F155" s="28"/>
      <c r="G155" s="28"/>
      <c r="H155" s="28"/>
      <c r="I155" s="28" t="s">
        <v>1716</v>
      </c>
      <c r="J155" s="27" t="s">
        <v>1945</v>
      </c>
      <c r="K155" s="29">
        <v>2122262251</v>
      </c>
      <c r="L155" s="30"/>
      <c r="M155" s="28"/>
      <c r="N155" s="28"/>
      <c r="O155" s="29"/>
      <c r="P155" s="31"/>
      <c r="Q155" s="28"/>
      <c r="R155" s="28"/>
      <c r="S155" s="28"/>
      <c r="T155" s="28"/>
      <c r="U155" s="29"/>
      <c r="V155" s="32"/>
      <c r="W155" s="33"/>
    </row>
    <row r="156" spans="2:23" x14ac:dyDescent="0.25">
      <c r="B156" s="25"/>
      <c r="C156" s="80">
        <v>1073061164</v>
      </c>
      <c r="D156" s="83" t="s">
        <v>1906</v>
      </c>
      <c r="E156" s="82">
        <v>8</v>
      </c>
      <c r="F156" s="28"/>
      <c r="G156" s="28"/>
      <c r="H156" s="28"/>
      <c r="I156" s="28" t="s">
        <v>1769</v>
      </c>
      <c r="J156" s="27" t="s">
        <v>1946</v>
      </c>
      <c r="K156" s="29">
        <v>7189611897</v>
      </c>
      <c r="L156" s="30"/>
      <c r="M156" s="28"/>
      <c r="N156" s="28"/>
      <c r="O156" s="29"/>
      <c r="P156" s="31"/>
      <c r="Q156" s="28"/>
      <c r="R156" s="28"/>
      <c r="S156" s="28"/>
      <c r="T156" s="28"/>
      <c r="U156" s="29"/>
      <c r="V156" s="32"/>
      <c r="W156" s="33"/>
    </row>
    <row r="157" spans="2:23" x14ac:dyDescent="0.25">
      <c r="B157" s="25"/>
      <c r="C157" s="80">
        <v>1932506094</v>
      </c>
      <c r="D157" s="83" t="s">
        <v>1947</v>
      </c>
      <c r="E157" s="82">
        <v>6</v>
      </c>
      <c r="F157" s="28"/>
      <c r="G157" s="28"/>
      <c r="H157" s="28"/>
      <c r="I157" s="28" t="s">
        <v>1769</v>
      </c>
      <c r="J157" s="27" t="s">
        <v>1948</v>
      </c>
      <c r="K157" s="29">
        <v>7189396234</v>
      </c>
      <c r="L157" s="30"/>
      <c r="M157" s="28"/>
      <c r="N157" s="28"/>
      <c r="O157" s="29"/>
      <c r="P157" s="31"/>
      <c r="Q157" s="28"/>
      <c r="R157" s="28"/>
      <c r="S157" s="28"/>
      <c r="T157" s="28"/>
      <c r="U157" s="29"/>
      <c r="V157" s="32"/>
      <c r="W157" s="33"/>
    </row>
    <row r="158" spans="2:23" x14ac:dyDescent="0.25">
      <c r="B158" s="25"/>
      <c r="C158" s="80">
        <v>1134515422</v>
      </c>
      <c r="D158" s="83" t="s">
        <v>1949</v>
      </c>
      <c r="E158" s="82">
        <v>10</v>
      </c>
      <c r="F158" s="28"/>
      <c r="G158" s="28"/>
      <c r="H158" s="28"/>
      <c r="I158" s="28" t="s">
        <v>1769</v>
      </c>
      <c r="J158" s="27" t="s">
        <v>1950</v>
      </c>
      <c r="K158" s="29">
        <v>7186702000</v>
      </c>
      <c r="L158" s="30"/>
      <c r="M158" s="28"/>
      <c r="N158" s="28"/>
      <c r="O158" s="29"/>
      <c r="P158" s="31"/>
      <c r="Q158" s="28"/>
      <c r="R158" s="28"/>
      <c r="S158" s="28"/>
      <c r="T158" s="28"/>
      <c r="U158" s="29"/>
      <c r="V158" s="32"/>
      <c r="W158" s="33"/>
    </row>
    <row r="159" spans="2:23" x14ac:dyDescent="0.25">
      <c r="B159" s="25"/>
      <c r="C159" s="80">
        <v>1023413747</v>
      </c>
      <c r="D159" s="83" t="s">
        <v>1951</v>
      </c>
      <c r="E159" s="82">
        <v>7</v>
      </c>
      <c r="F159" s="28"/>
      <c r="G159" s="28"/>
      <c r="H159" s="28"/>
      <c r="I159" s="28" t="s">
        <v>1707</v>
      </c>
      <c r="J159" s="27" t="s">
        <v>69</v>
      </c>
      <c r="K159" s="29">
        <v>7188697815</v>
      </c>
      <c r="L159" s="30"/>
      <c r="M159" s="28"/>
      <c r="N159" s="28"/>
      <c r="O159" s="29"/>
      <c r="P159" s="31"/>
      <c r="Q159" s="28"/>
      <c r="R159" s="28"/>
      <c r="S159" s="28"/>
      <c r="T159" s="28"/>
      <c r="U159" s="29"/>
      <c r="V159" s="32"/>
      <c r="W159" s="33"/>
    </row>
    <row r="160" spans="2:23" x14ac:dyDescent="0.25">
      <c r="B160" s="25"/>
      <c r="C160" s="80">
        <v>1659757664</v>
      </c>
      <c r="D160" s="83" t="s">
        <v>1952</v>
      </c>
      <c r="E160" s="82">
        <v>8</v>
      </c>
      <c r="F160" s="28"/>
      <c r="G160" s="28"/>
      <c r="H160" s="28"/>
      <c r="I160" s="28" t="s">
        <v>1716</v>
      </c>
      <c r="J160" s="27" t="s">
        <v>1953</v>
      </c>
      <c r="K160" s="29">
        <v>2129668216</v>
      </c>
      <c r="L160" s="30"/>
      <c r="M160" s="28"/>
      <c r="N160" s="28"/>
      <c r="O160" s="29"/>
      <c r="P160" s="31"/>
      <c r="Q160" s="28"/>
      <c r="R160" s="28"/>
      <c r="S160" s="28"/>
      <c r="T160" s="28"/>
      <c r="U160" s="29"/>
      <c r="V160" s="32"/>
      <c r="W160" s="33"/>
    </row>
    <row r="161" spans="2:23" x14ac:dyDescent="0.25">
      <c r="B161" s="25"/>
      <c r="C161" s="80">
        <v>1629201942</v>
      </c>
      <c r="D161" s="83" t="s">
        <v>1954</v>
      </c>
      <c r="E161" s="82">
        <v>6</v>
      </c>
      <c r="F161" s="28"/>
      <c r="G161" s="28"/>
      <c r="H161" s="28"/>
      <c r="I161" s="28" t="s">
        <v>1719</v>
      </c>
      <c r="J161" s="27" t="s">
        <v>69</v>
      </c>
      <c r="K161" s="29">
        <v>9179080338</v>
      </c>
      <c r="L161" s="30"/>
      <c r="M161" s="28"/>
      <c r="N161" s="28"/>
      <c r="O161" s="29"/>
      <c r="P161" s="31"/>
      <c r="Q161" s="28"/>
      <c r="R161" s="28"/>
      <c r="S161" s="28"/>
      <c r="T161" s="28"/>
      <c r="U161" s="29"/>
      <c r="V161" s="32"/>
      <c r="W161" s="33"/>
    </row>
    <row r="162" spans="2:23" x14ac:dyDescent="0.25">
      <c r="B162" s="25"/>
      <c r="C162" s="80">
        <v>1194136259</v>
      </c>
      <c r="D162" s="83" t="s">
        <v>1955</v>
      </c>
      <c r="E162" s="82">
        <v>6</v>
      </c>
      <c r="F162" s="28"/>
      <c r="G162" s="28"/>
      <c r="H162" s="28"/>
      <c r="I162" s="28" t="s">
        <v>1719</v>
      </c>
      <c r="J162" s="27" t="s">
        <v>69</v>
      </c>
      <c r="K162" s="29">
        <v>7184619779</v>
      </c>
      <c r="L162" s="30"/>
      <c r="M162" s="28"/>
      <c r="N162" s="28"/>
      <c r="O162" s="29"/>
      <c r="P162" s="31"/>
      <c r="Q162" s="28"/>
      <c r="R162" s="28"/>
      <c r="S162" s="28"/>
      <c r="T162" s="28"/>
      <c r="U162" s="29"/>
      <c r="V162" s="32"/>
      <c r="W162" s="33"/>
    </row>
    <row r="163" spans="2:23" x14ac:dyDescent="0.25">
      <c r="B163" s="25"/>
      <c r="C163" s="80">
        <v>1396057253</v>
      </c>
      <c r="D163" s="83" t="s">
        <v>1956</v>
      </c>
      <c r="E163" s="82">
        <v>8</v>
      </c>
      <c r="F163" s="28"/>
      <c r="G163" s="28"/>
      <c r="H163" s="28"/>
      <c r="I163" s="28" t="s">
        <v>1719</v>
      </c>
      <c r="J163" s="27" t="s">
        <v>69</v>
      </c>
      <c r="K163" s="29">
        <v>7188867998</v>
      </c>
      <c r="L163" s="30"/>
      <c r="M163" s="28"/>
      <c r="N163" s="28"/>
      <c r="O163" s="29"/>
      <c r="P163" s="31"/>
      <c r="Q163" s="28"/>
      <c r="R163" s="28"/>
      <c r="S163" s="28"/>
      <c r="T163" s="28"/>
      <c r="U163" s="29"/>
      <c r="V163" s="32"/>
      <c r="W163" s="33"/>
    </row>
    <row r="164" spans="2:23" x14ac:dyDescent="0.25">
      <c r="B164" s="25"/>
      <c r="C164" s="80">
        <v>1598196776</v>
      </c>
      <c r="D164" s="83" t="s">
        <v>1957</v>
      </c>
      <c r="E164" s="82">
        <v>4</v>
      </c>
      <c r="F164" s="28"/>
      <c r="G164" s="28"/>
      <c r="H164" s="28"/>
      <c r="I164" s="28" t="s">
        <v>1704</v>
      </c>
      <c r="J164" s="27" t="s">
        <v>1958</v>
      </c>
      <c r="K164" s="29">
        <v>8882707869</v>
      </c>
      <c r="L164" s="30"/>
      <c r="M164" s="28"/>
      <c r="N164" s="28"/>
      <c r="O164" s="29"/>
      <c r="P164" s="31"/>
      <c r="Q164" s="28"/>
      <c r="R164" s="28"/>
      <c r="S164" s="28"/>
      <c r="T164" s="28"/>
      <c r="U164" s="29"/>
      <c r="V164" s="32"/>
      <c r="W164" s="33"/>
    </row>
    <row r="165" spans="2:23" x14ac:dyDescent="0.25">
      <c r="B165" s="25"/>
      <c r="C165" s="80">
        <v>1184020315</v>
      </c>
      <c r="D165" s="83" t="s">
        <v>1959</v>
      </c>
      <c r="E165" s="82">
        <v>5</v>
      </c>
      <c r="F165" s="28"/>
      <c r="G165" s="28"/>
      <c r="H165" s="28"/>
      <c r="I165" s="28" t="s">
        <v>1769</v>
      </c>
      <c r="J165" s="27" t="s">
        <v>1960</v>
      </c>
      <c r="K165" s="29">
        <v>7188863877</v>
      </c>
      <c r="L165" s="30"/>
      <c r="M165" s="28"/>
      <c r="N165" s="28"/>
      <c r="O165" s="29"/>
      <c r="P165" s="31"/>
      <c r="Q165" s="28"/>
      <c r="R165" s="28"/>
      <c r="S165" s="28"/>
      <c r="T165" s="28"/>
      <c r="U165" s="29"/>
      <c r="V165" s="32"/>
      <c r="W165" s="33"/>
    </row>
    <row r="166" spans="2:23" x14ac:dyDescent="0.25">
      <c r="B166" s="25"/>
      <c r="C166" s="80">
        <v>1477978286</v>
      </c>
      <c r="D166" s="83" t="s">
        <v>1961</v>
      </c>
      <c r="E166" s="82">
        <v>5</v>
      </c>
      <c r="F166" s="28"/>
      <c r="G166" s="28"/>
      <c r="H166" s="28"/>
      <c r="I166" s="28" t="s">
        <v>1719</v>
      </c>
      <c r="J166" s="27" t="s">
        <v>1962</v>
      </c>
      <c r="K166" s="29">
        <v>7188880722</v>
      </c>
      <c r="L166" s="30"/>
      <c r="M166" s="28"/>
      <c r="N166" s="28"/>
      <c r="O166" s="29"/>
      <c r="P166" s="31"/>
      <c r="Q166" s="28"/>
      <c r="R166" s="28"/>
      <c r="S166" s="28"/>
      <c r="T166" s="28"/>
      <c r="U166" s="29"/>
      <c r="V166" s="32"/>
      <c r="W166" s="33"/>
    </row>
    <row r="167" spans="2:23" x14ac:dyDescent="0.25">
      <c r="B167" s="25"/>
      <c r="C167" s="80">
        <v>1982253084</v>
      </c>
      <c r="D167" s="83" t="s">
        <v>1963</v>
      </c>
      <c r="E167" s="82">
        <v>6</v>
      </c>
      <c r="F167" s="28"/>
      <c r="G167" s="28"/>
      <c r="H167" s="28"/>
      <c r="I167" s="28" t="s">
        <v>1769</v>
      </c>
      <c r="J167" s="27" t="s">
        <v>69</v>
      </c>
      <c r="K167" s="29">
        <v>7185393648</v>
      </c>
      <c r="L167" s="30"/>
      <c r="M167" s="28"/>
      <c r="N167" s="28"/>
      <c r="O167" s="29"/>
      <c r="P167" s="31"/>
      <c r="Q167" s="28"/>
      <c r="R167" s="28"/>
      <c r="S167" s="28"/>
      <c r="T167" s="28"/>
      <c r="U167" s="29"/>
      <c r="V167" s="32"/>
      <c r="W167" s="33"/>
    </row>
    <row r="168" spans="2:23" x14ac:dyDescent="0.25">
      <c r="B168" s="25"/>
      <c r="C168" s="80">
        <v>1992374771</v>
      </c>
      <c r="D168" s="83" t="s">
        <v>1964</v>
      </c>
      <c r="E168" s="82">
        <v>7</v>
      </c>
      <c r="F168" s="28"/>
      <c r="G168" s="28"/>
      <c r="H168" s="28"/>
      <c r="I168" s="28" t="s">
        <v>1716</v>
      </c>
      <c r="J168" s="27" t="s">
        <v>69</v>
      </c>
      <c r="K168" s="29">
        <v>7188887907</v>
      </c>
      <c r="L168" s="30"/>
      <c r="M168" s="28"/>
      <c r="N168" s="28"/>
      <c r="O168" s="29"/>
      <c r="P168" s="31"/>
      <c r="Q168" s="28"/>
      <c r="R168" s="28"/>
      <c r="S168" s="28"/>
      <c r="T168" s="28"/>
      <c r="U168" s="29"/>
      <c r="V168" s="32"/>
      <c r="W168" s="33"/>
    </row>
    <row r="169" spans="2:23" x14ac:dyDescent="0.25">
      <c r="B169" s="25"/>
      <c r="C169" s="80">
        <v>1366035685</v>
      </c>
      <c r="D169" s="83" t="s">
        <v>1965</v>
      </c>
      <c r="E169" s="82">
        <v>6</v>
      </c>
      <c r="F169" s="28"/>
      <c r="G169" s="28"/>
      <c r="H169" s="28"/>
      <c r="I169" s="28" t="s">
        <v>1716</v>
      </c>
      <c r="J169" s="27" t="s">
        <v>69</v>
      </c>
      <c r="K169" s="29">
        <v>7189726868</v>
      </c>
      <c r="L169" s="30"/>
      <c r="M169" s="28"/>
      <c r="N169" s="28"/>
      <c r="O169" s="29"/>
      <c r="P169" s="31"/>
      <c r="Q169" s="28"/>
      <c r="R169" s="28"/>
      <c r="S169" s="28"/>
      <c r="T169" s="28"/>
      <c r="U169" s="29"/>
      <c r="V169" s="32"/>
      <c r="W169" s="33"/>
    </row>
    <row r="170" spans="2:23" x14ac:dyDescent="0.25">
      <c r="B170" s="25"/>
      <c r="C170" s="80">
        <v>1386300358</v>
      </c>
      <c r="D170" s="83" t="s">
        <v>1966</v>
      </c>
      <c r="E170" s="82">
        <v>6</v>
      </c>
      <c r="F170" s="28"/>
      <c r="G170" s="28"/>
      <c r="H170" s="28"/>
      <c r="I170" s="28" t="s">
        <v>1716</v>
      </c>
      <c r="J170" s="27" t="s">
        <v>69</v>
      </c>
      <c r="K170" s="29">
        <v>3475930536</v>
      </c>
      <c r="L170" s="30"/>
      <c r="M170" s="28"/>
      <c r="N170" s="28"/>
      <c r="O170" s="29"/>
      <c r="P170" s="31"/>
      <c r="Q170" s="28"/>
      <c r="R170" s="28"/>
      <c r="S170" s="28"/>
      <c r="T170" s="28"/>
      <c r="U170" s="29"/>
      <c r="V170" s="32"/>
      <c r="W170" s="33"/>
    </row>
    <row r="171" spans="2:23" x14ac:dyDescent="0.25">
      <c r="B171" s="25"/>
      <c r="C171" s="80">
        <v>1457028482</v>
      </c>
      <c r="D171" s="83" t="s">
        <v>1967</v>
      </c>
      <c r="E171" s="82">
        <v>4</v>
      </c>
      <c r="F171" s="28"/>
      <c r="G171" s="28"/>
      <c r="H171" s="28"/>
      <c r="I171" s="28" t="s">
        <v>1716</v>
      </c>
      <c r="J171" s="27" t="s">
        <v>69</v>
      </c>
      <c r="K171" s="29">
        <v>7188880722</v>
      </c>
      <c r="L171" s="30"/>
      <c r="M171" s="28"/>
      <c r="N171" s="28"/>
      <c r="O171" s="29"/>
      <c r="P171" s="31"/>
      <c r="Q171" s="28"/>
      <c r="R171" s="28"/>
      <c r="S171" s="28"/>
      <c r="T171" s="28"/>
      <c r="U171" s="29"/>
      <c r="V171" s="32"/>
      <c r="W171" s="33"/>
    </row>
    <row r="172" spans="2:23" x14ac:dyDescent="0.25">
      <c r="B172" s="25"/>
      <c r="C172" s="80">
        <v>1073298634</v>
      </c>
      <c r="D172" s="83" t="s">
        <v>1968</v>
      </c>
      <c r="E172" s="82">
        <v>6</v>
      </c>
      <c r="F172" s="28"/>
      <c r="G172" s="28"/>
      <c r="H172" s="28"/>
      <c r="I172" s="28" t="s">
        <v>1716</v>
      </c>
      <c r="J172" s="27" t="s">
        <v>69</v>
      </c>
      <c r="K172" s="29">
        <v>9176676675</v>
      </c>
      <c r="L172" s="30"/>
      <c r="M172" s="28"/>
      <c r="N172" s="28"/>
      <c r="O172" s="29"/>
      <c r="P172" s="31"/>
      <c r="Q172" s="28"/>
      <c r="R172" s="28"/>
      <c r="S172" s="28"/>
      <c r="T172" s="28"/>
      <c r="U172" s="29"/>
      <c r="V172" s="32"/>
      <c r="W172" s="33"/>
    </row>
    <row r="173" spans="2:23" x14ac:dyDescent="0.25">
      <c r="B173" s="25"/>
      <c r="C173" s="80">
        <v>1467159269</v>
      </c>
      <c r="D173" s="83" t="s">
        <v>1969</v>
      </c>
      <c r="E173" s="82">
        <v>7</v>
      </c>
      <c r="F173" s="28"/>
      <c r="G173" s="28"/>
      <c r="H173" s="28"/>
      <c r="I173" s="28" t="s">
        <v>1716</v>
      </c>
      <c r="J173" s="27" t="s">
        <v>69</v>
      </c>
      <c r="K173" s="29">
        <v>7188887907</v>
      </c>
      <c r="L173" s="30"/>
      <c r="M173" s="28"/>
      <c r="N173" s="28"/>
      <c r="O173" s="29"/>
      <c r="P173" s="31"/>
      <c r="Q173" s="28"/>
      <c r="R173" s="28"/>
      <c r="S173" s="28"/>
      <c r="T173" s="28"/>
      <c r="U173" s="29"/>
      <c r="V173" s="32"/>
      <c r="W173" s="33"/>
    </row>
    <row r="174" spans="2:23" x14ac:dyDescent="0.25">
      <c r="B174" s="25"/>
      <c r="C174" s="80">
        <v>1750977781</v>
      </c>
      <c r="D174" s="83" t="s">
        <v>1970</v>
      </c>
      <c r="E174" s="82">
        <v>4</v>
      </c>
      <c r="F174" s="28"/>
      <c r="G174" s="28"/>
      <c r="H174" s="28"/>
      <c r="I174" s="28" t="s">
        <v>1769</v>
      </c>
      <c r="J174" s="27" t="s">
        <v>69</v>
      </c>
      <c r="K174" s="29">
        <v>2014785800</v>
      </c>
      <c r="L174" s="30"/>
      <c r="M174" s="28"/>
      <c r="N174" s="28"/>
      <c r="O174" s="29"/>
      <c r="P174" s="31"/>
      <c r="Q174" s="28"/>
      <c r="R174" s="28"/>
      <c r="S174" s="28"/>
      <c r="T174" s="28"/>
      <c r="U174" s="29"/>
      <c r="V174" s="32"/>
      <c r="W174" s="33"/>
    </row>
    <row r="175" spans="2:23" x14ac:dyDescent="0.25">
      <c r="B175" s="25"/>
      <c r="C175" s="80">
        <v>1568198232</v>
      </c>
      <c r="D175" s="83" t="s">
        <v>1971</v>
      </c>
      <c r="E175" s="82">
        <v>5</v>
      </c>
      <c r="F175" s="28"/>
      <c r="G175" s="28"/>
      <c r="H175" s="28"/>
      <c r="I175" s="28" t="s">
        <v>1769</v>
      </c>
      <c r="J175" s="27" t="s">
        <v>69</v>
      </c>
      <c r="K175" s="29">
        <v>7185393648</v>
      </c>
      <c r="L175" s="30"/>
      <c r="M175" s="28"/>
      <c r="N175" s="28"/>
      <c r="O175" s="29"/>
      <c r="P175" s="31"/>
      <c r="Q175" s="28"/>
      <c r="R175" s="28"/>
      <c r="S175" s="28"/>
      <c r="T175" s="28"/>
      <c r="U175" s="29"/>
      <c r="V175" s="32"/>
      <c r="W175" s="33"/>
    </row>
    <row r="176" spans="2:23" x14ac:dyDescent="0.25">
      <c r="B176" s="25"/>
      <c r="C176" s="80">
        <v>1225053523</v>
      </c>
      <c r="D176" s="83" t="s">
        <v>1972</v>
      </c>
      <c r="E176" s="82">
        <v>10</v>
      </c>
      <c r="F176" s="28"/>
      <c r="G176" s="28"/>
      <c r="H176" s="28"/>
      <c r="I176" s="28" t="s">
        <v>1704</v>
      </c>
      <c r="J176" s="27" t="s">
        <v>1973</v>
      </c>
      <c r="K176" s="29">
        <v>7188866292</v>
      </c>
      <c r="L176" s="30"/>
      <c r="M176" s="28"/>
      <c r="N176" s="28"/>
      <c r="O176" s="29"/>
      <c r="P176" s="31"/>
      <c r="Q176" s="28"/>
      <c r="R176" s="28"/>
      <c r="S176" s="28"/>
      <c r="T176" s="28"/>
      <c r="U176" s="29"/>
      <c r="V176" s="32"/>
      <c r="W176" s="33"/>
    </row>
    <row r="177" spans="2:23" x14ac:dyDescent="0.25">
      <c r="B177" s="25"/>
      <c r="C177" s="80">
        <v>1891720058</v>
      </c>
      <c r="D177" s="83" t="s">
        <v>1974</v>
      </c>
      <c r="E177" s="82">
        <v>7</v>
      </c>
      <c r="F177" s="28"/>
      <c r="G177" s="28"/>
      <c r="H177" s="28"/>
      <c r="I177" s="28" t="s">
        <v>1975</v>
      </c>
      <c r="J177" s="27" t="s">
        <v>1976</v>
      </c>
      <c r="K177" s="29">
        <v>7184610305</v>
      </c>
      <c r="L177" s="30"/>
      <c r="M177" s="28"/>
      <c r="N177" s="28"/>
      <c r="O177" s="29"/>
      <c r="P177" s="31"/>
      <c r="Q177" s="28"/>
      <c r="R177" s="28"/>
      <c r="S177" s="28"/>
      <c r="T177" s="28"/>
      <c r="U177" s="29"/>
      <c r="V177" s="32"/>
      <c r="W177" s="33"/>
    </row>
    <row r="178" spans="2:23" x14ac:dyDescent="0.25">
      <c r="B178" s="25"/>
      <c r="C178" s="80">
        <v>1447281738</v>
      </c>
      <c r="D178" s="83" t="s">
        <v>1977</v>
      </c>
      <c r="E178" s="82">
        <v>7</v>
      </c>
      <c r="F178" s="28"/>
      <c r="G178" s="28"/>
      <c r="H178" s="28"/>
      <c r="I178" s="28" t="s">
        <v>1704</v>
      </c>
      <c r="J178" s="27" t="s">
        <v>69</v>
      </c>
      <c r="K178" s="29">
        <v>7188866648</v>
      </c>
      <c r="L178" s="30"/>
      <c r="M178" s="28"/>
      <c r="N178" s="28"/>
      <c r="O178" s="29"/>
      <c r="P178" s="31"/>
      <c r="Q178" s="28"/>
      <c r="R178" s="28"/>
      <c r="S178" s="28"/>
      <c r="T178" s="28"/>
      <c r="U178" s="29"/>
      <c r="V178" s="32"/>
      <c r="W178" s="33"/>
    </row>
    <row r="179" spans="2:23" x14ac:dyDescent="0.25">
      <c r="B179" s="25"/>
      <c r="C179" s="80">
        <v>1053325647</v>
      </c>
      <c r="D179" s="83" t="s">
        <v>1978</v>
      </c>
      <c r="E179" s="82">
        <v>10</v>
      </c>
      <c r="F179" s="28"/>
      <c r="G179" s="28"/>
      <c r="H179" s="28"/>
      <c r="I179" s="28" t="s">
        <v>1704</v>
      </c>
      <c r="J179" s="27" t="s">
        <v>1979</v>
      </c>
      <c r="K179" s="29">
        <v>7183213262</v>
      </c>
      <c r="L179" s="30"/>
      <c r="M179" s="28"/>
      <c r="N179" s="28"/>
      <c r="O179" s="29"/>
      <c r="P179" s="31"/>
      <c r="Q179" s="28"/>
      <c r="R179" s="28"/>
      <c r="S179" s="28"/>
      <c r="T179" s="28"/>
      <c r="U179" s="29"/>
      <c r="V179" s="32"/>
      <c r="W179" s="33"/>
    </row>
    <row r="180" spans="2:23" x14ac:dyDescent="0.25">
      <c r="B180" s="25"/>
      <c r="C180" s="80">
        <v>1740233253</v>
      </c>
      <c r="D180" s="83" t="s">
        <v>1980</v>
      </c>
      <c r="E180" s="82">
        <v>8</v>
      </c>
      <c r="F180" s="28"/>
      <c r="G180" s="28"/>
      <c r="H180" s="28"/>
      <c r="I180" s="28" t="s">
        <v>1704</v>
      </c>
      <c r="J180" s="27" t="s">
        <v>1981</v>
      </c>
      <c r="K180" s="29">
        <v>7188866330</v>
      </c>
      <c r="L180" s="30"/>
      <c r="M180" s="28"/>
      <c r="N180" s="28"/>
      <c r="O180" s="29"/>
      <c r="P180" s="31"/>
      <c r="Q180" s="28"/>
      <c r="R180" s="28"/>
      <c r="S180" s="28"/>
      <c r="T180" s="28"/>
      <c r="U180" s="29"/>
      <c r="V180" s="32"/>
      <c r="W180" s="33"/>
    </row>
    <row r="181" spans="2:23" x14ac:dyDescent="0.25">
      <c r="B181" s="25"/>
      <c r="C181" s="80">
        <v>1629124045</v>
      </c>
      <c r="D181" s="83" t="s">
        <v>1982</v>
      </c>
      <c r="E181" s="82">
        <v>8</v>
      </c>
      <c r="F181" s="28"/>
      <c r="G181" s="28"/>
      <c r="H181" s="28"/>
      <c r="I181" s="28" t="s">
        <v>1719</v>
      </c>
      <c r="J181" s="27" t="s">
        <v>1983</v>
      </c>
      <c r="K181" s="29">
        <v>7184240770</v>
      </c>
      <c r="L181" s="30"/>
      <c r="M181" s="28"/>
      <c r="N181" s="28"/>
      <c r="O181" s="29"/>
      <c r="P181" s="31"/>
      <c r="Q181" s="28"/>
      <c r="R181" s="28"/>
      <c r="S181" s="28"/>
      <c r="T181" s="28"/>
      <c r="U181" s="29"/>
      <c r="V181" s="32"/>
      <c r="W181" s="33"/>
    </row>
    <row r="182" spans="2:23" x14ac:dyDescent="0.25">
      <c r="B182" s="25"/>
      <c r="C182" s="80">
        <v>1376785634</v>
      </c>
      <c r="D182" s="83" t="s">
        <v>1984</v>
      </c>
      <c r="E182" s="82">
        <v>5</v>
      </c>
      <c r="F182" s="28"/>
      <c r="G182" s="28"/>
      <c r="H182" s="28"/>
      <c r="I182" s="28" t="s">
        <v>1704</v>
      </c>
      <c r="J182" s="27" t="s">
        <v>1985</v>
      </c>
      <c r="K182" s="29">
        <v>7188889700</v>
      </c>
      <c r="L182" s="30"/>
      <c r="M182" s="28"/>
      <c r="N182" s="28"/>
      <c r="O182" s="29"/>
      <c r="P182" s="31"/>
      <c r="Q182" s="28"/>
      <c r="R182" s="28"/>
      <c r="S182" s="28"/>
      <c r="T182" s="28"/>
      <c r="U182" s="29"/>
      <c r="V182" s="32"/>
      <c r="W182" s="33"/>
    </row>
    <row r="183" spans="2:23" x14ac:dyDescent="0.25">
      <c r="B183" s="25"/>
      <c r="C183" s="80">
        <v>1942722111</v>
      </c>
      <c r="D183" s="83" t="s">
        <v>1986</v>
      </c>
      <c r="E183" s="82">
        <v>7</v>
      </c>
      <c r="F183" s="28"/>
      <c r="G183" s="28"/>
      <c r="H183" s="28"/>
      <c r="I183" s="28" t="s">
        <v>1716</v>
      </c>
      <c r="J183" s="27" t="s">
        <v>1987</v>
      </c>
      <c r="K183" s="29">
        <v>7186808881</v>
      </c>
      <c r="L183" s="30"/>
      <c r="M183" s="28"/>
      <c r="N183" s="28"/>
      <c r="O183" s="29"/>
      <c r="P183" s="31"/>
      <c r="Q183" s="28"/>
      <c r="R183" s="28"/>
      <c r="S183" s="28"/>
      <c r="T183" s="28"/>
      <c r="U183" s="29"/>
      <c r="V183" s="32"/>
      <c r="W183" s="33"/>
    </row>
    <row r="184" spans="2:23" x14ac:dyDescent="0.25">
      <c r="B184" s="25"/>
      <c r="C184" s="80">
        <v>1538691365</v>
      </c>
      <c r="D184" s="83" t="s">
        <v>1988</v>
      </c>
      <c r="E184" s="82">
        <v>9</v>
      </c>
      <c r="F184" s="28"/>
      <c r="G184" s="28"/>
      <c r="H184" s="28"/>
      <c r="I184" s="28" t="s">
        <v>1704</v>
      </c>
      <c r="J184" s="27" t="s">
        <v>69</v>
      </c>
      <c r="K184" s="29">
        <v>7183213262</v>
      </c>
      <c r="L184" s="30"/>
      <c r="M184" s="28"/>
      <c r="N184" s="28"/>
      <c r="O184" s="29"/>
      <c r="P184" s="31"/>
      <c r="Q184" s="28"/>
      <c r="R184" s="28"/>
      <c r="S184" s="28"/>
      <c r="T184" s="28"/>
      <c r="U184" s="29"/>
      <c r="V184" s="32"/>
      <c r="W184" s="33"/>
    </row>
    <row r="185" spans="2:23" x14ac:dyDescent="0.25">
      <c r="B185" s="25"/>
      <c r="C185" s="80">
        <v>1396078127</v>
      </c>
      <c r="D185" s="83" t="s">
        <v>1989</v>
      </c>
      <c r="E185" s="82">
        <v>7</v>
      </c>
      <c r="F185" s="28"/>
      <c r="G185" s="28"/>
      <c r="H185" s="28"/>
      <c r="I185" s="28" t="s">
        <v>1707</v>
      </c>
      <c r="J185" s="27" t="s">
        <v>1990</v>
      </c>
      <c r="K185" s="29">
        <v>6263161488</v>
      </c>
      <c r="L185" s="30"/>
      <c r="M185" s="28"/>
      <c r="N185" s="28"/>
      <c r="O185" s="29"/>
      <c r="P185" s="31"/>
      <c r="Q185" s="28"/>
      <c r="R185" s="28"/>
      <c r="S185" s="28"/>
      <c r="T185" s="28"/>
      <c r="U185" s="29"/>
      <c r="V185" s="32"/>
      <c r="W185" s="33"/>
    </row>
    <row r="186" spans="2:23" x14ac:dyDescent="0.25">
      <c r="B186" s="25"/>
      <c r="C186" s="80">
        <v>1235117979</v>
      </c>
      <c r="D186" s="83" t="s">
        <v>1991</v>
      </c>
      <c r="E186" s="82">
        <v>5</v>
      </c>
      <c r="F186" s="28"/>
      <c r="G186" s="28"/>
      <c r="H186" s="28"/>
      <c r="I186" s="28" t="s">
        <v>1719</v>
      </c>
      <c r="J186" s="27" t="s">
        <v>69</v>
      </c>
      <c r="K186" s="29">
        <v>7186614800</v>
      </c>
      <c r="L186" s="30"/>
      <c r="M186" s="28"/>
      <c r="N186" s="28"/>
      <c r="O186" s="29"/>
      <c r="P186" s="31"/>
      <c r="Q186" s="28"/>
      <c r="R186" s="28"/>
      <c r="S186" s="28"/>
      <c r="T186" s="28"/>
      <c r="U186" s="29"/>
      <c r="V186" s="32"/>
      <c r="W186" s="33"/>
    </row>
    <row r="187" spans="2:23" x14ac:dyDescent="0.25">
      <c r="B187" s="25"/>
      <c r="C187" s="80">
        <v>1821294273</v>
      </c>
      <c r="D187" s="83" t="s">
        <v>1992</v>
      </c>
      <c r="E187" s="82">
        <v>7</v>
      </c>
      <c r="F187" s="28"/>
      <c r="G187" s="28"/>
      <c r="H187" s="28"/>
      <c r="I187" s="28" t="s">
        <v>1719</v>
      </c>
      <c r="J187" s="27" t="s">
        <v>1993</v>
      </c>
      <c r="K187" s="29">
        <v>7188861200</v>
      </c>
      <c r="L187" s="30"/>
      <c r="M187" s="28"/>
      <c r="N187" s="28"/>
      <c r="O187" s="29"/>
      <c r="P187" s="31"/>
      <c r="Q187" s="28"/>
      <c r="R187" s="28"/>
      <c r="S187" s="28"/>
      <c r="T187" s="28"/>
      <c r="U187" s="29"/>
      <c r="V187" s="32"/>
      <c r="W187" s="33"/>
    </row>
    <row r="188" spans="2:23" x14ac:dyDescent="0.25">
      <c r="B188" s="25"/>
      <c r="C188" s="80">
        <v>1053394106</v>
      </c>
      <c r="D188" s="83" t="s">
        <v>1994</v>
      </c>
      <c r="E188" s="82">
        <v>5</v>
      </c>
      <c r="F188" s="28"/>
      <c r="G188" s="28"/>
      <c r="H188" s="28"/>
      <c r="I188" s="28" t="s">
        <v>1707</v>
      </c>
      <c r="J188" s="27" t="s">
        <v>1995</v>
      </c>
      <c r="K188" s="29">
        <v>7182680878</v>
      </c>
      <c r="L188" s="30"/>
      <c r="M188" s="28"/>
      <c r="N188" s="28"/>
      <c r="O188" s="29"/>
      <c r="P188" s="31"/>
      <c r="Q188" s="28"/>
      <c r="R188" s="28"/>
      <c r="S188" s="28"/>
      <c r="T188" s="28"/>
      <c r="U188" s="29"/>
      <c r="V188" s="32"/>
      <c r="W188" s="33"/>
    </row>
    <row r="189" spans="2:23" x14ac:dyDescent="0.25">
      <c r="B189" s="25"/>
      <c r="C189" s="80">
        <v>1316124795</v>
      </c>
      <c r="D189" s="83" t="s">
        <v>1996</v>
      </c>
      <c r="E189" s="82">
        <v>9</v>
      </c>
      <c r="F189" s="28"/>
      <c r="G189" s="28"/>
      <c r="H189" s="28"/>
      <c r="I189" s="28" t="s">
        <v>1719</v>
      </c>
      <c r="J189" s="27" t="s">
        <v>1997</v>
      </c>
      <c r="K189" s="29">
        <v>7188658648</v>
      </c>
      <c r="L189" s="30"/>
      <c r="M189" s="28"/>
      <c r="N189" s="28"/>
      <c r="O189" s="29"/>
      <c r="P189" s="31"/>
      <c r="Q189" s="28"/>
      <c r="R189" s="28"/>
      <c r="S189" s="28"/>
      <c r="T189" s="28"/>
      <c r="U189" s="29"/>
      <c r="V189" s="32"/>
      <c r="W189" s="33"/>
    </row>
    <row r="190" spans="2:23" x14ac:dyDescent="0.25">
      <c r="B190" s="25"/>
      <c r="C190" s="80">
        <v>1194742742</v>
      </c>
      <c r="D190" s="83" t="s">
        <v>1998</v>
      </c>
      <c r="E190" s="82">
        <v>5</v>
      </c>
      <c r="F190" s="28"/>
      <c r="G190" s="28"/>
      <c r="H190" s="28"/>
      <c r="I190" s="28" t="s">
        <v>1719</v>
      </c>
      <c r="J190" s="27" t="s">
        <v>69</v>
      </c>
      <c r="K190" s="29">
        <v>7189395213</v>
      </c>
      <c r="L190" s="30"/>
      <c r="M190" s="28"/>
      <c r="N190" s="28"/>
      <c r="O190" s="29"/>
      <c r="P190" s="31"/>
      <c r="Q190" s="28"/>
      <c r="R190" s="28"/>
      <c r="S190" s="28"/>
      <c r="T190" s="28"/>
      <c r="U190" s="29"/>
      <c r="V190" s="32"/>
      <c r="W190" s="33"/>
    </row>
    <row r="191" spans="2:23" x14ac:dyDescent="0.25">
      <c r="B191" s="25"/>
      <c r="C191" s="80">
        <v>1851456669</v>
      </c>
      <c r="D191" s="83" t="s">
        <v>1999</v>
      </c>
      <c r="E191" s="82">
        <v>5</v>
      </c>
      <c r="F191" s="28"/>
      <c r="G191" s="28"/>
      <c r="H191" s="28"/>
      <c r="I191" s="28" t="s">
        <v>1719</v>
      </c>
      <c r="J191" s="27" t="s">
        <v>2000</v>
      </c>
      <c r="K191" s="29">
        <v>7184630093</v>
      </c>
      <c r="L191" s="30"/>
      <c r="M191" s="28"/>
      <c r="N191" s="28"/>
      <c r="O191" s="29"/>
      <c r="P191" s="31"/>
      <c r="Q191" s="28"/>
      <c r="R191" s="28"/>
      <c r="S191" s="28"/>
      <c r="T191" s="28"/>
      <c r="U191" s="29"/>
      <c r="V191" s="32"/>
      <c r="W191" s="33"/>
    </row>
    <row r="192" spans="2:23" x14ac:dyDescent="0.25">
      <c r="B192" s="25"/>
      <c r="C192" s="80">
        <v>1568607919</v>
      </c>
      <c r="D192" s="83" t="s">
        <v>2001</v>
      </c>
      <c r="E192" s="82">
        <v>7</v>
      </c>
      <c r="F192" s="28"/>
      <c r="G192" s="28"/>
      <c r="H192" s="28"/>
      <c r="I192" s="28" t="s">
        <v>1719</v>
      </c>
      <c r="J192" s="27" t="s">
        <v>2002</v>
      </c>
      <c r="K192" s="29">
        <v>7188867575</v>
      </c>
      <c r="L192" s="30"/>
      <c r="M192" s="28"/>
      <c r="N192" s="28"/>
      <c r="O192" s="29"/>
      <c r="P192" s="31"/>
      <c r="Q192" s="28"/>
      <c r="R192" s="28"/>
      <c r="S192" s="28"/>
      <c r="T192" s="28"/>
      <c r="U192" s="29"/>
      <c r="V192" s="32"/>
      <c r="W192" s="33"/>
    </row>
    <row r="193" spans="2:23" x14ac:dyDescent="0.25">
      <c r="B193" s="25"/>
      <c r="C193" s="80">
        <v>1659353068</v>
      </c>
      <c r="D193" s="83" t="s">
        <v>2003</v>
      </c>
      <c r="E193" s="82">
        <v>9</v>
      </c>
      <c r="F193" s="28"/>
      <c r="G193" s="28"/>
      <c r="H193" s="28"/>
      <c r="I193" s="28" t="s">
        <v>1719</v>
      </c>
      <c r="J193" s="27" t="s">
        <v>69</v>
      </c>
      <c r="K193" s="29">
        <v>7185393648</v>
      </c>
      <c r="L193" s="30"/>
      <c r="M193" s="28"/>
      <c r="N193" s="28"/>
      <c r="O193" s="29"/>
      <c r="P193" s="31"/>
      <c r="Q193" s="28"/>
      <c r="R193" s="28"/>
      <c r="S193" s="28"/>
      <c r="T193" s="28"/>
      <c r="U193" s="29"/>
      <c r="V193" s="32"/>
      <c r="W193" s="33"/>
    </row>
    <row r="194" spans="2:23" x14ac:dyDescent="0.25">
      <c r="B194" s="25"/>
      <c r="C194" s="80">
        <v>1003813676</v>
      </c>
      <c r="D194" s="83" t="s">
        <v>2004</v>
      </c>
      <c r="E194" s="82">
        <v>10</v>
      </c>
      <c r="F194" s="28"/>
      <c r="G194" s="28"/>
      <c r="H194" s="28"/>
      <c r="I194" s="28" t="s">
        <v>1719</v>
      </c>
      <c r="J194" s="27" t="s">
        <v>2005</v>
      </c>
      <c r="K194" s="29">
        <v>7183210558</v>
      </c>
      <c r="L194" s="30"/>
      <c r="M194" s="28"/>
      <c r="N194" s="28"/>
      <c r="O194" s="29"/>
      <c r="P194" s="31"/>
      <c r="Q194" s="28"/>
      <c r="R194" s="28"/>
      <c r="S194" s="28"/>
      <c r="T194" s="28"/>
      <c r="U194" s="29"/>
      <c r="V194" s="32"/>
      <c r="W194" s="33"/>
    </row>
    <row r="195" spans="2:23" x14ac:dyDescent="0.25">
      <c r="B195" s="25"/>
      <c r="C195" s="80">
        <v>1306984810</v>
      </c>
      <c r="D195" s="83" t="s">
        <v>2006</v>
      </c>
      <c r="E195" s="82">
        <v>5</v>
      </c>
      <c r="F195" s="28"/>
      <c r="G195" s="28"/>
      <c r="H195" s="28"/>
      <c r="I195" s="28" t="s">
        <v>1719</v>
      </c>
      <c r="J195" s="27" t="s">
        <v>69</v>
      </c>
      <c r="K195" s="29">
        <v>7183580101</v>
      </c>
      <c r="L195" s="30"/>
      <c r="M195" s="28"/>
      <c r="N195" s="28"/>
      <c r="O195" s="29"/>
      <c r="P195" s="31"/>
      <c r="Q195" s="28"/>
      <c r="R195" s="28"/>
      <c r="S195" s="28"/>
      <c r="T195" s="28"/>
      <c r="U195" s="29"/>
      <c r="V195" s="32"/>
      <c r="W195" s="33"/>
    </row>
    <row r="196" spans="2:23" x14ac:dyDescent="0.25">
      <c r="B196" s="25"/>
      <c r="C196" s="80">
        <v>1962422972</v>
      </c>
      <c r="D196" s="83" t="s">
        <v>2007</v>
      </c>
      <c r="E196" s="82">
        <v>9</v>
      </c>
      <c r="F196" s="28"/>
      <c r="G196" s="28"/>
      <c r="H196" s="28"/>
      <c r="I196" s="28" t="s">
        <v>1719</v>
      </c>
      <c r="J196" s="27" t="s">
        <v>2008</v>
      </c>
      <c r="K196" s="29">
        <v>5164832020</v>
      </c>
      <c r="L196" s="30"/>
      <c r="M196" s="28"/>
      <c r="N196" s="28"/>
      <c r="O196" s="29"/>
      <c r="P196" s="31"/>
      <c r="Q196" s="28"/>
      <c r="R196" s="28"/>
      <c r="S196" s="28"/>
      <c r="T196" s="28"/>
      <c r="U196" s="29"/>
      <c r="V196" s="32"/>
      <c r="W196" s="33"/>
    </row>
    <row r="197" spans="2:23" x14ac:dyDescent="0.25">
      <c r="B197" s="25"/>
      <c r="C197" s="80">
        <v>1033172143</v>
      </c>
      <c r="D197" s="83" t="s">
        <v>2009</v>
      </c>
      <c r="E197" s="82">
        <v>5</v>
      </c>
      <c r="F197" s="28"/>
      <c r="G197" s="28"/>
      <c r="H197" s="28"/>
      <c r="I197" s="28" t="s">
        <v>1719</v>
      </c>
      <c r="J197" s="27" t="s">
        <v>2010</v>
      </c>
      <c r="K197" s="29">
        <v>7187627130</v>
      </c>
      <c r="L197" s="30"/>
      <c r="M197" s="28"/>
      <c r="N197" s="28"/>
      <c r="O197" s="29"/>
      <c r="P197" s="31"/>
      <c r="Q197" s="28"/>
      <c r="R197" s="28"/>
      <c r="S197" s="28"/>
      <c r="T197" s="28"/>
      <c r="U197" s="29"/>
      <c r="V197" s="32"/>
      <c r="W197" s="33"/>
    </row>
    <row r="198" spans="2:23" x14ac:dyDescent="0.25">
      <c r="B198" s="25"/>
      <c r="C198" s="80">
        <v>1205948668</v>
      </c>
      <c r="D198" s="83" t="s">
        <v>2011</v>
      </c>
      <c r="E198" s="82">
        <v>4</v>
      </c>
      <c r="F198" s="28"/>
      <c r="G198" s="28"/>
      <c r="H198" s="28"/>
      <c r="I198" s="28" t="s">
        <v>2012</v>
      </c>
      <c r="J198" s="27" t="s">
        <v>2013</v>
      </c>
      <c r="K198" s="29">
        <v>7184617700</v>
      </c>
      <c r="L198" s="30"/>
      <c r="M198" s="28"/>
      <c r="N198" s="28"/>
      <c r="O198" s="29"/>
      <c r="P198" s="31"/>
      <c r="Q198" s="28"/>
      <c r="R198" s="28"/>
      <c r="S198" s="28"/>
      <c r="T198" s="28"/>
      <c r="U198" s="29"/>
      <c r="V198" s="32"/>
      <c r="W198" s="33"/>
    </row>
    <row r="199" spans="2:23" x14ac:dyDescent="0.25">
      <c r="B199" s="25"/>
      <c r="C199" s="80">
        <v>1467536755</v>
      </c>
      <c r="D199" s="83" t="s">
        <v>2014</v>
      </c>
      <c r="E199" s="82">
        <v>7</v>
      </c>
      <c r="F199" s="28"/>
      <c r="G199" s="28"/>
      <c r="H199" s="28"/>
      <c r="I199" s="28" t="s">
        <v>1719</v>
      </c>
      <c r="J199" s="27" t="s">
        <v>2015</v>
      </c>
      <c r="K199" s="29">
        <v>7183532536</v>
      </c>
      <c r="L199" s="30"/>
      <c r="M199" s="28"/>
      <c r="N199" s="28"/>
      <c r="O199" s="29"/>
      <c r="P199" s="31"/>
      <c r="Q199" s="28"/>
      <c r="R199" s="28"/>
      <c r="S199" s="28"/>
      <c r="T199" s="28"/>
      <c r="U199" s="29"/>
      <c r="V199" s="32"/>
      <c r="W199" s="33"/>
    </row>
    <row r="200" spans="2:23" x14ac:dyDescent="0.25">
      <c r="B200" s="25"/>
      <c r="C200" s="80">
        <v>1013948314</v>
      </c>
      <c r="D200" s="83" t="s">
        <v>2016</v>
      </c>
      <c r="E200" s="82">
        <v>9</v>
      </c>
      <c r="F200" s="28"/>
      <c r="G200" s="28"/>
      <c r="H200" s="28"/>
      <c r="I200" s="28" t="s">
        <v>1719</v>
      </c>
      <c r="J200" s="27" t="s">
        <v>2017</v>
      </c>
      <c r="K200" s="29">
        <v>7186515792</v>
      </c>
      <c r="L200" s="30"/>
      <c r="M200" s="28"/>
      <c r="N200" s="28"/>
      <c r="O200" s="29"/>
      <c r="P200" s="31"/>
      <c r="Q200" s="28"/>
      <c r="R200" s="28"/>
      <c r="S200" s="28"/>
      <c r="T200" s="28"/>
      <c r="U200" s="29"/>
      <c r="V200" s="32"/>
      <c r="W200" s="33"/>
    </row>
    <row r="201" spans="2:23" x14ac:dyDescent="0.25">
      <c r="B201" s="25"/>
      <c r="C201" s="80">
        <v>1053532655</v>
      </c>
      <c r="D201" s="83" t="s">
        <v>2018</v>
      </c>
      <c r="E201" s="82">
        <v>8</v>
      </c>
      <c r="F201" s="28"/>
      <c r="G201" s="28"/>
      <c r="H201" s="28"/>
      <c r="I201" s="28" t="s">
        <v>1707</v>
      </c>
      <c r="J201" s="27" t="s">
        <v>2019</v>
      </c>
      <c r="K201" s="29">
        <v>7188868299</v>
      </c>
      <c r="L201" s="30"/>
      <c r="M201" s="28"/>
      <c r="N201" s="28"/>
      <c r="O201" s="29"/>
      <c r="P201" s="31"/>
      <c r="Q201" s="28"/>
      <c r="R201" s="28"/>
      <c r="S201" s="28"/>
      <c r="T201" s="28"/>
      <c r="U201" s="29"/>
      <c r="V201" s="32"/>
      <c r="W201" s="33"/>
    </row>
    <row r="202" spans="2:23" x14ac:dyDescent="0.25">
      <c r="B202" s="25"/>
      <c r="C202" s="80">
        <v>1871655944</v>
      </c>
      <c r="D202" s="83" t="s">
        <v>2020</v>
      </c>
      <c r="E202" s="82">
        <v>9</v>
      </c>
      <c r="F202" s="28"/>
      <c r="G202" s="28"/>
      <c r="H202" s="28"/>
      <c r="I202" s="28" t="s">
        <v>1719</v>
      </c>
      <c r="J202" s="27" t="s">
        <v>2021</v>
      </c>
      <c r="K202" s="29">
        <v>7183580885</v>
      </c>
      <c r="L202" s="30"/>
      <c r="M202" s="28"/>
      <c r="N202" s="28"/>
      <c r="O202" s="29"/>
      <c r="P202" s="31"/>
      <c r="Q202" s="28"/>
      <c r="R202" s="28"/>
      <c r="S202" s="28"/>
      <c r="T202" s="28"/>
      <c r="U202" s="29"/>
      <c r="V202" s="32"/>
      <c r="W202" s="33"/>
    </row>
    <row r="203" spans="2:23" x14ac:dyDescent="0.25">
      <c r="B203" s="25"/>
      <c r="C203" s="80">
        <v>1427062108</v>
      </c>
      <c r="D203" s="83" t="s">
        <v>2022</v>
      </c>
      <c r="E203" s="82">
        <v>8</v>
      </c>
      <c r="F203" s="28"/>
      <c r="G203" s="28"/>
      <c r="H203" s="28"/>
      <c r="I203" s="28" t="s">
        <v>1704</v>
      </c>
      <c r="J203" s="27" t="s">
        <v>2023</v>
      </c>
      <c r="K203" s="29">
        <v>7188887728</v>
      </c>
      <c r="L203" s="30"/>
      <c r="M203" s="28"/>
      <c r="N203" s="28"/>
      <c r="O203" s="29"/>
      <c r="P203" s="31"/>
      <c r="Q203" s="28"/>
      <c r="R203" s="28"/>
      <c r="S203" s="28"/>
      <c r="T203" s="28"/>
      <c r="U203" s="29"/>
      <c r="V203" s="32"/>
      <c r="W203" s="33"/>
    </row>
    <row r="204" spans="2:23" x14ac:dyDescent="0.25">
      <c r="B204" s="25"/>
      <c r="C204" s="80">
        <v>1215947429</v>
      </c>
      <c r="D204" s="83" t="s">
        <v>2024</v>
      </c>
      <c r="E204" s="82">
        <v>7</v>
      </c>
      <c r="F204" s="28"/>
      <c r="G204" s="28"/>
      <c r="H204" s="28"/>
      <c r="I204" s="28" t="s">
        <v>1719</v>
      </c>
      <c r="J204" s="27" t="s">
        <v>2025</v>
      </c>
      <c r="K204" s="29">
        <v>7189619593</v>
      </c>
      <c r="L204" s="30"/>
      <c r="M204" s="28"/>
      <c r="N204" s="28"/>
      <c r="O204" s="29"/>
      <c r="P204" s="31"/>
      <c r="Q204" s="28"/>
      <c r="R204" s="28"/>
      <c r="S204" s="28"/>
      <c r="T204" s="28"/>
      <c r="U204" s="29"/>
      <c r="V204" s="32"/>
      <c r="W204" s="33"/>
    </row>
    <row r="205" spans="2:23" x14ac:dyDescent="0.25">
      <c r="B205" s="25"/>
      <c r="C205" s="80">
        <v>1265598759</v>
      </c>
      <c r="D205" s="83" t="s">
        <v>2026</v>
      </c>
      <c r="E205" s="82">
        <v>8</v>
      </c>
      <c r="F205" s="28"/>
      <c r="G205" s="28"/>
      <c r="H205" s="28"/>
      <c r="I205" s="28" t="s">
        <v>1704</v>
      </c>
      <c r="J205" s="27" t="s">
        <v>2027</v>
      </c>
      <c r="K205" s="29">
        <v>7184450200</v>
      </c>
      <c r="L205" s="30"/>
      <c r="M205" s="28"/>
      <c r="N205" s="28"/>
      <c r="O205" s="29"/>
      <c r="P205" s="31"/>
      <c r="Q205" s="28"/>
      <c r="R205" s="28"/>
      <c r="S205" s="28"/>
      <c r="T205" s="28"/>
      <c r="U205" s="29"/>
      <c r="V205" s="32"/>
      <c r="W205" s="33"/>
    </row>
    <row r="206" spans="2:23" x14ac:dyDescent="0.25">
      <c r="B206" s="25"/>
      <c r="C206" s="80">
        <v>1316988504</v>
      </c>
      <c r="D206" s="83" t="s">
        <v>2028</v>
      </c>
      <c r="E206" s="82">
        <v>6</v>
      </c>
      <c r="F206" s="28"/>
      <c r="G206" s="28"/>
      <c r="H206" s="28"/>
      <c r="I206" s="28" t="s">
        <v>1719</v>
      </c>
      <c r="J206" s="27" t="s">
        <v>2029</v>
      </c>
      <c r="K206" s="29">
        <v>7187172002</v>
      </c>
      <c r="L206" s="30"/>
      <c r="M206" s="28"/>
      <c r="N206" s="28"/>
      <c r="O206" s="29"/>
      <c r="P206" s="31"/>
      <c r="Q206" s="28"/>
      <c r="R206" s="28"/>
      <c r="S206" s="28"/>
      <c r="T206" s="28"/>
      <c r="U206" s="29"/>
      <c r="V206" s="32"/>
      <c r="W206" s="33"/>
    </row>
    <row r="207" spans="2:23" x14ac:dyDescent="0.25">
      <c r="B207" s="25"/>
      <c r="C207" s="80">
        <v>1578625737</v>
      </c>
      <c r="D207" s="83" t="s">
        <v>2030</v>
      </c>
      <c r="E207" s="82">
        <v>9</v>
      </c>
      <c r="F207" s="28"/>
      <c r="G207" s="28"/>
      <c r="H207" s="28"/>
      <c r="I207" s="28" t="s">
        <v>1707</v>
      </c>
      <c r="J207" s="27" t="s">
        <v>2031</v>
      </c>
      <c r="K207" s="29">
        <v>7183598829</v>
      </c>
      <c r="L207" s="30"/>
      <c r="M207" s="28"/>
      <c r="N207" s="28"/>
      <c r="O207" s="29"/>
      <c r="P207" s="31"/>
      <c r="Q207" s="28"/>
      <c r="R207" s="28"/>
      <c r="S207" s="28"/>
      <c r="T207" s="28"/>
      <c r="U207" s="29"/>
      <c r="V207" s="32"/>
      <c r="W207" s="33"/>
    </row>
    <row r="208" spans="2:23" x14ac:dyDescent="0.25">
      <c r="B208" s="25"/>
      <c r="C208" s="80">
        <v>1770883787</v>
      </c>
      <c r="D208" s="83" t="s">
        <v>2032</v>
      </c>
      <c r="E208" s="82">
        <v>8</v>
      </c>
      <c r="F208" s="28"/>
      <c r="G208" s="28"/>
      <c r="H208" s="28"/>
      <c r="I208" s="28" t="s">
        <v>1719</v>
      </c>
      <c r="J208" s="27" t="s">
        <v>2033</v>
      </c>
      <c r="K208" s="29">
        <v>7188875201</v>
      </c>
      <c r="L208" s="30"/>
      <c r="M208" s="28"/>
      <c r="N208" s="28"/>
      <c r="O208" s="29"/>
      <c r="P208" s="31"/>
      <c r="Q208" s="28"/>
      <c r="R208" s="28"/>
      <c r="S208" s="28"/>
      <c r="T208" s="28"/>
      <c r="U208" s="29"/>
      <c r="V208" s="32"/>
      <c r="W208" s="33"/>
    </row>
    <row r="209" spans="2:23" x14ac:dyDescent="0.25">
      <c r="B209" s="25"/>
      <c r="C209" s="80">
        <v>1801986500</v>
      </c>
      <c r="D209" s="83" t="s">
        <v>2034</v>
      </c>
      <c r="E209" s="82">
        <v>8</v>
      </c>
      <c r="F209" s="28"/>
      <c r="G209" s="28"/>
      <c r="H209" s="28"/>
      <c r="I209" s="28" t="s">
        <v>1719</v>
      </c>
      <c r="J209" s="27" t="s">
        <v>2035</v>
      </c>
      <c r="K209" s="29">
        <v>7183532536</v>
      </c>
      <c r="L209" s="30"/>
      <c r="M209" s="28"/>
      <c r="N209" s="28"/>
      <c r="O209" s="29"/>
      <c r="P209" s="31"/>
      <c r="Q209" s="28"/>
      <c r="R209" s="28"/>
      <c r="S209" s="28"/>
      <c r="T209" s="28"/>
      <c r="U209" s="29"/>
      <c r="V209" s="32"/>
      <c r="W209" s="33"/>
    </row>
    <row r="210" spans="2:23" x14ac:dyDescent="0.25">
      <c r="B210" s="25"/>
      <c r="C210" s="80">
        <v>1942335096</v>
      </c>
      <c r="D210" s="83" t="s">
        <v>2036</v>
      </c>
      <c r="E210" s="82">
        <v>9</v>
      </c>
      <c r="F210" s="28"/>
      <c r="G210" s="28"/>
      <c r="H210" s="28"/>
      <c r="I210" s="28" t="s">
        <v>1719</v>
      </c>
      <c r="J210" s="27" t="s">
        <v>2037</v>
      </c>
      <c r="K210" s="29">
        <v>7188867888</v>
      </c>
      <c r="L210" s="30"/>
      <c r="M210" s="28"/>
      <c r="N210" s="28"/>
      <c r="O210" s="29"/>
      <c r="P210" s="31"/>
      <c r="Q210" s="28"/>
      <c r="R210" s="28"/>
      <c r="S210" s="28"/>
      <c r="T210" s="28"/>
      <c r="U210" s="29"/>
      <c r="V210" s="32"/>
      <c r="W210" s="33"/>
    </row>
    <row r="211" spans="2:23" x14ac:dyDescent="0.25">
      <c r="B211" s="25"/>
      <c r="C211" s="80">
        <v>1477710564</v>
      </c>
      <c r="D211" s="83" t="s">
        <v>2038</v>
      </c>
      <c r="E211" s="82">
        <v>7</v>
      </c>
      <c r="F211" s="28"/>
      <c r="G211" s="28"/>
      <c r="H211" s="28"/>
      <c r="I211" s="28" t="s">
        <v>1704</v>
      </c>
      <c r="J211" s="27" t="s">
        <v>2039</v>
      </c>
      <c r="K211" s="29">
        <v>7183218840</v>
      </c>
      <c r="L211" s="30"/>
      <c r="M211" s="28"/>
      <c r="N211" s="28"/>
      <c r="O211" s="29"/>
      <c r="P211" s="31"/>
      <c r="Q211" s="28"/>
      <c r="R211" s="28"/>
      <c r="S211" s="28"/>
      <c r="T211" s="28"/>
      <c r="U211" s="29"/>
      <c r="V211" s="32"/>
      <c r="W211" s="33"/>
    </row>
    <row r="212" spans="2:23" x14ac:dyDescent="0.25">
      <c r="B212" s="25"/>
      <c r="C212" s="80">
        <v>1942287792</v>
      </c>
      <c r="D212" s="83" t="s">
        <v>2040</v>
      </c>
      <c r="E212" s="82">
        <v>9</v>
      </c>
      <c r="F212" s="28"/>
      <c r="G212" s="28"/>
      <c r="H212" s="28"/>
      <c r="I212" s="28" t="s">
        <v>1719</v>
      </c>
      <c r="J212" s="27" t="s">
        <v>2041</v>
      </c>
      <c r="K212" s="29">
        <v>7184619779</v>
      </c>
      <c r="L212" s="30"/>
      <c r="M212" s="28"/>
      <c r="N212" s="28"/>
      <c r="O212" s="29"/>
      <c r="P212" s="31"/>
      <c r="Q212" s="28"/>
      <c r="R212" s="28"/>
      <c r="S212" s="28"/>
      <c r="T212" s="28"/>
      <c r="U212" s="29"/>
      <c r="V212" s="32"/>
      <c r="W212" s="33"/>
    </row>
    <row r="213" spans="2:23" x14ac:dyDescent="0.25">
      <c r="B213" s="25"/>
      <c r="C213" s="80">
        <v>1326001991</v>
      </c>
      <c r="D213" s="83" t="s">
        <v>2042</v>
      </c>
      <c r="E213" s="82">
        <v>9</v>
      </c>
      <c r="F213" s="28"/>
      <c r="G213" s="28"/>
      <c r="H213" s="28"/>
      <c r="I213" s="28" t="s">
        <v>1719</v>
      </c>
      <c r="J213" s="27" t="s">
        <v>2043</v>
      </c>
      <c r="K213" s="29">
        <v>7188866995</v>
      </c>
      <c r="L213" s="30"/>
      <c r="M213" s="28"/>
      <c r="N213" s="28"/>
      <c r="O213" s="29"/>
      <c r="P213" s="31"/>
      <c r="Q213" s="28"/>
      <c r="R213" s="28"/>
      <c r="S213" s="28"/>
      <c r="T213" s="28"/>
      <c r="U213" s="29"/>
      <c r="V213" s="32"/>
      <c r="W213" s="33"/>
    </row>
    <row r="214" spans="2:23" x14ac:dyDescent="0.25">
      <c r="B214" s="25"/>
      <c r="C214" s="80">
        <v>1821160540</v>
      </c>
      <c r="D214" s="83" t="s">
        <v>2044</v>
      </c>
      <c r="E214" s="82">
        <v>9</v>
      </c>
      <c r="F214" s="28"/>
      <c r="G214" s="28"/>
      <c r="H214" s="28"/>
      <c r="I214" s="28" t="s">
        <v>1719</v>
      </c>
      <c r="J214" s="27" t="s">
        <v>2045</v>
      </c>
      <c r="K214" s="29">
        <v>9172917317</v>
      </c>
      <c r="L214" s="30"/>
      <c r="M214" s="28"/>
      <c r="N214" s="28"/>
      <c r="O214" s="29"/>
      <c r="P214" s="31"/>
      <c r="Q214" s="28"/>
      <c r="R214" s="28"/>
      <c r="S214" s="28"/>
      <c r="T214" s="28"/>
      <c r="U214" s="29"/>
      <c r="V214" s="32"/>
      <c r="W214" s="33"/>
    </row>
    <row r="215" spans="2:23" x14ac:dyDescent="0.25">
      <c r="B215" s="25"/>
      <c r="C215" s="80">
        <v>1447316104</v>
      </c>
      <c r="D215" s="83" t="s">
        <v>2046</v>
      </c>
      <c r="E215" s="82">
        <v>6</v>
      </c>
      <c r="F215" s="28"/>
      <c r="G215" s="28"/>
      <c r="H215" s="28"/>
      <c r="I215" s="28" t="s">
        <v>1704</v>
      </c>
      <c r="J215" s="27" t="s">
        <v>2047</v>
      </c>
      <c r="K215" s="29">
        <v>7184616212</v>
      </c>
      <c r="L215" s="30"/>
      <c r="M215" s="28"/>
      <c r="N215" s="28"/>
      <c r="O215" s="29"/>
      <c r="P215" s="31"/>
      <c r="Q215" s="28"/>
      <c r="R215" s="28"/>
      <c r="S215" s="28"/>
      <c r="T215" s="28"/>
      <c r="U215" s="29"/>
      <c r="V215" s="32"/>
      <c r="W215" s="33"/>
    </row>
    <row r="216" spans="2:23" x14ac:dyDescent="0.25">
      <c r="B216" s="25"/>
      <c r="C216" s="80">
        <v>1841278579</v>
      </c>
      <c r="D216" s="83" t="s">
        <v>2048</v>
      </c>
      <c r="E216" s="82">
        <v>6</v>
      </c>
      <c r="F216" s="28"/>
      <c r="G216" s="28"/>
      <c r="H216" s="28"/>
      <c r="I216" s="28" t="s">
        <v>1719</v>
      </c>
      <c r="J216" s="27" t="s">
        <v>2000</v>
      </c>
      <c r="K216" s="29">
        <v>7184630093</v>
      </c>
      <c r="L216" s="30"/>
      <c r="M216" s="28"/>
      <c r="N216" s="28"/>
      <c r="O216" s="29"/>
      <c r="P216" s="31"/>
      <c r="Q216" s="28"/>
      <c r="R216" s="28"/>
      <c r="S216" s="28"/>
      <c r="T216" s="28"/>
      <c r="U216" s="29"/>
      <c r="V216" s="32"/>
      <c r="W216" s="33"/>
    </row>
    <row r="217" spans="2:23" x14ac:dyDescent="0.25">
      <c r="B217" s="25"/>
      <c r="C217" s="80">
        <v>1871653782</v>
      </c>
      <c r="D217" s="83" t="s">
        <v>2049</v>
      </c>
      <c r="E217" s="82">
        <v>9</v>
      </c>
      <c r="F217" s="28"/>
      <c r="G217" s="28"/>
      <c r="H217" s="28"/>
      <c r="I217" s="28" t="s">
        <v>1704</v>
      </c>
      <c r="J217" s="27" t="s">
        <v>2050</v>
      </c>
      <c r="K217" s="29">
        <v>7184636134</v>
      </c>
      <c r="L217" s="30"/>
      <c r="M217" s="28"/>
      <c r="N217" s="28"/>
      <c r="O217" s="29"/>
      <c r="P217" s="31"/>
      <c r="Q217" s="28"/>
      <c r="R217" s="28"/>
      <c r="S217" s="28"/>
      <c r="T217" s="28"/>
      <c r="U217" s="29"/>
      <c r="V217" s="32"/>
      <c r="W217" s="33"/>
    </row>
    <row r="218" spans="2:23" x14ac:dyDescent="0.25">
      <c r="B218" s="25"/>
      <c r="C218" s="80">
        <v>1295765378</v>
      </c>
      <c r="D218" s="83" t="s">
        <v>2051</v>
      </c>
      <c r="E218" s="82">
        <v>8</v>
      </c>
      <c r="F218" s="28"/>
      <c r="G218" s="28"/>
      <c r="H218" s="28"/>
      <c r="I218" s="28" t="s">
        <v>1719</v>
      </c>
      <c r="J218" s="27" t="s">
        <v>2052</v>
      </c>
      <c r="K218" s="29">
        <v>7183583151</v>
      </c>
      <c r="L218" s="30"/>
      <c r="M218" s="28"/>
      <c r="N218" s="28"/>
      <c r="O218" s="29"/>
      <c r="P218" s="31"/>
      <c r="Q218" s="28"/>
      <c r="R218" s="28"/>
      <c r="S218" s="28"/>
      <c r="T218" s="28"/>
      <c r="U218" s="29"/>
      <c r="V218" s="32"/>
      <c r="W218" s="33"/>
    </row>
    <row r="219" spans="2:23" x14ac:dyDescent="0.25">
      <c r="B219" s="25"/>
      <c r="C219" s="80">
        <v>1548219041</v>
      </c>
      <c r="D219" s="83" t="s">
        <v>2053</v>
      </c>
      <c r="E219" s="82">
        <v>7</v>
      </c>
      <c r="F219" s="28"/>
      <c r="G219" s="28"/>
      <c r="H219" s="28"/>
      <c r="I219" s="28" t="s">
        <v>1719</v>
      </c>
      <c r="J219" s="27" t="s">
        <v>2054</v>
      </c>
      <c r="K219" s="29">
        <v>7184610978</v>
      </c>
      <c r="L219" s="30"/>
      <c r="M219" s="28"/>
      <c r="N219" s="28"/>
      <c r="O219" s="29"/>
      <c r="P219" s="31"/>
      <c r="Q219" s="28"/>
      <c r="R219" s="28"/>
      <c r="S219" s="28"/>
      <c r="T219" s="28"/>
      <c r="U219" s="29"/>
      <c r="V219" s="32"/>
      <c r="W219" s="33"/>
    </row>
    <row r="220" spans="2:23" x14ac:dyDescent="0.25">
      <c r="B220" s="25"/>
      <c r="C220" s="80">
        <v>1851397129</v>
      </c>
      <c r="D220" s="83" t="s">
        <v>2055</v>
      </c>
      <c r="E220" s="82">
        <v>5</v>
      </c>
      <c r="F220" s="28"/>
      <c r="G220" s="28"/>
      <c r="H220" s="28"/>
      <c r="I220" s="28" t="s">
        <v>2012</v>
      </c>
      <c r="J220" s="27" t="s">
        <v>2056</v>
      </c>
      <c r="K220" s="29">
        <v>7185398483</v>
      </c>
      <c r="L220" s="30"/>
      <c r="M220" s="28"/>
      <c r="N220" s="28"/>
      <c r="O220" s="29"/>
      <c r="P220" s="31"/>
      <c r="Q220" s="28"/>
      <c r="R220" s="28"/>
      <c r="S220" s="28"/>
      <c r="T220" s="28"/>
      <c r="U220" s="29"/>
      <c r="V220" s="32"/>
      <c r="W220" s="33"/>
    </row>
    <row r="221" spans="2:23" x14ac:dyDescent="0.25">
      <c r="B221" s="25"/>
      <c r="C221" s="80">
        <v>1346289733</v>
      </c>
      <c r="D221" s="83" t="s">
        <v>2057</v>
      </c>
      <c r="E221" s="82">
        <v>7</v>
      </c>
      <c r="F221" s="28"/>
      <c r="G221" s="28"/>
      <c r="H221" s="28"/>
      <c r="I221" s="28" t="s">
        <v>1719</v>
      </c>
      <c r="J221" s="27" t="s">
        <v>2058</v>
      </c>
      <c r="K221" s="29">
        <v>7183532226</v>
      </c>
      <c r="L221" s="30"/>
      <c r="M221" s="28"/>
      <c r="N221" s="28"/>
      <c r="O221" s="29"/>
      <c r="P221" s="31"/>
      <c r="Q221" s="28"/>
      <c r="R221" s="28"/>
      <c r="S221" s="28"/>
      <c r="T221" s="28"/>
      <c r="U221" s="29"/>
      <c r="V221" s="32"/>
      <c r="W221" s="33"/>
    </row>
    <row r="222" spans="2:23" x14ac:dyDescent="0.25">
      <c r="B222" s="25"/>
      <c r="C222" s="80">
        <v>1962591750</v>
      </c>
      <c r="D222" s="83" t="s">
        <v>2059</v>
      </c>
      <c r="E222" s="82">
        <v>8</v>
      </c>
      <c r="F222" s="28"/>
      <c r="G222" s="28"/>
      <c r="H222" s="28"/>
      <c r="I222" s="28" t="s">
        <v>1719</v>
      </c>
      <c r="J222" s="27" t="s">
        <v>2060</v>
      </c>
      <c r="K222" s="29">
        <v>7189393780</v>
      </c>
      <c r="L222" s="30"/>
      <c r="M222" s="28"/>
      <c r="N222" s="28"/>
      <c r="O222" s="29"/>
      <c r="P222" s="31"/>
      <c r="Q222" s="28"/>
      <c r="R222" s="28"/>
      <c r="S222" s="28"/>
      <c r="T222" s="28"/>
      <c r="U222" s="29"/>
      <c r="V222" s="32"/>
      <c r="W222" s="33"/>
    </row>
    <row r="223" spans="2:23" x14ac:dyDescent="0.25">
      <c r="B223" s="25"/>
      <c r="C223" s="80">
        <v>1134199920</v>
      </c>
      <c r="D223" s="83" t="s">
        <v>2061</v>
      </c>
      <c r="E223" s="82">
        <v>6</v>
      </c>
      <c r="F223" s="28"/>
      <c r="G223" s="28"/>
      <c r="H223" s="28"/>
      <c r="I223" s="28" t="s">
        <v>1719</v>
      </c>
      <c r="J223" s="27" t="s">
        <v>69</v>
      </c>
      <c r="K223" s="29">
        <v>7189398890</v>
      </c>
      <c r="L223" s="30"/>
      <c r="M223" s="28"/>
      <c r="N223" s="28"/>
      <c r="O223" s="29"/>
      <c r="P223" s="31"/>
      <c r="Q223" s="28"/>
      <c r="R223" s="28"/>
      <c r="S223" s="28"/>
      <c r="T223" s="28"/>
      <c r="U223" s="29"/>
      <c r="V223" s="32"/>
      <c r="W223" s="33"/>
    </row>
    <row r="224" spans="2:23" x14ac:dyDescent="0.25">
      <c r="B224" s="25"/>
      <c r="C224" s="80">
        <v>1841261062</v>
      </c>
      <c r="D224" s="83" t="s">
        <v>2062</v>
      </c>
      <c r="E224" s="82">
        <v>8</v>
      </c>
      <c r="F224" s="28"/>
      <c r="G224" s="28"/>
      <c r="H224" s="28"/>
      <c r="I224" s="28" t="s">
        <v>1719</v>
      </c>
      <c r="J224" s="27" t="s">
        <v>2063</v>
      </c>
      <c r="K224" s="29">
        <v>7183586768</v>
      </c>
      <c r="L224" s="30"/>
      <c r="M224" s="28"/>
      <c r="N224" s="28"/>
      <c r="O224" s="29"/>
      <c r="P224" s="31"/>
      <c r="Q224" s="28"/>
      <c r="R224" s="28"/>
      <c r="S224" s="28"/>
      <c r="T224" s="28"/>
      <c r="U224" s="29"/>
      <c r="V224" s="32"/>
      <c r="W224" s="33"/>
    </row>
    <row r="225" spans="2:23" x14ac:dyDescent="0.25">
      <c r="B225" s="25"/>
      <c r="C225" s="80">
        <v>1003868399</v>
      </c>
      <c r="D225" s="83" t="s">
        <v>2064</v>
      </c>
      <c r="E225" s="82">
        <v>10</v>
      </c>
      <c r="F225" s="28"/>
      <c r="G225" s="28"/>
      <c r="H225" s="28"/>
      <c r="I225" s="28" t="s">
        <v>1719</v>
      </c>
      <c r="J225" s="27" t="s">
        <v>69</v>
      </c>
      <c r="K225" s="29">
        <v>7183595780</v>
      </c>
      <c r="L225" s="30"/>
      <c r="M225" s="28"/>
      <c r="N225" s="28"/>
      <c r="O225" s="29"/>
      <c r="P225" s="31"/>
      <c r="Q225" s="28"/>
      <c r="R225" s="28"/>
      <c r="S225" s="28"/>
      <c r="T225" s="28"/>
      <c r="U225" s="29"/>
      <c r="V225" s="32"/>
      <c r="W225" s="33"/>
    </row>
    <row r="226" spans="2:23" x14ac:dyDescent="0.25">
      <c r="B226" s="25"/>
      <c r="C226" s="80">
        <v>1669545166</v>
      </c>
      <c r="D226" s="83" t="s">
        <v>2065</v>
      </c>
      <c r="E226" s="82">
        <v>9</v>
      </c>
      <c r="F226" s="28"/>
      <c r="G226" s="28"/>
      <c r="H226" s="28"/>
      <c r="I226" s="28" t="s">
        <v>1719</v>
      </c>
      <c r="J226" s="27" t="s">
        <v>2066</v>
      </c>
      <c r="K226" s="29">
        <v>7188868998</v>
      </c>
      <c r="L226" s="30"/>
      <c r="M226" s="28"/>
      <c r="N226" s="28"/>
      <c r="O226" s="29"/>
      <c r="P226" s="31"/>
      <c r="Q226" s="28"/>
      <c r="R226" s="28"/>
      <c r="S226" s="28"/>
      <c r="T226" s="28"/>
      <c r="U226" s="29"/>
      <c r="V226" s="32"/>
      <c r="W226" s="33"/>
    </row>
    <row r="227" spans="2:23" x14ac:dyDescent="0.25">
      <c r="B227" s="25"/>
      <c r="C227" s="80">
        <v>1770547630</v>
      </c>
      <c r="D227" s="83" t="s">
        <v>2067</v>
      </c>
      <c r="E227" s="82">
        <v>10</v>
      </c>
      <c r="F227" s="28"/>
      <c r="G227" s="28"/>
      <c r="H227" s="28"/>
      <c r="I227" s="28" t="s">
        <v>1704</v>
      </c>
      <c r="J227" s="27" t="s">
        <v>2068</v>
      </c>
      <c r="K227" s="29">
        <v>7188889700</v>
      </c>
      <c r="L227" s="30"/>
      <c r="M227" s="28"/>
      <c r="N227" s="28"/>
      <c r="O227" s="29"/>
      <c r="P227" s="31"/>
      <c r="Q227" s="28"/>
      <c r="R227" s="28"/>
      <c r="S227" s="28"/>
      <c r="T227" s="28"/>
      <c r="U227" s="29"/>
      <c r="V227" s="32"/>
      <c r="W227" s="33"/>
    </row>
    <row r="228" spans="2:23" x14ac:dyDescent="0.25">
      <c r="B228" s="25"/>
      <c r="C228" s="80">
        <v>1992763916</v>
      </c>
      <c r="D228" s="83" t="s">
        <v>2069</v>
      </c>
      <c r="E228" s="82">
        <v>9</v>
      </c>
      <c r="F228" s="28"/>
      <c r="G228" s="28"/>
      <c r="H228" s="28"/>
      <c r="I228" s="28" t="s">
        <v>1719</v>
      </c>
      <c r="J228" s="27" t="s">
        <v>2070</v>
      </c>
      <c r="K228" s="29">
        <v>7183213522</v>
      </c>
      <c r="L228" s="30"/>
      <c r="M228" s="28"/>
      <c r="N228" s="28"/>
      <c r="O228" s="29"/>
      <c r="P228" s="31"/>
      <c r="Q228" s="28"/>
      <c r="R228" s="28"/>
      <c r="S228" s="28"/>
      <c r="T228" s="28"/>
      <c r="U228" s="29"/>
      <c r="V228" s="32"/>
      <c r="W228" s="33"/>
    </row>
    <row r="229" spans="2:23" x14ac:dyDescent="0.25">
      <c r="B229" s="25"/>
      <c r="C229" s="80">
        <v>1902251804</v>
      </c>
      <c r="D229" s="83" t="s">
        <v>2071</v>
      </c>
      <c r="E229" s="82">
        <v>5</v>
      </c>
      <c r="F229" s="28"/>
      <c r="G229" s="28"/>
      <c r="H229" s="28"/>
      <c r="I229" s="28" t="s">
        <v>1719</v>
      </c>
      <c r="J229" s="27" t="s">
        <v>1962</v>
      </c>
      <c r="K229" s="29">
        <v>7188880722</v>
      </c>
      <c r="L229" s="30"/>
      <c r="M229" s="28"/>
      <c r="N229" s="28"/>
      <c r="O229" s="29"/>
      <c r="P229" s="31"/>
      <c r="Q229" s="28"/>
      <c r="R229" s="28"/>
      <c r="S229" s="28"/>
      <c r="T229" s="28"/>
      <c r="U229" s="29"/>
      <c r="V229" s="32"/>
      <c r="W229" s="33"/>
    </row>
    <row r="230" spans="2:23" x14ac:dyDescent="0.25">
      <c r="B230" s="25"/>
      <c r="C230" s="80">
        <v>1932762051</v>
      </c>
      <c r="D230" s="83" t="s">
        <v>2072</v>
      </c>
      <c r="E230" s="82">
        <v>6</v>
      </c>
      <c r="F230" s="28"/>
      <c r="G230" s="28"/>
      <c r="H230" s="28"/>
      <c r="I230" s="28" t="s">
        <v>1719</v>
      </c>
      <c r="J230" s="27" t="s">
        <v>69</v>
      </c>
      <c r="K230" s="29">
        <v>7189611897</v>
      </c>
      <c r="L230" s="30"/>
      <c r="M230" s="28"/>
      <c r="N230" s="28"/>
      <c r="O230" s="29"/>
      <c r="P230" s="31"/>
      <c r="Q230" s="28"/>
      <c r="R230" s="28"/>
      <c r="S230" s="28"/>
      <c r="T230" s="28"/>
      <c r="U230" s="29"/>
      <c r="V230" s="32"/>
      <c r="W230" s="33"/>
    </row>
    <row r="231" spans="2:23" x14ac:dyDescent="0.25">
      <c r="B231" s="25"/>
      <c r="C231" s="80">
        <v>1174010425</v>
      </c>
      <c r="D231" s="83" t="s">
        <v>2073</v>
      </c>
      <c r="E231" s="82">
        <v>8</v>
      </c>
      <c r="F231" s="28"/>
      <c r="G231" s="28"/>
      <c r="H231" s="28"/>
      <c r="I231" s="28" t="s">
        <v>1707</v>
      </c>
      <c r="J231" s="27" t="s">
        <v>69</v>
      </c>
      <c r="K231" s="29">
        <v>7188861212</v>
      </c>
      <c r="L231" s="30"/>
      <c r="M231" s="28"/>
      <c r="N231" s="28"/>
      <c r="O231" s="29"/>
      <c r="P231" s="31"/>
      <c r="Q231" s="28"/>
      <c r="R231" s="28"/>
      <c r="S231" s="28"/>
      <c r="T231" s="28"/>
      <c r="U231" s="29"/>
      <c r="V231" s="32"/>
      <c r="W231" s="33"/>
    </row>
    <row r="232" spans="2:23" x14ac:dyDescent="0.25">
      <c r="B232" s="25"/>
      <c r="C232" s="80">
        <v>1386163012</v>
      </c>
      <c r="D232" s="83" t="s">
        <v>2074</v>
      </c>
      <c r="E232" s="82">
        <v>7</v>
      </c>
      <c r="F232" s="28"/>
      <c r="G232" s="28"/>
      <c r="H232" s="28"/>
      <c r="I232" s="28" t="s">
        <v>1716</v>
      </c>
      <c r="J232" s="27" t="s">
        <v>2075</v>
      </c>
      <c r="K232" s="29">
        <v>7189611897</v>
      </c>
      <c r="L232" s="30"/>
      <c r="M232" s="28"/>
      <c r="N232" s="28"/>
      <c r="O232" s="29"/>
      <c r="P232" s="31"/>
      <c r="Q232" s="28"/>
      <c r="R232" s="28"/>
      <c r="S232" s="28"/>
      <c r="T232" s="28"/>
      <c r="U232" s="29"/>
      <c r="V232" s="32"/>
      <c r="W232" s="33"/>
    </row>
    <row r="233" spans="2:23" x14ac:dyDescent="0.25">
      <c r="B233" s="25"/>
      <c r="C233" s="80">
        <v>1265706410</v>
      </c>
      <c r="D233" s="83" t="s">
        <v>2076</v>
      </c>
      <c r="E233" s="82">
        <v>8</v>
      </c>
      <c r="F233" s="28"/>
      <c r="G233" s="28"/>
      <c r="H233" s="28"/>
      <c r="I233" s="28" t="s">
        <v>1716</v>
      </c>
      <c r="J233" s="27" t="s">
        <v>2077</v>
      </c>
      <c r="K233" s="29">
        <v>7183344000</v>
      </c>
      <c r="L233" s="30"/>
      <c r="M233" s="28"/>
      <c r="N233" s="28"/>
      <c r="O233" s="29"/>
      <c r="P233" s="31"/>
      <c r="Q233" s="28"/>
      <c r="R233" s="28"/>
      <c r="S233" s="28"/>
      <c r="T233" s="28"/>
      <c r="U233" s="29"/>
      <c r="V233" s="32"/>
      <c r="W233" s="33"/>
    </row>
    <row r="234" spans="2:23" x14ac:dyDescent="0.25">
      <c r="B234" s="25"/>
      <c r="C234" s="80">
        <v>1639449069</v>
      </c>
      <c r="D234" s="83" t="s">
        <v>2078</v>
      </c>
      <c r="E234" s="82">
        <v>6</v>
      </c>
      <c r="F234" s="28"/>
      <c r="G234" s="28"/>
      <c r="H234" s="28"/>
      <c r="I234" s="28" t="s">
        <v>1719</v>
      </c>
      <c r="J234" s="27" t="s">
        <v>69</v>
      </c>
      <c r="K234" s="29">
        <v>3476499131</v>
      </c>
      <c r="L234" s="30"/>
      <c r="M234" s="28"/>
      <c r="N234" s="28"/>
      <c r="O234" s="29"/>
      <c r="P234" s="31"/>
      <c r="Q234" s="28"/>
      <c r="R234" s="28"/>
      <c r="S234" s="28"/>
      <c r="T234" s="28"/>
      <c r="U234" s="29"/>
      <c r="V234" s="32"/>
      <c r="W234" s="33"/>
    </row>
    <row r="235" spans="2:23" x14ac:dyDescent="0.25">
      <c r="B235" s="25"/>
      <c r="C235" s="80">
        <v>1124286034</v>
      </c>
      <c r="D235" s="83" t="s">
        <v>2079</v>
      </c>
      <c r="E235" s="82">
        <v>6</v>
      </c>
      <c r="F235" s="28"/>
      <c r="G235" s="28"/>
      <c r="H235" s="28"/>
      <c r="I235" s="28" t="s">
        <v>1704</v>
      </c>
      <c r="J235" s="27" t="s">
        <v>2080</v>
      </c>
      <c r="K235" s="29">
        <v>7185678808</v>
      </c>
      <c r="L235" s="30"/>
      <c r="M235" s="28"/>
      <c r="N235" s="28"/>
      <c r="O235" s="29"/>
      <c r="P235" s="31"/>
      <c r="Q235" s="28"/>
      <c r="R235" s="28"/>
      <c r="S235" s="28"/>
      <c r="T235" s="28"/>
      <c r="U235" s="29"/>
      <c r="V235" s="32"/>
      <c r="W235" s="33"/>
    </row>
    <row r="236" spans="2:23" x14ac:dyDescent="0.25">
      <c r="B236" s="25"/>
      <c r="C236" s="80">
        <v>1598924805</v>
      </c>
      <c r="D236" s="83" t="s">
        <v>2081</v>
      </c>
      <c r="E236" s="82">
        <v>8</v>
      </c>
      <c r="F236" s="28"/>
      <c r="G236" s="28"/>
      <c r="H236" s="28"/>
      <c r="I236" s="28" t="s">
        <v>1704</v>
      </c>
      <c r="J236" s="27" t="s">
        <v>2082</v>
      </c>
      <c r="K236" s="29">
        <v>7185677888</v>
      </c>
      <c r="L236" s="30"/>
      <c r="M236" s="28"/>
      <c r="N236" s="28"/>
      <c r="O236" s="29"/>
      <c r="P236" s="31"/>
      <c r="Q236" s="28"/>
      <c r="R236" s="28"/>
      <c r="S236" s="28"/>
      <c r="T236" s="28"/>
      <c r="U236" s="29"/>
      <c r="V236" s="32"/>
      <c r="W236" s="33"/>
    </row>
    <row r="237" spans="2:23" x14ac:dyDescent="0.25">
      <c r="B237" s="25"/>
      <c r="C237" s="80">
        <v>1386917680</v>
      </c>
      <c r="D237" s="83" t="s">
        <v>2083</v>
      </c>
      <c r="E237" s="82">
        <v>7</v>
      </c>
      <c r="F237" s="28"/>
      <c r="G237" s="28"/>
      <c r="H237" s="28"/>
      <c r="I237" s="28" t="s">
        <v>2084</v>
      </c>
      <c r="J237" s="27" t="s">
        <v>69</v>
      </c>
      <c r="K237" s="29">
        <v>6314448478</v>
      </c>
      <c r="L237" s="30"/>
      <c r="M237" s="28"/>
      <c r="N237" s="28"/>
      <c r="O237" s="29"/>
      <c r="P237" s="31"/>
      <c r="Q237" s="28"/>
      <c r="R237" s="28"/>
      <c r="S237" s="28"/>
      <c r="T237" s="28"/>
      <c r="U237" s="29"/>
      <c r="V237" s="32"/>
      <c r="W237" s="33"/>
    </row>
    <row r="238" spans="2:23" x14ac:dyDescent="0.25">
      <c r="B238" s="25"/>
      <c r="C238" s="80">
        <v>1477851103</v>
      </c>
      <c r="D238" s="83" t="s">
        <v>2085</v>
      </c>
      <c r="E238" s="82">
        <v>6</v>
      </c>
      <c r="F238" s="28"/>
      <c r="G238" s="28"/>
      <c r="H238" s="28"/>
      <c r="I238" s="28" t="s">
        <v>1707</v>
      </c>
      <c r="J238" s="27" t="s">
        <v>2086</v>
      </c>
      <c r="K238" s="29">
        <v>2129663585</v>
      </c>
      <c r="L238" s="30"/>
      <c r="M238" s="28"/>
      <c r="N238" s="28"/>
      <c r="O238" s="29"/>
      <c r="P238" s="31"/>
      <c r="Q238" s="28"/>
      <c r="R238" s="28"/>
      <c r="S238" s="28"/>
      <c r="T238" s="28"/>
      <c r="U238" s="29"/>
      <c r="V238" s="32"/>
      <c r="W238" s="33"/>
    </row>
    <row r="239" spans="2:23" x14ac:dyDescent="0.25">
      <c r="B239" s="25"/>
      <c r="C239" s="80">
        <v>1992035257</v>
      </c>
      <c r="D239" s="83" t="s">
        <v>2087</v>
      </c>
      <c r="E239" s="82">
        <v>8</v>
      </c>
      <c r="F239" s="28"/>
      <c r="G239" s="28"/>
      <c r="H239" s="28"/>
      <c r="I239" s="28" t="s">
        <v>1719</v>
      </c>
      <c r="J239" s="27" t="s">
        <v>69</v>
      </c>
      <c r="K239" s="29">
        <v>7184397288</v>
      </c>
      <c r="L239" s="30"/>
      <c r="M239" s="28"/>
      <c r="N239" s="28"/>
      <c r="O239" s="29"/>
      <c r="P239" s="31"/>
      <c r="Q239" s="28"/>
      <c r="R239" s="28"/>
      <c r="S239" s="28"/>
      <c r="T239" s="28"/>
      <c r="U239" s="29"/>
      <c r="V239" s="32"/>
      <c r="W239" s="33"/>
    </row>
    <row r="240" spans="2:23" x14ac:dyDescent="0.25">
      <c r="B240" s="25"/>
      <c r="C240" s="80">
        <v>1952750812</v>
      </c>
      <c r="D240" s="83" t="s">
        <v>2088</v>
      </c>
      <c r="E240" s="82">
        <v>0</v>
      </c>
      <c r="F240" s="28"/>
      <c r="G240" s="28"/>
      <c r="H240" s="28"/>
      <c r="I240" s="28" t="s">
        <v>1769</v>
      </c>
      <c r="J240" s="27" t="s">
        <v>69</v>
      </c>
      <c r="K240" s="29">
        <v>7188889700</v>
      </c>
      <c r="L240" s="30"/>
      <c r="M240" s="28"/>
      <c r="N240" s="28"/>
      <c r="O240" s="29"/>
      <c r="P240" s="31"/>
      <c r="Q240" s="28"/>
      <c r="R240" s="28"/>
      <c r="S240" s="28"/>
      <c r="T240" s="28"/>
      <c r="U240" s="29"/>
      <c r="V240" s="32"/>
      <c r="W240" s="33"/>
    </row>
    <row r="241" spans="2:23" x14ac:dyDescent="0.25">
      <c r="B241" s="25"/>
      <c r="C241" s="80">
        <v>1124362348</v>
      </c>
      <c r="D241" s="83" t="s">
        <v>2089</v>
      </c>
      <c r="E241" s="82">
        <v>6</v>
      </c>
      <c r="F241" s="28"/>
      <c r="G241" s="28"/>
      <c r="H241" s="28"/>
      <c r="I241" s="28" t="s">
        <v>1719</v>
      </c>
      <c r="J241" s="27" t="s">
        <v>69</v>
      </c>
      <c r="K241" s="29">
        <v>7186610018</v>
      </c>
      <c r="L241" s="30"/>
      <c r="M241" s="28"/>
      <c r="N241" s="28"/>
      <c r="O241" s="29"/>
      <c r="P241" s="31"/>
      <c r="Q241" s="28"/>
      <c r="R241" s="28"/>
      <c r="S241" s="28"/>
      <c r="T241" s="28"/>
      <c r="U241" s="29"/>
      <c r="V241" s="32"/>
      <c r="W241" s="33"/>
    </row>
    <row r="242" spans="2:23" x14ac:dyDescent="0.25">
      <c r="B242" s="25"/>
      <c r="C242" s="80">
        <v>1730493305</v>
      </c>
      <c r="D242" s="83" t="s">
        <v>2090</v>
      </c>
      <c r="E242" s="82">
        <v>7</v>
      </c>
      <c r="F242" s="28"/>
      <c r="G242" s="28"/>
      <c r="H242" s="28"/>
      <c r="I242" s="28" t="s">
        <v>1716</v>
      </c>
      <c r="J242" s="27" t="s">
        <v>2091</v>
      </c>
      <c r="K242" s="29">
        <v>7188861200</v>
      </c>
      <c r="L242" s="30"/>
      <c r="M242" s="28"/>
      <c r="N242" s="28"/>
      <c r="O242" s="29"/>
      <c r="P242" s="31"/>
      <c r="Q242" s="28"/>
      <c r="R242" s="28"/>
      <c r="S242" s="28"/>
      <c r="T242" s="28"/>
      <c r="U242" s="29"/>
      <c r="V242" s="32"/>
      <c r="W242" s="33"/>
    </row>
    <row r="243" spans="2:23" x14ac:dyDescent="0.25">
      <c r="B243" s="25"/>
      <c r="C243" s="80">
        <v>1427326065</v>
      </c>
      <c r="D243" s="83" t="s">
        <v>2092</v>
      </c>
      <c r="E243" s="82">
        <v>9</v>
      </c>
      <c r="F243" s="28"/>
      <c r="G243" s="28"/>
      <c r="H243" s="28"/>
      <c r="I243" s="28" t="s">
        <v>1719</v>
      </c>
      <c r="J243" s="27" t="s">
        <v>2093</v>
      </c>
      <c r="K243" s="29">
        <v>7183534280</v>
      </c>
      <c r="L243" s="30"/>
      <c r="M243" s="28"/>
      <c r="N243" s="28"/>
      <c r="O243" s="29"/>
      <c r="P243" s="31"/>
      <c r="Q243" s="28"/>
      <c r="R243" s="28"/>
      <c r="S243" s="28"/>
      <c r="T243" s="28"/>
      <c r="U243" s="29"/>
      <c r="V243" s="32"/>
      <c r="W243" s="33"/>
    </row>
    <row r="244" spans="2:23" x14ac:dyDescent="0.25">
      <c r="B244" s="25"/>
      <c r="C244" s="80">
        <v>1821368390</v>
      </c>
      <c r="D244" s="83" t="s">
        <v>2094</v>
      </c>
      <c r="E244" s="82">
        <v>6</v>
      </c>
      <c r="F244" s="28"/>
      <c r="G244" s="28"/>
      <c r="H244" s="28"/>
      <c r="I244" s="28" t="s">
        <v>1719</v>
      </c>
      <c r="J244" s="27" t="s">
        <v>2095</v>
      </c>
      <c r="K244" s="29">
        <v>7189611897</v>
      </c>
      <c r="L244" s="30"/>
      <c r="M244" s="28"/>
      <c r="N244" s="28"/>
      <c r="O244" s="29"/>
      <c r="P244" s="31"/>
      <c r="Q244" s="28"/>
      <c r="R244" s="28"/>
      <c r="S244" s="28"/>
      <c r="T244" s="28"/>
      <c r="U244" s="29"/>
      <c r="V244" s="32"/>
      <c r="W244" s="33"/>
    </row>
    <row r="245" spans="2:23" x14ac:dyDescent="0.25">
      <c r="B245" s="25"/>
      <c r="C245" s="80">
        <v>1750631446</v>
      </c>
      <c r="D245" s="83" t="s">
        <v>2096</v>
      </c>
      <c r="E245" s="82">
        <v>9</v>
      </c>
      <c r="F245" s="28"/>
      <c r="G245" s="28"/>
      <c r="H245" s="28"/>
      <c r="I245" s="28" t="s">
        <v>1719</v>
      </c>
      <c r="J245" s="27" t="s">
        <v>69</v>
      </c>
      <c r="K245" s="29">
        <v>7188861200</v>
      </c>
      <c r="L245" s="30"/>
      <c r="M245" s="28"/>
      <c r="N245" s="28"/>
      <c r="O245" s="29"/>
      <c r="P245" s="31"/>
      <c r="Q245" s="28"/>
      <c r="R245" s="28"/>
      <c r="S245" s="28"/>
      <c r="T245" s="28"/>
      <c r="U245" s="29"/>
      <c r="V245" s="32"/>
      <c r="W245" s="33"/>
    </row>
    <row r="246" spans="2:23" x14ac:dyDescent="0.25">
      <c r="B246" s="25"/>
      <c r="C246" s="80">
        <v>1427324847</v>
      </c>
      <c r="D246" s="83" t="s">
        <v>2097</v>
      </c>
      <c r="E246" s="82">
        <v>9</v>
      </c>
      <c r="F246" s="28"/>
      <c r="G246" s="28"/>
      <c r="H246" s="28"/>
      <c r="I246" s="28" t="s">
        <v>1707</v>
      </c>
      <c r="J246" s="27" t="s">
        <v>2098</v>
      </c>
      <c r="K246" s="29">
        <v>7189613800</v>
      </c>
      <c r="L246" s="30"/>
      <c r="M246" s="28"/>
      <c r="N246" s="28"/>
      <c r="O246" s="29"/>
      <c r="P246" s="31"/>
      <c r="Q246" s="28"/>
      <c r="R246" s="28"/>
      <c r="S246" s="28"/>
      <c r="T246" s="28"/>
      <c r="U246" s="29"/>
      <c r="V246" s="32"/>
      <c r="W246" s="33"/>
    </row>
    <row r="247" spans="2:23" x14ac:dyDescent="0.25">
      <c r="B247" s="25"/>
      <c r="C247" s="80">
        <v>1316022510</v>
      </c>
      <c r="D247" s="83" t="s">
        <v>2099</v>
      </c>
      <c r="E247" s="82">
        <v>6</v>
      </c>
      <c r="F247" s="28"/>
      <c r="G247" s="28"/>
      <c r="H247" s="28"/>
      <c r="I247" s="28" t="s">
        <v>1719</v>
      </c>
      <c r="J247" s="27" t="s">
        <v>69</v>
      </c>
      <c r="K247" s="29">
        <v>7182716188</v>
      </c>
      <c r="L247" s="30"/>
      <c r="M247" s="28"/>
      <c r="N247" s="28"/>
      <c r="O247" s="29"/>
      <c r="P247" s="31"/>
      <c r="Q247" s="28"/>
      <c r="R247" s="28"/>
      <c r="S247" s="28"/>
      <c r="T247" s="28"/>
      <c r="U247" s="29"/>
      <c r="V247" s="32"/>
      <c r="W247" s="33"/>
    </row>
    <row r="248" spans="2:23" x14ac:dyDescent="0.25">
      <c r="B248" s="25"/>
      <c r="C248" s="80">
        <v>1316997729</v>
      </c>
      <c r="D248" s="83" t="s">
        <v>2100</v>
      </c>
      <c r="E248" s="82">
        <v>6</v>
      </c>
      <c r="F248" s="28"/>
      <c r="G248" s="28"/>
      <c r="H248" s="28"/>
      <c r="I248" s="28" t="s">
        <v>1719</v>
      </c>
      <c r="J248" s="27" t="s">
        <v>69</v>
      </c>
      <c r="K248" s="29">
        <v>7188860606</v>
      </c>
      <c r="L248" s="30"/>
      <c r="M248" s="28"/>
      <c r="N248" s="28"/>
      <c r="O248" s="29"/>
      <c r="P248" s="31"/>
      <c r="Q248" s="28"/>
      <c r="R248" s="28"/>
      <c r="S248" s="28"/>
      <c r="T248" s="28"/>
      <c r="U248" s="29"/>
      <c r="V248" s="32"/>
      <c r="W248" s="33"/>
    </row>
    <row r="249" spans="2:23" x14ac:dyDescent="0.25">
      <c r="B249" s="25"/>
      <c r="C249" s="80">
        <v>1780771592</v>
      </c>
      <c r="D249" s="83" t="s">
        <v>2101</v>
      </c>
      <c r="E249" s="82">
        <v>6</v>
      </c>
      <c r="F249" s="28"/>
      <c r="G249" s="28"/>
      <c r="H249" s="28"/>
      <c r="I249" s="28" t="s">
        <v>1719</v>
      </c>
      <c r="J249" s="27" t="s">
        <v>69</v>
      </c>
      <c r="K249" s="29">
        <v>7186995283</v>
      </c>
      <c r="L249" s="30"/>
      <c r="M249" s="28"/>
      <c r="N249" s="28"/>
      <c r="O249" s="29"/>
      <c r="P249" s="31"/>
      <c r="Q249" s="28"/>
      <c r="R249" s="28"/>
      <c r="S249" s="28"/>
      <c r="T249" s="28"/>
      <c r="U249" s="29"/>
      <c r="V249" s="32"/>
      <c r="W249" s="33"/>
    </row>
    <row r="250" spans="2:23" x14ac:dyDescent="0.25">
      <c r="B250" s="25"/>
      <c r="C250" s="80">
        <v>1710991245</v>
      </c>
      <c r="D250" s="83" t="s">
        <v>2102</v>
      </c>
      <c r="E250" s="82">
        <v>6</v>
      </c>
      <c r="F250" s="28"/>
      <c r="G250" s="28"/>
      <c r="H250" s="28"/>
      <c r="I250" s="28" t="s">
        <v>1719</v>
      </c>
      <c r="J250" s="27" t="s">
        <v>2103</v>
      </c>
      <c r="K250" s="29">
        <v>7189619800</v>
      </c>
      <c r="L250" s="30"/>
      <c r="M250" s="28"/>
      <c r="N250" s="28"/>
      <c r="O250" s="29"/>
      <c r="P250" s="31"/>
      <c r="Q250" s="28"/>
      <c r="R250" s="28"/>
      <c r="S250" s="28"/>
      <c r="T250" s="28"/>
      <c r="U250" s="29"/>
      <c r="V250" s="32"/>
      <c r="W250" s="33"/>
    </row>
    <row r="251" spans="2:23" x14ac:dyDescent="0.25">
      <c r="B251" s="25"/>
      <c r="C251" s="80">
        <v>1245321462</v>
      </c>
      <c r="D251" s="83" t="s">
        <v>2104</v>
      </c>
      <c r="E251" s="82">
        <v>7</v>
      </c>
      <c r="F251" s="28"/>
      <c r="G251" s="28"/>
      <c r="H251" s="28"/>
      <c r="I251" s="28" t="s">
        <v>1719</v>
      </c>
      <c r="J251" s="27" t="s">
        <v>2105</v>
      </c>
      <c r="K251" s="29">
        <v>2127141170</v>
      </c>
      <c r="L251" s="30"/>
      <c r="M251" s="28"/>
      <c r="N251" s="28"/>
      <c r="O251" s="29"/>
      <c r="P251" s="31"/>
      <c r="Q251" s="28"/>
      <c r="R251" s="28"/>
      <c r="S251" s="28"/>
      <c r="T251" s="28"/>
      <c r="U251" s="29"/>
      <c r="V251" s="32"/>
      <c r="W251" s="33"/>
    </row>
    <row r="252" spans="2:23" x14ac:dyDescent="0.25">
      <c r="B252" s="25"/>
      <c r="C252" s="80">
        <v>1235533266</v>
      </c>
      <c r="D252" s="83" t="s">
        <v>2106</v>
      </c>
      <c r="E252" s="82">
        <v>8</v>
      </c>
      <c r="F252" s="28"/>
      <c r="G252" s="28"/>
      <c r="H252" s="28"/>
      <c r="I252" s="28" t="s">
        <v>1707</v>
      </c>
      <c r="J252" s="27" t="s">
        <v>69</v>
      </c>
      <c r="K252" s="29">
        <v>7188868718</v>
      </c>
      <c r="L252" s="30"/>
      <c r="M252" s="28"/>
      <c r="N252" s="28"/>
      <c r="O252" s="29"/>
      <c r="P252" s="31"/>
      <c r="Q252" s="28"/>
      <c r="R252" s="28"/>
      <c r="S252" s="28"/>
      <c r="T252" s="28"/>
      <c r="U252" s="29"/>
      <c r="V252" s="32"/>
      <c r="W252" s="33"/>
    </row>
    <row r="253" spans="2:23" x14ac:dyDescent="0.25">
      <c r="B253" s="25"/>
      <c r="C253" s="80">
        <v>1134316938</v>
      </c>
      <c r="D253" s="83" t="s">
        <v>2107</v>
      </c>
      <c r="E253" s="82">
        <v>8</v>
      </c>
      <c r="F253" s="28"/>
      <c r="G253" s="28"/>
      <c r="H253" s="28"/>
      <c r="I253" s="28" t="s">
        <v>1707</v>
      </c>
      <c r="J253" s="27" t="s">
        <v>69</v>
      </c>
      <c r="K253" s="29">
        <v>7188868718</v>
      </c>
      <c r="L253" s="30"/>
      <c r="M253" s="28"/>
      <c r="N253" s="28"/>
      <c r="O253" s="29"/>
      <c r="P253" s="31"/>
      <c r="Q253" s="28"/>
      <c r="R253" s="28"/>
      <c r="S253" s="28"/>
      <c r="T253" s="28"/>
      <c r="U253" s="29"/>
      <c r="V253" s="32"/>
      <c r="W253" s="33"/>
    </row>
    <row r="254" spans="2:23" x14ac:dyDescent="0.25">
      <c r="B254" s="25"/>
      <c r="C254" s="80">
        <v>1275731739</v>
      </c>
      <c r="D254" s="83" t="s">
        <v>2108</v>
      </c>
      <c r="E254" s="82">
        <v>8</v>
      </c>
      <c r="F254" s="28"/>
      <c r="G254" s="28"/>
      <c r="H254" s="28"/>
      <c r="I254" s="28" t="s">
        <v>1704</v>
      </c>
      <c r="J254" s="27" t="s">
        <v>2109</v>
      </c>
      <c r="K254" s="29">
        <v>2127758388</v>
      </c>
      <c r="L254" s="30"/>
      <c r="M254" s="28"/>
      <c r="N254" s="28"/>
      <c r="O254" s="29"/>
      <c r="P254" s="31"/>
      <c r="Q254" s="28"/>
      <c r="R254" s="28"/>
      <c r="S254" s="28"/>
      <c r="T254" s="28"/>
      <c r="U254" s="29"/>
      <c r="V254" s="32"/>
      <c r="W254" s="33"/>
    </row>
    <row r="255" spans="2:23" x14ac:dyDescent="0.25">
      <c r="B255" s="25"/>
      <c r="C255" s="80">
        <v>1588633135</v>
      </c>
      <c r="D255" s="83" t="s">
        <v>2110</v>
      </c>
      <c r="E255" s="82">
        <v>6</v>
      </c>
      <c r="F255" s="28"/>
      <c r="G255" s="28"/>
      <c r="H255" s="28"/>
      <c r="I255" s="28" t="s">
        <v>1888</v>
      </c>
      <c r="J255" s="27" t="s">
        <v>69</v>
      </c>
      <c r="K255" s="29">
        <v>2122635475</v>
      </c>
      <c r="L255" s="30"/>
      <c r="M255" s="28"/>
      <c r="N255" s="28"/>
      <c r="O255" s="29"/>
      <c r="P255" s="31"/>
      <c r="Q255" s="28"/>
      <c r="R255" s="28"/>
      <c r="S255" s="28"/>
      <c r="T255" s="28"/>
      <c r="U255" s="29"/>
      <c r="V255" s="32"/>
      <c r="W255" s="33"/>
    </row>
    <row r="256" spans="2:23" x14ac:dyDescent="0.25">
      <c r="B256" s="25"/>
      <c r="C256" s="80">
        <v>1780623868</v>
      </c>
      <c r="D256" s="83" t="s">
        <v>2111</v>
      </c>
      <c r="E256" s="82">
        <v>8</v>
      </c>
      <c r="F256" s="28"/>
      <c r="G256" s="28"/>
      <c r="H256" s="28"/>
      <c r="I256" s="28" t="s">
        <v>1719</v>
      </c>
      <c r="J256" s="27" t="s">
        <v>69</v>
      </c>
      <c r="K256" s="29">
        <v>2122192322</v>
      </c>
      <c r="L256" s="30"/>
      <c r="M256" s="28"/>
      <c r="N256" s="28"/>
      <c r="O256" s="29"/>
      <c r="P256" s="31"/>
      <c r="Q256" s="28"/>
      <c r="R256" s="28"/>
      <c r="S256" s="28"/>
      <c r="T256" s="28"/>
      <c r="U256" s="29"/>
      <c r="V256" s="32"/>
      <c r="W256" s="33"/>
    </row>
    <row r="257" spans="2:23" x14ac:dyDescent="0.25">
      <c r="B257" s="25"/>
      <c r="C257" s="80">
        <v>1033397187</v>
      </c>
      <c r="D257" s="83" t="s">
        <v>2112</v>
      </c>
      <c r="E257" s="82">
        <v>8</v>
      </c>
      <c r="F257" s="28"/>
      <c r="G257" s="28"/>
      <c r="H257" s="28"/>
      <c r="I257" s="28" t="s">
        <v>1719</v>
      </c>
      <c r="J257" s="27" t="s">
        <v>69</v>
      </c>
      <c r="K257" s="29">
        <v>2122268866</v>
      </c>
      <c r="L257" s="30"/>
      <c r="M257" s="28"/>
      <c r="N257" s="28"/>
      <c r="O257" s="29"/>
      <c r="P257" s="31"/>
      <c r="Q257" s="28"/>
      <c r="R257" s="28"/>
      <c r="S257" s="28"/>
      <c r="T257" s="28"/>
      <c r="U257" s="29"/>
      <c r="V257" s="32"/>
      <c r="W257" s="33"/>
    </row>
    <row r="258" spans="2:23" x14ac:dyDescent="0.25">
      <c r="B258" s="25"/>
      <c r="C258" s="80">
        <v>1942416284</v>
      </c>
      <c r="D258" s="83" t="s">
        <v>2113</v>
      </c>
      <c r="E258" s="82">
        <v>7</v>
      </c>
      <c r="F258" s="28"/>
      <c r="G258" s="28"/>
      <c r="H258" s="28"/>
      <c r="I258" s="28" t="s">
        <v>1769</v>
      </c>
      <c r="J258" s="27" t="s">
        <v>2114</v>
      </c>
      <c r="K258" s="29">
        <v>2129651380</v>
      </c>
      <c r="L258" s="30"/>
      <c r="M258" s="28"/>
      <c r="N258" s="28"/>
      <c r="O258" s="29"/>
      <c r="P258" s="31"/>
      <c r="Q258" s="28"/>
      <c r="R258" s="28"/>
      <c r="S258" s="28"/>
      <c r="T258" s="28"/>
      <c r="U258" s="29"/>
      <c r="V258" s="32"/>
      <c r="W258" s="33"/>
    </row>
    <row r="259" spans="2:23" x14ac:dyDescent="0.25">
      <c r="B259" s="25"/>
      <c r="C259" s="80">
        <v>1063537041</v>
      </c>
      <c r="D259" s="83" t="s">
        <v>2115</v>
      </c>
      <c r="E259" s="82">
        <v>5</v>
      </c>
      <c r="F259" s="28"/>
      <c r="G259" s="28"/>
      <c r="H259" s="28"/>
      <c r="I259" s="28" t="s">
        <v>2012</v>
      </c>
      <c r="J259" s="27" t="s">
        <v>2116</v>
      </c>
      <c r="K259" s="29">
        <v>9147238899</v>
      </c>
      <c r="L259" s="30"/>
      <c r="M259" s="28"/>
      <c r="N259" s="28"/>
      <c r="O259" s="29"/>
      <c r="P259" s="31"/>
      <c r="Q259" s="28"/>
      <c r="R259" s="28"/>
      <c r="S259" s="28"/>
      <c r="T259" s="28"/>
      <c r="U259" s="29"/>
      <c r="V259" s="32"/>
      <c r="W259" s="33"/>
    </row>
    <row r="260" spans="2:23" x14ac:dyDescent="0.25">
      <c r="B260" s="25"/>
      <c r="C260" s="80">
        <v>1992871933</v>
      </c>
      <c r="D260" s="83" t="s">
        <v>2117</v>
      </c>
      <c r="E260" s="82">
        <v>9</v>
      </c>
      <c r="F260" s="28"/>
      <c r="G260" s="28"/>
      <c r="H260" s="28"/>
      <c r="I260" s="28" t="s">
        <v>1719</v>
      </c>
      <c r="J260" s="27" t="s">
        <v>2118</v>
      </c>
      <c r="K260" s="29">
        <v>2129650496</v>
      </c>
      <c r="L260" s="30"/>
      <c r="M260" s="28"/>
      <c r="N260" s="28"/>
      <c r="O260" s="29"/>
      <c r="P260" s="31"/>
      <c r="Q260" s="28"/>
      <c r="R260" s="28"/>
      <c r="S260" s="28"/>
      <c r="T260" s="28"/>
      <c r="U260" s="29"/>
      <c r="V260" s="32"/>
      <c r="W260" s="33"/>
    </row>
    <row r="261" spans="2:23" x14ac:dyDescent="0.25">
      <c r="B261" s="25"/>
      <c r="C261" s="80">
        <v>1740629112</v>
      </c>
      <c r="D261" s="83" t="s">
        <v>2119</v>
      </c>
      <c r="E261" s="82">
        <v>9</v>
      </c>
      <c r="F261" s="28"/>
      <c r="G261" s="28"/>
      <c r="H261" s="28"/>
      <c r="I261" s="28" t="s">
        <v>1719</v>
      </c>
      <c r="J261" s="27" t="s">
        <v>2120</v>
      </c>
      <c r="K261" s="29">
        <v>2122192883</v>
      </c>
      <c r="L261" s="30"/>
      <c r="M261" s="28"/>
      <c r="N261" s="28"/>
      <c r="O261" s="29"/>
      <c r="P261" s="31"/>
      <c r="Q261" s="28"/>
      <c r="R261" s="28"/>
      <c r="S261" s="28"/>
      <c r="T261" s="28"/>
      <c r="U261" s="29"/>
      <c r="V261" s="32"/>
      <c r="W261" s="33"/>
    </row>
    <row r="262" spans="2:23" x14ac:dyDescent="0.25">
      <c r="B262" s="25"/>
      <c r="C262" s="80">
        <v>1619131190</v>
      </c>
      <c r="D262" s="83" t="s">
        <v>2121</v>
      </c>
      <c r="E262" s="82">
        <v>6</v>
      </c>
      <c r="F262" s="28"/>
      <c r="G262" s="28"/>
      <c r="H262" s="28"/>
      <c r="I262" s="28" t="s">
        <v>1719</v>
      </c>
      <c r="J262" s="27" t="s">
        <v>2122</v>
      </c>
      <c r="K262" s="29">
        <v>7183217267</v>
      </c>
      <c r="L262" s="30"/>
      <c r="M262" s="28"/>
      <c r="N262" s="28"/>
      <c r="O262" s="29"/>
      <c r="P262" s="31"/>
      <c r="Q262" s="28"/>
      <c r="R262" s="28"/>
      <c r="S262" s="28"/>
      <c r="T262" s="28"/>
      <c r="U262" s="29"/>
      <c r="V262" s="32"/>
      <c r="W262" s="33"/>
    </row>
    <row r="263" spans="2:23" x14ac:dyDescent="0.25">
      <c r="B263" s="25"/>
      <c r="C263" s="80">
        <v>1518258003</v>
      </c>
      <c r="D263" s="83" t="s">
        <v>2123</v>
      </c>
      <c r="E263" s="82">
        <v>7</v>
      </c>
      <c r="F263" s="28"/>
      <c r="G263" s="28"/>
      <c r="H263" s="28"/>
      <c r="I263" s="28" t="s">
        <v>1719</v>
      </c>
      <c r="J263" s="27" t="s">
        <v>69</v>
      </c>
      <c r="K263" s="29">
        <v>2129650496</v>
      </c>
      <c r="L263" s="30"/>
      <c r="M263" s="28"/>
      <c r="N263" s="28"/>
      <c r="O263" s="29"/>
      <c r="P263" s="31"/>
      <c r="Q263" s="28"/>
      <c r="R263" s="28"/>
      <c r="S263" s="28"/>
      <c r="T263" s="28"/>
      <c r="U263" s="29"/>
      <c r="V263" s="32"/>
      <c r="W263" s="33"/>
    </row>
    <row r="264" spans="2:23" x14ac:dyDescent="0.25">
      <c r="B264" s="25"/>
      <c r="C264" s="80">
        <v>1396917209</v>
      </c>
      <c r="D264" s="83" t="s">
        <v>2124</v>
      </c>
      <c r="E264" s="82">
        <v>9</v>
      </c>
      <c r="F264" s="28"/>
      <c r="G264" s="28"/>
      <c r="H264" s="28"/>
      <c r="I264" s="28" t="s">
        <v>1888</v>
      </c>
      <c r="J264" s="27" t="s">
        <v>2125</v>
      </c>
      <c r="K264" s="29">
        <v>2126088070</v>
      </c>
      <c r="L264" s="30"/>
      <c r="M264" s="28"/>
      <c r="N264" s="28"/>
      <c r="O264" s="29"/>
      <c r="P264" s="31"/>
      <c r="Q264" s="28"/>
      <c r="R264" s="28"/>
      <c r="S264" s="28"/>
      <c r="T264" s="28"/>
      <c r="U264" s="29"/>
      <c r="V264" s="32"/>
      <c r="W264" s="33"/>
    </row>
    <row r="265" spans="2:23" x14ac:dyDescent="0.25">
      <c r="B265" s="25"/>
      <c r="C265" s="80">
        <v>1215331152</v>
      </c>
      <c r="D265" s="83" t="s">
        <v>2126</v>
      </c>
      <c r="E265" s="82">
        <v>7</v>
      </c>
      <c r="F265" s="28"/>
      <c r="G265" s="28"/>
      <c r="H265" s="28"/>
      <c r="I265" s="28" t="s">
        <v>1769</v>
      </c>
      <c r="J265" s="27" t="s">
        <v>2127</v>
      </c>
      <c r="K265" s="29">
        <v>2129651380</v>
      </c>
      <c r="L265" s="30"/>
      <c r="M265" s="28"/>
      <c r="N265" s="28"/>
      <c r="O265" s="29"/>
      <c r="P265" s="31"/>
      <c r="Q265" s="28"/>
      <c r="R265" s="28"/>
      <c r="S265" s="28"/>
      <c r="T265" s="28"/>
      <c r="U265" s="29"/>
      <c r="V265" s="32"/>
      <c r="W265" s="33"/>
    </row>
    <row r="266" spans="2:23" x14ac:dyDescent="0.25">
      <c r="B266" s="25"/>
      <c r="C266" s="80">
        <v>1518380559</v>
      </c>
      <c r="D266" s="83" t="s">
        <v>2128</v>
      </c>
      <c r="E266" s="82">
        <v>7</v>
      </c>
      <c r="F266" s="28"/>
      <c r="G266" s="28"/>
      <c r="H266" s="28"/>
      <c r="I266" s="28" t="s">
        <v>1716</v>
      </c>
      <c r="J266" s="27" t="s">
        <v>2129</v>
      </c>
      <c r="K266" s="29">
        <v>2129650496</v>
      </c>
      <c r="L266" s="30"/>
      <c r="M266" s="28"/>
      <c r="N266" s="28"/>
      <c r="O266" s="29"/>
      <c r="P266" s="31"/>
      <c r="Q266" s="28"/>
      <c r="R266" s="28"/>
      <c r="S266" s="28"/>
      <c r="T266" s="28"/>
      <c r="U266" s="29"/>
      <c r="V266" s="32"/>
      <c r="W266" s="33"/>
    </row>
    <row r="267" spans="2:23" x14ac:dyDescent="0.25">
      <c r="B267" s="25"/>
      <c r="C267" s="80">
        <v>1124790605</v>
      </c>
      <c r="D267" s="83" t="s">
        <v>2130</v>
      </c>
      <c r="E267" s="82">
        <v>8</v>
      </c>
      <c r="F267" s="28"/>
      <c r="G267" s="28"/>
      <c r="H267" s="28"/>
      <c r="I267" s="28" t="s">
        <v>1716</v>
      </c>
      <c r="J267" s="27" t="s">
        <v>69</v>
      </c>
      <c r="K267" s="29">
        <v>2129668216</v>
      </c>
      <c r="L267" s="30"/>
      <c r="M267" s="28"/>
      <c r="N267" s="28"/>
      <c r="O267" s="29"/>
      <c r="P267" s="31"/>
      <c r="Q267" s="28"/>
      <c r="R267" s="28"/>
      <c r="S267" s="28"/>
      <c r="T267" s="28"/>
      <c r="U267" s="29"/>
      <c r="V267" s="32"/>
      <c r="W267" s="33"/>
    </row>
    <row r="268" spans="2:23" x14ac:dyDescent="0.25">
      <c r="B268" s="25"/>
      <c r="C268" s="80">
        <v>1144626508</v>
      </c>
      <c r="D268" s="83" t="s">
        <v>2131</v>
      </c>
      <c r="E268" s="82">
        <v>4</v>
      </c>
      <c r="F268" s="28"/>
      <c r="G268" s="28"/>
      <c r="H268" s="28"/>
      <c r="I268" s="28" t="s">
        <v>1716</v>
      </c>
      <c r="J268" s="27" t="s">
        <v>69</v>
      </c>
      <c r="K268" s="29">
        <v>7186331729</v>
      </c>
      <c r="L268" s="30"/>
      <c r="M268" s="28"/>
      <c r="N268" s="28"/>
      <c r="O268" s="29"/>
      <c r="P268" s="31"/>
      <c r="Q268" s="28"/>
      <c r="R268" s="28"/>
      <c r="S268" s="28"/>
      <c r="T268" s="28"/>
      <c r="U268" s="29"/>
      <c r="V268" s="32"/>
      <c r="W268" s="33"/>
    </row>
    <row r="269" spans="2:23" x14ac:dyDescent="0.25">
      <c r="B269" s="25"/>
      <c r="C269" s="80">
        <v>1467032250</v>
      </c>
      <c r="D269" s="83" t="s">
        <v>2132</v>
      </c>
      <c r="E269" s="82">
        <v>9</v>
      </c>
      <c r="F269" s="28"/>
      <c r="G269" s="28"/>
      <c r="H269" s="28"/>
      <c r="I269" s="28" t="s">
        <v>1716</v>
      </c>
      <c r="J269" s="27" t="s">
        <v>69</v>
      </c>
      <c r="K269" s="29">
        <v>2124314309</v>
      </c>
      <c r="L269" s="30"/>
      <c r="M269" s="28"/>
      <c r="N269" s="28"/>
      <c r="O269" s="29"/>
      <c r="P269" s="31"/>
      <c r="Q269" s="28"/>
      <c r="R269" s="28"/>
      <c r="S269" s="28"/>
      <c r="T269" s="28"/>
      <c r="U269" s="29"/>
      <c r="V269" s="32"/>
      <c r="W269" s="33"/>
    </row>
    <row r="270" spans="2:23" x14ac:dyDescent="0.25">
      <c r="B270" s="25"/>
      <c r="C270" s="80">
        <v>1639214489</v>
      </c>
      <c r="D270" s="83" t="s">
        <v>2133</v>
      </c>
      <c r="E270" s="82">
        <v>9</v>
      </c>
      <c r="F270" s="28"/>
      <c r="G270" s="28"/>
      <c r="H270" s="28"/>
      <c r="I270" s="28" t="s">
        <v>1704</v>
      </c>
      <c r="J270" s="27" t="s">
        <v>69</v>
      </c>
      <c r="K270" s="29">
        <v>2122748848</v>
      </c>
      <c r="L270" s="30"/>
      <c r="M270" s="28"/>
      <c r="N270" s="28"/>
      <c r="O270" s="29"/>
      <c r="P270" s="31"/>
      <c r="Q270" s="28"/>
      <c r="R270" s="28"/>
      <c r="S270" s="28"/>
      <c r="T270" s="28"/>
      <c r="U270" s="29"/>
      <c r="V270" s="32"/>
      <c r="W270" s="33"/>
    </row>
    <row r="271" spans="2:23" x14ac:dyDescent="0.25">
      <c r="B271" s="25"/>
      <c r="C271" s="80">
        <v>1831253244</v>
      </c>
      <c r="D271" s="83" t="s">
        <v>2134</v>
      </c>
      <c r="E271" s="82">
        <v>7</v>
      </c>
      <c r="F271" s="28"/>
      <c r="G271" s="28"/>
      <c r="H271" s="28"/>
      <c r="I271" s="28" t="s">
        <v>1719</v>
      </c>
      <c r="J271" s="27" t="s">
        <v>2135</v>
      </c>
      <c r="K271" s="29">
        <v>2122748663</v>
      </c>
      <c r="L271" s="30"/>
      <c r="M271" s="28"/>
      <c r="N271" s="28"/>
      <c r="O271" s="29"/>
      <c r="P271" s="31"/>
      <c r="Q271" s="28"/>
      <c r="R271" s="28"/>
      <c r="S271" s="28"/>
      <c r="T271" s="28"/>
      <c r="U271" s="29"/>
      <c r="V271" s="32"/>
      <c r="W271" s="33"/>
    </row>
    <row r="272" spans="2:23" x14ac:dyDescent="0.25">
      <c r="B272" s="25"/>
      <c r="C272" s="80">
        <v>1124082011</v>
      </c>
      <c r="D272" s="83" t="s">
        <v>2136</v>
      </c>
      <c r="E272" s="82">
        <v>3</v>
      </c>
      <c r="F272" s="28"/>
      <c r="G272" s="28"/>
      <c r="H272" s="28"/>
      <c r="I272" s="28" t="s">
        <v>1719</v>
      </c>
      <c r="J272" s="27" t="s">
        <v>2137</v>
      </c>
      <c r="K272" s="29">
        <v>2123438290</v>
      </c>
      <c r="L272" s="30"/>
      <c r="M272" s="28"/>
      <c r="N272" s="28"/>
      <c r="O272" s="29"/>
      <c r="P272" s="31"/>
      <c r="Q272" s="28"/>
      <c r="R272" s="28"/>
      <c r="S272" s="28"/>
      <c r="T272" s="28"/>
      <c r="U272" s="29"/>
      <c r="V272" s="32"/>
      <c r="W272" s="33"/>
    </row>
    <row r="273" spans="2:23" x14ac:dyDescent="0.25">
      <c r="B273" s="25"/>
      <c r="C273" s="80">
        <v>1144208794</v>
      </c>
      <c r="D273" s="83" t="s">
        <v>2138</v>
      </c>
      <c r="E273" s="82">
        <v>6</v>
      </c>
      <c r="F273" s="28"/>
      <c r="G273" s="28"/>
      <c r="H273" s="28"/>
      <c r="I273" s="28" t="s">
        <v>1704</v>
      </c>
      <c r="J273" s="27" t="s">
        <v>2139</v>
      </c>
      <c r="K273" s="29">
        <v>2126041800</v>
      </c>
      <c r="L273" s="30"/>
      <c r="M273" s="28"/>
      <c r="N273" s="28"/>
      <c r="O273" s="29"/>
      <c r="P273" s="31"/>
      <c r="Q273" s="28"/>
      <c r="R273" s="28"/>
      <c r="S273" s="28"/>
      <c r="T273" s="28"/>
      <c r="U273" s="29"/>
      <c r="V273" s="32"/>
      <c r="W273" s="33"/>
    </row>
    <row r="274" spans="2:23" x14ac:dyDescent="0.25">
      <c r="B274" s="25"/>
      <c r="C274" s="80">
        <v>1780772947</v>
      </c>
      <c r="D274" s="83" t="s">
        <v>2140</v>
      </c>
      <c r="E274" s="82">
        <v>9</v>
      </c>
      <c r="F274" s="28"/>
      <c r="G274" s="28"/>
      <c r="H274" s="28"/>
      <c r="I274" s="28" t="s">
        <v>1719</v>
      </c>
      <c r="J274" s="27" t="s">
        <v>2141</v>
      </c>
      <c r="K274" s="29">
        <v>2122269717</v>
      </c>
      <c r="L274" s="30"/>
      <c r="M274" s="28"/>
      <c r="N274" s="28"/>
      <c r="O274" s="29"/>
      <c r="P274" s="31"/>
      <c r="Q274" s="28"/>
      <c r="R274" s="28"/>
      <c r="S274" s="28"/>
      <c r="T274" s="28"/>
      <c r="U274" s="29"/>
      <c r="V274" s="32"/>
      <c r="W274" s="33"/>
    </row>
    <row r="275" spans="2:23" x14ac:dyDescent="0.25">
      <c r="B275" s="25"/>
      <c r="C275" s="80">
        <v>1730284308</v>
      </c>
      <c r="D275" s="83" t="s">
        <v>2142</v>
      </c>
      <c r="E275" s="82">
        <v>10</v>
      </c>
      <c r="F275" s="28"/>
      <c r="G275" s="28"/>
      <c r="H275" s="28"/>
      <c r="I275" s="28" t="s">
        <v>1719</v>
      </c>
      <c r="J275" s="27" t="s">
        <v>2143</v>
      </c>
      <c r="K275" s="29">
        <v>2127916968</v>
      </c>
      <c r="L275" s="30"/>
      <c r="M275" s="28"/>
      <c r="N275" s="28"/>
      <c r="O275" s="29"/>
      <c r="P275" s="31"/>
      <c r="Q275" s="28"/>
      <c r="R275" s="28"/>
      <c r="S275" s="28"/>
      <c r="T275" s="28"/>
      <c r="U275" s="29"/>
      <c r="V275" s="32"/>
      <c r="W275" s="33"/>
    </row>
    <row r="276" spans="2:23" x14ac:dyDescent="0.25">
      <c r="B276" s="25"/>
      <c r="C276" s="80">
        <v>1629020151</v>
      </c>
      <c r="D276" s="83" t="s">
        <v>2144</v>
      </c>
      <c r="E276" s="82">
        <v>10</v>
      </c>
      <c r="F276" s="28"/>
      <c r="G276" s="28"/>
      <c r="H276" s="28"/>
      <c r="I276" s="28" t="s">
        <v>1704</v>
      </c>
      <c r="J276" s="27" t="s">
        <v>69</v>
      </c>
      <c r="K276" s="29">
        <v>2129410988</v>
      </c>
      <c r="L276" s="30"/>
      <c r="M276" s="28"/>
      <c r="N276" s="28"/>
      <c r="O276" s="29"/>
      <c r="P276" s="31"/>
      <c r="Q276" s="28"/>
      <c r="R276" s="28"/>
      <c r="S276" s="28"/>
      <c r="T276" s="28"/>
      <c r="U276" s="29"/>
      <c r="V276" s="32"/>
      <c r="W276" s="33"/>
    </row>
    <row r="277" spans="2:23" x14ac:dyDescent="0.25">
      <c r="B277" s="25"/>
      <c r="C277" s="80">
        <v>1285655696</v>
      </c>
      <c r="D277" s="83" t="s">
        <v>2145</v>
      </c>
      <c r="E277" s="82">
        <v>9</v>
      </c>
      <c r="F277" s="28"/>
      <c r="G277" s="28"/>
      <c r="H277" s="28"/>
      <c r="I277" s="28" t="s">
        <v>1719</v>
      </c>
      <c r="J277" s="27" t="s">
        <v>2146</v>
      </c>
      <c r="K277" s="29">
        <v>2124234145</v>
      </c>
      <c r="L277" s="30"/>
      <c r="M277" s="28"/>
      <c r="N277" s="28"/>
      <c r="O277" s="29"/>
      <c r="P277" s="31"/>
      <c r="Q277" s="28"/>
      <c r="R277" s="28"/>
      <c r="S277" s="28"/>
      <c r="T277" s="28"/>
      <c r="U277" s="29"/>
      <c r="V277" s="32"/>
      <c r="W277" s="33"/>
    </row>
    <row r="278" spans="2:23" x14ac:dyDescent="0.25">
      <c r="B278" s="25"/>
      <c r="C278" s="80">
        <v>1417912031</v>
      </c>
      <c r="D278" s="83" t="s">
        <v>2147</v>
      </c>
      <c r="E278" s="82">
        <v>7</v>
      </c>
      <c r="F278" s="28"/>
      <c r="G278" s="28"/>
      <c r="H278" s="28"/>
      <c r="I278" s="28" t="s">
        <v>1719</v>
      </c>
      <c r="J278" s="27" t="s">
        <v>2148</v>
      </c>
      <c r="K278" s="29">
        <v>2123432536</v>
      </c>
      <c r="L278" s="30"/>
      <c r="M278" s="28"/>
      <c r="N278" s="28"/>
      <c r="O278" s="29"/>
      <c r="P278" s="31"/>
      <c r="Q278" s="28"/>
      <c r="R278" s="28"/>
      <c r="S278" s="28"/>
      <c r="T278" s="28"/>
      <c r="U278" s="29"/>
      <c r="V278" s="32"/>
      <c r="W278" s="33"/>
    </row>
    <row r="279" spans="2:23" x14ac:dyDescent="0.25">
      <c r="B279" s="25"/>
      <c r="C279" s="80">
        <v>1821053299</v>
      </c>
      <c r="D279" s="83" t="s">
        <v>2149</v>
      </c>
      <c r="E279" s="82">
        <v>6</v>
      </c>
      <c r="F279" s="28"/>
      <c r="G279" s="28"/>
      <c r="H279" s="28"/>
      <c r="I279" s="28" t="s">
        <v>1719</v>
      </c>
      <c r="J279" s="27" t="s">
        <v>2150</v>
      </c>
      <c r="K279" s="29">
        <v>2124065526</v>
      </c>
      <c r="L279" s="30"/>
      <c r="M279" s="28"/>
      <c r="N279" s="28"/>
      <c r="O279" s="29"/>
      <c r="P279" s="31"/>
      <c r="Q279" s="28"/>
      <c r="R279" s="28"/>
      <c r="S279" s="28"/>
      <c r="T279" s="28"/>
      <c r="U279" s="29"/>
      <c r="V279" s="32"/>
      <c r="W279" s="33"/>
    </row>
    <row r="280" spans="2:23" x14ac:dyDescent="0.25">
      <c r="B280" s="25"/>
      <c r="C280" s="80">
        <v>1982670634</v>
      </c>
      <c r="D280" s="83" t="s">
        <v>2151</v>
      </c>
      <c r="E280" s="82">
        <v>6</v>
      </c>
      <c r="F280" s="28"/>
      <c r="G280" s="28"/>
      <c r="H280" s="28"/>
      <c r="I280" s="28" t="s">
        <v>1707</v>
      </c>
      <c r="J280" s="27" t="s">
        <v>69</v>
      </c>
      <c r="K280" s="29">
        <v>2129663887</v>
      </c>
      <c r="L280" s="30"/>
      <c r="M280" s="28"/>
      <c r="N280" s="28"/>
      <c r="O280" s="29"/>
      <c r="P280" s="31"/>
      <c r="Q280" s="28"/>
      <c r="R280" s="28"/>
      <c r="S280" s="28"/>
      <c r="T280" s="28"/>
      <c r="U280" s="29"/>
      <c r="V280" s="32"/>
      <c r="W280" s="33"/>
    </row>
    <row r="281" spans="2:23" x14ac:dyDescent="0.25">
      <c r="B281" s="25"/>
      <c r="C281" s="80">
        <v>1497837090</v>
      </c>
      <c r="D281" s="83" t="s">
        <v>2152</v>
      </c>
      <c r="E281" s="82">
        <v>9</v>
      </c>
      <c r="F281" s="28"/>
      <c r="G281" s="28"/>
      <c r="H281" s="28"/>
      <c r="I281" s="28" t="s">
        <v>1719</v>
      </c>
      <c r="J281" s="27" t="s">
        <v>2153</v>
      </c>
      <c r="K281" s="29">
        <v>2127962828</v>
      </c>
      <c r="L281" s="30"/>
      <c r="M281" s="28"/>
      <c r="N281" s="28"/>
      <c r="O281" s="29"/>
      <c r="P281" s="31"/>
      <c r="Q281" s="28"/>
      <c r="R281" s="28"/>
      <c r="S281" s="28"/>
      <c r="T281" s="28"/>
      <c r="U281" s="29"/>
      <c r="V281" s="32"/>
      <c r="W281" s="33"/>
    </row>
    <row r="282" spans="2:23" x14ac:dyDescent="0.25">
      <c r="B282" s="25"/>
      <c r="C282" s="80">
        <v>1255341723</v>
      </c>
      <c r="D282" s="83" t="s">
        <v>2154</v>
      </c>
      <c r="E282" s="82">
        <v>10</v>
      </c>
      <c r="F282" s="28"/>
      <c r="G282" s="28"/>
      <c r="H282" s="28"/>
      <c r="I282" s="28" t="s">
        <v>1704</v>
      </c>
      <c r="J282" s="27" t="s">
        <v>2155</v>
      </c>
      <c r="K282" s="29">
        <v>2129417856</v>
      </c>
      <c r="L282" s="30"/>
      <c r="M282" s="28"/>
      <c r="N282" s="28"/>
      <c r="O282" s="29"/>
      <c r="P282" s="31"/>
      <c r="Q282" s="28"/>
      <c r="R282" s="28"/>
      <c r="S282" s="28"/>
      <c r="T282" s="28"/>
      <c r="U282" s="29"/>
      <c r="V282" s="32"/>
      <c r="W282" s="33"/>
    </row>
    <row r="283" spans="2:23" x14ac:dyDescent="0.25">
      <c r="B283" s="25"/>
      <c r="C283" s="80">
        <v>1275506438</v>
      </c>
      <c r="D283" s="83" t="s">
        <v>2156</v>
      </c>
      <c r="E283" s="82">
        <v>4</v>
      </c>
      <c r="F283" s="28"/>
      <c r="G283" s="28"/>
      <c r="H283" s="28"/>
      <c r="I283" s="28" t="s">
        <v>1888</v>
      </c>
      <c r="J283" s="27" t="s">
        <v>2157</v>
      </c>
      <c r="K283" s="29">
        <v>2127942117</v>
      </c>
      <c r="L283" s="30"/>
      <c r="M283" s="28"/>
      <c r="N283" s="28"/>
      <c r="O283" s="29"/>
      <c r="P283" s="31"/>
      <c r="Q283" s="28"/>
      <c r="R283" s="28"/>
      <c r="S283" s="28"/>
      <c r="T283" s="28"/>
      <c r="U283" s="29"/>
      <c r="V283" s="32"/>
      <c r="W283" s="33"/>
    </row>
    <row r="284" spans="2:23" x14ac:dyDescent="0.25">
      <c r="B284" s="25"/>
      <c r="C284" s="80">
        <v>1497847578</v>
      </c>
      <c r="D284" s="83" t="s">
        <v>2158</v>
      </c>
      <c r="E284" s="82">
        <v>7</v>
      </c>
      <c r="F284" s="28"/>
      <c r="G284" s="28"/>
      <c r="H284" s="28"/>
      <c r="I284" s="28" t="s">
        <v>1707</v>
      </c>
      <c r="J284" s="27" t="s">
        <v>2159</v>
      </c>
      <c r="K284" s="29">
        <v>2129669889</v>
      </c>
      <c r="L284" s="30"/>
      <c r="M284" s="28"/>
      <c r="N284" s="28"/>
      <c r="O284" s="29"/>
      <c r="P284" s="31"/>
      <c r="Q284" s="28"/>
      <c r="R284" s="28"/>
      <c r="S284" s="28"/>
      <c r="T284" s="28"/>
      <c r="U284" s="29"/>
      <c r="V284" s="32"/>
      <c r="W284" s="33"/>
    </row>
    <row r="285" spans="2:23" x14ac:dyDescent="0.25">
      <c r="B285" s="25"/>
      <c r="C285" s="80">
        <v>1417030917</v>
      </c>
      <c r="D285" s="83" t="s">
        <v>2160</v>
      </c>
      <c r="E285" s="82">
        <v>7</v>
      </c>
      <c r="F285" s="28"/>
      <c r="G285" s="28"/>
      <c r="H285" s="28"/>
      <c r="I285" s="28" t="s">
        <v>1704</v>
      </c>
      <c r="J285" s="27" t="s">
        <v>2161</v>
      </c>
      <c r="K285" s="29">
        <v>2126932100</v>
      </c>
      <c r="L285" s="30"/>
      <c r="M285" s="28"/>
      <c r="N285" s="28"/>
      <c r="O285" s="29"/>
      <c r="P285" s="31"/>
      <c r="Q285" s="28"/>
      <c r="R285" s="28"/>
      <c r="S285" s="28"/>
      <c r="T285" s="28"/>
      <c r="U285" s="29"/>
      <c r="V285" s="32"/>
      <c r="W285" s="33"/>
    </row>
    <row r="286" spans="2:23" x14ac:dyDescent="0.25">
      <c r="B286" s="25"/>
      <c r="C286" s="80">
        <v>1861456196</v>
      </c>
      <c r="D286" s="83" t="s">
        <v>2162</v>
      </c>
      <c r="E286" s="82">
        <v>7</v>
      </c>
      <c r="F286" s="28"/>
      <c r="G286" s="28"/>
      <c r="H286" s="28"/>
      <c r="I286" s="28" t="s">
        <v>1719</v>
      </c>
      <c r="J286" s="27" t="s">
        <v>2163</v>
      </c>
      <c r="K286" s="29">
        <v>2123439716</v>
      </c>
      <c r="L286" s="30"/>
      <c r="M286" s="28"/>
      <c r="N286" s="28"/>
      <c r="O286" s="29"/>
      <c r="P286" s="31"/>
      <c r="Q286" s="28"/>
      <c r="R286" s="28"/>
      <c r="S286" s="28"/>
      <c r="T286" s="28"/>
      <c r="U286" s="29"/>
      <c r="V286" s="32"/>
      <c r="W286" s="33"/>
    </row>
    <row r="287" spans="2:23" x14ac:dyDescent="0.25">
      <c r="B287" s="25"/>
      <c r="C287" s="80">
        <v>1891886842</v>
      </c>
      <c r="D287" s="83" t="s">
        <v>2164</v>
      </c>
      <c r="E287" s="82">
        <v>10</v>
      </c>
      <c r="F287" s="28"/>
      <c r="G287" s="28"/>
      <c r="H287" s="28"/>
      <c r="I287" s="28" t="s">
        <v>1704</v>
      </c>
      <c r="J287" s="27" t="s">
        <v>2165</v>
      </c>
      <c r="K287" s="29">
        <v>2122198031</v>
      </c>
      <c r="L287" s="30"/>
      <c r="M287" s="28"/>
      <c r="N287" s="28"/>
      <c r="O287" s="29"/>
      <c r="P287" s="31"/>
      <c r="Q287" s="28"/>
      <c r="R287" s="28"/>
      <c r="S287" s="28"/>
      <c r="T287" s="28"/>
      <c r="U287" s="29"/>
      <c r="V287" s="32"/>
      <c r="W287" s="33"/>
    </row>
    <row r="288" spans="2:23" x14ac:dyDescent="0.25">
      <c r="B288" s="25"/>
      <c r="C288" s="80">
        <v>1629031208</v>
      </c>
      <c r="D288" s="83" t="s">
        <v>2166</v>
      </c>
      <c r="E288" s="82">
        <v>7</v>
      </c>
      <c r="F288" s="28"/>
      <c r="G288" s="28"/>
      <c r="H288" s="28"/>
      <c r="I288" s="28" t="s">
        <v>2012</v>
      </c>
      <c r="J288" s="27" t="s">
        <v>2167</v>
      </c>
      <c r="K288" s="29">
        <v>6469625665</v>
      </c>
      <c r="L288" s="30"/>
      <c r="M288" s="28"/>
      <c r="N288" s="28"/>
      <c r="O288" s="29"/>
      <c r="P288" s="31"/>
      <c r="Q288" s="28"/>
      <c r="R288" s="28"/>
      <c r="S288" s="28"/>
      <c r="T288" s="28"/>
      <c r="U288" s="29"/>
      <c r="V288" s="32"/>
      <c r="W288" s="33"/>
    </row>
    <row r="289" spans="2:23" x14ac:dyDescent="0.25">
      <c r="B289" s="25"/>
      <c r="C289" s="80">
        <v>1568427243</v>
      </c>
      <c r="D289" s="83" t="s">
        <v>2168</v>
      </c>
      <c r="E289" s="82">
        <v>7</v>
      </c>
      <c r="F289" s="28"/>
      <c r="G289" s="28"/>
      <c r="H289" s="28"/>
      <c r="I289" s="28" t="s">
        <v>1719</v>
      </c>
      <c r="J289" s="27" t="s">
        <v>2169</v>
      </c>
      <c r="K289" s="29">
        <v>2123343999</v>
      </c>
      <c r="L289" s="30"/>
      <c r="M289" s="28"/>
      <c r="N289" s="28"/>
      <c r="O289" s="29"/>
      <c r="P289" s="31"/>
      <c r="Q289" s="28"/>
      <c r="R289" s="28"/>
      <c r="S289" s="28"/>
      <c r="T289" s="28"/>
      <c r="U289" s="29"/>
      <c r="V289" s="32"/>
      <c r="W289" s="33"/>
    </row>
    <row r="290" spans="2:23" x14ac:dyDescent="0.25">
      <c r="B290" s="25"/>
      <c r="C290" s="80">
        <v>1629002589</v>
      </c>
      <c r="D290" s="83" t="s">
        <v>2170</v>
      </c>
      <c r="E290" s="82">
        <v>6</v>
      </c>
      <c r="F290" s="28"/>
      <c r="G290" s="28"/>
      <c r="H290" s="28"/>
      <c r="I290" s="28" t="s">
        <v>2171</v>
      </c>
      <c r="J290" s="27" t="s">
        <v>69</v>
      </c>
      <c r="K290" s="29">
        <v>2122261177</v>
      </c>
      <c r="L290" s="30"/>
      <c r="M290" s="28"/>
      <c r="N290" s="28"/>
      <c r="O290" s="29"/>
      <c r="P290" s="31"/>
      <c r="Q290" s="28"/>
      <c r="R290" s="28"/>
      <c r="S290" s="28"/>
      <c r="T290" s="28"/>
      <c r="U290" s="29"/>
      <c r="V290" s="32"/>
      <c r="W290" s="33"/>
    </row>
    <row r="291" spans="2:23" x14ac:dyDescent="0.25">
      <c r="B291" s="25"/>
      <c r="C291" s="80">
        <v>1205975091</v>
      </c>
      <c r="D291" s="83" t="s">
        <v>2172</v>
      </c>
      <c r="E291" s="82">
        <v>6</v>
      </c>
      <c r="F291" s="28"/>
      <c r="G291" s="28"/>
      <c r="H291" s="28"/>
      <c r="I291" s="28" t="s">
        <v>1719</v>
      </c>
      <c r="J291" s="27" t="s">
        <v>2173</v>
      </c>
      <c r="K291" s="29">
        <v>2122274505</v>
      </c>
      <c r="L291" s="30"/>
      <c r="M291" s="28"/>
      <c r="N291" s="28"/>
      <c r="O291" s="29"/>
      <c r="P291" s="31"/>
      <c r="Q291" s="28"/>
      <c r="R291" s="28"/>
      <c r="S291" s="28"/>
      <c r="T291" s="28"/>
      <c r="U291" s="29"/>
      <c r="V291" s="32"/>
      <c r="W291" s="33"/>
    </row>
    <row r="292" spans="2:23" x14ac:dyDescent="0.25">
      <c r="B292" s="25"/>
      <c r="C292" s="80">
        <v>1205928694</v>
      </c>
      <c r="D292" s="83" t="s">
        <v>2174</v>
      </c>
      <c r="E292" s="82">
        <v>8</v>
      </c>
      <c r="F292" s="28"/>
      <c r="G292" s="28"/>
      <c r="H292" s="28"/>
      <c r="I292" s="28" t="s">
        <v>1719</v>
      </c>
      <c r="J292" s="27" t="s">
        <v>2175</v>
      </c>
      <c r="K292" s="29">
        <v>2129668488</v>
      </c>
      <c r="L292" s="30"/>
      <c r="M292" s="28"/>
      <c r="N292" s="28"/>
      <c r="O292" s="29"/>
      <c r="P292" s="31"/>
      <c r="Q292" s="28"/>
      <c r="R292" s="28"/>
      <c r="S292" s="28"/>
      <c r="T292" s="28"/>
      <c r="U292" s="29"/>
      <c r="V292" s="32"/>
      <c r="W292" s="33"/>
    </row>
    <row r="293" spans="2:23" x14ac:dyDescent="0.25">
      <c r="B293" s="25"/>
      <c r="C293" s="80">
        <v>1457449621</v>
      </c>
      <c r="D293" s="83" t="s">
        <v>2176</v>
      </c>
      <c r="E293" s="82">
        <v>7</v>
      </c>
      <c r="F293" s="28"/>
      <c r="G293" s="28"/>
      <c r="H293" s="28"/>
      <c r="I293" s="28" t="s">
        <v>1704</v>
      </c>
      <c r="J293" s="27" t="s">
        <v>69</v>
      </c>
      <c r="K293" s="29">
        <v>2122198010</v>
      </c>
      <c r="L293" s="30"/>
      <c r="M293" s="28"/>
      <c r="N293" s="28"/>
      <c r="O293" s="29"/>
      <c r="P293" s="31"/>
      <c r="Q293" s="28"/>
      <c r="R293" s="28"/>
      <c r="S293" s="28"/>
      <c r="T293" s="28"/>
      <c r="U293" s="29"/>
      <c r="V293" s="32"/>
      <c r="W293" s="33"/>
    </row>
    <row r="294" spans="2:23" x14ac:dyDescent="0.25">
      <c r="B294" s="25"/>
      <c r="C294" s="80">
        <v>1386719599</v>
      </c>
      <c r="D294" s="83" t="s">
        <v>2177</v>
      </c>
      <c r="E294" s="82">
        <v>10</v>
      </c>
      <c r="F294" s="28"/>
      <c r="G294" s="28"/>
      <c r="H294" s="28"/>
      <c r="I294" s="28" t="s">
        <v>1719</v>
      </c>
      <c r="J294" s="27" t="s">
        <v>2178</v>
      </c>
      <c r="K294" s="29">
        <v>2129661206</v>
      </c>
      <c r="L294" s="30"/>
      <c r="M294" s="28"/>
      <c r="N294" s="28"/>
      <c r="O294" s="29"/>
      <c r="P294" s="31"/>
      <c r="Q294" s="28"/>
      <c r="R294" s="28"/>
      <c r="S294" s="28"/>
      <c r="T294" s="28"/>
      <c r="U294" s="29"/>
      <c r="V294" s="32"/>
      <c r="W294" s="33"/>
    </row>
    <row r="295" spans="2:23" x14ac:dyDescent="0.25">
      <c r="B295" s="25"/>
      <c r="C295" s="80">
        <v>1104834324</v>
      </c>
      <c r="D295" s="83" t="s">
        <v>2179</v>
      </c>
      <c r="E295" s="82">
        <v>6</v>
      </c>
      <c r="F295" s="28"/>
      <c r="G295" s="28"/>
      <c r="H295" s="28"/>
      <c r="I295" s="28" t="s">
        <v>1719</v>
      </c>
      <c r="J295" s="27" t="s">
        <v>2180</v>
      </c>
      <c r="K295" s="29">
        <v>2125715188</v>
      </c>
      <c r="L295" s="30"/>
      <c r="M295" s="28"/>
      <c r="N295" s="28"/>
      <c r="O295" s="29"/>
      <c r="P295" s="31"/>
      <c r="Q295" s="28"/>
      <c r="R295" s="28"/>
      <c r="S295" s="28"/>
      <c r="T295" s="28"/>
      <c r="U295" s="29"/>
      <c r="V295" s="32"/>
      <c r="W295" s="33"/>
    </row>
    <row r="296" spans="2:23" x14ac:dyDescent="0.25">
      <c r="B296" s="25"/>
      <c r="C296" s="80">
        <v>1760415038</v>
      </c>
      <c r="D296" s="83" t="s">
        <v>2181</v>
      </c>
      <c r="E296" s="82">
        <v>9</v>
      </c>
      <c r="F296" s="28"/>
      <c r="G296" s="28"/>
      <c r="H296" s="28"/>
      <c r="I296" s="28" t="s">
        <v>1719</v>
      </c>
      <c r="J296" s="27" t="s">
        <v>2182</v>
      </c>
      <c r="K296" s="29">
        <v>2129668286</v>
      </c>
      <c r="L296" s="30"/>
      <c r="M296" s="28"/>
      <c r="N296" s="28"/>
      <c r="O296" s="29"/>
      <c r="P296" s="31"/>
      <c r="Q296" s="28"/>
      <c r="R296" s="28"/>
      <c r="S296" s="28"/>
      <c r="T296" s="28"/>
      <c r="U296" s="29"/>
      <c r="V296" s="32"/>
      <c r="W296" s="33"/>
    </row>
    <row r="297" spans="2:23" x14ac:dyDescent="0.25">
      <c r="B297" s="25"/>
      <c r="C297" s="80">
        <v>1467483917</v>
      </c>
      <c r="D297" s="83" t="s">
        <v>2183</v>
      </c>
      <c r="E297" s="82">
        <v>7</v>
      </c>
      <c r="F297" s="28"/>
      <c r="G297" s="28"/>
      <c r="H297" s="28"/>
      <c r="I297" s="28" t="s">
        <v>1719</v>
      </c>
      <c r="J297" s="27" t="s">
        <v>2184</v>
      </c>
      <c r="K297" s="29">
        <v>2122387444</v>
      </c>
      <c r="L297" s="30"/>
      <c r="M297" s="28"/>
      <c r="N297" s="28"/>
      <c r="O297" s="29"/>
      <c r="P297" s="31"/>
      <c r="Q297" s="28"/>
      <c r="R297" s="28"/>
      <c r="S297" s="28"/>
      <c r="T297" s="28"/>
      <c r="U297" s="29"/>
      <c r="V297" s="32"/>
      <c r="W297" s="33"/>
    </row>
    <row r="298" spans="2:23" x14ac:dyDescent="0.25">
      <c r="B298" s="25"/>
      <c r="C298" s="80">
        <v>1407919145</v>
      </c>
      <c r="D298" s="83" t="s">
        <v>2185</v>
      </c>
      <c r="E298" s="82">
        <v>8</v>
      </c>
      <c r="F298" s="28"/>
      <c r="G298" s="28"/>
      <c r="H298" s="28"/>
      <c r="I298" s="28" t="s">
        <v>1719</v>
      </c>
      <c r="J298" s="27" t="s">
        <v>69</v>
      </c>
      <c r="K298" s="29">
        <v>6468543611</v>
      </c>
      <c r="L298" s="30"/>
      <c r="M298" s="28"/>
      <c r="N298" s="28"/>
      <c r="O298" s="29"/>
      <c r="P298" s="31"/>
      <c r="Q298" s="28"/>
      <c r="R298" s="28"/>
      <c r="S298" s="28"/>
      <c r="T298" s="28"/>
      <c r="U298" s="29"/>
      <c r="V298" s="32"/>
      <c r="W298" s="33"/>
    </row>
    <row r="299" spans="2:23" x14ac:dyDescent="0.25">
      <c r="B299" s="25"/>
      <c r="C299" s="80">
        <v>1538262464</v>
      </c>
      <c r="D299" s="83" t="s">
        <v>2186</v>
      </c>
      <c r="E299" s="82">
        <v>6</v>
      </c>
      <c r="F299" s="28"/>
      <c r="G299" s="28"/>
      <c r="H299" s="28"/>
      <c r="I299" s="28" t="s">
        <v>1719</v>
      </c>
      <c r="J299" s="27" t="s">
        <v>2187</v>
      </c>
      <c r="K299" s="29">
        <v>2127323538</v>
      </c>
      <c r="L299" s="30"/>
      <c r="M299" s="28"/>
      <c r="N299" s="28"/>
      <c r="O299" s="29"/>
      <c r="P299" s="31"/>
      <c r="Q299" s="28"/>
      <c r="R299" s="28"/>
      <c r="S299" s="28"/>
      <c r="T299" s="28"/>
      <c r="U299" s="29"/>
      <c r="V299" s="32"/>
      <c r="W299" s="33"/>
    </row>
    <row r="300" spans="2:23" x14ac:dyDescent="0.25">
      <c r="B300" s="25"/>
      <c r="C300" s="80">
        <v>1154497642</v>
      </c>
      <c r="D300" s="83" t="s">
        <v>2188</v>
      </c>
      <c r="E300" s="82">
        <v>9</v>
      </c>
      <c r="F300" s="28"/>
      <c r="G300" s="28"/>
      <c r="H300" s="28"/>
      <c r="I300" s="28" t="s">
        <v>1719</v>
      </c>
      <c r="J300" s="27" t="s">
        <v>2189</v>
      </c>
      <c r="K300" s="29">
        <v>7188538820</v>
      </c>
      <c r="L300" s="30"/>
      <c r="M300" s="28"/>
      <c r="N300" s="28"/>
      <c r="O300" s="29"/>
      <c r="P300" s="31"/>
      <c r="Q300" s="28"/>
      <c r="R300" s="28"/>
      <c r="S300" s="28"/>
      <c r="T300" s="28"/>
      <c r="U300" s="29"/>
      <c r="V300" s="32"/>
      <c r="W300" s="33"/>
    </row>
    <row r="301" spans="2:23" x14ac:dyDescent="0.25">
      <c r="B301" s="25"/>
      <c r="C301" s="80">
        <v>1760671317</v>
      </c>
      <c r="D301" s="83" t="s">
        <v>2190</v>
      </c>
      <c r="E301" s="82">
        <v>1</v>
      </c>
      <c r="F301" s="28"/>
      <c r="G301" s="28"/>
      <c r="H301" s="28"/>
      <c r="I301" s="28" t="s">
        <v>1719</v>
      </c>
      <c r="J301" s="27" t="s">
        <v>69</v>
      </c>
      <c r="K301" s="29">
        <v>2129253224</v>
      </c>
      <c r="L301" s="30"/>
      <c r="M301" s="28"/>
      <c r="N301" s="28"/>
      <c r="O301" s="29"/>
      <c r="P301" s="31"/>
      <c r="Q301" s="28"/>
      <c r="R301" s="28"/>
      <c r="S301" s="28"/>
      <c r="T301" s="28"/>
      <c r="U301" s="29"/>
      <c r="V301" s="32"/>
      <c r="W301" s="33"/>
    </row>
    <row r="302" spans="2:23" x14ac:dyDescent="0.25">
      <c r="B302" s="25"/>
      <c r="C302" s="80">
        <v>1316979651</v>
      </c>
      <c r="D302" s="83" t="s">
        <v>2191</v>
      </c>
      <c r="E302" s="82">
        <v>6</v>
      </c>
      <c r="F302" s="28"/>
      <c r="G302" s="28"/>
      <c r="H302" s="28"/>
      <c r="I302" s="28" t="s">
        <v>1719</v>
      </c>
      <c r="J302" s="27" t="s">
        <v>2192</v>
      </c>
      <c r="K302" s="29">
        <v>2126081070</v>
      </c>
      <c r="L302" s="30"/>
      <c r="M302" s="28"/>
      <c r="N302" s="28"/>
      <c r="O302" s="29"/>
      <c r="P302" s="31"/>
      <c r="Q302" s="28"/>
      <c r="R302" s="28"/>
      <c r="S302" s="28"/>
      <c r="T302" s="28"/>
      <c r="U302" s="29"/>
      <c r="V302" s="32"/>
      <c r="W302" s="33"/>
    </row>
    <row r="303" spans="2:23" x14ac:dyDescent="0.25">
      <c r="B303" s="25"/>
      <c r="C303" s="80">
        <v>1831196898</v>
      </c>
      <c r="D303" s="83" t="s">
        <v>2193</v>
      </c>
      <c r="E303" s="82">
        <v>9</v>
      </c>
      <c r="F303" s="28"/>
      <c r="G303" s="28"/>
      <c r="H303" s="28"/>
      <c r="I303" s="28" t="s">
        <v>1719</v>
      </c>
      <c r="J303" s="27" t="s">
        <v>2194</v>
      </c>
      <c r="K303" s="29">
        <v>2123347475</v>
      </c>
      <c r="L303" s="30"/>
      <c r="M303" s="28"/>
      <c r="N303" s="28"/>
      <c r="O303" s="29"/>
      <c r="P303" s="31"/>
      <c r="Q303" s="28"/>
      <c r="R303" s="28"/>
      <c r="S303" s="28"/>
      <c r="T303" s="28"/>
      <c r="U303" s="29"/>
      <c r="V303" s="32"/>
      <c r="W303" s="33"/>
    </row>
    <row r="304" spans="2:23" x14ac:dyDescent="0.25">
      <c r="B304" s="25"/>
      <c r="C304" s="80">
        <v>1790759298</v>
      </c>
      <c r="D304" s="83" t="s">
        <v>2195</v>
      </c>
      <c r="E304" s="82">
        <v>9</v>
      </c>
      <c r="F304" s="28"/>
      <c r="G304" s="28"/>
      <c r="H304" s="28"/>
      <c r="I304" s="28" t="s">
        <v>1704</v>
      </c>
      <c r="J304" s="27" t="s">
        <v>2196</v>
      </c>
      <c r="K304" s="29">
        <v>9175205246</v>
      </c>
      <c r="L304" s="30"/>
      <c r="M304" s="28"/>
      <c r="N304" s="28"/>
      <c r="O304" s="29"/>
      <c r="P304" s="31"/>
      <c r="Q304" s="28"/>
      <c r="R304" s="28"/>
      <c r="S304" s="28"/>
      <c r="T304" s="28"/>
      <c r="U304" s="29"/>
      <c r="V304" s="32"/>
      <c r="W304" s="33"/>
    </row>
    <row r="305" spans="2:23" x14ac:dyDescent="0.25">
      <c r="B305" s="25"/>
      <c r="C305" s="80">
        <v>1588755565</v>
      </c>
      <c r="D305" s="83" t="s">
        <v>2197</v>
      </c>
      <c r="E305" s="82">
        <v>3</v>
      </c>
      <c r="F305" s="28"/>
      <c r="G305" s="28"/>
      <c r="H305" s="28"/>
      <c r="I305" s="28" t="s">
        <v>1704</v>
      </c>
      <c r="J305" s="27" t="s">
        <v>2198</v>
      </c>
      <c r="K305" s="29">
        <v>7185677888</v>
      </c>
      <c r="L305" s="30"/>
      <c r="M305" s="28"/>
      <c r="N305" s="28"/>
      <c r="O305" s="29"/>
      <c r="P305" s="31"/>
      <c r="Q305" s="28"/>
      <c r="R305" s="28"/>
      <c r="S305" s="28"/>
      <c r="T305" s="28"/>
      <c r="U305" s="29"/>
      <c r="V305" s="32"/>
      <c r="W305" s="33"/>
    </row>
    <row r="306" spans="2:23" x14ac:dyDescent="0.25">
      <c r="B306" s="25"/>
      <c r="C306" s="80">
        <v>1487640900</v>
      </c>
      <c r="D306" s="83" t="s">
        <v>2199</v>
      </c>
      <c r="E306" s="82">
        <v>7</v>
      </c>
      <c r="F306" s="28"/>
      <c r="G306" s="28"/>
      <c r="H306" s="28"/>
      <c r="I306" s="28" t="s">
        <v>1719</v>
      </c>
      <c r="J306" s="27" t="s">
        <v>69</v>
      </c>
      <c r="K306" s="29">
        <v>2127326992</v>
      </c>
      <c r="L306" s="30"/>
      <c r="M306" s="28"/>
      <c r="N306" s="28"/>
      <c r="O306" s="29"/>
      <c r="P306" s="31"/>
      <c r="Q306" s="28"/>
      <c r="R306" s="28"/>
      <c r="S306" s="28"/>
      <c r="T306" s="28"/>
      <c r="U306" s="29"/>
      <c r="V306" s="32"/>
      <c r="W306" s="33"/>
    </row>
    <row r="307" spans="2:23" x14ac:dyDescent="0.25">
      <c r="B307" s="25"/>
      <c r="C307" s="80">
        <v>1881663904</v>
      </c>
      <c r="D307" s="83" t="s">
        <v>2200</v>
      </c>
      <c r="E307" s="82">
        <v>6</v>
      </c>
      <c r="F307" s="28"/>
      <c r="G307" s="28"/>
      <c r="H307" s="28"/>
      <c r="I307" s="28" t="s">
        <v>1719</v>
      </c>
      <c r="J307" s="27" t="s">
        <v>2201</v>
      </c>
      <c r="K307" s="29">
        <v>2122199175</v>
      </c>
      <c r="L307" s="30"/>
      <c r="M307" s="28"/>
      <c r="N307" s="28"/>
      <c r="O307" s="29"/>
      <c r="P307" s="31"/>
      <c r="Q307" s="28"/>
      <c r="R307" s="28"/>
      <c r="S307" s="28"/>
      <c r="T307" s="28"/>
      <c r="U307" s="29"/>
      <c r="V307" s="32"/>
      <c r="W307" s="33"/>
    </row>
    <row r="308" spans="2:23" x14ac:dyDescent="0.25">
      <c r="B308" s="25"/>
      <c r="C308" s="80">
        <v>1164447629</v>
      </c>
      <c r="D308" s="83" t="s">
        <v>2202</v>
      </c>
      <c r="E308" s="82">
        <v>10</v>
      </c>
      <c r="F308" s="28"/>
      <c r="G308" s="28"/>
      <c r="H308" s="28"/>
      <c r="I308" s="28" t="s">
        <v>1719</v>
      </c>
      <c r="J308" s="27" t="s">
        <v>2203</v>
      </c>
      <c r="K308" s="29">
        <v>2125870678</v>
      </c>
      <c r="L308" s="30"/>
      <c r="M308" s="28"/>
      <c r="N308" s="28"/>
      <c r="O308" s="29"/>
      <c r="P308" s="31"/>
      <c r="Q308" s="28"/>
      <c r="R308" s="28"/>
      <c r="S308" s="28"/>
      <c r="T308" s="28"/>
      <c r="U308" s="29"/>
      <c r="V308" s="32"/>
      <c r="W308" s="33"/>
    </row>
    <row r="309" spans="2:23" x14ac:dyDescent="0.25">
      <c r="B309" s="25"/>
      <c r="C309" s="80">
        <v>1962442699</v>
      </c>
      <c r="D309" s="83" t="s">
        <v>2204</v>
      </c>
      <c r="E309" s="82">
        <v>4</v>
      </c>
      <c r="F309" s="28"/>
      <c r="G309" s="28"/>
      <c r="H309" s="28"/>
      <c r="I309" s="28" t="s">
        <v>2012</v>
      </c>
      <c r="J309" s="27" t="s">
        <v>2205</v>
      </c>
      <c r="K309" s="29">
        <v>7186331729</v>
      </c>
      <c r="L309" s="30"/>
      <c r="M309" s="28"/>
      <c r="N309" s="28"/>
      <c r="O309" s="29"/>
      <c r="P309" s="31"/>
      <c r="Q309" s="28"/>
      <c r="R309" s="28"/>
      <c r="S309" s="28"/>
      <c r="T309" s="28"/>
      <c r="U309" s="29"/>
      <c r="V309" s="32"/>
      <c r="W309" s="33"/>
    </row>
    <row r="310" spans="2:23" x14ac:dyDescent="0.25">
      <c r="B310" s="25"/>
      <c r="C310" s="80">
        <v>1689674855</v>
      </c>
      <c r="D310" s="83" t="s">
        <v>2206</v>
      </c>
      <c r="E310" s="82">
        <v>10</v>
      </c>
      <c r="F310" s="28"/>
      <c r="G310" s="28"/>
      <c r="H310" s="28"/>
      <c r="I310" s="28" t="s">
        <v>1888</v>
      </c>
      <c r="J310" s="27" t="s">
        <v>2207</v>
      </c>
      <c r="K310" s="29">
        <v>2127668168</v>
      </c>
      <c r="L310" s="30"/>
      <c r="M310" s="28"/>
      <c r="N310" s="28"/>
      <c r="O310" s="29"/>
      <c r="P310" s="31"/>
      <c r="Q310" s="28"/>
      <c r="R310" s="28"/>
      <c r="S310" s="28"/>
      <c r="T310" s="28"/>
      <c r="U310" s="29"/>
      <c r="V310" s="32"/>
      <c r="W310" s="33"/>
    </row>
    <row r="311" spans="2:23" x14ac:dyDescent="0.25">
      <c r="B311" s="25"/>
      <c r="C311" s="80">
        <v>1043381569</v>
      </c>
      <c r="D311" s="83" t="s">
        <v>2208</v>
      </c>
      <c r="E311" s="82">
        <v>9</v>
      </c>
      <c r="F311" s="28"/>
      <c r="G311" s="28"/>
      <c r="H311" s="28"/>
      <c r="I311" s="28" t="s">
        <v>1719</v>
      </c>
      <c r="J311" s="27" t="s">
        <v>2209</v>
      </c>
      <c r="K311" s="29">
        <v>2122749870</v>
      </c>
      <c r="L311" s="30"/>
      <c r="M311" s="28"/>
      <c r="N311" s="28"/>
      <c r="O311" s="29"/>
      <c r="P311" s="31"/>
      <c r="Q311" s="28"/>
      <c r="R311" s="28"/>
      <c r="S311" s="28"/>
      <c r="T311" s="28"/>
      <c r="U311" s="29"/>
      <c r="V311" s="32"/>
      <c r="W311" s="33"/>
    </row>
    <row r="312" spans="2:23" x14ac:dyDescent="0.25">
      <c r="B312" s="25"/>
      <c r="C312" s="80">
        <v>1639171143</v>
      </c>
      <c r="D312" s="83" t="s">
        <v>2210</v>
      </c>
      <c r="E312" s="82">
        <v>9</v>
      </c>
      <c r="F312" s="28"/>
      <c r="G312" s="28"/>
      <c r="H312" s="28"/>
      <c r="I312" s="28" t="s">
        <v>1719</v>
      </c>
      <c r="J312" s="27" t="s">
        <v>2211</v>
      </c>
      <c r="K312" s="29">
        <v>7188860028</v>
      </c>
      <c r="L312" s="30"/>
      <c r="M312" s="28"/>
      <c r="N312" s="28"/>
      <c r="O312" s="29"/>
      <c r="P312" s="31"/>
      <c r="Q312" s="28"/>
      <c r="R312" s="28"/>
      <c r="S312" s="28"/>
      <c r="T312" s="28"/>
      <c r="U312" s="29"/>
      <c r="V312" s="32"/>
      <c r="W312" s="33"/>
    </row>
    <row r="313" spans="2:23" x14ac:dyDescent="0.25">
      <c r="B313" s="25"/>
      <c r="C313" s="80">
        <v>1528140597</v>
      </c>
      <c r="D313" s="83" t="s">
        <v>2212</v>
      </c>
      <c r="E313" s="82">
        <v>9</v>
      </c>
      <c r="F313" s="28"/>
      <c r="G313" s="28"/>
      <c r="H313" s="28"/>
      <c r="I313" s="28" t="s">
        <v>1719</v>
      </c>
      <c r="J313" s="27" t="s">
        <v>2213</v>
      </c>
      <c r="K313" s="29">
        <v>7182856606</v>
      </c>
      <c r="L313" s="30"/>
      <c r="M313" s="28"/>
      <c r="N313" s="28"/>
      <c r="O313" s="29"/>
      <c r="P313" s="31"/>
      <c r="Q313" s="28"/>
      <c r="R313" s="28"/>
      <c r="S313" s="28"/>
      <c r="T313" s="28"/>
      <c r="U313" s="29"/>
      <c r="V313" s="32"/>
      <c r="W313" s="33"/>
    </row>
    <row r="314" spans="2:23" x14ac:dyDescent="0.25">
      <c r="B314" s="25"/>
      <c r="C314" s="80">
        <v>1538163191</v>
      </c>
      <c r="D314" s="83" t="s">
        <v>2214</v>
      </c>
      <c r="E314" s="82">
        <v>8</v>
      </c>
      <c r="F314" s="28"/>
      <c r="G314" s="28"/>
      <c r="H314" s="28"/>
      <c r="I314" s="28" t="s">
        <v>1719</v>
      </c>
      <c r="J314" s="27" t="s">
        <v>2215</v>
      </c>
      <c r="K314" s="29">
        <v>2126800528</v>
      </c>
      <c r="L314" s="30"/>
      <c r="M314" s="28"/>
      <c r="N314" s="28"/>
      <c r="O314" s="29"/>
      <c r="P314" s="31"/>
      <c r="Q314" s="28"/>
      <c r="R314" s="28"/>
      <c r="S314" s="28"/>
      <c r="T314" s="28"/>
      <c r="U314" s="29"/>
      <c r="V314" s="32"/>
      <c r="W314" s="33"/>
    </row>
    <row r="315" spans="2:23" x14ac:dyDescent="0.25">
      <c r="B315" s="25"/>
      <c r="C315" s="80">
        <v>1033165345</v>
      </c>
      <c r="D315" s="83" t="s">
        <v>2216</v>
      </c>
      <c r="E315" s="82">
        <v>7</v>
      </c>
      <c r="F315" s="28"/>
      <c r="G315" s="28"/>
      <c r="H315" s="28"/>
      <c r="I315" s="28" t="s">
        <v>1719</v>
      </c>
      <c r="J315" s="27" t="s">
        <v>69</v>
      </c>
      <c r="K315" s="29">
        <v>2122673773</v>
      </c>
      <c r="L315" s="30"/>
      <c r="M315" s="28"/>
      <c r="N315" s="28"/>
      <c r="O315" s="29"/>
      <c r="P315" s="31"/>
      <c r="Q315" s="28"/>
      <c r="R315" s="28"/>
      <c r="S315" s="28"/>
      <c r="T315" s="28"/>
      <c r="U315" s="29"/>
      <c r="V315" s="32"/>
      <c r="W315" s="33"/>
    </row>
    <row r="316" spans="2:23" x14ac:dyDescent="0.25">
      <c r="B316" s="25"/>
      <c r="C316" s="80">
        <v>1356434104</v>
      </c>
      <c r="D316" s="83" t="s">
        <v>2217</v>
      </c>
      <c r="E316" s="82">
        <v>10</v>
      </c>
      <c r="F316" s="28"/>
      <c r="G316" s="28"/>
      <c r="H316" s="28"/>
      <c r="I316" s="28" t="s">
        <v>1719</v>
      </c>
      <c r="J316" s="27" t="s">
        <v>2218</v>
      </c>
      <c r="K316" s="29">
        <v>2123439261</v>
      </c>
      <c r="L316" s="30"/>
      <c r="M316" s="28"/>
      <c r="N316" s="28"/>
      <c r="O316" s="29"/>
      <c r="P316" s="31"/>
      <c r="Q316" s="28"/>
      <c r="R316" s="28"/>
      <c r="S316" s="28"/>
      <c r="T316" s="28"/>
      <c r="U316" s="29"/>
      <c r="V316" s="32"/>
      <c r="W316" s="33"/>
    </row>
    <row r="317" spans="2:23" x14ac:dyDescent="0.25">
      <c r="B317" s="25"/>
      <c r="C317" s="80">
        <v>1174555486</v>
      </c>
      <c r="D317" s="83" t="s">
        <v>2219</v>
      </c>
      <c r="E317" s="82">
        <v>7</v>
      </c>
      <c r="F317" s="28"/>
      <c r="G317" s="28"/>
      <c r="H317" s="28"/>
      <c r="I317" s="28" t="s">
        <v>1719</v>
      </c>
      <c r="J317" s="27" t="s">
        <v>69</v>
      </c>
      <c r="K317" s="29">
        <v>7186808881</v>
      </c>
      <c r="L317" s="30"/>
      <c r="M317" s="28"/>
      <c r="N317" s="28"/>
      <c r="O317" s="29"/>
      <c r="P317" s="31"/>
      <c r="Q317" s="28"/>
      <c r="R317" s="28"/>
      <c r="S317" s="28"/>
      <c r="T317" s="28"/>
      <c r="U317" s="29"/>
      <c r="V317" s="32"/>
      <c r="W317" s="33"/>
    </row>
    <row r="318" spans="2:23" x14ac:dyDescent="0.25">
      <c r="B318" s="25"/>
      <c r="C318" s="80">
        <v>1114006012</v>
      </c>
      <c r="D318" s="83" t="s">
        <v>2220</v>
      </c>
      <c r="E318" s="82">
        <v>9</v>
      </c>
      <c r="F318" s="28"/>
      <c r="G318" s="28"/>
      <c r="H318" s="28"/>
      <c r="I318" s="28" t="s">
        <v>1719</v>
      </c>
      <c r="J318" s="27" t="s">
        <v>2221</v>
      </c>
      <c r="K318" s="29">
        <v>2129668454</v>
      </c>
      <c r="L318" s="30"/>
      <c r="M318" s="28"/>
      <c r="N318" s="28"/>
      <c r="O318" s="29"/>
      <c r="P318" s="31"/>
      <c r="Q318" s="28"/>
      <c r="R318" s="28"/>
      <c r="S318" s="28"/>
      <c r="T318" s="28"/>
      <c r="U318" s="29"/>
      <c r="V318" s="32"/>
      <c r="W318" s="33"/>
    </row>
    <row r="319" spans="2:23" x14ac:dyDescent="0.25">
      <c r="B319" s="25"/>
      <c r="C319" s="80">
        <v>1649202367</v>
      </c>
      <c r="D319" s="83" t="s">
        <v>2222</v>
      </c>
      <c r="E319" s="82">
        <v>6</v>
      </c>
      <c r="F319" s="28"/>
      <c r="G319" s="28"/>
      <c r="H319" s="28"/>
      <c r="I319" s="28" t="s">
        <v>1704</v>
      </c>
      <c r="J319" s="27" t="s">
        <v>2223</v>
      </c>
      <c r="K319" s="29">
        <v>2124314309</v>
      </c>
      <c r="L319" s="30"/>
      <c r="M319" s="28"/>
      <c r="N319" s="28"/>
      <c r="O319" s="29"/>
      <c r="P319" s="31"/>
      <c r="Q319" s="28"/>
      <c r="R319" s="28"/>
      <c r="S319" s="28"/>
      <c r="T319" s="28"/>
      <c r="U319" s="29"/>
      <c r="V319" s="32"/>
      <c r="W319" s="33"/>
    </row>
    <row r="320" spans="2:23" x14ac:dyDescent="0.25">
      <c r="B320" s="25"/>
      <c r="C320" s="80">
        <v>1235600636</v>
      </c>
      <c r="D320" s="83" t="s">
        <v>2224</v>
      </c>
      <c r="E320" s="82">
        <v>3</v>
      </c>
      <c r="F320" s="28"/>
      <c r="G320" s="28"/>
      <c r="H320" s="28"/>
      <c r="I320" s="28" t="s">
        <v>1716</v>
      </c>
      <c r="J320" s="27" t="s">
        <v>69</v>
      </c>
      <c r="K320" s="29">
        <v>7184390403</v>
      </c>
      <c r="L320" s="30"/>
      <c r="M320" s="28"/>
      <c r="N320" s="28"/>
      <c r="O320" s="29"/>
      <c r="P320" s="31"/>
      <c r="Q320" s="28"/>
      <c r="R320" s="28"/>
      <c r="S320" s="28"/>
      <c r="T320" s="28"/>
      <c r="U320" s="29"/>
      <c r="V320" s="32"/>
      <c r="W320" s="33"/>
    </row>
    <row r="321" spans="2:23" x14ac:dyDescent="0.25">
      <c r="B321" s="25"/>
      <c r="C321" s="80">
        <v>1245884485</v>
      </c>
      <c r="D321" s="83" t="s">
        <v>2225</v>
      </c>
      <c r="E321" s="82">
        <v>6</v>
      </c>
      <c r="F321" s="28"/>
      <c r="G321" s="28"/>
      <c r="H321" s="28"/>
      <c r="I321" s="28" t="s">
        <v>1716</v>
      </c>
      <c r="J321" s="27" t="s">
        <v>69</v>
      </c>
      <c r="K321" s="29">
        <v>2129650496</v>
      </c>
      <c r="L321" s="30"/>
      <c r="M321" s="28"/>
      <c r="N321" s="28"/>
      <c r="O321" s="29"/>
      <c r="P321" s="31"/>
      <c r="Q321" s="28"/>
      <c r="R321" s="28"/>
      <c r="S321" s="28"/>
      <c r="T321" s="28"/>
      <c r="U321" s="29"/>
      <c r="V321" s="32"/>
      <c r="W321" s="33"/>
    </row>
    <row r="322" spans="2:23" x14ac:dyDescent="0.25">
      <c r="B322" s="25"/>
      <c r="C322" s="80">
        <v>1821594425</v>
      </c>
      <c r="D322" s="83" t="s">
        <v>2226</v>
      </c>
      <c r="E322" s="82">
        <v>7</v>
      </c>
      <c r="F322" s="28"/>
      <c r="G322" s="28"/>
      <c r="H322" s="28"/>
      <c r="I322" s="28" t="s">
        <v>1716</v>
      </c>
      <c r="J322" s="27" t="s">
        <v>2227</v>
      </c>
      <c r="K322" s="29">
        <v>6462587294</v>
      </c>
      <c r="L322" s="30"/>
      <c r="M322" s="28"/>
      <c r="N322" s="28"/>
      <c r="O322" s="29"/>
      <c r="P322" s="31"/>
      <c r="Q322" s="28"/>
      <c r="R322" s="28"/>
      <c r="S322" s="28"/>
      <c r="T322" s="28"/>
      <c r="U322" s="29"/>
      <c r="V322" s="32"/>
      <c r="W322" s="33"/>
    </row>
    <row r="323" spans="2:23" x14ac:dyDescent="0.25">
      <c r="B323" s="25"/>
      <c r="C323" s="80">
        <v>1194240390</v>
      </c>
      <c r="D323" s="83" t="s">
        <v>2228</v>
      </c>
      <c r="E323" s="82">
        <v>8</v>
      </c>
      <c r="F323" s="28"/>
      <c r="G323" s="28"/>
      <c r="H323" s="28"/>
      <c r="I323" s="28" t="s">
        <v>1716</v>
      </c>
      <c r="J323" s="27" t="s">
        <v>2229</v>
      </c>
      <c r="K323" s="29">
        <v>7188860028</v>
      </c>
      <c r="L323" s="30"/>
      <c r="M323" s="28"/>
      <c r="N323" s="28"/>
      <c r="O323" s="29"/>
      <c r="P323" s="31"/>
      <c r="Q323" s="28"/>
      <c r="R323" s="28"/>
      <c r="S323" s="28"/>
      <c r="T323" s="28"/>
      <c r="U323" s="29"/>
      <c r="V323" s="32"/>
      <c r="W323" s="33"/>
    </row>
    <row r="324" spans="2:23" x14ac:dyDescent="0.25">
      <c r="B324" s="25"/>
      <c r="C324" s="80">
        <v>1235661943</v>
      </c>
      <c r="D324" s="83" t="s">
        <v>2230</v>
      </c>
      <c r="E324" s="82">
        <v>6</v>
      </c>
      <c r="F324" s="28"/>
      <c r="G324" s="28"/>
      <c r="H324" s="28"/>
      <c r="I324" s="28" t="s">
        <v>1719</v>
      </c>
      <c r="J324" s="27" t="s">
        <v>69</v>
      </c>
      <c r="K324" s="29">
        <v>7182837073</v>
      </c>
      <c r="L324" s="30"/>
      <c r="M324" s="28"/>
      <c r="N324" s="28"/>
      <c r="O324" s="29"/>
      <c r="P324" s="31"/>
      <c r="Q324" s="28"/>
      <c r="R324" s="28"/>
      <c r="S324" s="28"/>
      <c r="T324" s="28"/>
      <c r="U324" s="29"/>
      <c r="V324" s="32"/>
      <c r="W324" s="33"/>
    </row>
    <row r="325" spans="2:23" x14ac:dyDescent="0.25">
      <c r="B325" s="25"/>
      <c r="C325" s="80">
        <v>1609380617</v>
      </c>
      <c r="D325" s="83" t="s">
        <v>2231</v>
      </c>
      <c r="E325" s="82">
        <v>8</v>
      </c>
      <c r="F325" s="28"/>
      <c r="G325" s="28"/>
      <c r="H325" s="28"/>
      <c r="I325" s="28" t="s">
        <v>1716</v>
      </c>
      <c r="J325" s="27" t="s">
        <v>69</v>
      </c>
      <c r="K325" s="29">
        <v>7183335537</v>
      </c>
      <c r="L325" s="30"/>
      <c r="M325" s="28"/>
      <c r="N325" s="28"/>
      <c r="O325" s="29"/>
      <c r="P325" s="31"/>
      <c r="Q325" s="28"/>
      <c r="R325" s="28"/>
      <c r="S325" s="28"/>
      <c r="T325" s="28"/>
      <c r="U325" s="29"/>
      <c r="V325" s="32"/>
      <c r="W325" s="33"/>
    </row>
    <row r="326" spans="2:23" x14ac:dyDescent="0.25">
      <c r="B326" s="25"/>
      <c r="C326" s="80">
        <v>1922348390</v>
      </c>
      <c r="D326" s="83" t="s">
        <v>2232</v>
      </c>
      <c r="E326" s="82">
        <v>7</v>
      </c>
      <c r="F326" s="28"/>
      <c r="G326" s="28"/>
      <c r="H326" s="28"/>
      <c r="I326" s="28" t="s">
        <v>1716</v>
      </c>
      <c r="J326" s="27" t="s">
        <v>2233</v>
      </c>
      <c r="K326" s="29">
        <v>2129651380</v>
      </c>
      <c r="L326" s="30"/>
      <c r="M326" s="28"/>
      <c r="N326" s="28"/>
      <c r="O326" s="29"/>
      <c r="P326" s="31"/>
      <c r="Q326" s="28"/>
      <c r="R326" s="28"/>
      <c r="S326" s="28"/>
      <c r="T326" s="28"/>
      <c r="U326" s="29"/>
      <c r="V326" s="32"/>
      <c r="W326" s="33"/>
    </row>
    <row r="327" spans="2:23" x14ac:dyDescent="0.25">
      <c r="B327" s="25"/>
      <c r="C327" s="80">
        <v>1164685699</v>
      </c>
      <c r="D327" s="83" t="s">
        <v>2234</v>
      </c>
      <c r="E327" s="82">
        <v>10</v>
      </c>
      <c r="F327" s="28"/>
      <c r="G327" s="28"/>
      <c r="H327" s="28"/>
      <c r="I327" s="28" t="s">
        <v>1719</v>
      </c>
      <c r="J327" s="27" t="s">
        <v>69</v>
      </c>
      <c r="K327" s="29">
        <v>2123796998</v>
      </c>
      <c r="L327" s="30"/>
      <c r="M327" s="28"/>
      <c r="N327" s="28"/>
      <c r="O327" s="29"/>
      <c r="P327" s="31"/>
      <c r="Q327" s="28"/>
      <c r="R327" s="28"/>
      <c r="S327" s="28"/>
      <c r="T327" s="28"/>
      <c r="U327" s="29"/>
      <c r="V327" s="32"/>
      <c r="W327" s="33"/>
    </row>
    <row r="328" spans="2:23" x14ac:dyDescent="0.25">
      <c r="B328" s="25"/>
      <c r="C328" s="80">
        <v>1831677178</v>
      </c>
      <c r="D328" s="83" t="s">
        <v>2235</v>
      </c>
      <c r="E328" s="82">
        <v>8</v>
      </c>
      <c r="F328" s="28"/>
      <c r="G328" s="28"/>
      <c r="H328" s="28"/>
      <c r="I328" s="28" t="s">
        <v>1716</v>
      </c>
      <c r="J328" s="27" t="s">
        <v>69</v>
      </c>
      <c r="K328" s="29">
        <v>6462891128</v>
      </c>
      <c r="L328" s="30"/>
      <c r="M328" s="28"/>
      <c r="N328" s="28"/>
      <c r="O328" s="29"/>
      <c r="P328" s="31"/>
      <c r="Q328" s="28"/>
      <c r="R328" s="28"/>
      <c r="S328" s="28"/>
      <c r="T328" s="28"/>
      <c r="U328" s="29"/>
      <c r="V328" s="32"/>
      <c r="W328" s="33"/>
    </row>
    <row r="329" spans="2:23" x14ac:dyDescent="0.25">
      <c r="B329" s="25"/>
      <c r="C329" s="80">
        <v>1790043859</v>
      </c>
      <c r="D329" s="83" t="s">
        <v>2236</v>
      </c>
      <c r="E329" s="82">
        <v>7</v>
      </c>
      <c r="F329" s="28"/>
      <c r="G329" s="28"/>
      <c r="H329" s="28"/>
      <c r="I329" s="28" t="s">
        <v>1769</v>
      </c>
      <c r="J329" s="27" t="s">
        <v>2237</v>
      </c>
      <c r="K329" s="29">
        <v>7182680878</v>
      </c>
      <c r="L329" s="30"/>
      <c r="M329" s="28"/>
      <c r="N329" s="28"/>
      <c r="O329" s="29"/>
      <c r="P329" s="31"/>
      <c r="Q329" s="28"/>
      <c r="R329" s="28"/>
      <c r="S329" s="28"/>
      <c r="T329" s="28"/>
      <c r="U329" s="29"/>
      <c r="V329" s="32"/>
      <c r="W329" s="33"/>
    </row>
    <row r="330" spans="2:23" x14ac:dyDescent="0.25">
      <c r="B330" s="25"/>
      <c r="C330" s="80">
        <v>1053687491</v>
      </c>
      <c r="D330" s="83" t="s">
        <v>2238</v>
      </c>
      <c r="E330" s="82">
        <v>8</v>
      </c>
      <c r="F330" s="28"/>
      <c r="G330" s="28"/>
      <c r="H330" s="28"/>
      <c r="I330" s="28" t="s">
        <v>1719</v>
      </c>
      <c r="J330" s="27" t="s">
        <v>2239</v>
      </c>
      <c r="K330" s="29">
        <v>7183720888</v>
      </c>
      <c r="L330" s="30"/>
      <c r="M330" s="28"/>
      <c r="N330" s="28"/>
      <c r="O330" s="29"/>
      <c r="P330" s="31"/>
      <c r="Q330" s="28"/>
      <c r="R330" s="28"/>
      <c r="S330" s="28"/>
      <c r="T330" s="28"/>
      <c r="U330" s="29"/>
      <c r="V330" s="32"/>
      <c r="W330" s="33"/>
    </row>
    <row r="331" spans="2:23" x14ac:dyDescent="0.25">
      <c r="B331" s="25"/>
      <c r="C331" s="80">
        <v>1265751002</v>
      </c>
      <c r="D331" s="83" t="s">
        <v>2240</v>
      </c>
      <c r="E331" s="82">
        <v>8</v>
      </c>
      <c r="F331" s="28"/>
      <c r="G331" s="28"/>
      <c r="H331" s="28"/>
      <c r="I331" s="28" t="s">
        <v>1707</v>
      </c>
      <c r="J331" s="27" t="s">
        <v>2241</v>
      </c>
      <c r="K331" s="29">
        <v>7182662284</v>
      </c>
      <c r="L331" s="30"/>
      <c r="M331" s="28"/>
      <c r="N331" s="28"/>
      <c r="O331" s="29"/>
      <c r="P331" s="31"/>
      <c r="Q331" s="28"/>
      <c r="R331" s="28"/>
      <c r="S331" s="28"/>
      <c r="T331" s="28"/>
      <c r="U331" s="29"/>
      <c r="V331" s="32"/>
      <c r="W331" s="33"/>
    </row>
    <row r="332" spans="2:23" x14ac:dyDescent="0.25">
      <c r="B332" s="25"/>
      <c r="C332" s="80">
        <v>1689921934</v>
      </c>
      <c r="D332" s="83" t="s">
        <v>2242</v>
      </c>
      <c r="E332" s="82">
        <v>7</v>
      </c>
      <c r="F332" s="28"/>
      <c r="G332" s="28"/>
      <c r="H332" s="28"/>
      <c r="I332" s="28" t="s">
        <v>1769</v>
      </c>
      <c r="J332" s="27" t="s">
        <v>2243</v>
      </c>
      <c r="K332" s="29">
        <v>7186808881</v>
      </c>
      <c r="L332" s="30"/>
      <c r="M332" s="28"/>
      <c r="N332" s="28"/>
      <c r="O332" s="29"/>
      <c r="P332" s="31"/>
      <c r="Q332" s="28"/>
      <c r="R332" s="28"/>
      <c r="S332" s="28"/>
      <c r="T332" s="28"/>
      <c r="U332" s="29"/>
      <c r="V332" s="32"/>
      <c r="W332" s="33"/>
    </row>
    <row r="333" spans="2:23" x14ac:dyDescent="0.25">
      <c r="B333" s="25"/>
      <c r="C333" s="80">
        <v>1649517251</v>
      </c>
      <c r="D333" s="83" t="s">
        <v>2244</v>
      </c>
      <c r="E333" s="82">
        <v>6</v>
      </c>
      <c r="F333" s="28"/>
      <c r="G333" s="28"/>
      <c r="H333" s="28"/>
      <c r="I333" s="28" t="s">
        <v>1719</v>
      </c>
      <c r="J333" s="27" t="s">
        <v>2245</v>
      </c>
      <c r="K333" s="29">
        <v>2129419020</v>
      </c>
      <c r="L333" s="30"/>
      <c r="M333" s="28"/>
      <c r="N333" s="28"/>
      <c r="O333" s="29"/>
      <c r="P333" s="31"/>
      <c r="Q333" s="28"/>
      <c r="R333" s="28"/>
      <c r="S333" s="28"/>
      <c r="T333" s="28"/>
      <c r="U333" s="29"/>
      <c r="V333" s="32"/>
      <c r="W333" s="33"/>
    </row>
    <row r="334" spans="2:23" x14ac:dyDescent="0.25">
      <c r="B334" s="25"/>
      <c r="C334" s="80">
        <v>1609126630</v>
      </c>
      <c r="D334" s="83" t="s">
        <v>2246</v>
      </c>
      <c r="E334" s="82">
        <v>10</v>
      </c>
      <c r="F334" s="28"/>
      <c r="G334" s="28"/>
      <c r="H334" s="28"/>
      <c r="I334" s="28" t="s">
        <v>1716</v>
      </c>
      <c r="J334" s="27" t="s">
        <v>69</v>
      </c>
      <c r="K334" s="29">
        <v>2123796998</v>
      </c>
      <c r="L334" s="30"/>
      <c r="M334" s="28"/>
      <c r="N334" s="28"/>
      <c r="O334" s="29"/>
      <c r="P334" s="31"/>
      <c r="Q334" s="28"/>
      <c r="R334" s="28"/>
      <c r="S334" s="28"/>
      <c r="T334" s="28"/>
      <c r="U334" s="29"/>
      <c r="V334" s="32"/>
      <c r="W334" s="33"/>
    </row>
    <row r="335" spans="2:23" x14ac:dyDescent="0.25">
      <c r="B335" s="25"/>
      <c r="C335" s="80">
        <v>1821347162</v>
      </c>
      <c r="D335" s="83" t="s">
        <v>2247</v>
      </c>
      <c r="E335" s="82">
        <v>10</v>
      </c>
      <c r="F335" s="28"/>
      <c r="G335" s="28"/>
      <c r="H335" s="28"/>
      <c r="I335" s="28" t="s">
        <v>1769</v>
      </c>
      <c r="J335" s="27" t="s">
        <v>2248</v>
      </c>
      <c r="K335" s="29">
        <v>2124314309</v>
      </c>
      <c r="L335" s="30"/>
      <c r="M335" s="28"/>
      <c r="N335" s="28"/>
      <c r="O335" s="29"/>
      <c r="P335" s="31"/>
      <c r="Q335" s="28"/>
      <c r="R335" s="28"/>
      <c r="S335" s="28"/>
      <c r="T335" s="28"/>
      <c r="U335" s="29"/>
      <c r="V335" s="32"/>
      <c r="W335" s="33"/>
    </row>
    <row r="336" spans="2:23" x14ac:dyDescent="0.25">
      <c r="B336" s="25"/>
      <c r="C336" s="80">
        <v>1215931845</v>
      </c>
      <c r="D336" s="83" t="s">
        <v>2249</v>
      </c>
      <c r="E336" s="82">
        <v>6</v>
      </c>
      <c r="F336" s="28"/>
      <c r="G336" s="28"/>
      <c r="H336" s="28"/>
      <c r="I336" s="28" t="s">
        <v>1719</v>
      </c>
      <c r="J336" s="27" t="s">
        <v>2250</v>
      </c>
      <c r="K336" s="29">
        <v>2122274349</v>
      </c>
      <c r="L336" s="30"/>
      <c r="M336" s="28"/>
      <c r="N336" s="28"/>
      <c r="O336" s="29"/>
      <c r="P336" s="31"/>
      <c r="Q336" s="28"/>
      <c r="R336" s="28"/>
      <c r="S336" s="28"/>
      <c r="T336" s="28"/>
      <c r="U336" s="29"/>
      <c r="V336" s="32"/>
      <c r="W336" s="33"/>
    </row>
    <row r="337" spans="2:23" x14ac:dyDescent="0.25">
      <c r="B337" s="25"/>
      <c r="C337" s="80">
        <v>1679570246</v>
      </c>
      <c r="D337" s="83" t="s">
        <v>2251</v>
      </c>
      <c r="E337" s="82">
        <v>4</v>
      </c>
      <c r="F337" s="28"/>
      <c r="G337" s="28"/>
      <c r="H337" s="28"/>
      <c r="I337" s="28" t="s">
        <v>1719</v>
      </c>
      <c r="J337" s="27" t="s">
        <v>2252</v>
      </c>
      <c r="K337" s="29">
        <v>2129650496</v>
      </c>
      <c r="L337" s="30"/>
      <c r="M337" s="28"/>
      <c r="N337" s="28"/>
      <c r="O337" s="29"/>
      <c r="P337" s="31"/>
      <c r="Q337" s="28"/>
      <c r="R337" s="28"/>
      <c r="S337" s="28"/>
      <c r="T337" s="28"/>
      <c r="U337" s="29"/>
      <c r="V337" s="32"/>
      <c r="W337" s="33"/>
    </row>
    <row r="338" spans="2:23" x14ac:dyDescent="0.25">
      <c r="B338" s="25"/>
      <c r="C338" s="80">
        <v>1174541205</v>
      </c>
      <c r="D338" s="83" t="s">
        <v>2253</v>
      </c>
      <c r="E338" s="82">
        <v>6</v>
      </c>
      <c r="F338" s="28"/>
      <c r="G338" s="28"/>
      <c r="H338" s="28"/>
      <c r="I338" s="28" t="s">
        <v>1719</v>
      </c>
      <c r="J338" s="27" t="s">
        <v>2254</v>
      </c>
      <c r="K338" s="29">
        <v>2124415070</v>
      </c>
      <c r="L338" s="30"/>
      <c r="M338" s="28"/>
      <c r="N338" s="28"/>
      <c r="O338" s="29"/>
      <c r="P338" s="31"/>
      <c r="Q338" s="28"/>
      <c r="R338" s="28"/>
      <c r="S338" s="28"/>
      <c r="T338" s="28"/>
      <c r="U338" s="29"/>
      <c r="V338" s="32"/>
      <c r="W338" s="33"/>
    </row>
    <row r="339" spans="2:23" x14ac:dyDescent="0.25">
      <c r="B339" s="25"/>
      <c r="C339" s="80">
        <v>1487727475</v>
      </c>
      <c r="D339" s="83" t="s">
        <v>2255</v>
      </c>
      <c r="E339" s="82">
        <v>6</v>
      </c>
      <c r="F339" s="28"/>
      <c r="G339" s="28"/>
      <c r="H339" s="28"/>
      <c r="I339" s="28" t="s">
        <v>1719</v>
      </c>
      <c r="J339" s="27" t="s">
        <v>2256</v>
      </c>
      <c r="K339" s="29">
        <v>2122262923</v>
      </c>
      <c r="L339" s="30"/>
      <c r="M339" s="28"/>
      <c r="N339" s="28"/>
      <c r="O339" s="29"/>
      <c r="P339" s="31"/>
      <c r="Q339" s="28"/>
      <c r="R339" s="28"/>
      <c r="S339" s="28"/>
      <c r="T339" s="28"/>
      <c r="U339" s="29"/>
      <c r="V339" s="32"/>
      <c r="W339" s="33"/>
    </row>
    <row r="340" spans="2:23" x14ac:dyDescent="0.25">
      <c r="B340" s="25"/>
      <c r="C340" s="80">
        <v>1144991241</v>
      </c>
      <c r="D340" s="83" t="s">
        <v>2257</v>
      </c>
      <c r="E340" s="82">
        <v>5</v>
      </c>
      <c r="F340" s="28"/>
      <c r="G340" s="28"/>
      <c r="H340" s="28"/>
      <c r="I340" s="28" t="s">
        <v>1769</v>
      </c>
      <c r="J340" s="27" t="s">
        <v>69</v>
      </c>
      <c r="K340" s="29">
        <v>7186868888</v>
      </c>
      <c r="L340" s="30"/>
      <c r="M340" s="28"/>
      <c r="N340" s="28"/>
      <c r="O340" s="29"/>
      <c r="P340" s="31"/>
      <c r="Q340" s="28"/>
      <c r="R340" s="28"/>
      <c r="S340" s="28"/>
      <c r="T340" s="28"/>
      <c r="U340" s="29"/>
      <c r="V340" s="32"/>
      <c r="W340" s="33"/>
    </row>
    <row r="341" spans="2:23" x14ac:dyDescent="0.25">
      <c r="B341" s="25"/>
      <c r="C341" s="80">
        <v>1346657103</v>
      </c>
      <c r="D341" s="83" t="s">
        <v>2258</v>
      </c>
      <c r="E341" s="82">
        <v>6</v>
      </c>
      <c r="F341" s="28"/>
      <c r="G341" s="28"/>
      <c r="H341" s="28"/>
      <c r="I341" s="28" t="s">
        <v>1716</v>
      </c>
      <c r="J341" s="27" t="s">
        <v>2259</v>
      </c>
      <c r="K341" s="29">
        <v>7187018103</v>
      </c>
      <c r="L341" s="30"/>
      <c r="M341" s="28"/>
      <c r="N341" s="28"/>
      <c r="O341" s="29"/>
      <c r="P341" s="31"/>
      <c r="Q341" s="28"/>
      <c r="R341" s="28"/>
      <c r="S341" s="28"/>
      <c r="T341" s="28"/>
      <c r="U341" s="29"/>
      <c r="V341" s="32"/>
      <c r="W341" s="33"/>
    </row>
    <row r="342" spans="2:23" x14ac:dyDescent="0.25">
      <c r="B342" s="25"/>
      <c r="C342" s="80">
        <v>1851459895</v>
      </c>
      <c r="D342" s="83" t="s">
        <v>2260</v>
      </c>
      <c r="E342" s="82">
        <v>6</v>
      </c>
      <c r="F342" s="28"/>
      <c r="G342" s="28"/>
      <c r="H342" s="28"/>
      <c r="I342" s="28" t="s">
        <v>1719</v>
      </c>
      <c r="J342" s="27" t="s">
        <v>69</v>
      </c>
      <c r="K342" s="29">
        <v>2129662818</v>
      </c>
      <c r="L342" s="30"/>
      <c r="M342" s="28"/>
      <c r="N342" s="28"/>
      <c r="O342" s="29"/>
      <c r="P342" s="31"/>
      <c r="Q342" s="28"/>
      <c r="R342" s="28"/>
      <c r="S342" s="28"/>
      <c r="T342" s="28"/>
      <c r="U342" s="29"/>
      <c r="V342" s="32"/>
      <c r="W342" s="33"/>
    </row>
    <row r="343" spans="2:23" x14ac:dyDescent="0.25">
      <c r="B343" s="25"/>
      <c r="C343" s="80">
        <v>1801895248</v>
      </c>
      <c r="D343" s="83" t="s">
        <v>2261</v>
      </c>
      <c r="E343" s="82">
        <v>5</v>
      </c>
      <c r="F343" s="28"/>
      <c r="G343" s="28"/>
      <c r="H343" s="28"/>
      <c r="I343" s="28" t="s">
        <v>1704</v>
      </c>
      <c r="J343" s="27" t="s">
        <v>69</v>
      </c>
      <c r="K343" s="29">
        <v>6463553711</v>
      </c>
      <c r="L343" s="30"/>
      <c r="M343" s="28"/>
      <c r="N343" s="28"/>
      <c r="O343" s="29"/>
      <c r="P343" s="31"/>
      <c r="Q343" s="28"/>
      <c r="R343" s="28"/>
      <c r="S343" s="28"/>
      <c r="T343" s="28"/>
      <c r="U343" s="29"/>
      <c r="V343" s="32"/>
      <c r="W343" s="33"/>
    </row>
    <row r="344" spans="2:23" x14ac:dyDescent="0.25">
      <c r="B344" s="25"/>
      <c r="C344" s="80">
        <v>1548456890</v>
      </c>
      <c r="D344" s="83" t="s">
        <v>2262</v>
      </c>
      <c r="E344" s="82">
        <v>4</v>
      </c>
      <c r="F344" s="28"/>
      <c r="G344" s="28"/>
      <c r="H344" s="28"/>
      <c r="I344" s="28" t="s">
        <v>1704</v>
      </c>
      <c r="J344" s="27" t="s">
        <v>2263</v>
      </c>
      <c r="K344" s="29">
        <v>7183772834</v>
      </c>
      <c r="L344" s="30"/>
      <c r="M344" s="28"/>
      <c r="N344" s="28"/>
      <c r="O344" s="29"/>
      <c r="P344" s="31"/>
      <c r="Q344" s="28"/>
      <c r="R344" s="28"/>
      <c r="S344" s="28"/>
      <c r="T344" s="28"/>
      <c r="U344" s="29"/>
      <c r="V344" s="32"/>
      <c r="W344" s="33"/>
    </row>
    <row r="345" spans="2:23" x14ac:dyDescent="0.25">
      <c r="B345" s="25"/>
      <c r="C345" s="80">
        <v>1023348364</v>
      </c>
      <c r="D345" s="83" t="s">
        <v>2264</v>
      </c>
      <c r="E345" s="82">
        <v>4</v>
      </c>
      <c r="F345" s="28"/>
      <c r="G345" s="28"/>
      <c r="H345" s="28"/>
      <c r="I345" s="28" t="s">
        <v>1707</v>
      </c>
      <c r="J345" s="27" t="s">
        <v>69</v>
      </c>
      <c r="K345" s="29">
        <v>7188277777</v>
      </c>
      <c r="L345" s="30"/>
      <c r="M345" s="28"/>
      <c r="N345" s="28"/>
      <c r="O345" s="29"/>
      <c r="P345" s="31"/>
      <c r="Q345" s="28"/>
      <c r="R345" s="28"/>
      <c r="S345" s="28"/>
      <c r="T345" s="28"/>
      <c r="U345" s="29"/>
      <c r="V345" s="32"/>
      <c r="W345" s="33"/>
    </row>
    <row r="346" spans="2:23" x14ac:dyDescent="0.25">
      <c r="B346" s="25"/>
      <c r="C346" s="80">
        <v>1699904151</v>
      </c>
      <c r="D346" s="83" t="s">
        <v>2265</v>
      </c>
      <c r="E346" s="82">
        <v>7</v>
      </c>
      <c r="F346" s="28"/>
      <c r="G346" s="28"/>
      <c r="H346" s="28"/>
      <c r="I346" s="28" t="s">
        <v>2266</v>
      </c>
      <c r="J346" s="27" t="s">
        <v>69</v>
      </c>
      <c r="K346" s="29">
        <v>7185678910</v>
      </c>
      <c r="L346" s="30"/>
      <c r="M346" s="28"/>
      <c r="N346" s="28"/>
      <c r="O346" s="29"/>
      <c r="P346" s="31"/>
      <c r="Q346" s="28"/>
      <c r="R346" s="28"/>
      <c r="S346" s="28"/>
      <c r="T346" s="28"/>
      <c r="U346" s="29"/>
      <c r="V346" s="32"/>
      <c r="W346" s="33"/>
    </row>
    <row r="347" spans="2:23" x14ac:dyDescent="0.25">
      <c r="B347" s="25"/>
      <c r="C347" s="80">
        <v>1831417575</v>
      </c>
      <c r="D347" s="83" t="s">
        <v>2267</v>
      </c>
      <c r="E347" s="82">
        <v>4</v>
      </c>
      <c r="F347" s="28"/>
      <c r="G347" s="28"/>
      <c r="H347" s="28"/>
      <c r="I347" s="28" t="s">
        <v>1707</v>
      </c>
      <c r="J347" s="27" t="s">
        <v>69</v>
      </c>
      <c r="K347" s="29">
        <v>7182321845</v>
      </c>
      <c r="L347" s="30"/>
      <c r="M347" s="28"/>
      <c r="N347" s="28"/>
      <c r="O347" s="29"/>
      <c r="P347" s="31"/>
      <c r="Q347" s="28"/>
      <c r="R347" s="28"/>
      <c r="S347" s="28"/>
      <c r="T347" s="28"/>
      <c r="U347" s="29"/>
      <c r="V347" s="32"/>
      <c r="W347" s="33"/>
    </row>
    <row r="348" spans="2:23" x14ac:dyDescent="0.25">
      <c r="B348" s="25"/>
      <c r="C348" s="80">
        <v>1205275799</v>
      </c>
      <c r="D348" s="83" t="s">
        <v>2268</v>
      </c>
      <c r="E348" s="82">
        <v>8</v>
      </c>
      <c r="F348" s="28"/>
      <c r="G348" s="28"/>
      <c r="H348" s="28"/>
      <c r="I348" s="28" t="s">
        <v>1707</v>
      </c>
      <c r="J348" s="27" t="s">
        <v>2269</v>
      </c>
      <c r="K348" s="29">
        <v>7187650088</v>
      </c>
      <c r="L348" s="30"/>
      <c r="M348" s="28"/>
      <c r="N348" s="28"/>
      <c r="O348" s="29"/>
      <c r="P348" s="31"/>
      <c r="Q348" s="28"/>
      <c r="R348" s="28"/>
      <c r="S348" s="28"/>
      <c r="T348" s="28"/>
      <c r="U348" s="29"/>
      <c r="V348" s="32"/>
      <c r="W348" s="33"/>
    </row>
    <row r="349" spans="2:23" x14ac:dyDescent="0.25">
      <c r="B349" s="25"/>
      <c r="C349" s="80">
        <v>1740440155</v>
      </c>
      <c r="D349" s="83" t="s">
        <v>2270</v>
      </c>
      <c r="E349" s="82">
        <v>6</v>
      </c>
      <c r="F349" s="28"/>
      <c r="G349" s="28"/>
      <c r="H349" s="28"/>
      <c r="I349" s="28" t="s">
        <v>1707</v>
      </c>
      <c r="J349" s="27" t="s">
        <v>69</v>
      </c>
      <c r="K349" s="29">
        <v>7183391987</v>
      </c>
      <c r="L349" s="30"/>
      <c r="M349" s="28"/>
      <c r="N349" s="28"/>
      <c r="O349" s="29"/>
      <c r="P349" s="31"/>
      <c r="Q349" s="28"/>
      <c r="R349" s="28"/>
      <c r="S349" s="28"/>
      <c r="T349" s="28"/>
      <c r="U349" s="29"/>
      <c r="V349" s="32"/>
      <c r="W349" s="33"/>
    </row>
    <row r="350" spans="2:23" x14ac:dyDescent="0.25">
      <c r="B350" s="25"/>
      <c r="C350" s="80">
        <v>1639268105</v>
      </c>
      <c r="D350" s="83" t="s">
        <v>2271</v>
      </c>
      <c r="E350" s="82">
        <v>3</v>
      </c>
      <c r="F350" s="28"/>
      <c r="G350" s="28"/>
      <c r="H350" s="28"/>
      <c r="I350" s="28" t="s">
        <v>1704</v>
      </c>
      <c r="J350" s="27" t="s">
        <v>2272</v>
      </c>
      <c r="K350" s="29">
        <v>7183332121</v>
      </c>
      <c r="L350" s="30"/>
      <c r="M350" s="28"/>
      <c r="N350" s="28"/>
      <c r="O350" s="29"/>
      <c r="P350" s="31"/>
      <c r="Q350" s="28"/>
      <c r="R350" s="28"/>
      <c r="S350" s="28"/>
      <c r="T350" s="28"/>
      <c r="U350" s="29"/>
      <c r="V350" s="32"/>
      <c r="W350" s="33"/>
    </row>
    <row r="351" spans="2:23" x14ac:dyDescent="0.25">
      <c r="B351" s="25"/>
      <c r="C351" s="80">
        <v>1659570323</v>
      </c>
      <c r="D351" s="83" t="s">
        <v>2273</v>
      </c>
      <c r="E351" s="82">
        <v>2</v>
      </c>
      <c r="F351" s="28"/>
      <c r="G351" s="28"/>
      <c r="H351" s="28"/>
      <c r="I351" s="28" t="s">
        <v>1704</v>
      </c>
      <c r="J351" s="27" t="s">
        <v>2274</v>
      </c>
      <c r="K351" s="29">
        <v>7182835900</v>
      </c>
      <c r="L351" s="30"/>
      <c r="M351" s="28"/>
      <c r="N351" s="28"/>
      <c r="O351" s="29"/>
      <c r="P351" s="31"/>
      <c r="Q351" s="28"/>
      <c r="R351" s="28"/>
      <c r="S351" s="28"/>
      <c r="T351" s="28"/>
      <c r="U351" s="29"/>
      <c r="V351" s="32"/>
      <c r="W351" s="33"/>
    </row>
    <row r="352" spans="2:23" x14ac:dyDescent="0.25">
      <c r="B352" s="25"/>
      <c r="C352" s="80">
        <v>1073897559</v>
      </c>
      <c r="D352" s="83" t="s">
        <v>2275</v>
      </c>
      <c r="E352" s="82">
        <v>4</v>
      </c>
      <c r="F352" s="28"/>
      <c r="G352" s="28"/>
      <c r="H352" s="28"/>
      <c r="I352" s="28" t="s">
        <v>1769</v>
      </c>
      <c r="J352" s="27" t="s">
        <v>69</v>
      </c>
      <c r="K352" s="29">
        <v>7189721777</v>
      </c>
      <c r="L352" s="30"/>
      <c r="M352" s="28"/>
      <c r="N352" s="28"/>
      <c r="O352" s="29"/>
      <c r="P352" s="31"/>
      <c r="Q352" s="28"/>
      <c r="R352" s="28"/>
      <c r="S352" s="28"/>
      <c r="T352" s="28"/>
      <c r="U352" s="29"/>
      <c r="V352" s="32"/>
      <c r="W352" s="33"/>
    </row>
    <row r="353" spans="2:23" x14ac:dyDescent="0.25">
      <c r="B353" s="25"/>
      <c r="C353" s="80">
        <v>1245292333</v>
      </c>
      <c r="D353" s="83" t="s">
        <v>2276</v>
      </c>
      <c r="E353" s="82">
        <v>4</v>
      </c>
      <c r="F353" s="28"/>
      <c r="G353" s="28"/>
      <c r="H353" s="28"/>
      <c r="I353" s="28" t="s">
        <v>2012</v>
      </c>
      <c r="J353" s="27" t="s">
        <v>2277</v>
      </c>
      <c r="K353" s="29">
        <v>7187652600</v>
      </c>
      <c r="L353" s="30"/>
      <c r="M353" s="28"/>
      <c r="N353" s="28"/>
      <c r="O353" s="29"/>
      <c r="P353" s="31"/>
      <c r="Q353" s="28"/>
      <c r="R353" s="28"/>
      <c r="S353" s="28"/>
      <c r="T353" s="28"/>
      <c r="U353" s="29"/>
      <c r="V353" s="32"/>
      <c r="W353" s="33"/>
    </row>
    <row r="354" spans="2:23" x14ac:dyDescent="0.25">
      <c r="B354" s="25"/>
      <c r="C354" s="80">
        <v>1104028067</v>
      </c>
      <c r="D354" s="83" t="s">
        <v>2278</v>
      </c>
      <c r="E354" s="82">
        <v>9</v>
      </c>
      <c r="F354" s="28"/>
      <c r="G354" s="28"/>
      <c r="H354" s="28"/>
      <c r="I354" s="28" t="s">
        <v>1707</v>
      </c>
      <c r="J354" s="27" t="s">
        <v>2279</v>
      </c>
      <c r="K354" s="29">
        <v>9179689406</v>
      </c>
      <c r="L354" s="30"/>
      <c r="M354" s="28"/>
      <c r="N354" s="28"/>
      <c r="O354" s="29"/>
      <c r="P354" s="31"/>
      <c r="Q354" s="28"/>
      <c r="R354" s="28"/>
      <c r="S354" s="28"/>
      <c r="T354" s="28"/>
      <c r="U354" s="29"/>
      <c r="V354" s="32"/>
      <c r="W354" s="33"/>
    </row>
    <row r="355" spans="2:23" x14ac:dyDescent="0.25">
      <c r="B355" s="25"/>
      <c r="C355" s="80">
        <v>1295939494</v>
      </c>
      <c r="D355" s="83" t="s">
        <v>2280</v>
      </c>
      <c r="E355" s="82">
        <v>9</v>
      </c>
      <c r="F355" s="28"/>
      <c r="G355" s="28"/>
      <c r="H355" s="28"/>
      <c r="I355" s="28" t="s">
        <v>1707</v>
      </c>
      <c r="J355" s="27" t="s">
        <v>69</v>
      </c>
      <c r="K355" s="29">
        <v>7188518928</v>
      </c>
      <c r="L355" s="30"/>
      <c r="M355" s="28"/>
      <c r="N355" s="28"/>
      <c r="O355" s="29"/>
      <c r="P355" s="31"/>
      <c r="Q355" s="28"/>
      <c r="R355" s="28"/>
      <c r="S355" s="28"/>
      <c r="T355" s="28"/>
      <c r="U355" s="29"/>
      <c r="V355" s="32"/>
      <c r="W355" s="33"/>
    </row>
    <row r="356" spans="2:23" x14ac:dyDescent="0.25">
      <c r="B356" s="25"/>
      <c r="C356" s="80">
        <v>1598966301</v>
      </c>
      <c r="D356" s="83" t="s">
        <v>2281</v>
      </c>
      <c r="E356" s="82">
        <v>4</v>
      </c>
      <c r="F356" s="28"/>
      <c r="G356" s="28"/>
      <c r="H356" s="28"/>
      <c r="I356" s="28" t="s">
        <v>1704</v>
      </c>
      <c r="J356" s="27" t="s">
        <v>2282</v>
      </c>
      <c r="K356" s="29">
        <v>7186187150</v>
      </c>
      <c r="L356" s="30"/>
      <c r="M356" s="28"/>
      <c r="N356" s="28"/>
      <c r="O356" s="29"/>
      <c r="P356" s="31"/>
      <c r="Q356" s="28"/>
      <c r="R356" s="28"/>
      <c r="S356" s="28"/>
      <c r="T356" s="28"/>
      <c r="U356" s="29"/>
      <c r="V356" s="32"/>
      <c r="W356" s="33"/>
    </row>
    <row r="357" spans="2:23" x14ac:dyDescent="0.25">
      <c r="B357" s="25"/>
      <c r="C357" s="80">
        <v>1306079140</v>
      </c>
      <c r="D357" s="83" t="s">
        <v>2283</v>
      </c>
      <c r="E357" s="82">
        <v>7</v>
      </c>
      <c r="F357" s="28"/>
      <c r="G357" s="28"/>
      <c r="H357" s="28"/>
      <c r="I357" s="28" t="s">
        <v>1707</v>
      </c>
      <c r="J357" s="27" t="s">
        <v>69</v>
      </c>
      <c r="K357" s="29">
        <v>7182101030</v>
      </c>
      <c r="L357" s="30"/>
      <c r="M357" s="28"/>
      <c r="N357" s="28"/>
      <c r="O357" s="29"/>
      <c r="P357" s="31"/>
      <c r="Q357" s="28"/>
      <c r="R357" s="28"/>
      <c r="S357" s="28"/>
      <c r="T357" s="28"/>
      <c r="U357" s="29"/>
      <c r="V357" s="32"/>
      <c r="W357" s="33"/>
    </row>
    <row r="358" spans="2:23" x14ac:dyDescent="0.25">
      <c r="B358" s="25"/>
      <c r="C358" s="80">
        <v>1851477954</v>
      </c>
      <c r="D358" s="83" t="s">
        <v>2284</v>
      </c>
      <c r="E358" s="82">
        <v>-99</v>
      </c>
      <c r="F358" s="28"/>
      <c r="G358" s="28"/>
      <c r="H358" s="28"/>
      <c r="I358" s="28" t="s">
        <v>1719</v>
      </c>
      <c r="J358" s="27" t="s">
        <v>69</v>
      </c>
      <c r="K358" s="29">
        <v>9175538246</v>
      </c>
      <c r="L358" s="30"/>
      <c r="M358" s="28"/>
      <c r="N358" s="28"/>
      <c r="O358" s="29"/>
      <c r="P358" s="31"/>
      <c r="Q358" s="28"/>
      <c r="R358" s="28"/>
      <c r="S358" s="28"/>
      <c r="T358" s="28"/>
      <c r="U358" s="29"/>
      <c r="V358" s="32"/>
      <c r="W358" s="33"/>
    </row>
    <row r="359" spans="2:23" x14ac:dyDescent="0.25">
      <c r="B359" s="25"/>
      <c r="C359" s="80">
        <v>1265687347</v>
      </c>
      <c r="D359" s="83" t="s">
        <v>2285</v>
      </c>
      <c r="E359" s="82">
        <v>7</v>
      </c>
      <c r="F359" s="28"/>
      <c r="G359" s="28"/>
      <c r="H359" s="28"/>
      <c r="I359" s="28" t="s">
        <v>1719</v>
      </c>
      <c r="J359" s="27" t="s">
        <v>69</v>
      </c>
      <c r="K359" s="29">
        <v>3477708009</v>
      </c>
      <c r="L359" s="30"/>
      <c r="M359" s="28"/>
      <c r="N359" s="28"/>
      <c r="O359" s="29"/>
      <c r="P359" s="31"/>
      <c r="Q359" s="28"/>
      <c r="R359" s="28"/>
      <c r="S359" s="28"/>
      <c r="T359" s="28"/>
      <c r="U359" s="29"/>
      <c r="V359" s="32"/>
      <c r="W359" s="33"/>
    </row>
    <row r="360" spans="2:23" x14ac:dyDescent="0.25">
      <c r="B360" s="25"/>
      <c r="C360" s="80">
        <v>1871952523</v>
      </c>
      <c r="D360" s="83" t="s">
        <v>2286</v>
      </c>
      <c r="E360" s="82">
        <v>4</v>
      </c>
      <c r="F360" s="28"/>
      <c r="G360" s="28"/>
      <c r="H360" s="28"/>
      <c r="I360" s="28" t="s">
        <v>1769</v>
      </c>
      <c r="J360" s="27" t="s">
        <v>2287</v>
      </c>
      <c r="K360" s="29">
        <v>7185678808</v>
      </c>
      <c r="L360" s="30"/>
      <c r="M360" s="28"/>
      <c r="N360" s="28"/>
      <c r="O360" s="29"/>
      <c r="P360" s="31"/>
      <c r="Q360" s="28"/>
      <c r="R360" s="28"/>
      <c r="S360" s="28"/>
      <c r="T360" s="28"/>
      <c r="U360" s="29"/>
      <c r="V360" s="32"/>
      <c r="W360" s="33"/>
    </row>
    <row r="361" spans="2:23" x14ac:dyDescent="0.25">
      <c r="B361" s="25"/>
      <c r="C361" s="80">
        <v>1225458623</v>
      </c>
      <c r="D361" s="83" t="s">
        <v>2288</v>
      </c>
      <c r="E361" s="82">
        <v>7</v>
      </c>
      <c r="F361" s="28"/>
      <c r="G361" s="28"/>
      <c r="H361" s="28"/>
      <c r="I361" s="28" t="s">
        <v>1719</v>
      </c>
      <c r="J361" s="27" t="s">
        <v>69</v>
      </c>
      <c r="K361" s="29">
        <v>7185678899</v>
      </c>
      <c r="L361" s="30"/>
      <c r="M361" s="28"/>
      <c r="N361" s="28"/>
      <c r="O361" s="29"/>
      <c r="P361" s="31"/>
      <c r="Q361" s="28"/>
      <c r="R361" s="28"/>
      <c r="S361" s="28"/>
      <c r="T361" s="28"/>
      <c r="U361" s="29"/>
      <c r="V361" s="32"/>
      <c r="W361" s="33"/>
    </row>
    <row r="362" spans="2:23" x14ac:dyDescent="0.25">
      <c r="B362" s="25"/>
      <c r="C362" s="80">
        <v>1720434897</v>
      </c>
      <c r="D362" s="83" t="s">
        <v>2289</v>
      </c>
      <c r="E362" s="82">
        <v>5</v>
      </c>
      <c r="F362" s="28"/>
      <c r="G362" s="28"/>
      <c r="H362" s="28"/>
      <c r="I362" s="28" t="s">
        <v>1769</v>
      </c>
      <c r="J362" s="27" t="s">
        <v>69</v>
      </c>
      <c r="K362" s="29">
        <v>7189721233</v>
      </c>
      <c r="L362" s="30"/>
      <c r="M362" s="28"/>
      <c r="N362" s="28"/>
      <c r="O362" s="29"/>
      <c r="P362" s="31"/>
      <c r="Q362" s="28"/>
      <c r="R362" s="28"/>
      <c r="S362" s="28"/>
      <c r="T362" s="28"/>
      <c r="U362" s="29"/>
      <c r="V362" s="32"/>
      <c r="W362" s="33"/>
    </row>
    <row r="363" spans="2:23" x14ac:dyDescent="0.25">
      <c r="B363" s="25"/>
      <c r="C363" s="80">
        <v>1942621263</v>
      </c>
      <c r="D363" s="83" t="s">
        <v>2290</v>
      </c>
      <c r="E363" s="82">
        <v>9</v>
      </c>
      <c r="F363" s="28"/>
      <c r="G363" s="28"/>
      <c r="H363" s="28"/>
      <c r="I363" s="28" t="s">
        <v>1719</v>
      </c>
      <c r="J363" s="27" t="s">
        <v>69</v>
      </c>
      <c r="K363" s="29">
        <v>7189721777</v>
      </c>
      <c r="L363" s="30"/>
      <c r="M363" s="28"/>
      <c r="N363" s="28"/>
      <c r="O363" s="29"/>
      <c r="P363" s="31"/>
      <c r="Q363" s="28"/>
      <c r="R363" s="28"/>
      <c r="S363" s="28"/>
      <c r="T363" s="28"/>
      <c r="U363" s="29"/>
      <c r="V363" s="32"/>
      <c r="W363" s="33"/>
    </row>
    <row r="364" spans="2:23" x14ac:dyDescent="0.25">
      <c r="B364" s="25"/>
      <c r="C364" s="80">
        <v>1629340948</v>
      </c>
      <c r="D364" s="83" t="s">
        <v>2291</v>
      </c>
      <c r="E364" s="82">
        <v>8</v>
      </c>
      <c r="F364" s="28"/>
      <c r="G364" s="28"/>
      <c r="H364" s="28"/>
      <c r="I364" s="28" t="s">
        <v>1719</v>
      </c>
      <c r="J364" s="27" t="s">
        <v>69</v>
      </c>
      <c r="K364" s="29">
        <v>7188860028</v>
      </c>
      <c r="L364" s="30"/>
      <c r="M364" s="28"/>
      <c r="N364" s="28"/>
      <c r="O364" s="29"/>
      <c r="P364" s="31"/>
      <c r="Q364" s="28"/>
      <c r="R364" s="28"/>
      <c r="S364" s="28"/>
      <c r="T364" s="28"/>
      <c r="U364" s="29"/>
      <c r="V364" s="32"/>
      <c r="W364" s="33"/>
    </row>
    <row r="365" spans="2:23" x14ac:dyDescent="0.25">
      <c r="B365" s="25"/>
      <c r="C365" s="80">
        <v>1891881181</v>
      </c>
      <c r="D365" s="83" t="s">
        <v>2292</v>
      </c>
      <c r="E365" s="82">
        <v>5</v>
      </c>
      <c r="F365" s="28"/>
      <c r="G365" s="28"/>
      <c r="H365" s="28"/>
      <c r="I365" s="28" t="s">
        <v>1769</v>
      </c>
      <c r="J365" s="27" t="s">
        <v>69</v>
      </c>
      <c r="K365" s="29">
        <v>7183345970</v>
      </c>
      <c r="L365" s="30"/>
      <c r="M365" s="28"/>
      <c r="N365" s="28"/>
      <c r="O365" s="29"/>
      <c r="P365" s="31"/>
      <c r="Q365" s="28"/>
      <c r="R365" s="28"/>
      <c r="S365" s="28"/>
      <c r="T365" s="28"/>
      <c r="U365" s="29"/>
      <c r="V365" s="32"/>
      <c r="W365" s="33"/>
    </row>
    <row r="366" spans="2:23" x14ac:dyDescent="0.25">
      <c r="B366" s="25"/>
      <c r="C366" s="80">
        <v>1679554059</v>
      </c>
      <c r="D366" s="83" t="s">
        <v>2293</v>
      </c>
      <c r="E366" s="82">
        <v>5</v>
      </c>
      <c r="F366" s="28"/>
      <c r="G366" s="28"/>
      <c r="H366" s="28"/>
      <c r="I366" s="28" t="s">
        <v>1707</v>
      </c>
      <c r="J366" s="27" t="s">
        <v>2294</v>
      </c>
      <c r="K366" s="29">
        <v>7182101030</v>
      </c>
      <c r="L366" s="30"/>
      <c r="M366" s="28"/>
      <c r="N366" s="28"/>
      <c r="O366" s="29"/>
      <c r="P366" s="31"/>
      <c r="Q366" s="28"/>
      <c r="R366" s="28"/>
      <c r="S366" s="28"/>
      <c r="T366" s="28"/>
      <c r="U366" s="29"/>
      <c r="V366" s="32"/>
      <c r="W366" s="33"/>
    </row>
    <row r="367" spans="2:23" x14ac:dyDescent="0.25">
      <c r="B367" s="25"/>
      <c r="C367" s="80">
        <v>1821010653</v>
      </c>
      <c r="D367" s="83" t="s">
        <v>2295</v>
      </c>
      <c r="E367" s="82">
        <v>-99</v>
      </c>
      <c r="F367" s="28"/>
      <c r="G367" s="28"/>
      <c r="H367" s="28"/>
      <c r="I367" s="28" t="s">
        <v>1707</v>
      </c>
      <c r="J367" s="27" t="s">
        <v>69</v>
      </c>
      <c r="K367" s="29">
        <v>7188512323</v>
      </c>
      <c r="L367" s="30"/>
      <c r="M367" s="28"/>
      <c r="N367" s="28"/>
      <c r="O367" s="29"/>
      <c r="P367" s="31"/>
      <c r="Q367" s="28"/>
      <c r="R367" s="28"/>
      <c r="S367" s="28"/>
      <c r="T367" s="28"/>
      <c r="U367" s="29"/>
      <c r="V367" s="32"/>
      <c r="W367" s="33"/>
    </row>
    <row r="368" spans="2:23" x14ac:dyDescent="0.25">
      <c r="B368" s="25"/>
      <c r="C368" s="80">
        <v>1306082730</v>
      </c>
      <c r="D368" s="83" t="s">
        <v>2296</v>
      </c>
      <c r="E368" s="82">
        <v>7</v>
      </c>
      <c r="F368" s="28"/>
      <c r="G368" s="28"/>
      <c r="H368" s="28"/>
      <c r="I368" s="28" t="s">
        <v>1707</v>
      </c>
      <c r="J368" s="27" t="s">
        <v>69</v>
      </c>
      <c r="K368" s="29">
        <v>7182101030</v>
      </c>
      <c r="L368" s="30"/>
      <c r="M368" s="28"/>
      <c r="N368" s="28"/>
      <c r="O368" s="29"/>
      <c r="P368" s="31"/>
      <c r="Q368" s="28"/>
      <c r="R368" s="28"/>
      <c r="S368" s="28"/>
      <c r="T368" s="28"/>
      <c r="U368" s="29"/>
      <c r="V368" s="32"/>
      <c r="W368" s="33"/>
    </row>
    <row r="369" spans="2:23" x14ac:dyDescent="0.25">
      <c r="B369" s="25"/>
      <c r="C369" s="80">
        <v>1770616864</v>
      </c>
      <c r="D369" s="83" t="s">
        <v>2297</v>
      </c>
      <c r="E369" s="82">
        <v>9</v>
      </c>
      <c r="F369" s="28"/>
      <c r="G369" s="28"/>
      <c r="H369" s="28"/>
      <c r="I369" s="28" t="s">
        <v>1719</v>
      </c>
      <c r="J369" s="27" t="s">
        <v>69</v>
      </c>
      <c r="K369" s="29">
        <v>9295527018</v>
      </c>
      <c r="L369" s="30"/>
      <c r="M369" s="28"/>
      <c r="N369" s="28"/>
      <c r="O369" s="29"/>
      <c r="P369" s="31"/>
      <c r="Q369" s="28"/>
      <c r="R369" s="28"/>
      <c r="S369" s="28"/>
      <c r="T369" s="28"/>
      <c r="U369" s="29"/>
      <c r="V369" s="32"/>
      <c r="W369" s="33"/>
    </row>
    <row r="370" spans="2:23" x14ac:dyDescent="0.25">
      <c r="B370" s="25"/>
      <c r="C370" s="80">
        <v>1811223555</v>
      </c>
      <c r="D370" s="83" t="s">
        <v>2298</v>
      </c>
      <c r="E370" s="82">
        <v>4</v>
      </c>
      <c r="F370" s="28"/>
      <c r="G370" s="28"/>
      <c r="H370" s="28"/>
      <c r="I370" s="28" t="s">
        <v>1769</v>
      </c>
      <c r="J370" s="27" t="s">
        <v>69</v>
      </c>
      <c r="K370" s="29">
        <v>6467256095</v>
      </c>
      <c r="L370" s="30"/>
      <c r="M370" s="28"/>
      <c r="N370" s="28"/>
      <c r="O370" s="29"/>
      <c r="P370" s="31"/>
      <c r="Q370" s="28"/>
      <c r="R370" s="28"/>
      <c r="S370" s="28"/>
      <c r="T370" s="28"/>
      <c r="U370" s="29"/>
      <c r="V370" s="32"/>
      <c r="W370" s="33"/>
    </row>
    <row r="371" spans="2:23" x14ac:dyDescent="0.25">
      <c r="B371" s="25"/>
      <c r="C371" s="80">
        <v>1710979158</v>
      </c>
      <c r="D371" s="83" t="s">
        <v>2299</v>
      </c>
      <c r="E371" s="82">
        <v>3</v>
      </c>
      <c r="F371" s="28"/>
      <c r="G371" s="28"/>
      <c r="H371" s="28"/>
      <c r="I371" s="28" t="s">
        <v>1704</v>
      </c>
      <c r="J371" s="27" t="s">
        <v>2300</v>
      </c>
      <c r="K371" s="29">
        <v>7182594272</v>
      </c>
      <c r="L371" s="30"/>
      <c r="M371" s="28"/>
      <c r="N371" s="28"/>
      <c r="O371" s="29"/>
      <c r="P371" s="31"/>
      <c r="Q371" s="28"/>
      <c r="R371" s="28"/>
      <c r="S371" s="28"/>
      <c r="T371" s="28"/>
      <c r="U371" s="29"/>
      <c r="V371" s="32"/>
      <c r="W371" s="33"/>
    </row>
    <row r="372" spans="2:23" x14ac:dyDescent="0.25">
      <c r="B372" s="25"/>
      <c r="C372" s="80">
        <v>1841466703</v>
      </c>
      <c r="D372" s="83" t="s">
        <v>2301</v>
      </c>
      <c r="E372" s="82">
        <v>3</v>
      </c>
      <c r="F372" s="28"/>
      <c r="G372" s="28"/>
      <c r="H372" s="28"/>
      <c r="I372" s="28" t="s">
        <v>1707</v>
      </c>
      <c r="J372" s="27" t="s">
        <v>69</v>
      </c>
      <c r="K372" s="29">
        <v>3477135866</v>
      </c>
      <c r="L372" s="30"/>
      <c r="M372" s="28"/>
      <c r="N372" s="28"/>
      <c r="O372" s="29"/>
      <c r="P372" s="31"/>
      <c r="Q372" s="28"/>
      <c r="R372" s="28"/>
      <c r="S372" s="28"/>
      <c r="T372" s="28"/>
      <c r="U372" s="29"/>
      <c r="V372" s="32"/>
      <c r="W372" s="33"/>
    </row>
    <row r="373" spans="2:23" x14ac:dyDescent="0.25">
      <c r="B373" s="25"/>
      <c r="C373" s="80">
        <v>1801107818</v>
      </c>
      <c r="D373" s="83" t="s">
        <v>2302</v>
      </c>
      <c r="E373" s="82">
        <v>7</v>
      </c>
      <c r="F373" s="28"/>
      <c r="G373" s="28"/>
      <c r="H373" s="28"/>
      <c r="I373" s="28" t="s">
        <v>1719</v>
      </c>
      <c r="J373" s="27" t="s">
        <v>69</v>
      </c>
      <c r="K373" s="29">
        <v>7188860028</v>
      </c>
      <c r="L373" s="30"/>
      <c r="M373" s="28"/>
      <c r="N373" s="28"/>
      <c r="O373" s="29"/>
      <c r="P373" s="31"/>
      <c r="Q373" s="28"/>
      <c r="R373" s="28"/>
      <c r="S373" s="28"/>
      <c r="T373" s="28"/>
      <c r="U373" s="29"/>
      <c r="V373" s="32"/>
      <c r="W373" s="33"/>
    </row>
    <row r="374" spans="2:23" x14ac:dyDescent="0.25">
      <c r="B374" s="25"/>
      <c r="C374" s="80">
        <v>1821481896</v>
      </c>
      <c r="D374" s="83" t="s">
        <v>2303</v>
      </c>
      <c r="E374" s="82">
        <v>5</v>
      </c>
      <c r="F374" s="28"/>
      <c r="G374" s="28"/>
      <c r="H374" s="28"/>
      <c r="I374" s="28" t="s">
        <v>1716</v>
      </c>
      <c r="J374" s="27" t="s">
        <v>69</v>
      </c>
      <c r="K374" s="29">
        <v>7185673667</v>
      </c>
      <c r="L374" s="30"/>
      <c r="M374" s="28"/>
      <c r="N374" s="28"/>
      <c r="O374" s="29"/>
      <c r="P374" s="31"/>
      <c r="Q374" s="28"/>
      <c r="R374" s="28"/>
      <c r="S374" s="28"/>
      <c r="T374" s="28"/>
      <c r="U374" s="29"/>
      <c r="V374" s="32"/>
      <c r="W374" s="33"/>
    </row>
    <row r="375" spans="2:23" x14ac:dyDescent="0.25">
      <c r="B375" s="25"/>
      <c r="C375" s="80">
        <v>1992121685</v>
      </c>
      <c r="D375" s="83" t="s">
        <v>2304</v>
      </c>
      <c r="E375" s="82">
        <v>4</v>
      </c>
      <c r="F375" s="28"/>
      <c r="G375" s="28"/>
      <c r="H375" s="28"/>
      <c r="I375" s="28" t="s">
        <v>1716</v>
      </c>
      <c r="J375" s="27" t="s">
        <v>2305</v>
      </c>
      <c r="K375" s="29">
        <v>6313779622</v>
      </c>
      <c r="L375" s="30"/>
      <c r="M375" s="28"/>
      <c r="N375" s="28"/>
      <c r="O375" s="29"/>
      <c r="P375" s="31"/>
      <c r="Q375" s="28"/>
      <c r="R375" s="28"/>
      <c r="S375" s="28"/>
      <c r="T375" s="28"/>
      <c r="U375" s="29"/>
      <c r="V375" s="32"/>
      <c r="W375" s="33"/>
    </row>
    <row r="376" spans="2:23" x14ac:dyDescent="0.25">
      <c r="B376" s="25"/>
      <c r="C376" s="80">
        <v>1043622814</v>
      </c>
      <c r="D376" s="83" t="s">
        <v>2306</v>
      </c>
      <c r="E376" s="82">
        <v>7</v>
      </c>
      <c r="F376" s="28"/>
      <c r="G376" s="28"/>
      <c r="H376" s="28"/>
      <c r="I376" s="28" t="s">
        <v>1719</v>
      </c>
      <c r="J376" s="27" t="s">
        <v>69</v>
      </c>
      <c r="K376" s="29">
        <v>2122672388</v>
      </c>
      <c r="L376" s="30"/>
      <c r="M376" s="28"/>
      <c r="N376" s="28"/>
      <c r="O376" s="29"/>
      <c r="P376" s="31"/>
      <c r="Q376" s="28"/>
      <c r="R376" s="28"/>
      <c r="S376" s="28"/>
      <c r="T376" s="28"/>
      <c r="U376" s="29"/>
      <c r="V376" s="32"/>
      <c r="W376" s="33"/>
    </row>
    <row r="377" spans="2:23" x14ac:dyDescent="0.25">
      <c r="B377" s="25"/>
      <c r="C377" s="80">
        <v>1437568383</v>
      </c>
      <c r="D377" s="83" t="s">
        <v>2307</v>
      </c>
      <c r="E377" s="82">
        <v>-99</v>
      </c>
      <c r="F377" s="28"/>
      <c r="G377" s="28"/>
      <c r="H377" s="28"/>
      <c r="I377" s="28" t="s">
        <v>1716</v>
      </c>
      <c r="J377" s="27" t="s">
        <v>69</v>
      </c>
      <c r="K377" s="29">
        <v>7182837667</v>
      </c>
      <c r="L377" s="30"/>
      <c r="M377" s="28"/>
      <c r="N377" s="28"/>
      <c r="O377" s="29"/>
      <c r="P377" s="31"/>
      <c r="Q377" s="28"/>
      <c r="R377" s="28"/>
      <c r="S377" s="28"/>
      <c r="T377" s="28"/>
      <c r="U377" s="29"/>
      <c r="V377" s="32"/>
      <c r="W377" s="33"/>
    </row>
    <row r="378" spans="2:23" x14ac:dyDescent="0.25">
      <c r="B378" s="25"/>
      <c r="C378" s="80">
        <v>1972910685</v>
      </c>
      <c r="D378" s="83" t="s">
        <v>2308</v>
      </c>
      <c r="E378" s="82">
        <v>6</v>
      </c>
      <c r="F378" s="28"/>
      <c r="G378" s="28"/>
      <c r="H378" s="28"/>
      <c r="I378" s="28" t="s">
        <v>1716</v>
      </c>
      <c r="J378" s="27" t="s">
        <v>2309</v>
      </c>
      <c r="K378" s="29">
        <v>7185678808</v>
      </c>
      <c r="L378" s="30"/>
      <c r="M378" s="28"/>
      <c r="N378" s="28"/>
      <c r="O378" s="29"/>
      <c r="P378" s="31"/>
      <c r="Q378" s="28"/>
      <c r="R378" s="28"/>
      <c r="S378" s="28"/>
      <c r="T378" s="28"/>
      <c r="U378" s="29"/>
      <c r="V378" s="32"/>
      <c r="W378" s="33"/>
    </row>
    <row r="379" spans="2:23" x14ac:dyDescent="0.25">
      <c r="B379" s="25"/>
      <c r="C379" s="80">
        <v>1235688094</v>
      </c>
      <c r="D379" s="83" t="s">
        <v>2310</v>
      </c>
      <c r="E379" s="82">
        <v>6</v>
      </c>
      <c r="F379" s="28"/>
      <c r="G379" s="28"/>
      <c r="H379" s="28"/>
      <c r="I379" s="28" t="s">
        <v>1716</v>
      </c>
      <c r="J379" s="27" t="s">
        <v>69</v>
      </c>
      <c r="K379" s="29">
        <v>7188860028</v>
      </c>
      <c r="L379" s="30"/>
      <c r="M379" s="28"/>
      <c r="N379" s="28"/>
      <c r="O379" s="29"/>
      <c r="P379" s="31"/>
      <c r="Q379" s="28"/>
      <c r="R379" s="28"/>
      <c r="S379" s="28"/>
      <c r="T379" s="28"/>
      <c r="U379" s="29"/>
      <c r="V379" s="32"/>
      <c r="W379" s="33"/>
    </row>
    <row r="380" spans="2:23" x14ac:dyDescent="0.25">
      <c r="B380" s="25"/>
      <c r="C380" s="80">
        <v>1912315532</v>
      </c>
      <c r="D380" s="83" t="s">
        <v>2311</v>
      </c>
      <c r="E380" s="82">
        <v>4</v>
      </c>
      <c r="F380" s="28"/>
      <c r="G380" s="28"/>
      <c r="H380" s="28"/>
      <c r="I380" s="28" t="s">
        <v>1716</v>
      </c>
      <c r="J380" s="27" t="s">
        <v>69</v>
      </c>
      <c r="K380" s="29">
        <v>7188718255</v>
      </c>
      <c r="L380" s="30"/>
      <c r="M380" s="28"/>
      <c r="N380" s="28"/>
      <c r="O380" s="29"/>
      <c r="P380" s="31"/>
      <c r="Q380" s="28"/>
      <c r="R380" s="28"/>
      <c r="S380" s="28"/>
      <c r="T380" s="28"/>
      <c r="U380" s="29"/>
      <c r="V380" s="32"/>
      <c r="W380" s="33"/>
    </row>
    <row r="381" spans="2:23" x14ac:dyDescent="0.25">
      <c r="B381" s="25"/>
      <c r="C381" s="80">
        <v>1669846242</v>
      </c>
      <c r="D381" s="83" t="s">
        <v>2312</v>
      </c>
      <c r="E381" s="82">
        <v>9</v>
      </c>
      <c r="F381" s="28"/>
      <c r="G381" s="28"/>
      <c r="H381" s="28"/>
      <c r="I381" s="28" t="s">
        <v>1716</v>
      </c>
      <c r="J381" s="27" t="s">
        <v>69</v>
      </c>
      <c r="K381" s="29">
        <v>9176207778</v>
      </c>
      <c r="L381" s="30"/>
      <c r="M381" s="28"/>
      <c r="N381" s="28"/>
      <c r="O381" s="29"/>
      <c r="P381" s="31"/>
      <c r="Q381" s="28"/>
      <c r="R381" s="28"/>
      <c r="S381" s="28"/>
      <c r="T381" s="28"/>
      <c r="U381" s="29"/>
      <c r="V381" s="32"/>
      <c r="W381" s="33"/>
    </row>
    <row r="382" spans="2:23" x14ac:dyDescent="0.25">
      <c r="B382" s="25"/>
      <c r="C382" s="80">
        <v>1982662458</v>
      </c>
      <c r="D382" s="83" t="s">
        <v>2313</v>
      </c>
      <c r="E382" s="82">
        <v>10</v>
      </c>
      <c r="F382" s="28"/>
      <c r="G382" s="28"/>
      <c r="H382" s="28"/>
      <c r="I382" s="28" t="s">
        <v>1719</v>
      </c>
      <c r="J382" s="27" t="s">
        <v>2314</v>
      </c>
      <c r="K382" s="29">
        <v>7186868888</v>
      </c>
      <c r="L382" s="30"/>
      <c r="M382" s="28"/>
      <c r="N382" s="28"/>
      <c r="O382" s="29"/>
      <c r="P382" s="31"/>
      <c r="Q382" s="28"/>
      <c r="R382" s="28"/>
      <c r="S382" s="28"/>
      <c r="T382" s="28"/>
      <c r="U382" s="29"/>
      <c r="V382" s="32"/>
      <c r="W382" s="33"/>
    </row>
    <row r="383" spans="2:23" x14ac:dyDescent="0.25">
      <c r="B383" s="25"/>
      <c r="C383" s="80">
        <v>1487041109</v>
      </c>
      <c r="D383" s="83" t="s">
        <v>2315</v>
      </c>
      <c r="E383" s="82">
        <v>7</v>
      </c>
      <c r="F383" s="28"/>
      <c r="G383" s="28"/>
      <c r="H383" s="28"/>
      <c r="I383" s="28" t="s">
        <v>1769</v>
      </c>
      <c r="J383" s="27" t="s">
        <v>69</v>
      </c>
      <c r="K383" s="29">
        <v>7186808881</v>
      </c>
      <c r="L383" s="30"/>
      <c r="M383" s="28"/>
      <c r="N383" s="28"/>
      <c r="O383" s="29"/>
      <c r="P383" s="31"/>
      <c r="Q383" s="28"/>
      <c r="R383" s="28"/>
      <c r="S383" s="28"/>
      <c r="T383" s="28"/>
      <c r="U383" s="29"/>
      <c r="V383" s="32"/>
      <c r="W383" s="33"/>
    </row>
    <row r="384" spans="2:23" x14ac:dyDescent="0.25">
      <c r="B384" s="25"/>
      <c r="C384" s="80">
        <v>1952858292</v>
      </c>
      <c r="D384" s="83" t="s">
        <v>2316</v>
      </c>
      <c r="E384" s="82">
        <v>-99</v>
      </c>
      <c r="F384" s="28"/>
      <c r="G384" s="28"/>
      <c r="H384" s="28"/>
      <c r="I384" s="28" t="s">
        <v>1769</v>
      </c>
      <c r="J384" s="27" t="s">
        <v>69</v>
      </c>
      <c r="K384" s="29">
        <v>2129668488</v>
      </c>
      <c r="L384" s="30"/>
      <c r="M384" s="28"/>
      <c r="N384" s="28"/>
      <c r="O384" s="29"/>
      <c r="P384" s="31"/>
      <c r="Q384" s="28"/>
      <c r="R384" s="28"/>
      <c r="S384" s="28"/>
      <c r="T384" s="28"/>
      <c r="U384" s="29"/>
      <c r="V384" s="32"/>
      <c r="W384" s="33"/>
    </row>
    <row r="385" spans="2:23" x14ac:dyDescent="0.25">
      <c r="B385" s="25"/>
      <c r="C385" s="80">
        <v>1174142392</v>
      </c>
      <c r="D385" s="83" t="s">
        <v>2317</v>
      </c>
      <c r="E385" s="82">
        <v>7</v>
      </c>
      <c r="F385" s="28"/>
      <c r="G385" s="28"/>
      <c r="H385" s="28"/>
      <c r="I385" s="28" t="s">
        <v>1719</v>
      </c>
      <c r="J385" s="27" t="s">
        <v>69</v>
      </c>
      <c r="K385" s="29">
        <v>7185673667</v>
      </c>
      <c r="L385" s="30"/>
      <c r="M385" s="28"/>
      <c r="N385" s="28"/>
      <c r="O385" s="29"/>
      <c r="P385" s="31"/>
      <c r="Q385" s="28"/>
      <c r="R385" s="28"/>
      <c r="S385" s="28"/>
      <c r="T385" s="28"/>
      <c r="U385" s="29"/>
      <c r="V385" s="32"/>
      <c r="W385" s="33"/>
    </row>
    <row r="386" spans="2:23" x14ac:dyDescent="0.25">
      <c r="B386" s="25"/>
      <c r="C386" s="80">
        <v>1538794045</v>
      </c>
      <c r="D386" s="83" t="s">
        <v>2318</v>
      </c>
      <c r="E386" s="82">
        <v>7</v>
      </c>
      <c r="F386" s="28"/>
      <c r="G386" s="28"/>
      <c r="H386" s="28"/>
      <c r="I386" s="28" t="s">
        <v>1716</v>
      </c>
      <c r="J386" s="27" t="s">
        <v>69</v>
      </c>
      <c r="K386" s="29">
        <v>7185678899</v>
      </c>
      <c r="L386" s="30"/>
      <c r="M386" s="28"/>
      <c r="N386" s="28"/>
      <c r="O386" s="29"/>
      <c r="P386" s="31"/>
      <c r="Q386" s="28"/>
      <c r="R386" s="28"/>
      <c r="S386" s="28"/>
      <c r="T386" s="28"/>
      <c r="U386" s="29"/>
      <c r="V386" s="32"/>
      <c r="W386" s="33"/>
    </row>
    <row r="387" spans="2:23" x14ac:dyDescent="0.25">
      <c r="B387" s="25"/>
      <c r="C387" s="80">
        <v>1740527746</v>
      </c>
      <c r="D387" s="83" t="s">
        <v>2319</v>
      </c>
      <c r="E387" s="82">
        <v>-99</v>
      </c>
      <c r="F387" s="28"/>
      <c r="G387" s="28"/>
      <c r="H387" s="28"/>
      <c r="I387" s="28" t="s">
        <v>1716</v>
      </c>
      <c r="J387" s="27" t="s">
        <v>69</v>
      </c>
      <c r="K387" s="29">
        <v>7186180401</v>
      </c>
      <c r="L387" s="30"/>
      <c r="M387" s="28"/>
      <c r="N387" s="28"/>
      <c r="O387" s="29"/>
      <c r="P387" s="31"/>
      <c r="Q387" s="28"/>
      <c r="R387" s="28"/>
      <c r="S387" s="28"/>
      <c r="T387" s="28"/>
      <c r="U387" s="29"/>
      <c r="V387" s="32"/>
      <c r="W387" s="33"/>
    </row>
    <row r="388" spans="2:23" x14ac:dyDescent="0.25">
      <c r="B388" s="25"/>
      <c r="C388" s="80">
        <v>1487027496</v>
      </c>
      <c r="D388" s="83" t="s">
        <v>2320</v>
      </c>
      <c r="E388" s="82">
        <v>8</v>
      </c>
      <c r="F388" s="28"/>
      <c r="G388" s="28"/>
      <c r="H388" s="28"/>
      <c r="I388" s="28" t="s">
        <v>1719</v>
      </c>
      <c r="J388" s="27" t="s">
        <v>69</v>
      </c>
      <c r="K388" s="29">
        <v>3477135866</v>
      </c>
      <c r="L388" s="30"/>
      <c r="M388" s="28"/>
      <c r="N388" s="28"/>
      <c r="O388" s="29"/>
      <c r="P388" s="31"/>
      <c r="Q388" s="28"/>
      <c r="R388" s="28"/>
      <c r="S388" s="28"/>
      <c r="T388" s="28"/>
      <c r="U388" s="29"/>
      <c r="V388" s="32"/>
      <c r="W388" s="33"/>
    </row>
    <row r="389" spans="2:23" x14ac:dyDescent="0.25">
      <c r="B389" s="25"/>
      <c r="C389" s="80">
        <v>1487192449</v>
      </c>
      <c r="D389" s="83" t="s">
        <v>2321</v>
      </c>
      <c r="E389" s="82">
        <v>9</v>
      </c>
      <c r="F389" s="28"/>
      <c r="G389" s="28"/>
      <c r="H389" s="28"/>
      <c r="I389" s="28" t="s">
        <v>1716</v>
      </c>
      <c r="J389" s="27" t="s">
        <v>69</v>
      </c>
      <c r="K389" s="29">
        <v>7189726868</v>
      </c>
      <c r="L389" s="30"/>
      <c r="M389" s="28"/>
      <c r="N389" s="28"/>
      <c r="O389" s="29"/>
      <c r="P389" s="31"/>
      <c r="Q389" s="28"/>
      <c r="R389" s="28"/>
      <c r="S389" s="28"/>
      <c r="T389" s="28"/>
      <c r="U389" s="29"/>
      <c r="V389" s="32"/>
      <c r="W389" s="33"/>
    </row>
    <row r="390" spans="2:23" x14ac:dyDescent="0.25">
      <c r="B390" s="25"/>
      <c r="C390" s="80">
        <v>1013562792</v>
      </c>
      <c r="D390" s="83" t="s">
        <v>2322</v>
      </c>
      <c r="E390" s="82">
        <v>8</v>
      </c>
      <c r="F390" s="28"/>
      <c r="G390" s="28"/>
      <c r="H390" s="28"/>
      <c r="I390" s="28" t="s">
        <v>1716</v>
      </c>
      <c r="J390" s="27" t="s">
        <v>69</v>
      </c>
      <c r="K390" s="29">
        <v>9173386688</v>
      </c>
      <c r="L390" s="30"/>
      <c r="M390" s="28"/>
      <c r="N390" s="28"/>
      <c r="O390" s="29"/>
      <c r="P390" s="31"/>
      <c r="Q390" s="28"/>
      <c r="R390" s="28"/>
      <c r="S390" s="28"/>
      <c r="T390" s="28"/>
      <c r="U390" s="29"/>
      <c r="V390" s="32"/>
      <c r="W390" s="33"/>
    </row>
    <row r="391" spans="2:23" x14ac:dyDescent="0.25">
      <c r="B391" s="25"/>
      <c r="C391" s="80">
        <v>1710595335</v>
      </c>
      <c r="D391" s="83" t="s">
        <v>2323</v>
      </c>
      <c r="E391" s="82">
        <v>3</v>
      </c>
      <c r="F391" s="28"/>
      <c r="G391" s="28"/>
      <c r="H391" s="28"/>
      <c r="I391" s="28" t="s">
        <v>1716</v>
      </c>
      <c r="J391" s="27" t="s">
        <v>2324</v>
      </c>
      <c r="K391" s="29">
        <v>9177146744</v>
      </c>
      <c r="L391" s="30"/>
      <c r="M391" s="28"/>
      <c r="N391" s="28"/>
      <c r="O391" s="29"/>
      <c r="P391" s="31"/>
      <c r="Q391" s="28"/>
      <c r="R391" s="28"/>
      <c r="S391" s="28"/>
      <c r="T391" s="28"/>
      <c r="U391" s="29"/>
      <c r="V391" s="32"/>
      <c r="W391" s="33"/>
    </row>
    <row r="392" spans="2:23" x14ac:dyDescent="0.25">
      <c r="B392" s="25"/>
      <c r="C392" s="80">
        <v>1619507597</v>
      </c>
      <c r="D392" s="83" t="s">
        <v>2325</v>
      </c>
      <c r="E392" s="82">
        <v>6</v>
      </c>
      <c r="F392" s="28"/>
      <c r="G392" s="28"/>
      <c r="H392" s="28"/>
      <c r="I392" s="28" t="s">
        <v>1716</v>
      </c>
      <c r="J392" s="27" t="s">
        <v>69</v>
      </c>
      <c r="K392" s="29">
        <v>7186187150</v>
      </c>
      <c r="L392" s="30"/>
      <c r="M392" s="28"/>
      <c r="N392" s="28"/>
      <c r="O392" s="29"/>
      <c r="P392" s="31"/>
      <c r="Q392" s="28"/>
      <c r="R392" s="28"/>
      <c r="S392" s="28"/>
      <c r="T392" s="28"/>
      <c r="U392" s="29"/>
      <c r="V392" s="32"/>
      <c r="W392" s="33"/>
    </row>
    <row r="393" spans="2:23" x14ac:dyDescent="0.25">
      <c r="B393" s="25"/>
      <c r="C393" s="80">
        <v>1053085894</v>
      </c>
      <c r="D393" s="83" t="s">
        <v>2326</v>
      </c>
      <c r="E393" s="82">
        <v>8</v>
      </c>
      <c r="F393" s="28"/>
      <c r="G393" s="28"/>
      <c r="H393" s="28"/>
      <c r="I393" s="28" t="s">
        <v>1716</v>
      </c>
      <c r="J393" s="27" t="s">
        <v>69</v>
      </c>
      <c r="K393" s="29">
        <v>7186808881</v>
      </c>
      <c r="L393" s="30"/>
      <c r="M393" s="28"/>
      <c r="N393" s="28"/>
      <c r="O393" s="29"/>
      <c r="P393" s="31"/>
      <c r="Q393" s="28"/>
      <c r="R393" s="28"/>
      <c r="S393" s="28"/>
      <c r="T393" s="28"/>
      <c r="U393" s="29"/>
      <c r="V393" s="32"/>
      <c r="W393" s="33"/>
    </row>
    <row r="394" spans="2:23" x14ac:dyDescent="0.25">
      <c r="B394" s="25"/>
      <c r="C394" s="80">
        <v>1275125072</v>
      </c>
      <c r="D394" s="83" t="s">
        <v>2327</v>
      </c>
      <c r="E394" s="82">
        <v>8</v>
      </c>
      <c r="F394" s="28"/>
      <c r="G394" s="28"/>
      <c r="H394" s="28"/>
      <c r="I394" s="28" t="s">
        <v>1769</v>
      </c>
      <c r="J394" s="27" t="s">
        <v>69</v>
      </c>
      <c r="K394" s="29">
        <v>3475227606</v>
      </c>
      <c r="L394" s="30"/>
      <c r="M394" s="28"/>
      <c r="N394" s="28"/>
      <c r="O394" s="29"/>
      <c r="P394" s="31"/>
      <c r="Q394" s="28"/>
      <c r="R394" s="28"/>
      <c r="S394" s="28"/>
      <c r="T394" s="28"/>
      <c r="U394" s="29"/>
      <c r="V394" s="32"/>
      <c r="W394" s="33"/>
    </row>
    <row r="395" spans="2:23" x14ac:dyDescent="0.25">
      <c r="B395" s="25"/>
      <c r="C395" s="80">
        <v>1043809031</v>
      </c>
      <c r="D395" s="83" t="s">
        <v>2328</v>
      </c>
      <c r="E395" s="82">
        <v>9</v>
      </c>
      <c r="F395" s="28"/>
      <c r="G395" s="28"/>
      <c r="H395" s="28"/>
      <c r="I395" s="28" t="s">
        <v>1716</v>
      </c>
      <c r="J395" s="27" t="s">
        <v>69</v>
      </c>
      <c r="K395" s="29">
        <v>6785046400</v>
      </c>
      <c r="L395" s="30"/>
      <c r="M395" s="28"/>
      <c r="N395" s="28"/>
      <c r="O395" s="29"/>
      <c r="P395" s="31"/>
      <c r="Q395" s="28"/>
      <c r="R395" s="28"/>
      <c r="S395" s="28"/>
      <c r="T395" s="28"/>
      <c r="U395" s="29"/>
      <c r="V395" s="32"/>
      <c r="W395" s="33"/>
    </row>
    <row r="396" spans="2:23" x14ac:dyDescent="0.25">
      <c r="B396" s="25"/>
      <c r="C396" s="80">
        <v>1053948000</v>
      </c>
      <c r="D396" s="83" t="s">
        <v>2329</v>
      </c>
      <c r="E396" s="82">
        <v>6</v>
      </c>
      <c r="F396" s="28"/>
      <c r="G396" s="28"/>
      <c r="H396" s="28"/>
      <c r="I396" s="28" t="s">
        <v>1719</v>
      </c>
      <c r="J396" s="27" t="s">
        <v>69</v>
      </c>
      <c r="K396" s="29">
        <v>7185673667</v>
      </c>
      <c r="L396" s="30"/>
      <c r="M396" s="28"/>
      <c r="N396" s="28"/>
      <c r="O396" s="29"/>
      <c r="P396" s="31"/>
      <c r="Q396" s="28"/>
      <c r="R396" s="28"/>
      <c r="S396" s="28"/>
      <c r="T396" s="28"/>
      <c r="U396" s="29"/>
      <c r="V396" s="32"/>
      <c r="W396" s="33"/>
    </row>
    <row r="397" spans="2:23" x14ac:dyDescent="0.25">
      <c r="B397" s="25"/>
      <c r="C397" s="80">
        <v>1255008140</v>
      </c>
      <c r="D397" s="83" t="s">
        <v>2330</v>
      </c>
      <c r="E397" s="82">
        <v>4</v>
      </c>
      <c r="F397" s="28"/>
      <c r="G397" s="28"/>
      <c r="H397" s="28"/>
      <c r="I397" s="28" t="s">
        <v>1716</v>
      </c>
      <c r="J397" s="27" t="s">
        <v>69</v>
      </c>
      <c r="K397" s="29">
        <v>7185673667</v>
      </c>
      <c r="L397" s="30"/>
      <c r="M397" s="28"/>
      <c r="N397" s="28"/>
      <c r="O397" s="29"/>
      <c r="P397" s="31"/>
      <c r="Q397" s="28"/>
      <c r="R397" s="28"/>
      <c r="S397" s="28"/>
      <c r="T397" s="28"/>
      <c r="U397" s="29"/>
      <c r="V397" s="32"/>
      <c r="W397" s="33"/>
    </row>
    <row r="398" spans="2:23" x14ac:dyDescent="0.25">
      <c r="B398" s="25"/>
      <c r="C398" s="80">
        <v>1184231797</v>
      </c>
      <c r="D398" s="83" t="s">
        <v>2331</v>
      </c>
      <c r="E398" s="82">
        <v>9</v>
      </c>
      <c r="F398" s="28"/>
      <c r="G398" s="28"/>
      <c r="H398" s="28"/>
      <c r="I398" s="28" t="s">
        <v>1716</v>
      </c>
      <c r="J398" s="27" t="s">
        <v>69</v>
      </c>
      <c r="K398" s="29">
        <v>7184393284</v>
      </c>
      <c r="L398" s="30"/>
      <c r="M398" s="28"/>
      <c r="N398" s="28"/>
      <c r="O398" s="29"/>
      <c r="P398" s="31"/>
      <c r="Q398" s="28"/>
      <c r="R398" s="28"/>
      <c r="S398" s="28"/>
      <c r="T398" s="28"/>
      <c r="U398" s="29"/>
      <c r="V398" s="32"/>
      <c r="W398" s="33"/>
    </row>
    <row r="399" spans="2:23" x14ac:dyDescent="0.25">
      <c r="B399" s="25"/>
      <c r="C399" s="80">
        <v>1194591156</v>
      </c>
      <c r="D399" s="83" t="s">
        <v>2332</v>
      </c>
      <c r="E399" s="82">
        <v>6</v>
      </c>
      <c r="F399" s="28"/>
      <c r="G399" s="28"/>
      <c r="H399" s="28"/>
      <c r="I399" s="28" t="s">
        <v>1769</v>
      </c>
      <c r="J399" s="27" t="s">
        <v>69</v>
      </c>
      <c r="K399" s="29">
        <v>7189721233</v>
      </c>
      <c r="L399" s="30"/>
      <c r="M399" s="28"/>
      <c r="N399" s="28"/>
      <c r="O399" s="29"/>
      <c r="P399" s="31"/>
      <c r="Q399" s="28"/>
      <c r="R399" s="28"/>
      <c r="S399" s="28"/>
      <c r="T399" s="28"/>
      <c r="U399" s="29"/>
      <c r="V399" s="32"/>
      <c r="W399" s="33"/>
    </row>
    <row r="400" spans="2:23" x14ac:dyDescent="0.25">
      <c r="B400" s="25"/>
      <c r="C400" s="80">
        <v>1932983236</v>
      </c>
      <c r="D400" s="83" t="s">
        <v>2333</v>
      </c>
      <c r="E400" s="82">
        <v>4</v>
      </c>
      <c r="F400" s="28"/>
      <c r="G400" s="28"/>
      <c r="H400" s="28"/>
      <c r="I400" s="28" t="s">
        <v>1707</v>
      </c>
      <c r="J400" s="27" t="s">
        <v>69</v>
      </c>
      <c r="K400" s="29">
        <v>9298674872</v>
      </c>
      <c r="L400" s="30"/>
      <c r="M400" s="28"/>
      <c r="N400" s="28"/>
      <c r="O400" s="29"/>
      <c r="P400" s="31"/>
      <c r="Q400" s="28"/>
      <c r="R400" s="28"/>
      <c r="S400" s="28"/>
      <c r="T400" s="28"/>
      <c r="U400" s="29"/>
      <c r="V400" s="32"/>
      <c r="W400" s="33"/>
    </row>
    <row r="401" spans="2:23" x14ac:dyDescent="0.25">
      <c r="B401" s="25"/>
      <c r="C401" s="80">
        <v>1548947567</v>
      </c>
      <c r="D401" s="83" t="s">
        <v>2334</v>
      </c>
      <c r="E401" s="82">
        <v>6</v>
      </c>
      <c r="F401" s="28"/>
      <c r="G401" s="28"/>
      <c r="H401" s="28"/>
      <c r="I401" s="28" t="s">
        <v>1716</v>
      </c>
      <c r="J401" s="27" t="s">
        <v>69</v>
      </c>
      <c r="K401" s="29">
        <v>7186808881</v>
      </c>
      <c r="L401" s="30"/>
      <c r="M401" s="28"/>
      <c r="N401" s="28"/>
      <c r="O401" s="29"/>
      <c r="P401" s="31"/>
      <c r="Q401" s="28"/>
      <c r="R401" s="28"/>
      <c r="S401" s="28"/>
      <c r="T401" s="28"/>
      <c r="U401" s="29"/>
      <c r="V401" s="32"/>
      <c r="W401" s="33"/>
    </row>
    <row r="402" spans="2:23" x14ac:dyDescent="0.25">
      <c r="B402" s="25"/>
      <c r="C402" s="80">
        <v>1578247334</v>
      </c>
      <c r="D402" s="83" t="s">
        <v>2335</v>
      </c>
      <c r="E402" s="82">
        <v>7</v>
      </c>
      <c r="F402" s="28"/>
      <c r="G402" s="28"/>
      <c r="H402" s="28"/>
      <c r="I402" s="28" t="s">
        <v>1716</v>
      </c>
      <c r="J402" s="27" t="s">
        <v>69</v>
      </c>
      <c r="K402" s="29">
        <v>7186808881</v>
      </c>
      <c r="L402" s="30"/>
      <c r="M402" s="28"/>
      <c r="N402" s="28"/>
      <c r="O402" s="29"/>
      <c r="P402" s="31"/>
      <c r="Q402" s="28"/>
      <c r="R402" s="28"/>
      <c r="S402" s="28"/>
      <c r="T402" s="28"/>
      <c r="U402" s="29"/>
      <c r="V402" s="32"/>
      <c r="W402" s="33"/>
    </row>
    <row r="403" spans="2:23" x14ac:dyDescent="0.25">
      <c r="B403" s="25"/>
      <c r="C403" s="80">
        <v>1710626577</v>
      </c>
      <c r="D403" s="83" t="s">
        <v>2336</v>
      </c>
      <c r="E403" s="82">
        <v>7</v>
      </c>
      <c r="F403" s="28"/>
      <c r="G403" s="28"/>
      <c r="H403" s="28"/>
      <c r="I403" s="28" t="s">
        <v>1769</v>
      </c>
      <c r="J403" s="27" t="s">
        <v>69</v>
      </c>
      <c r="K403" s="29">
        <v>3477708009</v>
      </c>
      <c r="L403" s="30"/>
      <c r="M403" s="28"/>
      <c r="N403" s="28"/>
      <c r="O403" s="29"/>
      <c r="P403" s="31"/>
      <c r="Q403" s="28"/>
      <c r="R403" s="28"/>
      <c r="S403" s="28"/>
      <c r="T403" s="28"/>
      <c r="U403" s="29"/>
      <c r="V403" s="32"/>
      <c r="W403" s="33"/>
    </row>
    <row r="404" spans="2:23" x14ac:dyDescent="0.25">
      <c r="B404" s="25"/>
      <c r="C404" s="80">
        <v>1669191961</v>
      </c>
      <c r="D404" s="83" t="s">
        <v>2337</v>
      </c>
      <c r="E404" s="82">
        <v>8</v>
      </c>
      <c r="F404" s="28"/>
      <c r="G404" s="28"/>
      <c r="H404" s="28"/>
      <c r="I404" s="28" t="s">
        <v>1769</v>
      </c>
      <c r="J404" s="27" t="s">
        <v>69</v>
      </c>
      <c r="K404" s="29">
        <v>6464098161</v>
      </c>
      <c r="L404" s="30"/>
      <c r="M404" s="28"/>
      <c r="N404" s="28"/>
      <c r="O404" s="29"/>
      <c r="P404" s="31"/>
      <c r="Q404" s="28"/>
      <c r="R404" s="28"/>
      <c r="S404" s="28"/>
      <c r="T404" s="28"/>
      <c r="U404" s="29"/>
      <c r="V404" s="32"/>
      <c r="W404" s="33"/>
    </row>
    <row r="405" spans="2:23" x14ac:dyDescent="0.25">
      <c r="B405" s="25"/>
      <c r="C405" s="80">
        <v>1760086441</v>
      </c>
      <c r="D405" s="83" t="s">
        <v>2338</v>
      </c>
      <c r="E405" s="82">
        <v>5</v>
      </c>
      <c r="F405" s="28"/>
      <c r="G405" s="28"/>
      <c r="H405" s="28"/>
      <c r="I405" s="28" t="s">
        <v>1716</v>
      </c>
      <c r="J405" s="27" t="s">
        <v>69</v>
      </c>
      <c r="K405" s="29">
        <v>7189758415</v>
      </c>
      <c r="L405" s="30"/>
      <c r="M405" s="28"/>
      <c r="N405" s="28"/>
      <c r="O405" s="29"/>
      <c r="P405" s="31"/>
      <c r="Q405" s="28"/>
      <c r="R405" s="28"/>
      <c r="S405" s="28"/>
      <c r="T405" s="28"/>
      <c r="U405" s="29"/>
      <c r="V405" s="32"/>
      <c r="W405" s="33"/>
    </row>
    <row r="406" spans="2:23" x14ac:dyDescent="0.25">
      <c r="B406" s="25"/>
      <c r="C406" s="80">
        <v>1922028067</v>
      </c>
      <c r="D406" s="83" t="s">
        <v>2339</v>
      </c>
      <c r="E406" s="82">
        <v>5</v>
      </c>
      <c r="F406" s="28"/>
      <c r="G406" s="28"/>
      <c r="H406" s="28"/>
      <c r="I406" s="28" t="s">
        <v>1704</v>
      </c>
      <c r="J406" s="27" t="s">
        <v>69</v>
      </c>
      <c r="K406" s="29">
        <v>7188712511</v>
      </c>
      <c r="L406" s="30"/>
      <c r="M406" s="28"/>
      <c r="N406" s="28"/>
      <c r="O406" s="29"/>
      <c r="P406" s="31"/>
      <c r="Q406" s="28"/>
      <c r="R406" s="28"/>
      <c r="S406" s="28"/>
      <c r="T406" s="28"/>
      <c r="U406" s="29"/>
      <c r="V406" s="32"/>
      <c r="W406" s="33"/>
    </row>
    <row r="407" spans="2:23" x14ac:dyDescent="0.25">
      <c r="B407" s="25"/>
      <c r="C407" s="80">
        <v>1063591832</v>
      </c>
      <c r="D407" s="83" t="s">
        <v>2340</v>
      </c>
      <c r="E407" s="82">
        <v>8</v>
      </c>
      <c r="F407" s="28"/>
      <c r="G407" s="28"/>
      <c r="H407" s="28"/>
      <c r="I407" s="28" t="s">
        <v>1719</v>
      </c>
      <c r="J407" s="27" t="s">
        <v>69</v>
      </c>
      <c r="K407" s="29">
        <v>7184396163</v>
      </c>
      <c r="L407" s="30"/>
      <c r="M407" s="28"/>
      <c r="N407" s="28"/>
      <c r="O407" s="29"/>
      <c r="P407" s="31"/>
      <c r="Q407" s="28"/>
      <c r="R407" s="28"/>
      <c r="S407" s="28"/>
      <c r="T407" s="28"/>
      <c r="U407" s="29"/>
      <c r="V407" s="32"/>
      <c r="W407" s="33"/>
    </row>
    <row r="408" spans="2:23" x14ac:dyDescent="0.25">
      <c r="B408" s="25"/>
      <c r="C408" s="80">
        <v>1518965250</v>
      </c>
      <c r="D408" s="83" t="s">
        <v>2341</v>
      </c>
      <c r="E408" s="82">
        <v>4</v>
      </c>
      <c r="F408" s="28"/>
      <c r="G408" s="28"/>
      <c r="H408" s="28"/>
      <c r="I408" s="28" t="s">
        <v>1704</v>
      </c>
      <c r="J408" s="27" t="s">
        <v>2342</v>
      </c>
      <c r="K408" s="29">
        <v>7183317900</v>
      </c>
      <c r="L408" s="30"/>
      <c r="M408" s="28"/>
      <c r="N408" s="28"/>
      <c r="O408" s="29"/>
      <c r="P408" s="31"/>
      <c r="Q408" s="28"/>
      <c r="R408" s="28"/>
      <c r="S408" s="28"/>
      <c r="T408" s="28"/>
      <c r="U408" s="29"/>
      <c r="V408" s="32"/>
      <c r="W408" s="33"/>
    </row>
    <row r="409" spans="2:23" x14ac:dyDescent="0.25">
      <c r="B409" s="25"/>
      <c r="C409" s="80">
        <v>1376595710</v>
      </c>
      <c r="D409" s="83" t="s">
        <v>2343</v>
      </c>
      <c r="E409" s="82">
        <v>9</v>
      </c>
      <c r="F409" s="28"/>
      <c r="G409" s="28"/>
      <c r="H409" s="28"/>
      <c r="I409" s="28" t="s">
        <v>1707</v>
      </c>
      <c r="J409" s="27" t="s">
        <v>2344</v>
      </c>
      <c r="K409" s="29">
        <v>7184373855</v>
      </c>
      <c r="L409" s="30"/>
      <c r="M409" s="28"/>
      <c r="N409" s="28"/>
      <c r="O409" s="29"/>
      <c r="P409" s="31"/>
      <c r="Q409" s="28"/>
      <c r="R409" s="28"/>
      <c r="S409" s="28"/>
      <c r="T409" s="28"/>
      <c r="U409" s="29"/>
      <c r="V409" s="32"/>
      <c r="W409" s="33"/>
    </row>
    <row r="410" spans="2:23" x14ac:dyDescent="0.25">
      <c r="B410" s="25"/>
      <c r="C410" s="80">
        <v>1043469042</v>
      </c>
      <c r="D410" s="83" t="s">
        <v>2345</v>
      </c>
      <c r="E410" s="82">
        <v>5</v>
      </c>
      <c r="F410" s="28"/>
      <c r="G410" s="28"/>
      <c r="H410" s="28"/>
      <c r="I410" s="28" t="s">
        <v>1707</v>
      </c>
      <c r="J410" s="27" t="s">
        <v>69</v>
      </c>
      <c r="K410" s="29">
        <v>7189726868</v>
      </c>
      <c r="L410" s="30"/>
      <c r="M410" s="28"/>
      <c r="N410" s="28"/>
      <c r="O410" s="29"/>
      <c r="P410" s="31"/>
      <c r="Q410" s="28"/>
      <c r="R410" s="28"/>
      <c r="S410" s="28"/>
      <c r="T410" s="28"/>
      <c r="U410" s="29"/>
      <c r="V410" s="32"/>
      <c r="W410" s="33"/>
    </row>
    <row r="411" spans="2:23" x14ac:dyDescent="0.25">
      <c r="B411" s="25"/>
      <c r="C411" s="80">
        <v>1306986351</v>
      </c>
      <c r="D411" s="83" t="s">
        <v>2346</v>
      </c>
      <c r="E411" s="82">
        <v>9</v>
      </c>
      <c r="F411" s="28"/>
      <c r="G411" s="28"/>
      <c r="H411" s="28"/>
      <c r="I411" s="28" t="s">
        <v>1719</v>
      </c>
      <c r="J411" s="27" t="s">
        <v>2347</v>
      </c>
      <c r="K411" s="29">
        <v>7185673840</v>
      </c>
      <c r="L411" s="30"/>
      <c r="M411" s="28"/>
      <c r="N411" s="28"/>
      <c r="O411" s="29"/>
      <c r="P411" s="31"/>
      <c r="Q411" s="28"/>
      <c r="R411" s="28"/>
      <c r="S411" s="28"/>
      <c r="T411" s="28"/>
      <c r="U411" s="29"/>
      <c r="V411" s="32"/>
      <c r="W411" s="33"/>
    </row>
    <row r="412" spans="2:23" x14ac:dyDescent="0.25">
      <c r="B412" s="25"/>
      <c r="C412" s="80">
        <v>1700059185</v>
      </c>
      <c r="D412" s="83" t="s">
        <v>2348</v>
      </c>
      <c r="E412" s="82">
        <v>0</v>
      </c>
      <c r="F412" s="28"/>
      <c r="G412" s="28"/>
      <c r="H412" s="28"/>
      <c r="I412" s="28" t="s">
        <v>1704</v>
      </c>
      <c r="J412" s="27" t="s">
        <v>69</v>
      </c>
      <c r="K412" s="29">
        <v>2122198878</v>
      </c>
      <c r="L412" s="30"/>
      <c r="M412" s="28"/>
      <c r="N412" s="28"/>
      <c r="O412" s="29"/>
      <c r="P412" s="31"/>
      <c r="Q412" s="28"/>
      <c r="R412" s="28"/>
      <c r="S412" s="28"/>
      <c r="T412" s="28"/>
      <c r="U412" s="29"/>
      <c r="V412" s="32"/>
      <c r="W412" s="33"/>
    </row>
    <row r="413" spans="2:23" x14ac:dyDescent="0.25">
      <c r="B413" s="25"/>
      <c r="C413" s="80">
        <v>1205366267</v>
      </c>
      <c r="D413" s="83" t="s">
        <v>2349</v>
      </c>
      <c r="E413" s="82">
        <v>8</v>
      </c>
      <c r="F413" s="28"/>
      <c r="G413" s="28"/>
      <c r="H413" s="28"/>
      <c r="I413" s="28" t="s">
        <v>1716</v>
      </c>
      <c r="J413" s="27" t="s">
        <v>69</v>
      </c>
      <c r="K413" s="29">
        <v>7185678899</v>
      </c>
      <c r="L413" s="30"/>
      <c r="M413" s="28"/>
      <c r="N413" s="28"/>
      <c r="O413" s="29"/>
      <c r="P413" s="31"/>
      <c r="Q413" s="28"/>
      <c r="R413" s="28"/>
      <c r="S413" s="28"/>
      <c r="T413" s="28"/>
      <c r="U413" s="29"/>
      <c r="V413" s="32"/>
      <c r="W413" s="33"/>
    </row>
    <row r="414" spans="2:23" x14ac:dyDescent="0.25">
      <c r="B414" s="25"/>
      <c r="C414" s="80">
        <v>1306367974</v>
      </c>
      <c r="D414" s="83" t="s">
        <v>2350</v>
      </c>
      <c r="E414" s="82">
        <v>2</v>
      </c>
      <c r="F414" s="28"/>
      <c r="G414" s="28"/>
      <c r="H414" s="28"/>
      <c r="I414" s="28" t="s">
        <v>1716</v>
      </c>
      <c r="J414" s="27" t="s">
        <v>69</v>
      </c>
      <c r="K414" s="29">
        <v>2122198878</v>
      </c>
      <c r="L414" s="30"/>
      <c r="M414" s="28"/>
      <c r="N414" s="28"/>
      <c r="O414" s="29"/>
      <c r="P414" s="31"/>
      <c r="Q414" s="28"/>
      <c r="R414" s="28"/>
      <c r="S414" s="28"/>
      <c r="T414" s="28"/>
      <c r="U414" s="29"/>
      <c r="V414" s="32"/>
      <c r="W414" s="33"/>
    </row>
    <row r="415" spans="2:23" x14ac:dyDescent="0.25">
      <c r="B415" s="25"/>
      <c r="C415" s="80">
        <v>1396781332</v>
      </c>
      <c r="D415" s="83" t="s">
        <v>2351</v>
      </c>
      <c r="E415" s="82">
        <v>4</v>
      </c>
      <c r="F415" s="28"/>
      <c r="G415" s="28"/>
      <c r="H415" s="28"/>
      <c r="I415" s="28" t="s">
        <v>1704</v>
      </c>
      <c r="J415" s="27" t="s">
        <v>2352</v>
      </c>
      <c r="K415" s="29">
        <v>7183332121</v>
      </c>
      <c r="L415" s="30"/>
      <c r="M415" s="28"/>
      <c r="N415" s="28"/>
      <c r="O415" s="29"/>
      <c r="P415" s="31"/>
      <c r="Q415" s="28"/>
      <c r="R415" s="28"/>
      <c r="S415" s="28"/>
      <c r="T415" s="28"/>
      <c r="U415" s="29"/>
      <c r="V415" s="32"/>
      <c r="W415" s="33"/>
    </row>
    <row r="416" spans="2:23" x14ac:dyDescent="0.25">
      <c r="B416" s="25"/>
      <c r="C416" s="80">
        <v>1093793101</v>
      </c>
      <c r="D416" s="83" t="s">
        <v>2353</v>
      </c>
      <c r="E416" s="82">
        <v>6</v>
      </c>
      <c r="F416" s="28"/>
      <c r="G416" s="28"/>
      <c r="H416" s="28"/>
      <c r="I416" s="28" t="s">
        <v>1719</v>
      </c>
      <c r="J416" s="27" t="s">
        <v>2354</v>
      </c>
      <c r="K416" s="29">
        <v>7183626788</v>
      </c>
      <c r="L416" s="30"/>
      <c r="M416" s="28"/>
      <c r="N416" s="28"/>
      <c r="O416" s="29"/>
      <c r="P416" s="31"/>
      <c r="Q416" s="28"/>
      <c r="R416" s="28"/>
      <c r="S416" s="28"/>
      <c r="T416" s="28"/>
      <c r="U416" s="29"/>
      <c r="V416" s="32"/>
      <c r="W416" s="33"/>
    </row>
    <row r="417" spans="2:23" x14ac:dyDescent="0.25">
      <c r="B417" s="25"/>
      <c r="C417" s="80">
        <v>1558313932</v>
      </c>
      <c r="D417" s="83" t="s">
        <v>2355</v>
      </c>
      <c r="E417" s="82">
        <v>8</v>
      </c>
      <c r="F417" s="28"/>
      <c r="G417" s="28"/>
      <c r="H417" s="28"/>
      <c r="I417" s="28" t="s">
        <v>1719</v>
      </c>
      <c r="J417" s="27" t="s">
        <v>2356</v>
      </c>
      <c r="K417" s="29">
        <v>7183763383</v>
      </c>
      <c r="L417" s="30"/>
      <c r="M417" s="28"/>
      <c r="N417" s="28"/>
      <c r="O417" s="29"/>
      <c r="P417" s="31"/>
      <c r="Q417" s="28"/>
      <c r="R417" s="28"/>
      <c r="S417" s="28"/>
      <c r="T417" s="28"/>
      <c r="U417" s="29"/>
      <c r="V417" s="32"/>
      <c r="W417" s="33"/>
    </row>
    <row r="418" spans="2:23" x14ac:dyDescent="0.25">
      <c r="B418" s="25"/>
      <c r="C418" s="80">
        <v>1780654558</v>
      </c>
      <c r="D418" s="83" t="s">
        <v>2357</v>
      </c>
      <c r="E418" s="82">
        <v>9</v>
      </c>
      <c r="F418" s="28"/>
      <c r="G418" s="28"/>
      <c r="H418" s="28"/>
      <c r="I418" s="28" t="s">
        <v>1719</v>
      </c>
      <c r="J418" s="27" t="s">
        <v>2358</v>
      </c>
      <c r="K418" s="29">
        <v>7183391987</v>
      </c>
      <c r="L418" s="30"/>
      <c r="M418" s="28"/>
      <c r="N418" s="28"/>
      <c r="O418" s="29"/>
      <c r="P418" s="31"/>
      <c r="Q418" s="28"/>
      <c r="R418" s="28"/>
      <c r="S418" s="28"/>
      <c r="T418" s="28"/>
      <c r="U418" s="29"/>
      <c r="V418" s="32"/>
      <c r="W418" s="33"/>
    </row>
    <row r="419" spans="2:23" x14ac:dyDescent="0.25">
      <c r="B419" s="25"/>
      <c r="C419" s="80">
        <v>1417053240</v>
      </c>
      <c r="D419" s="83" t="s">
        <v>2359</v>
      </c>
      <c r="E419" s="82">
        <v>8</v>
      </c>
      <c r="F419" s="28"/>
      <c r="G419" s="28"/>
      <c r="H419" s="28"/>
      <c r="I419" s="28" t="s">
        <v>1719</v>
      </c>
      <c r="J419" s="27" t="s">
        <v>69</v>
      </c>
      <c r="K419" s="29">
        <v>7188339828</v>
      </c>
      <c r="L419" s="30"/>
      <c r="M419" s="28"/>
      <c r="N419" s="28"/>
      <c r="O419" s="29"/>
      <c r="P419" s="31"/>
      <c r="Q419" s="28"/>
      <c r="R419" s="28"/>
      <c r="S419" s="28"/>
      <c r="T419" s="28"/>
      <c r="U419" s="29"/>
      <c r="V419" s="32"/>
      <c r="W419" s="33"/>
    </row>
    <row r="420" spans="2:23" x14ac:dyDescent="0.25">
      <c r="B420" s="25"/>
      <c r="C420" s="80">
        <v>1437318730</v>
      </c>
      <c r="D420" s="83" t="s">
        <v>2360</v>
      </c>
      <c r="E420" s="82">
        <v>3</v>
      </c>
      <c r="F420" s="28"/>
      <c r="G420" s="28"/>
      <c r="H420" s="28"/>
      <c r="I420" s="28" t="s">
        <v>1704</v>
      </c>
      <c r="J420" s="27" t="s">
        <v>2361</v>
      </c>
      <c r="K420" s="29">
        <v>7182386700</v>
      </c>
      <c r="L420" s="30"/>
      <c r="M420" s="28"/>
      <c r="N420" s="28"/>
      <c r="O420" s="29"/>
      <c r="P420" s="31"/>
      <c r="Q420" s="28"/>
      <c r="R420" s="28"/>
      <c r="S420" s="28"/>
      <c r="T420" s="28"/>
      <c r="U420" s="29"/>
      <c r="V420" s="32"/>
      <c r="W420" s="33"/>
    </row>
    <row r="421" spans="2:23" x14ac:dyDescent="0.25">
      <c r="B421" s="25"/>
      <c r="C421" s="80">
        <v>1477741981</v>
      </c>
      <c r="D421" s="83" t="s">
        <v>2362</v>
      </c>
      <c r="E421" s="82">
        <v>8</v>
      </c>
      <c r="F421" s="28"/>
      <c r="G421" s="28"/>
      <c r="H421" s="28"/>
      <c r="I421" s="28" t="s">
        <v>1707</v>
      </c>
      <c r="J421" s="27" t="s">
        <v>2363</v>
      </c>
      <c r="K421" s="29">
        <v>7187650088</v>
      </c>
      <c r="L421" s="30"/>
      <c r="M421" s="28"/>
      <c r="N421" s="28"/>
      <c r="O421" s="29"/>
      <c r="P421" s="31"/>
      <c r="Q421" s="28"/>
      <c r="R421" s="28"/>
      <c r="S421" s="28"/>
      <c r="T421" s="28"/>
      <c r="U421" s="29"/>
      <c r="V421" s="32"/>
      <c r="W421" s="33"/>
    </row>
    <row r="422" spans="2:23" x14ac:dyDescent="0.25">
      <c r="B422" s="25"/>
      <c r="C422" s="80">
        <v>1043239528</v>
      </c>
      <c r="D422" s="83" t="s">
        <v>2364</v>
      </c>
      <c r="E422" s="82">
        <v>5</v>
      </c>
      <c r="F422" s="28"/>
      <c r="G422" s="28"/>
      <c r="H422" s="28"/>
      <c r="I422" s="28" t="s">
        <v>1719</v>
      </c>
      <c r="J422" s="27" t="s">
        <v>69</v>
      </c>
      <c r="K422" s="29">
        <v>7184397288</v>
      </c>
      <c r="L422" s="30"/>
      <c r="M422" s="28"/>
      <c r="N422" s="28"/>
      <c r="O422" s="29"/>
      <c r="P422" s="31"/>
      <c r="Q422" s="28"/>
      <c r="R422" s="28"/>
      <c r="S422" s="28"/>
      <c r="T422" s="28"/>
      <c r="U422" s="29"/>
      <c r="V422" s="32"/>
      <c r="W422" s="33"/>
    </row>
    <row r="423" spans="2:23" x14ac:dyDescent="0.25">
      <c r="B423" s="25"/>
      <c r="C423" s="80">
        <v>1972528032</v>
      </c>
      <c r="D423" s="83" t="s">
        <v>2365</v>
      </c>
      <c r="E423" s="82">
        <v>9</v>
      </c>
      <c r="F423" s="28"/>
      <c r="G423" s="28"/>
      <c r="H423" s="28"/>
      <c r="I423" s="28" t="s">
        <v>1707</v>
      </c>
      <c r="J423" s="27" t="s">
        <v>69</v>
      </c>
      <c r="K423" s="29">
        <v>7184395958</v>
      </c>
      <c r="L423" s="30"/>
      <c r="M423" s="28"/>
      <c r="N423" s="28"/>
      <c r="O423" s="29"/>
      <c r="P423" s="31"/>
      <c r="Q423" s="28"/>
      <c r="R423" s="28"/>
      <c r="S423" s="28"/>
      <c r="T423" s="28"/>
      <c r="U423" s="29"/>
      <c r="V423" s="32"/>
      <c r="W423" s="33"/>
    </row>
    <row r="424" spans="2:23" x14ac:dyDescent="0.25">
      <c r="B424" s="25"/>
      <c r="C424" s="80">
        <v>1457349375</v>
      </c>
      <c r="D424" s="83" t="s">
        <v>2366</v>
      </c>
      <c r="E424" s="82">
        <v>8</v>
      </c>
      <c r="F424" s="28"/>
      <c r="G424" s="28"/>
      <c r="H424" s="28"/>
      <c r="I424" s="28" t="s">
        <v>1719</v>
      </c>
      <c r="J424" s="27" t="s">
        <v>69</v>
      </c>
      <c r="K424" s="29">
        <v>7184922008</v>
      </c>
      <c r="L424" s="30"/>
      <c r="M424" s="28"/>
      <c r="N424" s="28"/>
      <c r="O424" s="29"/>
      <c r="P424" s="31"/>
      <c r="Q424" s="28"/>
      <c r="R424" s="28"/>
      <c r="S424" s="28"/>
      <c r="T424" s="28"/>
      <c r="U424" s="29"/>
      <c r="V424" s="32"/>
      <c r="W424" s="33"/>
    </row>
    <row r="425" spans="2:23" x14ac:dyDescent="0.25">
      <c r="B425" s="25"/>
      <c r="C425" s="80">
        <v>1740280171</v>
      </c>
      <c r="D425" s="83" t="s">
        <v>2367</v>
      </c>
      <c r="E425" s="82">
        <v>8</v>
      </c>
      <c r="F425" s="28"/>
      <c r="G425" s="28"/>
      <c r="H425" s="28"/>
      <c r="I425" s="28" t="s">
        <v>1719</v>
      </c>
      <c r="J425" s="27" t="s">
        <v>2368</v>
      </c>
      <c r="K425" s="29">
        <v>7188718255</v>
      </c>
      <c r="L425" s="30"/>
      <c r="M425" s="28"/>
      <c r="N425" s="28"/>
      <c r="O425" s="29"/>
      <c r="P425" s="31"/>
      <c r="Q425" s="28"/>
      <c r="R425" s="28"/>
      <c r="S425" s="28"/>
      <c r="T425" s="28"/>
      <c r="U425" s="29"/>
      <c r="V425" s="32"/>
      <c r="W425" s="33"/>
    </row>
    <row r="426" spans="2:23" x14ac:dyDescent="0.25">
      <c r="B426" s="25"/>
      <c r="C426" s="80">
        <v>1821162611</v>
      </c>
      <c r="D426" s="83" t="s">
        <v>2369</v>
      </c>
      <c r="E426" s="82">
        <v>5</v>
      </c>
      <c r="F426" s="28"/>
      <c r="G426" s="28"/>
      <c r="H426" s="28"/>
      <c r="I426" s="28" t="s">
        <v>1719</v>
      </c>
      <c r="J426" s="27" t="s">
        <v>69</v>
      </c>
      <c r="K426" s="29">
        <v>7184363088</v>
      </c>
      <c r="L426" s="30"/>
      <c r="M426" s="28"/>
      <c r="N426" s="28"/>
      <c r="O426" s="29"/>
      <c r="P426" s="31"/>
      <c r="Q426" s="28"/>
      <c r="R426" s="28"/>
      <c r="S426" s="28"/>
      <c r="T426" s="28"/>
      <c r="U426" s="29"/>
      <c r="V426" s="32"/>
      <c r="W426" s="33"/>
    </row>
    <row r="427" spans="2:23" x14ac:dyDescent="0.25">
      <c r="B427" s="25"/>
      <c r="C427" s="80">
        <v>1295754786</v>
      </c>
      <c r="D427" s="83" t="s">
        <v>2370</v>
      </c>
      <c r="E427" s="82">
        <v>8</v>
      </c>
      <c r="F427" s="28"/>
      <c r="G427" s="28"/>
      <c r="H427" s="28"/>
      <c r="I427" s="28" t="s">
        <v>1719</v>
      </c>
      <c r="J427" s="27" t="s">
        <v>69</v>
      </c>
      <c r="K427" s="29">
        <v>7189721233</v>
      </c>
      <c r="L427" s="30"/>
      <c r="M427" s="28"/>
      <c r="N427" s="28"/>
      <c r="O427" s="29"/>
      <c r="P427" s="31"/>
      <c r="Q427" s="28"/>
      <c r="R427" s="28"/>
      <c r="S427" s="28"/>
      <c r="T427" s="28"/>
      <c r="U427" s="29"/>
      <c r="V427" s="32"/>
      <c r="W427" s="33"/>
    </row>
    <row r="428" spans="2:23" x14ac:dyDescent="0.25">
      <c r="B428" s="25"/>
      <c r="C428" s="80">
        <v>1174511000</v>
      </c>
      <c r="D428" s="83" t="s">
        <v>2371</v>
      </c>
      <c r="E428" s="82">
        <v>9</v>
      </c>
      <c r="F428" s="28"/>
      <c r="G428" s="28"/>
      <c r="H428" s="28"/>
      <c r="I428" s="28" t="s">
        <v>1719</v>
      </c>
      <c r="J428" s="27" t="s">
        <v>2372</v>
      </c>
      <c r="K428" s="29">
        <v>7184393284</v>
      </c>
      <c r="L428" s="30"/>
      <c r="M428" s="28"/>
      <c r="N428" s="28"/>
      <c r="O428" s="29"/>
      <c r="P428" s="31"/>
      <c r="Q428" s="28"/>
      <c r="R428" s="28"/>
      <c r="S428" s="28"/>
      <c r="T428" s="28"/>
      <c r="U428" s="29"/>
      <c r="V428" s="32"/>
      <c r="W428" s="33"/>
    </row>
    <row r="429" spans="2:23" x14ac:dyDescent="0.25">
      <c r="B429" s="25"/>
      <c r="C429" s="80">
        <v>1902978141</v>
      </c>
      <c r="D429" s="83" t="s">
        <v>2373</v>
      </c>
      <c r="E429" s="82">
        <v>8</v>
      </c>
      <c r="F429" s="28"/>
      <c r="G429" s="28"/>
      <c r="H429" s="28"/>
      <c r="I429" s="28" t="s">
        <v>1719</v>
      </c>
      <c r="J429" s="27" t="s">
        <v>2374</v>
      </c>
      <c r="K429" s="29">
        <v>7182366186</v>
      </c>
      <c r="L429" s="30"/>
      <c r="M429" s="28"/>
      <c r="N429" s="28"/>
      <c r="O429" s="29"/>
      <c r="P429" s="31"/>
      <c r="Q429" s="28"/>
      <c r="R429" s="28"/>
      <c r="S429" s="28"/>
      <c r="T429" s="28"/>
      <c r="U429" s="29"/>
      <c r="V429" s="32"/>
      <c r="W429" s="33"/>
    </row>
    <row r="430" spans="2:23" x14ac:dyDescent="0.25">
      <c r="B430" s="25"/>
      <c r="C430" s="80">
        <v>1265506828</v>
      </c>
      <c r="D430" s="83" t="s">
        <v>2375</v>
      </c>
      <c r="E430" s="82">
        <v>6</v>
      </c>
      <c r="F430" s="28"/>
      <c r="G430" s="28"/>
      <c r="H430" s="28"/>
      <c r="I430" s="28" t="s">
        <v>1704</v>
      </c>
      <c r="J430" s="27" t="s">
        <v>2376</v>
      </c>
      <c r="K430" s="29">
        <v>7186150400</v>
      </c>
      <c r="L430" s="30"/>
      <c r="M430" s="28"/>
      <c r="N430" s="28"/>
      <c r="O430" s="29"/>
      <c r="P430" s="31"/>
      <c r="Q430" s="28"/>
      <c r="R430" s="28"/>
      <c r="S430" s="28"/>
      <c r="T430" s="28"/>
      <c r="U430" s="29"/>
      <c r="V430" s="32"/>
      <c r="W430" s="33"/>
    </row>
    <row r="431" spans="2:23" x14ac:dyDescent="0.25">
      <c r="B431" s="25"/>
      <c r="C431" s="80">
        <v>1063483311</v>
      </c>
      <c r="D431" s="83" t="s">
        <v>2377</v>
      </c>
      <c r="E431" s="82">
        <v>10</v>
      </c>
      <c r="F431" s="28"/>
      <c r="G431" s="28"/>
      <c r="H431" s="28"/>
      <c r="I431" s="28" t="s">
        <v>1719</v>
      </c>
      <c r="J431" s="27" t="s">
        <v>2378</v>
      </c>
      <c r="K431" s="29">
        <v>3472277767</v>
      </c>
      <c r="L431" s="30"/>
      <c r="M431" s="28"/>
      <c r="N431" s="28"/>
      <c r="O431" s="29"/>
      <c r="P431" s="31"/>
      <c r="Q431" s="28"/>
      <c r="R431" s="28"/>
      <c r="S431" s="28"/>
      <c r="T431" s="28"/>
      <c r="U431" s="29"/>
      <c r="V431" s="32"/>
      <c r="W431" s="33"/>
    </row>
    <row r="432" spans="2:23" x14ac:dyDescent="0.25">
      <c r="B432" s="25"/>
      <c r="C432" s="80">
        <v>1942276530</v>
      </c>
      <c r="D432" s="83" t="s">
        <v>2379</v>
      </c>
      <c r="E432" s="82">
        <v>8</v>
      </c>
      <c r="F432" s="28"/>
      <c r="G432" s="28"/>
      <c r="H432" s="28"/>
      <c r="I432" s="28" t="s">
        <v>1719</v>
      </c>
      <c r="J432" s="27" t="s">
        <v>2380</v>
      </c>
      <c r="K432" s="29">
        <v>7182388989</v>
      </c>
      <c r="L432" s="30"/>
      <c r="M432" s="28"/>
      <c r="N432" s="28"/>
      <c r="O432" s="29"/>
      <c r="P432" s="31"/>
      <c r="Q432" s="28"/>
      <c r="R432" s="28"/>
      <c r="S432" s="28"/>
      <c r="T432" s="28"/>
      <c r="U432" s="29"/>
      <c r="V432" s="32"/>
      <c r="W432" s="33"/>
    </row>
    <row r="433" spans="2:23" x14ac:dyDescent="0.25">
      <c r="B433" s="25"/>
      <c r="C433" s="80">
        <v>1114968385</v>
      </c>
      <c r="D433" s="83" t="s">
        <v>2284</v>
      </c>
      <c r="E433" s="82">
        <v>7</v>
      </c>
      <c r="F433" s="28"/>
      <c r="G433" s="28"/>
      <c r="H433" s="28"/>
      <c r="I433" s="28" t="s">
        <v>1707</v>
      </c>
      <c r="J433" s="27" t="s">
        <v>2381</v>
      </c>
      <c r="K433" s="29">
        <v>7189721777</v>
      </c>
      <c r="L433" s="30"/>
      <c r="M433" s="28"/>
      <c r="N433" s="28"/>
      <c r="O433" s="29"/>
      <c r="P433" s="31"/>
      <c r="Q433" s="28"/>
      <c r="R433" s="28"/>
      <c r="S433" s="28"/>
      <c r="T433" s="28"/>
      <c r="U433" s="29"/>
      <c r="V433" s="32"/>
      <c r="W433" s="33"/>
    </row>
    <row r="434" spans="2:23" x14ac:dyDescent="0.25">
      <c r="B434" s="25"/>
      <c r="C434" s="80">
        <v>1700843315</v>
      </c>
      <c r="D434" s="83" t="s">
        <v>2382</v>
      </c>
      <c r="E434" s="82">
        <v>8</v>
      </c>
      <c r="F434" s="28"/>
      <c r="G434" s="28"/>
      <c r="H434" s="28"/>
      <c r="I434" s="28" t="s">
        <v>1719</v>
      </c>
      <c r="J434" s="27" t="s">
        <v>69</v>
      </c>
      <c r="K434" s="29">
        <v>7189721233</v>
      </c>
      <c r="L434" s="30"/>
      <c r="M434" s="28"/>
      <c r="N434" s="28"/>
      <c r="O434" s="29"/>
      <c r="P434" s="31"/>
      <c r="Q434" s="28"/>
      <c r="R434" s="28"/>
      <c r="S434" s="28"/>
      <c r="T434" s="28"/>
      <c r="U434" s="29"/>
      <c r="V434" s="32"/>
      <c r="W434" s="33"/>
    </row>
    <row r="435" spans="2:23" x14ac:dyDescent="0.25">
      <c r="B435" s="25"/>
      <c r="C435" s="80">
        <v>1093777930</v>
      </c>
      <c r="D435" s="83" t="s">
        <v>2383</v>
      </c>
      <c r="E435" s="82">
        <v>10</v>
      </c>
      <c r="F435" s="28"/>
      <c r="G435" s="28"/>
      <c r="H435" s="28"/>
      <c r="I435" s="28" t="s">
        <v>1719</v>
      </c>
      <c r="J435" s="27" t="s">
        <v>2384</v>
      </c>
      <c r="K435" s="29">
        <v>7186808881</v>
      </c>
      <c r="L435" s="30"/>
      <c r="M435" s="28"/>
      <c r="N435" s="28"/>
      <c r="O435" s="29"/>
      <c r="P435" s="31"/>
      <c r="Q435" s="28"/>
      <c r="R435" s="28"/>
      <c r="S435" s="28"/>
      <c r="T435" s="28"/>
      <c r="U435" s="29"/>
      <c r="V435" s="32"/>
      <c r="W435" s="33"/>
    </row>
    <row r="436" spans="2:23" x14ac:dyDescent="0.25">
      <c r="B436" s="25"/>
      <c r="C436" s="80">
        <v>1053343731</v>
      </c>
      <c r="D436" s="83" t="s">
        <v>2385</v>
      </c>
      <c r="E436" s="82">
        <v>2</v>
      </c>
      <c r="F436" s="28"/>
      <c r="G436" s="28"/>
      <c r="H436" s="28"/>
      <c r="I436" s="28" t="s">
        <v>1888</v>
      </c>
      <c r="J436" s="27" t="s">
        <v>69</v>
      </c>
      <c r="K436" s="29">
        <v>7188360225</v>
      </c>
      <c r="L436" s="30"/>
      <c r="M436" s="28"/>
      <c r="N436" s="28"/>
      <c r="O436" s="29"/>
      <c r="P436" s="31"/>
      <c r="Q436" s="28"/>
      <c r="R436" s="28"/>
      <c r="S436" s="28"/>
      <c r="T436" s="28"/>
      <c r="U436" s="29"/>
      <c r="V436" s="32"/>
      <c r="W436" s="33"/>
    </row>
    <row r="437" spans="2:23" x14ac:dyDescent="0.25">
      <c r="B437" s="25"/>
      <c r="C437" s="80">
        <v>1598723702</v>
      </c>
      <c r="D437" s="83" t="s">
        <v>2386</v>
      </c>
      <c r="E437" s="82">
        <v>8</v>
      </c>
      <c r="F437" s="28"/>
      <c r="G437" s="28"/>
      <c r="H437" s="28"/>
      <c r="I437" s="28" t="s">
        <v>2387</v>
      </c>
      <c r="J437" s="27" t="s">
        <v>2388</v>
      </c>
      <c r="K437" s="29">
        <v>7183763383</v>
      </c>
      <c r="L437" s="30"/>
      <c r="M437" s="28"/>
      <c r="N437" s="28"/>
      <c r="O437" s="29"/>
      <c r="P437" s="31"/>
      <c r="Q437" s="28"/>
      <c r="R437" s="28"/>
      <c r="S437" s="28"/>
      <c r="T437" s="28"/>
      <c r="U437" s="29"/>
      <c r="V437" s="32"/>
      <c r="W437" s="33"/>
    </row>
    <row r="438" spans="2:23" x14ac:dyDescent="0.25">
      <c r="B438" s="25"/>
      <c r="C438" s="80">
        <v>1043514243</v>
      </c>
      <c r="D438" s="83" t="s">
        <v>2389</v>
      </c>
      <c r="E438" s="82">
        <v>7</v>
      </c>
      <c r="F438" s="28"/>
      <c r="G438" s="28"/>
      <c r="H438" s="28"/>
      <c r="I438" s="28" t="s">
        <v>1716</v>
      </c>
      <c r="J438" s="27" t="s">
        <v>69</v>
      </c>
      <c r="K438" s="29">
        <v>7184373855</v>
      </c>
      <c r="L438" s="30"/>
      <c r="M438" s="28"/>
      <c r="N438" s="28"/>
      <c r="O438" s="29"/>
      <c r="P438" s="31"/>
      <c r="Q438" s="28"/>
      <c r="R438" s="28"/>
      <c r="S438" s="28"/>
      <c r="T438" s="28"/>
      <c r="U438" s="29"/>
      <c r="V438" s="32"/>
      <c r="W438" s="33"/>
    </row>
    <row r="439" spans="2:23" x14ac:dyDescent="0.25">
      <c r="B439" s="25"/>
      <c r="C439" s="80">
        <v>1063433589</v>
      </c>
      <c r="D439" s="83" t="s">
        <v>2390</v>
      </c>
      <c r="E439" s="82">
        <v>9</v>
      </c>
      <c r="F439" s="28"/>
      <c r="G439" s="28"/>
      <c r="H439" s="28"/>
      <c r="I439" s="28" t="s">
        <v>1719</v>
      </c>
      <c r="J439" s="27" t="s">
        <v>69</v>
      </c>
      <c r="K439" s="29">
        <v>7186053700</v>
      </c>
      <c r="L439" s="30"/>
      <c r="M439" s="28"/>
      <c r="N439" s="28"/>
      <c r="O439" s="29"/>
      <c r="P439" s="31"/>
      <c r="Q439" s="28"/>
      <c r="R439" s="28"/>
      <c r="S439" s="28"/>
      <c r="T439" s="28"/>
      <c r="U439" s="29"/>
      <c r="V439" s="32"/>
      <c r="W439" s="33"/>
    </row>
    <row r="440" spans="2:23" x14ac:dyDescent="0.25">
      <c r="B440" s="25"/>
      <c r="C440" s="80">
        <v>1891812806</v>
      </c>
      <c r="D440" s="83" t="s">
        <v>2391</v>
      </c>
      <c r="E440" s="82">
        <v>6</v>
      </c>
      <c r="F440" s="28"/>
      <c r="G440" s="28"/>
      <c r="H440" s="28"/>
      <c r="I440" s="28" t="s">
        <v>1716</v>
      </c>
      <c r="J440" s="27" t="s">
        <v>69</v>
      </c>
      <c r="K440" s="29">
        <v>7183391987</v>
      </c>
      <c r="L440" s="30"/>
      <c r="M440" s="28"/>
      <c r="N440" s="28"/>
      <c r="O440" s="29"/>
      <c r="P440" s="31"/>
      <c r="Q440" s="28"/>
      <c r="R440" s="28"/>
      <c r="S440" s="28"/>
      <c r="T440" s="28"/>
      <c r="U440" s="29"/>
      <c r="V440" s="32"/>
      <c r="W440" s="33"/>
    </row>
    <row r="441" spans="2:23" x14ac:dyDescent="0.25">
      <c r="B441" s="25"/>
      <c r="C441" s="80">
        <v>1780798462</v>
      </c>
      <c r="D441" s="83" t="s">
        <v>2392</v>
      </c>
      <c r="E441" s="82">
        <v>6</v>
      </c>
      <c r="F441" s="28"/>
      <c r="G441" s="28"/>
      <c r="H441" s="28"/>
      <c r="I441" s="28" t="s">
        <v>2012</v>
      </c>
      <c r="J441" s="27" t="s">
        <v>2393</v>
      </c>
      <c r="K441" s="29">
        <v>7187652600</v>
      </c>
      <c r="L441" s="30"/>
      <c r="M441" s="28"/>
      <c r="N441" s="28"/>
      <c r="O441" s="29"/>
      <c r="P441" s="31"/>
      <c r="Q441" s="28"/>
      <c r="R441" s="28"/>
      <c r="S441" s="28"/>
      <c r="T441" s="28"/>
      <c r="U441" s="29"/>
      <c r="V441" s="32"/>
      <c r="W441" s="33"/>
    </row>
    <row r="442" spans="2:23" x14ac:dyDescent="0.25">
      <c r="B442" s="25"/>
      <c r="C442" s="80">
        <v>1407142052</v>
      </c>
      <c r="D442" s="83" t="s">
        <v>2394</v>
      </c>
      <c r="E442" s="82">
        <v>10</v>
      </c>
      <c r="F442" s="28"/>
      <c r="G442" s="28"/>
      <c r="H442" s="28"/>
      <c r="I442" s="28" t="s">
        <v>1769</v>
      </c>
      <c r="J442" s="27" t="s">
        <v>2395</v>
      </c>
      <c r="K442" s="29">
        <v>3478895918</v>
      </c>
      <c r="L442" s="30"/>
      <c r="M442" s="28"/>
      <c r="N442" s="28"/>
      <c r="O442" s="29"/>
      <c r="P442" s="31"/>
      <c r="Q442" s="28"/>
      <c r="R442" s="28"/>
      <c r="S442" s="28"/>
      <c r="T442" s="28"/>
      <c r="U442" s="29"/>
      <c r="V442" s="32"/>
      <c r="W442" s="33"/>
    </row>
    <row r="443" spans="2:23" x14ac:dyDescent="0.25">
      <c r="B443" s="25"/>
      <c r="C443" s="80">
        <v>1780649517</v>
      </c>
      <c r="D443" s="83" t="s">
        <v>2396</v>
      </c>
      <c r="E443" s="82">
        <v>8</v>
      </c>
      <c r="F443" s="28"/>
      <c r="G443" s="28"/>
      <c r="H443" s="28"/>
      <c r="I443" s="28" t="s">
        <v>1707</v>
      </c>
      <c r="J443" s="27" t="s">
        <v>69</v>
      </c>
      <c r="K443" s="29">
        <v>2122332078</v>
      </c>
      <c r="L443" s="30"/>
      <c r="M443" s="28"/>
      <c r="N443" s="28"/>
      <c r="O443" s="29"/>
      <c r="P443" s="31"/>
      <c r="Q443" s="28"/>
      <c r="R443" s="28"/>
      <c r="S443" s="28"/>
      <c r="T443" s="28"/>
      <c r="U443" s="29"/>
      <c r="V443" s="32"/>
      <c r="W443" s="33"/>
    </row>
    <row r="444" spans="2:23" x14ac:dyDescent="0.25">
      <c r="B444" s="25"/>
      <c r="C444" s="80">
        <v>1477521409</v>
      </c>
      <c r="D444" s="83" t="s">
        <v>2397</v>
      </c>
      <c r="E444" s="82">
        <v>10</v>
      </c>
      <c r="F444" s="28"/>
      <c r="G444" s="28"/>
      <c r="H444" s="28"/>
      <c r="I444" s="28" t="s">
        <v>1719</v>
      </c>
      <c r="J444" s="27" t="s">
        <v>2398</v>
      </c>
      <c r="K444" s="29">
        <v>7186866888</v>
      </c>
      <c r="L444" s="30"/>
      <c r="M444" s="28"/>
      <c r="N444" s="28"/>
      <c r="O444" s="29"/>
      <c r="P444" s="31"/>
      <c r="Q444" s="28"/>
      <c r="R444" s="28"/>
      <c r="S444" s="28"/>
      <c r="T444" s="28"/>
      <c r="U444" s="29"/>
      <c r="V444" s="32"/>
      <c r="W444" s="33"/>
    </row>
    <row r="445" spans="2:23" x14ac:dyDescent="0.25">
      <c r="B445" s="25"/>
      <c r="C445" s="80">
        <v>1275639502</v>
      </c>
      <c r="D445" s="83" t="s">
        <v>2399</v>
      </c>
      <c r="E445" s="82">
        <v>10</v>
      </c>
      <c r="F445" s="28"/>
      <c r="G445" s="28"/>
      <c r="H445" s="28"/>
      <c r="I445" s="28" t="s">
        <v>1707</v>
      </c>
      <c r="J445" s="27" t="s">
        <v>2400</v>
      </c>
      <c r="K445" s="29">
        <v>7184843225</v>
      </c>
      <c r="L445" s="30"/>
      <c r="M445" s="28"/>
      <c r="N445" s="28"/>
      <c r="O445" s="29"/>
      <c r="P445" s="31"/>
      <c r="Q445" s="28"/>
      <c r="R445" s="28"/>
      <c r="S445" s="28"/>
      <c r="T445" s="28"/>
      <c r="U445" s="29"/>
      <c r="V445" s="32"/>
      <c r="W445" s="33"/>
    </row>
    <row r="446" spans="2:23" x14ac:dyDescent="0.25">
      <c r="B446" s="25"/>
      <c r="C446" s="80">
        <v>1437171683</v>
      </c>
      <c r="D446" s="83" t="s">
        <v>2401</v>
      </c>
      <c r="E446" s="82">
        <v>6</v>
      </c>
      <c r="F446" s="28"/>
      <c r="G446" s="28"/>
      <c r="H446" s="28"/>
      <c r="I446" s="28" t="s">
        <v>1704</v>
      </c>
      <c r="J446" s="27" t="s">
        <v>2402</v>
      </c>
      <c r="K446" s="29">
        <v>6467616619</v>
      </c>
      <c r="L446" s="30"/>
      <c r="M446" s="28"/>
      <c r="N446" s="28"/>
      <c r="O446" s="29"/>
      <c r="P446" s="31"/>
      <c r="Q446" s="28"/>
      <c r="R446" s="28"/>
      <c r="S446" s="28"/>
      <c r="T446" s="28"/>
      <c r="U446" s="29"/>
      <c r="V446" s="32"/>
      <c r="W446" s="33"/>
    </row>
    <row r="447" spans="2:23" x14ac:dyDescent="0.25">
      <c r="B447" s="25"/>
      <c r="C447" s="80">
        <v>1750499901</v>
      </c>
      <c r="D447" s="83" t="s">
        <v>2403</v>
      </c>
      <c r="E447" s="82">
        <v>8</v>
      </c>
      <c r="F447" s="28"/>
      <c r="G447" s="28"/>
      <c r="H447" s="28"/>
      <c r="I447" s="28" t="s">
        <v>1707</v>
      </c>
      <c r="J447" s="27" t="s">
        <v>69</v>
      </c>
      <c r="K447" s="29">
        <v>7182101030</v>
      </c>
      <c r="L447" s="30"/>
      <c r="M447" s="28"/>
      <c r="N447" s="28"/>
      <c r="O447" s="29"/>
      <c r="P447" s="31"/>
      <c r="Q447" s="28"/>
      <c r="R447" s="28"/>
      <c r="S447" s="28"/>
      <c r="T447" s="28"/>
      <c r="U447" s="29"/>
      <c r="V447" s="32"/>
      <c r="W447" s="33"/>
    </row>
    <row r="448" spans="2:23" x14ac:dyDescent="0.25">
      <c r="B448" s="25"/>
      <c r="C448" s="80">
        <v>1417301375</v>
      </c>
      <c r="D448" s="83" t="s">
        <v>2404</v>
      </c>
      <c r="E448" s="82">
        <v>7</v>
      </c>
      <c r="F448" s="28"/>
      <c r="G448" s="28"/>
      <c r="H448" s="28"/>
      <c r="I448" s="28" t="s">
        <v>1719</v>
      </c>
      <c r="J448" s="27" t="s">
        <v>69</v>
      </c>
      <c r="K448" s="29">
        <v>7186868888</v>
      </c>
      <c r="L448" s="30"/>
      <c r="M448" s="28"/>
      <c r="N448" s="28"/>
      <c r="O448" s="29"/>
      <c r="P448" s="31"/>
      <c r="Q448" s="28"/>
      <c r="R448" s="28"/>
      <c r="S448" s="28"/>
      <c r="T448" s="28"/>
      <c r="U448" s="29"/>
      <c r="V448" s="32"/>
      <c r="W448" s="33"/>
    </row>
    <row r="449" spans="2:23" x14ac:dyDescent="0.25">
      <c r="B449" s="25"/>
      <c r="C449" s="80">
        <v>1730692021</v>
      </c>
      <c r="D449" s="83" t="s">
        <v>2405</v>
      </c>
      <c r="E449" s="82">
        <v>7</v>
      </c>
      <c r="F449" s="28"/>
      <c r="G449" s="28"/>
      <c r="H449" s="28"/>
      <c r="I449" s="28" t="s">
        <v>1716</v>
      </c>
      <c r="J449" s="27" t="s">
        <v>69</v>
      </c>
      <c r="K449" s="29">
        <v>7183391987</v>
      </c>
      <c r="L449" s="30"/>
      <c r="M449" s="28"/>
      <c r="N449" s="28"/>
      <c r="O449" s="29"/>
      <c r="P449" s="31"/>
      <c r="Q449" s="28"/>
      <c r="R449" s="28"/>
      <c r="S449" s="28"/>
      <c r="T449" s="28"/>
      <c r="U449" s="29"/>
      <c r="V449" s="32"/>
      <c r="W449" s="33"/>
    </row>
    <row r="450" spans="2:23" x14ac:dyDescent="0.25">
      <c r="B450" s="25"/>
      <c r="C450" s="80">
        <v>1962055764</v>
      </c>
      <c r="D450" s="83" t="s">
        <v>2406</v>
      </c>
      <c r="E450" s="82">
        <v>-99</v>
      </c>
      <c r="F450" s="28"/>
      <c r="G450" s="28"/>
      <c r="H450" s="28"/>
      <c r="I450" s="28" t="s">
        <v>1769</v>
      </c>
      <c r="J450" s="27" t="s">
        <v>69</v>
      </c>
      <c r="K450" s="29">
        <v>7245523622</v>
      </c>
      <c r="L450" s="30"/>
      <c r="M450" s="28"/>
      <c r="N450" s="28"/>
      <c r="O450" s="29"/>
      <c r="P450" s="31"/>
      <c r="Q450" s="28"/>
      <c r="R450" s="28"/>
      <c r="S450" s="28"/>
      <c r="T450" s="28"/>
      <c r="U450" s="29"/>
      <c r="V450" s="32"/>
      <c r="W450" s="33"/>
    </row>
    <row r="451" spans="2:23" x14ac:dyDescent="0.25">
      <c r="B451" s="25"/>
      <c r="C451" s="80">
        <v>1003393463</v>
      </c>
      <c r="D451" s="83" t="s">
        <v>2407</v>
      </c>
      <c r="E451" s="82">
        <v>7</v>
      </c>
      <c r="F451" s="28"/>
      <c r="G451" s="28"/>
      <c r="H451" s="28"/>
      <c r="I451" s="28" t="s">
        <v>1769</v>
      </c>
      <c r="J451" s="27" t="s">
        <v>69</v>
      </c>
      <c r="K451" s="29">
        <v>7183335537</v>
      </c>
      <c r="L451" s="30"/>
      <c r="M451" s="28"/>
      <c r="N451" s="28"/>
      <c r="O451" s="29"/>
      <c r="P451" s="31"/>
      <c r="Q451" s="28"/>
      <c r="R451" s="28"/>
      <c r="S451" s="28"/>
      <c r="T451" s="28"/>
      <c r="U451" s="29"/>
      <c r="V451" s="32"/>
      <c r="W451" s="33"/>
    </row>
    <row r="452" spans="2:23" x14ac:dyDescent="0.25">
      <c r="B452" s="25"/>
      <c r="C452" s="80">
        <v>1225512239</v>
      </c>
      <c r="D452" s="83" t="s">
        <v>2408</v>
      </c>
      <c r="E452" s="82">
        <v>7</v>
      </c>
      <c r="F452" s="28"/>
      <c r="G452" s="28"/>
      <c r="H452" s="28"/>
      <c r="I452" s="28" t="s">
        <v>1716</v>
      </c>
      <c r="J452" s="27" t="s">
        <v>69</v>
      </c>
      <c r="K452" s="29">
        <v>7403832776</v>
      </c>
      <c r="L452" s="30"/>
      <c r="M452" s="28"/>
      <c r="N452" s="28"/>
      <c r="O452" s="29"/>
      <c r="P452" s="31"/>
      <c r="Q452" s="28"/>
      <c r="R452" s="28"/>
      <c r="S452" s="28"/>
      <c r="T452" s="28"/>
      <c r="U452" s="29"/>
      <c r="V452" s="32"/>
      <c r="W452" s="33"/>
    </row>
    <row r="453" spans="2:23" x14ac:dyDescent="0.25">
      <c r="B453" s="25"/>
      <c r="C453" s="80">
        <v>1962980391</v>
      </c>
      <c r="D453" s="83" t="s">
        <v>2409</v>
      </c>
      <c r="E453" s="82">
        <v>8</v>
      </c>
      <c r="F453" s="28"/>
      <c r="G453" s="28"/>
      <c r="H453" s="28"/>
      <c r="I453" s="28" t="s">
        <v>1769</v>
      </c>
      <c r="J453" s="27" t="s">
        <v>69</v>
      </c>
      <c r="K453" s="29">
        <v>7189726868</v>
      </c>
      <c r="L453" s="30"/>
      <c r="M453" s="28"/>
      <c r="N453" s="28"/>
      <c r="O453" s="29"/>
      <c r="P453" s="31"/>
      <c r="Q453" s="28"/>
      <c r="R453" s="28"/>
      <c r="S453" s="28"/>
      <c r="T453" s="28"/>
      <c r="U453" s="29"/>
      <c r="V453" s="32"/>
      <c r="W453" s="33"/>
    </row>
    <row r="454" spans="2:23" x14ac:dyDescent="0.25">
      <c r="B454" s="25"/>
      <c r="C454" s="80">
        <v>1245624121</v>
      </c>
      <c r="D454" s="83" t="s">
        <v>2410</v>
      </c>
      <c r="E454" s="82">
        <v>6</v>
      </c>
      <c r="F454" s="28"/>
      <c r="G454" s="28"/>
      <c r="H454" s="28"/>
      <c r="I454" s="28" t="s">
        <v>1704</v>
      </c>
      <c r="J454" s="27" t="s">
        <v>69</v>
      </c>
      <c r="K454" s="29">
        <v>7182708867</v>
      </c>
      <c r="L454" s="30"/>
      <c r="M454" s="28"/>
      <c r="N454" s="28"/>
      <c r="O454" s="29"/>
      <c r="P454" s="31"/>
      <c r="Q454" s="28"/>
      <c r="R454" s="28"/>
      <c r="S454" s="28"/>
      <c r="T454" s="28"/>
      <c r="U454" s="29"/>
      <c r="V454" s="32"/>
      <c r="W454" s="33"/>
    </row>
    <row r="455" spans="2:23" x14ac:dyDescent="0.25">
      <c r="B455" s="25"/>
      <c r="C455" s="80">
        <v>1386601557</v>
      </c>
      <c r="D455" s="83" t="s">
        <v>2411</v>
      </c>
      <c r="E455" s="82">
        <v>10</v>
      </c>
      <c r="F455" s="28"/>
      <c r="G455" s="28"/>
      <c r="H455" s="28"/>
      <c r="I455" s="28" t="s">
        <v>1707</v>
      </c>
      <c r="J455" s="27" t="s">
        <v>2412</v>
      </c>
      <c r="K455" s="29">
        <v>7186868888</v>
      </c>
      <c r="L455" s="30"/>
      <c r="M455" s="28"/>
      <c r="N455" s="28"/>
      <c r="O455" s="29"/>
      <c r="P455" s="31"/>
      <c r="Q455" s="28"/>
      <c r="R455" s="28"/>
      <c r="S455" s="28"/>
      <c r="T455" s="28"/>
      <c r="U455" s="29"/>
      <c r="V455" s="32"/>
      <c r="W455" s="33"/>
    </row>
    <row r="456" spans="2:23" x14ac:dyDescent="0.25">
      <c r="B456" s="25"/>
      <c r="C456" s="80">
        <v>1528345394</v>
      </c>
      <c r="D456" s="83" t="s">
        <v>2413</v>
      </c>
      <c r="E456" s="82">
        <v>6</v>
      </c>
      <c r="F456" s="28"/>
      <c r="G456" s="28"/>
      <c r="H456" s="28"/>
      <c r="I456" s="28" t="s">
        <v>1707</v>
      </c>
      <c r="J456" s="27" t="s">
        <v>69</v>
      </c>
      <c r="K456" s="29">
        <v>9174038795</v>
      </c>
      <c r="L456" s="30"/>
      <c r="M456" s="28"/>
      <c r="N456" s="28"/>
      <c r="O456" s="29"/>
      <c r="P456" s="31"/>
      <c r="Q456" s="28"/>
      <c r="R456" s="28"/>
      <c r="S456" s="28"/>
      <c r="T456" s="28"/>
      <c r="U456" s="29"/>
      <c r="V456" s="32"/>
      <c r="W456" s="33"/>
    </row>
    <row r="457" spans="2:23" x14ac:dyDescent="0.25">
      <c r="B457" s="25"/>
      <c r="C457" s="80">
        <v>1598031924</v>
      </c>
      <c r="D457" s="83" t="s">
        <v>2414</v>
      </c>
      <c r="E457" s="82">
        <v>8</v>
      </c>
      <c r="F457" s="28"/>
      <c r="G457" s="28"/>
      <c r="H457" s="28"/>
      <c r="I457" s="28" t="s">
        <v>1719</v>
      </c>
      <c r="J457" s="27" t="s">
        <v>69</v>
      </c>
      <c r="K457" s="29">
        <v>2122603640</v>
      </c>
      <c r="L457" s="30"/>
      <c r="M457" s="28"/>
      <c r="N457" s="28"/>
      <c r="O457" s="29"/>
      <c r="P457" s="31"/>
      <c r="Q457" s="28"/>
      <c r="R457" s="28"/>
      <c r="S457" s="28"/>
      <c r="T457" s="28"/>
      <c r="U457" s="29"/>
      <c r="V457" s="32"/>
      <c r="W457" s="33"/>
    </row>
    <row r="458" spans="2:23" x14ac:dyDescent="0.25">
      <c r="B458" s="25"/>
      <c r="C458" s="80">
        <v>1285864983</v>
      </c>
      <c r="D458" s="83" t="s">
        <v>2415</v>
      </c>
      <c r="E458" s="82">
        <v>8</v>
      </c>
      <c r="F458" s="28"/>
      <c r="G458" s="28"/>
      <c r="H458" s="28"/>
      <c r="I458" s="28" t="s">
        <v>1719</v>
      </c>
      <c r="J458" s="27" t="s">
        <v>69</v>
      </c>
      <c r="K458" s="29">
        <v>2187868364</v>
      </c>
      <c r="L458" s="30"/>
      <c r="M458" s="28"/>
      <c r="N458" s="28"/>
      <c r="O458" s="29"/>
      <c r="P458" s="31"/>
      <c r="Q458" s="28"/>
      <c r="R458" s="28"/>
      <c r="S458" s="28"/>
      <c r="T458" s="28"/>
      <c r="U458" s="29"/>
      <c r="V458" s="32"/>
      <c r="W458" s="33"/>
    </row>
    <row r="459" spans="2:23" x14ac:dyDescent="0.25">
      <c r="B459" s="25"/>
      <c r="C459" s="80">
        <v>1487802666</v>
      </c>
      <c r="D459" s="83" t="s">
        <v>2416</v>
      </c>
      <c r="E459" s="82">
        <v>10</v>
      </c>
      <c r="F459" s="28"/>
      <c r="G459" s="28"/>
      <c r="H459" s="28"/>
      <c r="I459" s="28" t="s">
        <v>1707</v>
      </c>
      <c r="J459" s="27" t="s">
        <v>2417</v>
      </c>
      <c r="K459" s="29">
        <v>9172576194</v>
      </c>
      <c r="L459" s="30"/>
      <c r="M459" s="28"/>
      <c r="N459" s="28"/>
      <c r="O459" s="29"/>
      <c r="P459" s="31"/>
      <c r="Q459" s="28"/>
      <c r="R459" s="28"/>
      <c r="S459" s="28"/>
      <c r="T459" s="28"/>
      <c r="U459" s="29"/>
      <c r="V459" s="32"/>
      <c r="W459" s="33"/>
    </row>
    <row r="460" spans="2:23" x14ac:dyDescent="0.25">
      <c r="B460" s="25"/>
      <c r="C460" s="80">
        <v>1245506591</v>
      </c>
      <c r="D460" s="83" t="s">
        <v>2418</v>
      </c>
      <c r="E460" s="82">
        <v>-99</v>
      </c>
      <c r="F460" s="28"/>
      <c r="G460" s="28"/>
      <c r="H460" s="28"/>
      <c r="I460" s="28" t="s">
        <v>1769</v>
      </c>
      <c r="J460" s="27" t="s">
        <v>69</v>
      </c>
      <c r="K460" s="29">
        <v>2018585257</v>
      </c>
      <c r="L460" s="30"/>
      <c r="M460" s="28"/>
      <c r="N460" s="28"/>
      <c r="O460" s="29"/>
      <c r="P460" s="31"/>
      <c r="Q460" s="28"/>
      <c r="R460" s="28"/>
      <c r="S460" s="28"/>
      <c r="T460" s="28"/>
      <c r="U460" s="29"/>
      <c r="V460" s="32"/>
      <c r="W460" s="33"/>
    </row>
    <row r="461" spans="2:23" x14ac:dyDescent="0.25">
      <c r="B461" s="25"/>
      <c r="C461" s="80">
        <v>1538498639</v>
      </c>
      <c r="D461" s="83" t="s">
        <v>2419</v>
      </c>
      <c r="E461" s="82">
        <v>9</v>
      </c>
      <c r="F461" s="28"/>
      <c r="G461" s="28"/>
      <c r="H461" s="28"/>
      <c r="I461" s="28" t="s">
        <v>1719</v>
      </c>
      <c r="J461" s="27" t="s">
        <v>69</v>
      </c>
      <c r="K461" s="29">
        <v>7184373855</v>
      </c>
      <c r="L461" s="30"/>
      <c r="M461" s="28"/>
      <c r="N461" s="28"/>
      <c r="O461" s="29"/>
      <c r="P461" s="31"/>
      <c r="Q461" s="28"/>
      <c r="R461" s="28"/>
      <c r="S461" s="28"/>
      <c r="T461" s="28"/>
      <c r="U461" s="29"/>
      <c r="V461" s="32"/>
      <c r="W461" s="33"/>
    </row>
    <row r="462" spans="2:23" x14ac:dyDescent="0.25">
      <c r="B462" s="25"/>
      <c r="C462" s="80">
        <v>1114285426</v>
      </c>
      <c r="D462" s="83" t="s">
        <v>2420</v>
      </c>
      <c r="E462" s="82">
        <v>7</v>
      </c>
      <c r="F462" s="28"/>
      <c r="G462" s="28"/>
      <c r="H462" s="28"/>
      <c r="I462" s="28" t="s">
        <v>1716</v>
      </c>
      <c r="J462" s="27" t="s">
        <v>69</v>
      </c>
      <c r="K462" s="29">
        <v>6073214577</v>
      </c>
      <c r="L462" s="30"/>
      <c r="M462" s="28"/>
      <c r="N462" s="28"/>
      <c r="O462" s="29"/>
      <c r="P462" s="31"/>
      <c r="Q462" s="28"/>
      <c r="R462" s="28"/>
      <c r="S462" s="28"/>
      <c r="T462" s="28"/>
      <c r="U462" s="29"/>
      <c r="V462" s="32"/>
      <c r="W462" s="33"/>
    </row>
    <row r="463" spans="2:23" x14ac:dyDescent="0.25">
      <c r="B463" s="25"/>
      <c r="C463" s="80">
        <v>1962664144</v>
      </c>
      <c r="D463" s="83" t="s">
        <v>2421</v>
      </c>
      <c r="E463" s="82">
        <v>4</v>
      </c>
      <c r="F463" s="28"/>
      <c r="G463" s="28"/>
      <c r="H463" s="28"/>
      <c r="I463" s="28" t="s">
        <v>1704</v>
      </c>
      <c r="J463" s="27" t="s">
        <v>2422</v>
      </c>
      <c r="K463" s="29">
        <v>3475174548</v>
      </c>
      <c r="L463" s="30"/>
      <c r="M463" s="28"/>
      <c r="N463" s="28"/>
      <c r="O463" s="29"/>
      <c r="P463" s="31"/>
      <c r="Q463" s="28"/>
      <c r="R463" s="28"/>
      <c r="S463" s="28"/>
      <c r="T463" s="28"/>
      <c r="U463" s="29"/>
      <c r="V463" s="32"/>
      <c r="W463" s="33"/>
    </row>
    <row r="464" spans="2:23" x14ac:dyDescent="0.25">
      <c r="B464" s="25"/>
      <c r="C464" s="80">
        <v>1629261722</v>
      </c>
      <c r="D464" s="83" t="s">
        <v>2423</v>
      </c>
      <c r="E464" s="82">
        <v>6</v>
      </c>
      <c r="F464" s="28"/>
      <c r="G464" s="28"/>
      <c r="H464" s="28"/>
      <c r="I464" s="28" t="s">
        <v>1704</v>
      </c>
      <c r="J464" s="27" t="s">
        <v>69</v>
      </c>
      <c r="K464" s="29">
        <v>7188868510</v>
      </c>
      <c r="L464" s="30"/>
      <c r="M464" s="28"/>
      <c r="N464" s="28"/>
      <c r="O464" s="29"/>
      <c r="P464" s="31"/>
      <c r="Q464" s="28"/>
      <c r="R464" s="28"/>
      <c r="S464" s="28"/>
      <c r="T464" s="28"/>
      <c r="U464" s="29"/>
      <c r="V464" s="32"/>
      <c r="W464" s="33"/>
    </row>
    <row r="465" spans="2:23" x14ac:dyDescent="0.25">
      <c r="B465" s="25"/>
      <c r="C465" s="80">
        <v>1174812044</v>
      </c>
      <c r="D465" s="83" t="s">
        <v>2424</v>
      </c>
      <c r="E465" s="82">
        <v>6</v>
      </c>
      <c r="F465" s="28"/>
      <c r="G465" s="28"/>
      <c r="H465" s="28"/>
      <c r="I465" s="28" t="s">
        <v>1704</v>
      </c>
      <c r="J465" s="27" t="s">
        <v>2425</v>
      </c>
      <c r="K465" s="29">
        <v>7183363900</v>
      </c>
      <c r="L465" s="30"/>
      <c r="M465" s="28"/>
      <c r="N465" s="28"/>
      <c r="O465" s="29"/>
      <c r="P465" s="31"/>
      <c r="Q465" s="28"/>
      <c r="R465" s="28"/>
      <c r="S465" s="28"/>
      <c r="T465" s="28"/>
      <c r="U465" s="29"/>
      <c r="V465" s="32"/>
      <c r="W465" s="33"/>
    </row>
    <row r="466" spans="2:23" x14ac:dyDescent="0.25">
      <c r="B466" s="25"/>
      <c r="C466" s="80">
        <v>1780770057</v>
      </c>
      <c r="D466" s="83" t="s">
        <v>2426</v>
      </c>
      <c r="E466" s="82">
        <v>7</v>
      </c>
      <c r="F466" s="28"/>
      <c r="G466" s="28"/>
      <c r="H466" s="28"/>
      <c r="I466" s="28" t="s">
        <v>1769</v>
      </c>
      <c r="J466" s="27" t="s">
        <v>69</v>
      </c>
      <c r="K466" s="29">
        <v>9372083220</v>
      </c>
      <c r="L466" s="30"/>
      <c r="M466" s="28"/>
      <c r="N466" s="28"/>
      <c r="O466" s="29"/>
      <c r="P466" s="31"/>
      <c r="Q466" s="28"/>
      <c r="R466" s="28"/>
      <c r="S466" s="28"/>
      <c r="T466" s="28"/>
      <c r="U466" s="29"/>
      <c r="V466" s="32"/>
      <c r="W466" s="33"/>
    </row>
    <row r="467" spans="2:23" x14ac:dyDescent="0.25">
      <c r="B467" s="25"/>
      <c r="C467" s="80">
        <v>1831465558</v>
      </c>
      <c r="D467" s="83" t="s">
        <v>2427</v>
      </c>
      <c r="E467" s="82">
        <v>7</v>
      </c>
      <c r="F467" s="28"/>
      <c r="G467" s="28"/>
      <c r="H467" s="28"/>
      <c r="I467" s="28" t="s">
        <v>1719</v>
      </c>
      <c r="J467" s="27" t="s">
        <v>2428</v>
      </c>
      <c r="K467" s="29">
        <v>3475886518</v>
      </c>
      <c r="L467" s="30"/>
      <c r="M467" s="28"/>
      <c r="N467" s="28"/>
      <c r="O467" s="29"/>
      <c r="P467" s="31"/>
      <c r="Q467" s="28"/>
      <c r="R467" s="28"/>
      <c r="S467" s="28"/>
      <c r="T467" s="28"/>
      <c r="U467" s="29"/>
      <c r="V467" s="32"/>
      <c r="W467" s="33"/>
    </row>
    <row r="468" spans="2:23" x14ac:dyDescent="0.25">
      <c r="B468" s="25"/>
      <c r="C468" s="80">
        <v>1508185117</v>
      </c>
      <c r="D468" s="83" t="s">
        <v>2429</v>
      </c>
      <c r="E468" s="82">
        <v>6</v>
      </c>
      <c r="F468" s="28"/>
      <c r="G468" s="28"/>
      <c r="H468" s="28"/>
      <c r="I468" s="28" t="s">
        <v>1719</v>
      </c>
      <c r="J468" s="27" t="s">
        <v>69</v>
      </c>
      <c r="K468" s="29">
        <v>7184395440</v>
      </c>
      <c r="L468" s="30"/>
      <c r="M468" s="28"/>
      <c r="N468" s="28"/>
      <c r="O468" s="29"/>
      <c r="P468" s="31"/>
      <c r="Q468" s="28"/>
      <c r="R468" s="28"/>
      <c r="S468" s="28"/>
      <c r="T468" s="28"/>
      <c r="U468" s="29"/>
      <c r="V468" s="32"/>
      <c r="W468" s="33"/>
    </row>
    <row r="469" spans="2:23" x14ac:dyDescent="0.25">
      <c r="B469" s="25"/>
      <c r="C469" s="80">
        <v>1184802050</v>
      </c>
      <c r="D469" s="83" t="s">
        <v>2430</v>
      </c>
      <c r="E469" s="82">
        <v>-99</v>
      </c>
      <c r="F469" s="28"/>
      <c r="G469" s="28"/>
      <c r="H469" s="28"/>
      <c r="I469" s="28" t="s">
        <v>1719</v>
      </c>
      <c r="J469" s="27" t="s">
        <v>69</v>
      </c>
      <c r="K469" s="29">
        <v>7188860028</v>
      </c>
      <c r="L469" s="30"/>
      <c r="M469" s="28"/>
      <c r="N469" s="28"/>
      <c r="O469" s="29"/>
      <c r="P469" s="31"/>
      <c r="Q469" s="28"/>
      <c r="R469" s="28"/>
      <c r="S469" s="28"/>
      <c r="T469" s="28"/>
      <c r="U469" s="29"/>
      <c r="V469" s="32"/>
      <c r="W469" s="33"/>
    </row>
    <row r="470" spans="2:23" x14ac:dyDescent="0.25">
      <c r="B470" s="25"/>
      <c r="C470" s="80">
        <v>1417203456</v>
      </c>
      <c r="D470" s="83" t="s">
        <v>2431</v>
      </c>
      <c r="E470" s="82">
        <v>8</v>
      </c>
      <c r="F470" s="28"/>
      <c r="G470" s="28"/>
      <c r="H470" s="28"/>
      <c r="I470" s="28" t="s">
        <v>1716</v>
      </c>
      <c r="J470" s="27" t="s">
        <v>2432</v>
      </c>
      <c r="K470" s="29">
        <v>7188718255</v>
      </c>
      <c r="L470" s="30"/>
      <c r="M470" s="28"/>
      <c r="N470" s="28"/>
      <c r="O470" s="29"/>
      <c r="P470" s="31"/>
      <c r="Q470" s="28"/>
      <c r="R470" s="28"/>
      <c r="S470" s="28"/>
      <c r="T470" s="28"/>
      <c r="U470" s="29"/>
      <c r="V470" s="32"/>
      <c r="W470" s="33"/>
    </row>
    <row r="471" spans="2:23" x14ac:dyDescent="0.25">
      <c r="B471" s="25"/>
      <c r="C471" s="80">
        <v>1720236813</v>
      </c>
      <c r="D471" s="83" t="s">
        <v>2433</v>
      </c>
      <c r="E471" s="82">
        <v>8</v>
      </c>
      <c r="F471" s="28"/>
      <c r="G471" s="28"/>
      <c r="H471" s="28"/>
      <c r="I471" s="28" t="s">
        <v>1704</v>
      </c>
      <c r="J471" s="27" t="s">
        <v>2434</v>
      </c>
      <c r="K471" s="29">
        <v>7188338999</v>
      </c>
      <c r="L471" s="30"/>
      <c r="M471" s="28"/>
      <c r="N471" s="28"/>
      <c r="O471" s="29"/>
      <c r="P471" s="31"/>
      <c r="Q471" s="28"/>
      <c r="R471" s="28"/>
      <c r="S471" s="28"/>
      <c r="T471" s="28"/>
      <c r="U471" s="29"/>
      <c r="V471" s="32"/>
      <c r="W471" s="33"/>
    </row>
    <row r="472" spans="2:23" x14ac:dyDescent="0.25">
      <c r="B472" s="25"/>
      <c r="C472" s="80">
        <v>1427396894</v>
      </c>
      <c r="D472" s="83" t="s">
        <v>2435</v>
      </c>
      <c r="E472" s="82">
        <v>-99</v>
      </c>
      <c r="F472" s="28"/>
      <c r="G472" s="28"/>
      <c r="H472" s="28"/>
      <c r="I472" s="28" t="s">
        <v>1716</v>
      </c>
      <c r="J472" s="27" t="s">
        <v>69</v>
      </c>
      <c r="K472" s="29">
        <v>9179570929</v>
      </c>
      <c r="L472" s="30"/>
      <c r="M472" s="28"/>
      <c r="N472" s="28"/>
      <c r="O472" s="29"/>
      <c r="P472" s="31"/>
      <c r="Q472" s="28"/>
      <c r="R472" s="28"/>
      <c r="S472" s="28"/>
      <c r="T472" s="28"/>
      <c r="U472" s="29"/>
      <c r="V472" s="32"/>
      <c r="W472" s="33"/>
    </row>
    <row r="473" spans="2:23" x14ac:dyDescent="0.25">
      <c r="B473" s="25"/>
      <c r="C473" s="80">
        <v>1831466259</v>
      </c>
      <c r="D473" s="83" t="s">
        <v>2436</v>
      </c>
      <c r="E473" s="82">
        <v>-99</v>
      </c>
      <c r="F473" s="28"/>
      <c r="G473" s="28"/>
      <c r="H473" s="28"/>
      <c r="I473" s="28" t="s">
        <v>1769</v>
      </c>
      <c r="J473" s="27" t="s">
        <v>69</v>
      </c>
      <c r="K473" s="29">
        <v>7183341921</v>
      </c>
      <c r="L473" s="30"/>
      <c r="M473" s="28"/>
      <c r="N473" s="28"/>
      <c r="O473" s="29"/>
      <c r="P473" s="31"/>
      <c r="Q473" s="28"/>
      <c r="R473" s="28"/>
      <c r="S473" s="28"/>
      <c r="T473" s="28"/>
      <c r="U473" s="29"/>
      <c r="V473" s="32"/>
      <c r="W473" s="33"/>
    </row>
    <row r="474" spans="2:23" x14ac:dyDescent="0.25">
      <c r="B474" s="25"/>
      <c r="C474" s="80">
        <v>1790039311</v>
      </c>
      <c r="D474" s="83" t="s">
        <v>2437</v>
      </c>
      <c r="E474" s="82">
        <v>8</v>
      </c>
      <c r="F474" s="28"/>
      <c r="G474" s="28"/>
      <c r="H474" s="28"/>
      <c r="I474" s="28" t="s">
        <v>1716</v>
      </c>
      <c r="J474" s="27" t="s">
        <v>2438</v>
      </c>
      <c r="K474" s="29">
        <v>7185678808</v>
      </c>
      <c r="L474" s="30"/>
      <c r="M474" s="28"/>
      <c r="N474" s="28"/>
      <c r="O474" s="29"/>
      <c r="P474" s="31"/>
      <c r="Q474" s="28"/>
      <c r="R474" s="28"/>
      <c r="S474" s="28"/>
      <c r="T474" s="28"/>
      <c r="U474" s="29"/>
      <c r="V474" s="32"/>
      <c r="W474" s="33"/>
    </row>
    <row r="475" spans="2:23" x14ac:dyDescent="0.25">
      <c r="B475" s="25"/>
      <c r="C475" s="80">
        <v>1518236181</v>
      </c>
      <c r="D475" s="83" t="s">
        <v>2439</v>
      </c>
      <c r="E475" s="82">
        <v>9</v>
      </c>
      <c r="F475" s="28"/>
      <c r="G475" s="28"/>
      <c r="H475" s="28"/>
      <c r="I475" s="28" t="s">
        <v>1719</v>
      </c>
      <c r="J475" s="27" t="s">
        <v>69</v>
      </c>
      <c r="K475" s="29">
        <v>7187650700</v>
      </c>
      <c r="L475" s="30"/>
      <c r="M475" s="28"/>
      <c r="N475" s="28"/>
      <c r="O475" s="29"/>
      <c r="P475" s="31"/>
      <c r="Q475" s="28"/>
      <c r="R475" s="28"/>
      <c r="S475" s="28"/>
      <c r="T475" s="28"/>
      <c r="U475" s="29"/>
      <c r="V475" s="32"/>
      <c r="W475" s="33"/>
    </row>
    <row r="476" spans="2:23" x14ac:dyDescent="0.25">
      <c r="B476" s="25"/>
      <c r="C476" s="80">
        <v>1396094587</v>
      </c>
      <c r="D476" s="83" t="s">
        <v>2440</v>
      </c>
      <c r="E476" s="82">
        <v>9</v>
      </c>
      <c r="F476" s="28"/>
      <c r="G476" s="28"/>
      <c r="H476" s="28"/>
      <c r="I476" s="28" t="s">
        <v>1769</v>
      </c>
      <c r="J476" s="27" t="s">
        <v>2441</v>
      </c>
      <c r="K476" s="29">
        <v>7185678808</v>
      </c>
      <c r="L476" s="30"/>
      <c r="M476" s="28"/>
      <c r="N476" s="28"/>
      <c r="O476" s="29"/>
      <c r="P476" s="31"/>
      <c r="Q476" s="28"/>
      <c r="R476" s="28"/>
      <c r="S476" s="28"/>
      <c r="T476" s="28"/>
      <c r="U476" s="29"/>
      <c r="V476" s="32"/>
      <c r="W476" s="33"/>
    </row>
    <row r="477" spans="2:23" x14ac:dyDescent="0.25">
      <c r="B477" s="25"/>
      <c r="C477" s="80">
        <v>1174882286</v>
      </c>
      <c r="D477" s="83" t="s">
        <v>2442</v>
      </c>
      <c r="E477" s="82">
        <v>5</v>
      </c>
      <c r="F477" s="28"/>
      <c r="G477" s="28"/>
      <c r="H477" s="28"/>
      <c r="I477" s="28" t="s">
        <v>1737</v>
      </c>
      <c r="J477" s="27" t="s">
        <v>2443</v>
      </c>
      <c r="K477" s="29">
        <v>2156622200</v>
      </c>
      <c r="L477" s="30"/>
      <c r="M477" s="28"/>
      <c r="N477" s="28"/>
      <c r="O477" s="29"/>
      <c r="P477" s="31"/>
      <c r="Q477" s="28"/>
      <c r="R477" s="28"/>
      <c r="S477" s="28"/>
      <c r="T477" s="28"/>
      <c r="U477" s="29"/>
      <c r="V477" s="32"/>
      <c r="W477" s="33"/>
    </row>
    <row r="478" spans="2:23" x14ac:dyDescent="0.25">
      <c r="B478" s="25"/>
      <c r="C478" s="80">
        <v>1851653984</v>
      </c>
      <c r="D478" s="83" t="s">
        <v>2444</v>
      </c>
      <c r="E478" s="82">
        <v>0</v>
      </c>
      <c r="F478" s="28"/>
      <c r="G478" s="28"/>
      <c r="H478" s="28"/>
      <c r="I478" s="28" t="s">
        <v>1707</v>
      </c>
      <c r="J478" s="27" t="s">
        <v>2445</v>
      </c>
      <c r="K478" s="29">
        <v>5705528966</v>
      </c>
      <c r="L478" s="30"/>
      <c r="M478" s="28"/>
      <c r="N478" s="28"/>
      <c r="O478" s="29"/>
      <c r="P478" s="31"/>
      <c r="Q478" s="28"/>
      <c r="R478" s="28"/>
      <c r="S478" s="28"/>
      <c r="T478" s="28"/>
      <c r="U478" s="29"/>
      <c r="V478" s="32"/>
      <c r="W478" s="33"/>
    </row>
    <row r="479" spans="2:23" x14ac:dyDescent="0.25">
      <c r="B479" s="25"/>
      <c r="C479" s="80">
        <v>1497002703</v>
      </c>
      <c r="D479" s="83" t="s">
        <v>2446</v>
      </c>
      <c r="E479" s="82">
        <v>3</v>
      </c>
      <c r="F479" s="28"/>
      <c r="G479" s="28"/>
      <c r="H479" s="28"/>
      <c r="I479" s="28" t="s">
        <v>1704</v>
      </c>
      <c r="J479" s="27" t="s">
        <v>2447</v>
      </c>
      <c r="K479" s="29">
        <v>7183320600</v>
      </c>
      <c r="L479" s="30"/>
      <c r="M479" s="28"/>
      <c r="N479" s="28"/>
      <c r="O479" s="29"/>
      <c r="P479" s="31"/>
      <c r="Q479" s="28"/>
      <c r="R479" s="28"/>
      <c r="S479" s="28"/>
      <c r="T479" s="28"/>
      <c r="U479" s="29"/>
      <c r="V479" s="32"/>
      <c r="W479" s="33"/>
    </row>
    <row r="480" spans="2:23" x14ac:dyDescent="0.25">
      <c r="B480" s="25"/>
      <c r="C480" s="80">
        <v>1083929897</v>
      </c>
      <c r="D480" s="83" t="s">
        <v>2448</v>
      </c>
      <c r="E480" s="82">
        <v>4</v>
      </c>
      <c r="F480" s="28"/>
      <c r="G480" s="28"/>
      <c r="H480" s="28"/>
      <c r="I480" s="28" t="s">
        <v>1716</v>
      </c>
      <c r="J480" s="27" t="s">
        <v>69</v>
      </c>
      <c r="K480" s="29">
        <v>2122416756</v>
      </c>
      <c r="L480" s="30"/>
      <c r="M480" s="28"/>
      <c r="N480" s="28"/>
      <c r="O480" s="29"/>
      <c r="P480" s="31"/>
      <c r="Q480" s="28"/>
      <c r="R480" s="28"/>
      <c r="S480" s="28"/>
      <c r="T480" s="28"/>
      <c r="U480" s="29"/>
      <c r="V480" s="32"/>
      <c r="W480" s="33"/>
    </row>
    <row r="481" spans="2:23" x14ac:dyDescent="0.25">
      <c r="B481" s="25"/>
      <c r="C481" s="80">
        <v>1720121585</v>
      </c>
      <c r="D481" s="83" t="s">
        <v>2449</v>
      </c>
      <c r="E481" s="82">
        <v>4</v>
      </c>
      <c r="F481" s="28"/>
      <c r="G481" s="28"/>
      <c r="H481" s="28"/>
      <c r="I481" s="28" t="s">
        <v>1737</v>
      </c>
      <c r="J481" s="27" t="s">
        <v>2450</v>
      </c>
      <c r="K481" s="29">
        <v>6469625483</v>
      </c>
      <c r="L481" s="30"/>
      <c r="M481" s="28"/>
      <c r="N481" s="28"/>
      <c r="O481" s="29"/>
      <c r="P481" s="31"/>
      <c r="Q481" s="28"/>
      <c r="R481" s="28"/>
      <c r="S481" s="28"/>
      <c r="T481" s="28"/>
      <c r="U481" s="29"/>
      <c r="V481" s="32"/>
      <c r="W481" s="33"/>
    </row>
    <row r="482" spans="2:23" x14ac:dyDescent="0.25">
      <c r="B482" s="25"/>
      <c r="C482" s="80">
        <v>1649539552</v>
      </c>
      <c r="D482" s="83" t="s">
        <v>2451</v>
      </c>
      <c r="E482" s="82">
        <v>1</v>
      </c>
      <c r="F482" s="28"/>
      <c r="G482" s="28"/>
      <c r="H482" s="28"/>
      <c r="I482" s="28" t="s">
        <v>1704</v>
      </c>
      <c r="J482" s="27" t="s">
        <v>69</v>
      </c>
      <c r="K482" s="29">
        <v>6177328613</v>
      </c>
      <c r="L482" s="30"/>
      <c r="M482" s="28"/>
      <c r="N482" s="28"/>
      <c r="O482" s="29"/>
      <c r="P482" s="31"/>
      <c r="Q482" s="28"/>
      <c r="R482" s="28"/>
      <c r="S482" s="28"/>
      <c r="T482" s="28"/>
      <c r="U482" s="29"/>
      <c r="V482" s="32"/>
      <c r="W482" s="33"/>
    </row>
    <row r="483" spans="2:23" x14ac:dyDescent="0.25">
      <c r="B483" s="25"/>
      <c r="C483" s="80">
        <v>1477729077</v>
      </c>
      <c r="D483" s="83" t="s">
        <v>2452</v>
      </c>
      <c r="E483" s="82">
        <v>4</v>
      </c>
      <c r="F483" s="28"/>
      <c r="G483" s="28"/>
      <c r="H483" s="28"/>
      <c r="I483" s="28" t="s">
        <v>1704</v>
      </c>
      <c r="J483" s="27" t="s">
        <v>2453</v>
      </c>
      <c r="K483" s="29">
        <v>9089381334</v>
      </c>
      <c r="L483" s="30"/>
      <c r="M483" s="28"/>
      <c r="N483" s="28"/>
      <c r="O483" s="29"/>
      <c r="P483" s="31"/>
      <c r="Q483" s="28"/>
      <c r="R483" s="28"/>
      <c r="S483" s="28"/>
      <c r="T483" s="28"/>
      <c r="U483" s="29"/>
      <c r="V483" s="32"/>
      <c r="W483" s="33"/>
    </row>
    <row r="484" spans="2:23" x14ac:dyDescent="0.25">
      <c r="B484" s="25"/>
      <c r="C484" s="80">
        <v>1740523125</v>
      </c>
      <c r="D484" s="83" t="s">
        <v>2454</v>
      </c>
      <c r="E484" s="82">
        <v>5</v>
      </c>
      <c r="F484" s="28"/>
      <c r="G484" s="28"/>
      <c r="H484" s="28"/>
      <c r="I484" s="28" t="s">
        <v>1737</v>
      </c>
      <c r="J484" s="27" t="s">
        <v>69</v>
      </c>
      <c r="K484" s="29">
        <v>7328070877</v>
      </c>
      <c r="L484" s="30"/>
      <c r="M484" s="28"/>
      <c r="N484" s="28"/>
      <c r="O484" s="29"/>
      <c r="P484" s="31"/>
      <c r="Q484" s="28"/>
      <c r="R484" s="28"/>
      <c r="S484" s="28"/>
      <c r="T484" s="28"/>
      <c r="U484" s="29"/>
      <c r="V484" s="32"/>
      <c r="W484" s="33"/>
    </row>
    <row r="485" spans="2:23" x14ac:dyDescent="0.25">
      <c r="B485" s="25"/>
      <c r="C485" s="80">
        <v>1740578269</v>
      </c>
      <c r="D485" s="83" t="s">
        <v>2455</v>
      </c>
      <c r="E485" s="82">
        <v>5</v>
      </c>
      <c r="F485" s="28"/>
      <c r="G485" s="28"/>
      <c r="H485" s="28"/>
      <c r="I485" s="28" t="s">
        <v>1734</v>
      </c>
      <c r="J485" s="27" t="s">
        <v>2456</v>
      </c>
      <c r="K485" s="29">
        <v>7182997295</v>
      </c>
      <c r="L485" s="30"/>
      <c r="M485" s="28"/>
      <c r="N485" s="28"/>
      <c r="O485" s="29"/>
      <c r="P485" s="31"/>
      <c r="Q485" s="28"/>
      <c r="R485" s="28"/>
      <c r="S485" s="28"/>
      <c r="T485" s="28"/>
      <c r="U485" s="29"/>
      <c r="V485" s="32"/>
      <c r="W485" s="33"/>
    </row>
    <row r="486" spans="2:23" x14ac:dyDescent="0.25">
      <c r="B486" s="25"/>
      <c r="C486" s="80">
        <v>1952684417</v>
      </c>
      <c r="D486" s="83" t="s">
        <v>2457</v>
      </c>
      <c r="E486" s="82">
        <v>5</v>
      </c>
      <c r="F486" s="28"/>
      <c r="G486" s="28"/>
      <c r="H486" s="28"/>
      <c r="I486" s="28" t="s">
        <v>1769</v>
      </c>
      <c r="J486" s="27" t="s">
        <v>69</v>
      </c>
      <c r="K486" s="29">
        <v>8887954837</v>
      </c>
      <c r="L486" s="30"/>
      <c r="M486" s="28"/>
      <c r="N486" s="28"/>
      <c r="O486" s="29"/>
      <c r="P486" s="31"/>
      <c r="Q486" s="28"/>
      <c r="R486" s="28"/>
      <c r="S486" s="28"/>
      <c r="T486" s="28"/>
      <c r="U486" s="29"/>
      <c r="V486" s="32"/>
      <c r="W486" s="33"/>
    </row>
    <row r="487" spans="2:23" x14ac:dyDescent="0.25">
      <c r="B487" s="25"/>
      <c r="C487" s="80">
        <v>1285253518</v>
      </c>
      <c r="D487" s="83" t="s">
        <v>2458</v>
      </c>
      <c r="E487" s="82">
        <v>9</v>
      </c>
      <c r="F487" s="28"/>
      <c r="G487" s="28"/>
      <c r="H487" s="28"/>
      <c r="I487" s="28" t="s">
        <v>1716</v>
      </c>
      <c r="J487" s="27" t="s">
        <v>2459</v>
      </c>
      <c r="K487" s="29">
        <v>9172973628</v>
      </c>
      <c r="L487" s="30"/>
      <c r="M487" s="28"/>
      <c r="N487" s="28"/>
      <c r="O487" s="29"/>
      <c r="P487" s="31"/>
      <c r="Q487" s="28"/>
      <c r="R487" s="28"/>
      <c r="S487" s="28"/>
      <c r="T487" s="28"/>
      <c r="U487" s="29"/>
      <c r="V487" s="32"/>
      <c r="W487" s="33"/>
    </row>
    <row r="488" spans="2:23" x14ac:dyDescent="0.25">
      <c r="B488" s="25"/>
      <c r="C488" s="80">
        <v>1720302797</v>
      </c>
      <c r="D488" s="83" t="s">
        <v>2460</v>
      </c>
      <c r="E488" s="82">
        <v>6</v>
      </c>
      <c r="F488" s="28"/>
      <c r="G488" s="28"/>
      <c r="H488" s="28"/>
      <c r="I488" s="28" t="s">
        <v>1704</v>
      </c>
      <c r="J488" s="27" t="s">
        <v>2461</v>
      </c>
      <c r="K488" s="29">
        <v>2122418545</v>
      </c>
      <c r="L488" s="30"/>
      <c r="M488" s="28"/>
      <c r="N488" s="28"/>
      <c r="O488" s="29"/>
      <c r="P488" s="31"/>
      <c r="Q488" s="28"/>
      <c r="R488" s="28"/>
      <c r="S488" s="28"/>
      <c r="T488" s="28"/>
      <c r="U488" s="29"/>
      <c r="V488" s="32"/>
      <c r="W488" s="33"/>
    </row>
    <row r="489" spans="2:23" x14ac:dyDescent="0.25">
      <c r="B489" s="25"/>
      <c r="C489" s="80">
        <v>1053809699</v>
      </c>
      <c r="D489" s="83" t="s">
        <v>2462</v>
      </c>
      <c r="E489" s="82">
        <v>5</v>
      </c>
      <c r="F489" s="28"/>
      <c r="G489" s="28"/>
      <c r="H489" s="28"/>
      <c r="I489" s="28" t="s">
        <v>1704</v>
      </c>
      <c r="J489" s="27" t="s">
        <v>69</v>
      </c>
      <c r="K489" s="29">
        <v>3139163056</v>
      </c>
      <c r="L489" s="30"/>
      <c r="M489" s="28"/>
      <c r="N489" s="28"/>
      <c r="O489" s="29"/>
      <c r="P489" s="31"/>
      <c r="Q489" s="28"/>
      <c r="R489" s="28"/>
      <c r="S489" s="28"/>
      <c r="T489" s="28"/>
      <c r="U489" s="29"/>
      <c r="V489" s="32"/>
      <c r="W489" s="33"/>
    </row>
    <row r="490" spans="2:23" x14ac:dyDescent="0.25">
      <c r="B490" s="25"/>
      <c r="C490" s="80">
        <v>1750923694</v>
      </c>
      <c r="D490" s="83" t="s">
        <v>2463</v>
      </c>
      <c r="E490" s="82">
        <v>8</v>
      </c>
      <c r="F490" s="28"/>
      <c r="G490" s="28"/>
      <c r="H490" s="28"/>
      <c r="I490" s="28" t="s">
        <v>1716</v>
      </c>
      <c r="J490" s="27" t="s">
        <v>2464</v>
      </c>
      <c r="K490" s="29">
        <v>9176278566</v>
      </c>
      <c r="L490" s="30"/>
      <c r="M490" s="28"/>
      <c r="N490" s="28"/>
      <c r="O490" s="29"/>
      <c r="P490" s="31"/>
      <c r="Q490" s="28"/>
      <c r="R490" s="28"/>
      <c r="S490" s="28"/>
      <c r="T490" s="28"/>
      <c r="U490" s="29"/>
      <c r="V490" s="32"/>
      <c r="W490" s="33"/>
    </row>
    <row r="491" spans="2:23" x14ac:dyDescent="0.25">
      <c r="B491" s="25"/>
      <c r="C491" s="80">
        <v>1831418425</v>
      </c>
      <c r="D491" s="83" t="s">
        <v>2465</v>
      </c>
      <c r="E491" s="82">
        <v>7</v>
      </c>
      <c r="F491" s="28"/>
      <c r="G491" s="28"/>
      <c r="H491" s="28"/>
      <c r="I491" s="28" t="s">
        <v>1769</v>
      </c>
      <c r="J491" s="27" t="s">
        <v>69</v>
      </c>
      <c r="K491" s="29">
        <v>5166638312</v>
      </c>
      <c r="L491" s="30"/>
      <c r="M491" s="28"/>
      <c r="N491" s="28"/>
      <c r="O491" s="29"/>
      <c r="P491" s="31"/>
      <c r="Q491" s="28"/>
      <c r="R491" s="28"/>
      <c r="S491" s="28"/>
      <c r="T491" s="28"/>
      <c r="U491" s="29"/>
      <c r="V491" s="32"/>
      <c r="W491" s="33"/>
    </row>
    <row r="492" spans="2:23" x14ac:dyDescent="0.25">
      <c r="B492" s="25"/>
      <c r="C492" s="80">
        <v>1427611664</v>
      </c>
      <c r="D492" s="83" t="s">
        <v>2466</v>
      </c>
      <c r="E492" s="82">
        <v>-99</v>
      </c>
      <c r="F492" s="28"/>
      <c r="G492" s="28"/>
      <c r="H492" s="28"/>
      <c r="I492" s="28" t="s">
        <v>2467</v>
      </c>
      <c r="J492" s="27" t="s">
        <v>2468</v>
      </c>
      <c r="K492" s="29">
        <v>7182836000</v>
      </c>
      <c r="L492" s="30"/>
      <c r="M492" s="28"/>
      <c r="N492" s="28"/>
      <c r="O492" s="29"/>
      <c r="P492" s="31"/>
      <c r="Q492" s="28"/>
      <c r="R492" s="28"/>
      <c r="S492" s="28"/>
      <c r="T492" s="28"/>
      <c r="U492" s="29"/>
      <c r="V492" s="32"/>
      <c r="W492" s="33"/>
    </row>
    <row r="493" spans="2:23" x14ac:dyDescent="0.25">
      <c r="B493" s="25"/>
      <c r="C493" s="80" t="s">
        <v>69</v>
      </c>
      <c r="D493" s="83" t="s">
        <v>2469</v>
      </c>
      <c r="E493" s="82">
        <v>-99</v>
      </c>
      <c r="F493" s="28"/>
      <c r="G493" s="28"/>
      <c r="H493" s="28"/>
      <c r="I493" s="28" t="s">
        <v>69</v>
      </c>
      <c r="J493" s="27" t="s">
        <v>2470</v>
      </c>
      <c r="K493" s="29" t="s">
        <v>69</v>
      </c>
      <c r="L493" s="30"/>
      <c r="M493" s="28"/>
      <c r="N493" s="28"/>
      <c r="O493" s="29"/>
      <c r="P493" s="31"/>
      <c r="Q493" s="28"/>
      <c r="R493" s="28"/>
      <c r="S493" s="28"/>
      <c r="T493" s="28"/>
      <c r="U493" s="29"/>
      <c r="V493" s="32"/>
      <c r="W493" s="33"/>
    </row>
    <row r="494" spans="2:23" x14ac:dyDescent="0.25">
      <c r="B494" s="25"/>
      <c r="C494" s="80">
        <v>1235660168</v>
      </c>
      <c r="D494" s="83" t="s">
        <v>2471</v>
      </c>
      <c r="E494" s="82">
        <v>-99</v>
      </c>
      <c r="F494" s="28"/>
      <c r="G494" s="28"/>
      <c r="H494" s="28"/>
      <c r="I494" s="28" t="s">
        <v>1737</v>
      </c>
      <c r="J494" s="27" t="s">
        <v>2472</v>
      </c>
      <c r="K494" s="29">
        <v>2126598551</v>
      </c>
      <c r="L494" s="30"/>
      <c r="M494" s="28"/>
      <c r="N494" s="28"/>
      <c r="O494" s="29"/>
      <c r="P494" s="31"/>
      <c r="Q494" s="28"/>
      <c r="R494" s="28"/>
      <c r="S494" s="28"/>
      <c r="T494" s="28"/>
      <c r="U494" s="29"/>
      <c r="V494" s="32"/>
      <c r="W494" s="33"/>
    </row>
    <row r="495" spans="2:23" x14ac:dyDescent="0.25">
      <c r="B495" s="25"/>
      <c r="C495" s="80">
        <v>1154664803</v>
      </c>
      <c r="D495" s="83" t="s">
        <v>2473</v>
      </c>
      <c r="E495" s="82">
        <v>-99</v>
      </c>
      <c r="F495" s="28"/>
      <c r="G495" s="28"/>
      <c r="H495" s="28"/>
      <c r="I495" s="28" t="s">
        <v>1719</v>
      </c>
      <c r="J495" s="27" t="s">
        <v>2474</v>
      </c>
      <c r="K495" s="29">
        <v>6466058186</v>
      </c>
      <c r="L495" s="30"/>
      <c r="M495" s="28"/>
      <c r="N495" s="28"/>
      <c r="O495" s="29"/>
      <c r="P495" s="31"/>
      <c r="Q495" s="28"/>
      <c r="R495" s="28"/>
      <c r="S495" s="28"/>
      <c r="T495" s="28"/>
      <c r="U495" s="29"/>
      <c r="V495" s="32"/>
      <c r="W495" s="33"/>
    </row>
    <row r="496" spans="2:23" x14ac:dyDescent="0.25">
      <c r="B496" s="25"/>
      <c r="C496" s="80">
        <v>1790289197</v>
      </c>
      <c r="D496" s="83" t="s">
        <v>2475</v>
      </c>
      <c r="E496" s="82">
        <v>2</v>
      </c>
      <c r="F496" s="28"/>
      <c r="G496" s="28"/>
      <c r="H496" s="28"/>
      <c r="I496" s="28" t="s">
        <v>1704</v>
      </c>
      <c r="J496" s="27" t="s">
        <v>2476</v>
      </c>
      <c r="K496" s="29">
        <v>8666338255</v>
      </c>
      <c r="L496" s="30"/>
      <c r="M496" s="28"/>
      <c r="N496" s="28"/>
      <c r="O496" s="29"/>
      <c r="P496" s="31"/>
      <c r="Q496" s="28"/>
      <c r="R496" s="28"/>
      <c r="S496" s="28"/>
      <c r="T496" s="28"/>
      <c r="U496" s="29"/>
      <c r="V496" s="32"/>
      <c r="W496" s="33"/>
    </row>
    <row r="497" spans="2:23" x14ac:dyDescent="0.25">
      <c r="B497" s="25"/>
      <c r="C497" s="80">
        <v>1154818144</v>
      </c>
      <c r="D497" s="83" t="s">
        <v>2477</v>
      </c>
      <c r="E497" s="82">
        <v>2</v>
      </c>
      <c r="F497" s="28"/>
      <c r="G497" s="28"/>
      <c r="H497" s="28"/>
      <c r="I497" s="28" t="s">
        <v>1704</v>
      </c>
      <c r="J497" s="27" t="s">
        <v>69</v>
      </c>
      <c r="K497" s="29">
        <v>2122416500</v>
      </c>
      <c r="L497" s="30"/>
      <c r="M497" s="28"/>
      <c r="N497" s="28"/>
      <c r="O497" s="29"/>
      <c r="P497" s="31"/>
      <c r="Q497" s="28"/>
      <c r="R497" s="28"/>
      <c r="S497" s="28"/>
      <c r="T497" s="28"/>
      <c r="U497" s="29"/>
      <c r="V497" s="32"/>
      <c r="W497" s="33"/>
    </row>
    <row r="498" spans="2:23" x14ac:dyDescent="0.25">
      <c r="B498" s="25"/>
      <c r="C498" s="80">
        <v>1316462401</v>
      </c>
      <c r="D498" s="83" t="s">
        <v>2478</v>
      </c>
      <c r="E498" s="82">
        <v>6</v>
      </c>
      <c r="F498" s="28"/>
      <c r="G498" s="28"/>
      <c r="H498" s="28"/>
      <c r="I498" s="28" t="s">
        <v>1716</v>
      </c>
      <c r="J498" s="27" t="s">
        <v>2479</v>
      </c>
      <c r="K498" s="29">
        <v>6462917414</v>
      </c>
      <c r="L498" s="30"/>
      <c r="M498" s="28"/>
      <c r="N498" s="28"/>
      <c r="O498" s="29"/>
      <c r="P498" s="31"/>
      <c r="Q498" s="28"/>
      <c r="R498" s="28"/>
      <c r="S498" s="28"/>
      <c r="T498" s="28"/>
      <c r="U498" s="29"/>
      <c r="V498" s="32"/>
      <c r="W498" s="33"/>
    </row>
    <row r="499" spans="2:23" x14ac:dyDescent="0.25">
      <c r="B499" s="25"/>
      <c r="C499" s="80" t="s">
        <v>69</v>
      </c>
      <c r="D499" s="83" t="s">
        <v>2480</v>
      </c>
      <c r="E499" s="82">
        <v>-99</v>
      </c>
      <c r="F499" s="28"/>
      <c r="G499" s="28"/>
      <c r="H499" s="28"/>
      <c r="I499" s="28" t="s">
        <v>69</v>
      </c>
      <c r="J499" s="27" t="s">
        <v>2481</v>
      </c>
      <c r="K499" s="29" t="s">
        <v>69</v>
      </c>
      <c r="L499" s="30"/>
      <c r="M499" s="28"/>
      <c r="N499" s="28"/>
      <c r="O499" s="29"/>
      <c r="P499" s="31"/>
      <c r="Q499" s="28"/>
      <c r="R499" s="28"/>
      <c r="S499" s="28"/>
      <c r="T499" s="28"/>
      <c r="U499" s="29"/>
      <c r="V499" s="32"/>
      <c r="W499" s="33"/>
    </row>
    <row r="500" spans="2:23" x14ac:dyDescent="0.25">
      <c r="B500" s="25"/>
      <c r="C500" s="80">
        <v>1699252023</v>
      </c>
      <c r="D500" s="83" t="s">
        <v>2482</v>
      </c>
      <c r="E500" s="82">
        <v>1</v>
      </c>
      <c r="F500" s="28"/>
      <c r="G500" s="28"/>
      <c r="H500" s="28"/>
      <c r="I500" s="28" t="s">
        <v>1704</v>
      </c>
      <c r="J500" s="27" t="s">
        <v>69</v>
      </c>
      <c r="K500" s="29">
        <v>7189204321</v>
      </c>
      <c r="L500" s="30"/>
      <c r="M500" s="28"/>
      <c r="N500" s="28"/>
      <c r="O500" s="29"/>
      <c r="P500" s="31"/>
      <c r="Q500" s="28"/>
      <c r="R500" s="28"/>
      <c r="S500" s="28"/>
      <c r="T500" s="28"/>
      <c r="U500" s="29"/>
      <c r="V500" s="32"/>
      <c r="W500" s="33"/>
    </row>
    <row r="501" spans="2:23" x14ac:dyDescent="0.25">
      <c r="B501" s="25"/>
      <c r="C501" s="80">
        <v>1366917460</v>
      </c>
      <c r="D501" s="83" t="s">
        <v>2483</v>
      </c>
      <c r="E501" s="82">
        <v>-99</v>
      </c>
      <c r="F501" s="28"/>
      <c r="G501" s="28"/>
      <c r="H501" s="28"/>
      <c r="I501" s="28" t="s">
        <v>1716</v>
      </c>
      <c r="J501" s="27" t="s">
        <v>2484</v>
      </c>
      <c r="K501" s="29">
        <v>6465777899</v>
      </c>
      <c r="L501" s="30"/>
      <c r="M501" s="28"/>
      <c r="N501" s="28"/>
      <c r="O501" s="29"/>
      <c r="P501" s="31"/>
      <c r="Q501" s="28"/>
      <c r="R501" s="28"/>
      <c r="S501" s="28"/>
      <c r="T501" s="28"/>
      <c r="U501" s="29"/>
      <c r="V501" s="32"/>
      <c r="W501" s="33"/>
    </row>
    <row r="502" spans="2:23" x14ac:dyDescent="0.25">
      <c r="B502" s="25"/>
      <c r="C502" s="80">
        <v>1821452475</v>
      </c>
      <c r="D502" s="83" t="s">
        <v>2485</v>
      </c>
      <c r="E502" s="82">
        <v>6</v>
      </c>
      <c r="F502" s="28"/>
      <c r="G502" s="28"/>
      <c r="H502" s="28"/>
      <c r="I502" s="28" t="s">
        <v>1737</v>
      </c>
      <c r="J502" s="27" t="s">
        <v>2486</v>
      </c>
      <c r="K502" s="29">
        <v>7182836000</v>
      </c>
      <c r="L502" s="30"/>
      <c r="M502" s="28"/>
      <c r="N502" s="28"/>
      <c r="O502" s="29"/>
      <c r="P502" s="31"/>
      <c r="Q502" s="28"/>
      <c r="R502" s="28"/>
      <c r="S502" s="28"/>
      <c r="T502" s="28"/>
      <c r="U502" s="29"/>
      <c r="V502" s="32"/>
      <c r="W502" s="33"/>
    </row>
    <row r="503" spans="2:23" x14ac:dyDescent="0.25">
      <c r="B503" s="25"/>
      <c r="C503" s="80">
        <v>1477115137</v>
      </c>
      <c r="D503" s="83" t="s">
        <v>2487</v>
      </c>
      <c r="E503" s="82">
        <v>2</v>
      </c>
      <c r="F503" s="28"/>
      <c r="G503" s="28"/>
      <c r="H503" s="28"/>
      <c r="I503" s="28" t="s">
        <v>1719</v>
      </c>
      <c r="J503" s="27" t="s">
        <v>69</v>
      </c>
      <c r="K503" s="29">
        <v>7186134000</v>
      </c>
      <c r="L503" s="30"/>
      <c r="M503" s="28"/>
      <c r="N503" s="28"/>
      <c r="O503" s="29"/>
      <c r="P503" s="31"/>
      <c r="Q503" s="28"/>
      <c r="R503" s="28"/>
      <c r="S503" s="28"/>
      <c r="T503" s="28"/>
      <c r="U503" s="29"/>
      <c r="V503" s="32"/>
      <c r="W503" s="33"/>
    </row>
    <row r="504" spans="2:23" x14ac:dyDescent="0.25">
      <c r="B504" s="25"/>
      <c r="C504" s="80">
        <v>1588844815</v>
      </c>
      <c r="D504" s="83" t="s">
        <v>2488</v>
      </c>
      <c r="E504" s="82">
        <v>9</v>
      </c>
      <c r="F504" s="28"/>
      <c r="G504" s="28"/>
      <c r="H504" s="28"/>
      <c r="I504" s="28" t="s">
        <v>1769</v>
      </c>
      <c r="J504" s="27" t="s">
        <v>2489</v>
      </c>
      <c r="K504" s="29">
        <v>2122417270</v>
      </c>
      <c r="L504" s="30"/>
      <c r="M504" s="28"/>
      <c r="N504" s="28"/>
      <c r="O504" s="29"/>
      <c r="P504" s="31"/>
      <c r="Q504" s="28"/>
      <c r="R504" s="28"/>
      <c r="S504" s="28"/>
      <c r="T504" s="28"/>
      <c r="U504" s="29"/>
      <c r="V504" s="32"/>
      <c r="W504" s="33"/>
    </row>
    <row r="505" spans="2:23" x14ac:dyDescent="0.25">
      <c r="B505" s="25"/>
      <c r="C505" s="80">
        <v>1932214467</v>
      </c>
      <c r="D505" s="83" t="s">
        <v>2490</v>
      </c>
      <c r="E505" s="82">
        <v>7</v>
      </c>
      <c r="F505" s="28"/>
      <c r="G505" s="28"/>
      <c r="H505" s="28"/>
      <c r="I505" s="28" t="s">
        <v>1719</v>
      </c>
      <c r="J505" s="27" t="s">
        <v>2491</v>
      </c>
      <c r="K505" s="29">
        <v>7185894755</v>
      </c>
      <c r="L505" s="30"/>
      <c r="M505" s="28"/>
      <c r="N505" s="28"/>
      <c r="O505" s="29"/>
      <c r="P505" s="31"/>
      <c r="Q505" s="28"/>
      <c r="R505" s="28"/>
      <c r="S505" s="28"/>
      <c r="T505" s="28"/>
      <c r="U505" s="29"/>
      <c r="V505" s="32"/>
      <c r="W505" s="33"/>
    </row>
    <row r="506" spans="2:23" x14ac:dyDescent="0.25">
      <c r="B506" s="25"/>
      <c r="C506" s="80">
        <v>1215193602</v>
      </c>
      <c r="D506" s="83" t="s">
        <v>2492</v>
      </c>
      <c r="E506" s="82">
        <v>9</v>
      </c>
      <c r="F506" s="28"/>
      <c r="G506" s="28"/>
      <c r="H506" s="28"/>
      <c r="I506" s="28" t="s">
        <v>1769</v>
      </c>
      <c r="J506" s="27" t="s">
        <v>2493</v>
      </c>
      <c r="K506" s="29">
        <v>2122410034</v>
      </c>
      <c r="L506" s="30"/>
      <c r="M506" s="28"/>
      <c r="N506" s="28"/>
      <c r="O506" s="29"/>
      <c r="P506" s="31"/>
      <c r="Q506" s="28"/>
      <c r="R506" s="28"/>
      <c r="S506" s="28"/>
      <c r="T506" s="28"/>
      <c r="U506" s="29"/>
      <c r="V506" s="32"/>
      <c r="W506" s="33"/>
    </row>
    <row r="507" spans="2:23" x14ac:dyDescent="0.25">
      <c r="B507" s="25"/>
      <c r="C507" s="80">
        <v>1336205293</v>
      </c>
      <c r="D507" s="83" t="s">
        <v>2494</v>
      </c>
      <c r="E507" s="82">
        <v>0</v>
      </c>
      <c r="F507" s="28"/>
      <c r="G507" s="28"/>
      <c r="H507" s="28"/>
      <c r="I507" s="28" t="s">
        <v>1769</v>
      </c>
      <c r="J507" s="27" t="s">
        <v>2495</v>
      </c>
      <c r="K507" s="29">
        <v>2127491820</v>
      </c>
      <c r="L507" s="30"/>
      <c r="M507" s="28"/>
      <c r="N507" s="28"/>
      <c r="O507" s="29"/>
      <c r="P507" s="31"/>
      <c r="Q507" s="28"/>
      <c r="R507" s="28"/>
      <c r="S507" s="28"/>
      <c r="T507" s="28"/>
      <c r="U507" s="29"/>
      <c r="V507" s="32"/>
      <c r="W507" s="33"/>
    </row>
    <row r="508" spans="2:23" x14ac:dyDescent="0.25">
      <c r="B508" s="25"/>
      <c r="C508" s="80">
        <v>1639195993</v>
      </c>
      <c r="D508" s="83" t="s">
        <v>2496</v>
      </c>
      <c r="E508" s="82">
        <v>2</v>
      </c>
      <c r="F508" s="28"/>
      <c r="G508" s="28"/>
      <c r="H508" s="28"/>
      <c r="I508" s="28" t="s">
        <v>1704</v>
      </c>
      <c r="J508" s="27" t="s">
        <v>69</v>
      </c>
      <c r="K508" s="29">
        <v>2123071581</v>
      </c>
      <c r="L508" s="30"/>
      <c r="M508" s="28"/>
      <c r="N508" s="28"/>
      <c r="O508" s="29"/>
      <c r="P508" s="31"/>
      <c r="Q508" s="28"/>
      <c r="R508" s="28"/>
      <c r="S508" s="28"/>
      <c r="T508" s="28"/>
      <c r="U508" s="29"/>
      <c r="V508" s="32"/>
      <c r="W508" s="33"/>
    </row>
    <row r="509" spans="2:23" x14ac:dyDescent="0.25">
      <c r="B509" s="25"/>
      <c r="C509" s="80">
        <v>1801943048</v>
      </c>
      <c r="D509" s="83" t="s">
        <v>2497</v>
      </c>
      <c r="E509" s="82">
        <v>5</v>
      </c>
      <c r="F509" s="28"/>
      <c r="G509" s="28"/>
      <c r="H509" s="28"/>
      <c r="I509" s="28" t="s">
        <v>1704</v>
      </c>
      <c r="J509" s="27" t="s">
        <v>2498</v>
      </c>
      <c r="K509" s="29">
        <v>7185185550</v>
      </c>
      <c r="L509" s="30"/>
      <c r="M509" s="28"/>
      <c r="N509" s="28"/>
      <c r="O509" s="29"/>
      <c r="P509" s="31"/>
      <c r="Q509" s="28"/>
      <c r="R509" s="28"/>
      <c r="S509" s="28"/>
      <c r="T509" s="28"/>
      <c r="U509" s="29"/>
      <c r="V509" s="32"/>
      <c r="W509" s="33"/>
    </row>
    <row r="510" spans="2:23" x14ac:dyDescent="0.25">
      <c r="B510" s="25"/>
      <c r="C510" s="80">
        <v>1285620237</v>
      </c>
      <c r="D510" s="83" t="s">
        <v>2499</v>
      </c>
      <c r="E510" s="82">
        <v>7</v>
      </c>
      <c r="F510" s="28"/>
      <c r="G510" s="28"/>
      <c r="H510" s="28"/>
      <c r="I510" s="28" t="s">
        <v>1704</v>
      </c>
      <c r="J510" s="27" t="s">
        <v>2500</v>
      </c>
      <c r="K510" s="29">
        <v>7185494267</v>
      </c>
      <c r="L510" s="30"/>
      <c r="M510" s="28"/>
      <c r="N510" s="28"/>
      <c r="O510" s="29"/>
      <c r="P510" s="31"/>
      <c r="Q510" s="28"/>
      <c r="R510" s="28"/>
      <c r="S510" s="28"/>
      <c r="T510" s="28"/>
      <c r="U510" s="29"/>
      <c r="V510" s="32"/>
      <c r="W510" s="33"/>
    </row>
    <row r="511" spans="2:23" x14ac:dyDescent="0.25">
      <c r="B511" s="25"/>
      <c r="C511" s="80">
        <v>1104811991</v>
      </c>
      <c r="D511" s="83" t="s">
        <v>2501</v>
      </c>
      <c r="E511" s="82">
        <v>0</v>
      </c>
      <c r="F511" s="28"/>
      <c r="G511" s="28"/>
      <c r="H511" s="28"/>
      <c r="I511" s="28" t="s">
        <v>1716</v>
      </c>
      <c r="J511" s="27" t="s">
        <v>2502</v>
      </c>
      <c r="K511" s="29">
        <v>2123162445</v>
      </c>
      <c r="L511" s="30"/>
      <c r="M511" s="28"/>
      <c r="N511" s="28"/>
      <c r="O511" s="29"/>
      <c r="P511" s="31"/>
      <c r="Q511" s="28"/>
      <c r="R511" s="28"/>
      <c r="S511" s="28"/>
      <c r="T511" s="28"/>
      <c r="U511" s="29"/>
      <c r="V511" s="32"/>
      <c r="W511" s="33"/>
    </row>
    <row r="512" spans="2:23" x14ac:dyDescent="0.25">
      <c r="B512" s="25"/>
      <c r="C512" s="80">
        <v>1881746774</v>
      </c>
      <c r="D512" s="83" t="s">
        <v>2503</v>
      </c>
      <c r="E512" s="82">
        <v>-99</v>
      </c>
      <c r="F512" s="28"/>
      <c r="G512" s="28"/>
      <c r="H512" s="28"/>
      <c r="I512" s="28" t="s">
        <v>1716</v>
      </c>
      <c r="J512" s="27" t="s">
        <v>2504</v>
      </c>
      <c r="K512" s="29">
        <v>3152614493</v>
      </c>
      <c r="L512" s="30"/>
      <c r="M512" s="28"/>
      <c r="N512" s="28"/>
      <c r="O512" s="29"/>
      <c r="P512" s="31"/>
      <c r="Q512" s="28"/>
      <c r="R512" s="28"/>
      <c r="S512" s="28"/>
      <c r="T512" s="28"/>
      <c r="U512" s="29"/>
      <c r="V512" s="32"/>
      <c r="W512" s="33"/>
    </row>
    <row r="513" spans="2:23" x14ac:dyDescent="0.25">
      <c r="B513" s="25"/>
      <c r="C513" s="80">
        <v>1104898311</v>
      </c>
      <c r="D513" s="83" t="s">
        <v>2505</v>
      </c>
      <c r="E513" s="82">
        <v>5</v>
      </c>
      <c r="F513" s="28"/>
      <c r="G513" s="28"/>
      <c r="H513" s="28"/>
      <c r="I513" s="28" t="s">
        <v>1737</v>
      </c>
      <c r="J513" s="27" t="s">
        <v>2506</v>
      </c>
      <c r="K513" s="29">
        <v>2126994202</v>
      </c>
      <c r="L513" s="30"/>
      <c r="M513" s="28"/>
      <c r="N513" s="28"/>
      <c r="O513" s="29"/>
      <c r="P513" s="31"/>
      <c r="Q513" s="28"/>
      <c r="R513" s="28"/>
      <c r="S513" s="28"/>
      <c r="T513" s="28"/>
      <c r="U513" s="29"/>
      <c r="V513" s="32"/>
      <c r="W513" s="33"/>
    </row>
    <row r="514" spans="2:23" x14ac:dyDescent="0.25">
      <c r="B514" s="25"/>
      <c r="C514" s="80">
        <v>1932254695</v>
      </c>
      <c r="D514" s="83" t="s">
        <v>2507</v>
      </c>
      <c r="E514" s="82">
        <v>3</v>
      </c>
      <c r="F514" s="28"/>
      <c r="G514" s="28"/>
      <c r="H514" s="28"/>
      <c r="I514" s="28" t="s">
        <v>1704</v>
      </c>
      <c r="J514" s="27" t="s">
        <v>2508</v>
      </c>
      <c r="K514" s="29">
        <v>7182390115</v>
      </c>
      <c r="L514" s="30"/>
      <c r="M514" s="28"/>
      <c r="N514" s="28"/>
      <c r="O514" s="29"/>
      <c r="P514" s="31"/>
      <c r="Q514" s="28"/>
      <c r="R514" s="28"/>
      <c r="S514" s="28"/>
      <c r="T514" s="28"/>
      <c r="U514" s="29"/>
      <c r="V514" s="32"/>
      <c r="W514" s="33"/>
    </row>
    <row r="515" spans="2:23" x14ac:dyDescent="0.25">
      <c r="B515" s="25"/>
      <c r="C515" s="80">
        <v>1356872253</v>
      </c>
      <c r="D515" s="83" t="s">
        <v>2509</v>
      </c>
      <c r="E515" s="82">
        <v>-99</v>
      </c>
      <c r="F515" s="28"/>
      <c r="G515" s="28"/>
      <c r="H515" s="28"/>
      <c r="I515" s="28" t="s">
        <v>1719</v>
      </c>
      <c r="J515" s="27" t="s">
        <v>69</v>
      </c>
      <c r="K515" s="29">
        <v>7189206097</v>
      </c>
      <c r="L515" s="30"/>
      <c r="M515" s="28"/>
      <c r="N515" s="28"/>
      <c r="O515" s="29"/>
      <c r="P515" s="31"/>
      <c r="Q515" s="28"/>
      <c r="R515" s="28"/>
      <c r="S515" s="28"/>
      <c r="T515" s="28"/>
      <c r="U515" s="29"/>
      <c r="V515" s="32"/>
      <c r="W515" s="33"/>
    </row>
    <row r="516" spans="2:23" x14ac:dyDescent="0.25">
      <c r="B516" s="25"/>
      <c r="C516" s="80">
        <v>1710418090</v>
      </c>
      <c r="D516" s="83" t="s">
        <v>2510</v>
      </c>
      <c r="E516" s="82">
        <v>3</v>
      </c>
      <c r="F516" s="28"/>
      <c r="G516" s="28"/>
      <c r="H516" s="28"/>
      <c r="I516" s="28" t="s">
        <v>1737</v>
      </c>
      <c r="J516" s="27" t="s">
        <v>69</v>
      </c>
      <c r="K516" s="29">
        <v>2126598551</v>
      </c>
      <c r="L516" s="30"/>
      <c r="M516" s="28"/>
      <c r="N516" s="28"/>
      <c r="O516" s="29"/>
      <c r="P516" s="31"/>
      <c r="Q516" s="28"/>
      <c r="R516" s="28"/>
      <c r="S516" s="28"/>
      <c r="T516" s="28"/>
      <c r="U516" s="29"/>
      <c r="V516" s="32"/>
      <c r="W516" s="33"/>
    </row>
    <row r="517" spans="2:23" x14ac:dyDescent="0.25">
      <c r="B517" s="25"/>
      <c r="C517" s="80">
        <v>1730265000</v>
      </c>
      <c r="D517" s="83" t="s">
        <v>2511</v>
      </c>
      <c r="E517" s="82">
        <v>8</v>
      </c>
      <c r="F517" s="28"/>
      <c r="G517" s="28"/>
      <c r="H517" s="28"/>
      <c r="I517" s="28" t="s">
        <v>1769</v>
      </c>
      <c r="J517" s="27" t="s">
        <v>2512</v>
      </c>
      <c r="K517" s="29">
        <v>2122410034</v>
      </c>
      <c r="L517" s="30"/>
      <c r="M517" s="28"/>
      <c r="N517" s="28"/>
      <c r="O517" s="29"/>
      <c r="P517" s="31"/>
      <c r="Q517" s="28"/>
      <c r="R517" s="28"/>
      <c r="S517" s="28"/>
      <c r="T517" s="28"/>
      <c r="U517" s="29"/>
      <c r="V517" s="32"/>
      <c r="W517" s="33"/>
    </row>
    <row r="518" spans="2:23" x14ac:dyDescent="0.25">
      <c r="B518" s="25"/>
      <c r="C518" s="80">
        <v>1114125952</v>
      </c>
      <c r="D518" s="83" t="s">
        <v>2513</v>
      </c>
      <c r="E518" s="82">
        <v>-99</v>
      </c>
      <c r="F518" s="28"/>
      <c r="G518" s="28"/>
      <c r="H518" s="28"/>
      <c r="I518" s="28" t="s">
        <v>1704</v>
      </c>
      <c r="J518" s="27" t="s">
        <v>2514</v>
      </c>
      <c r="K518" s="29">
        <v>2124236771</v>
      </c>
      <c r="L518" s="30"/>
      <c r="M518" s="28"/>
      <c r="N518" s="28"/>
      <c r="O518" s="29"/>
      <c r="P518" s="31"/>
      <c r="Q518" s="28"/>
      <c r="R518" s="28"/>
      <c r="S518" s="28"/>
      <c r="T518" s="28"/>
      <c r="U518" s="29"/>
      <c r="V518" s="32"/>
      <c r="W518" s="33"/>
    </row>
    <row r="519" spans="2:23" x14ac:dyDescent="0.25">
      <c r="B519" s="25"/>
      <c r="C519" s="80">
        <v>1487649554</v>
      </c>
      <c r="D519" s="83" t="s">
        <v>2515</v>
      </c>
      <c r="E519" s="82">
        <v>2</v>
      </c>
      <c r="F519" s="28"/>
      <c r="G519" s="28"/>
      <c r="H519" s="28"/>
      <c r="I519" s="28" t="s">
        <v>1704</v>
      </c>
      <c r="J519" s="27" t="s">
        <v>2516</v>
      </c>
      <c r="K519" s="29">
        <v>7185494267</v>
      </c>
      <c r="L519" s="30"/>
      <c r="M519" s="28"/>
      <c r="N519" s="28"/>
      <c r="O519" s="29"/>
      <c r="P519" s="31"/>
      <c r="Q519" s="28"/>
      <c r="R519" s="28"/>
      <c r="S519" s="28"/>
      <c r="T519" s="28"/>
      <c r="U519" s="29"/>
      <c r="V519" s="32"/>
      <c r="W519" s="33"/>
    </row>
    <row r="520" spans="2:23" x14ac:dyDescent="0.25">
      <c r="B520" s="25"/>
      <c r="C520" s="80">
        <v>1124058631</v>
      </c>
      <c r="D520" s="83" t="s">
        <v>2517</v>
      </c>
      <c r="E520" s="82">
        <v>7</v>
      </c>
      <c r="F520" s="28"/>
      <c r="G520" s="28"/>
      <c r="H520" s="28"/>
      <c r="I520" s="28" t="s">
        <v>1704</v>
      </c>
      <c r="J520" s="27" t="s">
        <v>2518</v>
      </c>
      <c r="K520" s="29">
        <v>2122411424</v>
      </c>
      <c r="L520" s="30"/>
      <c r="M520" s="28"/>
      <c r="N520" s="28"/>
      <c r="O520" s="29"/>
      <c r="P520" s="31"/>
      <c r="Q520" s="28"/>
      <c r="R520" s="28"/>
      <c r="S520" s="28"/>
      <c r="T520" s="28"/>
      <c r="U520" s="29"/>
      <c r="V520" s="32"/>
      <c r="W520" s="33"/>
    </row>
    <row r="521" spans="2:23" x14ac:dyDescent="0.25">
      <c r="B521" s="25"/>
      <c r="C521" s="80">
        <v>1184652067</v>
      </c>
      <c r="D521" s="83" t="s">
        <v>2519</v>
      </c>
      <c r="E521" s="82">
        <v>4</v>
      </c>
      <c r="F521" s="28"/>
      <c r="G521" s="28"/>
      <c r="H521" s="28"/>
      <c r="I521" s="28" t="s">
        <v>1719</v>
      </c>
      <c r="J521" s="27" t="s">
        <v>2520</v>
      </c>
      <c r="K521" s="29">
        <v>2128620054</v>
      </c>
      <c r="L521" s="30"/>
      <c r="M521" s="28"/>
      <c r="N521" s="28"/>
      <c r="O521" s="29"/>
      <c r="P521" s="31"/>
      <c r="Q521" s="28"/>
      <c r="R521" s="28"/>
      <c r="S521" s="28"/>
      <c r="T521" s="28"/>
      <c r="U521" s="29"/>
      <c r="V521" s="32"/>
      <c r="W521" s="33"/>
    </row>
    <row r="522" spans="2:23" x14ac:dyDescent="0.25">
      <c r="B522" s="25"/>
      <c r="C522" s="80">
        <v>1477571115</v>
      </c>
      <c r="D522" s="83" t="s">
        <v>2521</v>
      </c>
      <c r="E522" s="82">
        <v>4</v>
      </c>
      <c r="F522" s="28"/>
      <c r="G522" s="28"/>
      <c r="H522" s="28"/>
      <c r="I522" s="28" t="s">
        <v>1737</v>
      </c>
      <c r="J522" s="27" t="s">
        <v>2522</v>
      </c>
      <c r="K522" s="29">
        <v>2122410034</v>
      </c>
      <c r="L522" s="30"/>
      <c r="M522" s="28"/>
      <c r="N522" s="28"/>
      <c r="O522" s="29"/>
      <c r="P522" s="31"/>
      <c r="Q522" s="28"/>
      <c r="R522" s="28"/>
      <c r="S522" s="28"/>
      <c r="T522" s="28"/>
      <c r="U522" s="29"/>
      <c r="V522" s="32"/>
      <c r="W522" s="33"/>
    </row>
    <row r="523" spans="2:23" x14ac:dyDescent="0.25">
      <c r="B523" s="25"/>
      <c r="C523" s="80">
        <v>1962432476</v>
      </c>
      <c r="D523" s="83" t="s">
        <v>2523</v>
      </c>
      <c r="E523" s="82">
        <v>6</v>
      </c>
      <c r="F523" s="28"/>
      <c r="G523" s="28"/>
      <c r="H523" s="28"/>
      <c r="I523" s="28" t="s">
        <v>1704</v>
      </c>
      <c r="J523" s="27" t="s">
        <v>2524</v>
      </c>
      <c r="K523" s="29">
        <v>2126599219</v>
      </c>
      <c r="L523" s="30"/>
      <c r="M523" s="28"/>
      <c r="N523" s="28"/>
      <c r="O523" s="29"/>
      <c r="P523" s="31"/>
      <c r="Q523" s="28"/>
      <c r="R523" s="28"/>
      <c r="S523" s="28"/>
      <c r="T523" s="28"/>
      <c r="U523" s="29"/>
      <c r="V523" s="32"/>
      <c r="W523" s="33"/>
    </row>
    <row r="524" spans="2:23" x14ac:dyDescent="0.25">
      <c r="B524" s="25"/>
      <c r="C524" s="80">
        <v>1225056070</v>
      </c>
      <c r="D524" s="83" t="s">
        <v>2525</v>
      </c>
      <c r="E524" s="82">
        <v>6</v>
      </c>
      <c r="F524" s="28"/>
      <c r="G524" s="28"/>
      <c r="H524" s="28"/>
      <c r="I524" s="28" t="s">
        <v>1704</v>
      </c>
      <c r="J524" s="27" t="s">
        <v>2526</v>
      </c>
      <c r="K524" s="29">
        <v>2122417270</v>
      </c>
      <c r="L524" s="30"/>
      <c r="M524" s="28"/>
      <c r="N524" s="28"/>
      <c r="O524" s="29"/>
      <c r="P524" s="31"/>
      <c r="Q524" s="28"/>
      <c r="R524" s="28"/>
      <c r="S524" s="28"/>
      <c r="T524" s="28"/>
      <c r="U524" s="29"/>
      <c r="V524" s="32"/>
      <c r="W524" s="33"/>
    </row>
    <row r="525" spans="2:23" x14ac:dyDescent="0.25">
      <c r="B525" s="25"/>
      <c r="C525" s="80">
        <v>1649299686</v>
      </c>
      <c r="D525" s="83" t="s">
        <v>2527</v>
      </c>
      <c r="E525" s="82">
        <v>10</v>
      </c>
      <c r="F525" s="28"/>
      <c r="G525" s="28"/>
      <c r="H525" s="28"/>
      <c r="I525" s="28" t="s">
        <v>1737</v>
      </c>
      <c r="J525" s="27" t="s">
        <v>2528</v>
      </c>
      <c r="K525" s="29">
        <v>2122410034</v>
      </c>
      <c r="L525" s="30"/>
      <c r="M525" s="28"/>
      <c r="N525" s="28"/>
      <c r="O525" s="29"/>
      <c r="P525" s="31"/>
      <c r="Q525" s="28"/>
      <c r="R525" s="28"/>
      <c r="S525" s="28"/>
      <c r="T525" s="28"/>
      <c r="U525" s="29"/>
      <c r="V525" s="32"/>
      <c r="W525" s="33"/>
    </row>
    <row r="526" spans="2:23" x14ac:dyDescent="0.25">
      <c r="B526" s="25"/>
      <c r="C526" s="80">
        <v>1366460198</v>
      </c>
      <c r="D526" s="83" t="s">
        <v>2529</v>
      </c>
      <c r="E526" s="82">
        <v>7</v>
      </c>
      <c r="F526" s="28"/>
      <c r="G526" s="28"/>
      <c r="H526" s="28"/>
      <c r="I526" s="28" t="s">
        <v>1704</v>
      </c>
      <c r="J526" s="27" t="s">
        <v>2530</v>
      </c>
      <c r="K526" s="29">
        <v>2129969685</v>
      </c>
      <c r="L526" s="30"/>
      <c r="M526" s="28"/>
      <c r="N526" s="28"/>
      <c r="O526" s="29"/>
      <c r="P526" s="31"/>
      <c r="Q526" s="28"/>
      <c r="R526" s="28"/>
      <c r="S526" s="28"/>
      <c r="T526" s="28"/>
      <c r="U526" s="29"/>
      <c r="V526" s="32"/>
      <c r="W526" s="33"/>
    </row>
    <row r="527" spans="2:23" x14ac:dyDescent="0.25">
      <c r="B527" s="25"/>
      <c r="C527" s="80">
        <v>1609847326</v>
      </c>
      <c r="D527" s="83" t="s">
        <v>2531</v>
      </c>
      <c r="E527" s="82">
        <v>4</v>
      </c>
      <c r="F527" s="28"/>
      <c r="G527" s="28"/>
      <c r="H527" s="28"/>
      <c r="I527" s="28" t="s">
        <v>1704</v>
      </c>
      <c r="J527" s="27" t="s">
        <v>69</v>
      </c>
      <c r="K527" s="29">
        <v>2129391000</v>
      </c>
      <c r="L527" s="30"/>
      <c r="M527" s="28"/>
      <c r="N527" s="28"/>
      <c r="O527" s="29"/>
      <c r="P527" s="31"/>
      <c r="Q527" s="28"/>
      <c r="R527" s="28"/>
      <c r="S527" s="28"/>
      <c r="T527" s="28"/>
      <c r="U527" s="29"/>
      <c r="V527" s="32"/>
      <c r="W527" s="33"/>
    </row>
    <row r="528" spans="2:23" x14ac:dyDescent="0.25">
      <c r="B528" s="25"/>
      <c r="C528" s="80">
        <v>1972298206</v>
      </c>
      <c r="D528" s="83" t="s">
        <v>2532</v>
      </c>
      <c r="E528" s="82">
        <v>9</v>
      </c>
      <c r="F528" s="28"/>
      <c r="G528" s="28"/>
      <c r="H528" s="28"/>
      <c r="I528" s="28" t="s">
        <v>1716</v>
      </c>
      <c r="J528" s="27" t="s">
        <v>2533</v>
      </c>
      <c r="K528" s="29">
        <v>9143199914</v>
      </c>
      <c r="L528" s="30"/>
      <c r="M528" s="28"/>
      <c r="N528" s="28"/>
      <c r="O528" s="29"/>
      <c r="P528" s="31"/>
      <c r="Q528" s="28"/>
      <c r="R528" s="28"/>
      <c r="S528" s="28"/>
      <c r="T528" s="28"/>
      <c r="U528" s="29"/>
      <c r="V528" s="32"/>
      <c r="W528" s="33"/>
    </row>
    <row r="529" spans="2:23" x14ac:dyDescent="0.25">
      <c r="B529" s="25"/>
      <c r="C529" s="80">
        <v>1922599612</v>
      </c>
      <c r="D529" s="83" t="s">
        <v>2534</v>
      </c>
      <c r="E529" s="82">
        <v>2</v>
      </c>
      <c r="F529" s="28"/>
      <c r="G529" s="28"/>
      <c r="H529" s="28"/>
      <c r="I529" s="28" t="s">
        <v>1719</v>
      </c>
      <c r="J529" s="27" t="s">
        <v>69</v>
      </c>
      <c r="K529" s="29">
        <v>2129391406</v>
      </c>
      <c r="L529" s="30"/>
      <c r="M529" s="28"/>
      <c r="N529" s="28"/>
      <c r="O529" s="29"/>
      <c r="P529" s="31"/>
      <c r="Q529" s="28"/>
      <c r="R529" s="28"/>
      <c r="S529" s="28"/>
      <c r="T529" s="28"/>
      <c r="U529" s="29"/>
      <c r="V529" s="32"/>
      <c r="W529" s="33"/>
    </row>
    <row r="530" spans="2:23" x14ac:dyDescent="0.25">
      <c r="B530" s="25"/>
      <c r="C530" s="80">
        <v>1649851528</v>
      </c>
      <c r="D530" s="83" t="s">
        <v>2535</v>
      </c>
      <c r="E530" s="82">
        <v>4</v>
      </c>
      <c r="F530" s="28"/>
      <c r="G530" s="28"/>
      <c r="H530" s="28"/>
      <c r="I530" s="28" t="s">
        <v>1716</v>
      </c>
      <c r="J530" s="27" t="s">
        <v>69</v>
      </c>
      <c r="K530" s="29">
        <v>3474522765</v>
      </c>
      <c r="L530" s="30"/>
      <c r="M530" s="28"/>
      <c r="N530" s="28"/>
      <c r="O530" s="29"/>
      <c r="P530" s="31"/>
      <c r="Q530" s="28"/>
      <c r="R530" s="28"/>
      <c r="S530" s="28"/>
      <c r="T530" s="28"/>
      <c r="U530" s="29"/>
      <c r="V530" s="32"/>
      <c r="W530" s="33"/>
    </row>
    <row r="531" spans="2:23" x14ac:dyDescent="0.25">
      <c r="B531" s="25"/>
      <c r="C531" s="80">
        <v>1396326633</v>
      </c>
      <c r="D531" s="83" t="s">
        <v>2536</v>
      </c>
      <c r="E531" s="82">
        <v>3</v>
      </c>
      <c r="F531" s="28"/>
      <c r="G531" s="28"/>
      <c r="H531" s="28"/>
      <c r="I531" s="28" t="s">
        <v>1716</v>
      </c>
      <c r="J531" s="27" t="s">
        <v>69</v>
      </c>
      <c r="K531" s="29">
        <v>2122416500</v>
      </c>
      <c r="L531" s="30"/>
      <c r="M531" s="28"/>
      <c r="N531" s="28"/>
      <c r="O531" s="29"/>
      <c r="P531" s="31"/>
      <c r="Q531" s="28"/>
      <c r="R531" s="28"/>
      <c r="S531" s="28"/>
      <c r="T531" s="28"/>
      <c r="U531" s="29"/>
      <c r="V531" s="32"/>
      <c r="W531" s="33"/>
    </row>
    <row r="532" spans="2:23" x14ac:dyDescent="0.25">
      <c r="B532" s="25"/>
      <c r="C532" s="80">
        <v>1427650902</v>
      </c>
      <c r="D532" s="83" t="s">
        <v>2537</v>
      </c>
      <c r="E532" s="82">
        <v>0</v>
      </c>
      <c r="F532" s="28"/>
      <c r="G532" s="28"/>
      <c r="H532" s="28"/>
      <c r="I532" s="28" t="s">
        <v>1716</v>
      </c>
      <c r="J532" s="27" t="s">
        <v>2538</v>
      </c>
      <c r="K532" s="29">
        <v>2122416500</v>
      </c>
      <c r="L532" s="30"/>
      <c r="M532" s="28"/>
      <c r="N532" s="28"/>
      <c r="O532" s="29"/>
      <c r="P532" s="31"/>
      <c r="Q532" s="28"/>
      <c r="R532" s="28"/>
      <c r="S532" s="28"/>
      <c r="T532" s="28"/>
      <c r="U532" s="29"/>
      <c r="V532" s="32"/>
      <c r="W532" s="33"/>
    </row>
    <row r="533" spans="2:23" x14ac:dyDescent="0.25">
      <c r="B533" s="25"/>
      <c r="C533" s="80" t="s">
        <v>69</v>
      </c>
      <c r="D533" s="83" t="s">
        <v>2539</v>
      </c>
      <c r="E533" s="82">
        <v>-99</v>
      </c>
      <c r="F533" s="28"/>
      <c r="G533" s="28"/>
      <c r="H533" s="28"/>
      <c r="I533" s="28" t="s">
        <v>69</v>
      </c>
      <c r="J533" s="27" t="s">
        <v>2540</v>
      </c>
      <c r="K533" s="29" t="s">
        <v>69</v>
      </c>
      <c r="L533" s="30"/>
      <c r="M533" s="28"/>
      <c r="N533" s="28"/>
      <c r="O533" s="29"/>
      <c r="P533" s="31"/>
      <c r="Q533" s="28"/>
      <c r="R533" s="28"/>
      <c r="S533" s="28"/>
      <c r="T533" s="28"/>
      <c r="U533" s="29"/>
      <c r="V533" s="32"/>
      <c r="W533" s="33"/>
    </row>
    <row r="534" spans="2:23" x14ac:dyDescent="0.25">
      <c r="B534" s="25"/>
      <c r="C534" s="80">
        <v>1104405901</v>
      </c>
      <c r="D534" s="83" t="s">
        <v>2541</v>
      </c>
      <c r="E534" s="82">
        <v>4</v>
      </c>
      <c r="F534" s="28"/>
      <c r="G534" s="28"/>
      <c r="H534" s="28"/>
      <c r="I534" s="28" t="s">
        <v>1716</v>
      </c>
      <c r="J534" s="27" t="s">
        <v>69</v>
      </c>
      <c r="K534" s="29">
        <v>7185795891</v>
      </c>
      <c r="L534" s="30"/>
      <c r="M534" s="28"/>
      <c r="N534" s="28"/>
      <c r="O534" s="29"/>
      <c r="P534" s="31"/>
      <c r="Q534" s="28"/>
      <c r="R534" s="28"/>
      <c r="S534" s="28"/>
      <c r="T534" s="28"/>
      <c r="U534" s="29"/>
      <c r="V534" s="32"/>
      <c r="W534" s="33"/>
    </row>
    <row r="535" spans="2:23" x14ac:dyDescent="0.25">
      <c r="B535" s="25"/>
      <c r="C535" s="80">
        <v>1447888318</v>
      </c>
      <c r="D535" s="83" t="s">
        <v>2542</v>
      </c>
      <c r="E535" s="82">
        <v>4</v>
      </c>
      <c r="F535" s="28"/>
      <c r="G535" s="28"/>
      <c r="H535" s="28"/>
      <c r="I535" s="28" t="s">
        <v>1704</v>
      </c>
      <c r="J535" s="27" t="s">
        <v>2543</v>
      </c>
      <c r="K535" s="29">
        <v>2126599392</v>
      </c>
      <c r="L535" s="30"/>
      <c r="M535" s="28"/>
      <c r="N535" s="28"/>
      <c r="O535" s="29"/>
      <c r="P535" s="31"/>
      <c r="Q535" s="28"/>
      <c r="R535" s="28"/>
      <c r="S535" s="28"/>
      <c r="T535" s="28"/>
      <c r="U535" s="29"/>
      <c r="V535" s="32"/>
      <c r="W535" s="33"/>
    </row>
    <row r="536" spans="2:23" x14ac:dyDescent="0.25">
      <c r="B536" s="25"/>
      <c r="C536" s="80">
        <v>1104386002</v>
      </c>
      <c r="D536" s="83" t="s">
        <v>2544</v>
      </c>
      <c r="E536" s="82">
        <v>1</v>
      </c>
      <c r="F536" s="28"/>
      <c r="G536" s="28"/>
      <c r="H536" s="28"/>
      <c r="I536" s="28" t="s">
        <v>1704</v>
      </c>
      <c r="J536" s="27" t="s">
        <v>69</v>
      </c>
      <c r="K536" s="29">
        <v>2124202000</v>
      </c>
      <c r="L536" s="30"/>
      <c r="M536" s="28"/>
      <c r="N536" s="28"/>
      <c r="O536" s="29"/>
      <c r="P536" s="31"/>
      <c r="Q536" s="28"/>
      <c r="R536" s="28"/>
      <c r="S536" s="28"/>
      <c r="T536" s="28"/>
      <c r="U536" s="29"/>
      <c r="V536" s="32"/>
      <c r="W536" s="33"/>
    </row>
    <row r="537" spans="2:23" x14ac:dyDescent="0.25">
      <c r="B537" s="25"/>
      <c r="C537" s="80">
        <v>1063916062</v>
      </c>
      <c r="D537" s="83" t="s">
        <v>2545</v>
      </c>
      <c r="E537" s="82">
        <v>1</v>
      </c>
      <c r="F537" s="28"/>
      <c r="G537" s="28"/>
      <c r="H537" s="28"/>
      <c r="I537" s="28" t="s">
        <v>1704</v>
      </c>
      <c r="J537" s="27" t="s">
        <v>2546</v>
      </c>
      <c r="K537" s="29">
        <v>2405064570</v>
      </c>
      <c r="L537" s="30"/>
      <c r="M537" s="28"/>
      <c r="N537" s="28"/>
      <c r="O537" s="29"/>
      <c r="P537" s="31"/>
      <c r="Q537" s="28"/>
      <c r="R537" s="28"/>
      <c r="S537" s="28"/>
      <c r="T537" s="28"/>
      <c r="U537" s="29"/>
      <c r="V537" s="32"/>
      <c r="W537" s="33"/>
    </row>
    <row r="538" spans="2:23" x14ac:dyDescent="0.25">
      <c r="B538" s="25"/>
      <c r="C538" s="80" t="s">
        <v>69</v>
      </c>
      <c r="D538" s="83" t="s">
        <v>2547</v>
      </c>
      <c r="E538" s="82">
        <v>-99</v>
      </c>
      <c r="F538" s="28"/>
      <c r="G538" s="28"/>
      <c r="H538" s="28"/>
      <c r="I538" s="28" t="s">
        <v>69</v>
      </c>
      <c r="J538" s="27" t="s">
        <v>2548</v>
      </c>
      <c r="K538" s="29" t="s">
        <v>69</v>
      </c>
      <c r="L538" s="30"/>
      <c r="M538" s="28"/>
      <c r="N538" s="28"/>
      <c r="O538" s="29"/>
      <c r="P538" s="31"/>
      <c r="Q538" s="28"/>
      <c r="R538" s="28"/>
      <c r="S538" s="28"/>
      <c r="T538" s="28"/>
      <c r="U538" s="29"/>
      <c r="V538" s="32"/>
      <c r="W538" s="33"/>
    </row>
    <row r="539" spans="2:23" x14ac:dyDescent="0.25">
      <c r="B539" s="25"/>
      <c r="C539" s="80">
        <v>1750766655</v>
      </c>
      <c r="D539" s="83" t="s">
        <v>2549</v>
      </c>
      <c r="E539" s="82">
        <v>0</v>
      </c>
      <c r="F539" s="28"/>
      <c r="G539" s="28"/>
      <c r="H539" s="28"/>
      <c r="I539" s="28" t="s">
        <v>1719</v>
      </c>
      <c r="J539" s="27" t="s">
        <v>69</v>
      </c>
      <c r="K539" s="29">
        <v>7158385222</v>
      </c>
      <c r="L539" s="30"/>
      <c r="M539" s="28"/>
      <c r="N539" s="28"/>
      <c r="O539" s="29"/>
      <c r="P539" s="31"/>
      <c r="Q539" s="28"/>
      <c r="R539" s="28"/>
      <c r="S539" s="28"/>
      <c r="T539" s="28"/>
      <c r="U539" s="29"/>
      <c r="V539" s="32"/>
      <c r="W539" s="33"/>
    </row>
    <row r="540" spans="2:23" x14ac:dyDescent="0.25">
      <c r="B540" s="25"/>
      <c r="C540" s="80">
        <v>1194112359</v>
      </c>
      <c r="D540" s="83" t="s">
        <v>2550</v>
      </c>
      <c r="E540" s="82">
        <v>0</v>
      </c>
      <c r="F540" s="28"/>
      <c r="G540" s="28"/>
      <c r="H540" s="28"/>
      <c r="I540" s="28" t="s">
        <v>1719</v>
      </c>
      <c r="J540" s="27" t="s">
        <v>2551</v>
      </c>
      <c r="K540" s="29">
        <v>7189204321</v>
      </c>
      <c r="L540" s="30"/>
      <c r="M540" s="28"/>
      <c r="N540" s="28"/>
      <c r="O540" s="29"/>
      <c r="P540" s="31"/>
      <c r="Q540" s="28"/>
      <c r="R540" s="28"/>
      <c r="S540" s="28"/>
      <c r="T540" s="28"/>
      <c r="U540" s="29"/>
      <c r="V540" s="32"/>
      <c r="W540" s="33"/>
    </row>
    <row r="541" spans="2:23" x14ac:dyDescent="0.25">
      <c r="B541" s="25"/>
      <c r="C541" s="80">
        <v>1790102747</v>
      </c>
      <c r="D541" s="83" t="s">
        <v>2552</v>
      </c>
      <c r="E541" s="82">
        <v>4</v>
      </c>
      <c r="F541" s="28"/>
      <c r="G541" s="28"/>
      <c r="H541" s="28"/>
      <c r="I541" s="28" t="s">
        <v>1737</v>
      </c>
      <c r="J541" s="27" t="s">
        <v>2553</v>
      </c>
      <c r="K541" s="29">
        <v>8666338255</v>
      </c>
      <c r="L541" s="30"/>
      <c r="M541" s="28"/>
      <c r="N541" s="28"/>
      <c r="O541" s="29"/>
      <c r="P541" s="31"/>
      <c r="Q541" s="28"/>
      <c r="R541" s="28"/>
      <c r="S541" s="28"/>
      <c r="T541" s="28"/>
      <c r="U541" s="29"/>
      <c r="V541" s="32"/>
      <c r="W541" s="33"/>
    </row>
    <row r="542" spans="2:23" x14ac:dyDescent="0.25">
      <c r="B542" s="25"/>
      <c r="C542" s="80">
        <v>1669994349</v>
      </c>
      <c r="D542" s="83" t="s">
        <v>2554</v>
      </c>
      <c r="E542" s="82">
        <v>8</v>
      </c>
      <c r="F542" s="28"/>
      <c r="G542" s="28"/>
      <c r="H542" s="28"/>
      <c r="I542" s="28" t="s">
        <v>1769</v>
      </c>
      <c r="J542" s="27" t="s">
        <v>2555</v>
      </c>
      <c r="K542" s="29">
        <v>2122416500</v>
      </c>
      <c r="L542" s="30"/>
      <c r="M542" s="28"/>
      <c r="N542" s="28"/>
      <c r="O542" s="29"/>
      <c r="P542" s="31"/>
      <c r="Q542" s="28"/>
      <c r="R542" s="28"/>
      <c r="S542" s="28"/>
      <c r="T542" s="28"/>
      <c r="U542" s="29"/>
      <c r="V542" s="32"/>
      <c r="W542" s="33"/>
    </row>
    <row r="543" spans="2:23" x14ac:dyDescent="0.25">
      <c r="B543" s="25"/>
      <c r="C543" s="80">
        <v>1801227822</v>
      </c>
      <c r="D543" s="83" t="s">
        <v>2556</v>
      </c>
      <c r="E543" s="82">
        <v>8</v>
      </c>
      <c r="F543" s="28"/>
      <c r="G543" s="28"/>
      <c r="H543" s="28"/>
      <c r="I543" s="28" t="s">
        <v>1716</v>
      </c>
      <c r="J543" s="27" t="s">
        <v>2557</v>
      </c>
      <c r="K543" s="29">
        <v>2125903300</v>
      </c>
      <c r="L543" s="30"/>
      <c r="M543" s="28"/>
      <c r="N543" s="28"/>
      <c r="O543" s="29"/>
      <c r="P543" s="31"/>
      <c r="Q543" s="28"/>
      <c r="R543" s="28"/>
      <c r="S543" s="28"/>
      <c r="T543" s="28"/>
      <c r="U543" s="29"/>
      <c r="V543" s="32"/>
      <c r="W543" s="33"/>
    </row>
    <row r="544" spans="2:23" x14ac:dyDescent="0.25">
      <c r="B544" s="25"/>
      <c r="C544" s="80">
        <v>1629497136</v>
      </c>
      <c r="D544" s="83" t="s">
        <v>2558</v>
      </c>
      <c r="E544" s="82">
        <v>5</v>
      </c>
      <c r="F544" s="28"/>
      <c r="G544" s="28"/>
      <c r="H544" s="28"/>
      <c r="I544" s="28" t="s">
        <v>1704</v>
      </c>
      <c r="J544" s="27" t="s">
        <v>2559</v>
      </c>
      <c r="K544" s="29">
        <v>2123052913</v>
      </c>
      <c r="L544" s="30"/>
      <c r="M544" s="28"/>
      <c r="N544" s="28"/>
      <c r="O544" s="29"/>
      <c r="P544" s="31"/>
      <c r="Q544" s="28"/>
      <c r="R544" s="28"/>
      <c r="S544" s="28"/>
      <c r="T544" s="28"/>
      <c r="U544" s="29"/>
      <c r="V544" s="32"/>
      <c r="W544" s="33"/>
    </row>
    <row r="545" spans="2:23" x14ac:dyDescent="0.25">
      <c r="B545" s="25"/>
      <c r="C545" s="80">
        <v>1083092225</v>
      </c>
      <c r="D545" s="83" t="s">
        <v>2560</v>
      </c>
      <c r="E545" s="82">
        <v>-99</v>
      </c>
      <c r="F545" s="28"/>
      <c r="G545" s="28"/>
      <c r="H545" s="28"/>
      <c r="I545" s="28" t="s">
        <v>1704</v>
      </c>
      <c r="J545" s="27" t="s">
        <v>2561</v>
      </c>
      <c r="K545" s="29">
        <v>2122635506</v>
      </c>
      <c r="L545" s="30"/>
      <c r="M545" s="28"/>
      <c r="N545" s="28"/>
      <c r="O545" s="29"/>
      <c r="P545" s="31"/>
      <c r="Q545" s="28"/>
      <c r="R545" s="28"/>
      <c r="S545" s="28"/>
      <c r="T545" s="28"/>
      <c r="U545" s="29"/>
      <c r="V545" s="32"/>
      <c r="W545" s="33"/>
    </row>
    <row r="546" spans="2:23" x14ac:dyDescent="0.25">
      <c r="B546" s="25"/>
      <c r="C546" s="80">
        <v>1942695077</v>
      </c>
      <c r="D546" s="83" t="s">
        <v>2562</v>
      </c>
      <c r="E546" s="82">
        <v>5</v>
      </c>
      <c r="F546" s="28"/>
      <c r="G546" s="28"/>
      <c r="H546" s="28"/>
      <c r="I546" s="28" t="s">
        <v>1737</v>
      </c>
      <c r="J546" s="27" t="s">
        <v>69</v>
      </c>
      <c r="K546" s="29">
        <v>2122411653</v>
      </c>
      <c r="L546" s="30"/>
      <c r="M546" s="28"/>
      <c r="N546" s="28"/>
      <c r="O546" s="29"/>
      <c r="P546" s="31"/>
      <c r="Q546" s="28"/>
      <c r="R546" s="28"/>
      <c r="S546" s="28"/>
      <c r="T546" s="28"/>
      <c r="U546" s="29"/>
      <c r="V546" s="32"/>
      <c r="W546" s="33"/>
    </row>
    <row r="547" spans="2:23" x14ac:dyDescent="0.25">
      <c r="B547" s="25"/>
      <c r="C547" s="80">
        <v>1700270352</v>
      </c>
      <c r="D547" s="83" t="s">
        <v>2563</v>
      </c>
      <c r="E547" s="82">
        <v>5</v>
      </c>
      <c r="F547" s="28"/>
      <c r="G547" s="28"/>
      <c r="H547" s="28"/>
      <c r="I547" s="28" t="s">
        <v>1737</v>
      </c>
      <c r="J547" s="27" t="s">
        <v>69</v>
      </c>
      <c r="K547" s="29">
        <v>3102060449</v>
      </c>
      <c r="L547" s="30"/>
      <c r="M547" s="28"/>
      <c r="N547" s="28"/>
      <c r="O547" s="29"/>
      <c r="P547" s="31"/>
      <c r="Q547" s="28"/>
      <c r="R547" s="28"/>
      <c r="S547" s="28"/>
      <c r="T547" s="28"/>
      <c r="U547" s="29"/>
      <c r="V547" s="32"/>
      <c r="W547" s="33"/>
    </row>
    <row r="548" spans="2:23" x14ac:dyDescent="0.25">
      <c r="B548" s="25"/>
      <c r="C548" s="80">
        <v>1578705463</v>
      </c>
      <c r="D548" s="83" t="s">
        <v>2564</v>
      </c>
      <c r="E548" s="82">
        <v>4</v>
      </c>
      <c r="F548" s="28"/>
      <c r="G548" s="28"/>
      <c r="H548" s="28"/>
      <c r="I548" s="28" t="s">
        <v>1716</v>
      </c>
      <c r="J548" s="27" t="s">
        <v>2565</v>
      </c>
      <c r="K548" s="29">
        <v>2122415656</v>
      </c>
      <c r="L548" s="30"/>
      <c r="M548" s="28"/>
      <c r="N548" s="28"/>
      <c r="O548" s="29"/>
      <c r="P548" s="31"/>
      <c r="Q548" s="28"/>
      <c r="R548" s="28"/>
      <c r="S548" s="28"/>
      <c r="T548" s="28"/>
      <c r="U548" s="29"/>
      <c r="V548" s="32"/>
      <c r="W548" s="33"/>
    </row>
    <row r="549" spans="2:23" x14ac:dyDescent="0.25">
      <c r="B549" s="25"/>
      <c r="C549" s="80">
        <v>1174822845</v>
      </c>
      <c r="D549" s="83" t="s">
        <v>2566</v>
      </c>
      <c r="E549" s="82">
        <v>6</v>
      </c>
      <c r="F549" s="28"/>
      <c r="G549" s="28"/>
      <c r="H549" s="28"/>
      <c r="I549" s="28" t="s">
        <v>1737</v>
      </c>
      <c r="J549" s="27" t="s">
        <v>2567</v>
      </c>
      <c r="K549" s="29">
        <v>8887954837</v>
      </c>
      <c r="L549" s="30"/>
      <c r="M549" s="28"/>
      <c r="N549" s="28"/>
      <c r="O549" s="29"/>
      <c r="P549" s="31"/>
      <c r="Q549" s="28"/>
      <c r="R549" s="28"/>
      <c r="S549" s="28"/>
      <c r="T549" s="28"/>
      <c r="U549" s="29"/>
      <c r="V549" s="32"/>
      <c r="W549" s="33"/>
    </row>
    <row r="550" spans="2:23" x14ac:dyDescent="0.25">
      <c r="B550" s="25"/>
      <c r="C550" s="80">
        <v>1285861930</v>
      </c>
      <c r="D550" s="83" t="s">
        <v>2568</v>
      </c>
      <c r="E550" s="82">
        <v>5</v>
      </c>
      <c r="F550" s="28"/>
      <c r="G550" s="28"/>
      <c r="H550" s="28"/>
      <c r="I550" s="28" t="s">
        <v>1719</v>
      </c>
      <c r="J550" s="27" t="s">
        <v>2569</v>
      </c>
      <c r="K550" s="29">
        <v>7185795000</v>
      </c>
      <c r="L550" s="30"/>
      <c r="M550" s="28"/>
      <c r="N550" s="28"/>
      <c r="O550" s="29"/>
      <c r="P550" s="31"/>
      <c r="Q550" s="28"/>
      <c r="R550" s="28"/>
      <c r="S550" s="28"/>
      <c r="T550" s="28"/>
      <c r="U550" s="29"/>
      <c r="V550" s="32"/>
      <c r="W550" s="33"/>
    </row>
    <row r="551" spans="2:23" x14ac:dyDescent="0.25">
      <c r="B551" s="25"/>
      <c r="C551" s="80">
        <v>1144368739</v>
      </c>
      <c r="D551" s="83" t="s">
        <v>2570</v>
      </c>
      <c r="E551" s="82">
        <v>2</v>
      </c>
      <c r="F551" s="28"/>
      <c r="G551" s="28"/>
      <c r="H551" s="28"/>
      <c r="I551" s="28" t="s">
        <v>1716</v>
      </c>
      <c r="J551" s="27" t="s">
        <v>2571</v>
      </c>
      <c r="K551" s="29">
        <v>2122414141</v>
      </c>
      <c r="L551" s="30"/>
      <c r="M551" s="28"/>
      <c r="N551" s="28"/>
      <c r="O551" s="29"/>
      <c r="P551" s="31"/>
      <c r="Q551" s="28"/>
      <c r="R551" s="28"/>
      <c r="S551" s="28"/>
      <c r="T551" s="28"/>
      <c r="U551" s="29"/>
      <c r="V551" s="32"/>
      <c r="W551" s="33"/>
    </row>
    <row r="552" spans="2:23" x14ac:dyDescent="0.25">
      <c r="B552" s="25"/>
      <c r="C552" s="80">
        <v>1033348677</v>
      </c>
      <c r="D552" s="83" t="s">
        <v>2572</v>
      </c>
      <c r="E552" s="82">
        <v>2</v>
      </c>
      <c r="F552" s="28"/>
      <c r="G552" s="28"/>
      <c r="H552" s="28"/>
      <c r="I552" s="28" t="s">
        <v>1716</v>
      </c>
      <c r="J552" s="27" t="s">
        <v>2573</v>
      </c>
      <c r="K552" s="29">
        <v>7186654300</v>
      </c>
      <c r="L552" s="30"/>
      <c r="M552" s="28"/>
      <c r="N552" s="28"/>
      <c r="O552" s="29"/>
      <c r="P552" s="31"/>
      <c r="Q552" s="28"/>
      <c r="R552" s="28"/>
      <c r="S552" s="28"/>
      <c r="T552" s="28"/>
      <c r="U552" s="29"/>
      <c r="V552" s="32"/>
      <c r="W552" s="33"/>
    </row>
    <row r="553" spans="2:23" x14ac:dyDescent="0.25">
      <c r="B553" s="25"/>
      <c r="C553" s="80">
        <v>1902831431</v>
      </c>
      <c r="D553" s="83" t="s">
        <v>2574</v>
      </c>
      <c r="E553" s="82">
        <v>-99</v>
      </c>
      <c r="F553" s="28"/>
      <c r="G553" s="28"/>
      <c r="H553" s="28"/>
      <c r="I553" s="28" t="s">
        <v>1734</v>
      </c>
      <c r="J553" s="27" t="s">
        <v>2575</v>
      </c>
      <c r="K553" s="29">
        <v>2126598551</v>
      </c>
      <c r="L553" s="30"/>
      <c r="M553" s="28"/>
      <c r="N553" s="28"/>
      <c r="O553" s="29"/>
      <c r="P553" s="31"/>
      <c r="Q553" s="28"/>
      <c r="R553" s="28"/>
      <c r="S553" s="28"/>
      <c r="T553" s="28"/>
      <c r="U553" s="29"/>
      <c r="V553" s="32"/>
      <c r="W553" s="33"/>
    </row>
    <row r="554" spans="2:23" x14ac:dyDescent="0.25">
      <c r="B554" s="25"/>
      <c r="C554" s="80">
        <v>1487716791</v>
      </c>
      <c r="D554" s="83" t="s">
        <v>2576</v>
      </c>
      <c r="E554" s="82">
        <v>1</v>
      </c>
      <c r="F554" s="28"/>
      <c r="G554" s="28"/>
      <c r="H554" s="28"/>
      <c r="I554" s="28" t="s">
        <v>1719</v>
      </c>
      <c r="J554" s="27" t="s">
        <v>69</v>
      </c>
      <c r="K554" s="29">
        <v>7182392490</v>
      </c>
      <c r="L554" s="30"/>
      <c r="M554" s="28"/>
      <c r="N554" s="28"/>
      <c r="O554" s="29"/>
      <c r="P554" s="31"/>
      <c r="Q554" s="28"/>
      <c r="R554" s="28"/>
      <c r="S554" s="28"/>
      <c r="T554" s="28"/>
      <c r="U554" s="29"/>
      <c r="V554" s="32"/>
      <c r="W554" s="33"/>
    </row>
    <row r="555" spans="2:23" x14ac:dyDescent="0.25">
      <c r="B555" s="25"/>
      <c r="C555" s="80">
        <v>1346329984</v>
      </c>
      <c r="D555" s="83" t="s">
        <v>2577</v>
      </c>
      <c r="E555" s="82">
        <v>6</v>
      </c>
      <c r="F555" s="28"/>
      <c r="G555" s="28"/>
      <c r="H555" s="28"/>
      <c r="I555" s="28" t="s">
        <v>1719</v>
      </c>
      <c r="J555" s="27" t="s">
        <v>2578</v>
      </c>
      <c r="K555" s="29">
        <v>7188660510</v>
      </c>
      <c r="L555" s="30"/>
      <c r="M555" s="28"/>
      <c r="N555" s="28"/>
      <c r="O555" s="29"/>
      <c r="P555" s="31"/>
      <c r="Q555" s="28"/>
      <c r="R555" s="28"/>
      <c r="S555" s="28"/>
      <c r="T555" s="28"/>
      <c r="U555" s="29"/>
      <c r="V555" s="32"/>
      <c r="W555" s="33"/>
    </row>
    <row r="556" spans="2:23" x14ac:dyDescent="0.25">
      <c r="B556" s="25"/>
      <c r="C556" s="80">
        <v>1881915817</v>
      </c>
      <c r="D556" s="83" t="s">
        <v>2579</v>
      </c>
      <c r="E556" s="82">
        <v>2</v>
      </c>
      <c r="F556" s="28"/>
      <c r="G556" s="28"/>
      <c r="H556" s="28"/>
      <c r="I556" s="28" t="s">
        <v>1719</v>
      </c>
      <c r="J556" s="27" t="s">
        <v>69</v>
      </c>
      <c r="K556" s="29">
        <v>5596848703</v>
      </c>
      <c r="L556" s="30"/>
      <c r="M556" s="28"/>
      <c r="N556" s="28"/>
      <c r="O556" s="29"/>
      <c r="P556" s="31"/>
      <c r="Q556" s="28"/>
      <c r="R556" s="28"/>
      <c r="S556" s="28"/>
      <c r="T556" s="28"/>
      <c r="U556" s="29"/>
      <c r="V556" s="32"/>
      <c r="W556" s="33"/>
    </row>
    <row r="557" spans="2:23" x14ac:dyDescent="0.25">
      <c r="B557" s="25"/>
      <c r="C557" s="80">
        <v>1568637924</v>
      </c>
      <c r="D557" s="83" t="s">
        <v>2580</v>
      </c>
      <c r="E557" s="82">
        <v>3</v>
      </c>
      <c r="F557" s="28"/>
      <c r="G557" s="28"/>
      <c r="H557" s="28"/>
      <c r="I557" s="28" t="s">
        <v>1704</v>
      </c>
      <c r="J557" s="27" t="s">
        <v>2581</v>
      </c>
      <c r="K557" s="29">
        <v>7189601063</v>
      </c>
      <c r="L557" s="30"/>
      <c r="M557" s="28"/>
      <c r="N557" s="28"/>
      <c r="O557" s="29"/>
      <c r="P557" s="31"/>
      <c r="Q557" s="28"/>
      <c r="R557" s="28"/>
      <c r="S557" s="28"/>
      <c r="T557" s="28"/>
      <c r="U557" s="29"/>
      <c r="V557" s="32"/>
      <c r="W557" s="33"/>
    </row>
    <row r="558" spans="2:23" x14ac:dyDescent="0.25">
      <c r="B558" s="25"/>
      <c r="C558" s="80">
        <v>1457531873</v>
      </c>
      <c r="D558" s="83" t="s">
        <v>2582</v>
      </c>
      <c r="E558" s="82">
        <v>5</v>
      </c>
      <c r="F558" s="28"/>
      <c r="G558" s="28"/>
      <c r="H558" s="28"/>
      <c r="I558" s="28" t="s">
        <v>1704</v>
      </c>
      <c r="J558" s="27" t="s">
        <v>2583</v>
      </c>
      <c r="K558" s="29">
        <v>7189606205</v>
      </c>
      <c r="L558" s="30"/>
      <c r="M558" s="28"/>
      <c r="N558" s="28"/>
      <c r="O558" s="29"/>
      <c r="P558" s="31"/>
      <c r="Q558" s="28"/>
      <c r="R558" s="28"/>
      <c r="S558" s="28"/>
      <c r="T558" s="28"/>
      <c r="U558" s="29"/>
      <c r="V558" s="32"/>
      <c r="W558" s="33"/>
    </row>
    <row r="559" spans="2:23" x14ac:dyDescent="0.25">
      <c r="B559" s="25"/>
      <c r="C559" s="80">
        <v>1902064678</v>
      </c>
      <c r="D559" s="83" t="s">
        <v>2584</v>
      </c>
      <c r="E559" s="82">
        <v>3</v>
      </c>
      <c r="F559" s="28"/>
      <c r="G559" s="28"/>
      <c r="H559" s="28"/>
      <c r="I559" s="28" t="s">
        <v>2585</v>
      </c>
      <c r="J559" s="27" t="s">
        <v>69</v>
      </c>
      <c r="K559" s="29">
        <v>9174787591</v>
      </c>
      <c r="L559" s="30"/>
      <c r="M559" s="28"/>
      <c r="N559" s="28"/>
      <c r="O559" s="29"/>
      <c r="P559" s="31"/>
      <c r="Q559" s="28"/>
      <c r="R559" s="28"/>
      <c r="S559" s="28"/>
      <c r="T559" s="28"/>
      <c r="U559" s="29"/>
      <c r="V559" s="32"/>
      <c r="W559" s="33"/>
    </row>
    <row r="560" spans="2:23" x14ac:dyDescent="0.25">
      <c r="B560" s="25"/>
      <c r="C560" s="80">
        <v>1235279738</v>
      </c>
      <c r="D560" s="83" t="s">
        <v>2586</v>
      </c>
      <c r="E560" s="82">
        <v>3</v>
      </c>
      <c r="F560" s="28"/>
      <c r="G560" s="28"/>
      <c r="H560" s="28"/>
      <c r="I560" s="28" t="s">
        <v>1704</v>
      </c>
      <c r="J560" s="27" t="s">
        <v>2587</v>
      </c>
      <c r="K560" s="29">
        <v>7189202400</v>
      </c>
      <c r="L560" s="30"/>
      <c r="M560" s="28"/>
      <c r="N560" s="28"/>
      <c r="O560" s="29"/>
      <c r="P560" s="31"/>
      <c r="Q560" s="28"/>
      <c r="R560" s="28"/>
      <c r="S560" s="28"/>
      <c r="T560" s="28"/>
      <c r="U560" s="29"/>
      <c r="V560" s="32"/>
      <c r="W560" s="33"/>
    </row>
    <row r="561" spans="2:23" x14ac:dyDescent="0.25">
      <c r="B561" s="25"/>
      <c r="C561" s="80">
        <v>1336210343</v>
      </c>
      <c r="D561" s="83" t="s">
        <v>2588</v>
      </c>
      <c r="E561" s="82">
        <v>3</v>
      </c>
      <c r="F561" s="28"/>
      <c r="G561" s="28"/>
      <c r="H561" s="28"/>
      <c r="I561" s="28" t="s">
        <v>1719</v>
      </c>
      <c r="J561" s="27" t="s">
        <v>2589</v>
      </c>
      <c r="K561" s="29">
        <v>7189185000</v>
      </c>
      <c r="L561" s="30"/>
      <c r="M561" s="28"/>
      <c r="N561" s="28"/>
      <c r="O561" s="29"/>
      <c r="P561" s="31"/>
      <c r="Q561" s="28"/>
      <c r="R561" s="28"/>
      <c r="S561" s="28"/>
      <c r="T561" s="28"/>
      <c r="U561" s="29"/>
      <c r="V561" s="32"/>
      <c r="W561" s="33"/>
    </row>
    <row r="562" spans="2:23" x14ac:dyDescent="0.25">
      <c r="B562" s="25"/>
      <c r="C562" s="80">
        <v>1699912279</v>
      </c>
      <c r="D562" s="83" t="s">
        <v>2590</v>
      </c>
      <c r="E562" s="82">
        <v>6</v>
      </c>
      <c r="F562" s="28"/>
      <c r="G562" s="28"/>
      <c r="H562" s="28"/>
      <c r="I562" s="28" t="s">
        <v>1716</v>
      </c>
      <c r="J562" s="27" t="s">
        <v>69</v>
      </c>
      <c r="K562" s="29">
        <v>2122410034</v>
      </c>
      <c r="L562" s="30"/>
      <c r="M562" s="28"/>
      <c r="N562" s="28"/>
      <c r="O562" s="29"/>
      <c r="P562" s="31"/>
      <c r="Q562" s="28"/>
      <c r="R562" s="28"/>
      <c r="S562" s="28"/>
      <c r="T562" s="28"/>
      <c r="U562" s="29"/>
      <c r="V562" s="32"/>
      <c r="W562" s="33"/>
    </row>
    <row r="563" spans="2:23" x14ac:dyDescent="0.25">
      <c r="B563" s="25"/>
      <c r="C563" s="80">
        <v>1073745659</v>
      </c>
      <c r="D563" s="83" t="s">
        <v>2591</v>
      </c>
      <c r="E563" s="82">
        <v>3</v>
      </c>
      <c r="F563" s="28"/>
      <c r="G563" s="28"/>
      <c r="H563" s="28"/>
      <c r="I563" s="28" t="s">
        <v>1707</v>
      </c>
      <c r="J563" s="27" t="s">
        <v>2592</v>
      </c>
      <c r="K563" s="29">
        <v>7182200900</v>
      </c>
      <c r="L563" s="30"/>
      <c r="M563" s="28"/>
      <c r="N563" s="28"/>
      <c r="O563" s="29"/>
      <c r="P563" s="31"/>
      <c r="Q563" s="28"/>
      <c r="R563" s="28"/>
      <c r="S563" s="28"/>
      <c r="T563" s="28"/>
      <c r="U563" s="29"/>
      <c r="V563" s="32"/>
      <c r="W563" s="33"/>
    </row>
    <row r="564" spans="2:23" x14ac:dyDescent="0.25">
      <c r="B564" s="25"/>
      <c r="C564" s="80">
        <v>1528084324</v>
      </c>
      <c r="D564" s="83" t="s">
        <v>2593</v>
      </c>
      <c r="E564" s="82">
        <v>5</v>
      </c>
      <c r="F564" s="28"/>
      <c r="G564" s="28"/>
      <c r="H564" s="28"/>
      <c r="I564" s="28" t="s">
        <v>1734</v>
      </c>
      <c r="J564" s="27" t="s">
        <v>2594</v>
      </c>
      <c r="K564" s="29">
        <v>3322430100</v>
      </c>
      <c r="L564" s="30"/>
      <c r="M564" s="28"/>
      <c r="N564" s="28"/>
      <c r="O564" s="29"/>
      <c r="P564" s="31"/>
      <c r="Q564" s="28"/>
      <c r="R564" s="28"/>
      <c r="S564" s="28"/>
      <c r="T564" s="28"/>
      <c r="U564" s="29"/>
      <c r="V564" s="32"/>
      <c r="W564" s="33"/>
    </row>
    <row r="565" spans="2:23" x14ac:dyDescent="0.25">
      <c r="B565" s="25"/>
      <c r="C565" s="80">
        <v>1093036469</v>
      </c>
      <c r="D565" s="83" t="s">
        <v>2595</v>
      </c>
      <c r="E565" s="82">
        <v>1</v>
      </c>
      <c r="F565" s="28"/>
      <c r="G565" s="28"/>
      <c r="H565" s="28"/>
      <c r="I565" s="28" t="s">
        <v>1704</v>
      </c>
      <c r="J565" s="27" t="s">
        <v>2596</v>
      </c>
      <c r="K565" s="29">
        <v>7186180401</v>
      </c>
      <c r="L565" s="30"/>
      <c r="M565" s="28"/>
      <c r="N565" s="28"/>
      <c r="O565" s="29"/>
      <c r="P565" s="31"/>
      <c r="Q565" s="28"/>
      <c r="R565" s="28"/>
      <c r="S565" s="28"/>
      <c r="T565" s="28"/>
      <c r="U565" s="29"/>
      <c r="V565" s="32"/>
      <c r="W565" s="33"/>
    </row>
    <row r="566" spans="2:23" x14ac:dyDescent="0.25">
      <c r="B566" s="25"/>
      <c r="C566" s="80">
        <v>1902112428</v>
      </c>
      <c r="D566" s="83" t="s">
        <v>2597</v>
      </c>
      <c r="E566" s="82">
        <v>-99</v>
      </c>
      <c r="F566" s="28"/>
      <c r="G566" s="28"/>
      <c r="H566" s="28"/>
      <c r="I566" s="28" t="s">
        <v>2012</v>
      </c>
      <c r="J566" s="27" t="s">
        <v>69</v>
      </c>
      <c r="K566" s="29">
        <v>7185794977</v>
      </c>
      <c r="L566" s="30"/>
      <c r="M566" s="28"/>
      <c r="N566" s="28"/>
      <c r="O566" s="29"/>
      <c r="P566" s="31"/>
      <c r="Q566" s="28"/>
      <c r="R566" s="28"/>
      <c r="S566" s="28"/>
      <c r="T566" s="28"/>
      <c r="U566" s="29"/>
      <c r="V566" s="32"/>
      <c r="W566" s="33"/>
    </row>
    <row r="567" spans="2:23" x14ac:dyDescent="0.25">
      <c r="B567" s="25"/>
      <c r="C567" s="80">
        <v>1427382506</v>
      </c>
      <c r="D567" s="83" t="s">
        <v>2598</v>
      </c>
      <c r="E567" s="82">
        <v>4</v>
      </c>
      <c r="F567" s="28"/>
      <c r="G567" s="28"/>
      <c r="H567" s="28"/>
      <c r="I567" s="28" t="s">
        <v>1704</v>
      </c>
      <c r="J567" s="27" t="s">
        <v>2599</v>
      </c>
      <c r="K567" s="29">
        <v>3473228242</v>
      </c>
      <c r="L567" s="30"/>
      <c r="M567" s="28"/>
      <c r="N567" s="28"/>
      <c r="O567" s="29"/>
      <c r="P567" s="31"/>
      <c r="Q567" s="28"/>
      <c r="R567" s="28"/>
      <c r="S567" s="28"/>
      <c r="T567" s="28"/>
      <c r="U567" s="29"/>
      <c r="V567" s="32"/>
      <c r="W567" s="33"/>
    </row>
    <row r="568" spans="2:23" x14ac:dyDescent="0.25">
      <c r="B568" s="25"/>
      <c r="C568" s="80">
        <v>1528246097</v>
      </c>
      <c r="D568" s="83" t="s">
        <v>2600</v>
      </c>
      <c r="E568" s="82">
        <v>6</v>
      </c>
      <c r="F568" s="28"/>
      <c r="G568" s="28"/>
      <c r="H568" s="28"/>
      <c r="I568" s="28" t="s">
        <v>1704</v>
      </c>
      <c r="J568" s="27" t="s">
        <v>2601</v>
      </c>
      <c r="K568" s="29">
        <v>8887954837</v>
      </c>
      <c r="L568" s="30"/>
      <c r="M568" s="28"/>
      <c r="N568" s="28"/>
      <c r="O568" s="29"/>
      <c r="P568" s="31"/>
      <c r="Q568" s="28"/>
      <c r="R568" s="28"/>
      <c r="S568" s="28"/>
      <c r="T568" s="28"/>
      <c r="U568" s="29"/>
      <c r="V568" s="32"/>
      <c r="W568" s="33"/>
    </row>
    <row r="569" spans="2:23" x14ac:dyDescent="0.25">
      <c r="B569" s="25"/>
      <c r="C569" s="80">
        <v>1730497454</v>
      </c>
      <c r="D569" s="83" t="s">
        <v>2602</v>
      </c>
      <c r="E569" s="82">
        <v>6</v>
      </c>
      <c r="F569" s="28"/>
      <c r="G569" s="28"/>
      <c r="H569" s="28"/>
      <c r="I569" s="28" t="s">
        <v>1737</v>
      </c>
      <c r="J569" s="27" t="s">
        <v>2603</v>
      </c>
      <c r="K569" s="29">
        <v>2122418545</v>
      </c>
      <c r="L569" s="30"/>
      <c r="M569" s="28"/>
      <c r="N569" s="28"/>
      <c r="O569" s="29"/>
      <c r="P569" s="31"/>
      <c r="Q569" s="28"/>
      <c r="R569" s="28"/>
      <c r="S569" s="28"/>
      <c r="T569" s="28"/>
      <c r="U569" s="29"/>
      <c r="V569" s="32"/>
      <c r="W569" s="33"/>
    </row>
    <row r="570" spans="2:23" x14ac:dyDescent="0.25">
      <c r="B570" s="25"/>
      <c r="C570" s="80">
        <v>1932137106</v>
      </c>
      <c r="D570" s="83" t="s">
        <v>2604</v>
      </c>
      <c r="E570" s="82">
        <v>5</v>
      </c>
      <c r="F570" s="28"/>
      <c r="G570" s="28"/>
      <c r="H570" s="28"/>
      <c r="I570" s="28" t="s">
        <v>1704</v>
      </c>
      <c r="J570" s="27" t="s">
        <v>2605</v>
      </c>
      <c r="K570" s="29">
        <v>2129792327</v>
      </c>
      <c r="L570" s="30"/>
      <c r="M570" s="28"/>
      <c r="N570" s="28"/>
      <c r="O570" s="29"/>
      <c r="P570" s="31"/>
      <c r="Q570" s="28"/>
      <c r="R570" s="28"/>
      <c r="S570" s="28"/>
      <c r="T570" s="28"/>
      <c r="U570" s="29"/>
      <c r="V570" s="32"/>
      <c r="W570" s="33"/>
    </row>
    <row r="571" spans="2:23" x14ac:dyDescent="0.25">
      <c r="B571" s="25"/>
      <c r="C571" s="80">
        <v>1215252762</v>
      </c>
      <c r="D571" s="83" t="s">
        <v>2606</v>
      </c>
      <c r="E571" s="82">
        <v>5</v>
      </c>
      <c r="F571" s="28"/>
      <c r="G571" s="28"/>
      <c r="H571" s="28"/>
      <c r="I571" s="28" t="s">
        <v>1716</v>
      </c>
      <c r="J571" s="27" t="s">
        <v>2607</v>
      </c>
      <c r="K571" s="29">
        <v>2123059576</v>
      </c>
      <c r="L571" s="30"/>
      <c r="M571" s="28"/>
      <c r="N571" s="28"/>
      <c r="O571" s="29"/>
      <c r="P571" s="31"/>
      <c r="Q571" s="28"/>
      <c r="R571" s="28"/>
      <c r="S571" s="28"/>
      <c r="T571" s="28"/>
      <c r="U571" s="29"/>
      <c r="V571" s="32"/>
      <c r="W571" s="33"/>
    </row>
    <row r="572" spans="2:23" x14ac:dyDescent="0.25">
      <c r="B572" s="25"/>
      <c r="C572" s="80">
        <v>1073713772</v>
      </c>
      <c r="D572" s="83" t="s">
        <v>2608</v>
      </c>
      <c r="E572" s="82">
        <v>7</v>
      </c>
      <c r="F572" s="28"/>
      <c r="G572" s="28"/>
      <c r="H572" s="28"/>
      <c r="I572" s="28" t="s">
        <v>1737</v>
      </c>
      <c r="J572" s="27" t="s">
        <v>2609</v>
      </c>
      <c r="K572" s="29">
        <v>2122637300</v>
      </c>
      <c r="L572" s="30"/>
      <c r="M572" s="28"/>
      <c r="N572" s="28"/>
      <c r="O572" s="29"/>
      <c r="P572" s="31"/>
      <c r="Q572" s="28"/>
      <c r="R572" s="28"/>
      <c r="S572" s="28"/>
      <c r="T572" s="28"/>
      <c r="U572" s="29"/>
      <c r="V572" s="32"/>
      <c r="W572" s="33"/>
    </row>
    <row r="573" spans="2:23" x14ac:dyDescent="0.25">
      <c r="B573" s="25"/>
      <c r="C573" s="80">
        <v>1710078993</v>
      </c>
      <c r="D573" s="83" t="s">
        <v>2610</v>
      </c>
      <c r="E573" s="82">
        <v>4</v>
      </c>
      <c r="F573" s="28"/>
      <c r="G573" s="28"/>
      <c r="H573" s="28"/>
      <c r="I573" s="28" t="s">
        <v>1719</v>
      </c>
      <c r="J573" s="27" t="s">
        <v>69</v>
      </c>
      <c r="K573" s="29">
        <v>7183534100</v>
      </c>
      <c r="L573" s="30"/>
      <c r="M573" s="28"/>
      <c r="N573" s="28"/>
      <c r="O573" s="29"/>
      <c r="P573" s="31"/>
      <c r="Q573" s="28"/>
      <c r="R573" s="28"/>
      <c r="S573" s="28"/>
      <c r="T573" s="28"/>
      <c r="U573" s="29"/>
      <c r="V573" s="32"/>
      <c r="W573" s="33"/>
    </row>
    <row r="574" spans="2:23" x14ac:dyDescent="0.25">
      <c r="B574" s="25"/>
      <c r="C574" s="80">
        <v>1235335308</v>
      </c>
      <c r="D574" s="83" t="s">
        <v>2611</v>
      </c>
      <c r="E574" s="82">
        <v>5</v>
      </c>
      <c r="F574" s="28"/>
      <c r="G574" s="28"/>
      <c r="H574" s="28"/>
      <c r="I574" s="28" t="s">
        <v>1704</v>
      </c>
      <c r="J574" s="27" t="s">
        <v>2612</v>
      </c>
      <c r="K574" s="29">
        <v>2125702075</v>
      </c>
      <c r="L574" s="30"/>
      <c r="M574" s="28"/>
      <c r="N574" s="28"/>
      <c r="O574" s="29"/>
      <c r="P574" s="31"/>
      <c r="Q574" s="28"/>
      <c r="R574" s="28"/>
      <c r="S574" s="28"/>
      <c r="T574" s="28"/>
      <c r="U574" s="29"/>
      <c r="V574" s="32"/>
      <c r="W574" s="33"/>
    </row>
    <row r="575" spans="2:23" x14ac:dyDescent="0.25">
      <c r="B575" s="25"/>
      <c r="C575" s="80">
        <v>1275605446</v>
      </c>
      <c r="D575" s="83" t="s">
        <v>2613</v>
      </c>
      <c r="E575" s="82">
        <v>-99</v>
      </c>
      <c r="F575" s="28"/>
      <c r="G575" s="28"/>
      <c r="H575" s="28"/>
      <c r="I575" s="28" t="s">
        <v>1888</v>
      </c>
      <c r="J575" s="27" t="s">
        <v>2614</v>
      </c>
      <c r="K575" s="29">
        <v>2123053273</v>
      </c>
      <c r="L575" s="30"/>
      <c r="M575" s="28"/>
      <c r="N575" s="28"/>
      <c r="O575" s="29"/>
      <c r="P575" s="31"/>
      <c r="Q575" s="28"/>
      <c r="R575" s="28"/>
      <c r="S575" s="28"/>
      <c r="T575" s="28"/>
      <c r="U575" s="29"/>
      <c r="V575" s="32"/>
      <c r="W575" s="33"/>
    </row>
    <row r="576" spans="2:23" x14ac:dyDescent="0.25">
      <c r="B576" s="25"/>
      <c r="C576" s="80">
        <v>1922304013</v>
      </c>
      <c r="D576" s="83" t="s">
        <v>2615</v>
      </c>
      <c r="E576" s="82">
        <v>6</v>
      </c>
      <c r="F576" s="28"/>
      <c r="G576" s="28"/>
      <c r="H576" s="28"/>
      <c r="I576" s="28" t="s">
        <v>1716</v>
      </c>
      <c r="J576" s="27" t="s">
        <v>2616</v>
      </c>
      <c r="K576" s="29">
        <v>6469625483</v>
      </c>
      <c r="L576" s="30"/>
      <c r="M576" s="28"/>
      <c r="N576" s="28"/>
      <c r="O576" s="29"/>
      <c r="P576" s="31"/>
      <c r="Q576" s="28"/>
      <c r="R576" s="28"/>
      <c r="S576" s="28"/>
      <c r="T576" s="28"/>
      <c r="U576" s="29"/>
      <c r="V576" s="32"/>
      <c r="W576" s="33"/>
    </row>
    <row r="577" spans="2:23" x14ac:dyDescent="0.25">
      <c r="B577" s="25"/>
      <c r="C577" s="80">
        <v>1982020178</v>
      </c>
      <c r="D577" s="83" t="s">
        <v>2617</v>
      </c>
      <c r="E577" s="82">
        <v>6</v>
      </c>
      <c r="F577" s="28"/>
      <c r="G577" s="28"/>
      <c r="H577" s="28"/>
      <c r="I577" s="28" t="s">
        <v>1769</v>
      </c>
      <c r="J577" s="27" t="s">
        <v>2618</v>
      </c>
      <c r="K577" s="29">
        <v>7188834640</v>
      </c>
      <c r="L577" s="30"/>
      <c r="M577" s="28"/>
      <c r="N577" s="28"/>
      <c r="O577" s="29"/>
      <c r="P577" s="31"/>
      <c r="Q577" s="28"/>
      <c r="R577" s="28"/>
      <c r="S577" s="28"/>
      <c r="T577" s="28"/>
      <c r="U577" s="29"/>
      <c r="V577" s="32"/>
      <c r="W577" s="33"/>
    </row>
    <row r="578" spans="2:23" x14ac:dyDescent="0.25">
      <c r="B578" s="25"/>
      <c r="C578" s="80">
        <v>1003117136</v>
      </c>
      <c r="D578" s="83" t="s">
        <v>2619</v>
      </c>
      <c r="E578" s="82">
        <v>5</v>
      </c>
      <c r="F578" s="28"/>
      <c r="G578" s="28"/>
      <c r="H578" s="28"/>
      <c r="I578" s="28" t="s">
        <v>1716</v>
      </c>
      <c r="J578" s="27" t="s">
        <v>2620</v>
      </c>
      <c r="K578" s="29">
        <v>2123050914</v>
      </c>
      <c r="L578" s="30"/>
      <c r="M578" s="28"/>
      <c r="N578" s="28"/>
      <c r="O578" s="29"/>
      <c r="P578" s="31"/>
      <c r="Q578" s="28"/>
      <c r="R578" s="28"/>
      <c r="S578" s="28"/>
      <c r="T578" s="28"/>
      <c r="U578" s="29"/>
      <c r="V578" s="32"/>
      <c r="W578" s="33"/>
    </row>
    <row r="579" spans="2:23" x14ac:dyDescent="0.25">
      <c r="B579" s="25"/>
      <c r="C579" s="80">
        <v>1801822622</v>
      </c>
      <c r="D579" s="83" t="s">
        <v>2621</v>
      </c>
      <c r="E579" s="82">
        <v>0</v>
      </c>
      <c r="F579" s="28"/>
      <c r="G579" s="28"/>
      <c r="H579" s="28"/>
      <c r="I579" s="28" t="s">
        <v>1737</v>
      </c>
      <c r="J579" s="27" t="s">
        <v>2622</v>
      </c>
      <c r="K579" s="29">
        <v>2123059331</v>
      </c>
      <c r="L579" s="30"/>
      <c r="M579" s="28"/>
      <c r="N579" s="28"/>
      <c r="O579" s="29"/>
      <c r="P579" s="31"/>
      <c r="Q579" s="28"/>
      <c r="R579" s="28"/>
      <c r="S579" s="28"/>
      <c r="T579" s="28"/>
      <c r="U579" s="29"/>
      <c r="V579" s="32"/>
      <c r="W579" s="33"/>
    </row>
    <row r="580" spans="2:23" x14ac:dyDescent="0.25">
      <c r="B580" s="25"/>
      <c r="C580" s="80">
        <v>1063683654</v>
      </c>
      <c r="D580" s="83" t="s">
        <v>2623</v>
      </c>
      <c r="E580" s="82">
        <v>5</v>
      </c>
      <c r="F580" s="28"/>
      <c r="G580" s="28"/>
      <c r="H580" s="28"/>
      <c r="I580" s="28" t="s">
        <v>1716</v>
      </c>
      <c r="J580" s="27" t="s">
        <v>2624</v>
      </c>
      <c r="K580" s="29">
        <v>2126598060</v>
      </c>
      <c r="L580" s="30"/>
      <c r="M580" s="28"/>
      <c r="N580" s="28"/>
      <c r="O580" s="29"/>
      <c r="P580" s="31"/>
      <c r="Q580" s="28"/>
      <c r="R580" s="28"/>
      <c r="S580" s="28"/>
      <c r="T580" s="28"/>
      <c r="U580" s="29"/>
      <c r="V580" s="32"/>
      <c r="W580" s="33"/>
    </row>
    <row r="581" spans="2:23" x14ac:dyDescent="0.25">
      <c r="B581" s="25"/>
      <c r="C581" s="80">
        <v>1265699821</v>
      </c>
      <c r="D581" s="83" t="s">
        <v>2625</v>
      </c>
      <c r="E581" s="82">
        <v>3</v>
      </c>
      <c r="F581" s="28"/>
      <c r="G581" s="28"/>
      <c r="H581" s="28"/>
      <c r="I581" s="28" t="s">
        <v>1737</v>
      </c>
      <c r="J581" s="27" t="s">
        <v>2626</v>
      </c>
      <c r="K581" s="29">
        <v>6469625483</v>
      </c>
      <c r="L581" s="30"/>
      <c r="M581" s="28"/>
      <c r="N581" s="28"/>
      <c r="O581" s="29"/>
      <c r="P581" s="31"/>
      <c r="Q581" s="28"/>
      <c r="R581" s="28"/>
      <c r="S581" s="28"/>
      <c r="T581" s="28"/>
      <c r="U581" s="29"/>
      <c r="V581" s="32"/>
      <c r="W581" s="33"/>
    </row>
    <row r="582" spans="2:23" x14ac:dyDescent="0.25">
      <c r="B582" s="25"/>
      <c r="C582" s="80">
        <v>1740449313</v>
      </c>
      <c r="D582" s="83" t="s">
        <v>2627</v>
      </c>
      <c r="E582" s="82">
        <v>4</v>
      </c>
      <c r="F582" s="28"/>
      <c r="G582" s="28"/>
      <c r="H582" s="28"/>
      <c r="I582" s="28" t="s">
        <v>1704</v>
      </c>
      <c r="J582" s="27" t="s">
        <v>69</v>
      </c>
      <c r="K582" s="29">
        <v>2129793237</v>
      </c>
      <c r="L582" s="30"/>
      <c r="M582" s="28"/>
      <c r="N582" s="28"/>
      <c r="O582" s="29"/>
      <c r="P582" s="31"/>
      <c r="Q582" s="28"/>
      <c r="R582" s="28"/>
      <c r="S582" s="28"/>
      <c r="T582" s="28"/>
      <c r="U582" s="29"/>
      <c r="V582" s="32"/>
      <c r="W582" s="33"/>
    </row>
    <row r="583" spans="2:23" x14ac:dyDescent="0.25">
      <c r="B583" s="25"/>
      <c r="C583" s="80">
        <v>1962898718</v>
      </c>
      <c r="D583" s="83" t="s">
        <v>2628</v>
      </c>
      <c r="E583" s="82">
        <v>-99</v>
      </c>
      <c r="F583" s="28"/>
      <c r="G583" s="28"/>
      <c r="H583" s="28"/>
      <c r="I583" s="28" t="s">
        <v>1704</v>
      </c>
      <c r="J583" s="27" t="s">
        <v>69</v>
      </c>
      <c r="K583" s="29">
        <v>2128897880</v>
      </c>
      <c r="L583" s="30"/>
      <c r="M583" s="28"/>
      <c r="N583" s="28"/>
      <c r="O583" s="29"/>
      <c r="P583" s="31"/>
      <c r="Q583" s="28"/>
      <c r="R583" s="28"/>
      <c r="S583" s="28"/>
      <c r="T583" s="28"/>
      <c r="U583" s="29"/>
      <c r="V583" s="32"/>
      <c r="W583" s="33"/>
    </row>
    <row r="584" spans="2:23" x14ac:dyDescent="0.25">
      <c r="B584" s="25"/>
      <c r="C584" s="80">
        <v>1912388620</v>
      </c>
      <c r="D584" s="83" t="s">
        <v>2629</v>
      </c>
      <c r="E584" s="82">
        <v>4</v>
      </c>
      <c r="F584" s="28"/>
      <c r="G584" s="28"/>
      <c r="H584" s="28"/>
      <c r="I584" s="28" t="s">
        <v>1737</v>
      </c>
      <c r="J584" s="27" t="s">
        <v>69</v>
      </c>
      <c r="K584" s="29">
        <v>2173656207</v>
      </c>
      <c r="L584" s="30"/>
      <c r="M584" s="28"/>
      <c r="N584" s="28"/>
      <c r="O584" s="29"/>
      <c r="P584" s="31"/>
      <c r="Q584" s="28"/>
      <c r="R584" s="28"/>
      <c r="S584" s="28"/>
      <c r="T584" s="28"/>
      <c r="U584" s="29"/>
      <c r="V584" s="32"/>
      <c r="W584" s="33"/>
    </row>
    <row r="585" spans="2:23" x14ac:dyDescent="0.25">
      <c r="B585" s="25"/>
      <c r="C585" s="80">
        <v>1265674998</v>
      </c>
      <c r="D585" s="83" t="s">
        <v>2630</v>
      </c>
      <c r="E585" s="82">
        <v>5</v>
      </c>
      <c r="F585" s="28"/>
      <c r="G585" s="28"/>
      <c r="H585" s="28"/>
      <c r="I585" s="28" t="s">
        <v>1704</v>
      </c>
      <c r="J585" s="27" t="s">
        <v>2631</v>
      </c>
      <c r="K585" s="29">
        <v>2122418035</v>
      </c>
      <c r="L585" s="30"/>
      <c r="M585" s="28"/>
      <c r="N585" s="28"/>
      <c r="O585" s="29"/>
      <c r="P585" s="31"/>
      <c r="Q585" s="28"/>
      <c r="R585" s="28"/>
      <c r="S585" s="28"/>
      <c r="T585" s="28"/>
      <c r="U585" s="29"/>
      <c r="V585" s="32"/>
      <c r="W585" s="33"/>
    </row>
    <row r="586" spans="2:23" x14ac:dyDescent="0.25">
      <c r="B586" s="25"/>
      <c r="C586" s="80">
        <v>1861887184</v>
      </c>
      <c r="D586" s="83" t="s">
        <v>2632</v>
      </c>
      <c r="E586" s="82">
        <v>2</v>
      </c>
      <c r="F586" s="28"/>
      <c r="G586" s="28"/>
      <c r="H586" s="28"/>
      <c r="I586" s="28" t="s">
        <v>1737</v>
      </c>
      <c r="J586" s="27" t="s">
        <v>2633</v>
      </c>
      <c r="K586" s="29">
        <v>2123059014</v>
      </c>
      <c r="L586" s="30"/>
      <c r="M586" s="28"/>
      <c r="N586" s="28"/>
      <c r="O586" s="29"/>
      <c r="P586" s="31"/>
      <c r="Q586" s="28"/>
      <c r="R586" s="28"/>
      <c r="S586" s="28"/>
      <c r="T586" s="28"/>
      <c r="U586" s="29"/>
      <c r="V586" s="32"/>
      <c r="W586" s="33"/>
    </row>
    <row r="587" spans="2:23" x14ac:dyDescent="0.25">
      <c r="B587" s="25"/>
      <c r="C587" s="80">
        <v>1356772917</v>
      </c>
      <c r="D587" s="83" t="s">
        <v>2634</v>
      </c>
      <c r="E587" s="82">
        <v>4</v>
      </c>
      <c r="F587" s="28"/>
      <c r="G587" s="28"/>
      <c r="H587" s="28"/>
      <c r="I587" s="28" t="s">
        <v>1716</v>
      </c>
      <c r="J587" s="27" t="s">
        <v>2635</v>
      </c>
      <c r="K587" s="29">
        <v>2122633643</v>
      </c>
      <c r="L587" s="30"/>
      <c r="M587" s="28"/>
      <c r="N587" s="28"/>
      <c r="O587" s="29"/>
      <c r="P587" s="31"/>
      <c r="Q587" s="28"/>
      <c r="R587" s="28"/>
      <c r="S587" s="28"/>
      <c r="T587" s="28"/>
      <c r="U587" s="29"/>
      <c r="V587" s="32"/>
      <c r="W587" s="33"/>
    </row>
    <row r="588" spans="2:23" x14ac:dyDescent="0.25">
      <c r="B588" s="25"/>
      <c r="C588" s="80">
        <v>1124360862</v>
      </c>
      <c r="D588" s="83" t="s">
        <v>2636</v>
      </c>
      <c r="E588" s="82">
        <v>6</v>
      </c>
      <c r="F588" s="28"/>
      <c r="G588" s="28"/>
      <c r="H588" s="28"/>
      <c r="I588" s="28" t="s">
        <v>1716</v>
      </c>
      <c r="J588" s="27" t="s">
        <v>2637</v>
      </c>
      <c r="K588" s="29">
        <v>2123050914</v>
      </c>
      <c r="L588" s="30"/>
      <c r="M588" s="28"/>
      <c r="N588" s="28"/>
      <c r="O588" s="29"/>
      <c r="P588" s="31"/>
      <c r="Q588" s="28"/>
      <c r="R588" s="28"/>
      <c r="S588" s="28"/>
      <c r="T588" s="28"/>
      <c r="U588" s="29"/>
      <c r="V588" s="32"/>
      <c r="W588" s="33"/>
    </row>
    <row r="589" spans="2:23" x14ac:dyDescent="0.25">
      <c r="B589" s="25"/>
      <c r="C589" s="80">
        <v>1922415801</v>
      </c>
      <c r="D589" s="83" t="s">
        <v>2638</v>
      </c>
      <c r="E589" s="82">
        <v>5</v>
      </c>
      <c r="F589" s="28"/>
      <c r="G589" s="28"/>
      <c r="H589" s="28"/>
      <c r="I589" s="28" t="s">
        <v>1716</v>
      </c>
      <c r="J589" s="27" t="s">
        <v>2639</v>
      </c>
      <c r="K589" s="29">
        <v>2123050914</v>
      </c>
      <c r="L589" s="30"/>
      <c r="M589" s="28"/>
      <c r="N589" s="28"/>
      <c r="O589" s="29"/>
      <c r="P589" s="31"/>
      <c r="Q589" s="28"/>
      <c r="R589" s="28"/>
      <c r="S589" s="28"/>
      <c r="T589" s="28"/>
      <c r="U589" s="29"/>
      <c r="V589" s="32"/>
      <c r="W589" s="33"/>
    </row>
    <row r="590" spans="2:23" x14ac:dyDescent="0.25">
      <c r="B590" s="25"/>
      <c r="C590" s="80">
        <v>1457667024</v>
      </c>
      <c r="D590" s="83" t="s">
        <v>2640</v>
      </c>
      <c r="E590" s="82">
        <v>8</v>
      </c>
      <c r="F590" s="28"/>
      <c r="G590" s="28"/>
      <c r="H590" s="28"/>
      <c r="I590" s="28" t="s">
        <v>1769</v>
      </c>
      <c r="J590" s="27" t="s">
        <v>2641</v>
      </c>
      <c r="K590" s="29">
        <v>2128895544</v>
      </c>
      <c r="L590" s="30"/>
      <c r="M590" s="28"/>
      <c r="N590" s="28"/>
      <c r="O590" s="29"/>
      <c r="P590" s="31"/>
      <c r="Q590" s="28"/>
      <c r="R590" s="28"/>
      <c r="S590" s="28"/>
      <c r="T590" s="28"/>
      <c r="U590" s="29"/>
      <c r="V590" s="32"/>
      <c r="W590" s="33"/>
    </row>
    <row r="591" spans="2:23" x14ac:dyDescent="0.25">
      <c r="B591" s="25"/>
      <c r="C591" s="80">
        <v>1326452558</v>
      </c>
      <c r="D591" s="83" t="s">
        <v>2642</v>
      </c>
      <c r="E591" s="82">
        <v>9</v>
      </c>
      <c r="F591" s="28"/>
      <c r="G591" s="28"/>
      <c r="H591" s="28"/>
      <c r="I591" s="28" t="s">
        <v>1769</v>
      </c>
      <c r="J591" s="27" t="s">
        <v>2643</v>
      </c>
      <c r="K591" s="29">
        <v>2128448106</v>
      </c>
      <c r="L591" s="30"/>
      <c r="M591" s="28"/>
      <c r="N591" s="28"/>
      <c r="O591" s="29"/>
      <c r="P591" s="31"/>
      <c r="Q591" s="28"/>
      <c r="R591" s="28"/>
      <c r="S591" s="28"/>
      <c r="T591" s="28"/>
      <c r="U591" s="29"/>
      <c r="V591" s="32"/>
      <c r="W591" s="33"/>
    </row>
    <row r="592" spans="2:23" x14ac:dyDescent="0.25">
      <c r="B592" s="25"/>
      <c r="C592" s="80">
        <v>1942659339</v>
      </c>
      <c r="D592" s="83" t="s">
        <v>2644</v>
      </c>
      <c r="E592" s="82">
        <v>0</v>
      </c>
      <c r="F592" s="28"/>
      <c r="G592" s="28"/>
      <c r="H592" s="28"/>
      <c r="I592" s="28" t="s">
        <v>1719</v>
      </c>
      <c r="J592" s="27" t="s">
        <v>69</v>
      </c>
      <c r="K592" s="29">
        <v>6177325500</v>
      </c>
      <c r="L592" s="30"/>
      <c r="M592" s="28"/>
      <c r="N592" s="28"/>
      <c r="O592" s="29"/>
      <c r="P592" s="31"/>
      <c r="Q592" s="28"/>
      <c r="R592" s="28"/>
      <c r="S592" s="28"/>
      <c r="T592" s="28"/>
      <c r="U592" s="29"/>
      <c r="V592" s="32"/>
      <c r="W592" s="33"/>
    </row>
    <row r="593" spans="2:23" x14ac:dyDescent="0.25">
      <c r="B593" s="25"/>
      <c r="C593" s="80">
        <v>1033505631</v>
      </c>
      <c r="D593" s="83" t="s">
        <v>2645</v>
      </c>
      <c r="E593" s="82">
        <v>6</v>
      </c>
      <c r="F593" s="28"/>
      <c r="G593" s="28"/>
      <c r="H593" s="28"/>
      <c r="I593" s="28" t="s">
        <v>1737</v>
      </c>
      <c r="J593" s="27" t="s">
        <v>69</v>
      </c>
      <c r="K593" s="29">
        <v>6469625483</v>
      </c>
      <c r="L593" s="30"/>
      <c r="M593" s="28"/>
      <c r="N593" s="28"/>
      <c r="O593" s="29"/>
      <c r="P593" s="31"/>
      <c r="Q593" s="28"/>
      <c r="R593" s="28"/>
      <c r="S593" s="28"/>
      <c r="T593" s="28"/>
      <c r="U593" s="29"/>
      <c r="V593" s="32"/>
      <c r="W593" s="33"/>
    </row>
    <row r="594" spans="2:23" x14ac:dyDescent="0.25">
      <c r="B594" s="25"/>
      <c r="C594" s="80">
        <v>1356705800</v>
      </c>
      <c r="D594" s="83" t="s">
        <v>2646</v>
      </c>
      <c r="E594" s="82">
        <v>3</v>
      </c>
      <c r="F594" s="28"/>
      <c r="G594" s="28"/>
      <c r="H594" s="28"/>
      <c r="I594" s="28" t="s">
        <v>1737</v>
      </c>
      <c r="J594" s="27" t="s">
        <v>2647</v>
      </c>
      <c r="K594" s="29">
        <v>8556054837</v>
      </c>
      <c r="L594" s="30"/>
      <c r="M594" s="28"/>
      <c r="N594" s="28"/>
      <c r="O594" s="29"/>
      <c r="P594" s="31"/>
      <c r="Q594" s="28"/>
      <c r="R594" s="28"/>
      <c r="S594" s="28"/>
      <c r="T594" s="28"/>
      <c r="U594" s="29"/>
      <c r="V594" s="32"/>
      <c r="W594" s="33"/>
    </row>
    <row r="595" spans="2:23" x14ac:dyDescent="0.25">
      <c r="B595" s="25"/>
      <c r="C595" s="80">
        <v>1740778836</v>
      </c>
      <c r="D595" s="83" t="s">
        <v>2648</v>
      </c>
      <c r="E595" s="82">
        <v>-99</v>
      </c>
      <c r="F595" s="28"/>
      <c r="G595" s="28"/>
      <c r="H595" s="28"/>
      <c r="I595" s="28" t="s">
        <v>1704</v>
      </c>
      <c r="J595" s="27" t="s">
        <v>69</v>
      </c>
      <c r="K595" s="29">
        <v>2127462917</v>
      </c>
      <c r="L595" s="30"/>
      <c r="M595" s="28"/>
      <c r="N595" s="28"/>
      <c r="O595" s="29"/>
      <c r="P595" s="31"/>
      <c r="Q595" s="28"/>
      <c r="R595" s="28"/>
      <c r="S595" s="28"/>
      <c r="T595" s="28"/>
      <c r="U595" s="29"/>
      <c r="V595" s="32"/>
      <c r="W595" s="33"/>
    </row>
    <row r="596" spans="2:23" x14ac:dyDescent="0.25">
      <c r="B596" s="25"/>
      <c r="C596" s="80">
        <v>1093332991</v>
      </c>
      <c r="D596" s="83" t="s">
        <v>2649</v>
      </c>
      <c r="E596" s="82">
        <v>7</v>
      </c>
      <c r="F596" s="28"/>
      <c r="G596" s="28"/>
      <c r="H596" s="28"/>
      <c r="I596" s="28" t="s">
        <v>1716</v>
      </c>
      <c r="J596" s="27" t="s">
        <v>69</v>
      </c>
      <c r="K596" s="29">
        <v>2123050914</v>
      </c>
      <c r="L596" s="30"/>
      <c r="M596" s="28"/>
      <c r="N596" s="28"/>
      <c r="O596" s="29"/>
      <c r="P596" s="31"/>
      <c r="Q596" s="28"/>
      <c r="R596" s="28"/>
      <c r="S596" s="28"/>
      <c r="T596" s="28"/>
      <c r="U596" s="29"/>
      <c r="V596" s="32"/>
      <c r="W596" s="33"/>
    </row>
    <row r="597" spans="2:23" x14ac:dyDescent="0.25">
      <c r="B597" s="25"/>
      <c r="C597" s="80">
        <v>1609309558</v>
      </c>
      <c r="D597" s="83" t="s">
        <v>2650</v>
      </c>
      <c r="E597" s="82">
        <v>0</v>
      </c>
      <c r="F597" s="28"/>
      <c r="G597" s="28"/>
      <c r="H597" s="28"/>
      <c r="I597" s="28" t="s">
        <v>1719</v>
      </c>
      <c r="J597" s="27" t="s">
        <v>2651</v>
      </c>
      <c r="K597" s="29">
        <v>2124203363</v>
      </c>
      <c r="L597" s="30"/>
      <c r="M597" s="28"/>
      <c r="N597" s="28"/>
      <c r="O597" s="29"/>
      <c r="P597" s="31"/>
      <c r="Q597" s="28"/>
      <c r="R597" s="28"/>
      <c r="S597" s="28"/>
      <c r="T597" s="28"/>
      <c r="U597" s="29"/>
      <c r="V597" s="32"/>
      <c r="W597" s="33"/>
    </row>
    <row r="598" spans="2:23" x14ac:dyDescent="0.25">
      <c r="B598" s="25"/>
      <c r="C598" s="80">
        <v>1184184681</v>
      </c>
      <c r="D598" s="83" t="s">
        <v>2652</v>
      </c>
      <c r="E598" s="82">
        <v>1</v>
      </c>
      <c r="F598" s="28"/>
      <c r="G598" s="28"/>
      <c r="H598" s="28"/>
      <c r="I598" s="28" t="s">
        <v>1704</v>
      </c>
      <c r="J598" s="27" t="s">
        <v>2653</v>
      </c>
      <c r="K598" s="29">
        <v>2127469663</v>
      </c>
      <c r="L598" s="30"/>
      <c r="M598" s="28"/>
      <c r="N598" s="28"/>
      <c r="O598" s="29"/>
      <c r="P598" s="31"/>
      <c r="Q598" s="28"/>
      <c r="R598" s="28"/>
      <c r="S598" s="28"/>
      <c r="T598" s="28"/>
      <c r="U598" s="29"/>
      <c r="V598" s="32"/>
      <c r="W598" s="33"/>
    </row>
    <row r="599" spans="2:23" x14ac:dyDescent="0.25">
      <c r="B599" s="25"/>
      <c r="C599" s="80" t="s">
        <v>69</v>
      </c>
      <c r="D599" s="83" t="s">
        <v>2654</v>
      </c>
      <c r="E599" s="82">
        <v>-99</v>
      </c>
      <c r="F599" s="28"/>
      <c r="G599" s="28"/>
      <c r="H599" s="28"/>
      <c r="I599" s="28" t="s">
        <v>69</v>
      </c>
      <c r="J599" s="27" t="s">
        <v>69</v>
      </c>
      <c r="K599" s="29" t="s">
        <v>69</v>
      </c>
      <c r="L599" s="30"/>
      <c r="M599" s="28"/>
      <c r="N599" s="28"/>
      <c r="O599" s="29"/>
      <c r="P599" s="31"/>
      <c r="Q599" s="28"/>
      <c r="R599" s="28"/>
      <c r="S599" s="28"/>
      <c r="T599" s="28"/>
      <c r="U599" s="29"/>
      <c r="V599" s="32"/>
      <c r="W599" s="33"/>
    </row>
    <row r="600" spans="2:23" x14ac:dyDescent="0.25">
      <c r="B600" s="25"/>
      <c r="C600" s="80">
        <v>1972172344</v>
      </c>
      <c r="D600" s="83" t="s">
        <v>2655</v>
      </c>
      <c r="E600" s="82">
        <v>4</v>
      </c>
      <c r="F600" s="28"/>
      <c r="G600" s="28"/>
      <c r="H600" s="28"/>
      <c r="I600" s="28" t="s">
        <v>1716</v>
      </c>
      <c r="J600" s="27" t="s">
        <v>69</v>
      </c>
      <c r="K600" s="29">
        <v>8775473763</v>
      </c>
      <c r="L600" s="30"/>
      <c r="M600" s="28"/>
      <c r="N600" s="28"/>
      <c r="O600" s="29"/>
      <c r="P600" s="31"/>
      <c r="Q600" s="28"/>
      <c r="R600" s="28"/>
      <c r="S600" s="28"/>
      <c r="T600" s="28"/>
      <c r="U600" s="29"/>
      <c r="V600" s="32"/>
      <c r="W600" s="33"/>
    </row>
    <row r="601" spans="2:23" x14ac:dyDescent="0.25">
      <c r="B601" s="25"/>
      <c r="C601" s="80">
        <v>1275140758</v>
      </c>
      <c r="D601" s="83" t="s">
        <v>2656</v>
      </c>
      <c r="E601" s="82">
        <v>5</v>
      </c>
      <c r="F601" s="28"/>
      <c r="G601" s="28"/>
      <c r="H601" s="28"/>
      <c r="I601" s="28" t="s">
        <v>1716</v>
      </c>
      <c r="J601" s="27" t="s">
        <v>69</v>
      </c>
      <c r="K601" s="29">
        <v>9172385620</v>
      </c>
      <c r="L601" s="30"/>
      <c r="M601" s="28"/>
      <c r="N601" s="28"/>
      <c r="O601" s="29"/>
      <c r="P601" s="31"/>
      <c r="Q601" s="28"/>
      <c r="R601" s="28"/>
      <c r="S601" s="28"/>
      <c r="T601" s="28"/>
      <c r="U601" s="29"/>
      <c r="V601" s="32"/>
      <c r="W601" s="33"/>
    </row>
    <row r="602" spans="2:23" x14ac:dyDescent="0.25">
      <c r="B602" s="25"/>
      <c r="C602" s="80">
        <v>1427721620</v>
      </c>
      <c r="D602" s="83" t="s">
        <v>2657</v>
      </c>
      <c r="E602" s="82">
        <v>6</v>
      </c>
      <c r="F602" s="28"/>
      <c r="G602" s="28"/>
      <c r="H602" s="28"/>
      <c r="I602" s="28" t="s">
        <v>1716</v>
      </c>
      <c r="J602" s="27" t="s">
        <v>2658</v>
      </c>
      <c r="K602" s="29">
        <v>6469625483</v>
      </c>
      <c r="L602" s="30"/>
      <c r="M602" s="28"/>
      <c r="N602" s="28"/>
      <c r="O602" s="29"/>
      <c r="P602" s="31"/>
      <c r="Q602" s="28"/>
      <c r="R602" s="28"/>
      <c r="S602" s="28"/>
      <c r="T602" s="28"/>
      <c r="U602" s="29"/>
      <c r="V602" s="32"/>
      <c r="W602" s="33"/>
    </row>
    <row r="603" spans="2:23" x14ac:dyDescent="0.25">
      <c r="B603" s="25"/>
      <c r="C603" s="80">
        <v>1346813847</v>
      </c>
      <c r="D603" s="83" t="s">
        <v>2659</v>
      </c>
      <c r="E603" s="82">
        <v>0</v>
      </c>
      <c r="F603" s="28"/>
      <c r="G603" s="28"/>
      <c r="H603" s="28"/>
      <c r="I603" s="28" t="s">
        <v>1716</v>
      </c>
      <c r="J603" s="27" t="s">
        <v>69</v>
      </c>
      <c r="K603" s="29">
        <v>2123265705</v>
      </c>
      <c r="L603" s="30"/>
      <c r="M603" s="28"/>
      <c r="N603" s="28"/>
      <c r="O603" s="29"/>
      <c r="P603" s="31"/>
      <c r="Q603" s="28"/>
      <c r="R603" s="28"/>
      <c r="S603" s="28"/>
      <c r="T603" s="28"/>
      <c r="U603" s="29"/>
      <c r="V603" s="32"/>
      <c r="W603" s="33"/>
    </row>
    <row r="604" spans="2:23" x14ac:dyDescent="0.25">
      <c r="B604" s="25"/>
      <c r="C604" s="80">
        <v>1568128536</v>
      </c>
      <c r="D604" s="83" t="s">
        <v>2660</v>
      </c>
      <c r="E604" s="82">
        <v>5</v>
      </c>
      <c r="F604" s="28"/>
      <c r="G604" s="28"/>
      <c r="H604" s="28"/>
      <c r="I604" s="28" t="s">
        <v>1716</v>
      </c>
      <c r="J604" s="27" t="s">
        <v>2661</v>
      </c>
      <c r="K604" s="29">
        <v>7185678808</v>
      </c>
      <c r="L604" s="30"/>
      <c r="M604" s="28"/>
      <c r="N604" s="28"/>
      <c r="O604" s="29"/>
      <c r="P604" s="31"/>
      <c r="Q604" s="28"/>
      <c r="R604" s="28"/>
      <c r="S604" s="28"/>
      <c r="T604" s="28"/>
      <c r="U604" s="29"/>
      <c r="V604" s="32"/>
      <c r="W604" s="33"/>
    </row>
    <row r="605" spans="2:23" x14ac:dyDescent="0.25">
      <c r="B605" s="25"/>
      <c r="C605" s="80">
        <v>1548915622</v>
      </c>
      <c r="D605" s="83" t="s">
        <v>2662</v>
      </c>
      <c r="E605" s="82">
        <v>9</v>
      </c>
      <c r="F605" s="28"/>
      <c r="G605" s="28"/>
      <c r="H605" s="28"/>
      <c r="I605" s="28" t="s">
        <v>1716</v>
      </c>
      <c r="J605" s="27" t="s">
        <v>2663</v>
      </c>
      <c r="K605" s="29">
        <v>8334548377</v>
      </c>
      <c r="L605" s="30"/>
      <c r="M605" s="28"/>
      <c r="N605" s="28"/>
      <c r="O605" s="29"/>
      <c r="P605" s="31"/>
      <c r="Q605" s="28"/>
      <c r="R605" s="28"/>
      <c r="S605" s="28"/>
      <c r="T605" s="28"/>
      <c r="U605" s="29"/>
      <c r="V605" s="32"/>
      <c r="W605" s="33"/>
    </row>
    <row r="606" spans="2:23" x14ac:dyDescent="0.25">
      <c r="B606" s="25"/>
      <c r="C606" s="80">
        <v>1043990286</v>
      </c>
      <c r="D606" s="83" t="s">
        <v>2664</v>
      </c>
      <c r="E606" s="82">
        <v>4</v>
      </c>
      <c r="F606" s="28"/>
      <c r="G606" s="28"/>
      <c r="H606" s="28"/>
      <c r="I606" s="28" t="s">
        <v>1716</v>
      </c>
      <c r="J606" s="27" t="s">
        <v>69</v>
      </c>
      <c r="K606" s="29">
        <v>2122638134</v>
      </c>
      <c r="L606" s="30"/>
      <c r="M606" s="28"/>
      <c r="N606" s="28"/>
      <c r="O606" s="29"/>
      <c r="P606" s="31"/>
      <c r="Q606" s="28"/>
      <c r="R606" s="28"/>
      <c r="S606" s="28"/>
      <c r="T606" s="28"/>
      <c r="U606" s="29"/>
      <c r="V606" s="32"/>
      <c r="W606" s="33"/>
    </row>
    <row r="607" spans="2:23" x14ac:dyDescent="0.25">
      <c r="B607" s="25"/>
      <c r="C607" s="80">
        <v>1124801006</v>
      </c>
      <c r="D607" s="83" t="s">
        <v>2665</v>
      </c>
      <c r="E607" s="82">
        <v>4</v>
      </c>
      <c r="F607" s="28"/>
      <c r="G607" s="28"/>
      <c r="H607" s="28"/>
      <c r="I607" s="28" t="s">
        <v>1716</v>
      </c>
      <c r="J607" s="27" t="s">
        <v>2666</v>
      </c>
      <c r="K607" s="29">
        <v>2125982382</v>
      </c>
      <c r="L607" s="30"/>
      <c r="M607" s="28"/>
      <c r="N607" s="28"/>
      <c r="O607" s="29"/>
      <c r="P607" s="31"/>
      <c r="Q607" s="28"/>
      <c r="R607" s="28"/>
      <c r="S607" s="28"/>
      <c r="T607" s="28"/>
      <c r="U607" s="29"/>
      <c r="V607" s="32"/>
      <c r="W607" s="33"/>
    </row>
    <row r="608" spans="2:23" x14ac:dyDescent="0.25">
      <c r="B608" s="25"/>
      <c r="C608" s="80">
        <v>1871210815</v>
      </c>
      <c r="D608" s="83" t="s">
        <v>2667</v>
      </c>
      <c r="E608" s="82">
        <v>5</v>
      </c>
      <c r="F608" s="28"/>
      <c r="G608" s="28"/>
      <c r="H608" s="28"/>
      <c r="I608" s="28" t="s">
        <v>1716</v>
      </c>
      <c r="J608" s="27" t="s">
        <v>69</v>
      </c>
      <c r="K608" s="29">
        <v>9176864902</v>
      </c>
      <c r="L608" s="30"/>
      <c r="M608" s="28"/>
      <c r="N608" s="28"/>
      <c r="O608" s="29"/>
      <c r="P608" s="31"/>
      <c r="Q608" s="28"/>
      <c r="R608" s="28"/>
      <c r="S608" s="28"/>
      <c r="T608" s="28"/>
      <c r="U608" s="29"/>
      <c r="V608" s="32"/>
      <c r="W608" s="33"/>
    </row>
    <row r="609" spans="2:23" x14ac:dyDescent="0.25">
      <c r="B609" s="25"/>
      <c r="C609" s="80">
        <v>1518680172</v>
      </c>
      <c r="D609" s="83" t="s">
        <v>2668</v>
      </c>
      <c r="E609" s="82">
        <v>5</v>
      </c>
      <c r="F609" s="28"/>
      <c r="G609" s="28"/>
      <c r="H609" s="28"/>
      <c r="I609" s="28" t="s">
        <v>1716</v>
      </c>
      <c r="J609" s="27" t="s">
        <v>69</v>
      </c>
      <c r="K609" s="29">
        <v>6318163786</v>
      </c>
      <c r="L609" s="30"/>
      <c r="M609" s="28"/>
      <c r="N609" s="28"/>
      <c r="O609" s="29"/>
      <c r="P609" s="31"/>
      <c r="Q609" s="28"/>
      <c r="R609" s="28"/>
      <c r="S609" s="28"/>
      <c r="T609" s="28"/>
      <c r="U609" s="29"/>
      <c r="V609" s="32"/>
      <c r="W609" s="33"/>
    </row>
    <row r="610" spans="2:23" x14ac:dyDescent="0.25">
      <c r="B610" s="25"/>
      <c r="C610" s="80">
        <v>1912927443</v>
      </c>
      <c r="D610" s="83" t="s">
        <v>2669</v>
      </c>
      <c r="E610" s="82">
        <v>7</v>
      </c>
      <c r="F610" s="28"/>
      <c r="G610" s="28"/>
      <c r="H610" s="28"/>
      <c r="I610" s="28" t="s">
        <v>1704</v>
      </c>
      <c r="J610" s="27" t="s">
        <v>2670</v>
      </c>
      <c r="K610" s="29">
        <v>2126823753</v>
      </c>
      <c r="L610" s="30"/>
      <c r="M610" s="28"/>
      <c r="N610" s="28"/>
      <c r="O610" s="29"/>
      <c r="P610" s="31"/>
      <c r="Q610" s="28"/>
      <c r="R610" s="28"/>
      <c r="S610" s="28"/>
      <c r="T610" s="28"/>
      <c r="U610" s="29"/>
      <c r="V610" s="32"/>
      <c r="W610" s="33"/>
    </row>
    <row r="611" spans="2:23" x14ac:dyDescent="0.25">
      <c r="B611" s="25"/>
      <c r="C611" s="80">
        <v>1548271745</v>
      </c>
      <c r="D611" s="83" t="s">
        <v>2671</v>
      </c>
      <c r="E611" s="82">
        <v>4</v>
      </c>
      <c r="F611" s="28"/>
      <c r="G611" s="28"/>
      <c r="H611" s="28"/>
      <c r="I611" s="28" t="s">
        <v>1704</v>
      </c>
      <c r="J611" s="27" t="s">
        <v>2672</v>
      </c>
      <c r="K611" s="29">
        <v>2124480565</v>
      </c>
      <c r="L611" s="30"/>
      <c r="M611" s="28"/>
      <c r="N611" s="28"/>
      <c r="O611" s="29"/>
      <c r="P611" s="31"/>
      <c r="Q611" s="28"/>
      <c r="R611" s="28"/>
      <c r="S611" s="28"/>
      <c r="T611" s="28"/>
      <c r="U611" s="29"/>
      <c r="V611" s="32"/>
      <c r="W611" s="33"/>
    </row>
    <row r="612" spans="2:23" x14ac:dyDescent="0.25">
      <c r="B612" s="25"/>
      <c r="C612" s="80">
        <v>1871517144</v>
      </c>
      <c r="D612" s="83" t="s">
        <v>2673</v>
      </c>
      <c r="E612" s="82">
        <v>3</v>
      </c>
      <c r="F612" s="28"/>
      <c r="G612" s="28"/>
      <c r="H612" s="28"/>
      <c r="I612" s="28" t="s">
        <v>1704</v>
      </c>
      <c r="J612" s="27" t="s">
        <v>69</v>
      </c>
      <c r="K612" s="29">
        <v>2128895544</v>
      </c>
      <c r="L612" s="30"/>
      <c r="M612" s="28"/>
      <c r="N612" s="28"/>
      <c r="O612" s="29"/>
      <c r="P612" s="31"/>
      <c r="Q612" s="28"/>
      <c r="R612" s="28"/>
      <c r="S612" s="28"/>
      <c r="T612" s="28"/>
      <c r="U612" s="29"/>
      <c r="V612" s="32"/>
      <c r="W612" s="33"/>
    </row>
    <row r="613" spans="2:23" x14ac:dyDescent="0.25">
      <c r="B613" s="25"/>
      <c r="C613" s="80">
        <v>1710970702</v>
      </c>
      <c r="D613" s="83" t="s">
        <v>2674</v>
      </c>
      <c r="E613" s="82">
        <v>6</v>
      </c>
      <c r="F613" s="28"/>
      <c r="G613" s="28"/>
      <c r="H613" s="28"/>
      <c r="I613" s="28" t="s">
        <v>1704</v>
      </c>
      <c r="J613" s="27" t="s">
        <v>2675</v>
      </c>
      <c r="K613" s="29">
        <v>6467542100</v>
      </c>
      <c r="L613" s="30"/>
      <c r="M613" s="28"/>
      <c r="N613" s="28"/>
      <c r="O613" s="29"/>
      <c r="P613" s="31"/>
      <c r="Q613" s="28"/>
      <c r="R613" s="28"/>
      <c r="S613" s="28"/>
      <c r="T613" s="28"/>
      <c r="U613" s="29"/>
      <c r="V613" s="32"/>
      <c r="W613" s="33"/>
    </row>
    <row r="614" spans="2:23" x14ac:dyDescent="0.25">
      <c r="B614" s="25"/>
      <c r="C614" s="80">
        <v>1023093721</v>
      </c>
      <c r="D614" s="83" t="s">
        <v>2676</v>
      </c>
      <c r="E614" s="82">
        <v>3</v>
      </c>
      <c r="F614" s="28"/>
      <c r="G614" s="28"/>
      <c r="H614" s="28"/>
      <c r="I614" s="28" t="s">
        <v>1704</v>
      </c>
      <c r="J614" s="27" t="s">
        <v>2677</v>
      </c>
      <c r="K614" s="29">
        <v>9143376400</v>
      </c>
      <c r="L614" s="30"/>
      <c r="M614" s="28"/>
      <c r="N614" s="28"/>
      <c r="O614" s="29"/>
      <c r="P614" s="31"/>
      <c r="Q614" s="28"/>
      <c r="R614" s="28"/>
      <c r="S614" s="28"/>
      <c r="T614" s="28"/>
      <c r="U614" s="29"/>
      <c r="V614" s="32"/>
      <c r="W614" s="33"/>
    </row>
    <row r="615" spans="2:23" x14ac:dyDescent="0.25">
      <c r="B615" s="25"/>
      <c r="C615" s="80">
        <v>1083700926</v>
      </c>
      <c r="D615" s="83" t="s">
        <v>2678</v>
      </c>
      <c r="E615" s="82">
        <v>6</v>
      </c>
      <c r="F615" s="28"/>
      <c r="G615" s="28"/>
      <c r="H615" s="28"/>
      <c r="I615" s="28" t="s">
        <v>1707</v>
      </c>
      <c r="J615" s="27" t="s">
        <v>2679</v>
      </c>
      <c r="K615" s="29">
        <v>7187790454</v>
      </c>
      <c r="L615" s="30"/>
      <c r="M615" s="28"/>
      <c r="N615" s="28"/>
      <c r="O615" s="29"/>
      <c r="P615" s="31"/>
      <c r="Q615" s="28"/>
      <c r="R615" s="28"/>
      <c r="S615" s="28"/>
      <c r="T615" s="28"/>
      <c r="U615" s="29"/>
      <c r="V615" s="32"/>
      <c r="W615" s="33"/>
    </row>
    <row r="616" spans="2:23" x14ac:dyDescent="0.25">
      <c r="B616" s="25"/>
      <c r="C616" s="80">
        <v>1164599627</v>
      </c>
      <c r="D616" s="83" t="s">
        <v>2680</v>
      </c>
      <c r="E616" s="82">
        <v>4</v>
      </c>
      <c r="F616" s="28"/>
      <c r="G616" s="28"/>
      <c r="H616" s="28"/>
      <c r="I616" s="28" t="s">
        <v>1704</v>
      </c>
      <c r="J616" s="27" t="s">
        <v>2681</v>
      </c>
      <c r="K616" s="29">
        <v>2127940240</v>
      </c>
      <c r="L616" s="30"/>
      <c r="M616" s="28"/>
      <c r="N616" s="28"/>
      <c r="O616" s="29"/>
      <c r="P616" s="31"/>
      <c r="Q616" s="28"/>
      <c r="R616" s="28"/>
      <c r="S616" s="28"/>
      <c r="T616" s="28"/>
      <c r="U616" s="29"/>
      <c r="V616" s="32"/>
      <c r="W616" s="33"/>
    </row>
    <row r="617" spans="2:23" x14ac:dyDescent="0.25">
      <c r="B617" s="25"/>
      <c r="C617" s="80">
        <v>1164421277</v>
      </c>
      <c r="D617" s="83" t="s">
        <v>2682</v>
      </c>
      <c r="E617" s="82">
        <v>3</v>
      </c>
      <c r="F617" s="28"/>
      <c r="G617" s="28"/>
      <c r="H617" s="28"/>
      <c r="I617" s="28" t="s">
        <v>1704</v>
      </c>
      <c r="J617" s="27" t="s">
        <v>2683</v>
      </c>
      <c r="K617" s="29">
        <v>6466604006</v>
      </c>
      <c r="L617" s="30"/>
      <c r="M617" s="28"/>
      <c r="N617" s="28"/>
      <c r="O617" s="29"/>
      <c r="P617" s="31"/>
      <c r="Q617" s="28"/>
      <c r="R617" s="28"/>
      <c r="S617" s="28"/>
      <c r="T617" s="28"/>
      <c r="U617" s="29"/>
      <c r="V617" s="32"/>
      <c r="W617" s="33"/>
    </row>
    <row r="618" spans="2:23" x14ac:dyDescent="0.25">
      <c r="B618" s="25"/>
      <c r="C618" s="80">
        <v>1093739393</v>
      </c>
      <c r="D618" s="83" t="s">
        <v>2684</v>
      </c>
      <c r="E618" s="82">
        <v>3</v>
      </c>
      <c r="F618" s="28"/>
      <c r="G618" s="28"/>
      <c r="H618" s="28"/>
      <c r="I618" s="28" t="s">
        <v>1704</v>
      </c>
      <c r="J618" s="27" t="s">
        <v>2685</v>
      </c>
      <c r="K618" s="29">
        <v>2128895544</v>
      </c>
      <c r="L618" s="30"/>
      <c r="M618" s="28"/>
      <c r="N618" s="28"/>
      <c r="O618" s="29"/>
      <c r="P618" s="31"/>
      <c r="Q618" s="28"/>
      <c r="R618" s="28"/>
      <c r="S618" s="28"/>
      <c r="T618" s="28"/>
      <c r="U618" s="29"/>
      <c r="V618" s="32"/>
      <c r="W618" s="33"/>
    </row>
    <row r="619" spans="2:23" x14ac:dyDescent="0.25">
      <c r="B619" s="25"/>
      <c r="C619" s="80">
        <v>1841327152</v>
      </c>
      <c r="D619" s="83" t="s">
        <v>2686</v>
      </c>
      <c r="E619" s="82">
        <v>8</v>
      </c>
      <c r="F619" s="28"/>
      <c r="G619" s="28"/>
      <c r="H619" s="28"/>
      <c r="I619" s="28" t="s">
        <v>1716</v>
      </c>
      <c r="J619" s="27" t="s">
        <v>2687</v>
      </c>
      <c r="K619" s="29">
        <v>2122633643</v>
      </c>
      <c r="L619" s="30"/>
      <c r="M619" s="28"/>
      <c r="N619" s="28"/>
      <c r="O619" s="29"/>
      <c r="P619" s="31"/>
      <c r="Q619" s="28"/>
      <c r="R619" s="28"/>
      <c r="S619" s="28"/>
      <c r="T619" s="28"/>
      <c r="U619" s="29"/>
      <c r="V619" s="32"/>
      <c r="W619" s="33"/>
    </row>
    <row r="620" spans="2:23" x14ac:dyDescent="0.25">
      <c r="B620" s="25"/>
      <c r="C620" s="80">
        <v>1518164540</v>
      </c>
      <c r="D620" s="83" t="s">
        <v>2688</v>
      </c>
      <c r="E620" s="82">
        <v>3</v>
      </c>
      <c r="F620" s="28"/>
      <c r="G620" s="28"/>
      <c r="H620" s="28"/>
      <c r="I620" s="28" t="s">
        <v>1737</v>
      </c>
      <c r="J620" s="27" t="s">
        <v>2689</v>
      </c>
      <c r="K620" s="29">
        <v>6469625483</v>
      </c>
      <c r="L620" s="30"/>
      <c r="M620" s="28"/>
      <c r="N620" s="28"/>
      <c r="O620" s="29"/>
      <c r="P620" s="31"/>
      <c r="Q620" s="28"/>
      <c r="R620" s="28"/>
      <c r="S620" s="28"/>
      <c r="T620" s="28"/>
      <c r="U620" s="29"/>
      <c r="V620" s="32"/>
      <c r="W620" s="33"/>
    </row>
    <row r="621" spans="2:23" x14ac:dyDescent="0.25">
      <c r="B621" s="25"/>
      <c r="C621" s="80">
        <v>1437504917</v>
      </c>
      <c r="D621" s="83" t="s">
        <v>2690</v>
      </c>
      <c r="E621" s="82">
        <v>3</v>
      </c>
      <c r="F621" s="28"/>
      <c r="G621" s="28"/>
      <c r="H621" s="28"/>
      <c r="I621" s="28" t="s">
        <v>1704</v>
      </c>
      <c r="J621" s="27" t="s">
        <v>2691</v>
      </c>
      <c r="K621" s="29">
        <v>6176430596</v>
      </c>
      <c r="L621" s="30"/>
      <c r="M621" s="28"/>
      <c r="N621" s="28"/>
      <c r="O621" s="29"/>
      <c r="P621" s="31"/>
      <c r="Q621" s="28"/>
      <c r="R621" s="28"/>
      <c r="S621" s="28"/>
      <c r="T621" s="28"/>
      <c r="U621" s="29"/>
      <c r="V621" s="32"/>
      <c r="W621" s="33"/>
    </row>
    <row r="622" spans="2:23" x14ac:dyDescent="0.25">
      <c r="B622" s="25"/>
      <c r="C622" s="80">
        <v>1013434927</v>
      </c>
      <c r="D622" s="83" t="s">
        <v>2692</v>
      </c>
      <c r="E622" s="82">
        <v>6</v>
      </c>
      <c r="F622" s="28"/>
      <c r="G622" s="28"/>
      <c r="H622" s="28"/>
      <c r="I622" s="28" t="s">
        <v>1716</v>
      </c>
      <c r="J622" s="27" t="s">
        <v>69</v>
      </c>
      <c r="K622" s="29">
        <v>9085222000</v>
      </c>
      <c r="L622" s="30"/>
      <c r="M622" s="28"/>
      <c r="N622" s="28"/>
      <c r="O622" s="29"/>
      <c r="P622" s="31"/>
      <c r="Q622" s="28"/>
      <c r="R622" s="28"/>
      <c r="S622" s="28"/>
      <c r="T622" s="28"/>
      <c r="U622" s="29"/>
      <c r="V622" s="32"/>
      <c r="W622" s="33"/>
    </row>
    <row r="623" spans="2:23" x14ac:dyDescent="0.25">
      <c r="B623" s="25"/>
      <c r="C623" s="80">
        <v>1114136967</v>
      </c>
      <c r="D623" s="83" t="s">
        <v>2693</v>
      </c>
      <c r="E623" s="82">
        <v>3</v>
      </c>
      <c r="F623" s="28"/>
      <c r="G623" s="28"/>
      <c r="H623" s="28"/>
      <c r="I623" s="28" t="s">
        <v>1737</v>
      </c>
      <c r="J623" s="27" t="s">
        <v>2694</v>
      </c>
      <c r="K623" s="29">
        <v>2123050914</v>
      </c>
      <c r="L623" s="30"/>
      <c r="M623" s="28"/>
      <c r="N623" s="28"/>
      <c r="O623" s="29"/>
      <c r="P623" s="31"/>
      <c r="Q623" s="28"/>
      <c r="R623" s="28"/>
      <c r="S623" s="28"/>
      <c r="T623" s="28"/>
      <c r="U623" s="29"/>
      <c r="V623" s="32"/>
      <c r="W623" s="33"/>
    </row>
    <row r="624" spans="2:23" x14ac:dyDescent="0.25">
      <c r="B624" s="25"/>
      <c r="C624" s="80">
        <v>1396720256</v>
      </c>
      <c r="D624" s="83" t="s">
        <v>2695</v>
      </c>
      <c r="E624" s="82">
        <v>9</v>
      </c>
      <c r="F624" s="28"/>
      <c r="G624" s="28"/>
      <c r="H624" s="28"/>
      <c r="I624" s="28" t="s">
        <v>1704</v>
      </c>
      <c r="J624" s="27" t="s">
        <v>2696</v>
      </c>
      <c r="K624" s="29">
        <v>2124204751</v>
      </c>
      <c r="L624" s="30"/>
      <c r="M624" s="28"/>
      <c r="N624" s="28"/>
      <c r="O624" s="29"/>
      <c r="P624" s="31"/>
      <c r="Q624" s="28"/>
      <c r="R624" s="28"/>
      <c r="S624" s="28"/>
      <c r="T624" s="28"/>
      <c r="U624" s="29"/>
      <c r="V624" s="32"/>
      <c r="W624" s="33"/>
    </row>
    <row r="625" spans="2:23" x14ac:dyDescent="0.25">
      <c r="B625" s="25"/>
      <c r="C625" s="80">
        <v>1396782629</v>
      </c>
      <c r="D625" s="83" t="s">
        <v>2697</v>
      </c>
      <c r="E625" s="82">
        <v>2</v>
      </c>
      <c r="F625" s="28"/>
      <c r="G625" s="28"/>
      <c r="H625" s="28"/>
      <c r="I625" s="28" t="s">
        <v>1737</v>
      </c>
      <c r="J625" s="27" t="s">
        <v>2698</v>
      </c>
      <c r="K625" s="29">
        <v>6469625483</v>
      </c>
      <c r="L625" s="30"/>
      <c r="M625" s="28"/>
      <c r="N625" s="28"/>
      <c r="O625" s="29"/>
      <c r="P625" s="31"/>
      <c r="Q625" s="28"/>
      <c r="R625" s="28"/>
      <c r="S625" s="28"/>
      <c r="T625" s="28"/>
      <c r="U625" s="29"/>
      <c r="V625" s="32"/>
      <c r="W625" s="33"/>
    </row>
    <row r="626" spans="2:23" x14ac:dyDescent="0.25">
      <c r="B626" s="25"/>
      <c r="C626" s="80">
        <v>1821167453</v>
      </c>
      <c r="D626" s="83" t="s">
        <v>2699</v>
      </c>
      <c r="E626" s="82">
        <v>3</v>
      </c>
      <c r="F626" s="28"/>
      <c r="G626" s="28"/>
      <c r="H626" s="28"/>
      <c r="I626" s="28" t="s">
        <v>1704</v>
      </c>
      <c r="J626" s="27" t="s">
        <v>69</v>
      </c>
      <c r="K626" s="29">
        <v>4349242959</v>
      </c>
      <c r="L626" s="30"/>
      <c r="M626" s="28"/>
      <c r="N626" s="28"/>
      <c r="O626" s="29"/>
      <c r="P626" s="31"/>
      <c r="Q626" s="28"/>
      <c r="R626" s="28"/>
      <c r="S626" s="28"/>
      <c r="T626" s="28"/>
      <c r="U626" s="29"/>
      <c r="V626" s="32"/>
      <c r="W626" s="33"/>
    </row>
    <row r="627" spans="2:23" x14ac:dyDescent="0.25">
      <c r="B627" s="25"/>
      <c r="C627" s="80">
        <v>1851488936</v>
      </c>
      <c r="D627" s="83" t="s">
        <v>2700</v>
      </c>
      <c r="E627" s="82">
        <v>0</v>
      </c>
      <c r="F627" s="28"/>
      <c r="G627" s="28"/>
      <c r="H627" s="28"/>
      <c r="I627" s="28" t="s">
        <v>1704</v>
      </c>
      <c r="J627" s="27" t="s">
        <v>2701</v>
      </c>
      <c r="K627" s="29">
        <v>2122630474</v>
      </c>
      <c r="L627" s="30"/>
      <c r="M627" s="28"/>
      <c r="N627" s="28"/>
      <c r="O627" s="29"/>
      <c r="P627" s="31"/>
      <c r="Q627" s="28"/>
      <c r="R627" s="28"/>
      <c r="S627" s="28"/>
      <c r="T627" s="28"/>
      <c r="U627" s="29"/>
      <c r="V627" s="32"/>
      <c r="W627" s="33"/>
    </row>
    <row r="628" spans="2:23" x14ac:dyDescent="0.25">
      <c r="B628" s="25"/>
      <c r="C628" s="80">
        <v>1376583930</v>
      </c>
      <c r="D628" s="83" t="s">
        <v>2702</v>
      </c>
      <c r="E628" s="82">
        <v>4</v>
      </c>
      <c r="F628" s="28"/>
      <c r="G628" s="28"/>
      <c r="H628" s="28"/>
      <c r="I628" s="28" t="s">
        <v>1737</v>
      </c>
      <c r="J628" s="27" t="s">
        <v>2703</v>
      </c>
      <c r="K628" s="29">
        <v>2123050914</v>
      </c>
      <c r="L628" s="30"/>
      <c r="M628" s="28"/>
      <c r="N628" s="28"/>
      <c r="O628" s="29"/>
      <c r="P628" s="31"/>
      <c r="Q628" s="28"/>
      <c r="R628" s="28"/>
      <c r="S628" s="28"/>
      <c r="T628" s="28"/>
      <c r="U628" s="29"/>
      <c r="V628" s="32"/>
      <c r="W628" s="33"/>
    </row>
    <row r="629" spans="2:23" x14ac:dyDescent="0.25">
      <c r="B629" s="25"/>
      <c r="C629" s="80">
        <v>1881899615</v>
      </c>
      <c r="D629" s="83" t="s">
        <v>2704</v>
      </c>
      <c r="E629" s="82">
        <v>6</v>
      </c>
      <c r="F629" s="28"/>
      <c r="G629" s="28"/>
      <c r="H629" s="28"/>
      <c r="I629" s="28" t="s">
        <v>1737</v>
      </c>
      <c r="J629" s="27" t="s">
        <v>2705</v>
      </c>
      <c r="K629" s="29">
        <v>2125624141</v>
      </c>
      <c r="L629" s="30"/>
      <c r="M629" s="28"/>
      <c r="N629" s="28"/>
      <c r="O629" s="29"/>
      <c r="P629" s="31"/>
      <c r="Q629" s="28"/>
      <c r="R629" s="28"/>
      <c r="S629" s="28"/>
      <c r="T629" s="28"/>
      <c r="U629" s="29"/>
      <c r="V629" s="32"/>
      <c r="W629" s="33"/>
    </row>
    <row r="630" spans="2:23" x14ac:dyDescent="0.25">
      <c r="B630" s="25"/>
      <c r="C630" s="80">
        <v>1619027364</v>
      </c>
      <c r="D630" s="83" t="s">
        <v>2706</v>
      </c>
      <c r="E630" s="82">
        <v>5</v>
      </c>
      <c r="F630" s="28"/>
      <c r="G630" s="28"/>
      <c r="H630" s="28"/>
      <c r="I630" s="28" t="s">
        <v>1704</v>
      </c>
      <c r="J630" s="27" t="s">
        <v>2707</v>
      </c>
      <c r="K630" s="29">
        <v>7182390115</v>
      </c>
      <c r="L630" s="30"/>
      <c r="M630" s="28"/>
      <c r="N630" s="28"/>
      <c r="O630" s="29"/>
      <c r="P630" s="31"/>
      <c r="Q630" s="28"/>
      <c r="R630" s="28"/>
      <c r="S630" s="28"/>
      <c r="T630" s="28"/>
      <c r="U630" s="29"/>
      <c r="V630" s="32"/>
      <c r="W630" s="33"/>
    </row>
    <row r="631" spans="2:23" x14ac:dyDescent="0.25">
      <c r="B631" s="25"/>
      <c r="C631" s="80">
        <v>1770634941</v>
      </c>
      <c r="D631" s="83" t="s">
        <v>2708</v>
      </c>
      <c r="E631" s="82">
        <v>6</v>
      </c>
      <c r="F631" s="28"/>
      <c r="G631" s="28"/>
      <c r="H631" s="28"/>
      <c r="I631" s="28" t="s">
        <v>1704</v>
      </c>
      <c r="J631" s="27" t="s">
        <v>2709</v>
      </c>
      <c r="K631" s="29">
        <v>2122633643</v>
      </c>
      <c r="L631" s="30"/>
      <c r="M631" s="28"/>
      <c r="N631" s="28"/>
      <c r="O631" s="29"/>
      <c r="P631" s="31"/>
      <c r="Q631" s="28"/>
      <c r="R631" s="28"/>
      <c r="S631" s="28"/>
      <c r="T631" s="28"/>
      <c r="U631" s="29"/>
      <c r="V631" s="32"/>
      <c r="W631" s="33"/>
    </row>
    <row r="632" spans="2:23" x14ac:dyDescent="0.25">
      <c r="B632" s="25"/>
      <c r="C632" s="80">
        <v>1164463444</v>
      </c>
      <c r="D632" s="83" t="s">
        <v>2710</v>
      </c>
      <c r="E632" s="82">
        <v>8</v>
      </c>
      <c r="F632" s="28"/>
      <c r="G632" s="28"/>
      <c r="H632" s="28"/>
      <c r="I632" s="28" t="s">
        <v>1716</v>
      </c>
      <c r="J632" s="27" t="s">
        <v>2711</v>
      </c>
      <c r="K632" s="29">
        <v>2123050914</v>
      </c>
      <c r="L632" s="30"/>
      <c r="M632" s="28"/>
      <c r="N632" s="28"/>
      <c r="O632" s="29"/>
      <c r="P632" s="31"/>
      <c r="Q632" s="28"/>
      <c r="R632" s="28"/>
      <c r="S632" s="28"/>
      <c r="T632" s="28"/>
      <c r="U632" s="29"/>
      <c r="V632" s="32"/>
      <c r="W632" s="33"/>
    </row>
    <row r="633" spans="2:23" x14ac:dyDescent="0.25">
      <c r="B633" s="25"/>
      <c r="C633" s="80">
        <v>1831306208</v>
      </c>
      <c r="D633" s="83" t="s">
        <v>2712</v>
      </c>
      <c r="E633" s="82">
        <v>8</v>
      </c>
      <c r="F633" s="28"/>
      <c r="G633" s="28"/>
      <c r="H633" s="28"/>
      <c r="I633" s="28" t="s">
        <v>1769</v>
      </c>
      <c r="J633" s="27" t="s">
        <v>69</v>
      </c>
      <c r="K633" s="29">
        <v>2125625920</v>
      </c>
      <c r="L633" s="30"/>
      <c r="M633" s="28"/>
      <c r="N633" s="28"/>
      <c r="O633" s="29"/>
      <c r="P633" s="31"/>
      <c r="Q633" s="28"/>
      <c r="R633" s="28"/>
      <c r="S633" s="28"/>
      <c r="T633" s="28"/>
      <c r="U633" s="29"/>
      <c r="V633" s="32"/>
      <c r="W633" s="33"/>
    </row>
    <row r="634" spans="2:23" x14ac:dyDescent="0.25">
      <c r="B634" s="25"/>
      <c r="C634" s="80">
        <v>1386886927</v>
      </c>
      <c r="D634" s="83" t="s">
        <v>2713</v>
      </c>
      <c r="E634" s="82">
        <v>6</v>
      </c>
      <c r="F634" s="28"/>
      <c r="G634" s="28"/>
      <c r="H634" s="28"/>
      <c r="I634" s="28" t="s">
        <v>1737</v>
      </c>
      <c r="J634" s="27" t="s">
        <v>2714</v>
      </c>
      <c r="K634" s="29">
        <v>6469624000</v>
      </c>
      <c r="L634" s="30"/>
      <c r="M634" s="28"/>
      <c r="N634" s="28"/>
      <c r="O634" s="29"/>
      <c r="P634" s="31"/>
      <c r="Q634" s="28"/>
      <c r="R634" s="28"/>
      <c r="S634" s="28"/>
      <c r="T634" s="28"/>
      <c r="U634" s="29"/>
      <c r="V634" s="32"/>
      <c r="W634" s="33"/>
    </row>
    <row r="635" spans="2:23" x14ac:dyDescent="0.25">
      <c r="B635" s="25"/>
      <c r="C635" s="80">
        <v>1831269794</v>
      </c>
      <c r="D635" s="83" t="s">
        <v>2715</v>
      </c>
      <c r="E635" s="82">
        <v>9</v>
      </c>
      <c r="F635" s="28"/>
      <c r="G635" s="28"/>
      <c r="H635" s="28"/>
      <c r="I635" s="28" t="s">
        <v>1716</v>
      </c>
      <c r="J635" s="27" t="s">
        <v>2716</v>
      </c>
      <c r="K635" s="29">
        <v>5519962000</v>
      </c>
      <c r="L635" s="30"/>
      <c r="M635" s="28"/>
      <c r="N635" s="28"/>
      <c r="O635" s="29"/>
      <c r="P635" s="31"/>
      <c r="Q635" s="28"/>
      <c r="R635" s="28"/>
      <c r="S635" s="28"/>
      <c r="T635" s="28"/>
      <c r="U635" s="29"/>
      <c r="V635" s="32"/>
      <c r="W635" s="33"/>
    </row>
    <row r="636" spans="2:23" x14ac:dyDescent="0.25">
      <c r="B636" s="25"/>
      <c r="C636" s="80">
        <v>1730292772</v>
      </c>
      <c r="D636" s="83" t="s">
        <v>2717</v>
      </c>
      <c r="E636" s="82">
        <v>-99</v>
      </c>
      <c r="F636" s="28"/>
      <c r="G636" s="28"/>
      <c r="H636" s="28"/>
      <c r="I636" s="28" t="s">
        <v>1704</v>
      </c>
      <c r="J636" s="27" t="s">
        <v>69</v>
      </c>
      <c r="K636" s="29">
        <v>2125679580</v>
      </c>
      <c r="L636" s="30"/>
      <c r="M636" s="28"/>
      <c r="N636" s="28"/>
      <c r="O636" s="29"/>
      <c r="P636" s="31"/>
      <c r="Q636" s="28"/>
      <c r="R636" s="28"/>
      <c r="S636" s="28"/>
      <c r="T636" s="28"/>
      <c r="U636" s="29"/>
      <c r="V636" s="32"/>
      <c r="W636" s="33"/>
    </row>
    <row r="637" spans="2:23" x14ac:dyDescent="0.25">
      <c r="B637" s="25"/>
      <c r="C637" s="80">
        <v>1336180629</v>
      </c>
      <c r="D637" s="83" t="s">
        <v>2718</v>
      </c>
      <c r="E637" s="82">
        <v>7</v>
      </c>
      <c r="F637" s="28"/>
      <c r="G637" s="28"/>
      <c r="H637" s="28"/>
      <c r="I637" s="28" t="s">
        <v>1716</v>
      </c>
      <c r="J637" s="27" t="s">
        <v>2719</v>
      </c>
      <c r="K637" s="29">
        <v>2123050914</v>
      </c>
      <c r="L637" s="30"/>
      <c r="M637" s="28"/>
      <c r="N637" s="28"/>
      <c r="O637" s="29"/>
      <c r="P637" s="31"/>
      <c r="Q637" s="28"/>
      <c r="R637" s="28"/>
      <c r="S637" s="28"/>
      <c r="T637" s="28"/>
      <c r="U637" s="29"/>
      <c r="V637" s="32"/>
      <c r="W637" s="33"/>
    </row>
    <row r="638" spans="2:23" x14ac:dyDescent="0.25">
      <c r="B638" s="25"/>
      <c r="C638" s="80">
        <v>1790865012</v>
      </c>
      <c r="D638" s="83" t="s">
        <v>2720</v>
      </c>
      <c r="E638" s="82">
        <v>5</v>
      </c>
      <c r="F638" s="28"/>
      <c r="G638" s="28"/>
      <c r="H638" s="28"/>
      <c r="I638" s="28" t="s">
        <v>1704</v>
      </c>
      <c r="J638" s="27" t="s">
        <v>2721</v>
      </c>
      <c r="K638" s="29">
        <v>2123055287</v>
      </c>
      <c r="L638" s="30"/>
      <c r="M638" s="28"/>
      <c r="N638" s="28"/>
      <c r="O638" s="29"/>
      <c r="P638" s="31"/>
      <c r="Q638" s="28"/>
      <c r="R638" s="28"/>
      <c r="S638" s="28"/>
      <c r="T638" s="28"/>
      <c r="U638" s="29"/>
      <c r="V638" s="32"/>
      <c r="W638" s="33"/>
    </row>
    <row r="639" spans="2:23" x14ac:dyDescent="0.25">
      <c r="B639" s="25"/>
      <c r="C639" s="80">
        <v>1780608422</v>
      </c>
      <c r="D639" s="83" t="s">
        <v>2722</v>
      </c>
      <c r="E639" s="82">
        <v>6</v>
      </c>
      <c r="F639" s="28"/>
      <c r="G639" s="28"/>
      <c r="H639" s="28"/>
      <c r="I639" s="28" t="s">
        <v>1737</v>
      </c>
      <c r="J639" s="27" t="s">
        <v>2723</v>
      </c>
      <c r="K639" s="29">
        <v>2128895544</v>
      </c>
      <c r="L639" s="30"/>
      <c r="M639" s="28"/>
      <c r="N639" s="28"/>
      <c r="O639" s="29"/>
      <c r="P639" s="31"/>
      <c r="Q639" s="28"/>
      <c r="R639" s="28"/>
      <c r="S639" s="28"/>
      <c r="T639" s="28"/>
      <c r="U639" s="29"/>
      <c r="V639" s="32"/>
      <c r="W639" s="33"/>
    </row>
    <row r="640" spans="2:23" x14ac:dyDescent="0.25">
      <c r="B640" s="25"/>
      <c r="C640" s="80">
        <v>1861882276</v>
      </c>
      <c r="D640" s="83" t="s">
        <v>2724</v>
      </c>
      <c r="E640" s="82">
        <v>6</v>
      </c>
      <c r="F640" s="28"/>
      <c r="G640" s="28"/>
      <c r="H640" s="28"/>
      <c r="I640" s="28" t="s">
        <v>1704</v>
      </c>
      <c r="J640" s="27" t="s">
        <v>2725</v>
      </c>
      <c r="K640" s="29">
        <v>2122635506</v>
      </c>
      <c r="L640" s="30"/>
      <c r="M640" s="28"/>
      <c r="N640" s="28"/>
      <c r="O640" s="29"/>
      <c r="P640" s="31"/>
      <c r="Q640" s="28"/>
      <c r="R640" s="28"/>
      <c r="S640" s="28"/>
      <c r="T640" s="28"/>
      <c r="U640" s="29"/>
      <c r="V640" s="32"/>
      <c r="W640" s="33"/>
    </row>
    <row r="641" spans="2:23" x14ac:dyDescent="0.25">
      <c r="B641" s="25"/>
      <c r="C641" s="80">
        <v>1841752920</v>
      </c>
      <c r="D641" s="83" t="s">
        <v>2726</v>
      </c>
      <c r="E641" s="82">
        <v>2</v>
      </c>
      <c r="F641" s="28"/>
      <c r="G641" s="28"/>
      <c r="H641" s="28"/>
      <c r="I641" s="28" t="s">
        <v>1704</v>
      </c>
      <c r="J641" s="27" t="s">
        <v>69</v>
      </c>
      <c r="K641" s="29">
        <v>2123056262</v>
      </c>
      <c r="L641" s="30"/>
      <c r="M641" s="28"/>
      <c r="N641" s="28"/>
      <c r="O641" s="29"/>
      <c r="P641" s="31"/>
      <c r="Q641" s="28"/>
      <c r="R641" s="28"/>
      <c r="S641" s="28"/>
      <c r="T641" s="28"/>
      <c r="U641" s="29"/>
      <c r="V641" s="32"/>
      <c r="W641" s="33"/>
    </row>
    <row r="642" spans="2:23" x14ac:dyDescent="0.25">
      <c r="B642" s="25"/>
      <c r="C642" s="80">
        <v>1386285898</v>
      </c>
      <c r="D642" s="83" t="s">
        <v>2727</v>
      </c>
      <c r="E642" s="82">
        <v>7</v>
      </c>
      <c r="F642" s="28"/>
      <c r="G642" s="28"/>
      <c r="H642" s="28"/>
      <c r="I642" s="28" t="s">
        <v>1716</v>
      </c>
      <c r="J642" s="27" t="s">
        <v>2728</v>
      </c>
      <c r="K642" s="29">
        <v>2122638134</v>
      </c>
      <c r="L642" s="30"/>
      <c r="M642" s="28"/>
      <c r="N642" s="28"/>
      <c r="O642" s="29"/>
      <c r="P642" s="31"/>
      <c r="Q642" s="28"/>
      <c r="R642" s="28"/>
      <c r="S642" s="28"/>
      <c r="T642" s="28"/>
      <c r="U642" s="29"/>
      <c r="V642" s="32"/>
      <c r="W642" s="33"/>
    </row>
    <row r="643" spans="2:23" x14ac:dyDescent="0.25">
      <c r="B643" s="25"/>
      <c r="C643" s="80">
        <v>1437629938</v>
      </c>
      <c r="D643" s="83" t="s">
        <v>2729</v>
      </c>
      <c r="E643" s="82">
        <v>7</v>
      </c>
      <c r="F643" s="28"/>
      <c r="G643" s="28"/>
      <c r="H643" s="28"/>
      <c r="I643" s="28" t="s">
        <v>1716</v>
      </c>
      <c r="J643" s="27" t="s">
        <v>2730</v>
      </c>
      <c r="K643" s="29">
        <v>7189207303</v>
      </c>
      <c r="L643" s="30"/>
      <c r="M643" s="28"/>
      <c r="N643" s="28"/>
      <c r="O643" s="29"/>
      <c r="P643" s="31"/>
      <c r="Q643" s="28"/>
      <c r="R643" s="28"/>
      <c r="S643" s="28"/>
      <c r="T643" s="28"/>
      <c r="U643" s="29"/>
      <c r="V643" s="32"/>
      <c r="W643" s="33"/>
    </row>
    <row r="644" spans="2:23" x14ac:dyDescent="0.25">
      <c r="B644" s="25"/>
      <c r="C644" s="80">
        <v>1528327707</v>
      </c>
      <c r="D644" s="83" t="s">
        <v>2731</v>
      </c>
      <c r="E644" s="82">
        <v>5</v>
      </c>
      <c r="F644" s="28"/>
      <c r="G644" s="28"/>
      <c r="H644" s="28"/>
      <c r="I644" s="28" t="s">
        <v>1716</v>
      </c>
      <c r="J644" s="27" t="s">
        <v>2732</v>
      </c>
      <c r="K644" s="29">
        <v>2129412188</v>
      </c>
      <c r="L644" s="30"/>
      <c r="M644" s="28"/>
      <c r="N644" s="28"/>
      <c r="O644" s="29"/>
      <c r="P644" s="31"/>
      <c r="Q644" s="28"/>
      <c r="R644" s="28"/>
      <c r="S644" s="28"/>
      <c r="T644" s="28"/>
      <c r="U644" s="29"/>
      <c r="V644" s="32"/>
      <c r="W644" s="33"/>
    </row>
    <row r="645" spans="2:23" x14ac:dyDescent="0.25">
      <c r="B645" s="25"/>
      <c r="C645" s="80">
        <v>1801375787</v>
      </c>
      <c r="D645" s="83" t="s">
        <v>2733</v>
      </c>
      <c r="E645" s="82">
        <v>5</v>
      </c>
      <c r="F645" s="28"/>
      <c r="G645" s="28"/>
      <c r="H645" s="28"/>
      <c r="I645" s="28" t="s">
        <v>1716</v>
      </c>
      <c r="J645" s="27" t="s">
        <v>69</v>
      </c>
      <c r="K645" s="29">
        <v>2124204015</v>
      </c>
      <c r="L645" s="30"/>
      <c r="M645" s="28"/>
      <c r="N645" s="28"/>
      <c r="O645" s="29"/>
      <c r="P645" s="31"/>
      <c r="Q645" s="28"/>
      <c r="R645" s="28"/>
      <c r="S645" s="28"/>
      <c r="T645" s="28"/>
      <c r="U645" s="29"/>
      <c r="V645" s="32"/>
      <c r="W645" s="33"/>
    </row>
    <row r="646" spans="2:23" x14ac:dyDescent="0.25">
      <c r="B646" s="25"/>
      <c r="C646" s="80">
        <v>1144712688</v>
      </c>
      <c r="D646" s="83" t="s">
        <v>2734</v>
      </c>
      <c r="E646" s="82">
        <v>1</v>
      </c>
      <c r="F646" s="28"/>
      <c r="G646" s="28"/>
      <c r="H646" s="28"/>
      <c r="I646" s="28" t="s">
        <v>1704</v>
      </c>
      <c r="J646" s="27" t="s">
        <v>69</v>
      </c>
      <c r="K646" s="29">
        <v>6176365000</v>
      </c>
      <c r="L646" s="30"/>
      <c r="M646" s="28"/>
      <c r="N646" s="28"/>
      <c r="O646" s="29"/>
      <c r="P646" s="31"/>
      <c r="Q646" s="28"/>
      <c r="R646" s="28"/>
      <c r="S646" s="28"/>
      <c r="T646" s="28"/>
      <c r="U646" s="29"/>
      <c r="V646" s="32"/>
      <c r="W646" s="33"/>
    </row>
    <row r="647" spans="2:23" x14ac:dyDescent="0.25">
      <c r="B647" s="25"/>
      <c r="C647" s="80">
        <v>1740766484</v>
      </c>
      <c r="D647" s="83" t="s">
        <v>2735</v>
      </c>
      <c r="E647" s="82">
        <v>0</v>
      </c>
      <c r="F647" s="28"/>
      <c r="G647" s="28"/>
      <c r="H647" s="28"/>
      <c r="I647" s="28" t="s">
        <v>1716</v>
      </c>
      <c r="J647" s="27" t="s">
        <v>69</v>
      </c>
      <c r="K647" s="29">
        <v>3477708009</v>
      </c>
      <c r="L647" s="30"/>
      <c r="M647" s="28"/>
      <c r="N647" s="28"/>
      <c r="O647" s="29"/>
      <c r="P647" s="31"/>
      <c r="Q647" s="28"/>
      <c r="R647" s="28"/>
      <c r="S647" s="28"/>
      <c r="T647" s="28"/>
      <c r="U647" s="29"/>
      <c r="V647" s="32"/>
      <c r="W647" s="33"/>
    </row>
    <row r="648" spans="2:23" x14ac:dyDescent="0.25">
      <c r="B648" s="25"/>
      <c r="C648" s="80">
        <v>1295224509</v>
      </c>
      <c r="D648" s="83" t="s">
        <v>2736</v>
      </c>
      <c r="E648" s="82">
        <v>5</v>
      </c>
      <c r="F648" s="28"/>
      <c r="G648" s="28"/>
      <c r="H648" s="28"/>
      <c r="I648" s="28" t="s">
        <v>1716</v>
      </c>
      <c r="J648" s="27" t="s">
        <v>69</v>
      </c>
      <c r="K648" s="29">
        <v>2126800528</v>
      </c>
      <c r="L648" s="30"/>
      <c r="M648" s="28"/>
      <c r="N648" s="28"/>
      <c r="O648" s="29"/>
      <c r="P648" s="31"/>
      <c r="Q648" s="28"/>
      <c r="R648" s="28"/>
      <c r="S648" s="28"/>
      <c r="T648" s="28"/>
      <c r="U648" s="29"/>
      <c r="V648" s="32"/>
      <c r="W648" s="33"/>
    </row>
    <row r="649" spans="2:23" x14ac:dyDescent="0.25">
      <c r="B649" s="25"/>
      <c r="C649" s="80">
        <v>1912448846</v>
      </c>
      <c r="D649" s="83" t="s">
        <v>2737</v>
      </c>
      <c r="E649" s="82">
        <v>9</v>
      </c>
      <c r="F649" s="28"/>
      <c r="G649" s="28"/>
      <c r="H649" s="28"/>
      <c r="I649" s="28" t="s">
        <v>1716</v>
      </c>
      <c r="J649" s="27" t="s">
        <v>2738</v>
      </c>
      <c r="K649" s="29">
        <v>6469625384</v>
      </c>
      <c r="L649" s="30"/>
      <c r="M649" s="28"/>
      <c r="N649" s="28"/>
      <c r="O649" s="29"/>
      <c r="P649" s="31"/>
      <c r="Q649" s="28"/>
      <c r="R649" s="28"/>
      <c r="S649" s="28"/>
      <c r="T649" s="28"/>
      <c r="U649" s="29"/>
      <c r="V649" s="32"/>
      <c r="W649" s="33"/>
    </row>
    <row r="650" spans="2:23" x14ac:dyDescent="0.25">
      <c r="B650" s="25"/>
      <c r="C650" s="80">
        <v>1306333273</v>
      </c>
      <c r="D650" s="83" t="s">
        <v>2739</v>
      </c>
      <c r="E650" s="82">
        <v>0</v>
      </c>
      <c r="F650" s="28"/>
      <c r="G650" s="28"/>
      <c r="H650" s="28"/>
      <c r="I650" s="28" t="s">
        <v>1719</v>
      </c>
      <c r="J650" s="27" t="s">
        <v>69</v>
      </c>
      <c r="K650" s="29">
        <v>2027413000</v>
      </c>
      <c r="L650" s="30"/>
      <c r="M650" s="28"/>
      <c r="N650" s="28"/>
      <c r="O650" s="29"/>
      <c r="P650" s="31"/>
      <c r="Q650" s="28"/>
      <c r="R650" s="28"/>
      <c r="S650" s="28"/>
      <c r="T650" s="28"/>
      <c r="U650" s="29"/>
      <c r="V650" s="32"/>
      <c r="W650" s="33"/>
    </row>
    <row r="651" spans="2:23" x14ac:dyDescent="0.25">
      <c r="B651" s="25"/>
      <c r="C651" s="80">
        <v>1124518428</v>
      </c>
      <c r="D651" s="83" t="s">
        <v>2740</v>
      </c>
      <c r="E651" s="82">
        <v>-99</v>
      </c>
      <c r="F651" s="28"/>
      <c r="G651" s="28"/>
      <c r="H651" s="28"/>
      <c r="I651" s="28" t="s">
        <v>1704</v>
      </c>
      <c r="J651" s="27" t="s">
        <v>69</v>
      </c>
      <c r="K651" s="29">
        <v>6177246200</v>
      </c>
      <c r="L651" s="30"/>
      <c r="M651" s="28"/>
      <c r="N651" s="28"/>
      <c r="O651" s="29"/>
      <c r="P651" s="31"/>
      <c r="Q651" s="28"/>
      <c r="R651" s="28"/>
      <c r="S651" s="28"/>
      <c r="T651" s="28"/>
      <c r="U651" s="29"/>
      <c r="V651" s="32"/>
      <c r="W651" s="33"/>
    </row>
    <row r="652" spans="2:23" x14ac:dyDescent="0.25">
      <c r="B652" s="25"/>
      <c r="C652" s="80">
        <v>1891234944</v>
      </c>
      <c r="D652" s="83" t="s">
        <v>2741</v>
      </c>
      <c r="E652" s="82">
        <v>6</v>
      </c>
      <c r="F652" s="28"/>
      <c r="G652" s="28"/>
      <c r="H652" s="28"/>
      <c r="I652" s="28" t="s">
        <v>1716</v>
      </c>
      <c r="J652" s="27" t="s">
        <v>2742</v>
      </c>
      <c r="K652" s="29">
        <v>2122417270</v>
      </c>
      <c r="L652" s="30"/>
      <c r="M652" s="28"/>
      <c r="N652" s="28"/>
      <c r="O652" s="29"/>
      <c r="P652" s="31"/>
      <c r="Q652" s="28"/>
      <c r="R652" s="28"/>
      <c r="S652" s="28"/>
      <c r="T652" s="28"/>
      <c r="U652" s="29"/>
      <c r="V652" s="32"/>
      <c r="W652" s="33"/>
    </row>
    <row r="653" spans="2:23" x14ac:dyDescent="0.25">
      <c r="B653" s="25"/>
      <c r="C653" s="80">
        <v>1780983007</v>
      </c>
      <c r="D653" s="83" t="s">
        <v>2743</v>
      </c>
      <c r="E653" s="82">
        <v>3</v>
      </c>
      <c r="F653" s="28"/>
      <c r="G653" s="28"/>
      <c r="H653" s="28"/>
      <c r="I653" s="28" t="s">
        <v>1737</v>
      </c>
      <c r="J653" s="27" t="s">
        <v>69</v>
      </c>
      <c r="K653" s="29">
        <v>4349249999</v>
      </c>
      <c r="L653" s="30"/>
      <c r="M653" s="28"/>
      <c r="N653" s="28"/>
      <c r="O653" s="29"/>
      <c r="P653" s="31"/>
      <c r="Q653" s="28"/>
      <c r="R653" s="28"/>
      <c r="S653" s="28"/>
      <c r="T653" s="28"/>
      <c r="U653" s="29"/>
      <c r="V653" s="32"/>
      <c r="W653" s="33"/>
    </row>
    <row r="654" spans="2:23" x14ac:dyDescent="0.25">
      <c r="B654" s="25"/>
      <c r="C654" s="80">
        <v>1992835581</v>
      </c>
      <c r="D654" s="83" t="s">
        <v>2744</v>
      </c>
      <c r="E654" s="82">
        <v>7</v>
      </c>
      <c r="F654" s="28"/>
      <c r="G654" s="28"/>
      <c r="H654" s="28"/>
      <c r="I654" s="28" t="s">
        <v>1716</v>
      </c>
      <c r="J654" s="27" t="s">
        <v>2745</v>
      </c>
      <c r="K654" s="29">
        <v>2123564765</v>
      </c>
      <c r="L654" s="30"/>
      <c r="M654" s="28"/>
      <c r="N654" s="28"/>
      <c r="O654" s="29"/>
      <c r="P654" s="31"/>
      <c r="Q654" s="28"/>
      <c r="R654" s="28"/>
      <c r="S654" s="28"/>
      <c r="T654" s="28"/>
      <c r="U654" s="29"/>
      <c r="V654" s="32"/>
      <c r="W654" s="33"/>
    </row>
    <row r="655" spans="2:23" x14ac:dyDescent="0.25">
      <c r="B655" s="25"/>
      <c r="C655" s="80">
        <v>1508326349</v>
      </c>
      <c r="D655" s="83" t="s">
        <v>2746</v>
      </c>
      <c r="E655" s="82">
        <v>-99</v>
      </c>
      <c r="F655" s="28"/>
      <c r="G655" s="28"/>
      <c r="H655" s="28"/>
      <c r="I655" s="28" t="s">
        <v>1719</v>
      </c>
      <c r="J655" s="27" t="s">
        <v>69</v>
      </c>
      <c r="K655" s="29">
        <v>3477761425</v>
      </c>
      <c r="L655" s="30"/>
      <c r="M655" s="28"/>
      <c r="N655" s="28"/>
      <c r="O655" s="29"/>
      <c r="P655" s="31"/>
      <c r="Q655" s="28"/>
      <c r="R655" s="28"/>
      <c r="S655" s="28"/>
      <c r="T655" s="28"/>
      <c r="U655" s="29"/>
      <c r="V655" s="32"/>
      <c r="W655" s="33"/>
    </row>
    <row r="656" spans="2:23" x14ac:dyDescent="0.25">
      <c r="B656" s="25"/>
      <c r="C656" s="80">
        <v>1578121430</v>
      </c>
      <c r="D656" s="83" t="s">
        <v>2747</v>
      </c>
      <c r="E656" s="82">
        <v>-99</v>
      </c>
      <c r="F656" s="28"/>
      <c r="G656" s="28"/>
      <c r="H656" s="28"/>
      <c r="I656" s="28" t="s">
        <v>1719</v>
      </c>
      <c r="J656" s="27" t="s">
        <v>69</v>
      </c>
      <c r="K656" s="29">
        <v>9297460707</v>
      </c>
      <c r="L656" s="30"/>
      <c r="M656" s="28"/>
      <c r="N656" s="28"/>
      <c r="O656" s="29"/>
      <c r="P656" s="31"/>
      <c r="Q656" s="28"/>
      <c r="R656" s="28"/>
      <c r="S656" s="28"/>
      <c r="T656" s="28"/>
      <c r="U656" s="29"/>
      <c r="V656" s="32"/>
      <c r="W656" s="33"/>
    </row>
    <row r="657" spans="2:23" x14ac:dyDescent="0.25">
      <c r="B657" s="25"/>
      <c r="C657" s="80">
        <v>1629353180</v>
      </c>
      <c r="D657" s="83" t="s">
        <v>2748</v>
      </c>
      <c r="E657" s="82">
        <v>8</v>
      </c>
      <c r="F657" s="28"/>
      <c r="G657" s="28"/>
      <c r="H657" s="28"/>
      <c r="I657" s="28" t="s">
        <v>1769</v>
      </c>
      <c r="J657" s="27" t="s">
        <v>2749</v>
      </c>
      <c r="K657" s="29">
        <v>2126140039</v>
      </c>
      <c r="L657" s="30"/>
      <c r="M657" s="28"/>
      <c r="N657" s="28"/>
      <c r="O657" s="29"/>
      <c r="P657" s="31"/>
      <c r="Q657" s="28"/>
      <c r="R657" s="28"/>
      <c r="S657" s="28"/>
      <c r="T657" s="28"/>
      <c r="U657" s="29"/>
      <c r="V657" s="32"/>
      <c r="W657" s="33"/>
    </row>
    <row r="658" spans="2:23" x14ac:dyDescent="0.25">
      <c r="B658" s="25"/>
      <c r="C658" s="80">
        <v>1336463082</v>
      </c>
      <c r="D658" s="83" t="s">
        <v>2750</v>
      </c>
      <c r="E658" s="82">
        <v>6</v>
      </c>
      <c r="F658" s="28"/>
      <c r="G658" s="28"/>
      <c r="H658" s="28"/>
      <c r="I658" s="28" t="s">
        <v>1704</v>
      </c>
      <c r="J658" s="27" t="s">
        <v>2751</v>
      </c>
      <c r="K658" s="29">
        <v>2122417270</v>
      </c>
      <c r="L658" s="30"/>
      <c r="M658" s="28"/>
      <c r="N658" s="28"/>
      <c r="O658" s="29"/>
      <c r="P658" s="31"/>
      <c r="Q658" s="28"/>
      <c r="R658" s="28"/>
      <c r="S658" s="28"/>
      <c r="T658" s="28"/>
      <c r="U658" s="29"/>
      <c r="V658" s="32"/>
      <c r="W658" s="33"/>
    </row>
    <row r="659" spans="2:23" x14ac:dyDescent="0.25">
      <c r="B659" s="25"/>
      <c r="C659" s="80">
        <v>1952523268</v>
      </c>
      <c r="D659" s="83" t="s">
        <v>2752</v>
      </c>
      <c r="E659" s="82">
        <v>4</v>
      </c>
      <c r="F659" s="28"/>
      <c r="G659" s="28"/>
      <c r="H659" s="28"/>
      <c r="I659" s="28" t="s">
        <v>1704</v>
      </c>
      <c r="J659" s="27" t="s">
        <v>2753</v>
      </c>
      <c r="K659" s="29">
        <v>6469624040</v>
      </c>
      <c r="L659" s="30"/>
      <c r="M659" s="28"/>
      <c r="N659" s="28"/>
      <c r="O659" s="29"/>
      <c r="P659" s="31"/>
      <c r="Q659" s="28"/>
      <c r="R659" s="28"/>
      <c r="S659" s="28"/>
      <c r="T659" s="28"/>
      <c r="U659" s="29"/>
      <c r="V659" s="32"/>
      <c r="W659" s="33"/>
    </row>
    <row r="660" spans="2:23" x14ac:dyDescent="0.25">
      <c r="B660" s="25"/>
      <c r="C660" s="80">
        <v>1861735722</v>
      </c>
      <c r="D660" s="83" t="s">
        <v>2754</v>
      </c>
      <c r="E660" s="82">
        <v>5</v>
      </c>
      <c r="F660" s="28"/>
      <c r="G660" s="28"/>
      <c r="H660" s="28"/>
      <c r="I660" s="28" t="s">
        <v>1737</v>
      </c>
      <c r="J660" s="27" t="s">
        <v>69</v>
      </c>
      <c r="K660" s="29">
        <v>7182382100</v>
      </c>
      <c r="L660" s="30"/>
      <c r="M660" s="28"/>
      <c r="N660" s="28"/>
      <c r="O660" s="29"/>
      <c r="P660" s="31"/>
      <c r="Q660" s="28"/>
      <c r="R660" s="28"/>
      <c r="S660" s="28"/>
      <c r="T660" s="28"/>
      <c r="U660" s="29"/>
      <c r="V660" s="32"/>
      <c r="W660" s="33"/>
    </row>
    <row r="661" spans="2:23" x14ac:dyDescent="0.25">
      <c r="B661" s="25"/>
      <c r="C661" s="80">
        <v>1235390832</v>
      </c>
      <c r="D661" s="83" t="s">
        <v>2755</v>
      </c>
      <c r="E661" s="82">
        <v>8</v>
      </c>
      <c r="F661" s="28"/>
      <c r="G661" s="28"/>
      <c r="H661" s="28"/>
      <c r="I661" s="28" t="s">
        <v>1737</v>
      </c>
      <c r="J661" s="27" t="s">
        <v>2756</v>
      </c>
      <c r="K661" s="29">
        <v>2129873100</v>
      </c>
      <c r="L661" s="30"/>
      <c r="M661" s="28"/>
      <c r="N661" s="28"/>
      <c r="O661" s="29"/>
      <c r="P661" s="31"/>
      <c r="Q661" s="28"/>
      <c r="R661" s="28"/>
      <c r="S661" s="28"/>
      <c r="T661" s="28"/>
      <c r="U661" s="29"/>
      <c r="V661" s="32"/>
      <c r="W661" s="33"/>
    </row>
    <row r="662" spans="2:23" x14ac:dyDescent="0.25">
      <c r="B662" s="25"/>
      <c r="C662" s="80">
        <v>1245464361</v>
      </c>
      <c r="D662" s="83" t="s">
        <v>2757</v>
      </c>
      <c r="E662" s="82">
        <v>7</v>
      </c>
      <c r="F662" s="28"/>
      <c r="G662" s="28"/>
      <c r="H662" s="28"/>
      <c r="I662" s="28" t="s">
        <v>1737</v>
      </c>
      <c r="J662" s="27" t="s">
        <v>2758</v>
      </c>
      <c r="K662" s="29">
        <v>2122633643</v>
      </c>
      <c r="L662" s="30"/>
      <c r="M662" s="28"/>
      <c r="N662" s="28"/>
      <c r="O662" s="29"/>
      <c r="P662" s="31"/>
      <c r="Q662" s="28"/>
      <c r="R662" s="28"/>
      <c r="S662" s="28"/>
      <c r="T662" s="28"/>
      <c r="U662" s="29"/>
      <c r="V662" s="32"/>
      <c r="W662" s="33"/>
    </row>
    <row r="663" spans="2:23" x14ac:dyDescent="0.25">
      <c r="B663" s="25"/>
      <c r="C663" s="80">
        <v>1295005049</v>
      </c>
      <c r="D663" s="83" t="s">
        <v>2759</v>
      </c>
      <c r="E663" s="82">
        <v>2</v>
      </c>
      <c r="F663" s="28"/>
      <c r="G663" s="28"/>
      <c r="H663" s="28"/>
      <c r="I663" s="28" t="s">
        <v>1719</v>
      </c>
      <c r="J663" s="27" t="s">
        <v>69</v>
      </c>
      <c r="K663" s="29">
        <v>2153681900</v>
      </c>
      <c r="L663" s="30"/>
      <c r="M663" s="28"/>
      <c r="N663" s="28"/>
      <c r="O663" s="29"/>
      <c r="P663" s="31"/>
      <c r="Q663" s="28"/>
      <c r="R663" s="28"/>
      <c r="S663" s="28"/>
      <c r="T663" s="28"/>
      <c r="U663" s="29"/>
      <c r="V663" s="32"/>
      <c r="W663" s="33"/>
    </row>
    <row r="664" spans="2:23" x14ac:dyDescent="0.25">
      <c r="B664" s="25"/>
      <c r="C664" s="80">
        <v>1497016448</v>
      </c>
      <c r="D664" s="83" t="s">
        <v>2760</v>
      </c>
      <c r="E664" s="82">
        <v>4</v>
      </c>
      <c r="F664" s="28"/>
      <c r="G664" s="28"/>
      <c r="H664" s="28"/>
      <c r="I664" s="28" t="s">
        <v>1707</v>
      </c>
      <c r="J664" s="27" t="s">
        <v>69</v>
      </c>
      <c r="K664" s="29">
        <v>6102725341</v>
      </c>
      <c r="L664" s="30"/>
      <c r="M664" s="28"/>
      <c r="N664" s="28"/>
      <c r="O664" s="29"/>
      <c r="P664" s="31"/>
      <c r="Q664" s="28"/>
      <c r="R664" s="28"/>
      <c r="S664" s="28"/>
      <c r="T664" s="28"/>
      <c r="U664" s="29"/>
      <c r="V664" s="32"/>
      <c r="W664" s="33"/>
    </row>
    <row r="665" spans="2:23" x14ac:dyDescent="0.25">
      <c r="B665" s="25"/>
      <c r="C665" s="80">
        <v>1518201466</v>
      </c>
      <c r="D665" s="83" t="s">
        <v>2761</v>
      </c>
      <c r="E665" s="82">
        <v>1</v>
      </c>
      <c r="F665" s="28"/>
      <c r="G665" s="28"/>
      <c r="H665" s="28"/>
      <c r="I665" s="28" t="s">
        <v>1769</v>
      </c>
      <c r="J665" s="27" t="s">
        <v>2762</v>
      </c>
      <c r="K665" s="29">
        <v>6104313122</v>
      </c>
      <c r="L665" s="30"/>
      <c r="M665" s="28"/>
      <c r="N665" s="28"/>
      <c r="O665" s="29"/>
      <c r="P665" s="31"/>
      <c r="Q665" s="28"/>
      <c r="R665" s="28"/>
      <c r="S665" s="28"/>
      <c r="T665" s="28"/>
      <c r="U665" s="29"/>
      <c r="V665" s="32"/>
      <c r="W665" s="33"/>
    </row>
    <row r="666" spans="2:23" x14ac:dyDescent="0.25">
      <c r="B666" s="25"/>
      <c r="C666" s="80">
        <v>1184891020</v>
      </c>
      <c r="D666" s="83" t="s">
        <v>2763</v>
      </c>
      <c r="E666" s="82">
        <v>8</v>
      </c>
      <c r="F666" s="28"/>
      <c r="G666" s="28"/>
      <c r="H666" s="28"/>
      <c r="I666" s="28" t="s">
        <v>1737</v>
      </c>
      <c r="J666" s="27" t="s">
        <v>2764</v>
      </c>
      <c r="K666" s="29">
        <v>2154574444</v>
      </c>
      <c r="L666" s="30"/>
      <c r="M666" s="28"/>
      <c r="N666" s="28"/>
      <c r="O666" s="29"/>
      <c r="P666" s="31"/>
      <c r="Q666" s="28"/>
      <c r="R666" s="28"/>
      <c r="S666" s="28"/>
      <c r="T666" s="28"/>
      <c r="U666" s="29"/>
      <c r="V666" s="32"/>
      <c r="W666" s="33"/>
    </row>
    <row r="667" spans="2:23" x14ac:dyDescent="0.25">
      <c r="B667" s="25"/>
      <c r="C667" s="80">
        <v>1518300748</v>
      </c>
      <c r="D667" s="83" t="s">
        <v>2765</v>
      </c>
      <c r="E667" s="82">
        <v>1</v>
      </c>
      <c r="F667" s="28"/>
      <c r="G667" s="28"/>
      <c r="H667" s="28"/>
      <c r="I667" s="28" t="s">
        <v>1707</v>
      </c>
      <c r="J667" s="27" t="s">
        <v>69</v>
      </c>
      <c r="K667" s="29">
        <v>6106197300</v>
      </c>
      <c r="L667" s="30"/>
      <c r="M667" s="28"/>
      <c r="N667" s="28"/>
      <c r="O667" s="29"/>
      <c r="P667" s="31"/>
      <c r="Q667" s="28"/>
      <c r="R667" s="28"/>
      <c r="S667" s="28"/>
      <c r="T667" s="28"/>
      <c r="U667" s="29"/>
      <c r="V667" s="32"/>
      <c r="W667" s="33"/>
    </row>
    <row r="668" spans="2:23" x14ac:dyDescent="0.25">
      <c r="B668" s="25"/>
      <c r="C668" s="80">
        <v>1770808990</v>
      </c>
      <c r="D668" s="83" t="s">
        <v>2766</v>
      </c>
      <c r="E668" s="82">
        <v>1</v>
      </c>
      <c r="F668" s="28"/>
      <c r="G668" s="28"/>
      <c r="H668" s="28"/>
      <c r="I668" s="28" t="s">
        <v>1704</v>
      </c>
      <c r="J668" s="27" t="s">
        <v>69</v>
      </c>
      <c r="K668" s="29">
        <v>2155377400</v>
      </c>
      <c r="L668" s="30"/>
      <c r="M668" s="28"/>
      <c r="N668" s="28"/>
      <c r="O668" s="29"/>
      <c r="P668" s="31"/>
      <c r="Q668" s="28"/>
      <c r="R668" s="28"/>
      <c r="S668" s="28"/>
      <c r="T668" s="28"/>
      <c r="U668" s="29"/>
      <c r="V668" s="32"/>
      <c r="W668" s="33"/>
    </row>
    <row r="669" spans="2:23" x14ac:dyDescent="0.25">
      <c r="B669" s="25"/>
      <c r="C669" s="80">
        <v>1265871545</v>
      </c>
      <c r="D669" s="83" t="s">
        <v>2767</v>
      </c>
      <c r="E669" s="82">
        <v>3</v>
      </c>
      <c r="F669" s="28"/>
      <c r="G669" s="28"/>
      <c r="H669" s="28"/>
      <c r="I669" s="28" t="s">
        <v>1769</v>
      </c>
      <c r="J669" s="27" t="s">
        <v>69</v>
      </c>
      <c r="K669" s="29">
        <v>7172329971</v>
      </c>
      <c r="L669" s="30"/>
      <c r="M669" s="28"/>
      <c r="N669" s="28"/>
      <c r="O669" s="29"/>
      <c r="P669" s="31"/>
      <c r="Q669" s="28"/>
      <c r="R669" s="28"/>
      <c r="S669" s="28"/>
      <c r="T669" s="28"/>
      <c r="U669" s="29"/>
      <c r="V669" s="32"/>
      <c r="W669" s="33"/>
    </row>
    <row r="670" spans="2:23" x14ac:dyDescent="0.25">
      <c r="B670" s="25"/>
      <c r="C670" s="80">
        <v>1710291307</v>
      </c>
      <c r="D670" s="83" t="s">
        <v>2768</v>
      </c>
      <c r="E670" s="82">
        <v>4</v>
      </c>
      <c r="F670" s="28"/>
      <c r="G670" s="28"/>
      <c r="H670" s="28"/>
      <c r="I670" s="28" t="s">
        <v>1707</v>
      </c>
      <c r="J670" s="27" t="s">
        <v>69</v>
      </c>
      <c r="K670" s="29">
        <v>8566088840</v>
      </c>
      <c r="L670" s="30"/>
      <c r="M670" s="28"/>
      <c r="N670" s="28"/>
      <c r="O670" s="29"/>
      <c r="P670" s="31"/>
      <c r="Q670" s="28"/>
      <c r="R670" s="28"/>
      <c r="S670" s="28"/>
      <c r="T670" s="28"/>
      <c r="U670" s="29"/>
      <c r="V670" s="32"/>
      <c r="W670" s="33"/>
    </row>
    <row r="671" spans="2:23" x14ac:dyDescent="0.25">
      <c r="B671" s="25"/>
      <c r="C671" s="80">
        <v>1841451580</v>
      </c>
      <c r="D671" s="83" t="s">
        <v>2769</v>
      </c>
      <c r="E671" s="82">
        <v>1</v>
      </c>
      <c r="F671" s="28"/>
      <c r="G671" s="28"/>
      <c r="H671" s="28"/>
      <c r="I671" s="28" t="s">
        <v>1704</v>
      </c>
      <c r="J671" s="27" t="s">
        <v>69</v>
      </c>
      <c r="K671" s="29">
        <v>4103988888</v>
      </c>
      <c r="L671" s="30"/>
      <c r="M671" s="28"/>
      <c r="N671" s="28"/>
      <c r="O671" s="29"/>
      <c r="P671" s="31"/>
      <c r="Q671" s="28"/>
      <c r="R671" s="28"/>
      <c r="S671" s="28"/>
      <c r="T671" s="28"/>
      <c r="U671" s="29"/>
      <c r="V671" s="32"/>
      <c r="W671" s="33"/>
    </row>
    <row r="672" spans="2:23" x14ac:dyDescent="0.25">
      <c r="B672" s="25"/>
      <c r="C672" s="80">
        <v>1194152264</v>
      </c>
      <c r="D672" s="83" t="s">
        <v>2770</v>
      </c>
      <c r="E672" s="82">
        <v>3</v>
      </c>
      <c r="F672" s="28"/>
      <c r="G672" s="28"/>
      <c r="H672" s="28"/>
      <c r="I672" s="28" t="s">
        <v>1769</v>
      </c>
      <c r="J672" s="27" t="s">
        <v>69</v>
      </c>
      <c r="K672" s="29">
        <v>2157626220</v>
      </c>
      <c r="L672" s="30"/>
      <c r="M672" s="28"/>
      <c r="N672" s="28"/>
      <c r="O672" s="29"/>
      <c r="P672" s="31"/>
      <c r="Q672" s="28"/>
      <c r="R672" s="28"/>
      <c r="S672" s="28"/>
      <c r="T672" s="28"/>
      <c r="U672" s="29"/>
      <c r="V672" s="32"/>
      <c r="W672" s="33"/>
    </row>
    <row r="673" spans="2:23" x14ac:dyDescent="0.25">
      <c r="B673" s="25"/>
      <c r="C673" s="80">
        <v>1447548052</v>
      </c>
      <c r="D673" s="83" t="s">
        <v>2771</v>
      </c>
      <c r="E673" s="82">
        <v>9</v>
      </c>
      <c r="F673" s="28"/>
      <c r="G673" s="28"/>
      <c r="H673" s="28"/>
      <c r="I673" s="28" t="s">
        <v>1719</v>
      </c>
      <c r="J673" s="27" t="s">
        <v>69</v>
      </c>
      <c r="K673" s="29">
        <v>2159709500</v>
      </c>
      <c r="L673" s="30"/>
      <c r="M673" s="28"/>
      <c r="N673" s="28"/>
      <c r="O673" s="29"/>
      <c r="P673" s="31"/>
      <c r="Q673" s="28"/>
      <c r="R673" s="28"/>
      <c r="S673" s="28"/>
      <c r="T673" s="28"/>
      <c r="U673" s="29"/>
      <c r="V673" s="32"/>
      <c r="W673" s="33"/>
    </row>
    <row r="674" spans="2:23" x14ac:dyDescent="0.25">
      <c r="B674" s="25"/>
      <c r="C674" s="80">
        <v>1760625487</v>
      </c>
      <c r="D674" s="83" t="s">
        <v>2772</v>
      </c>
      <c r="E674" s="82">
        <v>5</v>
      </c>
      <c r="F674" s="28"/>
      <c r="G674" s="28"/>
      <c r="H674" s="28"/>
      <c r="I674" s="28" t="s">
        <v>1704</v>
      </c>
      <c r="J674" s="27" t="s">
        <v>2773</v>
      </c>
      <c r="K674" s="29">
        <v>2153498222</v>
      </c>
      <c r="L674" s="30"/>
      <c r="M674" s="28"/>
      <c r="N674" s="28"/>
      <c r="O674" s="29"/>
      <c r="P674" s="31"/>
      <c r="Q674" s="28"/>
      <c r="R674" s="28"/>
      <c r="S674" s="28"/>
      <c r="T674" s="28"/>
      <c r="U674" s="29"/>
      <c r="V674" s="32"/>
      <c r="W674" s="33"/>
    </row>
    <row r="675" spans="2:23" x14ac:dyDescent="0.25">
      <c r="B675" s="25"/>
      <c r="C675" s="80">
        <v>1912287764</v>
      </c>
      <c r="D675" s="83" t="s">
        <v>2774</v>
      </c>
      <c r="E675" s="82">
        <v>5</v>
      </c>
      <c r="F675" s="28"/>
      <c r="G675" s="28"/>
      <c r="H675" s="28"/>
      <c r="I675" s="28" t="s">
        <v>1716</v>
      </c>
      <c r="J675" s="27" t="s">
        <v>2775</v>
      </c>
      <c r="K675" s="29">
        <v>2157604611</v>
      </c>
      <c r="L675" s="30"/>
      <c r="M675" s="28"/>
      <c r="N675" s="28"/>
      <c r="O675" s="29"/>
      <c r="P675" s="31"/>
      <c r="Q675" s="28"/>
      <c r="R675" s="28"/>
      <c r="S675" s="28"/>
      <c r="T675" s="28"/>
      <c r="U675" s="29"/>
      <c r="V675" s="32"/>
      <c r="W675" s="33"/>
    </row>
    <row r="676" spans="2:23" x14ac:dyDescent="0.25">
      <c r="B676" s="25"/>
      <c r="C676" s="80">
        <v>1679806863</v>
      </c>
      <c r="D676" s="83" t="s">
        <v>2776</v>
      </c>
      <c r="E676" s="82">
        <v>6</v>
      </c>
      <c r="F676" s="28"/>
      <c r="G676" s="28"/>
      <c r="H676" s="28"/>
      <c r="I676" s="28" t="s">
        <v>1704</v>
      </c>
      <c r="J676" s="27" t="s">
        <v>2777</v>
      </c>
      <c r="K676" s="29">
        <v>6108212828</v>
      </c>
      <c r="L676" s="30"/>
      <c r="M676" s="28"/>
      <c r="N676" s="28"/>
      <c r="O676" s="29"/>
      <c r="P676" s="31"/>
      <c r="Q676" s="28"/>
      <c r="R676" s="28"/>
      <c r="S676" s="28"/>
      <c r="T676" s="28"/>
      <c r="U676" s="29"/>
      <c r="V676" s="32"/>
      <c r="W676" s="33"/>
    </row>
    <row r="677" spans="2:23" x14ac:dyDescent="0.25">
      <c r="B677" s="25"/>
      <c r="C677" s="80">
        <v>1821208505</v>
      </c>
      <c r="D677" s="83" t="s">
        <v>2778</v>
      </c>
      <c r="E677" s="82">
        <v>2</v>
      </c>
      <c r="F677" s="28"/>
      <c r="G677" s="28"/>
      <c r="H677" s="28"/>
      <c r="I677" s="28" t="s">
        <v>1704</v>
      </c>
      <c r="J677" s="27" t="s">
        <v>69</v>
      </c>
      <c r="K677" s="29">
        <v>6104313122</v>
      </c>
      <c r="L677" s="30"/>
      <c r="M677" s="28"/>
      <c r="N677" s="28"/>
      <c r="O677" s="29"/>
      <c r="P677" s="31"/>
      <c r="Q677" s="28"/>
      <c r="R677" s="28"/>
      <c r="S677" s="28"/>
      <c r="T677" s="28"/>
      <c r="U677" s="29"/>
      <c r="V677" s="32"/>
      <c r="W677" s="33"/>
    </row>
    <row r="678" spans="2:23" x14ac:dyDescent="0.25">
      <c r="B678" s="25"/>
      <c r="C678" s="80">
        <v>1124318217</v>
      </c>
      <c r="D678" s="83" t="s">
        <v>2779</v>
      </c>
      <c r="E678" s="82">
        <v>2</v>
      </c>
      <c r="F678" s="28"/>
      <c r="G678" s="28"/>
      <c r="H678" s="28"/>
      <c r="I678" s="28" t="s">
        <v>1704</v>
      </c>
      <c r="J678" s="27" t="s">
        <v>69</v>
      </c>
      <c r="K678" s="29">
        <v>2678380580</v>
      </c>
      <c r="L678" s="30"/>
      <c r="M678" s="28"/>
      <c r="N678" s="28"/>
      <c r="O678" s="29"/>
      <c r="P678" s="31"/>
      <c r="Q678" s="28"/>
      <c r="R678" s="28"/>
      <c r="S678" s="28"/>
      <c r="T678" s="28"/>
      <c r="U678" s="29"/>
      <c r="V678" s="32"/>
      <c r="W678" s="33"/>
    </row>
    <row r="679" spans="2:23" x14ac:dyDescent="0.25">
      <c r="B679" s="25"/>
      <c r="C679" s="80">
        <v>1932454733</v>
      </c>
      <c r="D679" s="83" t="s">
        <v>2780</v>
      </c>
      <c r="E679" s="82">
        <v>7</v>
      </c>
      <c r="F679" s="28"/>
      <c r="G679" s="28"/>
      <c r="H679" s="28"/>
      <c r="I679" s="28" t="s">
        <v>1719</v>
      </c>
      <c r="J679" s="27" t="s">
        <v>69</v>
      </c>
      <c r="K679" s="29">
        <v>9196849387</v>
      </c>
      <c r="L679" s="30"/>
      <c r="M679" s="28"/>
      <c r="N679" s="28"/>
      <c r="O679" s="29"/>
      <c r="P679" s="31"/>
      <c r="Q679" s="28"/>
      <c r="R679" s="28"/>
      <c r="S679" s="28"/>
      <c r="T679" s="28"/>
      <c r="U679" s="29"/>
      <c r="V679" s="32"/>
      <c r="W679" s="33"/>
    </row>
    <row r="680" spans="2:23" x14ac:dyDescent="0.25">
      <c r="B680" s="25"/>
      <c r="C680" s="80">
        <v>1346593399</v>
      </c>
      <c r="D680" s="83" t="s">
        <v>2781</v>
      </c>
      <c r="E680" s="82">
        <v>3</v>
      </c>
      <c r="F680" s="28"/>
      <c r="G680" s="28"/>
      <c r="H680" s="28"/>
      <c r="I680" s="28" t="s">
        <v>1769</v>
      </c>
      <c r="J680" s="27" t="s">
        <v>2782</v>
      </c>
      <c r="K680" s="29">
        <v>6103744401</v>
      </c>
      <c r="L680" s="30"/>
      <c r="M680" s="28"/>
      <c r="N680" s="28"/>
      <c r="O680" s="29"/>
      <c r="P680" s="31"/>
      <c r="Q680" s="28"/>
      <c r="R680" s="28"/>
      <c r="S680" s="28"/>
      <c r="T680" s="28"/>
      <c r="U680" s="29"/>
      <c r="V680" s="32"/>
      <c r="W680" s="33"/>
    </row>
    <row r="681" spans="2:23" x14ac:dyDescent="0.25">
      <c r="B681" s="25"/>
      <c r="C681" s="80">
        <v>1508156001</v>
      </c>
      <c r="D681" s="83" t="s">
        <v>2783</v>
      </c>
      <c r="E681" s="82">
        <v>8</v>
      </c>
      <c r="F681" s="28"/>
      <c r="G681" s="28"/>
      <c r="H681" s="28"/>
      <c r="I681" s="28" t="s">
        <v>1769</v>
      </c>
      <c r="J681" s="27" t="s">
        <v>2784</v>
      </c>
      <c r="K681" s="29">
        <v>2153498222</v>
      </c>
      <c r="L681" s="30"/>
      <c r="M681" s="28"/>
      <c r="N681" s="28"/>
      <c r="O681" s="29"/>
      <c r="P681" s="31"/>
      <c r="Q681" s="28"/>
      <c r="R681" s="28"/>
      <c r="S681" s="28"/>
      <c r="T681" s="28"/>
      <c r="U681" s="29"/>
      <c r="V681" s="32"/>
      <c r="W681" s="33"/>
    </row>
    <row r="682" spans="2:23" x14ac:dyDescent="0.25">
      <c r="B682" s="25"/>
      <c r="C682" s="80">
        <v>1588975163</v>
      </c>
      <c r="D682" s="83" t="s">
        <v>2785</v>
      </c>
      <c r="E682" s="82">
        <v>1</v>
      </c>
      <c r="F682" s="28"/>
      <c r="G682" s="28"/>
      <c r="H682" s="28"/>
      <c r="I682" s="28" t="s">
        <v>1719</v>
      </c>
      <c r="J682" s="27" t="s">
        <v>69</v>
      </c>
      <c r="K682" s="29">
        <v>7349364000</v>
      </c>
      <c r="L682" s="30"/>
      <c r="M682" s="28"/>
      <c r="N682" s="28"/>
      <c r="O682" s="29"/>
      <c r="P682" s="31"/>
      <c r="Q682" s="28"/>
      <c r="R682" s="28"/>
      <c r="S682" s="28"/>
      <c r="T682" s="28"/>
      <c r="U682" s="29"/>
      <c r="V682" s="32"/>
      <c r="W682" s="33"/>
    </row>
    <row r="683" spans="2:23" x14ac:dyDescent="0.25">
      <c r="B683" s="25"/>
      <c r="C683" s="80">
        <v>1760588669</v>
      </c>
      <c r="D683" s="83" t="s">
        <v>2786</v>
      </c>
      <c r="E683" s="82">
        <v>3</v>
      </c>
      <c r="F683" s="28"/>
      <c r="G683" s="28"/>
      <c r="H683" s="28"/>
      <c r="I683" s="28" t="s">
        <v>1769</v>
      </c>
      <c r="J683" s="27" t="s">
        <v>69</v>
      </c>
      <c r="K683" s="29">
        <v>8482886935</v>
      </c>
      <c r="L683" s="30"/>
      <c r="M683" s="28"/>
      <c r="N683" s="28"/>
      <c r="O683" s="29"/>
      <c r="P683" s="31"/>
      <c r="Q683" s="28"/>
      <c r="R683" s="28"/>
      <c r="S683" s="28"/>
      <c r="T683" s="28"/>
      <c r="U683" s="29"/>
      <c r="V683" s="32"/>
      <c r="W683" s="33"/>
    </row>
    <row r="684" spans="2:23" x14ac:dyDescent="0.25">
      <c r="B684" s="25"/>
      <c r="C684" s="80">
        <v>1104101807</v>
      </c>
      <c r="D684" s="83" t="s">
        <v>2787</v>
      </c>
      <c r="E684" s="82">
        <v>7</v>
      </c>
      <c r="F684" s="28"/>
      <c r="G684" s="28"/>
      <c r="H684" s="28"/>
      <c r="I684" s="28" t="s">
        <v>1769</v>
      </c>
      <c r="J684" s="27" t="s">
        <v>2788</v>
      </c>
      <c r="K684" s="29">
        <v>7322120051</v>
      </c>
      <c r="L684" s="30"/>
      <c r="M684" s="28"/>
      <c r="N684" s="28"/>
      <c r="O684" s="29"/>
      <c r="P684" s="31"/>
      <c r="Q684" s="28"/>
      <c r="R684" s="28"/>
      <c r="S684" s="28"/>
      <c r="T684" s="28"/>
      <c r="U684" s="29"/>
      <c r="V684" s="32"/>
      <c r="W684" s="33"/>
    </row>
    <row r="685" spans="2:23" x14ac:dyDescent="0.25">
      <c r="B685" s="25"/>
      <c r="C685" s="80">
        <v>1598086290</v>
      </c>
      <c r="D685" s="83" t="s">
        <v>2789</v>
      </c>
      <c r="E685" s="82">
        <v>6</v>
      </c>
      <c r="F685" s="28"/>
      <c r="G685" s="28"/>
      <c r="H685" s="28"/>
      <c r="I685" s="28" t="s">
        <v>1737</v>
      </c>
      <c r="J685" s="27" t="s">
        <v>69</v>
      </c>
      <c r="K685" s="29">
        <v>5048424000</v>
      </c>
      <c r="L685" s="30"/>
      <c r="M685" s="28"/>
      <c r="N685" s="28"/>
      <c r="O685" s="29"/>
      <c r="P685" s="31"/>
      <c r="Q685" s="28"/>
      <c r="R685" s="28"/>
      <c r="S685" s="28"/>
      <c r="T685" s="28"/>
      <c r="U685" s="29"/>
      <c r="V685" s="32"/>
      <c r="W685" s="33"/>
    </row>
    <row r="686" spans="2:23" x14ac:dyDescent="0.25">
      <c r="B686" s="25"/>
      <c r="C686" s="80">
        <v>1124211925</v>
      </c>
      <c r="D686" s="83" t="s">
        <v>2790</v>
      </c>
      <c r="E686" s="82">
        <v>2</v>
      </c>
      <c r="F686" s="28"/>
      <c r="G686" s="28"/>
      <c r="H686" s="28"/>
      <c r="I686" s="28" t="s">
        <v>1704</v>
      </c>
      <c r="J686" s="27" t="s">
        <v>69</v>
      </c>
      <c r="K686" s="29">
        <v>8566422133</v>
      </c>
      <c r="L686" s="30"/>
      <c r="M686" s="28"/>
      <c r="N686" s="28"/>
      <c r="O686" s="29"/>
      <c r="P686" s="31"/>
      <c r="Q686" s="28"/>
      <c r="R686" s="28"/>
      <c r="S686" s="28"/>
      <c r="T686" s="28"/>
      <c r="U686" s="29"/>
      <c r="V686" s="32"/>
      <c r="W686" s="33"/>
    </row>
    <row r="687" spans="2:23" x14ac:dyDescent="0.25">
      <c r="B687" s="25"/>
      <c r="C687" s="80">
        <v>1255981841</v>
      </c>
      <c r="D687" s="83" t="s">
        <v>2791</v>
      </c>
      <c r="E687" s="82">
        <v>8</v>
      </c>
      <c r="F687" s="28"/>
      <c r="G687" s="28"/>
      <c r="H687" s="28"/>
      <c r="I687" s="28" t="s">
        <v>1769</v>
      </c>
      <c r="J687" s="27" t="s">
        <v>2792</v>
      </c>
      <c r="K687" s="29">
        <v>6313564080</v>
      </c>
      <c r="L687" s="30"/>
      <c r="M687" s="28"/>
      <c r="N687" s="28"/>
      <c r="O687" s="29"/>
      <c r="P687" s="31"/>
      <c r="Q687" s="28"/>
      <c r="R687" s="28"/>
      <c r="S687" s="28"/>
      <c r="T687" s="28"/>
      <c r="U687" s="29"/>
      <c r="V687" s="32"/>
      <c r="W687" s="33"/>
    </row>
    <row r="688" spans="2:23" x14ac:dyDescent="0.25">
      <c r="B688" s="25"/>
      <c r="C688" s="80">
        <v>1871648170</v>
      </c>
      <c r="D688" s="83" t="s">
        <v>2793</v>
      </c>
      <c r="E688" s="82">
        <v>3</v>
      </c>
      <c r="F688" s="28"/>
      <c r="G688" s="28"/>
      <c r="H688" s="28"/>
      <c r="I688" s="28" t="s">
        <v>1719</v>
      </c>
      <c r="J688" s="27" t="s">
        <v>69</v>
      </c>
      <c r="K688" s="29">
        <v>6106587498</v>
      </c>
      <c r="L688" s="30"/>
      <c r="M688" s="28"/>
      <c r="N688" s="28"/>
      <c r="O688" s="29"/>
      <c r="P688" s="31"/>
      <c r="Q688" s="28"/>
      <c r="R688" s="28"/>
      <c r="S688" s="28"/>
      <c r="T688" s="28"/>
      <c r="U688" s="29"/>
      <c r="V688" s="32"/>
      <c r="W688" s="33"/>
    </row>
    <row r="689" spans="2:23" x14ac:dyDescent="0.25">
      <c r="B689" s="25"/>
      <c r="C689" s="80">
        <v>1104858430</v>
      </c>
      <c r="D689" s="83" t="s">
        <v>2794</v>
      </c>
      <c r="E689" s="82">
        <v>6</v>
      </c>
      <c r="F689" s="28"/>
      <c r="G689" s="28"/>
      <c r="H689" s="28"/>
      <c r="I689" s="28" t="s">
        <v>1704</v>
      </c>
      <c r="J689" s="27" t="s">
        <v>69</v>
      </c>
      <c r="K689" s="29">
        <v>2156622677</v>
      </c>
      <c r="L689" s="30"/>
      <c r="M689" s="28"/>
      <c r="N689" s="28"/>
      <c r="O689" s="29"/>
      <c r="P689" s="31"/>
      <c r="Q689" s="28"/>
      <c r="R689" s="28"/>
      <c r="S689" s="28"/>
      <c r="T689" s="28"/>
      <c r="U689" s="29"/>
      <c r="V689" s="32"/>
      <c r="W689" s="33"/>
    </row>
    <row r="690" spans="2:23" x14ac:dyDescent="0.25">
      <c r="B690" s="25"/>
      <c r="C690" s="80">
        <v>1992098859</v>
      </c>
      <c r="D690" s="83" t="s">
        <v>2795</v>
      </c>
      <c r="E690" s="82">
        <v>4</v>
      </c>
      <c r="F690" s="28"/>
      <c r="G690" s="28"/>
      <c r="H690" s="28"/>
      <c r="I690" s="28" t="s">
        <v>1704</v>
      </c>
      <c r="J690" s="27" t="s">
        <v>69</v>
      </c>
      <c r="K690" s="29">
        <v>8007274777</v>
      </c>
      <c r="L690" s="30"/>
      <c r="M690" s="28"/>
      <c r="N690" s="28"/>
      <c r="O690" s="29"/>
      <c r="P690" s="31"/>
      <c r="Q690" s="28"/>
      <c r="R690" s="28"/>
      <c r="S690" s="28"/>
      <c r="T690" s="28"/>
      <c r="U690" s="29"/>
      <c r="V690" s="32"/>
      <c r="W690" s="33"/>
    </row>
    <row r="691" spans="2:23" x14ac:dyDescent="0.25">
      <c r="B691" s="25"/>
      <c r="C691" s="80">
        <v>1891853974</v>
      </c>
      <c r="D691" s="83" t="s">
        <v>2796</v>
      </c>
      <c r="E691" s="82">
        <v>7</v>
      </c>
      <c r="F691" s="28"/>
      <c r="G691" s="28"/>
      <c r="H691" s="28"/>
      <c r="I691" s="28" t="s">
        <v>1769</v>
      </c>
      <c r="J691" s="27" t="s">
        <v>2797</v>
      </c>
      <c r="K691" s="29">
        <v>2153498222</v>
      </c>
      <c r="L691" s="30"/>
      <c r="M691" s="28"/>
      <c r="N691" s="28"/>
      <c r="O691" s="29"/>
      <c r="P691" s="31"/>
      <c r="Q691" s="28"/>
      <c r="R691" s="28"/>
      <c r="S691" s="28"/>
      <c r="T691" s="28"/>
      <c r="U691" s="29"/>
      <c r="V691" s="32"/>
      <c r="W691" s="33"/>
    </row>
    <row r="692" spans="2:23" x14ac:dyDescent="0.25">
      <c r="B692" s="25"/>
      <c r="C692" s="80">
        <v>1114217262</v>
      </c>
      <c r="D692" s="83" t="s">
        <v>2798</v>
      </c>
      <c r="E692" s="82">
        <v>2</v>
      </c>
      <c r="F692" s="28"/>
      <c r="G692" s="28"/>
      <c r="H692" s="28"/>
      <c r="I692" s="28" t="s">
        <v>1716</v>
      </c>
      <c r="J692" s="27" t="s">
        <v>69</v>
      </c>
      <c r="K692" s="29">
        <v>2677601228</v>
      </c>
      <c r="L692" s="30"/>
      <c r="M692" s="28"/>
      <c r="N692" s="28"/>
      <c r="O692" s="29"/>
      <c r="P692" s="31"/>
      <c r="Q692" s="28"/>
      <c r="R692" s="28"/>
      <c r="S692" s="28"/>
      <c r="T692" s="28"/>
      <c r="U692" s="29"/>
      <c r="V692" s="32"/>
      <c r="W692" s="33"/>
    </row>
    <row r="693" spans="2:23" x14ac:dyDescent="0.25">
      <c r="B693" s="25"/>
      <c r="C693" s="80">
        <v>1407148075</v>
      </c>
      <c r="D693" s="83" t="s">
        <v>2799</v>
      </c>
      <c r="E693" s="82">
        <v>2</v>
      </c>
      <c r="F693" s="28"/>
      <c r="G693" s="28"/>
      <c r="H693" s="28"/>
      <c r="I693" s="28" t="s">
        <v>1704</v>
      </c>
      <c r="J693" s="27" t="s">
        <v>69</v>
      </c>
      <c r="K693" s="29">
        <v>7178694600</v>
      </c>
      <c r="L693" s="30"/>
      <c r="M693" s="28"/>
      <c r="N693" s="28"/>
      <c r="O693" s="29"/>
      <c r="P693" s="31"/>
      <c r="Q693" s="28"/>
      <c r="R693" s="28"/>
      <c r="S693" s="28"/>
      <c r="T693" s="28"/>
      <c r="U693" s="29"/>
      <c r="V693" s="32"/>
      <c r="W693" s="33"/>
    </row>
    <row r="694" spans="2:23" x14ac:dyDescent="0.25">
      <c r="B694" s="25"/>
      <c r="C694" s="80">
        <v>1508156217</v>
      </c>
      <c r="D694" s="83" t="s">
        <v>2800</v>
      </c>
      <c r="E694" s="82">
        <v>7</v>
      </c>
      <c r="F694" s="28"/>
      <c r="G694" s="28"/>
      <c r="H694" s="28"/>
      <c r="I694" s="28" t="s">
        <v>1704</v>
      </c>
      <c r="J694" s="27" t="s">
        <v>2801</v>
      </c>
      <c r="K694" s="29">
        <v>2159558900</v>
      </c>
      <c r="L694" s="30"/>
      <c r="M694" s="28"/>
      <c r="N694" s="28"/>
      <c r="O694" s="29"/>
      <c r="P694" s="31"/>
      <c r="Q694" s="28"/>
      <c r="R694" s="28"/>
      <c r="S694" s="28"/>
      <c r="T694" s="28"/>
      <c r="U694" s="29"/>
      <c r="V694" s="32"/>
      <c r="W694" s="33"/>
    </row>
    <row r="695" spans="2:23" x14ac:dyDescent="0.25">
      <c r="B695" s="25"/>
      <c r="C695" s="80">
        <v>1730193475</v>
      </c>
      <c r="D695" s="83" t="s">
        <v>2802</v>
      </c>
      <c r="E695" s="82">
        <v>3</v>
      </c>
      <c r="F695" s="28"/>
      <c r="G695" s="28"/>
      <c r="H695" s="28"/>
      <c r="I695" s="28" t="s">
        <v>1704</v>
      </c>
      <c r="J695" s="27" t="s">
        <v>2803</v>
      </c>
      <c r="K695" s="29">
        <v>2153498222</v>
      </c>
      <c r="L695" s="30"/>
      <c r="M695" s="28"/>
      <c r="N695" s="28"/>
      <c r="O695" s="29"/>
      <c r="P695" s="31"/>
      <c r="Q695" s="28"/>
      <c r="R695" s="28"/>
      <c r="S695" s="28"/>
      <c r="T695" s="28"/>
      <c r="U695" s="29"/>
      <c r="V695" s="32"/>
      <c r="W695" s="33"/>
    </row>
    <row r="696" spans="2:23" x14ac:dyDescent="0.25">
      <c r="B696" s="25"/>
      <c r="C696" s="80">
        <v>1841588670</v>
      </c>
      <c r="D696" s="83" t="s">
        <v>2804</v>
      </c>
      <c r="E696" s="82">
        <v>8</v>
      </c>
      <c r="F696" s="28"/>
      <c r="G696" s="28"/>
      <c r="H696" s="28"/>
      <c r="I696" s="28" t="s">
        <v>1704</v>
      </c>
      <c r="J696" s="27" t="s">
        <v>69</v>
      </c>
      <c r="K696" s="29">
        <v>2154566550</v>
      </c>
      <c r="L696" s="30"/>
      <c r="M696" s="28"/>
      <c r="N696" s="28"/>
      <c r="O696" s="29"/>
      <c r="P696" s="31"/>
      <c r="Q696" s="28"/>
      <c r="R696" s="28"/>
      <c r="S696" s="28"/>
      <c r="T696" s="28"/>
      <c r="U696" s="29"/>
      <c r="V696" s="32"/>
      <c r="W696" s="33"/>
    </row>
    <row r="697" spans="2:23" x14ac:dyDescent="0.25">
      <c r="B697" s="25"/>
      <c r="C697" s="80">
        <v>1528485562</v>
      </c>
      <c r="D697" s="83" t="s">
        <v>2805</v>
      </c>
      <c r="E697" s="82">
        <v>4</v>
      </c>
      <c r="F697" s="28"/>
      <c r="G697" s="28"/>
      <c r="H697" s="28"/>
      <c r="I697" s="28" t="s">
        <v>1704</v>
      </c>
      <c r="J697" s="27" t="s">
        <v>69</v>
      </c>
      <c r="K697" s="29">
        <v>8007897366</v>
      </c>
      <c r="L697" s="30"/>
      <c r="M697" s="28"/>
      <c r="N697" s="28"/>
      <c r="O697" s="29"/>
      <c r="P697" s="31"/>
      <c r="Q697" s="28"/>
      <c r="R697" s="28"/>
      <c r="S697" s="28"/>
      <c r="T697" s="28"/>
      <c r="U697" s="29"/>
      <c r="V697" s="32"/>
      <c r="W697" s="33"/>
    </row>
    <row r="698" spans="2:23" x14ac:dyDescent="0.25">
      <c r="B698" s="25"/>
      <c r="C698" s="80">
        <v>1033650023</v>
      </c>
      <c r="D698" s="83" t="s">
        <v>2806</v>
      </c>
      <c r="E698" s="82">
        <v>4</v>
      </c>
      <c r="F698" s="28"/>
      <c r="G698" s="28"/>
      <c r="H698" s="28"/>
      <c r="I698" s="28" t="s">
        <v>1719</v>
      </c>
      <c r="J698" s="27" t="s">
        <v>69</v>
      </c>
      <c r="K698" s="29">
        <v>2159271937</v>
      </c>
      <c r="L698" s="30"/>
      <c r="M698" s="28"/>
      <c r="N698" s="28"/>
      <c r="O698" s="29"/>
      <c r="P698" s="31"/>
      <c r="Q698" s="28"/>
      <c r="R698" s="28"/>
      <c r="S698" s="28"/>
      <c r="T698" s="28"/>
      <c r="U698" s="29"/>
      <c r="V698" s="32"/>
      <c r="W698" s="33"/>
    </row>
    <row r="699" spans="2:23" x14ac:dyDescent="0.25">
      <c r="B699" s="25"/>
      <c r="C699" s="80">
        <v>1659878387</v>
      </c>
      <c r="D699" s="83" t="s">
        <v>2807</v>
      </c>
      <c r="E699" s="82">
        <v>-99</v>
      </c>
      <c r="F699" s="28"/>
      <c r="G699" s="28"/>
      <c r="H699" s="28"/>
      <c r="I699" s="28" t="s">
        <v>1716</v>
      </c>
      <c r="J699" s="27" t="s">
        <v>69</v>
      </c>
      <c r="K699" s="29">
        <v>6105516952</v>
      </c>
      <c r="L699" s="30"/>
      <c r="M699" s="28"/>
      <c r="N699" s="28"/>
      <c r="O699" s="29"/>
      <c r="P699" s="31"/>
      <c r="Q699" s="28"/>
      <c r="R699" s="28"/>
      <c r="S699" s="28"/>
      <c r="T699" s="28"/>
      <c r="U699" s="29"/>
      <c r="V699" s="32"/>
      <c r="W699" s="33"/>
    </row>
    <row r="700" spans="2:23" x14ac:dyDescent="0.25">
      <c r="B700" s="25"/>
      <c r="C700" s="80">
        <v>1033643119</v>
      </c>
      <c r="D700" s="83" t="s">
        <v>2808</v>
      </c>
      <c r="E700" s="82">
        <v>3</v>
      </c>
      <c r="F700" s="28"/>
      <c r="G700" s="28"/>
      <c r="H700" s="28"/>
      <c r="I700" s="28" t="s">
        <v>1704</v>
      </c>
      <c r="J700" s="27" t="s">
        <v>69</v>
      </c>
      <c r="K700" s="29">
        <v>2159558465</v>
      </c>
      <c r="L700" s="30"/>
      <c r="M700" s="28"/>
      <c r="N700" s="28"/>
      <c r="O700" s="29"/>
      <c r="P700" s="31"/>
      <c r="Q700" s="28"/>
      <c r="R700" s="28"/>
      <c r="S700" s="28"/>
      <c r="T700" s="28"/>
      <c r="U700" s="29"/>
      <c r="V700" s="32"/>
      <c r="W700" s="33"/>
    </row>
    <row r="701" spans="2:23" x14ac:dyDescent="0.25">
      <c r="B701" s="25"/>
      <c r="C701" s="80">
        <v>1407327141</v>
      </c>
      <c r="D701" s="83" t="s">
        <v>2809</v>
      </c>
      <c r="E701" s="82">
        <v>5</v>
      </c>
      <c r="F701" s="28"/>
      <c r="G701" s="28"/>
      <c r="H701" s="28"/>
      <c r="I701" s="28" t="s">
        <v>1716</v>
      </c>
      <c r="J701" s="27" t="s">
        <v>69</v>
      </c>
      <c r="K701" s="29">
        <v>2156278000</v>
      </c>
      <c r="L701" s="30"/>
      <c r="M701" s="28"/>
      <c r="N701" s="28"/>
      <c r="O701" s="29"/>
      <c r="P701" s="31"/>
      <c r="Q701" s="28"/>
      <c r="R701" s="28"/>
      <c r="S701" s="28"/>
      <c r="T701" s="28"/>
      <c r="U701" s="29"/>
      <c r="V701" s="32"/>
      <c r="W701" s="33"/>
    </row>
    <row r="702" spans="2:23" x14ac:dyDescent="0.25">
      <c r="B702" s="25"/>
      <c r="C702" s="80">
        <v>1225079049</v>
      </c>
      <c r="D702" s="83" t="s">
        <v>2810</v>
      </c>
      <c r="E702" s="82">
        <v>5</v>
      </c>
      <c r="F702" s="28"/>
      <c r="G702" s="28"/>
      <c r="H702" s="28"/>
      <c r="I702" s="28" t="s">
        <v>1704</v>
      </c>
      <c r="J702" s="27" t="s">
        <v>2811</v>
      </c>
      <c r="K702" s="29">
        <v>2676201100</v>
      </c>
      <c r="L702" s="30"/>
      <c r="M702" s="28"/>
      <c r="N702" s="28"/>
      <c r="O702" s="29"/>
      <c r="P702" s="31"/>
      <c r="Q702" s="28"/>
      <c r="R702" s="28"/>
      <c r="S702" s="28"/>
      <c r="T702" s="28"/>
      <c r="U702" s="29"/>
      <c r="V702" s="32"/>
      <c r="W702" s="33"/>
    </row>
    <row r="703" spans="2:23" x14ac:dyDescent="0.25">
      <c r="B703" s="25"/>
      <c r="C703" s="80">
        <v>1861506446</v>
      </c>
      <c r="D703" s="83" t="s">
        <v>2812</v>
      </c>
      <c r="E703" s="82">
        <v>4</v>
      </c>
      <c r="F703" s="28"/>
      <c r="G703" s="28"/>
      <c r="H703" s="28"/>
      <c r="I703" s="28" t="s">
        <v>1707</v>
      </c>
      <c r="J703" s="27" t="s">
        <v>69</v>
      </c>
      <c r="K703" s="29">
        <v>2159555279</v>
      </c>
      <c r="L703" s="30"/>
      <c r="M703" s="28"/>
      <c r="N703" s="28"/>
      <c r="O703" s="29"/>
      <c r="P703" s="31"/>
      <c r="Q703" s="28"/>
      <c r="R703" s="28"/>
      <c r="S703" s="28"/>
      <c r="T703" s="28"/>
      <c r="U703" s="29"/>
      <c r="V703" s="32"/>
      <c r="W703" s="33"/>
    </row>
    <row r="704" spans="2:23" x14ac:dyDescent="0.25">
      <c r="B704" s="25"/>
      <c r="C704" s="80">
        <v>1003983404</v>
      </c>
      <c r="D704" s="83" t="s">
        <v>2813</v>
      </c>
      <c r="E704" s="82">
        <v>4</v>
      </c>
      <c r="F704" s="28"/>
      <c r="G704" s="28"/>
      <c r="H704" s="28"/>
      <c r="I704" s="28" t="s">
        <v>1704</v>
      </c>
      <c r="J704" s="27" t="s">
        <v>2814</v>
      </c>
      <c r="K704" s="29">
        <v>7175310000</v>
      </c>
      <c r="L704" s="30"/>
      <c r="M704" s="28"/>
      <c r="N704" s="28"/>
      <c r="O704" s="29"/>
      <c r="P704" s="31"/>
      <c r="Q704" s="28"/>
      <c r="R704" s="28"/>
      <c r="S704" s="28"/>
      <c r="T704" s="28"/>
      <c r="U704" s="29"/>
      <c r="V704" s="32"/>
      <c r="W704" s="33"/>
    </row>
    <row r="705" spans="2:23" x14ac:dyDescent="0.25">
      <c r="B705" s="25"/>
      <c r="C705" s="80">
        <v>1649361825</v>
      </c>
      <c r="D705" s="83" t="s">
        <v>2815</v>
      </c>
      <c r="E705" s="82">
        <v>8</v>
      </c>
      <c r="F705" s="28"/>
      <c r="G705" s="28"/>
      <c r="H705" s="28"/>
      <c r="I705" s="28" t="s">
        <v>1769</v>
      </c>
      <c r="J705" s="27" t="s">
        <v>2816</v>
      </c>
      <c r="K705" s="29">
        <v>3024492062</v>
      </c>
      <c r="L705" s="30"/>
      <c r="M705" s="28"/>
      <c r="N705" s="28"/>
      <c r="O705" s="29"/>
      <c r="P705" s="31"/>
      <c r="Q705" s="28"/>
      <c r="R705" s="28"/>
      <c r="S705" s="28"/>
      <c r="T705" s="28"/>
      <c r="U705" s="29"/>
      <c r="V705" s="32"/>
      <c r="W705" s="33"/>
    </row>
    <row r="706" spans="2:23" x14ac:dyDescent="0.25">
      <c r="B706" s="25"/>
      <c r="C706" s="80">
        <v>1336226166</v>
      </c>
      <c r="D706" s="83" t="s">
        <v>2817</v>
      </c>
      <c r="E706" s="82">
        <v>3</v>
      </c>
      <c r="F706" s="28"/>
      <c r="G706" s="28"/>
      <c r="H706" s="28"/>
      <c r="I706" s="28" t="s">
        <v>1707</v>
      </c>
      <c r="J706" s="27" t="s">
        <v>2818</v>
      </c>
      <c r="K706" s="29">
        <v>2158290170</v>
      </c>
      <c r="L706" s="30"/>
      <c r="M706" s="28"/>
      <c r="N706" s="28"/>
      <c r="O706" s="29"/>
      <c r="P706" s="31"/>
      <c r="Q706" s="28"/>
      <c r="R706" s="28"/>
      <c r="S706" s="28"/>
      <c r="T706" s="28"/>
      <c r="U706" s="29"/>
      <c r="V706" s="32"/>
      <c r="W706" s="33"/>
    </row>
    <row r="707" spans="2:23" x14ac:dyDescent="0.25">
      <c r="B707" s="25"/>
      <c r="C707" s="80">
        <v>1104841394</v>
      </c>
      <c r="D707" s="83" t="s">
        <v>2819</v>
      </c>
      <c r="E707" s="82">
        <v>-99</v>
      </c>
      <c r="F707" s="28"/>
      <c r="G707" s="28"/>
      <c r="H707" s="28"/>
      <c r="I707" s="28" t="s">
        <v>1707</v>
      </c>
      <c r="J707" s="27" t="s">
        <v>69</v>
      </c>
      <c r="K707" s="29">
        <v>6108742460</v>
      </c>
      <c r="L707" s="30"/>
      <c r="M707" s="28"/>
      <c r="N707" s="28"/>
      <c r="O707" s="29"/>
      <c r="P707" s="31"/>
      <c r="Q707" s="28"/>
      <c r="R707" s="28"/>
      <c r="S707" s="28"/>
      <c r="T707" s="28"/>
      <c r="U707" s="29"/>
      <c r="V707" s="32"/>
      <c r="W707" s="33"/>
    </row>
    <row r="708" spans="2:23" x14ac:dyDescent="0.25">
      <c r="B708" s="25"/>
      <c r="C708" s="80">
        <v>1730372632</v>
      </c>
      <c r="D708" s="83" t="s">
        <v>2820</v>
      </c>
      <c r="E708" s="82">
        <v>2</v>
      </c>
      <c r="F708" s="28"/>
      <c r="G708" s="28"/>
      <c r="H708" s="28"/>
      <c r="I708" s="28" t="s">
        <v>1719</v>
      </c>
      <c r="J708" s="27" t="s">
        <v>69</v>
      </c>
      <c r="K708" s="29">
        <v>2156460165</v>
      </c>
      <c r="L708" s="30"/>
      <c r="M708" s="28"/>
      <c r="N708" s="28"/>
      <c r="O708" s="29"/>
      <c r="P708" s="31"/>
      <c r="Q708" s="28"/>
      <c r="R708" s="28"/>
      <c r="S708" s="28"/>
      <c r="T708" s="28"/>
      <c r="U708" s="29"/>
      <c r="V708" s="32"/>
      <c r="W708" s="33"/>
    </row>
    <row r="709" spans="2:23" x14ac:dyDescent="0.25">
      <c r="B709" s="25"/>
      <c r="C709" s="80">
        <v>1649249806</v>
      </c>
      <c r="D709" s="83" t="s">
        <v>2821</v>
      </c>
      <c r="E709" s="82">
        <v>4</v>
      </c>
      <c r="F709" s="28"/>
      <c r="G709" s="28"/>
      <c r="H709" s="28"/>
      <c r="I709" s="28" t="s">
        <v>1704</v>
      </c>
      <c r="J709" s="27" t="s">
        <v>69</v>
      </c>
      <c r="K709" s="29">
        <v>9287781066</v>
      </c>
      <c r="L709" s="30"/>
      <c r="M709" s="28"/>
      <c r="N709" s="28"/>
      <c r="O709" s="29"/>
      <c r="P709" s="31"/>
      <c r="Q709" s="28"/>
      <c r="R709" s="28"/>
      <c r="S709" s="28"/>
      <c r="T709" s="28"/>
      <c r="U709" s="29"/>
      <c r="V709" s="32"/>
      <c r="W709" s="33"/>
    </row>
    <row r="710" spans="2:23" x14ac:dyDescent="0.25">
      <c r="B710" s="25"/>
      <c r="C710" s="80">
        <v>1275571945</v>
      </c>
      <c r="D710" s="83" t="s">
        <v>2822</v>
      </c>
      <c r="E710" s="82">
        <v>5</v>
      </c>
      <c r="F710" s="28"/>
      <c r="G710" s="28"/>
      <c r="H710" s="28"/>
      <c r="I710" s="28" t="s">
        <v>1704</v>
      </c>
      <c r="J710" s="27" t="s">
        <v>2823</v>
      </c>
      <c r="K710" s="29">
        <v>2159698446</v>
      </c>
      <c r="L710" s="30"/>
      <c r="M710" s="28"/>
      <c r="N710" s="28"/>
      <c r="O710" s="29"/>
      <c r="P710" s="31"/>
      <c r="Q710" s="28"/>
      <c r="R710" s="28"/>
      <c r="S710" s="28"/>
      <c r="T710" s="28"/>
      <c r="U710" s="29"/>
      <c r="V710" s="32"/>
      <c r="W710" s="33"/>
    </row>
    <row r="711" spans="2:23" x14ac:dyDescent="0.25">
      <c r="B711" s="25"/>
      <c r="C711" s="80">
        <v>1295719060</v>
      </c>
      <c r="D711" s="83" t="s">
        <v>2824</v>
      </c>
      <c r="E711" s="82">
        <v>3</v>
      </c>
      <c r="F711" s="28"/>
      <c r="G711" s="28"/>
      <c r="H711" s="28"/>
      <c r="I711" s="28" t="s">
        <v>1704</v>
      </c>
      <c r="J711" s="27" t="s">
        <v>2825</v>
      </c>
      <c r="K711" s="29">
        <v>8005333669</v>
      </c>
      <c r="L711" s="30"/>
      <c r="M711" s="28"/>
      <c r="N711" s="28"/>
      <c r="O711" s="29"/>
      <c r="P711" s="31"/>
      <c r="Q711" s="28"/>
      <c r="R711" s="28"/>
      <c r="S711" s="28"/>
      <c r="T711" s="28"/>
      <c r="U711" s="29"/>
      <c r="V711" s="32"/>
      <c r="W711" s="33"/>
    </row>
    <row r="712" spans="2:23" x14ac:dyDescent="0.25">
      <c r="B712" s="25"/>
      <c r="C712" s="80">
        <v>1124094073</v>
      </c>
      <c r="D712" s="83" t="s">
        <v>2826</v>
      </c>
      <c r="E712" s="82">
        <v>3</v>
      </c>
      <c r="F712" s="28"/>
      <c r="G712" s="28"/>
      <c r="H712" s="28"/>
      <c r="I712" s="28" t="s">
        <v>1704</v>
      </c>
      <c r="J712" s="27" t="s">
        <v>2827</v>
      </c>
      <c r="K712" s="29">
        <v>6104491525</v>
      </c>
      <c r="L712" s="30"/>
      <c r="M712" s="28"/>
      <c r="N712" s="28"/>
      <c r="O712" s="29"/>
      <c r="P712" s="31"/>
      <c r="Q712" s="28"/>
      <c r="R712" s="28"/>
      <c r="S712" s="28"/>
      <c r="T712" s="28"/>
      <c r="U712" s="29"/>
      <c r="V712" s="32"/>
      <c r="W712" s="33"/>
    </row>
    <row r="713" spans="2:23" x14ac:dyDescent="0.25">
      <c r="B713" s="25"/>
      <c r="C713" s="80">
        <v>1184779415</v>
      </c>
      <c r="D713" s="83" t="s">
        <v>2828</v>
      </c>
      <c r="E713" s="82">
        <v>4</v>
      </c>
      <c r="F713" s="28"/>
      <c r="G713" s="28"/>
      <c r="H713" s="28"/>
      <c r="I713" s="28" t="s">
        <v>1704</v>
      </c>
      <c r="J713" s="27" t="s">
        <v>2829</v>
      </c>
      <c r="K713" s="29">
        <v>4849918602</v>
      </c>
      <c r="L713" s="30"/>
      <c r="M713" s="28"/>
      <c r="N713" s="28"/>
      <c r="O713" s="29"/>
      <c r="P713" s="31"/>
      <c r="Q713" s="28"/>
      <c r="R713" s="28"/>
      <c r="S713" s="28"/>
      <c r="T713" s="28"/>
      <c r="U713" s="29"/>
      <c r="V713" s="32"/>
      <c r="W713" s="33"/>
    </row>
    <row r="714" spans="2:23" x14ac:dyDescent="0.25">
      <c r="B714" s="25"/>
      <c r="C714" s="80">
        <v>1235347105</v>
      </c>
      <c r="D714" s="83" t="s">
        <v>2830</v>
      </c>
      <c r="E714" s="82">
        <v>9</v>
      </c>
      <c r="F714" s="28"/>
      <c r="G714" s="28"/>
      <c r="H714" s="28"/>
      <c r="I714" s="28" t="s">
        <v>1704</v>
      </c>
      <c r="J714" s="27" t="s">
        <v>2831</v>
      </c>
      <c r="K714" s="29">
        <v>2159558900</v>
      </c>
      <c r="L714" s="30"/>
      <c r="M714" s="28"/>
      <c r="N714" s="28"/>
      <c r="O714" s="29"/>
      <c r="P714" s="31"/>
      <c r="Q714" s="28"/>
      <c r="R714" s="28"/>
      <c r="S714" s="28"/>
      <c r="T714" s="28"/>
      <c r="U714" s="29"/>
      <c r="V714" s="32"/>
      <c r="W714" s="33"/>
    </row>
    <row r="715" spans="2:23" x14ac:dyDescent="0.25">
      <c r="B715" s="25"/>
      <c r="C715" s="80">
        <v>1437199502</v>
      </c>
      <c r="D715" s="83" t="s">
        <v>2832</v>
      </c>
      <c r="E715" s="82">
        <v>6</v>
      </c>
      <c r="F715" s="28"/>
      <c r="G715" s="28"/>
      <c r="H715" s="28"/>
      <c r="I715" s="28" t="s">
        <v>1719</v>
      </c>
      <c r="J715" s="27" t="s">
        <v>69</v>
      </c>
      <c r="K715" s="29">
        <v>2159972101</v>
      </c>
      <c r="L715" s="30"/>
      <c r="M715" s="28"/>
      <c r="N715" s="28"/>
      <c r="O715" s="29"/>
      <c r="P715" s="31"/>
      <c r="Q715" s="28"/>
      <c r="R715" s="28"/>
      <c r="S715" s="28"/>
      <c r="T715" s="28"/>
      <c r="U715" s="29"/>
      <c r="V715" s="32"/>
      <c r="W715" s="33"/>
    </row>
    <row r="716" spans="2:23" x14ac:dyDescent="0.25">
      <c r="B716" s="25"/>
      <c r="C716" s="80">
        <v>1346225034</v>
      </c>
      <c r="D716" s="83" t="s">
        <v>2833</v>
      </c>
      <c r="E716" s="82">
        <v>5</v>
      </c>
      <c r="F716" s="28"/>
      <c r="G716" s="28"/>
      <c r="H716" s="28"/>
      <c r="I716" s="28" t="s">
        <v>1719</v>
      </c>
      <c r="J716" s="27" t="s">
        <v>2834</v>
      </c>
      <c r="K716" s="29">
        <v>6108532502</v>
      </c>
      <c r="L716" s="30"/>
      <c r="M716" s="28"/>
      <c r="N716" s="28"/>
      <c r="O716" s="29"/>
      <c r="P716" s="31"/>
      <c r="Q716" s="28"/>
      <c r="R716" s="28"/>
      <c r="S716" s="28"/>
      <c r="T716" s="28"/>
      <c r="U716" s="29"/>
      <c r="V716" s="32"/>
      <c r="W716" s="33"/>
    </row>
    <row r="717" spans="2:23" x14ac:dyDescent="0.25">
      <c r="B717" s="25"/>
      <c r="C717" s="80">
        <v>1972528610</v>
      </c>
      <c r="D717" s="83" t="s">
        <v>2835</v>
      </c>
      <c r="E717" s="82">
        <v>3</v>
      </c>
      <c r="F717" s="28"/>
      <c r="G717" s="28"/>
      <c r="H717" s="28"/>
      <c r="I717" s="28" t="s">
        <v>1704</v>
      </c>
      <c r="J717" s="27" t="s">
        <v>2836</v>
      </c>
      <c r="K717" s="29">
        <v>2157429900</v>
      </c>
      <c r="L717" s="30"/>
      <c r="M717" s="28"/>
      <c r="N717" s="28"/>
      <c r="O717" s="29"/>
      <c r="P717" s="31"/>
      <c r="Q717" s="28"/>
      <c r="R717" s="28"/>
      <c r="S717" s="28"/>
      <c r="T717" s="28"/>
      <c r="U717" s="29"/>
      <c r="V717" s="32"/>
      <c r="W717" s="33"/>
    </row>
    <row r="718" spans="2:23" x14ac:dyDescent="0.25">
      <c r="B718" s="25"/>
      <c r="C718" s="80">
        <v>1750314803</v>
      </c>
      <c r="D718" s="83" t="s">
        <v>2837</v>
      </c>
      <c r="E718" s="82">
        <v>4</v>
      </c>
      <c r="F718" s="28"/>
      <c r="G718" s="28"/>
      <c r="H718" s="28"/>
      <c r="I718" s="28" t="s">
        <v>1719</v>
      </c>
      <c r="J718" s="27" t="s">
        <v>69</v>
      </c>
      <c r="K718" s="29">
        <v>6094041823</v>
      </c>
      <c r="L718" s="30"/>
      <c r="M718" s="28"/>
      <c r="N718" s="28"/>
      <c r="O718" s="29"/>
      <c r="P718" s="31"/>
      <c r="Q718" s="28"/>
      <c r="R718" s="28"/>
      <c r="S718" s="28"/>
      <c r="T718" s="28"/>
      <c r="U718" s="29"/>
      <c r="V718" s="32"/>
      <c r="W718" s="33"/>
    </row>
    <row r="719" spans="2:23" x14ac:dyDescent="0.25">
      <c r="B719" s="25"/>
      <c r="C719" s="80">
        <v>1770641581</v>
      </c>
      <c r="D719" s="83" t="s">
        <v>2838</v>
      </c>
      <c r="E719" s="82">
        <v>2</v>
      </c>
      <c r="F719" s="28"/>
      <c r="G719" s="28"/>
      <c r="H719" s="28"/>
      <c r="I719" s="28" t="s">
        <v>1704</v>
      </c>
      <c r="J719" s="27" t="s">
        <v>69</v>
      </c>
      <c r="K719" s="29">
        <v>2154647222</v>
      </c>
      <c r="L719" s="30"/>
      <c r="M719" s="28"/>
      <c r="N719" s="28"/>
      <c r="O719" s="29"/>
      <c r="P719" s="31"/>
      <c r="Q719" s="28"/>
      <c r="R719" s="28"/>
      <c r="S719" s="28"/>
      <c r="T719" s="28"/>
      <c r="U719" s="29"/>
      <c r="V719" s="32"/>
      <c r="W719" s="33"/>
    </row>
    <row r="720" spans="2:23" x14ac:dyDescent="0.25">
      <c r="B720" s="25"/>
      <c r="C720" s="80">
        <v>1346229044</v>
      </c>
      <c r="D720" s="83" t="s">
        <v>2839</v>
      </c>
      <c r="E720" s="82">
        <v>9</v>
      </c>
      <c r="F720" s="28"/>
      <c r="G720" s="28"/>
      <c r="H720" s="28"/>
      <c r="I720" s="28" t="s">
        <v>1719</v>
      </c>
      <c r="J720" s="27" t="s">
        <v>2840</v>
      </c>
      <c r="K720" s="29">
        <v>2159232810</v>
      </c>
      <c r="L720" s="30"/>
      <c r="M720" s="28"/>
      <c r="N720" s="28"/>
      <c r="O720" s="29"/>
      <c r="P720" s="31"/>
      <c r="Q720" s="28"/>
      <c r="R720" s="28"/>
      <c r="S720" s="28"/>
      <c r="T720" s="28"/>
      <c r="U720" s="29"/>
      <c r="V720" s="32"/>
      <c r="W720" s="33"/>
    </row>
    <row r="721" spans="2:23" x14ac:dyDescent="0.25">
      <c r="B721" s="25"/>
      <c r="C721" s="80">
        <v>1447218789</v>
      </c>
      <c r="D721" s="83" t="s">
        <v>2841</v>
      </c>
      <c r="E721" s="82">
        <v>1</v>
      </c>
      <c r="F721" s="28"/>
      <c r="G721" s="28"/>
      <c r="H721" s="28"/>
      <c r="I721" s="28" t="s">
        <v>1769</v>
      </c>
      <c r="J721" s="27" t="s">
        <v>69</v>
      </c>
      <c r="K721" s="29">
        <v>7175459811</v>
      </c>
      <c r="L721" s="30"/>
      <c r="M721" s="28"/>
      <c r="N721" s="28"/>
      <c r="O721" s="29"/>
      <c r="P721" s="31"/>
      <c r="Q721" s="28"/>
      <c r="R721" s="28"/>
      <c r="S721" s="28"/>
      <c r="T721" s="28"/>
      <c r="U721" s="29"/>
      <c r="V721" s="32"/>
      <c r="W721" s="33"/>
    </row>
    <row r="722" spans="2:23" x14ac:dyDescent="0.25">
      <c r="B722" s="25"/>
      <c r="C722" s="80">
        <v>1558300152</v>
      </c>
      <c r="D722" s="83" t="s">
        <v>2842</v>
      </c>
      <c r="E722" s="82">
        <v>10</v>
      </c>
      <c r="F722" s="28"/>
      <c r="G722" s="28"/>
      <c r="H722" s="28"/>
      <c r="I722" s="28" t="s">
        <v>1704</v>
      </c>
      <c r="J722" s="27" t="s">
        <v>2843</v>
      </c>
      <c r="K722" s="29">
        <v>2156298866</v>
      </c>
      <c r="L722" s="30"/>
      <c r="M722" s="28"/>
      <c r="N722" s="28"/>
      <c r="O722" s="29"/>
      <c r="P722" s="31"/>
      <c r="Q722" s="28"/>
      <c r="R722" s="28"/>
      <c r="S722" s="28"/>
      <c r="T722" s="28"/>
      <c r="U722" s="29"/>
      <c r="V722" s="32"/>
      <c r="W722" s="33"/>
    </row>
    <row r="723" spans="2:23" x14ac:dyDescent="0.25">
      <c r="B723" s="25"/>
      <c r="C723" s="80">
        <v>1346246998</v>
      </c>
      <c r="D723" s="83" t="s">
        <v>2844</v>
      </c>
      <c r="E723" s="82">
        <v>9</v>
      </c>
      <c r="F723" s="28"/>
      <c r="G723" s="28"/>
      <c r="H723" s="28"/>
      <c r="I723" s="28" t="s">
        <v>1719</v>
      </c>
      <c r="J723" s="27" t="s">
        <v>2845</v>
      </c>
      <c r="K723" s="29">
        <v>2159236080</v>
      </c>
      <c r="L723" s="30"/>
      <c r="M723" s="28"/>
      <c r="N723" s="28"/>
      <c r="O723" s="29"/>
      <c r="P723" s="31"/>
      <c r="Q723" s="28"/>
      <c r="R723" s="28"/>
      <c r="S723" s="28"/>
      <c r="T723" s="28"/>
      <c r="U723" s="29"/>
      <c r="V723" s="32"/>
      <c r="W723" s="33"/>
    </row>
    <row r="724" spans="2:23" x14ac:dyDescent="0.25">
      <c r="B724" s="25"/>
      <c r="C724" s="80">
        <v>1093754376</v>
      </c>
      <c r="D724" s="83" t="s">
        <v>2846</v>
      </c>
      <c r="E724" s="82">
        <v>0</v>
      </c>
      <c r="F724" s="28"/>
      <c r="G724" s="28"/>
      <c r="H724" s="28"/>
      <c r="I724" s="28" t="s">
        <v>2266</v>
      </c>
      <c r="J724" s="27" t="s">
        <v>2847</v>
      </c>
      <c r="K724" s="29">
        <v>2095234999</v>
      </c>
      <c r="L724" s="30"/>
      <c r="M724" s="28"/>
      <c r="N724" s="28"/>
      <c r="O724" s="29"/>
      <c r="P724" s="31"/>
      <c r="Q724" s="28"/>
      <c r="R724" s="28"/>
      <c r="S724" s="28"/>
      <c r="T724" s="28"/>
      <c r="U724" s="29"/>
      <c r="V724" s="32"/>
      <c r="W724" s="33"/>
    </row>
    <row r="725" spans="2:23" x14ac:dyDescent="0.25">
      <c r="B725" s="25"/>
      <c r="C725" s="80">
        <v>1902866510</v>
      </c>
      <c r="D725" s="83" t="s">
        <v>2848</v>
      </c>
      <c r="E725" s="82">
        <v>4</v>
      </c>
      <c r="F725" s="28"/>
      <c r="G725" s="28"/>
      <c r="H725" s="28"/>
      <c r="I725" s="28" t="s">
        <v>2171</v>
      </c>
      <c r="J725" s="27" t="s">
        <v>69</v>
      </c>
      <c r="K725" s="29">
        <v>2152762385</v>
      </c>
      <c r="L725" s="30"/>
      <c r="M725" s="28"/>
      <c r="N725" s="28"/>
      <c r="O725" s="29"/>
      <c r="P725" s="31"/>
      <c r="Q725" s="28"/>
      <c r="R725" s="28"/>
      <c r="S725" s="28"/>
      <c r="T725" s="28"/>
      <c r="U725" s="29"/>
      <c r="V725" s="32"/>
      <c r="W725" s="33"/>
    </row>
    <row r="726" spans="2:23" x14ac:dyDescent="0.25">
      <c r="B726" s="25"/>
      <c r="C726" s="80">
        <v>1164487468</v>
      </c>
      <c r="D726" s="83" t="s">
        <v>2849</v>
      </c>
      <c r="E726" s="82">
        <v>6</v>
      </c>
      <c r="F726" s="28"/>
      <c r="G726" s="28"/>
      <c r="H726" s="28"/>
      <c r="I726" s="28" t="s">
        <v>1704</v>
      </c>
      <c r="J726" s="27" t="s">
        <v>2850</v>
      </c>
      <c r="K726" s="29">
        <v>6107893510</v>
      </c>
      <c r="L726" s="30"/>
      <c r="M726" s="28"/>
      <c r="N726" s="28"/>
      <c r="O726" s="29"/>
      <c r="P726" s="31"/>
      <c r="Q726" s="28"/>
      <c r="R726" s="28"/>
      <c r="S726" s="28"/>
      <c r="T726" s="28"/>
      <c r="U726" s="29"/>
      <c r="V726" s="32"/>
      <c r="W726" s="33"/>
    </row>
    <row r="727" spans="2:23" x14ac:dyDescent="0.25">
      <c r="B727" s="25"/>
      <c r="C727" s="80">
        <v>1861422586</v>
      </c>
      <c r="D727" s="83" t="s">
        <v>2851</v>
      </c>
      <c r="E727" s="82">
        <v>3</v>
      </c>
      <c r="F727" s="28"/>
      <c r="G727" s="28"/>
      <c r="H727" s="28"/>
      <c r="I727" s="28" t="s">
        <v>1704</v>
      </c>
      <c r="J727" s="27" t="s">
        <v>69</v>
      </c>
      <c r="K727" s="29">
        <v>2079071000</v>
      </c>
      <c r="L727" s="30"/>
      <c r="M727" s="28"/>
      <c r="N727" s="28"/>
      <c r="O727" s="29"/>
      <c r="P727" s="31"/>
      <c r="Q727" s="28"/>
      <c r="R727" s="28"/>
      <c r="S727" s="28"/>
      <c r="T727" s="28"/>
      <c r="U727" s="29"/>
      <c r="V727" s="32"/>
      <c r="W727" s="33"/>
    </row>
    <row r="728" spans="2:23" x14ac:dyDescent="0.25">
      <c r="B728" s="25"/>
      <c r="C728" s="80">
        <v>1033206032</v>
      </c>
      <c r="D728" s="83" t="s">
        <v>2852</v>
      </c>
      <c r="E728" s="82">
        <v>6</v>
      </c>
      <c r="F728" s="28"/>
      <c r="G728" s="28"/>
      <c r="H728" s="28"/>
      <c r="I728" s="28" t="s">
        <v>1704</v>
      </c>
      <c r="J728" s="27" t="s">
        <v>69</v>
      </c>
      <c r="K728" s="29">
        <v>2158293561</v>
      </c>
      <c r="L728" s="30"/>
      <c r="M728" s="28"/>
      <c r="N728" s="28"/>
      <c r="O728" s="29"/>
      <c r="P728" s="31"/>
      <c r="Q728" s="28"/>
      <c r="R728" s="28"/>
      <c r="S728" s="28"/>
      <c r="T728" s="28"/>
      <c r="U728" s="29"/>
      <c r="V728" s="32"/>
      <c r="W728" s="33"/>
    </row>
    <row r="729" spans="2:23" x14ac:dyDescent="0.25">
      <c r="B729" s="25"/>
      <c r="C729" s="80">
        <v>1821043134</v>
      </c>
      <c r="D729" s="83" t="s">
        <v>2853</v>
      </c>
      <c r="E729" s="82">
        <v>3</v>
      </c>
      <c r="F729" s="28"/>
      <c r="G729" s="28"/>
      <c r="H729" s="28"/>
      <c r="I729" s="28" t="s">
        <v>1704</v>
      </c>
      <c r="J729" s="27" t="s">
        <v>2854</v>
      </c>
      <c r="K729" s="29">
        <v>6103744401</v>
      </c>
      <c r="L729" s="30"/>
      <c r="M729" s="28"/>
      <c r="N729" s="28"/>
      <c r="O729" s="29"/>
      <c r="P729" s="31"/>
      <c r="Q729" s="28"/>
      <c r="R729" s="28"/>
      <c r="S729" s="28"/>
      <c r="T729" s="28"/>
      <c r="U729" s="29"/>
      <c r="V729" s="32"/>
      <c r="W729" s="33"/>
    </row>
    <row r="730" spans="2:23" x14ac:dyDescent="0.25">
      <c r="B730" s="25"/>
      <c r="C730" s="80">
        <v>1780771626</v>
      </c>
      <c r="D730" s="83" t="s">
        <v>2855</v>
      </c>
      <c r="E730" s="82">
        <v>1</v>
      </c>
      <c r="F730" s="28"/>
      <c r="G730" s="28"/>
      <c r="H730" s="28"/>
      <c r="I730" s="28" t="s">
        <v>1719</v>
      </c>
      <c r="J730" s="27" t="s">
        <v>69</v>
      </c>
      <c r="K730" s="29">
        <v>6096522730</v>
      </c>
      <c r="L730" s="30"/>
      <c r="M730" s="28"/>
      <c r="N730" s="28"/>
      <c r="O730" s="29"/>
      <c r="P730" s="31"/>
      <c r="Q730" s="28"/>
      <c r="R730" s="28"/>
      <c r="S730" s="28"/>
      <c r="T730" s="28"/>
      <c r="U730" s="29"/>
      <c r="V730" s="32"/>
      <c r="W730" s="33"/>
    </row>
    <row r="731" spans="2:23" x14ac:dyDescent="0.25">
      <c r="B731" s="25"/>
      <c r="C731" s="80">
        <v>1942269782</v>
      </c>
      <c r="D731" s="83" t="s">
        <v>2856</v>
      </c>
      <c r="E731" s="82">
        <v>3</v>
      </c>
      <c r="F731" s="28"/>
      <c r="G731" s="28"/>
      <c r="H731" s="28"/>
      <c r="I731" s="28" t="s">
        <v>1704</v>
      </c>
      <c r="J731" s="27" t="s">
        <v>69</v>
      </c>
      <c r="K731" s="29">
        <v>6104313122</v>
      </c>
      <c r="L731" s="30"/>
      <c r="M731" s="28"/>
      <c r="N731" s="28"/>
      <c r="O731" s="29"/>
      <c r="P731" s="31"/>
      <c r="Q731" s="28"/>
      <c r="R731" s="28"/>
      <c r="S731" s="28"/>
      <c r="T731" s="28"/>
      <c r="U731" s="29"/>
      <c r="V731" s="32"/>
      <c r="W731" s="33"/>
    </row>
    <row r="732" spans="2:23" x14ac:dyDescent="0.25">
      <c r="B732" s="25"/>
      <c r="C732" s="80">
        <v>1881828291</v>
      </c>
      <c r="D732" s="83" t="s">
        <v>2857</v>
      </c>
      <c r="E732" s="82">
        <v>1</v>
      </c>
      <c r="F732" s="28"/>
      <c r="G732" s="28"/>
      <c r="H732" s="28"/>
      <c r="I732" s="28" t="s">
        <v>1704</v>
      </c>
      <c r="J732" s="27" t="s">
        <v>69</v>
      </c>
      <c r="K732" s="29">
        <v>7175459811</v>
      </c>
      <c r="L732" s="30"/>
      <c r="M732" s="28"/>
      <c r="N732" s="28"/>
      <c r="O732" s="29"/>
      <c r="P732" s="31"/>
      <c r="Q732" s="28"/>
      <c r="R732" s="28"/>
      <c r="S732" s="28"/>
      <c r="T732" s="28"/>
      <c r="U732" s="29"/>
      <c r="V732" s="32"/>
      <c r="W732" s="33"/>
    </row>
    <row r="733" spans="2:23" x14ac:dyDescent="0.25">
      <c r="B733" s="25"/>
      <c r="C733" s="80">
        <v>1063471712</v>
      </c>
      <c r="D733" s="83" t="s">
        <v>2858</v>
      </c>
      <c r="E733" s="82">
        <v>1</v>
      </c>
      <c r="F733" s="28"/>
      <c r="G733" s="28"/>
      <c r="H733" s="28"/>
      <c r="I733" s="28" t="s">
        <v>1704</v>
      </c>
      <c r="J733" s="27" t="s">
        <v>2859</v>
      </c>
      <c r="K733" s="29">
        <v>6104313122</v>
      </c>
      <c r="L733" s="30"/>
      <c r="M733" s="28"/>
      <c r="N733" s="28"/>
      <c r="O733" s="29"/>
      <c r="P733" s="31"/>
      <c r="Q733" s="28"/>
      <c r="R733" s="28"/>
      <c r="S733" s="28"/>
      <c r="T733" s="28"/>
      <c r="U733" s="29"/>
      <c r="V733" s="32"/>
      <c r="W733" s="33"/>
    </row>
    <row r="734" spans="2:23" x14ac:dyDescent="0.25">
      <c r="B734" s="25"/>
      <c r="C734" s="80">
        <v>1750459350</v>
      </c>
      <c r="D734" s="83" t="s">
        <v>2860</v>
      </c>
      <c r="E734" s="82">
        <v>6</v>
      </c>
      <c r="F734" s="28"/>
      <c r="G734" s="28"/>
      <c r="H734" s="28"/>
      <c r="I734" s="28" t="s">
        <v>1719</v>
      </c>
      <c r="J734" s="27" t="s">
        <v>69</v>
      </c>
      <c r="K734" s="29">
        <v>2156359000</v>
      </c>
      <c r="L734" s="30"/>
      <c r="M734" s="28"/>
      <c r="N734" s="28"/>
      <c r="O734" s="29"/>
      <c r="P734" s="31"/>
      <c r="Q734" s="28"/>
      <c r="R734" s="28"/>
      <c r="S734" s="28"/>
      <c r="T734" s="28"/>
      <c r="U734" s="29"/>
      <c r="V734" s="32"/>
      <c r="W734" s="33"/>
    </row>
    <row r="735" spans="2:23" x14ac:dyDescent="0.25">
      <c r="B735" s="25"/>
      <c r="C735" s="80">
        <v>1487783767</v>
      </c>
      <c r="D735" s="83" t="s">
        <v>2861</v>
      </c>
      <c r="E735" s="82">
        <v>4</v>
      </c>
      <c r="F735" s="28"/>
      <c r="G735" s="28"/>
      <c r="H735" s="28"/>
      <c r="I735" s="28" t="s">
        <v>1704</v>
      </c>
      <c r="J735" s="27" t="s">
        <v>69</v>
      </c>
      <c r="K735" s="29">
        <v>3022252380</v>
      </c>
      <c r="L735" s="30"/>
      <c r="M735" s="28"/>
      <c r="N735" s="28"/>
      <c r="O735" s="29"/>
      <c r="P735" s="31"/>
      <c r="Q735" s="28"/>
      <c r="R735" s="28"/>
      <c r="S735" s="28"/>
      <c r="T735" s="28"/>
      <c r="U735" s="29"/>
      <c r="V735" s="32"/>
      <c r="W735" s="33"/>
    </row>
    <row r="736" spans="2:23" x14ac:dyDescent="0.25">
      <c r="B736" s="25"/>
      <c r="C736" s="80">
        <v>1790753317</v>
      </c>
      <c r="D736" s="83" t="s">
        <v>2862</v>
      </c>
      <c r="E736" s="82">
        <v>7</v>
      </c>
      <c r="F736" s="28"/>
      <c r="G736" s="28"/>
      <c r="H736" s="28"/>
      <c r="I736" s="28" t="s">
        <v>1737</v>
      </c>
      <c r="J736" s="27" t="s">
        <v>2863</v>
      </c>
      <c r="K736" s="29">
        <v>2153498222</v>
      </c>
      <c r="L736" s="30"/>
      <c r="M736" s="28"/>
      <c r="N736" s="28"/>
      <c r="O736" s="29"/>
      <c r="P736" s="31"/>
      <c r="Q736" s="28"/>
      <c r="R736" s="28"/>
      <c r="S736" s="28"/>
      <c r="T736" s="28"/>
      <c r="U736" s="29"/>
      <c r="V736" s="32"/>
      <c r="W736" s="33"/>
    </row>
    <row r="737" spans="2:23" x14ac:dyDescent="0.25">
      <c r="B737" s="25"/>
      <c r="C737" s="80">
        <v>1881695039</v>
      </c>
      <c r="D737" s="83" t="s">
        <v>2864</v>
      </c>
      <c r="E737" s="82">
        <v>5</v>
      </c>
      <c r="F737" s="28"/>
      <c r="G737" s="28"/>
      <c r="H737" s="28"/>
      <c r="I737" s="28" t="s">
        <v>1704</v>
      </c>
      <c r="J737" s="27" t="s">
        <v>2865</v>
      </c>
      <c r="K737" s="29">
        <v>3028321545</v>
      </c>
      <c r="L737" s="30"/>
      <c r="M737" s="28"/>
      <c r="N737" s="28"/>
      <c r="O737" s="29"/>
      <c r="P737" s="31"/>
      <c r="Q737" s="28"/>
      <c r="R737" s="28"/>
      <c r="S737" s="28"/>
      <c r="T737" s="28"/>
      <c r="U737" s="29"/>
      <c r="V737" s="32"/>
      <c r="W737" s="33"/>
    </row>
    <row r="738" spans="2:23" x14ac:dyDescent="0.25">
      <c r="B738" s="25"/>
      <c r="C738" s="80">
        <v>1770765919</v>
      </c>
      <c r="D738" s="83" t="s">
        <v>2866</v>
      </c>
      <c r="E738" s="82">
        <v>6</v>
      </c>
      <c r="F738" s="28"/>
      <c r="G738" s="28"/>
      <c r="H738" s="28"/>
      <c r="I738" s="28" t="s">
        <v>1704</v>
      </c>
      <c r="J738" s="27" t="s">
        <v>69</v>
      </c>
      <c r="K738" s="29">
        <v>2159558900</v>
      </c>
      <c r="L738" s="30"/>
      <c r="M738" s="28"/>
      <c r="N738" s="28"/>
      <c r="O738" s="29"/>
      <c r="P738" s="31"/>
      <c r="Q738" s="28"/>
      <c r="R738" s="28"/>
      <c r="S738" s="28"/>
      <c r="T738" s="28"/>
      <c r="U738" s="29"/>
      <c r="V738" s="32"/>
      <c r="W738" s="33"/>
    </row>
    <row r="739" spans="2:23" x14ac:dyDescent="0.25">
      <c r="B739" s="25"/>
      <c r="C739" s="80">
        <v>1548256738</v>
      </c>
      <c r="D739" s="83" t="s">
        <v>2867</v>
      </c>
      <c r="E739" s="82">
        <v>4</v>
      </c>
      <c r="F739" s="28"/>
      <c r="G739" s="28"/>
      <c r="H739" s="28"/>
      <c r="I739" s="28" t="s">
        <v>1704</v>
      </c>
      <c r="J739" s="27" t="s">
        <v>2868</v>
      </c>
      <c r="K739" s="29">
        <v>2159140600</v>
      </c>
      <c r="L739" s="30"/>
      <c r="M739" s="28"/>
      <c r="N739" s="28"/>
      <c r="O739" s="29"/>
      <c r="P739" s="31"/>
      <c r="Q739" s="28"/>
      <c r="R739" s="28"/>
      <c r="S739" s="28"/>
      <c r="T739" s="28"/>
      <c r="U739" s="29"/>
      <c r="V739" s="32"/>
      <c r="W739" s="33"/>
    </row>
    <row r="740" spans="2:23" x14ac:dyDescent="0.25">
      <c r="B740" s="25"/>
      <c r="C740" s="80">
        <v>1407945462</v>
      </c>
      <c r="D740" s="83" t="s">
        <v>2869</v>
      </c>
      <c r="E740" s="82">
        <v>3</v>
      </c>
      <c r="F740" s="28"/>
      <c r="G740" s="28"/>
      <c r="H740" s="28"/>
      <c r="I740" s="28" t="s">
        <v>1704</v>
      </c>
      <c r="J740" s="27" t="s">
        <v>2870</v>
      </c>
      <c r="K740" s="29">
        <v>8566422133</v>
      </c>
      <c r="L740" s="30"/>
      <c r="M740" s="28"/>
      <c r="N740" s="28"/>
      <c r="O740" s="29"/>
      <c r="P740" s="31"/>
      <c r="Q740" s="28"/>
      <c r="R740" s="28"/>
      <c r="S740" s="28"/>
      <c r="T740" s="28"/>
      <c r="U740" s="29"/>
      <c r="V740" s="32"/>
      <c r="W740" s="33"/>
    </row>
    <row r="741" spans="2:23" x14ac:dyDescent="0.25">
      <c r="B741" s="25"/>
      <c r="C741" s="80">
        <v>1639185465</v>
      </c>
      <c r="D741" s="83" t="s">
        <v>2871</v>
      </c>
      <c r="E741" s="82">
        <v>4</v>
      </c>
      <c r="F741" s="28"/>
      <c r="G741" s="28"/>
      <c r="H741" s="28"/>
      <c r="I741" s="28" t="s">
        <v>1704</v>
      </c>
      <c r="J741" s="27" t="s">
        <v>2872</v>
      </c>
      <c r="K741" s="29">
        <v>3022252380</v>
      </c>
      <c r="L741" s="30"/>
      <c r="M741" s="28"/>
      <c r="N741" s="28"/>
      <c r="O741" s="29"/>
      <c r="P741" s="31"/>
      <c r="Q741" s="28"/>
      <c r="R741" s="28"/>
      <c r="S741" s="28"/>
      <c r="T741" s="28"/>
      <c r="U741" s="29"/>
      <c r="V741" s="32"/>
      <c r="W741" s="33"/>
    </row>
    <row r="742" spans="2:23" x14ac:dyDescent="0.25">
      <c r="B742" s="25"/>
      <c r="C742" s="80">
        <v>1497717516</v>
      </c>
      <c r="D742" s="83" t="s">
        <v>2873</v>
      </c>
      <c r="E742" s="82">
        <v>5</v>
      </c>
      <c r="F742" s="28"/>
      <c r="G742" s="28"/>
      <c r="H742" s="28"/>
      <c r="I742" s="28" t="s">
        <v>1704</v>
      </c>
      <c r="J742" s="27" t="s">
        <v>69</v>
      </c>
      <c r="K742" s="29">
        <v>8564294433</v>
      </c>
      <c r="L742" s="30"/>
      <c r="M742" s="28"/>
      <c r="N742" s="28"/>
      <c r="O742" s="29"/>
      <c r="P742" s="31"/>
      <c r="Q742" s="28"/>
      <c r="R742" s="28"/>
      <c r="S742" s="28"/>
      <c r="T742" s="28"/>
      <c r="U742" s="29"/>
      <c r="V742" s="32"/>
      <c r="W742" s="33"/>
    </row>
    <row r="743" spans="2:23" x14ac:dyDescent="0.25">
      <c r="B743" s="25"/>
      <c r="C743" s="80">
        <v>1053576207</v>
      </c>
      <c r="D743" s="83" t="s">
        <v>2874</v>
      </c>
      <c r="E743" s="82">
        <v>7</v>
      </c>
      <c r="F743" s="28"/>
      <c r="G743" s="28"/>
      <c r="H743" s="28"/>
      <c r="I743" s="28" t="s">
        <v>1704</v>
      </c>
      <c r="J743" s="27" t="s">
        <v>2875</v>
      </c>
      <c r="K743" s="29">
        <v>8563564924</v>
      </c>
      <c r="L743" s="30"/>
      <c r="M743" s="28"/>
      <c r="N743" s="28"/>
      <c r="O743" s="29"/>
      <c r="P743" s="31"/>
      <c r="Q743" s="28"/>
      <c r="R743" s="28"/>
      <c r="S743" s="28"/>
      <c r="T743" s="28"/>
      <c r="U743" s="29"/>
      <c r="V743" s="32"/>
      <c r="W743" s="33"/>
    </row>
    <row r="744" spans="2:23" x14ac:dyDescent="0.25">
      <c r="B744" s="25"/>
      <c r="C744" s="80">
        <v>1912992330</v>
      </c>
      <c r="D744" s="83" t="s">
        <v>2876</v>
      </c>
      <c r="E744" s="82">
        <v>2</v>
      </c>
      <c r="F744" s="28"/>
      <c r="G744" s="28"/>
      <c r="H744" s="28"/>
      <c r="I744" s="28" t="s">
        <v>1704</v>
      </c>
      <c r="J744" s="27" t="s">
        <v>69</v>
      </c>
      <c r="K744" s="29">
        <v>2673705296</v>
      </c>
      <c r="L744" s="30"/>
      <c r="M744" s="28"/>
      <c r="N744" s="28"/>
      <c r="O744" s="29"/>
      <c r="P744" s="31"/>
      <c r="Q744" s="28"/>
      <c r="R744" s="28"/>
      <c r="S744" s="28"/>
      <c r="T744" s="28"/>
      <c r="U744" s="29"/>
      <c r="V744" s="32"/>
      <c r="W744" s="33"/>
    </row>
    <row r="745" spans="2:23" x14ac:dyDescent="0.25">
      <c r="B745" s="25"/>
      <c r="C745" s="80">
        <v>1245294941</v>
      </c>
      <c r="D745" s="83" t="s">
        <v>2877</v>
      </c>
      <c r="E745" s="82">
        <v>1</v>
      </c>
      <c r="F745" s="28"/>
      <c r="G745" s="28"/>
      <c r="H745" s="28"/>
      <c r="I745" s="28" t="s">
        <v>1704</v>
      </c>
      <c r="J745" s="27" t="s">
        <v>69</v>
      </c>
      <c r="K745" s="29">
        <v>2156323500</v>
      </c>
      <c r="L745" s="30"/>
      <c r="M745" s="28"/>
      <c r="N745" s="28"/>
      <c r="O745" s="29"/>
      <c r="P745" s="31"/>
      <c r="Q745" s="28"/>
      <c r="R745" s="28"/>
      <c r="S745" s="28"/>
      <c r="T745" s="28"/>
      <c r="U745" s="29"/>
      <c r="V745" s="32"/>
      <c r="W745" s="33"/>
    </row>
    <row r="746" spans="2:23" x14ac:dyDescent="0.25">
      <c r="B746" s="25"/>
      <c r="C746" s="80">
        <v>1124245162</v>
      </c>
      <c r="D746" s="83" t="s">
        <v>2878</v>
      </c>
      <c r="E746" s="82">
        <v>6</v>
      </c>
      <c r="F746" s="28"/>
      <c r="G746" s="28"/>
      <c r="H746" s="28"/>
      <c r="I746" s="28" t="s">
        <v>1737</v>
      </c>
      <c r="J746" s="27" t="s">
        <v>2879</v>
      </c>
      <c r="K746" s="29">
        <v>8567969340</v>
      </c>
      <c r="L746" s="30"/>
      <c r="M746" s="28"/>
      <c r="N746" s="28"/>
      <c r="O746" s="29"/>
      <c r="P746" s="31"/>
      <c r="Q746" s="28"/>
      <c r="R746" s="28"/>
      <c r="S746" s="28"/>
      <c r="T746" s="28"/>
      <c r="U746" s="29"/>
      <c r="V746" s="32"/>
      <c r="W746" s="33"/>
    </row>
    <row r="747" spans="2:23" x14ac:dyDescent="0.25">
      <c r="B747" s="25"/>
      <c r="C747" s="80">
        <v>1730154774</v>
      </c>
      <c r="D747" s="83" t="s">
        <v>2880</v>
      </c>
      <c r="E747" s="82">
        <v>8</v>
      </c>
      <c r="F747" s="28"/>
      <c r="G747" s="28"/>
      <c r="H747" s="28"/>
      <c r="I747" s="28" t="s">
        <v>1704</v>
      </c>
      <c r="J747" s="27" t="s">
        <v>2881</v>
      </c>
      <c r="K747" s="29">
        <v>2159558900</v>
      </c>
      <c r="L747" s="30"/>
      <c r="M747" s="28"/>
      <c r="N747" s="28"/>
      <c r="O747" s="29"/>
      <c r="P747" s="31"/>
      <c r="Q747" s="28"/>
      <c r="R747" s="28"/>
      <c r="S747" s="28"/>
      <c r="T747" s="28"/>
      <c r="U747" s="29"/>
      <c r="V747" s="32"/>
      <c r="W747" s="33"/>
    </row>
    <row r="748" spans="2:23" x14ac:dyDescent="0.25">
      <c r="B748" s="25"/>
      <c r="C748" s="80">
        <v>1073050928</v>
      </c>
      <c r="D748" s="83" t="s">
        <v>2882</v>
      </c>
      <c r="E748" s="82">
        <v>6</v>
      </c>
      <c r="F748" s="28"/>
      <c r="G748" s="28"/>
      <c r="H748" s="28"/>
      <c r="I748" s="28" t="s">
        <v>1716</v>
      </c>
      <c r="J748" s="27" t="s">
        <v>2883</v>
      </c>
      <c r="K748" s="29">
        <v>2153498222</v>
      </c>
      <c r="L748" s="30"/>
      <c r="M748" s="28"/>
      <c r="N748" s="28"/>
      <c r="O748" s="29"/>
      <c r="P748" s="31"/>
      <c r="Q748" s="28"/>
      <c r="R748" s="28"/>
      <c r="S748" s="28"/>
      <c r="T748" s="28"/>
      <c r="U748" s="29"/>
      <c r="V748" s="32"/>
      <c r="W748" s="33"/>
    </row>
    <row r="749" spans="2:23" x14ac:dyDescent="0.25">
      <c r="B749" s="25"/>
      <c r="C749" s="80">
        <v>1679735518</v>
      </c>
      <c r="D749" s="83" t="s">
        <v>2884</v>
      </c>
      <c r="E749" s="82">
        <v>1</v>
      </c>
      <c r="F749" s="28"/>
      <c r="G749" s="28"/>
      <c r="H749" s="28"/>
      <c r="I749" s="28" t="s">
        <v>1704</v>
      </c>
      <c r="J749" s="27" t="s">
        <v>69</v>
      </c>
      <c r="K749" s="29">
        <v>6104313122</v>
      </c>
      <c r="L749" s="30"/>
      <c r="M749" s="28"/>
      <c r="N749" s="28"/>
      <c r="O749" s="29"/>
      <c r="P749" s="31"/>
      <c r="Q749" s="28"/>
      <c r="R749" s="28"/>
      <c r="S749" s="28"/>
      <c r="T749" s="28"/>
      <c r="U749" s="29"/>
      <c r="V749" s="32"/>
      <c r="W749" s="33"/>
    </row>
    <row r="750" spans="2:23" x14ac:dyDescent="0.25">
      <c r="B750" s="25"/>
      <c r="C750" s="80">
        <v>1073580486</v>
      </c>
      <c r="D750" s="83" t="s">
        <v>2885</v>
      </c>
      <c r="E750" s="82">
        <v>-99</v>
      </c>
      <c r="F750" s="28"/>
      <c r="G750" s="28"/>
      <c r="H750" s="28"/>
      <c r="I750" s="28" t="s">
        <v>1704</v>
      </c>
      <c r="J750" s="27" t="s">
        <v>2886</v>
      </c>
      <c r="K750" s="29">
        <v>6103744401</v>
      </c>
      <c r="L750" s="30"/>
      <c r="M750" s="28"/>
      <c r="N750" s="28"/>
      <c r="O750" s="29"/>
      <c r="P750" s="31"/>
      <c r="Q750" s="28"/>
      <c r="R750" s="28"/>
      <c r="S750" s="28"/>
      <c r="T750" s="28"/>
      <c r="U750" s="29"/>
      <c r="V750" s="32"/>
      <c r="W750" s="33"/>
    </row>
    <row r="751" spans="2:23" x14ac:dyDescent="0.25">
      <c r="B751" s="25"/>
      <c r="C751" s="80">
        <v>1609081041</v>
      </c>
      <c r="D751" s="83" t="s">
        <v>2887</v>
      </c>
      <c r="E751" s="82">
        <v>3</v>
      </c>
      <c r="F751" s="28"/>
      <c r="G751" s="28"/>
      <c r="H751" s="28"/>
      <c r="I751" s="28" t="s">
        <v>1704</v>
      </c>
      <c r="J751" s="27" t="s">
        <v>2888</v>
      </c>
      <c r="K751" s="29">
        <v>2157429900</v>
      </c>
      <c r="L751" s="30"/>
      <c r="M751" s="28"/>
      <c r="N751" s="28"/>
      <c r="O751" s="29"/>
      <c r="P751" s="31"/>
      <c r="Q751" s="28"/>
      <c r="R751" s="28"/>
      <c r="S751" s="28"/>
      <c r="T751" s="28"/>
      <c r="U751" s="29"/>
      <c r="V751" s="32"/>
      <c r="W751" s="33"/>
    </row>
    <row r="752" spans="2:23" x14ac:dyDescent="0.25">
      <c r="B752" s="25"/>
      <c r="C752" s="80">
        <v>1285853887</v>
      </c>
      <c r="D752" s="83" t="s">
        <v>2889</v>
      </c>
      <c r="E752" s="82">
        <v>3</v>
      </c>
      <c r="F752" s="28"/>
      <c r="G752" s="28"/>
      <c r="H752" s="28"/>
      <c r="I752" s="28" t="s">
        <v>1704</v>
      </c>
      <c r="J752" s="27" t="s">
        <v>2890</v>
      </c>
      <c r="K752" s="29">
        <v>6103744401</v>
      </c>
      <c r="L752" s="30"/>
      <c r="M752" s="28"/>
      <c r="N752" s="28"/>
      <c r="O752" s="29"/>
      <c r="P752" s="31"/>
      <c r="Q752" s="28"/>
      <c r="R752" s="28"/>
      <c r="S752" s="28"/>
      <c r="T752" s="28"/>
      <c r="U752" s="29"/>
      <c r="V752" s="32"/>
      <c r="W752" s="33"/>
    </row>
    <row r="753" spans="2:23" x14ac:dyDescent="0.25">
      <c r="B753" s="25"/>
      <c r="C753" s="80">
        <v>1669431425</v>
      </c>
      <c r="D753" s="83" t="s">
        <v>2891</v>
      </c>
      <c r="E753" s="82">
        <v>3</v>
      </c>
      <c r="F753" s="28"/>
      <c r="G753" s="28"/>
      <c r="H753" s="28"/>
      <c r="I753" s="28" t="s">
        <v>1704</v>
      </c>
      <c r="J753" s="27" t="s">
        <v>69</v>
      </c>
      <c r="K753" s="29">
        <v>6104313122</v>
      </c>
      <c r="L753" s="30"/>
      <c r="M753" s="28"/>
      <c r="N753" s="28"/>
      <c r="O753" s="29"/>
      <c r="P753" s="31"/>
      <c r="Q753" s="28"/>
      <c r="R753" s="28"/>
      <c r="S753" s="28"/>
      <c r="T753" s="28"/>
      <c r="U753" s="29"/>
      <c r="V753" s="32"/>
      <c r="W753" s="33"/>
    </row>
    <row r="754" spans="2:23" x14ac:dyDescent="0.25">
      <c r="B754" s="25"/>
      <c r="C754" s="80">
        <v>1871681056</v>
      </c>
      <c r="D754" s="83" t="s">
        <v>2892</v>
      </c>
      <c r="E754" s="82">
        <v>3</v>
      </c>
      <c r="F754" s="28"/>
      <c r="G754" s="28"/>
      <c r="H754" s="28"/>
      <c r="I754" s="28" t="s">
        <v>1769</v>
      </c>
      <c r="J754" s="27" t="s">
        <v>2893</v>
      </c>
      <c r="K754" s="29">
        <v>6103744401</v>
      </c>
      <c r="L754" s="30"/>
      <c r="M754" s="28"/>
      <c r="N754" s="28"/>
      <c r="O754" s="29"/>
      <c r="P754" s="31"/>
      <c r="Q754" s="28"/>
      <c r="R754" s="28"/>
      <c r="S754" s="28"/>
      <c r="T754" s="28"/>
      <c r="U754" s="29"/>
      <c r="V754" s="32"/>
      <c r="W754" s="33"/>
    </row>
    <row r="755" spans="2:23" x14ac:dyDescent="0.25">
      <c r="B755" s="25"/>
      <c r="C755" s="80">
        <v>1083881585</v>
      </c>
      <c r="D755" s="83" t="s">
        <v>2894</v>
      </c>
      <c r="E755" s="82">
        <v>4</v>
      </c>
      <c r="F755" s="28"/>
      <c r="G755" s="28"/>
      <c r="H755" s="28"/>
      <c r="I755" s="28" t="s">
        <v>1719</v>
      </c>
      <c r="J755" s="27" t="s">
        <v>2895</v>
      </c>
      <c r="K755" s="29">
        <v>6093946000</v>
      </c>
      <c r="L755" s="30"/>
      <c r="M755" s="28"/>
      <c r="N755" s="28"/>
      <c r="O755" s="29"/>
      <c r="P755" s="31"/>
      <c r="Q755" s="28"/>
      <c r="R755" s="28"/>
      <c r="S755" s="28"/>
      <c r="T755" s="28"/>
      <c r="U755" s="29"/>
      <c r="V755" s="32"/>
      <c r="W755" s="33"/>
    </row>
    <row r="756" spans="2:23" x14ac:dyDescent="0.25">
      <c r="B756" s="25"/>
      <c r="C756" s="80">
        <v>1831119189</v>
      </c>
      <c r="D756" s="83" t="s">
        <v>2896</v>
      </c>
      <c r="E756" s="82">
        <v>2</v>
      </c>
      <c r="F756" s="28"/>
      <c r="G756" s="28"/>
      <c r="H756" s="28"/>
      <c r="I756" s="28" t="s">
        <v>1704</v>
      </c>
      <c r="J756" s="27" t="s">
        <v>69</v>
      </c>
      <c r="K756" s="29">
        <v>3027385300</v>
      </c>
      <c r="L756" s="30"/>
      <c r="M756" s="28"/>
      <c r="N756" s="28"/>
      <c r="O756" s="29"/>
      <c r="P756" s="31"/>
      <c r="Q756" s="28"/>
      <c r="R756" s="28"/>
      <c r="S756" s="28"/>
      <c r="T756" s="28"/>
      <c r="U756" s="29"/>
      <c r="V756" s="32"/>
      <c r="W756" s="33"/>
    </row>
    <row r="757" spans="2:23" x14ac:dyDescent="0.25">
      <c r="B757" s="25"/>
      <c r="C757" s="80">
        <v>1326215690</v>
      </c>
      <c r="D757" s="83" t="s">
        <v>2897</v>
      </c>
      <c r="E757" s="82">
        <v>2</v>
      </c>
      <c r="F757" s="28"/>
      <c r="G757" s="28"/>
      <c r="H757" s="28"/>
      <c r="I757" s="28" t="s">
        <v>1719</v>
      </c>
      <c r="J757" s="27" t="s">
        <v>2898</v>
      </c>
      <c r="K757" s="29">
        <v>6105956586</v>
      </c>
      <c r="L757" s="30"/>
      <c r="M757" s="28"/>
      <c r="N757" s="28"/>
      <c r="O757" s="29"/>
      <c r="P757" s="31"/>
      <c r="Q757" s="28"/>
      <c r="R757" s="28"/>
      <c r="S757" s="28"/>
      <c r="T757" s="28"/>
      <c r="U757" s="29"/>
      <c r="V757" s="32"/>
      <c r="W757" s="33"/>
    </row>
    <row r="758" spans="2:23" x14ac:dyDescent="0.25">
      <c r="B758" s="25"/>
      <c r="C758" s="80">
        <v>1831199975</v>
      </c>
      <c r="D758" s="83" t="s">
        <v>2899</v>
      </c>
      <c r="E758" s="82">
        <v>2</v>
      </c>
      <c r="F758" s="28"/>
      <c r="G758" s="28"/>
      <c r="H758" s="28"/>
      <c r="I758" s="28" t="s">
        <v>1707</v>
      </c>
      <c r="J758" s="27" t="s">
        <v>69</v>
      </c>
      <c r="K758" s="29">
        <v>6106859600</v>
      </c>
      <c r="L758" s="30"/>
      <c r="M758" s="28"/>
      <c r="N758" s="28"/>
      <c r="O758" s="29"/>
      <c r="P758" s="31"/>
      <c r="Q758" s="28"/>
      <c r="R758" s="28"/>
      <c r="S758" s="28"/>
      <c r="T758" s="28"/>
      <c r="U758" s="29"/>
      <c r="V758" s="32"/>
      <c r="W758" s="33"/>
    </row>
    <row r="759" spans="2:23" x14ac:dyDescent="0.25">
      <c r="B759" s="25"/>
      <c r="C759" s="80">
        <v>1528145208</v>
      </c>
      <c r="D759" s="83" t="s">
        <v>2900</v>
      </c>
      <c r="E759" s="82">
        <v>7</v>
      </c>
      <c r="F759" s="28"/>
      <c r="G759" s="28"/>
      <c r="H759" s="28"/>
      <c r="I759" s="28" t="s">
        <v>1707</v>
      </c>
      <c r="J759" s="27" t="s">
        <v>2901</v>
      </c>
      <c r="K759" s="29">
        <v>2159046891</v>
      </c>
      <c r="L759" s="30"/>
      <c r="M759" s="28"/>
      <c r="N759" s="28"/>
      <c r="O759" s="29"/>
      <c r="P759" s="31"/>
      <c r="Q759" s="28"/>
      <c r="R759" s="28"/>
      <c r="S759" s="28"/>
      <c r="T759" s="28"/>
      <c r="U759" s="29"/>
      <c r="V759" s="32"/>
      <c r="W759" s="33"/>
    </row>
    <row r="760" spans="2:23" x14ac:dyDescent="0.25">
      <c r="B760" s="25"/>
      <c r="C760" s="80">
        <v>1356378574</v>
      </c>
      <c r="D760" s="83" t="s">
        <v>2902</v>
      </c>
      <c r="E760" s="82">
        <v>3</v>
      </c>
      <c r="F760" s="28"/>
      <c r="G760" s="28"/>
      <c r="H760" s="28"/>
      <c r="I760" s="28" t="s">
        <v>1704</v>
      </c>
      <c r="J760" s="27" t="s">
        <v>69</v>
      </c>
      <c r="K760" s="29">
        <v>6099273888</v>
      </c>
      <c r="L760" s="30"/>
      <c r="M760" s="28"/>
      <c r="N760" s="28"/>
      <c r="O760" s="29"/>
      <c r="P760" s="31"/>
      <c r="Q760" s="28"/>
      <c r="R760" s="28"/>
      <c r="S760" s="28"/>
      <c r="T760" s="28"/>
      <c r="U760" s="29"/>
      <c r="V760" s="32"/>
      <c r="W760" s="33"/>
    </row>
    <row r="761" spans="2:23" x14ac:dyDescent="0.25">
      <c r="B761" s="25"/>
      <c r="C761" s="80">
        <v>1285693069</v>
      </c>
      <c r="D761" s="83" t="s">
        <v>2903</v>
      </c>
      <c r="E761" s="82">
        <v>6</v>
      </c>
      <c r="F761" s="28"/>
      <c r="G761" s="28"/>
      <c r="H761" s="28"/>
      <c r="I761" s="28" t="s">
        <v>1704</v>
      </c>
      <c r="J761" s="27" t="s">
        <v>2904</v>
      </c>
      <c r="K761" s="29">
        <v>2154020800</v>
      </c>
      <c r="L761" s="30"/>
      <c r="M761" s="28"/>
      <c r="N761" s="28"/>
      <c r="O761" s="29"/>
      <c r="P761" s="31"/>
      <c r="Q761" s="28"/>
      <c r="R761" s="28"/>
      <c r="S761" s="28"/>
      <c r="T761" s="28"/>
      <c r="U761" s="29"/>
      <c r="V761" s="32"/>
      <c r="W761" s="33"/>
    </row>
    <row r="762" spans="2:23" x14ac:dyDescent="0.25">
      <c r="B762" s="25"/>
      <c r="C762" s="80">
        <v>1154151108</v>
      </c>
      <c r="D762" s="83" t="s">
        <v>2905</v>
      </c>
      <c r="E762" s="82">
        <v>-99</v>
      </c>
      <c r="F762" s="28"/>
      <c r="G762" s="28"/>
      <c r="H762" s="28"/>
      <c r="I762" s="28" t="s">
        <v>1716</v>
      </c>
      <c r="J762" s="27" t="s">
        <v>69</v>
      </c>
      <c r="K762" s="29">
        <v>2159709500</v>
      </c>
      <c r="L762" s="30"/>
      <c r="M762" s="28"/>
      <c r="N762" s="28"/>
      <c r="O762" s="29"/>
      <c r="P762" s="31"/>
      <c r="Q762" s="28"/>
      <c r="R762" s="28"/>
      <c r="S762" s="28"/>
      <c r="T762" s="28"/>
      <c r="U762" s="29"/>
      <c r="V762" s="32"/>
      <c r="W762" s="33"/>
    </row>
    <row r="763" spans="2:23" x14ac:dyDescent="0.25">
      <c r="B763" s="25"/>
      <c r="C763" s="80">
        <v>1881699445</v>
      </c>
      <c r="D763" s="83" t="s">
        <v>2906</v>
      </c>
      <c r="E763" s="82">
        <v>4</v>
      </c>
      <c r="F763" s="28"/>
      <c r="G763" s="28"/>
      <c r="H763" s="28"/>
      <c r="I763" s="28" t="s">
        <v>1704</v>
      </c>
      <c r="J763" s="27" t="s">
        <v>69</v>
      </c>
      <c r="K763" s="29">
        <v>7178694600</v>
      </c>
      <c r="L763" s="30"/>
      <c r="M763" s="28"/>
      <c r="N763" s="28"/>
      <c r="O763" s="29"/>
      <c r="P763" s="31"/>
      <c r="Q763" s="28"/>
      <c r="R763" s="28"/>
      <c r="S763" s="28"/>
      <c r="T763" s="28"/>
      <c r="U763" s="29"/>
      <c r="V763" s="32"/>
      <c r="W763" s="33"/>
    </row>
    <row r="764" spans="2:23" x14ac:dyDescent="0.25">
      <c r="B764" s="25"/>
      <c r="C764" s="80">
        <v>1144310608</v>
      </c>
      <c r="D764" s="83" t="s">
        <v>2907</v>
      </c>
      <c r="E764" s="82">
        <v>2</v>
      </c>
      <c r="F764" s="28"/>
      <c r="G764" s="28"/>
      <c r="H764" s="28"/>
      <c r="I764" s="28" t="s">
        <v>1704</v>
      </c>
      <c r="J764" s="27" t="s">
        <v>69</v>
      </c>
      <c r="K764" s="29">
        <v>7178694600</v>
      </c>
      <c r="L764" s="30"/>
      <c r="M764" s="28"/>
      <c r="N764" s="28"/>
      <c r="O764" s="29"/>
      <c r="P764" s="31"/>
      <c r="Q764" s="28"/>
      <c r="R764" s="28"/>
      <c r="S764" s="28"/>
      <c r="T764" s="28"/>
      <c r="U764" s="29"/>
      <c r="V764" s="32"/>
      <c r="W764" s="33"/>
    </row>
    <row r="765" spans="2:23" x14ac:dyDescent="0.25">
      <c r="B765" s="25"/>
      <c r="C765" s="80">
        <v>1831158005</v>
      </c>
      <c r="D765" s="83" t="s">
        <v>2908</v>
      </c>
      <c r="E765" s="82">
        <v>4</v>
      </c>
      <c r="F765" s="28"/>
      <c r="G765" s="28"/>
      <c r="H765" s="28"/>
      <c r="I765" s="28" t="s">
        <v>1704</v>
      </c>
      <c r="J765" s="27" t="s">
        <v>2909</v>
      </c>
      <c r="K765" s="29">
        <v>8567573840</v>
      </c>
      <c r="L765" s="30"/>
      <c r="M765" s="28"/>
      <c r="N765" s="28"/>
      <c r="O765" s="29"/>
      <c r="P765" s="31"/>
      <c r="Q765" s="28"/>
      <c r="R765" s="28"/>
      <c r="S765" s="28"/>
      <c r="T765" s="28"/>
      <c r="U765" s="29"/>
      <c r="V765" s="32"/>
      <c r="W765" s="33"/>
    </row>
    <row r="766" spans="2:23" x14ac:dyDescent="0.25">
      <c r="B766" s="25"/>
      <c r="C766" s="80">
        <v>1427194075</v>
      </c>
      <c r="D766" s="83" t="s">
        <v>2910</v>
      </c>
      <c r="E766" s="82">
        <v>8</v>
      </c>
      <c r="F766" s="28"/>
      <c r="G766" s="28"/>
      <c r="H766" s="28"/>
      <c r="I766" s="28" t="s">
        <v>1737</v>
      </c>
      <c r="J766" s="27" t="s">
        <v>2911</v>
      </c>
      <c r="K766" s="29">
        <v>2154566930</v>
      </c>
      <c r="L766" s="30"/>
      <c r="M766" s="28"/>
      <c r="N766" s="28"/>
      <c r="O766" s="29"/>
      <c r="P766" s="31"/>
      <c r="Q766" s="28"/>
      <c r="R766" s="28"/>
      <c r="S766" s="28"/>
      <c r="T766" s="28"/>
      <c r="U766" s="29"/>
      <c r="V766" s="32"/>
      <c r="W766" s="33"/>
    </row>
    <row r="767" spans="2:23" x14ac:dyDescent="0.25">
      <c r="B767" s="25"/>
      <c r="C767" s="80">
        <v>1083654214</v>
      </c>
      <c r="D767" s="83" t="s">
        <v>2912</v>
      </c>
      <c r="E767" s="82">
        <v>1</v>
      </c>
      <c r="F767" s="28"/>
      <c r="G767" s="28"/>
      <c r="H767" s="28"/>
      <c r="I767" s="28" t="s">
        <v>1719</v>
      </c>
      <c r="J767" s="27" t="s">
        <v>69</v>
      </c>
      <c r="K767" s="29">
        <v>2153422015</v>
      </c>
      <c r="L767" s="30"/>
      <c r="M767" s="28"/>
      <c r="N767" s="28"/>
      <c r="O767" s="29"/>
      <c r="P767" s="31"/>
      <c r="Q767" s="28"/>
      <c r="R767" s="28"/>
      <c r="S767" s="28"/>
      <c r="T767" s="28"/>
      <c r="U767" s="29"/>
      <c r="V767" s="32"/>
      <c r="W767" s="33"/>
    </row>
    <row r="768" spans="2:23" x14ac:dyDescent="0.25">
      <c r="B768" s="25"/>
      <c r="C768" s="80">
        <v>1477527547</v>
      </c>
      <c r="D768" s="83" t="s">
        <v>2913</v>
      </c>
      <c r="E768" s="82">
        <v>9</v>
      </c>
      <c r="F768" s="28"/>
      <c r="G768" s="28"/>
      <c r="H768" s="28"/>
      <c r="I768" s="28" t="s">
        <v>1704</v>
      </c>
      <c r="J768" s="27" t="s">
        <v>2914</v>
      </c>
      <c r="K768" s="29">
        <v>8883692427</v>
      </c>
      <c r="L768" s="30"/>
      <c r="M768" s="28"/>
      <c r="N768" s="28"/>
      <c r="O768" s="29"/>
      <c r="P768" s="31"/>
      <c r="Q768" s="28"/>
      <c r="R768" s="28"/>
      <c r="S768" s="28"/>
      <c r="T768" s="28"/>
      <c r="U768" s="29"/>
      <c r="V768" s="32"/>
      <c r="W768" s="33"/>
    </row>
    <row r="769" spans="2:23" x14ac:dyDescent="0.25">
      <c r="B769" s="25"/>
      <c r="C769" s="80">
        <v>1366550345</v>
      </c>
      <c r="D769" s="83" t="s">
        <v>2915</v>
      </c>
      <c r="E769" s="82">
        <v>0</v>
      </c>
      <c r="F769" s="28"/>
      <c r="G769" s="28"/>
      <c r="H769" s="28"/>
      <c r="I769" s="28" t="s">
        <v>1719</v>
      </c>
      <c r="J769" s="27" t="s">
        <v>2916</v>
      </c>
      <c r="K769" s="29">
        <v>2156856769</v>
      </c>
      <c r="L769" s="30"/>
      <c r="M769" s="28"/>
      <c r="N769" s="28"/>
      <c r="O769" s="29"/>
      <c r="P769" s="31"/>
      <c r="Q769" s="28"/>
      <c r="R769" s="28"/>
      <c r="S769" s="28"/>
      <c r="T769" s="28"/>
      <c r="U769" s="29"/>
      <c r="V769" s="32"/>
      <c r="W769" s="33"/>
    </row>
    <row r="770" spans="2:23" x14ac:dyDescent="0.25">
      <c r="B770" s="25"/>
      <c r="C770" s="80">
        <v>1407815236</v>
      </c>
      <c r="D770" s="83" t="s">
        <v>2917</v>
      </c>
      <c r="E770" s="82">
        <v>4</v>
      </c>
      <c r="F770" s="28"/>
      <c r="G770" s="28"/>
      <c r="H770" s="28"/>
      <c r="I770" s="28" t="s">
        <v>1704</v>
      </c>
      <c r="J770" s="27" t="s">
        <v>2918</v>
      </c>
      <c r="K770" s="29">
        <v>2154568220</v>
      </c>
      <c r="L770" s="30"/>
      <c r="M770" s="28"/>
      <c r="N770" s="28"/>
      <c r="O770" s="29"/>
      <c r="P770" s="31"/>
      <c r="Q770" s="28"/>
      <c r="R770" s="28"/>
      <c r="S770" s="28"/>
      <c r="T770" s="28"/>
      <c r="U770" s="29"/>
      <c r="V770" s="32"/>
      <c r="W770" s="33"/>
    </row>
    <row r="771" spans="2:23" x14ac:dyDescent="0.25">
      <c r="B771" s="25"/>
      <c r="C771" s="80">
        <v>1154499085</v>
      </c>
      <c r="D771" s="83" t="s">
        <v>2919</v>
      </c>
      <c r="E771" s="82">
        <v>4</v>
      </c>
      <c r="F771" s="28"/>
      <c r="G771" s="28"/>
      <c r="H771" s="28"/>
      <c r="I771" s="28" t="s">
        <v>1704</v>
      </c>
      <c r="J771" s="27" t="s">
        <v>2920</v>
      </c>
      <c r="K771" s="29">
        <v>8482886935</v>
      </c>
      <c r="L771" s="30"/>
      <c r="M771" s="28"/>
      <c r="N771" s="28"/>
      <c r="O771" s="29"/>
      <c r="P771" s="31"/>
      <c r="Q771" s="28"/>
      <c r="R771" s="28"/>
      <c r="S771" s="28"/>
      <c r="T771" s="28"/>
      <c r="U771" s="29"/>
      <c r="V771" s="32"/>
      <c r="W771" s="33"/>
    </row>
    <row r="772" spans="2:23" x14ac:dyDescent="0.25">
      <c r="B772" s="25"/>
      <c r="C772" s="80">
        <v>1558565598</v>
      </c>
      <c r="D772" s="83" t="s">
        <v>2921</v>
      </c>
      <c r="E772" s="82">
        <v>5</v>
      </c>
      <c r="F772" s="28"/>
      <c r="G772" s="28"/>
      <c r="H772" s="28"/>
      <c r="I772" s="28" t="s">
        <v>1704</v>
      </c>
      <c r="J772" s="27" t="s">
        <v>2922</v>
      </c>
      <c r="K772" s="29">
        <v>6108212828</v>
      </c>
      <c r="L772" s="30"/>
      <c r="M772" s="28"/>
      <c r="N772" s="28"/>
      <c r="O772" s="29"/>
      <c r="P772" s="31"/>
      <c r="Q772" s="28"/>
      <c r="R772" s="28"/>
      <c r="S772" s="28"/>
      <c r="T772" s="28"/>
      <c r="U772" s="29"/>
      <c r="V772" s="32"/>
      <c r="W772" s="33"/>
    </row>
    <row r="773" spans="2:23" x14ac:dyDescent="0.25">
      <c r="B773" s="25"/>
      <c r="C773" s="80">
        <v>1366401135</v>
      </c>
      <c r="D773" s="83" t="s">
        <v>2923</v>
      </c>
      <c r="E773" s="82">
        <v>6</v>
      </c>
      <c r="F773" s="28"/>
      <c r="G773" s="28"/>
      <c r="H773" s="28"/>
      <c r="I773" s="28" t="s">
        <v>1704</v>
      </c>
      <c r="J773" s="27" t="s">
        <v>2924</v>
      </c>
      <c r="K773" s="29">
        <v>2159558900</v>
      </c>
      <c r="L773" s="30"/>
      <c r="M773" s="28"/>
      <c r="N773" s="28"/>
      <c r="O773" s="29"/>
      <c r="P773" s="31"/>
      <c r="Q773" s="28"/>
      <c r="R773" s="28"/>
      <c r="S773" s="28"/>
      <c r="T773" s="28"/>
      <c r="U773" s="29"/>
      <c r="V773" s="32"/>
      <c r="W773" s="33"/>
    </row>
    <row r="774" spans="2:23" x14ac:dyDescent="0.25">
      <c r="B774" s="25"/>
      <c r="C774" s="80">
        <v>1528012531</v>
      </c>
      <c r="D774" s="83" t="s">
        <v>2925</v>
      </c>
      <c r="E774" s="82">
        <v>4</v>
      </c>
      <c r="F774" s="28"/>
      <c r="G774" s="28"/>
      <c r="H774" s="28"/>
      <c r="I774" s="28" t="s">
        <v>1704</v>
      </c>
      <c r="J774" s="27" t="s">
        <v>69</v>
      </c>
      <c r="K774" s="29">
        <v>2154020600</v>
      </c>
      <c r="L774" s="30"/>
      <c r="M774" s="28"/>
      <c r="N774" s="28"/>
      <c r="O774" s="29"/>
      <c r="P774" s="31"/>
      <c r="Q774" s="28"/>
      <c r="R774" s="28"/>
      <c r="S774" s="28"/>
      <c r="T774" s="28"/>
      <c r="U774" s="29"/>
      <c r="V774" s="32"/>
      <c r="W774" s="33"/>
    </row>
    <row r="775" spans="2:23" x14ac:dyDescent="0.25">
      <c r="B775" s="25"/>
      <c r="C775" s="80">
        <v>1891758843</v>
      </c>
      <c r="D775" s="83" t="s">
        <v>2926</v>
      </c>
      <c r="E775" s="82">
        <v>3</v>
      </c>
      <c r="F775" s="28"/>
      <c r="G775" s="28"/>
      <c r="H775" s="28"/>
      <c r="I775" s="28" t="s">
        <v>1704</v>
      </c>
      <c r="J775" s="27" t="s">
        <v>2927</v>
      </c>
      <c r="K775" s="29">
        <v>6106649700</v>
      </c>
      <c r="L775" s="30"/>
      <c r="M775" s="28"/>
      <c r="N775" s="28"/>
      <c r="O775" s="29"/>
      <c r="P775" s="31"/>
      <c r="Q775" s="28"/>
      <c r="R775" s="28"/>
      <c r="S775" s="28"/>
      <c r="T775" s="28"/>
      <c r="U775" s="29"/>
      <c r="V775" s="32"/>
      <c r="W775" s="33"/>
    </row>
    <row r="776" spans="2:23" x14ac:dyDescent="0.25">
      <c r="B776" s="25"/>
      <c r="C776" s="80">
        <v>1861433922</v>
      </c>
      <c r="D776" s="83" t="s">
        <v>2928</v>
      </c>
      <c r="E776" s="82">
        <v>6</v>
      </c>
      <c r="F776" s="28"/>
      <c r="G776" s="28"/>
      <c r="H776" s="28"/>
      <c r="I776" s="28" t="s">
        <v>1704</v>
      </c>
      <c r="J776" s="27" t="s">
        <v>69</v>
      </c>
      <c r="K776" s="29">
        <v>2676201100</v>
      </c>
      <c r="L776" s="30"/>
      <c r="M776" s="28"/>
      <c r="N776" s="28"/>
      <c r="O776" s="29"/>
      <c r="P776" s="31"/>
      <c r="Q776" s="28"/>
      <c r="R776" s="28"/>
      <c r="S776" s="28"/>
      <c r="T776" s="28"/>
      <c r="U776" s="29"/>
      <c r="V776" s="32"/>
      <c r="W776" s="33"/>
    </row>
    <row r="777" spans="2:23" x14ac:dyDescent="0.25">
      <c r="B777" s="25"/>
      <c r="C777" s="80">
        <v>1548338478</v>
      </c>
      <c r="D777" s="83" t="s">
        <v>2929</v>
      </c>
      <c r="E777" s="82">
        <v>4</v>
      </c>
      <c r="F777" s="28"/>
      <c r="G777" s="28"/>
      <c r="H777" s="28"/>
      <c r="I777" s="28" t="s">
        <v>1704</v>
      </c>
      <c r="J777" s="27" t="s">
        <v>2930</v>
      </c>
      <c r="K777" s="29">
        <v>8482886935</v>
      </c>
      <c r="L777" s="30"/>
      <c r="M777" s="28"/>
      <c r="N777" s="28"/>
      <c r="O777" s="29"/>
      <c r="P777" s="31"/>
      <c r="Q777" s="28"/>
      <c r="R777" s="28"/>
      <c r="S777" s="28"/>
      <c r="T777" s="28"/>
      <c r="U777" s="29"/>
      <c r="V777" s="32"/>
      <c r="W777" s="33"/>
    </row>
    <row r="778" spans="2:23" x14ac:dyDescent="0.25">
      <c r="B778" s="25"/>
      <c r="C778" s="80">
        <v>1326138884</v>
      </c>
      <c r="D778" s="83" t="s">
        <v>2931</v>
      </c>
      <c r="E778" s="82">
        <v>4</v>
      </c>
      <c r="F778" s="28"/>
      <c r="G778" s="28"/>
      <c r="H778" s="28"/>
      <c r="I778" s="28" t="s">
        <v>1704</v>
      </c>
      <c r="J778" s="27" t="s">
        <v>2932</v>
      </c>
      <c r="K778" s="29">
        <v>8885444636</v>
      </c>
      <c r="L778" s="30"/>
      <c r="M778" s="28"/>
      <c r="N778" s="28"/>
      <c r="O778" s="29"/>
      <c r="P778" s="31"/>
      <c r="Q778" s="28"/>
      <c r="R778" s="28"/>
      <c r="S778" s="28"/>
      <c r="T778" s="28"/>
      <c r="U778" s="29"/>
      <c r="V778" s="32"/>
      <c r="W778" s="33"/>
    </row>
    <row r="779" spans="2:23" x14ac:dyDescent="0.25">
      <c r="B779" s="25"/>
      <c r="C779" s="80">
        <v>1235229790</v>
      </c>
      <c r="D779" s="83" t="s">
        <v>2933</v>
      </c>
      <c r="E779" s="82">
        <v>3</v>
      </c>
      <c r="F779" s="28"/>
      <c r="G779" s="28"/>
      <c r="H779" s="28"/>
      <c r="I779" s="28" t="s">
        <v>1704</v>
      </c>
      <c r="J779" s="27" t="s">
        <v>2934</v>
      </c>
      <c r="K779" s="29">
        <v>7178694600</v>
      </c>
      <c r="L779" s="30"/>
      <c r="M779" s="28"/>
      <c r="N779" s="28"/>
      <c r="O779" s="29"/>
      <c r="P779" s="31"/>
      <c r="Q779" s="28"/>
      <c r="R779" s="28"/>
      <c r="S779" s="28"/>
      <c r="T779" s="28"/>
      <c r="U779" s="29"/>
      <c r="V779" s="32"/>
      <c r="W779" s="33"/>
    </row>
    <row r="780" spans="2:23" x14ac:dyDescent="0.25">
      <c r="B780" s="25"/>
      <c r="C780" s="80">
        <v>1962428433</v>
      </c>
      <c r="D780" s="83" t="s">
        <v>2935</v>
      </c>
      <c r="E780" s="82">
        <v>3</v>
      </c>
      <c r="F780" s="28"/>
      <c r="G780" s="28"/>
      <c r="H780" s="28"/>
      <c r="I780" s="28" t="s">
        <v>1704</v>
      </c>
      <c r="J780" s="27" t="s">
        <v>2936</v>
      </c>
      <c r="K780" s="29">
        <v>2157286688</v>
      </c>
      <c r="L780" s="30"/>
      <c r="M780" s="28"/>
      <c r="N780" s="28"/>
      <c r="O780" s="29"/>
      <c r="P780" s="31"/>
      <c r="Q780" s="28"/>
      <c r="R780" s="28"/>
      <c r="S780" s="28"/>
      <c r="T780" s="28"/>
      <c r="U780" s="29"/>
      <c r="V780" s="32"/>
      <c r="W780" s="33"/>
    </row>
    <row r="781" spans="2:23" x14ac:dyDescent="0.25">
      <c r="B781" s="25"/>
      <c r="C781" s="80">
        <v>1194777466</v>
      </c>
      <c r="D781" s="83" t="s">
        <v>2937</v>
      </c>
      <c r="E781" s="82">
        <v>4</v>
      </c>
      <c r="F781" s="28"/>
      <c r="G781" s="28"/>
      <c r="H781" s="28"/>
      <c r="I781" s="28" t="s">
        <v>1707</v>
      </c>
      <c r="J781" s="27" t="s">
        <v>2938</v>
      </c>
      <c r="K781" s="29">
        <v>2154677666</v>
      </c>
      <c r="L781" s="30"/>
      <c r="M781" s="28"/>
      <c r="N781" s="28"/>
      <c r="O781" s="29"/>
      <c r="P781" s="31"/>
      <c r="Q781" s="28"/>
      <c r="R781" s="28"/>
      <c r="S781" s="28"/>
      <c r="T781" s="28"/>
      <c r="U781" s="29"/>
      <c r="V781" s="32"/>
      <c r="W781" s="33"/>
    </row>
    <row r="782" spans="2:23" x14ac:dyDescent="0.25">
      <c r="B782" s="25"/>
      <c r="C782" s="80">
        <v>1285693507</v>
      </c>
      <c r="D782" s="83" t="s">
        <v>2939</v>
      </c>
      <c r="E782" s="82">
        <v>1</v>
      </c>
      <c r="F782" s="28"/>
      <c r="G782" s="28"/>
      <c r="H782" s="28"/>
      <c r="I782" s="28" t="s">
        <v>1704</v>
      </c>
      <c r="J782" s="27" t="s">
        <v>69</v>
      </c>
      <c r="K782" s="29">
        <v>2156628900</v>
      </c>
      <c r="L782" s="30"/>
      <c r="M782" s="28"/>
      <c r="N782" s="28"/>
      <c r="O782" s="29"/>
      <c r="P782" s="31"/>
      <c r="Q782" s="28"/>
      <c r="R782" s="28"/>
      <c r="S782" s="28"/>
      <c r="T782" s="28"/>
      <c r="U782" s="29"/>
      <c r="V782" s="32"/>
      <c r="W782" s="33"/>
    </row>
    <row r="783" spans="2:23" x14ac:dyDescent="0.25">
      <c r="B783" s="25"/>
      <c r="C783" s="80">
        <v>1144202300</v>
      </c>
      <c r="D783" s="83" t="s">
        <v>2940</v>
      </c>
      <c r="E783" s="82">
        <v>2</v>
      </c>
      <c r="F783" s="28"/>
      <c r="G783" s="28"/>
      <c r="H783" s="28"/>
      <c r="I783" s="28" t="s">
        <v>1704</v>
      </c>
      <c r="J783" s="27" t="s">
        <v>2941</v>
      </c>
      <c r="K783" s="29">
        <v>3027449310</v>
      </c>
      <c r="L783" s="30"/>
      <c r="M783" s="28"/>
      <c r="N783" s="28"/>
      <c r="O783" s="29"/>
      <c r="P783" s="31"/>
      <c r="Q783" s="28"/>
      <c r="R783" s="28"/>
      <c r="S783" s="28"/>
      <c r="T783" s="28"/>
      <c r="U783" s="29"/>
      <c r="V783" s="32"/>
      <c r="W783" s="33"/>
    </row>
    <row r="784" spans="2:23" x14ac:dyDescent="0.25">
      <c r="B784" s="25"/>
      <c r="C784" s="80">
        <v>1245263771</v>
      </c>
      <c r="D784" s="83" t="s">
        <v>2942</v>
      </c>
      <c r="E784" s="82">
        <v>8</v>
      </c>
      <c r="F784" s="28"/>
      <c r="G784" s="28"/>
      <c r="H784" s="28"/>
      <c r="I784" s="28" t="s">
        <v>1707</v>
      </c>
      <c r="J784" s="27" t="s">
        <v>69</v>
      </c>
      <c r="K784" s="29">
        <v>8564385166</v>
      </c>
      <c r="L784" s="30"/>
      <c r="M784" s="28"/>
      <c r="N784" s="28"/>
      <c r="O784" s="29"/>
      <c r="P784" s="31"/>
      <c r="Q784" s="28"/>
      <c r="R784" s="28"/>
      <c r="S784" s="28"/>
      <c r="T784" s="28"/>
      <c r="U784" s="29"/>
      <c r="V784" s="32"/>
      <c r="W784" s="33"/>
    </row>
    <row r="785" spans="2:23" x14ac:dyDescent="0.25">
      <c r="B785" s="25"/>
      <c r="C785" s="80">
        <v>1033154463</v>
      </c>
      <c r="D785" s="83" t="s">
        <v>2943</v>
      </c>
      <c r="E785" s="82">
        <v>2</v>
      </c>
      <c r="F785" s="28"/>
      <c r="G785" s="28"/>
      <c r="H785" s="28"/>
      <c r="I785" s="28" t="s">
        <v>1704</v>
      </c>
      <c r="J785" s="27" t="s">
        <v>2944</v>
      </c>
      <c r="K785" s="29">
        <v>6094071220</v>
      </c>
      <c r="L785" s="30"/>
      <c r="M785" s="28"/>
      <c r="N785" s="28"/>
      <c r="O785" s="29"/>
      <c r="P785" s="31"/>
      <c r="Q785" s="28"/>
      <c r="R785" s="28"/>
      <c r="S785" s="28"/>
      <c r="T785" s="28"/>
      <c r="U785" s="29"/>
      <c r="V785" s="32"/>
      <c r="W785" s="33"/>
    </row>
    <row r="786" spans="2:23" x14ac:dyDescent="0.25">
      <c r="B786" s="25"/>
      <c r="C786" s="80">
        <v>1821051277</v>
      </c>
      <c r="D786" s="83" t="s">
        <v>2945</v>
      </c>
      <c r="E786" s="82">
        <v>5</v>
      </c>
      <c r="F786" s="28"/>
      <c r="G786" s="28"/>
      <c r="H786" s="28"/>
      <c r="I786" s="28" t="s">
        <v>1734</v>
      </c>
      <c r="J786" s="27" t="s">
        <v>2946</v>
      </c>
      <c r="K786" s="29">
        <v>6099265451</v>
      </c>
      <c r="L786" s="30"/>
      <c r="M786" s="28"/>
      <c r="N786" s="28"/>
      <c r="O786" s="29"/>
      <c r="P786" s="31"/>
      <c r="Q786" s="28"/>
      <c r="R786" s="28"/>
      <c r="S786" s="28"/>
      <c r="T786" s="28"/>
      <c r="U786" s="29"/>
      <c r="V786" s="32"/>
      <c r="W786" s="33"/>
    </row>
    <row r="787" spans="2:23" x14ac:dyDescent="0.25">
      <c r="B787" s="25"/>
      <c r="C787" s="80">
        <v>1356361919</v>
      </c>
      <c r="D787" s="83" t="s">
        <v>2947</v>
      </c>
      <c r="E787" s="82">
        <v>3</v>
      </c>
      <c r="F787" s="28"/>
      <c r="G787" s="28"/>
      <c r="H787" s="28"/>
      <c r="I787" s="28" t="s">
        <v>1704</v>
      </c>
      <c r="J787" s="27" t="s">
        <v>69</v>
      </c>
      <c r="K787" s="29">
        <v>2157257600</v>
      </c>
      <c r="L787" s="30"/>
      <c r="M787" s="28"/>
      <c r="N787" s="28"/>
      <c r="O787" s="29"/>
      <c r="P787" s="31"/>
      <c r="Q787" s="28"/>
      <c r="R787" s="28"/>
      <c r="S787" s="28"/>
      <c r="T787" s="28"/>
      <c r="U787" s="29"/>
      <c r="V787" s="32"/>
      <c r="W787" s="33"/>
    </row>
    <row r="788" spans="2:23" x14ac:dyDescent="0.25">
      <c r="B788" s="25"/>
      <c r="C788" s="80">
        <v>1841238656</v>
      </c>
      <c r="D788" s="83" t="s">
        <v>2948</v>
      </c>
      <c r="E788" s="82">
        <v>2</v>
      </c>
      <c r="F788" s="28"/>
      <c r="G788" s="28"/>
      <c r="H788" s="28"/>
      <c r="I788" s="28" t="s">
        <v>1704</v>
      </c>
      <c r="J788" s="27" t="s">
        <v>69</v>
      </c>
      <c r="K788" s="29">
        <v>2154020800</v>
      </c>
      <c r="L788" s="30"/>
      <c r="M788" s="28"/>
      <c r="N788" s="28"/>
      <c r="O788" s="29"/>
      <c r="P788" s="31"/>
      <c r="Q788" s="28"/>
      <c r="R788" s="28"/>
      <c r="S788" s="28"/>
      <c r="T788" s="28"/>
      <c r="U788" s="29"/>
      <c r="V788" s="32"/>
      <c r="W788" s="33"/>
    </row>
    <row r="789" spans="2:23" x14ac:dyDescent="0.25">
      <c r="B789" s="25"/>
      <c r="C789" s="80">
        <v>1023036134</v>
      </c>
      <c r="D789" s="83" t="s">
        <v>2949</v>
      </c>
      <c r="E789" s="82">
        <v>7</v>
      </c>
      <c r="F789" s="28"/>
      <c r="G789" s="28"/>
      <c r="H789" s="28"/>
      <c r="I789" s="28" t="s">
        <v>1719</v>
      </c>
      <c r="J789" s="27" t="s">
        <v>2950</v>
      </c>
      <c r="K789" s="29">
        <v>6108539328</v>
      </c>
      <c r="L789" s="30"/>
      <c r="M789" s="28"/>
      <c r="N789" s="28"/>
      <c r="O789" s="29"/>
      <c r="P789" s="31"/>
      <c r="Q789" s="28"/>
      <c r="R789" s="28"/>
      <c r="S789" s="28"/>
      <c r="T789" s="28"/>
      <c r="U789" s="29"/>
      <c r="V789" s="32"/>
      <c r="W789" s="33"/>
    </row>
    <row r="790" spans="2:23" x14ac:dyDescent="0.25">
      <c r="B790" s="25"/>
      <c r="C790" s="80">
        <v>1205805843</v>
      </c>
      <c r="D790" s="83" t="s">
        <v>2951</v>
      </c>
      <c r="E790" s="82">
        <v>6</v>
      </c>
      <c r="F790" s="28"/>
      <c r="G790" s="28"/>
      <c r="H790" s="28"/>
      <c r="I790" s="28" t="s">
        <v>1704</v>
      </c>
      <c r="J790" s="27" t="s">
        <v>2952</v>
      </c>
      <c r="K790" s="29">
        <v>2152575071</v>
      </c>
      <c r="L790" s="30"/>
      <c r="M790" s="28"/>
      <c r="N790" s="28"/>
      <c r="O790" s="29"/>
      <c r="P790" s="31"/>
      <c r="Q790" s="28"/>
      <c r="R790" s="28"/>
      <c r="S790" s="28"/>
      <c r="T790" s="28"/>
      <c r="U790" s="29"/>
      <c r="V790" s="32"/>
      <c r="W790" s="33"/>
    </row>
    <row r="791" spans="2:23" x14ac:dyDescent="0.25">
      <c r="B791" s="25"/>
      <c r="C791" s="80">
        <v>1528154903</v>
      </c>
      <c r="D791" s="83" t="s">
        <v>2953</v>
      </c>
      <c r="E791" s="82">
        <v>3</v>
      </c>
      <c r="F791" s="28"/>
      <c r="G791" s="28"/>
      <c r="H791" s="28"/>
      <c r="I791" s="28" t="s">
        <v>1704</v>
      </c>
      <c r="J791" s="27" t="s">
        <v>2954</v>
      </c>
      <c r="K791" s="29">
        <v>8563564924</v>
      </c>
      <c r="L791" s="30"/>
      <c r="M791" s="28"/>
      <c r="N791" s="28"/>
      <c r="O791" s="29"/>
      <c r="P791" s="31"/>
      <c r="Q791" s="28"/>
      <c r="R791" s="28"/>
      <c r="S791" s="28"/>
      <c r="T791" s="28"/>
      <c r="U791" s="29"/>
      <c r="V791" s="32"/>
      <c r="W791" s="33"/>
    </row>
    <row r="792" spans="2:23" x14ac:dyDescent="0.25">
      <c r="B792" s="25"/>
      <c r="C792" s="80">
        <v>1326060443</v>
      </c>
      <c r="D792" s="83" t="s">
        <v>2955</v>
      </c>
      <c r="E792" s="82">
        <v>4</v>
      </c>
      <c r="F792" s="28"/>
      <c r="G792" s="28"/>
      <c r="H792" s="28"/>
      <c r="I792" s="28" t="s">
        <v>1704</v>
      </c>
      <c r="J792" s="27" t="s">
        <v>69</v>
      </c>
      <c r="K792" s="29">
        <v>3026771617</v>
      </c>
      <c r="L792" s="30"/>
      <c r="M792" s="28"/>
      <c r="N792" s="28"/>
      <c r="O792" s="29"/>
      <c r="P792" s="31"/>
      <c r="Q792" s="28"/>
      <c r="R792" s="28"/>
      <c r="S792" s="28"/>
      <c r="T792" s="28"/>
      <c r="U792" s="29"/>
      <c r="V792" s="32"/>
      <c r="W792" s="33"/>
    </row>
    <row r="793" spans="2:23" x14ac:dyDescent="0.25">
      <c r="B793" s="25"/>
      <c r="C793" s="80">
        <v>1225053259</v>
      </c>
      <c r="D793" s="83" t="s">
        <v>2956</v>
      </c>
      <c r="E793" s="82">
        <v>5</v>
      </c>
      <c r="F793" s="28"/>
      <c r="G793" s="28"/>
      <c r="H793" s="28"/>
      <c r="I793" s="28" t="s">
        <v>1704</v>
      </c>
      <c r="J793" s="27" t="s">
        <v>2957</v>
      </c>
      <c r="K793" s="29">
        <v>2157429900</v>
      </c>
      <c r="L793" s="30"/>
      <c r="M793" s="28"/>
      <c r="N793" s="28"/>
      <c r="O793" s="29"/>
      <c r="P793" s="31"/>
      <c r="Q793" s="28"/>
      <c r="R793" s="28"/>
      <c r="S793" s="28"/>
      <c r="T793" s="28"/>
      <c r="U793" s="29"/>
      <c r="V793" s="32"/>
      <c r="W793" s="33"/>
    </row>
    <row r="794" spans="2:23" x14ac:dyDescent="0.25">
      <c r="B794" s="25"/>
      <c r="C794" s="80">
        <v>1023060480</v>
      </c>
      <c r="D794" s="83" t="s">
        <v>2958</v>
      </c>
      <c r="E794" s="82">
        <v>6</v>
      </c>
      <c r="F794" s="28"/>
      <c r="G794" s="28"/>
      <c r="H794" s="28"/>
      <c r="I794" s="28" t="s">
        <v>1704</v>
      </c>
      <c r="J794" s="27" t="s">
        <v>2959</v>
      </c>
      <c r="K794" s="29">
        <v>6106681959</v>
      </c>
      <c r="L794" s="30"/>
      <c r="M794" s="28"/>
      <c r="N794" s="28"/>
      <c r="O794" s="29"/>
      <c r="P794" s="31"/>
      <c r="Q794" s="28"/>
      <c r="R794" s="28"/>
      <c r="S794" s="28"/>
      <c r="T794" s="28"/>
      <c r="U794" s="29"/>
      <c r="V794" s="32"/>
      <c r="W794" s="33"/>
    </row>
    <row r="795" spans="2:23" x14ac:dyDescent="0.25">
      <c r="B795" s="25"/>
      <c r="C795" s="80">
        <v>1104884709</v>
      </c>
      <c r="D795" s="83" t="s">
        <v>2960</v>
      </c>
      <c r="E795" s="82">
        <v>7</v>
      </c>
      <c r="F795" s="28"/>
      <c r="G795" s="28"/>
      <c r="H795" s="28"/>
      <c r="I795" s="28" t="s">
        <v>1704</v>
      </c>
      <c r="J795" s="27" t="s">
        <v>69</v>
      </c>
      <c r="K795" s="29">
        <v>8002431455</v>
      </c>
      <c r="L795" s="30"/>
      <c r="M795" s="28"/>
      <c r="N795" s="28"/>
      <c r="O795" s="29"/>
      <c r="P795" s="31"/>
      <c r="Q795" s="28"/>
      <c r="R795" s="28"/>
      <c r="S795" s="28"/>
      <c r="T795" s="28"/>
      <c r="U795" s="29"/>
      <c r="V795" s="32"/>
      <c r="W795" s="33"/>
    </row>
    <row r="796" spans="2:23" x14ac:dyDescent="0.25">
      <c r="B796" s="25"/>
      <c r="C796" s="80">
        <v>1770212615</v>
      </c>
      <c r="D796" s="83" t="s">
        <v>2961</v>
      </c>
      <c r="E796" s="82">
        <v>3</v>
      </c>
      <c r="F796" s="28"/>
      <c r="G796" s="28"/>
      <c r="H796" s="28"/>
      <c r="I796" s="28" t="s">
        <v>1716</v>
      </c>
      <c r="J796" s="27" t="s">
        <v>2962</v>
      </c>
      <c r="K796" s="29">
        <v>2158723475</v>
      </c>
      <c r="L796" s="30"/>
      <c r="M796" s="28"/>
      <c r="N796" s="28"/>
      <c r="O796" s="29"/>
      <c r="P796" s="31"/>
      <c r="Q796" s="28"/>
      <c r="R796" s="28"/>
      <c r="S796" s="28"/>
      <c r="T796" s="28"/>
      <c r="U796" s="29"/>
      <c r="V796" s="32"/>
      <c r="W796" s="33"/>
    </row>
    <row r="797" spans="2:23" x14ac:dyDescent="0.25">
      <c r="B797" s="25"/>
      <c r="C797" s="80">
        <v>1043918303</v>
      </c>
      <c r="D797" s="83" t="s">
        <v>2963</v>
      </c>
      <c r="E797" s="82">
        <v>5</v>
      </c>
      <c r="F797" s="28"/>
      <c r="G797" s="28"/>
      <c r="H797" s="28"/>
      <c r="I797" s="28" t="s">
        <v>1769</v>
      </c>
      <c r="J797" s="27" t="s">
        <v>2964</v>
      </c>
      <c r="K797" s="29">
        <v>2154568220</v>
      </c>
      <c r="L797" s="30"/>
      <c r="M797" s="28"/>
      <c r="N797" s="28"/>
      <c r="O797" s="29"/>
      <c r="P797" s="31"/>
      <c r="Q797" s="28"/>
      <c r="R797" s="28"/>
      <c r="S797" s="28"/>
      <c r="T797" s="28"/>
      <c r="U797" s="29"/>
      <c r="V797" s="32"/>
      <c r="W797" s="33"/>
    </row>
    <row r="798" spans="2:23" x14ac:dyDescent="0.25">
      <c r="B798" s="25"/>
      <c r="C798" s="80">
        <v>1023740156</v>
      </c>
      <c r="D798" s="83" t="s">
        <v>2965</v>
      </c>
      <c r="E798" s="82">
        <v>3</v>
      </c>
      <c r="F798" s="28"/>
      <c r="G798" s="28"/>
      <c r="H798" s="28"/>
      <c r="I798" s="28" t="s">
        <v>1716</v>
      </c>
      <c r="J798" s="27" t="s">
        <v>69</v>
      </c>
      <c r="K798" s="29">
        <v>6108532502</v>
      </c>
      <c r="L798" s="30"/>
      <c r="M798" s="28"/>
      <c r="N798" s="28"/>
      <c r="O798" s="29"/>
      <c r="P798" s="31"/>
      <c r="Q798" s="28"/>
      <c r="R798" s="28"/>
      <c r="S798" s="28"/>
      <c r="T798" s="28"/>
      <c r="U798" s="29"/>
      <c r="V798" s="32"/>
      <c r="W798" s="33"/>
    </row>
    <row r="799" spans="2:23" x14ac:dyDescent="0.25">
      <c r="B799" s="25"/>
      <c r="C799" s="80">
        <v>1093448359</v>
      </c>
      <c r="D799" s="83" t="s">
        <v>2966</v>
      </c>
      <c r="E799" s="82">
        <v>4</v>
      </c>
      <c r="F799" s="28"/>
      <c r="G799" s="28"/>
      <c r="H799" s="28"/>
      <c r="I799" s="28" t="s">
        <v>1716</v>
      </c>
      <c r="J799" s="27" t="s">
        <v>69</v>
      </c>
      <c r="K799" s="29">
        <v>8883692427</v>
      </c>
      <c r="L799" s="30"/>
      <c r="M799" s="28"/>
      <c r="N799" s="28"/>
      <c r="O799" s="29"/>
      <c r="P799" s="31"/>
      <c r="Q799" s="28"/>
      <c r="R799" s="28"/>
      <c r="S799" s="28"/>
      <c r="T799" s="28"/>
      <c r="U799" s="29"/>
      <c r="V799" s="32"/>
      <c r="W799" s="33"/>
    </row>
    <row r="800" spans="2:23" x14ac:dyDescent="0.25">
      <c r="B800" s="25"/>
      <c r="C800" s="80">
        <v>1588303119</v>
      </c>
      <c r="D800" s="83" t="s">
        <v>2967</v>
      </c>
      <c r="E800" s="82">
        <v>4</v>
      </c>
      <c r="F800" s="28"/>
      <c r="G800" s="28"/>
      <c r="H800" s="28"/>
      <c r="I800" s="28" t="s">
        <v>1716</v>
      </c>
      <c r="J800" s="27" t="s">
        <v>69</v>
      </c>
      <c r="K800" s="29">
        <v>8005333669</v>
      </c>
      <c r="L800" s="30"/>
      <c r="M800" s="28"/>
      <c r="N800" s="28"/>
      <c r="O800" s="29"/>
      <c r="P800" s="31"/>
      <c r="Q800" s="28"/>
      <c r="R800" s="28"/>
      <c r="S800" s="28"/>
      <c r="T800" s="28"/>
      <c r="U800" s="29"/>
      <c r="V800" s="32"/>
      <c r="W800" s="33"/>
    </row>
    <row r="801" spans="2:23" x14ac:dyDescent="0.25">
      <c r="B801" s="25"/>
      <c r="C801" s="80">
        <v>1386428399</v>
      </c>
      <c r="D801" s="83" t="s">
        <v>2968</v>
      </c>
      <c r="E801" s="82">
        <v>2</v>
      </c>
      <c r="F801" s="28"/>
      <c r="G801" s="28"/>
      <c r="H801" s="28"/>
      <c r="I801" s="28" t="s">
        <v>1716</v>
      </c>
      <c r="J801" s="27" t="s">
        <v>69</v>
      </c>
      <c r="K801" s="29">
        <v>6103528000</v>
      </c>
      <c r="L801" s="30"/>
      <c r="M801" s="28"/>
      <c r="N801" s="28"/>
      <c r="O801" s="29"/>
      <c r="P801" s="31"/>
      <c r="Q801" s="28"/>
      <c r="R801" s="28"/>
      <c r="S801" s="28"/>
      <c r="T801" s="28"/>
      <c r="U801" s="29"/>
      <c r="V801" s="32"/>
      <c r="W801" s="33"/>
    </row>
    <row r="802" spans="2:23" x14ac:dyDescent="0.25">
      <c r="B802" s="25"/>
      <c r="C802" s="80">
        <v>1659055408</v>
      </c>
      <c r="D802" s="83" t="s">
        <v>2969</v>
      </c>
      <c r="E802" s="82">
        <v>2</v>
      </c>
      <c r="F802" s="28"/>
      <c r="G802" s="28"/>
      <c r="H802" s="28"/>
      <c r="I802" s="28" t="s">
        <v>1769</v>
      </c>
      <c r="J802" s="27" t="s">
        <v>69</v>
      </c>
      <c r="K802" s="29">
        <v>2676825600</v>
      </c>
      <c r="L802" s="30"/>
      <c r="M802" s="28"/>
      <c r="N802" s="28"/>
      <c r="O802" s="29"/>
      <c r="P802" s="31"/>
      <c r="Q802" s="28"/>
      <c r="R802" s="28"/>
      <c r="S802" s="28"/>
      <c r="T802" s="28"/>
      <c r="U802" s="29"/>
      <c r="V802" s="32"/>
      <c r="W802" s="33"/>
    </row>
    <row r="803" spans="2:23" x14ac:dyDescent="0.25">
      <c r="B803" s="25"/>
      <c r="C803" s="80">
        <v>1144983008</v>
      </c>
      <c r="D803" s="83" t="s">
        <v>2970</v>
      </c>
      <c r="E803" s="82">
        <v>6</v>
      </c>
      <c r="F803" s="28"/>
      <c r="G803" s="28"/>
      <c r="H803" s="28"/>
      <c r="I803" s="28" t="s">
        <v>1716</v>
      </c>
      <c r="J803" s="27" t="s">
        <v>69</v>
      </c>
      <c r="K803" s="29">
        <v>9144260003</v>
      </c>
      <c r="L803" s="30"/>
      <c r="M803" s="28"/>
      <c r="N803" s="28"/>
      <c r="O803" s="29"/>
      <c r="P803" s="31"/>
      <c r="Q803" s="28"/>
      <c r="R803" s="28"/>
      <c r="S803" s="28"/>
      <c r="T803" s="28"/>
      <c r="U803" s="29"/>
      <c r="V803" s="32"/>
      <c r="W803" s="33"/>
    </row>
    <row r="804" spans="2:23" x14ac:dyDescent="0.25">
      <c r="B804" s="25"/>
      <c r="C804" s="80">
        <v>1477212777</v>
      </c>
      <c r="D804" s="83" t="s">
        <v>2971</v>
      </c>
      <c r="E804" s="82">
        <v>3</v>
      </c>
      <c r="F804" s="28"/>
      <c r="G804" s="28"/>
      <c r="H804" s="28"/>
      <c r="I804" s="28" t="s">
        <v>1769</v>
      </c>
      <c r="J804" s="27" t="s">
        <v>69</v>
      </c>
      <c r="K804" s="29">
        <v>2159477000</v>
      </c>
      <c r="L804" s="30"/>
      <c r="M804" s="28"/>
      <c r="N804" s="28"/>
      <c r="O804" s="29"/>
      <c r="P804" s="31"/>
      <c r="Q804" s="28"/>
      <c r="R804" s="28"/>
      <c r="S804" s="28"/>
      <c r="T804" s="28"/>
      <c r="U804" s="29"/>
      <c r="V804" s="32"/>
      <c r="W804" s="33"/>
    </row>
    <row r="805" spans="2:23" x14ac:dyDescent="0.25">
      <c r="B805" s="25"/>
      <c r="C805" s="80">
        <v>1861143240</v>
      </c>
      <c r="D805" s="83" t="s">
        <v>2972</v>
      </c>
      <c r="E805" s="82">
        <v>5</v>
      </c>
      <c r="F805" s="28"/>
      <c r="G805" s="28"/>
      <c r="H805" s="28"/>
      <c r="I805" s="28" t="s">
        <v>1716</v>
      </c>
      <c r="J805" s="27" t="s">
        <v>2973</v>
      </c>
      <c r="K805" s="29">
        <v>6103528000</v>
      </c>
      <c r="L805" s="30"/>
      <c r="M805" s="28"/>
      <c r="N805" s="28"/>
      <c r="O805" s="29"/>
      <c r="P805" s="31"/>
      <c r="Q805" s="28"/>
      <c r="R805" s="28"/>
      <c r="S805" s="28"/>
      <c r="T805" s="28"/>
      <c r="U805" s="29"/>
      <c r="V805" s="32"/>
      <c r="W805" s="33"/>
    </row>
    <row r="806" spans="2:23" x14ac:dyDescent="0.25">
      <c r="B806" s="25"/>
      <c r="C806" s="80">
        <v>1982321568</v>
      </c>
      <c r="D806" s="83" t="s">
        <v>2974</v>
      </c>
      <c r="E806" s="82">
        <v>-99</v>
      </c>
      <c r="F806" s="28"/>
      <c r="G806" s="28"/>
      <c r="H806" s="28"/>
      <c r="I806" s="28" t="s">
        <v>1716</v>
      </c>
      <c r="J806" s="27" t="s">
        <v>2975</v>
      </c>
      <c r="K806" s="29">
        <v>2159709500</v>
      </c>
      <c r="L806" s="30"/>
      <c r="M806" s="28"/>
      <c r="N806" s="28"/>
      <c r="O806" s="29"/>
      <c r="P806" s="31"/>
      <c r="Q806" s="28"/>
      <c r="R806" s="28"/>
      <c r="S806" s="28"/>
      <c r="T806" s="28"/>
      <c r="U806" s="29"/>
      <c r="V806" s="32"/>
      <c r="W806" s="33"/>
    </row>
    <row r="807" spans="2:23" x14ac:dyDescent="0.25">
      <c r="B807" s="25"/>
      <c r="C807" s="80">
        <v>1033794425</v>
      </c>
      <c r="D807" s="83" t="s">
        <v>2976</v>
      </c>
      <c r="E807" s="82">
        <v>0</v>
      </c>
      <c r="F807" s="28"/>
      <c r="G807" s="28"/>
      <c r="H807" s="28"/>
      <c r="I807" s="28" t="s">
        <v>1716</v>
      </c>
      <c r="J807" s="27" t="s">
        <v>69</v>
      </c>
      <c r="K807" s="29">
        <v>6103528000</v>
      </c>
      <c r="L807" s="30"/>
      <c r="M807" s="28"/>
      <c r="N807" s="28"/>
      <c r="O807" s="29"/>
      <c r="P807" s="31"/>
      <c r="Q807" s="28"/>
      <c r="R807" s="28"/>
      <c r="S807" s="28"/>
      <c r="T807" s="28"/>
      <c r="U807" s="29"/>
      <c r="V807" s="32"/>
      <c r="W807" s="33"/>
    </row>
    <row r="808" spans="2:23" x14ac:dyDescent="0.25">
      <c r="B808" s="25"/>
      <c r="C808" s="80">
        <v>1811540255</v>
      </c>
      <c r="D808" s="83" t="s">
        <v>2977</v>
      </c>
      <c r="E808" s="82">
        <v>-99</v>
      </c>
      <c r="F808" s="28"/>
      <c r="G808" s="28"/>
      <c r="H808" s="28"/>
      <c r="I808" s="28" t="s">
        <v>1716</v>
      </c>
      <c r="J808" s="27" t="s">
        <v>69</v>
      </c>
      <c r="K808" s="29">
        <v>6104855800</v>
      </c>
      <c r="L808" s="30"/>
      <c r="M808" s="28"/>
      <c r="N808" s="28"/>
      <c r="O808" s="29"/>
      <c r="P808" s="31"/>
      <c r="Q808" s="28"/>
      <c r="R808" s="28"/>
      <c r="S808" s="28"/>
      <c r="T808" s="28"/>
      <c r="U808" s="29"/>
      <c r="V808" s="32"/>
      <c r="W808" s="33"/>
    </row>
    <row r="809" spans="2:23" x14ac:dyDescent="0.25">
      <c r="B809" s="25"/>
      <c r="C809" s="80">
        <v>1669071114</v>
      </c>
      <c r="D809" s="83" t="s">
        <v>2978</v>
      </c>
      <c r="E809" s="82">
        <v>2</v>
      </c>
      <c r="F809" s="28"/>
      <c r="G809" s="28"/>
      <c r="H809" s="28"/>
      <c r="I809" s="28" t="s">
        <v>1716</v>
      </c>
      <c r="J809" s="27" t="s">
        <v>69</v>
      </c>
      <c r="K809" s="29">
        <v>6104313122</v>
      </c>
      <c r="L809" s="30"/>
      <c r="M809" s="28"/>
      <c r="N809" s="28"/>
      <c r="O809" s="29"/>
      <c r="P809" s="31"/>
      <c r="Q809" s="28"/>
      <c r="R809" s="28"/>
      <c r="S809" s="28"/>
      <c r="T809" s="28"/>
      <c r="U809" s="29"/>
      <c r="V809" s="32"/>
      <c r="W809" s="33"/>
    </row>
    <row r="810" spans="2:23" x14ac:dyDescent="0.25">
      <c r="B810" s="25"/>
      <c r="C810" s="80">
        <v>1639682388</v>
      </c>
      <c r="D810" s="83" t="s">
        <v>2979</v>
      </c>
      <c r="E810" s="82">
        <v>2</v>
      </c>
      <c r="F810" s="28"/>
      <c r="G810" s="28"/>
      <c r="H810" s="28"/>
      <c r="I810" s="28" t="s">
        <v>1769</v>
      </c>
      <c r="J810" s="27" t="s">
        <v>69</v>
      </c>
      <c r="K810" s="29">
        <v>2673078624</v>
      </c>
      <c r="L810" s="30"/>
      <c r="M810" s="28"/>
      <c r="N810" s="28"/>
      <c r="O810" s="29"/>
      <c r="P810" s="31"/>
      <c r="Q810" s="28"/>
      <c r="R810" s="28"/>
      <c r="S810" s="28"/>
      <c r="T810" s="28"/>
      <c r="U810" s="29"/>
      <c r="V810" s="32"/>
      <c r="W810" s="33"/>
    </row>
    <row r="811" spans="2:23" x14ac:dyDescent="0.25">
      <c r="B811" s="25"/>
      <c r="C811" s="80">
        <v>1326681024</v>
      </c>
      <c r="D811" s="83" t="s">
        <v>2980</v>
      </c>
      <c r="E811" s="82">
        <v>2</v>
      </c>
      <c r="F811" s="28"/>
      <c r="G811" s="28"/>
      <c r="H811" s="28"/>
      <c r="I811" s="28" t="s">
        <v>1716</v>
      </c>
      <c r="J811" s="27" t="s">
        <v>69</v>
      </c>
      <c r="K811" s="29">
        <v>2677032345</v>
      </c>
      <c r="L811" s="30"/>
      <c r="M811" s="28"/>
      <c r="N811" s="28"/>
      <c r="O811" s="29"/>
      <c r="P811" s="31"/>
      <c r="Q811" s="28"/>
      <c r="R811" s="28"/>
      <c r="S811" s="28"/>
      <c r="T811" s="28"/>
      <c r="U811" s="29"/>
      <c r="V811" s="32"/>
      <c r="W811" s="33"/>
    </row>
    <row r="812" spans="2:23" x14ac:dyDescent="0.25">
      <c r="B812" s="25"/>
      <c r="C812" s="80">
        <v>1164523908</v>
      </c>
      <c r="D812" s="83" t="s">
        <v>2981</v>
      </c>
      <c r="E812" s="82">
        <v>3</v>
      </c>
      <c r="F812" s="28"/>
      <c r="G812" s="28"/>
      <c r="H812" s="28"/>
      <c r="I812" s="28" t="s">
        <v>1704</v>
      </c>
      <c r="J812" s="27" t="s">
        <v>69</v>
      </c>
      <c r="K812" s="29">
        <v>8002756401</v>
      </c>
      <c r="L812" s="30"/>
      <c r="M812" s="28"/>
      <c r="N812" s="28"/>
      <c r="O812" s="29"/>
      <c r="P812" s="31"/>
      <c r="Q812" s="28"/>
      <c r="R812" s="28"/>
      <c r="S812" s="28"/>
      <c r="T812" s="28"/>
      <c r="U812" s="29"/>
      <c r="V812" s="32"/>
      <c r="W812" s="33"/>
    </row>
    <row r="813" spans="2:23" x14ac:dyDescent="0.25">
      <c r="B813" s="25"/>
      <c r="C813" s="80">
        <v>1720309024</v>
      </c>
      <c r="D813" s="83" t="s">
        <v>2982</v>
      </c>
      <c r="E813" s="82">
        <v>-99</v>
      </c>
      <c r="F813" s="28"/>
      <c r="G813" s="28"/>
      <c r="H813" s="28"/>
      <c r="I813" s="28" t="s">
        <v>1704</v>
      </c>
      <c r="J813" s="27" t="s">
        <v>69</v>
      </c>
      <c r="K813" s="29">
        <v>4843742600</v>
      </c>
      <c r="L813" s="30"/>
      <c r="M813" s="28"/>
      <c r="N813" s="28"/>
      <c r="O813" s="29"/>
      <c r="P813" s="31"/>
      <c r="Q813" s="28"/>
      <c r="R813" s="28"/>
      <c r="S813" s="28"/>
      <c r="T813" s="28"/>
      <c r="U813" s="29"/>
      <c r="V813" s="32"/>
      <c r="W813" s="33"/>
    </row>
    <row r="814" spans="2:23" x14ac:dyDescent="0.25">
      <c r="B814" s="25"/>
      <c r="C814" s="80">
        <v>1659751659</v>
      </c>
      <c r="D814" s="83" t="s">
        <v>2983</v>
      </c>
      <c r="E814" s="82">
        <v>2</v>
      </c>
      <c r="F814" s="28"/>
      <c r="G814" s="28"/>
      <c r="H814" s="28"/>
      <c r="I814" s="28" t="s">
        <v>1719</v>
      </c>
      <c r="J814" s="27" t="s">
        <v>69</v>
      </c>
      <c r="K814" s="29">
        <v>8563550340</v>
      </c>
      <c r="L814" s="30"/>
      <c r="M814" s="28"/>
      <c r="N814" s="28"/>
      <c r="O814" s="29"/>
      <c r="P814" s="31"/>
      <c r="Q814" s="28"/>
      <c r="R814" s="28"/>
      <c r="S814" s="28"/>
      <c r="T814" s="28"/>
      <c r="U814" s="29"/>
      <c r="V814" s="32"/>
      <c r="W814" s="33"/>
    </row>
    <row r="815" spans="2:23" x14ac:dyDescent="0.25">
      <c r="B815" s="25"/>
      <c r="C815" s="80">
        <v>1053788208</v>
      </c>
      <c r="D815" s="83" t="s">
        <v>2984</v>
      </c>
      <c r="E815" s="82">
        <v>1</v>
      </c>
      <c r="F815" s="28"/>
      <c r="G815" s="28"/>
      <c r="H815" s="28"/>
      <c r="I815" s="28" t="s">
        <v>1769</v>
      </c>
      <c r="J815" s="27" t="s">
        <v>69</v>
      </c>
      <c r="K815" s="29">
        <v>7187806197</v>
      </c>
      <c r="L815" s="30"/>
      <c r="M815" s="28"/>
      <c r="N815" s="28"/>
      <c r="O815" s="29"/>
      <c r="P815" s="31"/>
      <c r="Q815" s="28"/>
      <c r="R815" s="28"/>
      <c r="S815" s="28"/>
      <c r="T815" s="28"/>
      <c r="U815" s="29"/>
      <c r="V815" s="32"/>
      <c r="W815" s="33"/>
    </row>
    <row r="816" spans="2:23" x14ac:dyDescent="0.25">
      <c r="B816" s="25"/>
      <c r="C816" s="80">
        <v>1063809473</v>
      </c>
      <c r="D816" s="83" t="s">
        <v>2985</v>
      </c>
      <c r="E816" s="82">
        <v>5</v>
      </c>
      <c r="F816" s="28"/>
      <c r="G816" s="28"/>
      <c r="H816" s="28"/>
      <c r="I816" s="28" t="s">
        <v>1719</v>
      </c>
      <c r="J816" s="27" t="s">
        <v>69</v>
      </c>
      <c r="K816" s="29">
        <v>9143616442</v>
      </c>
      <c r="L816" s="30"/>
      <c r="M816" s="28"/>
      <c r="N816" s="28"/>
      <c r="O816" s="29"/>
      <c r="P816" s="31"/>
      <c r="Q816" s="28"/>
      <c r="R816" s="28"/>
      <c r="S816" s="28"/>
      <c r="T816" s="28"/>
      <c r="U816" s="29"/>
      <c r="V816" s="32"/>
      <c r="W816" s="33"/>
    </row>
    <row r="817" spans="2:23" x14ac:dyDescent="0.25">
      <c r="B817" s="25"/>
      <c r="C817" s="80">
        <v>1669891123</v>
      </c>
      <c r="D817" s="83" t="s">
        <v>2986</v>
      </c>
      <c r="E817" s="82">
        <v>4</v>
      </c>
      <c r="F817" s="28"/>
      <c r="G817" s="28"/>
      <c r="H817" s="28"/>
      <c r="I817" s="28" t="s">
        <v>1737</v>
      </c>
      <c r="J817" s="27" t="s">
        <v>69</v>
      </c>
      <c r="K817" s="29">
        <v>2036884242</v>
      </c>
      <c r="L817" s="30"/>
      <c r="M817" s="28"/>
      <c r="N817" s="28"/>
      <c r="O817" s="29"/>
      <c r="P817" s="31"/>
      <c r="Q817" s="28"/>
      <c r="R817" s="28"/>
      <c r="S817" s="28"/>
      <c r="T817" s="28"/>
      <c r="U817" s="29"/>
      <c r="V817" s="32"/>
      <c r="W817" s="33"/>
    </row>
    <row r="818" spans="2:23" x14ac:dyDescent="0.25">
      <c r="B818" s="25"/>
      <c r="C818" s="80">
        <v>1396163341</v>
      </c>
      <c r="D818" s="83" t="s">
        <v>2987</v>
      </c>
      <c r="E818" s="82">
        <v>1</v>
      </c>
      <c r="F818" s="28"/>
      <c r="G818" s="28"/>
      <c r="H818" s="28"/>
      <c r="I818" s="28" t="s">
        <v>1704</v>
      </c>
      <c r="J818" s="27" t="s">
        <v>69</v>
      </c>
      <c r="K818" s="29">
        <v>2159926002</v>
      </c>
      <c r="L818" s="30"/>
      <c r="M818" s="28"/>
      <c r="N818" s="28"/>
      <c r="O818" s="29"/>
      <c r="P818" s="31"/>
      <c r="Q818" s="28"/>
      <c r="R818" s="28"/>
      <c r="S818" s="28"/>
      <c r="T818" s="28"/>
      <c r="U818" s="29"/>
      <c r="V818" s="32"/>
      <c r="W818" s="33"/>
    </row>
    <row r="819" spans="2:23" x14ac:dyDescent="0.25">
      <c r="B819" s="25"/>
      <c r="C819" s="80">
        <v>1811278088</v>
      </c>
      <c r="D819" s="83" t="s">
        <v>2988</v>
      </c>
      <c r="E819" s="82">
        <v>2</v>
      </c>
      <c r="F819" s="28"/>
      <c r="G819" s="28"/>
      <c r="H819" s="28"/>
      <c r="I819" s="28" t="s">
        <v>1704</v>
      </c>
      <c r="J819" s="27" t="s">
        <v>2989</v>
      </c>
      <c r="K819" s="29">
        <v>3187695283</v>
      </c>
      <c r="L819" s="30"/>
      <c r="M819" s="28"/>
      <c r="N819" s="28"/>
      <c r="O819" s="29"/>
      <c r="P819" s="31"/>
      <c r="Q819" s="28"/>
      <c r="R819" s="28"/>
      <c r="S819" s="28"/>
      <c r="T819" s="28"/>
      <c r="U819" s="29"/>
      <c r="V819" s="32"/>
      <c r="W819" s="33"/>
    </row>
    <row r="820" spans="2:23" x14ac:dyDescent="0.25">
      <c r="B820" s="25"/>
      <c r="C820" s="80">
        <v>1346583341</v>
      </c>
      <c r="D820" s="83" t="s">
        <v>2990</v>
      </c>
      <c r="E820" s="82">
        <v>2</v>
      </c>
      <c r="F820" s="28"/>
      <c r="G820" s="28"/>
      <c r="H820" s="28"/>
      <c r="I820" s="28" t="s">
        <v>1716</v>
      </c>
      <c r="J820" s="27" t="s">
        <v>2991</v>
      </c>
      <c r="K820" s="29">
        <v>2159558900</v>
      </c>
      <c r="L820" s="30"/>
      <c r="M820" s="28"/>
      <c r="N820" s="28"/>
      <c r="O820" s="29"/>
      <c r="P820" s="31"/>
      <c r="Q820" s="28"/>
      <c r="R820" s="28"/>
      <c r="S820" s="28"/>
      <c r="T820" s="28"/>
      <c r="U820" s="29"/>
      <c r="V820" s="32"/>
      <c r="W820" s="33"/>
    </row>
    <row r="821" spans="2:23" x14ac:dyDescent="0.25">
      <c r="B821" s="25"/>
      <c r="C821" s="80">
        <v>1427374941</v>
      </c>
      <c r="D821" s="83" t="s">
        <v>2992</v>
      </c>
      <c r="E821" s="82">
        <v>4</v>
      </c>
      <c r="F821" s="28"/>
      <c r="G821" s="28"/>
      <c r="H821" s="28"/>
      <c r="I821" s="28" t="s">
        <v>1704</v>
      </c>
      <c r="J821" s="27" t="s">
        <v>2993</v>
      </c>
      <c r="K821" s="29">
        <v>8568484464</v>
      </c>
      <c r="L821" s="30"/>
      <c r="M821" s="28"/>
      <c r="N821" s="28"/>
      <c r="O821" s="29"/>
      <c r="P821" s="31"/>
      <c r="Q821" s="28"/>
      <c r="R821" s="28"/>
      <c r="S821" s="28"/>
      <c r="T821" s="28"/>
      <c r="U821" s="29"/>
      <c r="V821" s="32"/>
      <c r="W821" s="33"/>
    </row>
    <row r="822" spans="2:23" x14ac:dyDescent="0.25">
      <c r="B822" s="25"/>
      <c r="C822" s="80">
        <v>1619268620</v>
      </c>
      <c r="D822" s="83" t="s">
        <v>2994</v>
      </c>
      <c r="E822" s="82">
        <v>3</v>
      </c>
      <c r="F822" s="28"/>
      <c r="G822" s="28"/>
      <c r="H822" s="28"/>
      <c r="I822" s="28" t="s">
        <v>1704</v>
      </c>
      <c r="J822" s="27" t="s">
        <v>69</v>
      </c>
      <c r="K822" s="29">
        <v>3026130436</v>
      </c>
      <c r="L822" s="30"/>
      <c r="M822" s="28"/>
      <c r="N822" s="28"/>
      <c r="O822" s="29"/>
      <c r="P822" s="31"/>
      <c r="Q822" s="28"/>
      <c r="R822" s="28"/>
      <c r="S822" s="28"/>
      <c r="T822" s="28"/>
      <c r="U822" s="29"/>
      <c r="V822" s="32"/>
      <c r="W822" s="33"/>
    </row>
    <row r="823" spans="2:23" x14ac:dyDescent="0.25">
      <c r="B823" s="25"/>
      <c r="C823" s="80">
        <v>1871985804</v>
      </c>
      <c r="D823" s="83" t="s">
        <v>2995</v>
      </c>
      <c r="E823" s="82">
        <v>2</v>
      </c>
      <c r="F823" s="28"/>
      <c r="G823" s="28"/>
      <c r="H823" s="28"/>
      <c r="I823" s="28" t="s">
        <v>1769</v>
      </c>
      <c r="J823" s="27" t="s">
        <v>69</v>
      </c>
      <c r="K823" s="29">
        <v>2154020800</v>
      </c>
      <c r="L823" s="30"/>
      <c r="M823" s="28"/>
      <c r="N823" s="28"/>
      <c r="O823" s="29"/>
      <c r="P823" s="31"/>
      <c r="Q823" s="28"/>
      <c r="R823" s="28"/>
      <c r="S823" s="28"/>
      <c r="T823" s="28"/>
      <c r="U823" s="29"/>
      <c r="V823" s="32"/>
      <c r="W823" s="33"/>
    </row>
    <row r="824" spans="2:23" x14ac:dyDescent="0.25">
      <c r="B824" s="25"/>
      <c r="C824" s="80">
        <v>1093100141</v>
      </c>
      <c r="D824" s="83" t="s">
        <v>2996</v>
      </c>
      <c r="E824" s="82">
        <v>2</v>
      </c>
      <c r="F824" s="28"/>
      <c r="G824" s="28"/>
      <c r="H824" s="28"/>
      <c r="I824" s="28" t="s">
        <v>1707</v>
      </c>
      <c r="J824" s="27" t="s">
        <v>69</v>
      </c>
      <c r="K824" s="29">
        <v>6103528000</v>
      </c>
      <c r="L824" s="30"/>
      <c r="M824" s="28"/>
      <c r="N824" s="28"/>
      <c r="O824" s="29"/>
      <c r="P824" s="31"/>
      <c r="Q824" s="28"/>
      <c r="R824" s="28"/>
      <c r="S824" s="28"/>
      <c r="T824" s="28"/>
      <c r="U824" s="29"/>
      <c r="V824" s="32"/>
      <c r="W824" s="33"/>
    </row>
    <row r="825" spans="2:23" x14ac:dyDescent="0.25">
      <c r="B825" s="25"/>
      <c r="C825" s="80">
        <v>1609188879</v>
      </c>
      <c r="D825" s="83" t="s">
        <v>2997</v>
      </c>
      <c r="E825" s="82">
        <v>1</v>
      </c>
      <c r="F825" s="28"/>
      <c r="G825" s="28"/>
      <c r="H825" s="28"/>
      <c r="I825" s="28" t="s">
        <v>1704</v>
      </c>
      <c r="J825" s="27" t="s">
        <v>69</v>
      </c>
      <c r="K825" s="29">
        <v>6106481000</v>
      </c>
      <c r="L825" s="30"/>
      <c r="M825" s="28"/>
      <c r="N825" s="28"/>
      <c r="O825" s="29"/>
      <c r="P825" s="31"/>
      <c r="Q825" s="28"/>
      <c r="R825" s="28"/>
      <c r="S825" s="28"/>
      <c r="T825" s="28"/>
      <c r="U825" s="29"/>
      <c r="V825" s="32"/>
      <c r="W825" s="33"/>
    </row>
    <row r="826" spans="2:23" x14ac:dyDescent="0.25">
      <c r="B826" s="25"/>
      <c r="C826" s="80">
        <v>1457778607</v>
      </c>
      <c r="D826" s="83" t="s">
        <v>2998</v>
      </c>
      <c r="E826" s="82">
        <v>5</v>
      </c>
      <c r="F826" s="28"/>
      <c r="G826" s="28"/>
      <c r="H826" s="28"/>
      <c r="I826" s="28" t="s">
        <v>1737</v>
      </c>
      <c r="J826" s="27" t="s">
        <v>69</v>
      </c>
      <c r="K826" s="29">
        <v>7708831230</v>
      </c>
      <c r="L826" s="30"/>
      <c r="M826" s="28"/>
      <c r="N826" s="28"/>
      <c r="O826" s="29"/>
      <c r="P826" s="31"/>
      <c r="Q826" s="28"/>
      <c r="R826" s="28"/>
      <c r="S826" s="28"/>
      <c r="T826" s="28"/>
      <c r="U826" s="29"/>
      <c r="V826" s="32"/>
      <c r="W826" s="33"/>
    </row>
    <row r="827" spans="2:23" x14ac:dyDescent="0.25">
      <c r="B827" s="25"/>
      <c r="C827" s="80">
        <v>1346207826</v>
      </c>
      <c r="D827" s="83" t="s">
        <v>2999</v>
      </c>
      <c r="E827" s="82">
        <v>5</v>
      </c>
      <c r="F827" s="28"/>
      <c r="G827" s="28"/>
      <c r="H827" s="28"/>
      <c r="I827" s="28" t="s">
        <v>1769</v>
      </c>
      <c r="J827" s="27" t="s">
        <v>69</v>
      </c>
      <c r="K827" s="29">
        <v>8002431455</v>
      </c>
      <c r="L827" s="30"/>
      <c r="M827" s="28"/>
      <c r="N827" s="28"/>
      <c r="O827" s="29"/>
      <c r="P827" s="31"/>
      <c r="Q827" s="28"/>
      <c r="R827" s="28"/>
      <c r="S827" s="28"/>
      <c r="T827" s="28"/>
      <c r="U827" s="29"/>
      <c r="V827" s="32"/>
      <c r="W827" s="33"/>
    </row>
    <row r="828" spans="2:23" x14ac:dyDescent="0.25">
      <c r="B828" s="25"/>
      <c r="C828" s="80">
        <v>1659573525</v>
      </c>
      <c r="D828" s="83" t="s">
        <v>3000</v>
      </c>
      <c r="E828" s="82">
        <v>4</v>
      </c>
      <c r="F828" s="28"/>
      <c r="G828" s="28"/>
      <c r="H828" s="28"/>
      <c r="I828" s="28" t="s">
        <v>1704</v>
      </c>
      <c r="J828" s="27" t="s">
        <v>69</v>
      </c>
      <c r="K828" s="29">
        <v>8562378045</v>
      </c>
      <c r="L828" s="30"/>
      <c r="M828" s="28"/>
      <c r="N828" s="28"/>
      <c r="O828" s="29"/>
      <c r="P828" s="31"/>
      <c r="Q828" s="28"/>
      <c r="R828" s="28"/>
      <c r="S828" s="28"/>
      <c r="T828" s="28"/>
      <c r="U828" s="29"/>
      <c r="V828" s="32"/>
      <c r="W828" s="33"/>
    </row>
    <row r="829" spans="2:23" x14ac:dyDescent="0.25">
      <c r="B829" s="25"/>
      <c r="C829" s="80">
        <v>1457449043</v>
      </c>
      <c r="D829" s="83" t="s">
        <v>3001</v>
      </c>
      <c r="E829" s="82">
        <v>3</v>
      </c>
      <c r="F829" s="28"/>
      <c r="G829" s="28"/>
      <c r="H829" s="28"/>
      <c r="I829" s="28" t="s">
        <v>1704</v>
      </c>
      <c r="J829" s="27" t="s">
        <v>3002</v>
      </c>
      <c r="K829" s="29">
        <v>7178694600</v>
      </c>
      <c r="L829" s="30"/>
      <c r="M829" s="28"/>
      <c r="N829" s="28"/>
      <c r="O829" s="29"/>
      <c r="P829" s="31"/>
      <c r="Q829" s="28"/>
      <c r="R829" s="28"/>
      <c r="S829" s="28"/>
      <c r="T829" s="28"/>
      <c r="U829" s="29"/>
      <c r="V829" s="32"/>
      <c r="W829" s="33"/>
    </row>
    <row r="830" spans="2:23" x14ac:dyDescent="0.25">
      <c r="B830" s="25"/>
      <c r="C830" s="80">
        <v>1508818063</v>
      </c>
      <c r="D830" s="83" t="s">
        <v>3003</v>
      </c>
      <c r="E830" s="82">
        <v>3</v>
      </c>
      <c r="F830" s="28"/>
      <c r="G830" s="28"/>
      <c r="H830" s="28"/>
      <c r="I830" s="28" t="s">
        <v>1704</v>
      </c>
      <c r="J830" s="27" t="s">
        <v>69</v>
      </c>
      <c r="K830" s="29">
        <v>7175459811</v>
      </c>
      <c r="L830" s="30"/>
      <c r="M830" s="28"/>
      <c r="N830" s="28"/>
      <c r="O830" s="29"/>
      <c r="P830" s="31"/>
      <c r="Q830" s="28"/>
      <c r="R830" s="28"/>
      <c r="S830" s="28"/>
      <c r="T830" s="28"/>
      <c r="U830" s="29"/>
      <c r="V830" s="32"/>
      <c r="W830" s="33"/>
    </row>
    <row r="831" spans="2:23" x14ac:dyDescent="0.25">
      <c r="B831" s="25"/>
      <c r="C831" s="80">
        <v>1811031222</v>
      </c>
      <c r="D831" s="83" t="s">
        <v>3004</v>
      </c>
      <c r="E831" s="82">
        <v>8</v>
      </c>
      <c r="F831" s="28"/>
      <c r="G831" s="28"/>
      <c r="H831" s="28"/>
      <c r="I831" s="28" t="s">
        <v>1704</v>
      </c>
      <c r="J831" s="27" t="s">
        <v>3005</v>
      </c>
      <c r="K831" s="29">
        <v>6094072277</v>
      </c>
      <c r="L831" s="30"/>
      <c r="M831" s="28"/>
      <c r="N831" s="28"/>
      <c r="O831" s="29"/>
      <c r="P831" s="31"/>
      <c r="Q831" s="28"/>
      <c r="R831" s="28"/>
      <c r="S831" s="28"/>
      <c r="T831" s="28"/>
      <c r="U831" s="29"/>
      <c r="V831" s="32"/>
      <c r="W831" s="33"/>
    </row>
    <row r="832" spans="2:23" x14ac:dyDescent="0.25">
      <c r="B832" s="25"/>
      <c r="C832" s="80">
        <v>1295931038</v>
      </c>
      <c r="D832" s="83" t="s">
        <v>3006</v>
      </c>
      <c r="E832" s="82">
        <v>7</v>
      </c>
      <c r="F832" s="28"/>
      <c r="G832" s="28"/>
      <c r="H832" s="28"/>
      <c r="I832" s="28" t="s">
        <v>1707</v>
      </c>
      <c r="J832" s="27" t="s">
        <v>3007</v>
      </c>
      <c r="K832" s="29">
        <v>2156278000</v>
      </c>
      <c r="L832" s="30"/>
      <c r="M832" s="28"/>
      <c r="N832" s="28"/>
      <c r="O832" s="29"/>
      <c r="P832" s="31"/>
      <c r="Q832" s="28"/>
      <c r="R832" s="28"/>
      <c r="S832" s="28"/>
      <c r="T832" s="28"/>
      <c r="U832" s="29"/>
      <c r="V832" s="32"/>
      <c r="W832" s="33"/>
    </row>
    <row r="833" spans="2:23" x14ac:dyDescent="0.25">
      <c r="B833" s="25"/>
      <c r="C833" s="80">
        <v>1932333440</v>
      </c>
      <c r="D833" s="83" t="s">
        <v>3008</v>
      </c>
      <c r="E833" s="82">
        <v>3</v>
      </c>
      <c r="F833" s="28"/>
      <c r="G833" s="28"/>
      <c r="H833" s="28"/>
      <c r="I833" s="28" t="s">
        <v>1704</v>
      </c>
      <c r="J833" s="27" t="s">
        <v>69</v>
      </c>
      <c r="K833" s="29">
        <v>7175314950</v>
      </c>
      <c r="L833" s="30"/>
      <c r="M833" s="28"/>
      <c r="N833" s="28"/>
      <c r="O833" s="29"/>
      <c r="P833" s="31"/>
      <c r="Q833" s="28"/>
      <c r="R833" s="28"/>
      <c r="S833" s="28"/>
      <c r="T833" s="28"/>
      <c r="U833" s="29"/>
      <c r="V833" s="32"/>
      <c r="W833" s="33"/>
    </row>
    <row r="834" spans="2:23" x14ac:dyDescent="0.25">
      <c r="B834" s="25"/>
      <c r="C834" s="80">
        <v>1619040482</v>
      </c>
      <c r="D834" s="83" t="s">
        <v>3009</v>
      </c>
      <c r="E834" s="82">
        <v>1</v>
      </c>
      <c r="F834" s="28"/>
      <c r="G834" s="28"/>
      <c r="H834" s="28"/>
      <c r="I834" s="28" t="s">
        <v>1769</v>
      </c>
      <c r="J834" s="27" t="s">
        <v>69</v>
      </c>
      <c r="K834" s="29">
        <v>2154020800</v>
      </c>
      <c r="L834" s="30"/>
      <c r="M834" s="28"/>
      <c r="N834" s="28"/>
      <c r="O834" s="29"/>
      <c r="P834" s="31"/>
      <c r="Q834" s="28"/>
      <c r="R834" s="28"/>
      <c r="S834" s="28"/>
      <c r="T834" s="28"/>
      <c r="U834" s="29"/>
      <c r="V834" s="32"/>
      <c r="W834" s="33"/>
    </row>
    <row r="835" spans="2:23" x14ac:dyDescent="0.25">
      <c r="B835" s="25"/>
      <c r="C835" s="80">
        <v>1518906270</v>
      </c>
      <c r="D835" s="83" t="s">
        <v>3010</v>
      </c>
      <c r="E835" s="82">
        <v>4</v>
      </c>
      <c r="F835" s="28"/>
      <c r="G835" s="28"/>
      <c r="H835" s="28"/>
      <c r="I835" s="28" t="s">
        <v>1719</v>
      </c>
      <c r="J835" s="27" t="s">
        <v>69</v>
      </c>
      <c r="K835" s="29">
        <v>8566350203</v>
      </c>
      <c r="L835" s="30"/>
      <c r="M835" s="28"/>
      <c r="N835" s="28"/>
      <c r="O835" s="29"/>
      <c r="P835" s="31"/>
      <c r="Q835" s="28"/>
      <c r="R835" s="28"/>
      <c r="S835" s="28"/>
      <c r="T835" s="28"/>
      <c r="U835" s="29"/>
      <c r="V835" s="32"/>
      <c r="W835" s="33"/>
    </row>
    <row r="836" spans="2:23" x14ac:dyDescent="0.25">
      <c r="B836" s="25"/>
      <c r="C836" s="80">
        <v>1598725459</v>
      </c>
      <c r="D836" s="83" t="s">
        <v>3011</v>
      </c>
      <c r="E836" s="82">
        <v>2</v>
      </c>
      <c r="F836" s="28"/>
      <c r="G836" s="28"/>
      <c r="H836" s="28"/>
      <c r="I836" s="28" t="s">
        <v>1704</v>
      </c>
      <c r="J836" s="27" t="s">
        <v>69</v>
      </c>
      <c r="K836" s="29">
        <v>3022252380</v>
      </c>
      <c r="L836" s="30"/>
      <c r="M836" s="28"/>
      <c r="N836" s="28"/>
      <c r="O836" s="29"/>
      <c r="P836" s="31"/>
      <c r="Q836" s="28"/>
      <c r="R836" s="28"/>
      <c r="S836" s="28"/>
      <c r="T836" s="28"/>
      <c r="U836" s="29"/>
      <c r="V836" s="32"/>
      <c r="W836" s="33"/>
    </row>
    <row r="837" spans="2:23" x14ac:dyDescent="0.25">
      <c r="B837" s="25"/>
      <c r="C837" s="80">
        <v>1407183726</v>
      </c>
      <c r="D837" s="83" t="s">
        <v>3012</v>
      </c>
      <c r="E837" s="82">
        <v>3</v>
      </c>
      <c r="F837" s="28"/>
      <c r="G837" s="28"/>
      <c r="H837" s="28"/>
      <c r="I837" s="28" t="s">
        <v>1704</v>
      </c>
      <c r="J837" s="27" t="s">
        <v>69</v>
      </c>
      <c r="K837" s="29">
        <v>7178694600</v>
      </c>
      <c r="L837" s="30"/>
      <c r="M837" s="28"/>
      <c r="N837" s="28"/>
      <c r="O837" s="29"/>
      <c r="P837" s="31"/>
      <c r="Q837" s="28"/>
      <c r="R837" s="28"/>
      <c r="S837" s="28"/>
      <c r="T837" s="28"/>
      <c r="U837" s="29"/>
      <c r="V837" s="32"/>
      <c r="W837" s="33"/>
    </row>
    <row r="838" spans="2:23" x14ac:dyDescent="0.25">
      <c r="B838" s="25"/>
      <c r="C838" s="80">
        <v>1336465848</v>
      </c>
      <c r="D838" s="83" t="s">
        <v>3013</v>
      </c>
      <c r="E838" s="82">
        <v>6</v>
      </c>
      <c r="F838" s="28"/>
      <c r="G838" s="28"/>
      <c r="H838" s="28"/>
      <c r="I838" s="28" t="s">
        <v>1719</v>
      </c>
      <c r="J838" s="27" t="s">
        <v>69</v>
      </c>
      <c r="K838" s="29">
        <v>6102693790</v>
      </c>
      <c r="L838" s="30"/>
      <c r="M838" s="28"/>
      <c r="N838" s="28"/>
      <c r="O838" s="29"/>
      <c r="P838" s="31"/>
      <c r="Q838" s="28"/>
      <c r="R838" s="28"/>
      <c r="S838" s="28"/>
      <c r="T838" s="28"/>
      <c r="U838" s="29"/>
      <c r="V838" s="32"/>
      <c r="W838" s="33"/>
    </row>
    <row r="839" spans="2:23" x14ac:dyDescent="0.25">
      <c r="B839" s="25"/>
      <c r="C839" s="80">
        <v>1770560070</v>
      </c>
      <c r="D839" s="83" t="s">
        <v>3014</v>
      </c>
      <c r="E839" s="82">
        <v>5</v>
      </c>
      <c r="F839" s="28"/>
      <c r="G839" s="28"/>
      <c r="H839" s="28"/>
      <c r="I839" s="28" t="s">
        <v>1716</v>
      </c>
      <c r="J839" s="27" t="s">
        <v>3015</v>
      </c>
      <c r="K839" s="29">
        <v>2157073133</v>
      </c>
      <c r="L839" s="30"/>
      <c r="M839" s="28"/>
      <c r="N839" s="28"/>
      <c r="O839" s="29"/>
      <c r="P839" s="31"/>
      <c r="Q839" s="28"/>
      <c r="R839" s="28"/>
      <c r="S839" s="28"/>
      <c r="T839" s="28"/>
      <c r="U839" s="29"/>
      <c r="V839" s="32"/>
      <c r="W839" s="33"/>
    </row>
    <row r="840" spans="2:23" x14ac:dyDescent="0.25">
      <c r="B840" s="25"/>
      <c r="C840" s="80">
        <v>1558304014</v>
      </c>
      <c r="D840" s="83" t="s">
        <v>3016</v>
      </c>
      <c r="E840" s="82">
        <v>4</v>
      </c>
      <c r="F840" s="28"/>
      <c r="G840" s="28"/>
      <c r="H840" s="28"/>
      <c r="I840" s="28" t="s">
        <v>1704</v>
      </c>
      <c r="J840" s="27" t="s">
        <v>69</v>
      </c>
      <c r="K840" s="29">
        <v>2156323500</v>
      </c>
      <c r="L840" s="30"/>
      <c r="M840" s="28"/>
      <c r="N840" s="28"/>
      <c r="O840" s="29"/>
      <c r="P840" s="31"/>
      <c r="Q840" s="28"/>
      <c r="R840" s="28"/>
      <c r="S840" s="28"/>
      <c r="T840" s="28"/>
      <c r="U840" s="29"/>
      <c r="V840" s="32"/>
      <c r="W840" s="33"/>
    </row>
    <row r="841" spans="2:23" x14ac:dyDescent="0.25">
      <c r="B841" s="25"/>
      <c r="C841" s="80">
        <v>1316000805</v>
      </c>
      <c r="D841" s="83" t="s">
        <v>3017</v>
      </c>
      <c r="E841" s="82">
        <v>7</v>
      </c>
      <c r="F841" s="28"/>
      <c r="G841" s="28"/>
      <c r="H841" s="28"/>
      <c r="I841" s="28" t="s">
        <v>1737</v>
      </c>
      <c r="J841" s="27" t="s">
        <v>3018</v>
      </c>
      <c r="K841" s="29">
        <v>3026230200</v>
      </c>
      <c r="L841" s="30"/>
      <c r="M841" s="28"/>
      <c r="N841" s="28"/>
      <c r="O841" s="29"/>
      <c r="P841" s="31"/>
      <c r="Q841" s="28"/>
      <c r="R841" s="28"/>
      <c r="S841" s="28"/>
      <c r="T841" s="28"/>
      <c r="U841" s="29"/>
      <c r="V841" s="32"/>
      <c r="W841" s="33"/>
    </row>
    <row r="842" spans="2:23" x14ac:dyDescent="0.25">
      <c r="B842" s="25"/>
      <c r="C842" s="80">
        <v>1649617473</v>
      </c>
      <c r="D842" s="83" t="s">
        <v>3019</v>
      </c>
      <c r="E842" s="82">
        <v>4</v>
      </c>
      <c r="F842" s="28"/>
      <c r="G842" s="28"/>
      <c r="H842" s="28"/>
      <c r="I842" s="28" t="s">
        <v>1737</v>
      </c>
      <c r="J842" s="27" t="s">
        <v>3020</v>
      </c>
      <c r="K842" s="29">
        <v>2157071800</v>
      </c>
      <c r="L842" s="30"/>
      <c r="M842" s="28"/>
      <c r="N842" s="28"/>
      <c r="O842" s="29"/>
      <c r="P842" s="31"/>
      <c r="Q842" s="28"/>
      <c r="R842" s="28"/>
      <c r="S842" s="28"/>
      <c r="T842" s="28"/>
      <c r="U842" s="29"/>
      <c r="V842" s="32"/>
      <c r="W842" s="33"/>
    </row>
    <row r="843" spans="2:23" x14ac:dyDescent="0.25">
      <c r="B843" s="25"/>
      <c r="C843" s="80">
        <v>1083055578</v>
      </c>
      <c r="D843" s="83" t="s">
        <v>3021</v>
      </c>
      <c r="E843" s="82">
        <v>1</v>
      </c>
      <c r="F843" s="28"/>
      <c r="G843" s="28"/>
      <c r="H843" s="28"/>
      <c r="I843" s="28" t="s">
        <v>1704</v>
      </c>
      <c r="J843" s="27" t="s">
        <v>3022</v>
      </c>
      <c r="K843" s="29">
        <v>6105346270</v>
      </c>
      <c r="L843" s="30"/>
      <c r="M843" s="28"/>
      <c r="N843" s="28"/>
      <c r="O843" s="29"/>
      <c r="P843" s="31"/>
      <c r="Q843" s="28"/>
      <c r="R843" s="28"/>
      <c r="S843" s="28"/>
      <c r="T843" s="28"/>
      <c r="U843" s="29"/>
      <c r="V843" s="32"/>
      <c r="W843" s="33"/>
    </row>
    <row r="844" spans="2:23" x14ac:dyDescent="0.25">
      <c r="B844" s="25"/>
      <c r="C844" s="80">
        <v>1699075580</v>
      </c>
      <c r="D844" s="83" t="s">
        <v>3023</v>
      </c>
      <c r="E844" s="82">
        <v>5</v>
      </c>
      <c r="F844" s="28"/>
      <c r="G844" s="28"/>
      <c r="H844" s="28"/>
      <c r="I844" s="28" t="s">
        <v>1769</v>
      </c>
      <c r="J844" s="27" t="s">
        <v>3024</v>
      </c>
      <c r="K844" s="29">
        <v>2152575071</v>
      </c>
      <c r="L844" s="30"/>
      <c r="M844" s="28"/>
      <c r="N844" s="28"/>
      <c r="O844" s="29"/>
      <c r="P844" s="31"/>
      <c r="Q844" s="28"/>
      <c r="R844" s="28"/>
      <c r="S844" s="28"/>
      <c r="T844" s="28"/>
      <c r="U844" s="29"/>
      <c r="V844" s="32"/>
      <c r="W844" s="33"/>
    </row>
    <row r="845" spans="2:23" x14ac:dyDescent="0.25">
      <c r="B845" s="25"/>
      <c r="C845" s="80">
        <v>1760503270</v>
      </c>
      <c r="D845" s="83" t="s">
        <v>3025</v>
      </c>
      <c r="E845" s="82">
        <v>6</v>
      </c>
      <c r="F845" s="28"/>
      <c r="G845" s="28"/>
      <c r="H845" s="28"/>
      <c r="I845" s="28" t="s">
        <v>1737</v>
      </c>
      <c r="J845" s="27" t="s">
        <v>3026</v>
      </c>
      <c r="K845" s="29">
        <v>2153498222</v>
      </c>
      <c r="L845" s="30"/>
      <c r="M845" s="28"/>
      <c r="N845" s="28"/>
      <c r="O845" s="29"/>
      <c r="P845" s="31"/>
      <c r="Q845" s="28"/>
      <c r="R845" s="28"/>
      <c r="S845" s="28"/>
      <c r="T845" s="28"/>
      <c r="U845" s="29"/>
      <c r="V845" s="32"/>
      <c r="W845" s="33"/>
    </row>
    <row r="846" spans="2:23" x14ac:dyDescent="0.25">
      <c r="B846" s="25"/>
      <c r="C846" s="80">
        <v>1306287560</v>
      </c>
      <c r="D846" s="83" t="s">
        <v>3027</v>
      </c>
      <c r="E846" s="82">
        <v>2</v>
      </c>
      <c r="F846" s="28"/>
      <c r="G846" s="28"/>
      <c r="H846" s="28"/>
      <c r="I846" s="28" t="s">
        <v>1704</v>
      </c>
      <c r="J846" s="27" t="s">
        <v>69</v>
      </c>
      <c r="K846" s="29">
        <v>7176577458</v>
      </c>
      <c r="L846" s="30"/>
      <c r="M846" s="28"/>
      <c r="N846" s="28"/>
      <c r="O846" s="29"/>
      <c r="P846" s="31"/>
      <c r="Q846" s="28"/>
      <c r="R846" s="28"/>
      <c r="S846" s="28"/>
      <c r="T846" s="28"/>
      <c r="U846" s="29"/>
      <c r="V846" s="32"/>
      <c r="W846" s="33"/>
    </row>
    <row r="847" spans="2:23" x14ac:dyDescent="0.25">
      <c r="B847" s="25"/>
      <c r="C847" s="80">
        <v>1073520458</v>
      </c>
      <c r="D847" s="83" t="s">
        <v>3028</v>
      </c>
      <c r="E847" s="82">
        <v>1</v>
      </c>
      <c r="F847" s="28"/>
      <c r="G847" s="28"/>
      <c r="H847" s="28"/>
      <c r="I847" s="28" t="s">
        <v>1704</v>
      </c>
      <c r="J847" s="27" t="s">
        <v>3029</v>
      </c>
      <c r="K847" s="29">
        <v>2153331377</v>
      </c>
      <c r="L847" s="30"/>
      <c r="M847" s="28"/>
      <c r="N847" s="28"/>
      <c r="O847" s="29"/>
      <c r="P847" s="31"/>
      <c r="Q847" s="28"/>
      <c r="R847" s="28"/>
      <c r="S847" s="28"/>
      <c r="T847" s="28"/>
      <c r="U847" s="29"/>
      <c r="V847" s="32"/>
      <c r="W847" s="33"/>
    </row>
    <row r="848" spans="2:23" x14ac:dyDescent="0.25">
      <c r="B848" s="25"/>
      <c r="C848" s="80">
        <v>1073781621</v>
      </c>
      <c r="D848" s="83" t="s">
        <v>3030</v>
      </c>
      <c r="E848" s="82">
        <v>10</v>
      </c>
      <c r="F848" s="28"/>
      <c r="G848" s="28"/>
      <c r="H848" s="28"/>
      <c r="I848" s="28" t="s">
        <v>1707</v>
      </c>
      <c r="J848" s="27" t="s">
        <v>69</v>
      </c>
      <c r="K848" s="29">
        <v>2154887226</v>
      </c>
      <c r="L848" s="30"/>
      <c r="M848" s="28"/>
      <c r="N848" s="28"/>
      <c r="O848" s="29"/>
      <c r="P848" s="31"/>
      <c r="Q848" s="28"/>
      <c r="R848" s="28"/>
      <c r="S848" s="28"/>
      <c r="T848" s="28"/>
      <c r="U848" s="29"/>
      <c r="V848" s="32"/>
      <c r="W848" s="33"/>
    </row>
    <row r="849" spans="2:23" x14ac:dyDescent="0.25">
      <c r="B849" s="25"/>
      <c r="C849" s="80">
        <v>1972568251</v>
      </c>
      <c r="D849" s="83" t="s">
        <v>3031</v>
      </c>
      <c r="E849" s="82">
        <v>2</v>
      </c>
      <c r="F849" s="28"/>
      <c r="G849" s="28"/>
      <c r="H849" s="28"/>
      <c r="I849" s="28" t="s">
        <v>1704</v>
      </c>
      <c r="J849" s="27" t="s">
        <v>69</v>
      </c>
      <c r="K849" s="29">
        <v>2159558900</v>
      </c>
      <c r="L849" s="30"/>
      <c r="M849" s="28"/>
      <c r="N849" s="28"/>
      <c r="O849" s="29"/>
      <c r="P849" s="31"/>
      <c r="Q849" s="28"/>
      <c r="R849" s="28"/>
      <c r="S849" s="28"/>
      <c r="T849" s="28"/>
      <c r="U849" s="29"/>
      <c r="V849" s="32"/>
      <c r="W849" s="33"/>
    </row>
    <row r="850" spans="2:23" x14ac:dyDescent="0.25">
      <c r="B850" s="25"/>
      <c r="C850" s="80">
        <v>1851399786</v>
      </c>
      <c r="D850" s="83" t="s">
        <v>3032</v>
      </c>
      <c r="E850" s="82">
        <v>3</v>
      </c>
      <c r="F850" s="28"/>
      <c r="G850" s="28"/>
      <c r="H850" s="28"/>
      <c r="I850" s="28" t="s">
        <v>1704</v>
      </c>
      <c r="J850" s="27" t="s">
        <v>3033</v>
      </c>
      <c r="K850" s="29">
        <v>2154534000</v>
      </c>
      <c r="L850" s="30"/>
      <c r="M850" s="28"/>
      <c r="N850" s="28"/>
      <c r="O850" s="29"/>
      <c r="P850" s="31"/>
      <c r="Q850" s="28"/>
      <c r="R850" s="28"/>
      <c r="S850" s="28"/>
      <c r="T850" s="28"/>
      <c r="U850" s="29"/>
      <c r="V850" s="32"/>
      <c r="W850" s="33"/>
    </row>
    <row r="851" spans="2:23" x14ac:dyDescent="0.25">
      <c r="B851" s="25"/>
      <c r="C851" s="80">
        <v>1518945070</v>
      </c>
      <c r="D851" s="83" t="s">
        <v>3034</v>
      </c>
      <c r="E851" s="82">
        <v>3</v>
      </c>
      <c r="F851" s="28"/>
      <c r="G851" s="28"/>
      <c r="H851" s="28"/>
      <c r="I851" s="28" t="s">
        <v>1704</v>
      </c>
      <c r="J851" s="27" t="s">
        <v>3035</v>
      </c>
      <c r="K851" s="29">
        <v>7175459811</v>
      </c>
      <c r="L851" s="30"/>
      <c r="M851" s="28"/>
      <c r="N851" s="28"/>
      <c r="O851" s="29"/>
      <c r="P851" s="31"/>
      <c r="Q851" s="28"/>
      <c r="R851" s="28"/>
      <c r="S851" s="28"/>
      <c r="T851" s="28"/>
      <c r="U851" s="29"/>
      <c r="V851" s="32"/>
      <c r="W851" s="33"/>
    </row>
    <row r="852" spans="2:23" x14ac:dyDescent="0.25">
      <c r="B852" s="25"/>
      <c r="C852" s="80">
        <v>1356559850</v>
      </c>
      <c r="D852" s="83" t="s">
        <v>3036</v>
      </c>
      <c r="E852" s="82">
        <v>1</v>
      </c>
      <c r="F852" s="28"/>
      <c r="G852" s="28"/>
      <c r="H852" s="28"/>
      <c r="I852" s="28" t="s">
        <v>1704</v>
      </c>
      <c r="J852" s="27" t="s">
        <v>69</v>
      </c>
      <c r="K852" s="29">
        <v>2154647222</v>
      </c>
      <c r="L852" s="30"/>
      <c r="M852" s="28"/>
      <c r="N852" s="28"/>
      <c r="O852" s="29"/>
      <c r="P852" s="31"/>
      <c r="Q852" s="28"/>
      <c r="R852" s="28"/>
      <c r="S852" s="28"/>
      <c r="T852" s="28"/>
      <c r="U852" s="29"/>
      <c r="V852" s="32"/>
      <c r="W852" s="33"/>
    </row>
    <row r="853" spans="2:23" x14ac:dyDescent="0.25">
      <c r="B853" s="25"/>
      <c r="C853" s="80">
        <v>1073573663</v>
      </c>
      <c r="D853" s="83" t="s">
        <v>3037</v>
      </c>
      <c r="E853" s="82">
        <v>8</v>
      </c>
      <c r="F853" s="28"/>
      <c r="G853" s="28"/>
      <c r="H853" s="28"/>
      <c r="I853" s="28" t="s">
        <v>1737</v>
      </c>
      <c r="J853" s="27" t="s">
        <v>3038</v>
      </c>
      <c r="K853" s="29">
        <v>8567969340</v>
      </c>
      <c r="L853" s="30"/>
      <c r="M853" s="28"/>
      <c r="N853" s="28"/>
      <c r="O853" s="29"/>
      <c r="P853" s="31"/>
      <c r="Q853" s="28"/>
      <c r="R853" s="28"/>
      <c r="S853" s="28"/>
      <c r="T853" s="28"/>
      <c r="U853" s="29"/>
      <c r="V853" s="32"/>
      <c r="W853" s="33"/>
    </row>
    <row r="854" spans="2:23" x14ac:dyDescent="0.25">
      <c r="B854" s="25"/>
      <c r="C854" s="80">
        <v>1871798421</v>
      </c>
      <c r="D854" s="83" t="s">
        <v>3039</v>
      </c>
      <c r="E854" s="82">
        <v>3</v>
      </c>
      <c r="F854" s="28"/>
      <c r="G854" s="28"/>
      <c r="H854" s="28"/>
      <c r="I854" s="28" t="s">
        <v>1704</v>
      </c>
      <c r="J854" s="27" t="s">
        <v>69</v>
      </c>
      <c r="K854" s="29">
        <v>3027385300</v>
      </c>
      <c r="L854" s="30"/>
      <c r="M854" s="28"/>
      <c r="N854" s="28"/>
      <c r="O854" s="29"/>
      <c r="P854" s="31"/>
      <c r="Q854" s="28"/>
      <c r="R854" s="28"/>
      <c r="S854" s="28"/>
      <c r="T854" s="28"/>
      <c r="U854" s="29"/>
      <c r="V854" s="32"/>
      <c r="W854" s="33"/>
    </row>
    <row r="855" spans="2:23" x14ac:dyDescent="0.25">
      <c r="B855" s="25"/>
      <c r="C855" s="80">
        <v>1609818533</v>
      </c>
      <c r="D855" s="83" t="s">
        <v>3040</v>
      </c>
      <c r="E855" s="82">
        <v>4</v>
      </c>
      <c r="F855" s="28"/>
      <c r="G855" s="28"/>
      <c r="H855" s="28"/>
      <c r="I855" s="28" t="s">
        <v>1704</v>
      </c>
      <c r="J855" s="27" t="s">
        <v>69</v>
      </c>
      <c r="K855" s="29">
        <v>2676201100</v>
      </c>
      <c r="L855" s="30"/>
      <c r="M855" s="28"/>
      <c r="N855" s="28"/>
      <c r="O855" s="29"/>
      <c r="P855" s="31"/>
      <c r="Q855" s="28"/>
      <c r="R855" s="28"/>
      <c r="S855" s="28"/>
      <c r="T855" s="28"/>
      <c r="U855" s="29"/>
      <c r="V855" s="32"/>
      <c r="W855" s="33"/>
    </row>
    <row r="856" spans="2:23" x14ac:dyDescent="0.25">
      <c r="B856" s="25"/>
      <c r="C856" s="80">
        <v>1093716417</v>
      </c>
      <c r="D856" s="83" t="s">
        <v>3041</v>
      </c>
      <c r="E856" s="82">
        <v>4</v>
      </c>
      <c r="F856" s="28"/>
      <c r="G856" s="28"/>
      <c r="H856" s="28"/>
      <c r="I856" s="28" t="s">
        <v>1704</v>
      </c>
      <c r="J856" s="27" t="s">
        <v>3042</v>
      </c>
      <c r="K856" s="29">
        <v>8008367536</v>
      </c>
      <c r="L856" s="30"/>
      <c r="M856" s="28"/>
      <c r="N856" s="28"/>
      <c r="O856" s="29"/>
      <c r="P856" s="31"/>
      <c r="Q856" s="28"/>
      <c r="R856" s="28"/>
      <c r="S856" s="28"/>
      <c r="T856" s="28"/>
      <c r="U856" s="29"/>
      <c r="V856" s="32"/>
      <c r="W856" s="33"/>
    </row>
    <row r="857" spans="2:23" x14ac:dyDescent="0.25">
      <c r="B857" s="25"/>
      <c r="C857" s="80">
        <v>1316962160</v>
      </c>
      <c r="D857" s="83" t="s">
        <v>3043</v>
      </c>
      <c r="E857" s="82">
        <v>2</v>
      </c>
      <c r="F857" s="28"/>
      <c r="G857" s="28"/>
      <c r="H857" s="28"/>
      <c r="I857" s="28" t="s">
        <v>1704</v>
      </c>
      <c r="J857" s="27" t="s">
        <v>69</v>
      </c>
      <c r="K857" s="29">
        <v>7162754711</v>
      </c>
      <c r="L857" s="30"/>
      <c r="M857" s="28"/>
      <c r="N857" s="28"/>
      <c r="O857" s="29"/>
      <c r="P857" s="31"/>
      <c r="Q857" s="28"/>
      <c r="R857" s="28"/>
      <c r="S857" s="28"/>
      <c r="T857" s="28"/>
      <c r="U857" s="29"/>
      <c r="V857" s="32"/>
      <c r="W857" s="33"/>
    </row>
    <row r="858" spans="2:23" x14ac:dyDescent="0.25">
      <c r="B858" s="25"/>
      <c r="C858" s="80">
        <v>1093979981</v>
      </c>
      <c r="D858" s="83" t="s">
        <v>3044</v>
      </c>
      <c r="E858" s="82">
        <v>-99</v>
      </c>
      <c r="F858" s="28"/>
      <c r="G858" s="28"/>
      <c r="H858" s="28"/>
      <c r="I858" s="28" t="s">
        <v>1704</v>
      </c>
      <c r="J858" s="27" t="s">
        <v>69</v>
      </c>
      <c r="K858" s="29">
        <v>2157027090</v>
      </c>
      <c r="L858" s="30"/>
      <c r="M858" s="28"/>
      <c r="N858" s="28"/>
      <c r="O858" s="29"/>
      <c r="P858" s="31"/>
      <c r="Q858" s="28"/>
      <c r="R858" s="28"/>
      <c r="S858" s="28"/>
      <c r="T858" s="28"/>
      <c r="U858" s="29"/>
      <c r="V858" s="32"/>
      <c r="W858" s="33"/>
    </row>
    <row r="859" spans="2:23" x14ac:dyDescent="0.25">
      <c r="B859" s="25"/>
      <c r="C859" s="80">
        <v>1659339133</v>
      </c>
      <c r="D859" s="83" t="s">
        <v>3045</v>
      </c>
      <c r="E859" s="82">
        <v>3</v>
      </c>
      <c r="F859" s="28"/>
      <c r="G859" s="28"/>
      <c r="H859" s="28"/>
      <c r="I859" s="28" t="s">
        <v>1704</v>
      </c>
      <c r="J859" s="27" t="s">
        <v>69</v>
      </c>
      <c r="K859" s="29">
        <v>8562378045</v>
      </c>
      <c r="L859" s="30"/>
      <c r="M859" s="28"/>
      <c r="N859" s="28"/>
      <c r="O859" s="29"/>
      <c r="P859" s="31"/>
      <c r="Q859" s="28"/>
      <c r="R859" s="28"/>
      <c r="S859" s="28"/>
      <c r="T859" s="28"/>
      <c r="U859" s="29"/>
      <c r="V859" s="32"/>
      <c r="W859" s="33"/>
    </row>
    <row r="860" spans="2:23" x14ac:dyDescent="0.25">
      <c r="B860" s="25"/>
      <c r="C860" s="80">
        <v>1417937392</v>
      </c>
      <c r="D860" s="83" t="s">
        <v>3046</v>
      </c>
      <c r="E860" s="82">
        <v>5</v>
      </c>
      <c r="F860" s="28"/>
      <c r="G860" s="28"/>
      <c r="H860" s="28"/>
      <c r="I860" s="28" t="s">
        <v>1704</v>
      </c>
      <c r="J860" s="27" t="s">
        <v>69</v>
      </c>
      <c r="K860" s="29">
        <v>4103282388</v>
      </c>
      <c r="L860" s="30"/>
      <c r="M860" s="28"/>
      <c r="N860" s="28"/>
      <c r="O860" s="29"/>
      <c r="P860" s="31"/>
      <c r="Q860" s="28"/>
      <c r="R860" s="28"/>
      <c r="S860" s="28"/>
      <c r="T860" s="28"/>
      <c r="U860" s="29"/>
      <c r="V860" s="32"/>
      <c r="W860" s="33"/>
    </row>
    <row r="861" spans="2:23" x14ac:dyDescent="0.25">
      <c r="B861" s="25"/>
      <c r="C861" s="80">
        <v>1689871717</v>
      </c>
      <c r="D861" s="83" t="s">
        <v>3047</v>
      </c>
      <c r="E861" s="82">
        <v>4</v>
      </c>
      <c r="F861" s="28"/>
      <c r="G861" s="28"/>
      <c r="H861" s="28"/>
      <c r="I861" s="28" t="s">
        <v>1704</v>
      </c>
      <c r="J861" s="27" t="s">
        <v>69</v>
      </c>
      <c r="K861" s="29">
        <v>8007897366</v>
      </c>
      <c r="L861" s="30"/>
      <c r="M861" s="28"/>
      <c r="N861" s="28"/>
      <c r="O861" s="29"/>
      <c r="P861" s="31"/>
      <c r="Q861" s="28"/>
      <c r="R861" s="28"/>
      <c r="S861" s="28"/>
      <c r="T861" s="28"/>
      <c r="U861" s="29"/>
      <c r="V861" s="32"/>
      <c r="W861" s="33"/>
    </row>
    <row r="862" spans="2:23" x14ac:dyDescent="0.25">
      <c r="B862" s="25"/>
      <c r="C862" s="80">
        <v>1982756011</v>
      </c>
      <c r="D862" s="83" t="s">
        <v>3048</v>
      </c>
      <c r="E862" s="82">
        <v>5</v>
      </c>
      <c r="F862" s="28"/>
      <c r="G862" s="28"/>
      <c r="H862" s="28"/>
      <c r="I862" s="28" t="s">
        <v>1769</v>
      </c>
      <c r="J862" s="27" t="s">
        <v>3049</v>
      </c>
      <c r="K862" s="29">
        <v>2156278000</v>
      </c>
      <c r="L862" s="30"/>
      <c r="M862" s="28"/>
      <c r="N862" s="28"/>
      <c r="O862" s="29"/>
      <c r="P862" s="31"/>
      <c r="Q862" s="28"/>
      <c r="R862" s="28"/>
      <c r="S862" s="28"/>
      <c r="T862" s="28"/>
      <c r="U862" s="29"/>
      <c r="V862" s="32"/>
      <c r="W862" s="33"/>
    </row>
    <row r="863" spans="2:23" x14ac:dyDescent="0.25">
      <c r="B863" s="25"/>
      <c r="C863" s="80">
        <v>1770787749</v>
      </c>
      <c r="D863" s="83" t="s">
        <v>3050</v>
      </c>
      <c r="E863" s="82">
        <v>3</v>
      </c>
      <c r="F863" s="28"/>
      <c r="G863" s="28"/>
      <c r="H863" s="28"/>
      <c r="I863" s="28" t="s">
        <v>1704</v>
      </c>
      <c r="J863" s="27" t="s">
        <v>69</v>
      </c>
      <c r="K863" s="29">
        <v>2157628274</v>
      </c>
      <c r="L863" s="30"/>
      <c r="M863" s="28"/>
      <c r="N863" s="28"/>
      <c r="O863" s="29"/>
      <c r="P863" s="31"/>
      <c r="Q863" s="28"/>
      <c r="R863" s="28"/>
      <c r="S863" s="28"/>
      <c r="T863" s="28"/>
      <c r="U863" s="29"/>
      <c r="V863" s="32"/>
      <c r="W863" s="33"/>
    </row>
    <row r="864" spans="2:23" x14ac:dyDescent="0.25">
      <c r="B864" s="25"/>
      <c r="C864" s="80">
        <v>1316106636</v>
      </c>
      <c r="D864" s="83" t="s">
        <v>3051</v>
      </c>
      <c r="E864" s="82">
        <v>3</v>
      </c>
      <c r="F864" s="28"/>
      <c r="G864" s="28"/>
      <c r="H864" s="28"/>
      <c r="I864" s="28" t="s">
        <v>1704</v>
      </c>
      <c r="J864" s="27" t="s">
        <v>3052</v>
      </c>
      <c r="K864" s="29">
        <v>3022252380</v>
      </c>
      <c r="L864" s="30"/>
      <c r="M864" s="28"/>
      <c r="N864" s="28"/>
      <c r="O864" s="29"/>
      <c r="P864" s="31"/>
      <c r="Q864" s="28"/>
      <c r="R864" s="28"/>
      <c r="S864" s="28"/>
      <c r="T864" s="28"/>
      <c r="U864" s="29"/>
      <c r="V864" s="32"/>
      <c r="W864" s="33"/>
    </row>
    <row r="865" spans="2:23" x14ac:dyDescent="0.25">
      <c r="B865" s="25"/>
      <c r="C865" s="80">
        <v>1215163787</v>
      </c>
      <c r="D865" s="83" t="s">
        <v>3053</v>
      </c>
      <c r="E865" s="82">
        <v>4</v>
      </c>
      <c r="F865" s="28"/>
      <c r="G865" s="28"/>
      <c r="H865" s="28"/>
      <c r="I865" s="28" t="s">
        <v>1704</v>
      </c>
      <c r="J865" s="27" t="s">
        <v>69</v>
      </c>
      <c r="K865" s="29">
        <v>2159013311</v>
      </c>
      <c r="L865" s="30"/>
      <c r="M865" s="28"/>
      <c r="N865" s="28"/>
      <c r="O865" s="29"/>
      <c r="P865" s="31"/>
      <c r="Q865" s="28"/>
      <c r="R865" s="28"/>
      <c r="S865" s="28"/>
      <c r="T865" s="28"/>
      <c r="U865" s="29"/>
      <c r="V865" s="32"/>
      <c r="W865" s="33"/>
    </row>
    <row r="866" spans="2:23" x14ac:dyDescent="0.25">
      <c r="B866" s="25"/>
      <c r="C866" s="80">
        <v>1457569691</v>
      </c>
      <c r="D866" s="83" t="s">
        <v>3054</v>
      </c>
      <c r="E866" s="82">
        <v>1</v>
      </c>
      <c r="F866" s="28"/>
      <c r="G866" s="28"/>
      <c r="H866" s="28"/>
      <c r="I866" s="28" t="s">
        <v>1704</v>
      </c>
      <c r="J866" s="27" t="s">
        <v>3055</v>
      </c>
      <c r="K866" s="29">
        <v>6105346270</v>
      </c>
      <c r="L866" s="30"/>
      <c r="M866" s="28"/>
      <c r="N866" s="28"/>
      <c r="O866" s="29"/>
      <c r="P866" s="31"/>
      <c r="Q866" s="28"/>
      <c r="R866" s="28"/>
      <c r="S866" s="28"/>
      <c r="T866" s="28"/>
      <c r="U866" s="29"/>
      <c r="V866" s="32"/>
      <c r="W866" s="33"/>
    </row>
    <row r="867" spans="2:23" x14ac:dyDescent="0.25">
      <c r="B867" s="25"/>
      <c r="C867" s="80">
        <v>1386806768</v>
      </c>
      <c r="D867" s="83" t="s">
        <v>3056</v>
      </c>
      <c r="E867" s="82">
        <v>4</v>
      </c>
      <c r="F867" s="28"/>
      <c r="G867" s="28"/>
      <c r="H867" s="28"/>
      <c r="I867" s="28" t="s">
        <v>1704</v>
      </c>
      <c r="J867" s="27" t="s">
        <v>3057</v>
      </c>
      <c r="K867" s="29">
        <v>2159263120</v>
      </c>
      <c r="L867" s="30"/>
      <c r="M867" s="28"/>
      <c r="N867" s="28"/>
      <c r="O867" s="29"/>
      <c r="P867" s="31"/>
      <c r="Q867" s="28"/>
      <c r="R867" s="28"/>
      <c r="S867" s="28"/>
      <c r="T867" s="28"/>
      <c r="U867" s="29"/>
      <c r="V867" s="32"/>
      <c r="W867" s="33"/>
    </row>
    <row r="868" spans="2:23" x14ac:dyDescent="0.25">
      <c r="B868" s="25"/>
      <c r="C868" s="80">
        <v>1639317993</v>
      </c>
      <c r="D868" s="83" t="s">
        <v>3058</v>
      </c>
      <c r="E868" s="82">
        <v>2</v>
      </c>
      <c r="F868" s="28"/>
      <c r="G868" s="28"/>
      <c r="H868" s="28"/>
      <c r="I868" s="28" t="s">
        <v>1704</v>
      </c>
      <c r="J868" s="27" t="s">
        <v>3059</v>
      </c>
      <c r="K868" s="29">
        <v>6103744402</v>
      </c>
      <c r="L868" s="30"/>
      <c r="M868" s="28"/>
      <c r="N868" s="28"/>
      <c r="O868" s="29"/>
      <c r="P868" s="31"/>
      <c r="Q868" s="28"/>
      <c r="R868" s="28"/>
      <c r="S868" s="28"/>
      <c r="T868" s="28"/>
      <c r="U868" s="29"/>
      <c r="V868" s="32"/>
      <c r="W868" s="33"/>
    </row>
    <row r="869" spans="2:23" x14ac:dyDescent="0.25">
      <c r="B869" s="25"/>
      <c r="C869" s="80">
        <v>1184883308</v>
      </c>
      <c r="D869" s="83" t="s">
        <v>3060</v>
      </c>
      <c r="E869" s="82">
        <v>2</v>
      </c>
      <c r="F869" s="28"/>
      <c r="G869" s="28"/>
      <c r="H869" s="28"/>
      <c r="I869" s="28" t="s">
        <v>1719</v>
      </c>
      <c r="J869" s="27" t="s">
        <v>69</v>
      </c>
      <c r="K869" s="29">
        <v>8049685700</v>
      </c>
      <c r="L869" s="30"/>
      <c r="M869" s="28"/>
      <c r="N869" s="28"/>
      <c r="O869" s="29"/>
      <c r="P869" s="31"/>
      <c r="Q869" s="28"/>
      <c r="R869" s="28"/>
      <c r="S869" s="28"/>
      <c r="T869" s="28"/>
      <c r="U869" s="29"/>
      <c r="V869" s="32"/>
      <c r="W869" s="33"/>
    </row>
    <row r="870" spans="2:23" x14ac:dyDescent="0.25">
      <c r="B870" s="25"/>
      <c r="C870" s="80">
        <v>1710144506</v>
      </c>
      <c r="D870" s="83" t="s">
        <v>3061</v>
      </c>
      <c r="E870" s="82">
        <v>3</v>
      </c>
      <c r="F870" s="28"/>
      <c r="G870" s="28"/>
      <c r="H870" s="28"/>
      <c r="I870" s="28" t="s">
        <v>1704</v>
      </c>
      <c r="J870" s="27" t="s">
        <v>69</v>
      </c>
      <c r="K870" s="29">
        <v>6106197475</v>
      </c>
      <c r="L870" s="30"/>
      <c r="M870" s="28"/>
      <c r="N870" s="28"/>
      <c r="O870" s="29"/>
      <c r="P870" s="31"/>
      <c r="Q870" s="28"/>
      <c r="R870" s="28"/>
      <c r="S870" s="28"/>
      <c r="T870" s="28"/>
      <c r="U870" s="29"/>
      <c r="V870" s="32"/>
      <c r="W870" s="33"/>
    </row>
    <row r="871" spans="2:23" x14ac:dyDescent="0.25">
      <c r="B871" s="25"/>
      <c r="C871" s="80">
        <v>1902086572</v>
      </c>
      <c r="D871" s="83" t="s">
        <v>3062</v>
      </c>
      <c r="E871" s="82">
        <v>1</v>
      </c>
      <c r="F871" s="28"/>
      <c r="G871" s="28"/>
      <c r="H871" s="28"/>
      <c r="I871" s="28" t="s">
        <v>1769</v>
      </c>
      <c r="J871" s="27" t="s">
        <v>69</v>
      </c>
      <c r="K871" s="29">
        <v>4102906677</v>
      </c>
      <c r="L871" s="30"/>
      <c r="M871" s="28"/>
      <c r="N871" s="28"/>
      <c r="O871" s="29"/>
      <c r="P871" s="31"/>
      <c r="Q871" s="28"/>
      <c r="R871" s="28"/>
      <c r="S871" s="28"/>
      <c r="T871" s="28"/>
      <c r="U871" s="29"/>
      <c r="V871" s="32"/>
      <c r="W871" s="33"/>
    </row>
    <row r="872" spans="2:23" x14ac:dyDescent="0.25">
      <c r="B872" s="25"/>
      <c r="C872" s="80">
        <v>1982875449</v>
      </c>
      <c r="D872" s="83" t="s">
        <v>3063</v>
      </c>
      <c r="E872" s="82">
        <v>5</v>
      </c>
      <c r="F872" s="28"/>
      <c r="G872" s="28"/>
      <c r="H872" s="28"/>
      <c r="I872" s="28" t="s">
        <v>1719</v>
      </c>
      <c r="J872" s="27" t="s">
        <v>3064</v>
      </c>
      <c r="K872" s="29">
        <v>3015271650</v>
      </c>
      <c r="L872" s="30"/>
      <c r="M872" s="28"/>
      <c r="N872" s="28"/>
      <c r="O872" s="29"/>
      <c r="P872" s="31"/>
      <c r="Q872" s="28"/>
      <c r="R872" s="28"/>
      <c r="S872" s="28"/>
      <c r="T872" s="28"/>
      <c r="U872" s="29"/>
      <c r="V872" s="32"/>
      <c r="W872" s="33"/>
    </row>
    <row r="873" spans="2:23" x14ac:dyDescent="0.25">
      <c r="B873" s="25"/>
      <c r="C873" s="80">
        <v>1124287461</v>
      </c>
      <c r="D873" s="83" t="s">
        <v>3065</v>
      </c>
      <c r="E873" s="82">
        <v>1</v>
      </c>
      <c r="F873" s="28"/>
      <c r="G873" s="28"/>
      <c r="H873" s="28"/>
      <c r="I873" s="28" t="s">
        <v>1704</v>
      </c>
      <c r="J873" s="27" t="s">
        <v>69</v>
      </c>
      <c r="K873" s="29">
        <v>4102242116</v>
      </c>
      <c r="L873" s="30"/>
      <c r="M873" s="28"/>
      <c r="N873" s="28"/>
      <c r="O873" s="29"/>
      <c r="P873" s="31"/>
      <c r="Q873" s="28"/>
      <c r="R873" s="28"/>
      <c r="S873" s="28"/>
      <c r="T873" s="28"/>
      <c r="U873" s="29"/>
      <c r="V873" s="32"/>
      <c r="W873" s="33"/>
    </row>
    <row r="874" spans="2:23" x14ac:dyDescent="0.25">
      <c r="B874" s="25"/>
      <c r="C874" s="80">
        <v>1629395686</v>
      </c>
      <c r="D874" s="83" t="s">
        <v>3066</v>
      </c>
      <c r="E874" s="82">
        <v>2</v>
      </c>
      <c r="F874" s="28"/>
      <c r="G874" s="28"/>
      <c r="H874" s="28"/>
      <c r="I874" s="28" t="s">
        <v>1704</v>
      </c>
      <c r="J874" s="27" t="s">
        <v>3067</v>
      </c>
      <c r="K874" s="29">
        <v>4102906677</v>
      </c>
      <c r="L874" s="30"/>
      <c r="M874" s="28"/>
      <c r="N874" s="28"/>
      <c r="O874" s="29"/>
      <c r="P874" s="31"/>
      <c r="Q874" s="28"/>
      <c r="R874" s="28"/>
      <c r="S874" s="28"/>
      <c r="T874" s="28"/>
      <c r="U874" s="29"/>
      <c r="V874" s="32"/>
      <c r="W874" s="33"/>
    </row>
    <row r="875" spans="2:23" x14ac:dyDescent="0.25">
      <c r="B875" s="25"/>
      <c r="C875" s="80">
        <v>1790945889</v>
      </c>
      <c r="D875" s="83" t="s">
        <v>3068</v>
      </c>
      <c r="E875" s="82">
        <v>3</v>
      </c>
      <c r="F875" s="28"/>
      <c r="G875" s="28"/>
      <c r="H875" s="28"/>
      <c r="I875" s="28" t="s">
        <v>1737</v>
      </c>
      <c r="J875" s="27" t="s">
        <v>3069</v>
      </c>
      <c r="K875" s="29">
        <v>4103280159</v>
      </c>
      <c r="L875" s="30"/>
      <c r="M875" s="28"/>
      <c r="N875" s="28"/>
      <c r="O875" s="29"/>
      <c r="P875" s="31"/>
      <c r="Q875" s="28"/>
      <c r="R875" s="28"/>
      <c r="S875" s="28"/>
      <c r="T875" s="28"/>
      <c r="U875" s="29"/>
      <c r="V875" s="32"/>
      <c r="W875" s="33"/>
    </row>
    <row r="876" spans="2:23" x14ac:dyDescent="0.25">
      <c r="B876" s="25"/>
      <c r="C876" s="80">
        <v>1073734810</v>
      </c>
      <c r="D876" s="83" t="s">
        <v>3070</v>
      </c>
      <c r="E876" s="82">
        <v>7</v>
      </c>
      <c r="F876" s="28"/>
      <c r="G876" s="28"/>
      <c r="H876" s="28"/>
      <c r="I876" s="28" t="s">
        <v>1719</v>
      </c>
      <c r="J876" s="27" t="s">
        <v>3071</v>
      </c>
      <c r="K876" s="29">
        <v>3012796021</v>
      </c>
      <c r="L876" s="30"/>
      <c r="M876" s="28"/>
      <c r="N876" s="28"/>
      <c r="O876" s="29"/>
      <c r="P876" s="31"/>
      <c r="Q876" s="28"/>
      <c r="R876" s="28"/>
      <c r="S876" s="28"/>
      <c r="T876" s="28"/>
      <c r="U876" s="29"/>
      <c r="V876" s="32"/>
      <c r="W876" s="33"/>
    </row>
    <row r="877" spans="2:23" x14ac:dyDescent="0.25">
      <c r="B877" s="25"/>
      <c r="C877" s="80">
        <v>1265596050</v>
      </c>
      <c r="D877" s="83" t="s">
        <v>3072</v>
      </c>
      <c r="E877" s="82">
        <v>7</v>
      </c>
      <c r="F877" s="28"/>
      <c r="G877" s="28"/>
      <c r="H877" s="28"/>
      <c r="I877" s="28" t="s">
        <v>1719</v>
      </c>
      <c r="J877" s="27" t="s">
        <v>3073</v>
      </c>
      <c r="K877" s="29">
        <v>4105542759</v>
      </c>
      <c r="L877" s="30"/>
      <c r="M877" s="28"/>
      <c r="N877" s="28"/>
      <c r="O877" s="29"/>
      <c r="P877" s="31"/>
      <c r="Q877" s="28"/>
      <c r="R877" s="28"/>
      <c r="S877" s="28"/>
      <c r="T877" s="28"/>
      <c r="U877" s="29"/>
      <c r="V877" s="32"/>
      <c r="W877" s="33"/>
    </row>
    <row r="878" spans="2:23" x14ac:dyDescent="0.25">
      <c r="B878" s="25"/>
      <c r="C878" s="80">
        <v>1700877305</v>
      </c>
      <c r="D878" s="83" t="s">
        <v>3074</v>
      </c>
      <c r="E878" s="82">
        <v>5</v>
      </c>
      <c r="F878" s="28"/>
      <c r="G878" s="28"/>
      <c r="H878" s="28"/>
      <c r="I878" s="28" t="s">
        <v>1707</v>
      </c>
      <c r="J878" s="27" t="s">
        <v>3075</v>
      </c>
      <c r="K878" s="29">
        <v>2404046423</v>
      </c>
      <c r="L878" s="30"/>
      <c r="M878" s="28"/>
      <c r="N878" s="28"/>
      <c r="O878" s="29"/>
      <c r="P878" s="31"/>
      <c r="Q878" s="28"/>
      <c r="R878" s="28"/>
      <c r="S878" s="28"/>
      <c r="T878" s="28"/>
      <c r="U878" s="29"/>
      <c r="V878" s="32"/>
      <c r="W878" s="33"/>
    </row>
    <row r="879" spans="2:23" x14ac:dyDescent="0.25">
      <c r="B879" s="25"/>
      <c r="C879" s="80">
        <v>1104058387</v>
      </c>
      <c r="D879" s="83" t="s">
        <v>3076</v>
      </c>
      <c r="E879" s="82">
        <v>0</v>
      </c>
      <c r="F879" s="28"/>
      <c r="G879" s="28"/>
      <c r="H879" s="28"/>
      <c r="I879" s="28" t="s">
        <v>1769</v>
      </c>
      <c r="J879" s="27" t="s">
        <v>3077</v>
      </c>
      <c r="K879" s="29">
        <v>4106027782</v>
      </c>
      <c r="L879" s="30"/>
      <c r="M879" s="28"/>
      <c r="N879" s="28"/>
      <c r="O879" s="29"/>
      <c r="P879" s="31"/>
      <c r="Q879" s="28"/>
      <c r="R879" s="28"/>
      <c r="S879" s="28"/>
      <c r="T879" s="28"/>
      <c r="U879" s="29"/>
      <c r="V879" s="32"/>
      <c r="W879" s="33"/>
    </row>
    <row r="880" spans="2:23" x14ac:dyDescent="0.25">
      <c r="B880" s="25"/>
      <c r="C880" s="80">
        <v>1396072575</v>
      </c>
      <c r="D880" s="83" t="s">
        <v>3078</v>
      </c>
      <c r="E880" s="82">
        <v>7</v>
      </c>
      <c r="F880" s="28"/>
      <c r="G880" s="28"/>
      <c r="H880" s="28"/>
      <c r="I880" s="28" t="s">
        <v>3079</v>
      </c>
      <c r="J880" s="27" t="s">
        <v>3080</v>
      </c>
      <c r="K880" s="29">
        <v>4103289586</v>
      </c>
      <c r="L880" s="30"/>
      <c r="M880" s="28"/>
      <c r="N880" s="28"/>
      <c r="O880" s="29"/>
      <c r="P880" s="31"/>
      <c r="Q880" s="28"/>
      <c r="R880" s="28"/>
      <c r="S880" s="28"/>
      <c r="T880" s="28"/>
      <c r="U880" s="29"/>
      <c r="V880" s="32"/>
      <c r="W880" s="33"/>
    </row>
    <row r="881" spans="2:23" x14ac:dyDescent="0.25">
      <c r="B881" s="25"/>
      <c r="C881" s="80">
        <v>1295771954</v>
      </c>
      <c r="D881" s="83" t="s">
        <v>3081</v>
      </c>
      <c r="E881" s="82">
        <v>9</v>
      </c>
      <c r="F881" s="28"/>
      <c r="G881" s="28"/>
      <c r="H881" s="28"/>
      <c r="I881" s="28" t="s">
        <v>1707</v>
      </c>
      <c r="J881" s="27" t="s">
        <v>3082</v>
      </c>
      <c r="K881" s="29">
        <v>3017386880</v>
      </c>
      <c r="L881" s="30"/>
      <c r="M881" s="28"/>
      <c r="N881" s="28"/>
      <c r="O881" s="29"/>
      <c r="P881" s="31"/>
      <c r="Q881" s="28"/>
      <c r="R881" s="28"/>
      <c r="S881" s="28"/>
      <c r="T881" s="28"/>
      <c r="U881" s="29"/>
      <c r="V881" s="32"/>
      <c r="W881" s="33"/>
    </row>
    <row r="882" spans="2:23" x14ac:dyDescent="0.25">
      <c r="B882" s="25"/>
      <c r="C882" s="80">
        <v>1295802791</v>
      </c>
      <c r="D882" s="83" t="s">
        <v>3083</v>
      </c>
      <c r="E882" s="82">
        <v>5</v>
      </c>
      <c r="F882" s="28"/>
      <c r="G882" s="28"/>
      <c r="H882" s="28"/>
      <c r="I882" s="28" t="s">
        <v>1704</v>
      </c>
      <c r="J882" s="27" t="s">
        <v>3084</v>
      </c>
      <c r="K882" s="29">
        <v>4106143530</v>
      </c>
      <c r="L882" s="30"/>
      <c r="M882" s="28"/>
      <c r="N882" s="28"/>
      <c r="O882" s="29"/>
      <c r="P882" s="31"/>
      <c r="Q882" s="28"/>
      <c r="R882" s="28"/>
      <c r="S882" s="28"/>
      <c r="T882" s="28"/>
      <c r="U882" s="29"/>
      <c r="V882" s="32"/>
      <c r="W882" s="33"/>
    </row>
    <row r="883" spans="2:23" x14ac:dyDescent="0.25">
      <c r="B883" s="25"/>
      <c r="C883" s="80">
        <v>1821071069</v>
      </c>
      <c r="D883" s="83" t="s">
        <v>3085</v>
      </c>
      <c r="E883" s="82">
        <v>7</v>
      </c>
      <c r="F883" s="28"/>
      <c r="G883" s="28"/>
      <c r="H883" s="28"/>
      <c r="I883" s="28" t="s">
        <v>1704</v>
      </c>
      <c r="J883" s="27" t="s">
        <v>3086</v>
      </c>
      <c r="K883" s="29">
        <v>4106445113</v>
      </c>
      <c r="L883" s="30"/>
      <c r="M883" s="28"/>
      <c r="N883" s="28"/>
      <c r="O883" s="29"/>
      <c r="P883" s="31"/>
      <c r="Q883" s="28"/>
      <c r="R883" s="28"/>
      <c r="S883" s="28"/>
      <c r="T883" s="28"/>
      <c r="U883" s="29"/>
      <c r="V883" s="32"/>
      <c r="W883" s="33"/>
    </row>
    <row r="884" spans="2:23" x14ac:dyDescent="0.25">
      <c r="B884" s="25"/>
      <c r="C884" s="80">
        <v>1992887335</v>
      </c>
      <c r="D884" s="83" t="s">
        <v>3087</v>
      </c>
      <c r="E884" s="82">
        <v>5</v>
      </c>
      <c r="F884" s="28"/>
      <c r="G884" s="28"/>
      <c r="H884" s="28"/>
      <c r="I884" s="28" t="s">
        <v>1704</v>
      </c>
      <c r="J884" s="27" t="s">
        <v>3088</v>
      </c>
      <c r="K884" s="29">
        <v>3017153744</v>
      </c>
      <c r="L884" s="30"/>
      <c r="M884" s="28"/>
      <c r="N884" s="28"/>
      <c r="O884" s="29"/>
      <c r="P884" s="31"/>
      <c r="Q884" s="28"/>
      <c r="R884" s="28"/>
      <c r="S884" s="28"/>
      <c r="T884" s="28"/>
      <c r="U884" s="29"/>
      <c r="V884" s="32"/>
      <c r="W884" s="33"/>
    </row>
    <row r="885" spans="2:23" x14ac:dyDescent="0.25">
      <c r="B885" s="25"/>
      <c r="C885" s="80">
        <v>1528254232</v>
      </c>
      <c r="D885" s="83" t="s">
        <v>3089</v>
      </c>
      <c r="E885" s="82">
        <v>0</v>
      </c>
      <c r="F885" s="28"/>
      <c r="G885" s="28"/>
      <c r="H885" s="28"/>
      <c r="I885" s="28" t="s">
        <v>1716</v>
      </c>
      <c r="J885" s="27" t="s">
        <v>69</v>
      </c>
      <c r="K885" s="29">
        <v>9082734300</v>
      </c>
      <c r="L885" s="30"/>
      <c r="M885" s="28"/>
      <c r="N885" s="28"/>
      <c r="O885" s="29"/>
      <c r="P885" s="31"/>
      <c r="Q885" s="28"/>
      <c r="R885" s="28"/>
      <c r="S885" s="28"/>
      <c r="T885" s="28"/>
      <c r="U885" s="29"/>
      <c r="V885" s="32"/>
      <c r="W885" s="33"/>
    </row>
    <row r="886" spans="2:23" x14ac:dyDescent="0.25">
      <c r="B886" s="25"/>
      <c r="C886" s="80">
        <v>1538384862</v>
      </c>
      <c r="D886" s="83" t="s">
        <v>3090</v>
      </c>
      <c r="E886" s="82">
        <v>6</v>
      </c>
      <c r="F886" s="28"/>
      <c r="G886" s="28"/>
      <c r="H886" s="28"/>
      <c r="I886" s="28" t="s">
        <v>1704</v>
      </c>
      <c r="J886" s="27" t="s">
        <v>3091</v>
      </c>
      <c r="K886" s="29">
        <v>4103283552</v>
      </c>
      <c r="L886" s="30"/>
      <c r="M886" s="28"/>
      <c r="N886" s="28"/>
      <c r="O886" s="29"/>
      <c r="P886" s="31"/>
      <c r="Q886" s="28"/>
      <c r="R886" s="28"/>
      <c r="S886" s="28"/>
      <c r="T886" s="28"/>
      <c r="U886" s="29"/>
      <c r="V886" s="32"/>
      <c r="W886" s="33"/>
    </row>
    <row r="887" spans="2:23" x14ac:dyDescent="0.25">
      <c r="B887" s="25"/>
      <c r="C887" s="80">
        <v>1649392788</v>
      </c>
      <c r="D887" s="83" t="s">
        <v>3092</v>
      </c>
      <c r="E887" s="82">
        <v>5</v>
      </c>
      <c r="F887" s="28"/>
      <c r="G887" s="28"/>
      <c r="H887" s="28"/>
      <c r="I887" s="28" t="s">
        <v>1737</v>
      </c>
      <c r="J887" s="27" t="s">
        <v>3093</v>
      </c>
      <c r="K887" s="29">
        <v>2024443700</v>
      </c>
      <c r="L887" s="30"/>
      <c r="M887" s="28"/>
      <c r="N887" s="28"/>
      <c r="O887" s="29"/>
      <c r="P887" s="31"/>
      <c r="Q887" s="28"/>
      <c r="R887" s="28"/>
      <c r="S887" s="28"/>
      <c r="T887" s="28"/>
      <c r="U887" s="29"/>
      <c r="V887" s="32"/>
      <c r="W887" s="33"/>
    </row>
    <row r="888" spans="2:23" x14ac:dyDescent="0.25">
      <c r="B888" s="25"/>
      <c r="C888" s="80">
        <v>1184818635</v>
      </c>
      <c r="D888" s="83" t="s">
        <v>3094</v>
      </c>
      <c r="E888" s="82">
        <v>7</v>
      </c>
      <c r="F888" s="28"/>
      <c r="G888" s="28"/>
      <c r="H888" s="28"/>
      <c r="I888" s="28" t="s">
        <v>1719</v>
      </c>
      <c r="J888" s="27" t="s">
        <v>3095</v>
      </c>
      <c r="K888" s="29">
        <v>4434444863</v>
      </c>
      <c r="L888" s="30"/>
      <c r="M888" s="28"/>
      <c r="N888" s="28"/>
      <c r="O888" s="29"/>
      <c r="P888" s="31"/>
      <c r="Q888" s="28"/>
      <c r="R888" s="28"/>
      <c r="S888" s="28"/>
      <c r="T888" s="28"/>
      <c r="U888" s="29"/>
      <c r="V888" s="32"/>
      <c r="W888" s="33"/>
    </row>
    <row r="889" spans="2:23" x14ac:dyDescent="0.25">
      <c r="B889" s="25"/>
      <c r="C889" s="80">
        <v>1487711552</v>
      </c>
      <c r="D889" s="83" t="s">
        <v>3096</v>
      </c>
      <c r="E889" s="82">
        <v>4</v>
      </c>
      <c r="F889" s="28"/>
      <c r="G889" s="28"/>
      <c r="H889" s="28"/>
      <c r="I889" s="28" t="s">
        <v>1719</v>
      </c>
      <c r="J889" s="27" t="s">
        <v>3097</v>
      </c>
      <c r="K889" s="29">
        <v>4108841556</v>
      </c>
      <c r="L889" s="30"/>
      <c r="M889" s="28"/>
      <c r="N889" s="28"/>
      <c r="O889" s="29"/>
      <c r="P889" s="31"/>
      <c r="Q889" s="28"/>
      <c r="R889" s="28"/>
      <c r="S889" s="28"/>
      <c r="T889" s="28"/>
      <c r="U889" s="29"/>
      <c r="V889" s="32"/>
      <c r="W889" s="33"/>
    </row>
    <row r="890" spans="2:23" x14ac:dyDescent="0.25">
      <c r="B890" s="25"/>
      <c r="C890" s="80">
        <v>1255562492</v>
      </c>
      <c r="D890" s="83" t="s">
        <v>3098</v>
      </c>
      <c r="E890" s="82">
        <v>2</v>
      </c>
      <c r="F890" s="28"/>
      <c r="G890" s="28"/>
      <c r="H890" s="28"/>
      <c r="I890" s="28" t="s">
        <v>1704</v>
      </c>
      <c r="J890" s="27" t="s">
        <v>3099</v>
      </c>
      <c r="K890" s="29">
        <v>2028705736</v>
      </c>
      <c r="L890" s="30"/>
      <c r="M890" s="28"/>
      <c r="N890" s="28"/>
      <c r="O890" s="29"/>
      <c r="P890" s="31"/>
      <c r="Q890" s="28"/>
      <c r="R890" s="28"/>
      <c r="S890" s="28"/>
      <c r="T890" s="28"/>
      <c r="U890" s="29"/>
      <c r="V890" s="32"/>
      <c r="W890" s="33"/>
    </row>
    <row r="891" spans="2:23" x14ac:dyDescent="0.25">
      <c r="B891" s="25"/>
      <c r="C891" s="80">
        <v>1649616301</v>
      </c>
      <c r="D891" s="83" t="s">
        <v>3100</v>
      </c>
      <c r="E891" s="82">
        <v>3</v>
      </c>
      <c r="F891" s="28"/>
      <c r="G891" s="28"/>
      <c r="H891" s="28"/>
      <c r="I891" s="28" t="s">
        <v>1704</v>
      </c>
      <c r="J891" s="27" t="s">
        <v>69</v>
      </c>
      <c r="K891" s="29">
        <v>7346475944</v>
      </c>
      <c r="L891" s="30"/>
      <c r="M891" s="28"/>
      <c r="N891" s="28"/>
      <c r="O891" s="29"/>
      <c r="P891" s="31"/>
      <c r="Q891" s="28"/>
      <c r="R891" s="28"/>
      <c r="S891" s="28"/>
      <c r="T891" s="28"/>
      <c r="U891" s="29"/>
      <c r="V891" s="32"/>
      <c r="W891" s="33"/>
    </row>
    <row r="892" spans="2:23" x14ac:dyDescent="0.25">
      <c r="B892" s="25"/>
      <c r="C892" s="80">
        <v>1457796153</v>
      </c>
      <c r="D892" s="83" t="s">
        <v>3101</v>
      </c>
      <c r="E892" s="82">
        <v>4</v>
      </c>
      <c r="F892" s="28"/>
      <c r="G892" s="28"/>
      <c r="H892" s="28"/>
      <c r="I892" s="28" t="s">
        <v>1737</v>
      </c>
      <c r="J892" s="27" t="s">
        <v>3102</v>
      </c>
      <c r="K892" s="29">
        <v>2156622200</v>
      </c>
      <c r="L892" s="30"/>
      <c r="M892" s="28"/>
      <c r="N892" s="28"/>
      <c r="O892" s="29"/>
      <c r="P892" s="31"/>
      <c r="Q892" s="28"/>
      <c r="R892" s="28"/>
      <c r="S892" s="28"/>
      <c r="T892" s="28"/>
      <c r="U892" s="29"/>
      <c r="V892" s="32"/>
      <c r="W892" s="33"/>
    </row>
    <row r="893" spans="2:23" x14ac:dyDescent="0.25">
      <c r="B893" s="25"/>
      <c r="C893" s="80">
        <v>1386998102</v>
      </c>
      <c r="D893" s="83" t="s">
        <v>3103</v>
      </c>
      <c r="E893" s="82">
        <v>6</v>
      </c>
      <c r="F893" s="28"/>
      <c r="G893" s="28"/>
      <c r="H893" s="28"/>
      <c r="I893" s="28" t="s">
        <v>1769</v>
      </c>
      <c r="J893" s="27" t="s">
        <v>3104</v>
      </c>
      <c r="K893" s="29">
        <v>2024447994</v>
      </c>
      <c r="L893" s="30"/>
      <c r="M893" s="28"/>
      <c r="N893" s="28"/>
      <c r="O893" s="29"/>
      <c r="P893" s="31"/>
      <c r="Q893" s="28"/>
      <c r="R893" s="28"/>
      <c r="S893" s="28"/>
      <c r="T893" s="28"/>
      <c r="U893" s="29"/>
      <c r="V893" s="32"/>
      <c r="W893" s="33"/>
    </row>
    <row r="894" spans="2:23" x14ac:dyDescent="0.25">
      <c r="B894" s="25"/>
      <c r="C894" s="80">
        <v>1851552624</v>
      </c>
      <c r="D894" s="83" t="s">
        <v>3105</v>
      </c>
      <c r="E894" s="82">
        <v>3</v>
      </c>
      <c r="F894" s="28"/>
      <c r="G894" s="28"/>
      <c r="H894" s="28"/>
      <c r="I894" s="28" t="s">
        <v>1704</v>
      </c>
      <c r="J894" s="27" t="s">
        <v>3106</v>
      </c>
      <c r="K894" s="29">
        <v>4106027782</v>
      </c>
      <c r="L894" s="30"/>
      <c r="M894" s="28"/>
      <c r="N894" s="28"/>
      <c r="O894" s="29"/>
      <c r="P894" s="31"/>
      <c r="Q894" s="28"/>
      <c r="R894" s="28"/>
      <c r="S894" s="28"/>
      <c r="T894" s="28"/>
      <c r="U894" s="29"/>
      <c r="V894" s="32"/>
      <c r="W894" s="33"/>
    </row>
    <row r="895" spans="2:23" x14ac:dyDescent="0.25">
      <c r="B895" s="25"/>
      <c r="C895" s="80">
        <v>1033472071</v>
      </c>
      <c r="D895" s="83" t="s">
        <v>3107</v>
      </c>
      <c r="E895" s="82">
        <v>3</v>
      </c>
      <c r="F895" s="28"/>
      <c r="G895" s="28"/>
      <c r="H895" s="28"/>
      <c r="I895" s="28" t="s">
        <v>1704</v>
      </c>
      <c r="J895" s="27" t="s">
        <v>3108</v>
      </c>
      <c r="K895" s="29">
        <v>7082160464</v>
      </c>
      <c r="L895" s="30"/>
      <c r="M895" s="28"/>
      <c r="N895" s="28"/>
      <c r="O895" s="29"/>
      <c r="P895" s="31"/>
      <c r="Q895" s="28"/>
      <c r="R895" s="28"/>
      <c r="S895" s="28"/>
      <c r="T895" s="28"/>
      <c r="U895" s="29"/>
      <c r="V895" s="32"/>
      <c r="W895" s="33"/>
    </row>
    <row r="896" spans="2:23" x14ac:dyDescent="0.25">
      <c r="B896" s="25"/>
      <c r="C896" s="80">
        <v>1063403947</v>
      </c>
      <c r="D896" s="83" t="s">
        <v>3109</v>
      </c>
      <c r="E896" s="82">
        <v>4</v>
      </c>
      <c r="F896" s="28"/>
      <c r="G896" s="28"/>
      <c r="H896" s="28"/>
      <c r="I896" s="28" t="s">
        <v>1704</v>
      </c>
      <c r="J896" s="27" t="s">
        <v>3110</v>
      </c>
      <c r="K896" s="29">
        <v>3015932002</v>
      </c>
      <c r="L896" s="30"/>
      <c r="M896" s="28"/>
      <c r="N896" s="28"/>
      <c r="O896" s="29"/>
      <c r="P896" s="31"/>
      <c r="Q896" s="28"/>
      <c r="R896" s="28"/>
      <c r="S896" s="28"/>
      <c r="T896" s="28"/>
      <c r="U896" s="29"/>
      <c r="V896" s="32"/>
      <c r="W896" s="33"/>
    </row>
    <row r="897" spans="2:23" x14ac:dyDescent="0.25">
      <c r="B897" s="25"/>
      <c r="C897" s="80">
        <v>1750563565</v>
      </c>
      <c r="D897" s="83" t="s">
        <v>3111</v>
      </c>
      <c r="E897" s="82">
        <v>4</v>
      </c>
      <c r="F897" s="28"/>
      <c r="G897" s="28"/>
      <c r="H897" s="28"/>
      <c r="I897" s="28" t="s">
        <v>1707</v>
      </c>
      <c r="J897" s="27" t="s">
        <v>3112</v>
      </c>
      <c r="K897" s="29">
        <v>6092130237</v>
      </c>
      <c r="L897" s="30"/>
      <c r="M897" s="28"/>
      <c r="N897" s="28"/>
      <c r="O897" s="29"/>
      <c r="P897" s="31"/>
      <c r="Q897" s="28"/>
      <c r="R897" s="28"/>
      <c r="S897" s="28"/>
      <c r="T897" s="28"/>
      <c r="U897" s="29"/>
      <c r="V897" s="32"/>
      <c r="W897" s="33"/>
    </row>
    <row r="898" spans="2:23" x14ac:dyDescent="0.25">
      <c r="B898" s="25"/>
      <c r="C898" s="80">
        <v>1073776985</v>
      </c>
      <c r="D898" s="83" t="s">
        <v>3113</v>
      </c>
      <c r="E898" s="82">
        <v>9</v>
      </c>
      <c r="F898" s="28"/>
      <c r="G898" s="28"/>
      <c r="H898" s="28"/>
      <c r="I898" s="28" t="s">
        <v>1716</v>
      </c>
      <c r="J898" s="27" t="s">
        <v>3114</v>
      </c>
      <c r="K898" s="29">
        <v>4105021559</v>
      </c>
      <c r="L898" s="30"/>
      <c r="M898" s="28"/>
      <c r="N898" s="28"/>
      <c r="O898" s="29"/>
      <c r="P898" s="31"/>
      <c r="Q898" s="28"/>
      <c r="R898" s="28"/>
      <c r="S898" s="28"/>
      <c r="T898" s="28"/>
      <c r="U898" s="29"/>
      <c r="V898" s="32"/>
      <c r="W898" s="33"/>
    </row>
    <row r="899" spans="2:23" x14ac:dyDescent="0.25">
      <c r="B899" s="25"/>
      <c r="C899" s="80">
        <v>1154597482</v>
      </c>
      <c r="D899" s="83" t="s">
        <v>3115</v>
      </c>
      <c r="E899" s="82">
        <v>5</v>
      </c>
      <c r="F899" s="28"/>
      <c r="G899" s="28"/>
      <c r="H899" s="28"/>
      <c r="I899" s="28" t="s">
        <v>1704</v>
      </c>
      <c r="J899" s="27" t="s">
        <v>3116</v>
      </c>
      <c r="K899" s="29">
        <v>4105500100</v>
      </c>
      <c r="L899" s="30"/>
      <c r="M899" s="28"/>
      <c r="N899" s="28"/>
      <c r="O899" s="29"/>
      <c r="P899" s="31"/>
      <c r="Q899" s="28"/>
      <c r="R899" s="28"/>
      <c r="S899" s="28"/>
      <c r="T899" s="28"/>
      <c r="U899" s="29"/>
      <c r="V899" s="32"/>
      <c r="W899" s="33"/>
    </row>
    <row r="900" spans="2:23" x14ac:dyDescent="0.25">
      <c r="B900" s="25"/>
      <c r="C900" s="80">
        <v>1013273606</v>
      </c>
      <c r="D900" s="83" t="s">
        <v>3117</v>
      </c>
      <c r="E900" s="82">
        <v>7</v>
      </c>
      <c r="F900" s="28"/>
      <c r="G900" s="28"/>
      <c r="H900" s="28"/>
      <c r="I900" s="28" t="s">
        <v>1719</v>
      </c>
      <c r="J900" s="27" t="s">
        <v>3118</v>
      </c>
      <c r="K900" s="29">
        <v>2406904114</v>
      </c>
      <c r="L900" s="30"/>
      <c r="M900" s="28"/>
      <c r="N900" s="28"/>
      <c r="O900" s="29"/>
      <c r="P900" s="31"/>
      <c r="Q900" s="28"/>
      <c r="R900" s="28"/>
      <c r="S900" s="28"/>
      <c r="T900" s="28"/>
      <c r="U900" s="29"/>
      <c r="V900" s="32"/>
      <c r="W900" s="33"/>
    </row>
    <row r="901" spans="2:23" x14ac:dyDescent="0.25">
      <c r="B901" s="25"/>
      <c r="C901" s="80">
        <v>1336570456</v>
      </c>
      <c r="D901" s="83" t="s">
        <v>3119</v>
      </c>
      <c r="E901" s="82">
        <v>3</v>
      </c>
      <c r="F901" s="28"/>
      <c r="G901" s="28"/>
      <c r="H901" s="28"/>
      <c r="I901" s="28" t="s">
        <v>1769</v>
      </c>
      <c r="J901" s="27" t="s">
        <v>3120</v>
      </c>
      <c r="K901" s="29">
        <v>4102906677</v>
      </c>
      <c r="L901" s="30"/>
      <c r="M901" s="28"/>
      <c r="N901" s="28"/>
      <c r="O901" s="29"/>
      <c r="P901" s="31"/>
      <c r="Q901" s="28"/>
      <c r="R901" s="28"/>
      <c r="S901" s="28"/>
      <c r="T901" s="28"/>
      <c r="U901" s="29"/>
      <c r="V901" s="32"/>
      <c r="W901" s="33"/>
    </row>
    <row r="902" spans="2:23" x14ac:dyDescent="0.25">
      <c r="B902" s="25"/>
      <c r="C902" s="80">
        <v>1629495155</v>
      </c>
      <c r="D902" s="83" t="s">
        <v>3121</v>
      </c>
      <c r="E902" s="82">
        <v>7</v>
      </c>
      <c r="F902" s="28"/>
      <c r="G902" s="28"/>
      <c r="H902" s="28"/>
      <c r="I902" s="28" t="s">
        <v>1716</v>
      </c>
      <c r="J902" s="27" t="s">
        <v>3122</v>
      </c>
      <c r="K902" s="29">
        <v>4105500100</v>
      </c>
      <c r="L902" s="30"/>
      <c r="M902" s="28"/>
      <c r="N902" s="28"/>
      <c r="O902" s="29"/>
      <c r="P902" s="31"/>
      <c r="Q902" s="28"/>
      <c r="R902" s="28"/>
      <c r="S902" s="28"/>
      <c r="T902" s="28"/>
      <c r="U902" s="29"/>
      <c r="V902" s="32"/>
      <c r="W902" s="33"/>
    </row>
    <row r="903" spans="2:23" x14ac:dyDescent="0.25">
      <c r="B903" s="25"/>
      <c r="C903" s="80">
        <v>1801295803</v>
      </c>
      <c r="D903" s="83" t="s">
        <v>3123</v>
      </c>
      <c r="E903" s="82">
        <v>3</v>
      </c>
      <c r="F903" s="28"/>
      <c r="G903" s="28"/>
      <c r="H903" s="28"/>
      <c r="I903" s="28" t="s">
        <v>1716</v>
      </c>
      <c r="J903" s="27" t="s">
        <v>3124</v>
      </c>
      <c r="K903" s="29">
        <v>4106027782</v>
      </c>
      <c r="L903" s="30"/>
      <c r="M903" s="28"/>
      <c r="N903" s="28"/>
      <c r="O903" s="29"/>
      <c r="P903" s="31"/>
      <c r="Q903" s="28"/>
      <c r="R903" s="28"/>
      <c r="S903" s="28"/>
      <c r="T903" s="28"/>
      <c r="U903" s="29"/>
      <c r="V903" s="32"/>
      <c r="W903" s="33"/>
    </row>
    <row r="904" spans="2:23" x14ac:dyDescent="0.25">
      <c r="B904" s="25"/>
      <c r="C904" s="80">
        <v>1427231216</v>
      </c>
      <c r="D904" s="83" t="s">
        <v>3125</v>
      </c>
      <c r="E904" s="82">
        <v>5</v>
      </c>
      <c r="F904" s="28"/>
      <c r="G904" s="28"/>
      <c r="H904" s="28"/>
      <c r="I904" s="28" t="s">
        <v>1704</v>
      </c>
      <c r="J904" s="27" t="s">
        <v>3126</v>
      </c>
      <c r="K904" s="29">
        <v>4109337495</v>
      </c>
      <c r="L904" s="30"/>
      <c r="M904" s="28"/>
      <c r="N904" s="28"/>
      <c r="O904" s="29"/>
      <c r="P904" s="31"/>
      <c r="Q904" s="28"/>
      <c r="R904" s="28"/>
      <c r="S904" s="28"/>
      <c r="T904" s="28"/>
      <c r="U904" s="29"/>
      <c r="V904" s="32"/>
      <c r="W904" s="33"/>
    </row>
    <row r="905" spans="2:23" x14ac:dyDescent="0.25">
      <c r="B905" s="25"/>
      <c r="C905" s="80">
        <v>1669878807</v>
      </c>
      <c r="D905" s="83" t="s">
        <v>3127</v>
      </c>
      <c r="E905" s="82">
        <v>3</v>
      </c>
      <c r="F905" s="28"/>
      <c r="G905" s="28"/>
      <c r="H905" s="28"/>
      <c r="I905" s="28" t="s">
        <v>1769</v>
      </c>
      <c r="J905" s="27" t="s">
        <v>3128</v>
      </c>
      <c r="K905" s="29">
        <v>4109929797</v>
      </c>
      <c r="L905" s="30"/>
      <c r="M905" s="28"/>
      <c r="N905" s="28"/>
      <c r="O905" s="29"/>
      <c r="P905" s="31"/>
      <c r="Q905" s="28"/>
      <c r="R905" s="28"/>
      <c r="S905" s="28"/>
      <c r="T905" s="28"/>
      <c r="U905" s="29"/>
      <c r="V905" s="32"/>
      <c r="W905" s="33"/>
    </row>
    <row r="906" spans="2:23" x14ac:dyDescent="0.25">
      <c r="B906" s="25"/>
      <c r="C906" s="80">
        <v>1891026266</v>
      </c>
      <c r="D906" s="83" t="s">
        <v>3129</v>
      </c>
      <c r="E906" s="82">
        <v>6</v>
      </c>
      <c r="F906" s="28"/>
      <c r="G906" s="28"/>
      <c r="H906" s="28"/>
      <c r="I906" s="28" t="s">
        <v>1716</v>
      </c>
      <c r="J906" s="27" t="s">
        <v>3130</v>
      </c>
      <c r="K906" s="29">
        <v>4102906677</v>
      </c>
      <c r="L906" s="30"/>
      <c r="M906" s="28"/>
      <c r="N906" s="28"/>
      <c r="O906" s="29"/>
      <c r="P906" s="31"/>
      <c r="Q906" s="28"/>
      <c r="R906" s="28"/>
      <c r="S906" s="28"/>
      <c r="T906" s="28"/>
      <c r="U906" s="29"/>
      <c r="V906" s="32"/>
      <c r="W906" s="33"/>
    </row>
    <row r="907" spans="2:23" x14ac:dyDescent="0.25">
      <c r="B907" s="25"/>
      <c r="C907" s="80">
        <v>1376901751</v>
      </c>
      <c r="D907" s="83" t="s">
        <v>3131</v>
      </c>
      <c r="E907" s="82">
        <v>3</v>
      </c>
      <c r="F907" s="28"/>
      <c r="G907" s="28"/>
      <c r="H907" s="28"/>
      <c r="I907" s="28" t="s">
        <v>1769</v>
      </c>
      <c r="J907" s="27" t="s">
        <v>3132</v>
      </c>
      <c r="K907" s="29">
        <v>3018384224</v>
      </c>
      <c r="L907" s="30"/>
      <c r="M907" s="28"/>
      <c r="N907" s="28"/>
      <c r="O907" s="29"/>
      <c r="P907" s="31"/>
      <c r="Q907" s="28"/>
      <c r="R907" s="28"/>
      <c r="S907" s="28"/>
      <c r="T907" s="28"/>
      <c r="U907" s="29"/>
      <c r="V907" s="32"/>
      <c r="W907" s="33"/>
    </row>
    <row r="908" spans="2:23" x14ac:dyDescent="0.25">
      <c r="B908" s="25"/>
      <c r="C908" s="80">
        <v>1477915742</v>
      </c>
      <c r="D908" s="83" t="s">
        <v>3133</v>
      </c>
      <c r="E908" s="82">
        <v>7</v>
      </c>
      <c r="F908" s="28"/>
      <c r="G908" s="28"/>
      <c r="H908" s="28"/>
      <c r="I908" s="28" t="s">
        <v>1716</v>
      </c>
      <c r="J908" s="27" t="s">
        <v>3134</v>
      </c>
      <c r="K908" s="29">
        <v>4103285780</v>
      </c>
      <c r="L908" s="30"/>
      <c r="M908" s="28"/>
      <c r="N908" s="28"/>
      <c r="O908" s="29"/>
      <c r="P908" s="31"/>
      <c r="Q908" s="28"/>
      <c r="R908" s="28"/>
      <c r="S908" s="28"/>
      <c r="T908" s="28"/>
      <c r="U908" s="29"/>
      <c r="V908" s="32"/>
      <c r="W908" s="33"/>
    </row>
    <row r="909" spans="2:23" x14ac:dyDescent="0.25">
      <c r="B909" s="25"/>
      <c r="C909" s="80">
        <v>1679015747</v>
      </c>
      <c r="D909" s="83" t="s">
        <v>3135</v>
      </c>
      <c r="E909" s="82">
        <v>5</v>
      </c>
      <c r="F909" s="28"/>
      <c r="G909" s="28"/>
      <c r="H909" s="28"/>
      <c r="I909" s="28" t="s">
        <v>1716</v>
      </c>
      <c r="J909" s="27" t="s">
        <v>3136</v>
      </c>
      <c r="K909" s="29">
        <v>4106027782</v>
      </c>
      <c r="L909" s="30"/>
      <c r="M909" s="28"/>
      <c r="N909" s="28"/>
      <c r="O909" s="29"/>
      <c r="P909" s="31"/>
      <c r="Q909" s="28"/>
      <c r="R909" s="28"/>
      <c r="S909" s="28"/>
      <c r="T909" s="28"/>
      <c r="U909" s="29"/>
      <c r="V909" s="32"/>
      <c r="W909" s="33"/>
    </row>
    <row r="910" spans="2:23" x14ac:dyDescent="0.25">
      <c r="B910" s="25"/>
      <c r="C910" s="80">
        <v>1255794608</v>
      </c>
      <c r="D910" s="83" t="s">
        <v>3137</v>
      </c>
      <c r="E910" s="82">
        <v>3</v>
      </c>
      <c r="F910" s="28"/>
      <c r="G910" s="28"/>
      <c r="H910" s="28"/>
      <c r="I910" s="28" t="s">
        <v>1704</v>
      </c>
      <c r="J910" s="27" t="s">
        <v>3138</v>
      </c>
      <c r="K910" s="29">
        <v>6174872176</v>
      </c>
      <c r="L910" s="30"/>
      <c r="M910" s="28"/>
      <c r="N910" s="28"/>
      <c r="O910" s="29"/>
      <c r="P910" s="31"/>
      <c r="Q910" s="28"/>
      <c r="R910" s="28"/>
      <c r="S910" s="28"/>
      <c r="T910" s="28"/>
      <c r="U910" s="29"/>
      <c r="V910" s="32"/>
      <c r="W910" s="33"/>
    </row>
    <row r="911" spans="2:23" x14ac:dyDescent="0.25">
      <c r="B911" s="25"/>
      <c r="C911" s="80">
        <v>1346886850</v>
      </c>
      <c r="D911" s="83" t="s">
        <v>3139</v>
      </c>
      <c r="E911" s="82">
        <v>3</v>
      </c>
      <c r="F911" s="28"/>
      <c r="G911" s="28"/>
      <c r="H911" s="28"/>
      <c r="I911" s="28" t="s">
        <v>1716</v>
      </c>
      <c r="J911" s="27" t="s">
        <v>69</v>
      </c>
      <c r="K911" s="29">
        <v>5038876937</v>
      </c>
      <c r="L911" s="30"/>
      <c r="M911" s="28"/>
      <c r="N911" s="28"/>
      <c r="O911" s="29"/>
      <c r="P911" s="31"/>
      <c r="Q911" s="28"/>
      <c r="R911" s="28"/>
      <c r="S911" s="28"/>
      <c r="T911" s="28"/>
      <c r="U911" s="29"/>
      <c r="V911" s="32"/>
      <c r="W911" s="33"/>
    </row>
    <row r="912" spans="2:23" x14ac:dyDescent="0.25">
      <c r="B912" s="25"/>
      <c r="C912" s="80">
        <v>1538692652</v>
      </c>
      <c r="D912" s="83" t="s">
        <v>3140</v>
      </c>
      <c r="E912" s="82">
        <v>0</v>
      </c>
      <c r="F912" s="28"/>
      <c r="G912" s="28"/>
      <c r="H912" s="28"/>
      <c r="I912" s="28" t="s">
        <v>1704</v>
      </c>
      <c r="J912" s="27" t="s">
        <v>3141</v>
      </c>
      <c r="K912" s="29">
        <v>4103285089</v>
      </c>
      <c r="L912" s="30"/>
      <c r="M912" s="28"/>
      <c r="N912" s="28"/>
      <c r="O912" s="29"/>
      <c r="P912" s="31"/>
      <c r="Q912" s="28"/>
      <c r="R912" s="28"/>
      <c r="S912" s="28"/>
      <c r="T912" s="28"/>
      <c r="U912" s="29"/>
      <c r="V912" s="32"/>
      <c r="W912" s="33"/>
    </row>
    <row r="913" spans="2:23" x14ac:dyDescent="0.25">
      <c r="B913" s="25"/>
      <c r="C913" s="80">
        <v>1760098586</v>
      </c>
      <c r="D913" s="83" t="s">
        <v>3142</v>
      </c>
      <c r="E913" s="82">
        <v>5</v>
      </c>
      <c r="F913" s="28"/>
      <c r="G913" s="28"/>
      <c r="H913" s="28"/>
      <c r="I913" s="28" t="s">
        <v>1716</v>
      </c>
      <c r="J913" s="27" t="s">
        <v>69</v>
      </c>
      <c r="K913" s="29">
        <v>4843889286</v>
      </c>
      <c r="L913" s="30"/>
      <c r="M913" s="28"/>
      <c r="N913" s="28"/>
      <c r="O913" s="29"/>
      <c r="P913" s="31"/>
      <c r="Q913" s="28"/>
      <c r="R913" s="28"/>
      <c r="S913" s="28"/>
      <c r="T913" s="28"/>
      <c r="U913" s="29"/>
      <c r="V913" s="32"/>
      <c r="W913" s="33"/>
    </row>
    <row r="914" spans="2:23" x14ac:dyDescent="0.25">
      <c r="B914" s="25"/>
      <c r="C914" s="80">
        <v>1932866563</v>
      </c>
      <c r="D914" s="83" t="s">
        <v>3143</v>
      </c>
      <c r="E914" s="82">
        <v>5</v>
      </c>
      <c r="F914" s="28"/>
      <c r="G914" s="28"/>
      <c r="H914" s="28"/>
      <c r="I914" s="28" t="s">
        <v>1716</v>
      </c>
      <c r="J914" s="27" t="s">
        <v>69</v>
      </c>
      <c r="K914" s="29">
        <v>3018737602</v>
      </c>
      <c r="L914" s="30"/>
      <c r="M914" s="28"/>
      <c r="N914" s="28"/>
      <c r="O914" s="29"/>
      <c r="P914" s="31"/>
      <c r="Q914" s="28"/>
      <c r="R914" s="28"/>
      <c r="S914" s="28"/>
      <c r="T914" s="28"/>
      <c r="U914" s="29"/>
      <c r="V914" s="32"/>
      <c r="W914" s="33"/>
    </row>
    <row r="915" spans="2:23" x14ac:dyDescent="0.25">
      <c r="B915" s="25"/>
      <c r="C915" s="80">
        <v>1225786700</v>
      </c>
      <c r="D915" s="83" t="s">
        <v>3144</v>
      </c>
      <c r="E915" s="82">
        <v>1</v>
      </c>
      <c r="F915" s="28"/>
      <c r="G915" s="28"/>
      <c r="H915" s="28"/>
      <c r="I915" s="28" t="s">
        <v>1716</v>
      </c>
      <c r="J915" s="27" t="s">
        <v>69</v>
      </c>
      <c r="K915" s="29">
        <v>4102906677</v>
      </c>
      <c r="L915" s="30"/>
      <c r="M915" s="28"/>
      <c r="N915" s="28"/>
      <c r="O915" s="29"/>
      <c r="P915" s="31"/>
      <c r="Q915" s="28"/>
      <c r="R915" s="28"/>
      <c r="S915" s="28"/>
      <c r="T915" s="28"/>
      <c r="U915" s="29"/>
      <c r="V915" s="32"/>
      <c r="W915" s="33"/>
    </row>
    <row r="916" spans="2:23" x14ac:dyDescent="0.25">
      <c r="B916" s="25"/>
      <c r="C916" s="80">
        <v>1538858089</v>
      </c>
      <c r="D916" s="83" t="s">
        <v>3145</v>
      </c>
      <c r="E916" s="82">
        <v>3</v>
      </c>
      <c r="F916" s="28"/>
      <c r="G916" s="28"/>
      <c r="H916" s="28"/>
      <c r="I916" s="28" t="s">
        <v>1716</v>
      </c>
      <c r="J916" s="27" t="s">
        <v>69</v>
      </c>
      <c r="K916" s="29">
        <v>4106027782</v>
      </c>
      <c r="L916" s="30"/>
      <c r="M916" s="28"/>
      <c r="N916" s="28"/>
      <c r="O916" s="29"/>
      <c r="P916" s="31"/>
      <c r="Q916" s="28"/>
      <c r="R916" s="28"/>
      <c r="S916" s="28"/>
      <c r="T916" s="28"/>
      <c r="U916" s="29"/>
      <c r="V916" s="32"/>
      <c r="W916" s="33"/>
    </row>
    <row r="917" spans="2:23" x14ac:dyDescent="0.25">
      <c r="B917" s="25"/>
      <c r="C917" s="80">
        <v>1528740719</v>
      </c>
      <c r="D917" s="83" t="s">
        <v>3146</v>
      </c>
      <c r="E917" s="82">
        <v>-99</v>
      </c>
      <c r="F917" s="28"/>
      <c r="G917" s="28"/>
      <c r="H917" s="28"/>
      <c r="I917" s="28" t="s">
        <v>1716</v>
      </c>
      <c r="J917" s="27" t="s">
        <v>69</v>
      </c>
      <c r="K917" s="29">
        <v>7186909090</v>
      </c>
      <c r="L917" s="30"/>
      <c r="M917" s="28"/>
      <c r="N917" s="28"/>
      <c r="O917" s="29"/>
      <c r="P917" s="31"/>
      <c r="Q917" s="28"/>
      <c r="R917" s="28"/>
      <c r="S917" s="28"/>
      <c r="T917" s="28"/>
      <c r="U917" s="29"/>
      <c r="V917" s="32"/>
      <c r="W917" s="33"/>
    </row>
    <row r="918" spans="2:23" x14ac:dyDescent="0.25">
      <c r="B918" s="25"/>
      <c r="C918" s="80">
        <v>1093543332</v>
      </c>
      <c r="D918" s="83" t="s">
        <v>3147</v>
      </c>
      <c r="E918" s="82">
        <v>-99</v>
      </c>
      <c r="F918" s="28"/>
      <c r="G918" s="28"/>
      <c r="H918" s="28"/>
      <c r="I918" s="28" t="s">
        <v>1716</v>
      </c>
      <c r="J918" s="27" t="s">
        <v>69</v>
      </c>
      <c r="K918" s="29">
        <v>4102906677</v>
      </c>
      <c r="L918" s="30"/>
      <c r="M918" s="28"/>
      <c r="N918" s="28"/>
      <c r="O918" s="29"/>
      <c r="P918" s="31"/>
      <c r="Q918" s="28"/>
      <c r="R918" s="28"/>
      <c r="S918" s="28"/>
      <c r="T918" s="28"/>
      <c r="U918" s="29"/>
      <c r="V918" s="32"/>
      <c r="W918" s="33"/>
    </row>
    <row r="919" spans="2:23" x14ac:dyDescent="0.25">
      <c r="B919" s="25"/>
      <c r="C919" s="80">
        <v>1518054519</v>
      </c>
      <c r="D919" s="83" t="s">
        <v>3148</v>
      </c>
      <c r="E919" s="82">
        <v>5</v>
      </c>
      <c r="F919" s="28"/>
      <c r="G919" s="28"/>
      <c r="H919" s="28"/>
      <c r="I919" s="28" t="s">
        <v>1704</v>
      </c>
      <c r="J919" s="27" t="s">
        <v>3149</v>
      </c>
      <c r="K919" s="29">
        <v>3015932002</v>
      </c>
      <c r="L919" s="30"/>
      <c r="M919" s="28"/>
      <c r="N919" s="28"/>
      <c r="O919" s="29"/>
      <c r="P919" s="31"/>
      <c r="Q919" s="28"/>
      <c r="R919" s="28"/>
      <c r="S919" s="28"/>
      <c r="T919" s="28"/>
      <c r="U919" s="29"/>
      <c r="V919" s="32"/>
      <c r="W919" s="33"/>
    </row>
    <row r="920" spans="2:23" x14ac:dyDescent="0.25">
      <c r="B920" s="25"/>
      <c r="C920" s="80">
        <v>1437196805</v>
      </c>
      <c r="D920" s="83" t="s">
        <v>3150</v>
      </c>
      <c r="E920" s="82">
        <v>5</v>
      </c>
      <c r="F920" s="28"/>
      <c r="G920" s="28"/>
      <c r="H920" s="28"/>
      <c r="I920" s="28" t="s">
        <v>1704</v>
      </c>
      <c r="J920" s="27" t="s">
        <v>3151</v>
      </c>
      <c r="K920" s="29">
        <v>3014179528</v>
      </c>
      <c r="L920" s="30"/>
      <c r="M920" s="28"/>
      <c r="N920" s="28"/>
      <c r="O920" s="29"/>
      <c r="P920" s="31"/>
      <c r="Q920" s="28"/>
      <c r="R920" s="28"/>
      <c r="S920" s="28"/>
      <c r="T920" s="28"/>
      <c r="U920" s="29"/>
      <c r="V920" s="32"/>
      <c r="W920" s="33"/>
    </row>
    <row r="921" spans="2:23" x14ac:dyDescent="0.25">
      <c r="B921" s="25"/>
      <c r="C921" s="80">
        <v>1720022023</v>
      </c>
      <c r="D921" s="83" t="s">
        <v>3152</v>
      </c>
      <c r="E921" s="82">
        <v>3</v>
      </c>
      <c r="F921" s="28"/>
      <c r="G921" s="28"/>
      <c r="H921" s="28"/>
      <c r="I921" s="28" t="s">
        <v>1704</v>
      </c>
      <c r="J921" s="27" t="s">
        <v>69</v>
      </c>
      <c r="K921" s="29">
        <v>3019827900</v>
      </c>
      <c r="L921" s="30"/>
      <c r="M921" s="28"/>
      <c r="N921" s="28"/>
      <c r="O921" s="29"/>
      <c r="P921" s="31"/>
      <c r="Q921" s="28"/>
      <c r="R921" s="28"/>
      <c r="S921" s="28"/>
      <c r="T921" s="28"/>
      <c r="U921" s="29"/>
      <c r="V921" s="32"/>
      <c r="W921" s="33"/>
    </row>
    <row r="922" spans="2:23" x14ac:dyDescent="0.25">
      <c r="B922" s="25"/>
      <c r="C922" s="80">
        <v>1396948824</v>
      </c>
      <c r="D922" s="83" t="s">
        <v>3153</v>
      </c>
      <c r="E922" s="82">
        <v>4</v>
      </c>
      <c r="F922" s="28"/>
      <c r="G922" s="28"/>
      <c r="H922" s="28"/>
      <c r="I922" s="28" t="s">
        <v>1704</v>
      </c>
      <c r="J922" s="27" t="s">
        <v>3154</v>
      </c>
      <c r="K922" s="29">
        <v>4109555000</v>
      </c>
      <c r="L922" s="30"/>
      <c r="M922" s="28"/>
      <c r="N922" s="28"/>
      <c r="O922" s="29"/>
      <c r="P922" s="31"/>
      <c r="Q922" s="28"/>
      <c r="R922" s="28"/>
      <c r="S922" s="28"/>
      <c r="T922" s="28"/>
      <c r="U922" s="29"/>
      <c r="V922" s="32"/>
      <c r="W922" s="33"/>
    </row>
    <row r="923" spans="2:23" x14ac:dyDescent="0.25">
      <c r="B923" s="25"/>
      <c r="C923" s="80">
        <v>1083723878</v>
      </c>
      <c r="D923" s="83" t="s">
        <v>3155</v>
      </c>
      <c r="E923" s="82">
        <v>7</v>
      </c>
      <c r="F923" s="28"/>
      <c r="G923" s="28"/>
      <c r="H923" s="28"/>
      <c r="I923" s="28" t="s">
        <v>1704</v>
      </c>
      <c r="J923" s="27" t="s">
        <v>3156</v>
      </c>
      <c r="K923" s="29">
        <v>3017211614</v>
      </c>
      <c r="L923" s="30"/>
      <c r="M923" s="28"/>
      <c r="N923" s="28"/>
      <c r="O923" s="29"/>
      <c r="P923" s="31"/>
      <c r="Q923" s="28"/>
      <c r="R923" s="28"/>
      <c r="S923" s="28"/>
      <c r="T923" s="28"/>
      <c r="U923" s="29"/>
      <c r="V923" s="32"/>
      <c r="W923" s="33"/>
    </row>
    <row r="924" spans="2:23" x14ac:dyDescent="0.25">
      <c r="B924" s="25"/>
      <c r="C924" s="80">
        <v>1780713156</v>
      </c>
      <c r="D924" s="83" t="s">
        <v>3157</v>
      </c>
      <c r="E924" s="82">
        <v>4</v>
      </c>
      <c r="F924" s="28"/>
      <c r="G924" s="28"/>
      <c r="H924" s="28"/>
      <c r="I924" s="28" t="s">
        <v>1737</v>
      </c>
      <c r="J924" s="27" t="s">
        <v>3158</v>
      </c>
      <c r="K924" s="29">
        <v>3016992292</v>
      </c>
      <c r="L924" s="30"/>
      <c r="M924" s="28"/>
      <c r="N924" s="28"/>
      <c r="O924" s="29"/>
      <c r="P924" s="31"/>
      <c r="Q924" s="28"/>
      <c r="R924" s="28"/>
      <c r="S924" s="28"/>
      <c r="T924" s="28"/>
      <c r="U924" s="29"/>
      <c r="V924" s="32"/>
      <c r="W924" s="33"/>
    </row>
    <row r="925" spans="2:23" x14ac:dyDescent="0.25">
      <c r="B925" s="25"/>
      <c r="C925" s="80">
        <v>1396745212</v>
      </c>
      <c r="D925" s="83" t="s">
        <v>3159</v>
      </c>
      <c r="E925" s="82">
        <v>7</v>
      </c>
      <c r="F925" s="28"/>
      <c r="G925" s="28"/>
      <c r="H925" s="28"/>
      <c r="I925" s="28" t="s">
        <v>1704</v>
      </c>
      <c r="J925" s="27" t="s">
        <v>3160</v>
      </c>
      <c r="K925" s="29">
        <v>2024448571</v>
      </c>
      <c r="L925" s="30"/>
      <c r="M925" s="28"/>
      <c r="N925" s="28"/>
      <c r="O925" s="29"/>
      <c r="P925" s="31"/>
      <c r="Q925" s="28"/>
      <c r="R925" s="28"/>
      <c r="S925" s="28"/>
      <c r="T925" s="28"/>
      <c r="U925" s="29"/>
      <c r="V925" s="32"/>
      <c r="W925" s="33"/>
    </row>
    <row r="926" spans="2:23" x14ac:dyDescent="0.25">
      <c r="B926" s="25"/>
      <c r="C926" s="80">
        <v>1275538845</v>
      </c>
      <c r="D926" s="83" t="s">
        <v>3161</v>
      </c>
      <c r="E926" s="82">
        <v>8</v>
      </c>
      <c r="F926" s="28"/>
      <c r="G926" s="28"/>
      <c r="H926" s="28"/>
      <c r="I926" s="28" t="s">
        <v>1704</v>
      </c>
      <c r="J926" s="27" t="s">
        <v>3162</v>
      </c>
      <c r="K926" s="29">
        <v>3014985500</v>
      </c>
      <c r="L926" s="30"/>
      <c r="M926" s="28"/>
      <c r="N926" s="28"/>
      <c r="O926" s="29"/>
      <c r="P926" s="31"/>
      <c r="Q926" s="28"/>
      <c r="R926" s="28"/>
      <c r="S926" s="28"/>
      <c r="T926" s="28"/>
      <c r="U926" s="29"/>
      <c r="V926" s="32"/>
      <c r="W926" s="33"/>
    </row>
    <row r="927" spans="2:23" x14ac:dyDescent="0.25">
      <c r="B927" s="25"/>
      <c r="C927" s="80">
        <v>1295849222</v>
      </c>
      <c r="D927" s="83" t="s">
        <v>3163</v>
      </c>
      <c r="E927" s="82">
        <v>3</v>
      </c>
      <c r="F927" s="28"/>
      <c r="G927" s="28"/>
      <c r="H927" s="28"/>
      <c r="I927" s="28" t="s">
        <v>1704</v>
      </c>
      <c r="J927" s="27" t="s">
        <v>3164</v>
      </c>
      <c r="K927" s="29">
        <v>3012954600</v>
      </c>
      <c r="L927" s="30"/>
      <c r="M927" s="28"/>
      <c r="N927" s="28"/>
      <c r="O927" s="29"/>
      <c r="P927" s="31"/>
      <c r="Q927" s="28"/>
      <c r="R927" s="28"/>
      <c r="S927" s="28"/>
      <c r="T927" s="28"/>
      <c r="U927" s="29"/>
      <c r="V927" s="32"/>
      <c r="W927" s="33"/>
    </row>
    <row r="928" spans="2:23" x14ac:dyDescent="0.25">
      <c r="B928" s="25"/>
      <c r="C928" s="80">
        <v>1669491999</v>
      </c>
      <c r="D928" s="83" t="s">
        <v>3165</v>
      </c>
      <c r="E928" s="82">
        <v>6</v>
      </c>
      <c r="F928" s="28"/>
      <c r="G928" s="28"/>
      <c r="H928" s="28"/>
      <c r="I928" s="28" t="s">
        <v>1719</v>
      </c>
      <c r="J928" s="27" t="s">
        <v>3166</v>
      </c>
      <c r="K928" s="29">
        <v>4107014600</v>
      </c>
      <c r="L928" s="30"/>
      <c r="M928" s="28"/>
      <c r="N928" s="28"/>
      <c r="O928" s="29"/>
      <c r="P928" s="31"/>
      <c r="Q928" s="28"/>
      <c r="R928" s="28"/>
      <c r="S928" s="28"/>
      <c r="T928" s="28"/>
      <c r="U928" s="29"/>
      <c r="V928" s="32"/>
      <c r="W928" s="33"/>
    </row>
    <row r="929" spans="2:23" x14ac:dyDescent="0.25">
      <c r="B929" s="25"/>
      <c r="C929" s="80">
        <v>1962447607</v>
      </c>
      <c r="D929" s="83" t="s">
        <v>3167</v>
      </c>
      <c r="E929" s="82">
        <v>5</v>
      </c>
      <c r="F929" s="28"/>
      <c r="G929" s="28"/>
      <c r="H929" s="28"/>
      <c r="I929" s="28" t="s">
        <v>1737</v>
      </c>
      <c r="J929" s="27" t="s">
        <v>3168</v>
      </c>
      <c r="K929" s="29">
        <v>7036989254</v>
      </c>
      <c r="L929" s="30"/>
      <c r="M929" s="28"/>
      <c r="N929" s="28"/>
      <c r="O929" s="29"/>
      <c r="P929" s="31"/>
      <c r="Q929" s="28"/>
      <c r="R929" s="28"/>
      <c r="S929" s="28"/>
      <c r="T929" s="28"/>
      <c r="U929" s="29"/>
      <c r="V929" s="32"/>
      <c r="W929" s="33"/>
    </row>
    <row r="930" spans="2:23" x14ac:dyDescent="0.25">
      <c r="B930" s="25"/>
      <c r="C930" s="80">
        <v>1467427120</v>
      </c>
      <c r="D930" s="83" t="s">
        <v>3169</v>
      </c>
      <c r="E930" s="82">
        <v>5</v>
      </c>
      <c r="F930" s="28"/>
      <c r="G930" s="28"/>
      <c r="H930" s="28"/>
      <c r="I930" s="28" t="s">
        <v>1704</v>
      </c>
      <c r="J930" s="27" t="s">
        <v>3170</v>
      </c>
      <c r="K930" s="29">
        <v>3019827900</v>
      </c>
      <c r="L930" s="30"/>
      <c r="M930" s="28"/>
      <c r="N930" s="28"/>
      <c r="O930" s="29"/>
      <c r="P930" s="31"/>
      <c r="Q930" s="28"/>
      <c r="R930" s="28"/>
      <c r="S930" s="28"/>
      <c r="T930" s="28"/>
      <c r="U930" s="29"/>
      <c r="V930" s="32"/>
      <c r="W930" s="33"/>
    </row>
    <row r="931" spans="2:23" x14ac:dyDescent="0.25">
      <c r="B931" s="25"/>
      <c r="C931" s="80">
        <v>1649728775</v>
      </c>
      <c r="D931" s="83" t="s">
        <v>3171</v>
      </c>
      <c r="E931" s="82">
        <v>2</v>
      </c>
      <c r="F931" s="28"/>
      <c r="G931" s="28"/>
      <c r="H931" s="28"/>
      <c r="I931" s="28" t="s">
        <v>1769</v>
      </c>
      <c r="J931" s="27" t="s">
        <v>3172</v>
      </c>
      <c r="K931" s="29">
        <v>7024834483</v>
      </c>
      <c r="L931" s="30"/>
      <c r="M931" s="28"/>
      <c r="N931" s="28"/>
      <c r="O931" s="29"/>
      <c r="P931" s="31"/>
      <c r="Q931" s="28"/>
      <c r="R931" s="28"/>
      <c r="S931" s="28"/>
      <c r="T931" s="28"/>
      <c r="U931" s="29"/>
      <c r="V931" s="32"/>
      <c r="W931" s="33"/>
    </row>
    <row r="932" spans="2:23" x14ac:dyDescent="0.25">
      <c r="B932" s="25"/>
      <c r="C932" s="80">
        <v>1205364759</v>
      </c>
      <c r="D932" s="83" t="s">
        <v>3173</v>
      </c>
      <c r="E932" s="82">
        <v>-99</v>
      </c>
      <c r="F932" s="28"/>
      <c r="G932" s="28"/>
      <c r="H932" s="28"/>
      <c r="I932" s="28" t="s">
        <v>1704</v>
      </c>
      <c r="J932" s="27" t="s">
        <v>69</v>
      </c>
      <c r="K932" s="29">
        <v>4109336423</v>
      </c>
      <c r="L932" s="30"/>
      <c r="M932" s="28"/>
      <c r="N932" s="28"/>
      <c r="O932" s="29"/>
      <c r="P932" s="31"/>
      <c r="Q932" s="28"/>
      <c r="R932" s="28"/>
      <c r="S932" s="28"/>
      <c r="T932" s="28"/>
      <c r="U932" s="29"/>
      <c r="V932" s="32"/>
      <c r="W932" s="33"/>
    </row>
    <row r="933" spans="2:23" x14ac:dyDescent="0.25">
      <c r="B933" s="25"/>
      <c r="C933" s="80">
        <v>1235464678</v>
      </c>
      <c r="D933" s="83" t="s">
        <v>3174</v>
      </c>
      <c r="E933" s="82">
        <v>4</v>
      </c>
      <c r="F933" s="28"/>
      <c r="G933" s="28"/>
      <c r="H933" s="28"/>
      <c r="I933" s="28" t="s">
        <v>1719</v>
      </c>
      <c r="J933" s="27" t="s">
        <v>3175</v>
      </c>
      <c r="K933" s="29">
        <v>2672106119</v>
      </c>
      <c r="L933" s="30"/>
      <c r="M933" s="28"/>
      <c r="N933" s="28"/>
      <c r="O933" s="29"/>
      <c r="P933" s="31"/>
      <c r="Q933" s="28"/>
      <c r="R933" s="28"/>
      <c r="S933" s="28"/>
      <c r="T933" s="28"/>
      <c r="U933" s="29"/>
      <c r="V933" s="32"/>
      <c r="W933" s="33"/>
    </row>
    <row r="934" spans="2:23" x14ac:dyDescent="0.25">
      <c r="B934" s="25"/>
      <c r="C934" s="80">
        <v>1356338032</v>
      </c>
      <c r="D934" s="83" t="s">
        <v>3176</v>
      </c>
      <c r="E934" s="82">
        <v>7</v>
      </c>
      <c r="F934" s="28"/>
      <c r="G934" s="28"/>
      <c r="H934" s="28"/>
      <c r="I934" s="28" t="s">
        <v>1719</v>
      </c>
      <c r="J934" s="27" t="s">
        <v>3177</v>
      </c>
      <c r="K934" s="29">
        <v>3014688999</v>
      </c>
      <c r="L934" s="30"/>
      <c r="M934" s="28"/>
      <c r="N934" s="28"/>
      <c r="O934" s="29"/>
      <c r="P934" s="31"/>
      <c r="Q934" s="28"/>
      <c r="R934" s="28"/>
      <c r="S934" s="28"/>
      <c r="T934" s="28"/>
      <c r="U934" s="29"/>
      <c r="V934" s="32"/>
      <c r="W934" s="33"/>
    </row>
    <row r="935" spans="2:23" x14ac:dyDescent="0.25">
      <c r="B935" s="25"/>
      <c r="C935" s="80">
        <v>1932339173</v>
      </c>
      <c r="D935" s="83" t="s">
        <v>3178</v>
      </c>
      <c r="E935" s="82">
        <v>5</v>
      </c>
      <c r="F935" s="28"/>
      <c r="G935" s="28"/>
      <c r="H935" s="28"/>
      <c r="I935" s="28" t="s">
        <v>1704</v>
      </c>
      <c r="J935" s="27" t="s">
        <v>3179</v>
      </c>
      <c r="K935" s="29">
        <v>4103288040</v>
      </c>
      <c r="L935" s="30"/>
      <c r="M935" s="28"/>
      <c r="N935" s="28"/>
      <c r="O935" s="29"/>
      <c r="P935" s="31"/>
      <c r="Q935" s="28"/>
      <c r="R935" s="28"/>
      <c r="S935" s="28"/>
      <c r="T935" s="28"/>
      <c r="U935" s="29"/>
      <c r="V935" s="32"/>
      <c r="W935" s="33"/>
    </row>
    <row r="936" spans="2:23" x14ac:dyDescent="0.25">
      <c r="B936" s="25"/>
      <c r="C936" s="80">
        <v>1285605576</v>
      </c>
      <c r="D936" s="83" t="s">
        <v>3180</v>
      </c>
      <c r="E936" s="82">
        <v>5</v>
      </c>
      <c r="F936" s="28"/>
      <c r="G936" s="28"/>
      <c r="H936" s="28"/>
      <c r="I936" s="28" t="s">
        <v>1719</v>
      </c>
      <c r="J936" s="27" t="s">
        <v>3181</v>
      </c>
      <c r="K936" s="29">
        <v>3018388551</v>
      </c>
      <c r="L936" s="30"/>
      <c r="M936" s="28"/>
      <c r="N936" s="28"/>
      <c r="O936" s="29"/>
      <c r="P936" s="31"/>
      <c r="Q936" s="28"/>
      <c r="R936" s="28"/>
      <c r="S936" s="28"/>
      <c r="T936" s="28"/>
      <c r="U936" s="29"/>
      <c r="V936" s="32"/>
      <c r="W936" s="33"/>
    </row>
    <row r="937" spans="2:23" x14ac:dyDescent="0.25">
      <c r="B937" s="25"/>
      <c r="C937" s="80">
        <v>1669472429</v>
      </c>
      <c r="D937" s="83" t="s">
        <v>3182</v>
      </c>
      <c r="E937" s="82">
        <v>4</v>
      </c>
      <c r="F937" s="28"/>
      <c r="G937" s="28"/>
      <c r="H937" s="28"/>
      <c r="I937" s="28" t="s">
        <v>1737</v>
      </c>
      <c r="J937" s="27" t="s">
        <v>3183</v>
      </c>
      <c r="K937" s="29">
        <v>4109336423</v>
      </c>
      <c r="L937" s="30"/>
      <c r="M937" s="28"/>
      <c r="N937" s="28"/>
      <c r="O937" s="29"/>
      <c r="P937" s="31"/>
      <c r="Q937" s="28"/>
      <c r="R937" s="28"/>
      <c r="S937" s="28"/>
      <c r="T937" s="28"/>
      <c r="U937" s="29"/>
      <c r="V937" s="32"/>
      <c r="W937" s="33"/>
    </row>
    <row r="938" spans="2:23" x14ac:dyDescent="0.25">
      <c r="B938" s="25"/>
      <c r="C938" s="80">
        <v>1972563864</v>
      </c>
      <c r="D938" s="83" t="s">
        <v>3184</v>
      </c>
      <c r="E938" s="82">
        <v>5</v>
      </c>
      <c r="F938" s="28"/>
      <c r="G938" s="28"/>
      <c r="H938" s="28"/>
      <c r="I938" s="28" t="s">
        <v>1737</v>
      </c>
      <c r="J938" s="27" t="s">
        <v>3185</v>
      </c>
      <c r="K938" s="29">
        <v>7036989254</v>
      </c>
      <c r="L938" s="30"/>
      <c r="M938" s="28"/>
      <c r="N938" s="28"/>
      <c r="O938" s="29"/>
      <c r="P938" s="31"/>
      <c r="Q938" s="28"/>
      <c r="R938" s="28"/>
      <c r="S938" s="28"/>
      <c r="T938" s="28"/>
      <c r="U938" s="29"/>
      <c r="V938" s="32"/>
      <c r="W938" s="33"/>
    </row>
    <row r="939" spans="2:23" x14ac:dyDescent="0.25">
      <c r="B939" s="25"/>
      <c r="C939" s="80">
        <v>1619089000</v>
      </c>
      <c r="D939" s="83" t="s">
        <v>3186</v>
      </c>
      <c r="E939" s="82">
        <v>6</v>
      </c>
      <c r="F939" s="28"/>
      <c r="G939" s="28"/>
      <c r="H939" s="28"/>
      <c r="I939" s="28" t="s">
        <v>1704</v>
      </c>
      <c r="J939" s="27" t="s">
        <v>3187</v>
      </c>
      <c r="K939" s="29">
        <v>3018384224</v>
      </c>
      <c r="L939" s="30"/>
      <c r="M939" s="28"/>
      <c r="N939" s="28"/>
      <c r="O939" s="29"/>
      <c r="P939" s="31"/>
      <c r="Q939" s="28"/>
      <c r="R939" s="28"/>
      <c r="S939" s="28"/>
      <c r="T939" s="28"/>
      <c r="U939" s="29"/>
      <c r="V939" s="32"/>
      <c r="W939" s="33"/>
    </row>
    <row r="940" spans="2:23" x14ac:dyDescent="0.25">
      <c r="B940" s="25"/>
      <c r="C940" s="80">
        <v>1578661054</v>
      </c>
      <c r="D940" s="83" t="s">
        <v>3188</v>
      </c>
      <c r="E940" s="82">
        <v>4</v>
      </c>
      <c r="F940" s="28"/>
      <c r="G940" s="28"/>
      <c r="H940" s="28"/>
      <c r="I940" s="28" t="s">
        <v>1704</v>
      </c>
      <c r="J940" s="27" t="s">
        <v>3189</v>
      </c>
      <c r="K940" s="29">
        <v>3019870020</v>
      </c>
      <c r="L940" s="30"/>
      <c r="M940" s="28"/>
      <c r="N940" s="28"/>
      <c r="O940" s="29"/>
      <c r="P940" s="31"/>
      <c r="Q940" s="28"/>
      <c r="R940" s="28"/>
      <c r="S940" s="28"/>
      <c r="T940" s="28"/>
      <c r="U940" s="29"/>
      <c r="V940" s="32"/>
      <c r="W940" s="33"/>
    </row>
    <row r="941" spans="2:23" x14ac:dyDescent="0.25">
      <c r="B941" s="25"/>
      <c r="C941" s="80">
        <v>1730173436</v>
      </c>
      <c r="D941" s="83" t="s">
        <v>3190</v>
      </c>
      <c r="E941" s="82">
        <v>7</v>
      </c>
      <c r="F941" s="28"/>
      <c r="G941" s="28"/>
      <c r="H941" s="28"/>
      <c r="I941" s="28" t="s">
        <v>1704</v>
      </c>
      <c r="J941" s="27" t="s">
        <v>3191</v>
      </c>
      <c r="K941" s="29">
        <v>4109125640</v>
      </c>
      <c r="L941" s="30"/>
      <c r="M941" s="28"/>
      <c r="N941" s="28"/>
      <c r="O941" s="29"/>
      <c r="P941" s="31"/>
      <c r="Q941" s="28"/>
      <c r="R941" s="28"/>
      <c r="S941" s="28"/>
      <c r="T941" s="28"/>
      <c r="U941" s="29"/>
      <c r="V941" s="32"/>
      <c r="W941" s="33"/>
    </row>
    <row r="942" spans="2:23" x14ac:dyDescent="0.25">
      <c r="B942" s="25"/>
      <c r="C942" s="80">
        <v>1194786624</v>
      </c>
      <c r="D942" s="83" t="s">
        <v>3192</v>
      </c>
      <c r="E942" s="82">
        <v>5</v>
      </c>
      <c r="F942" s="28"/>
      <c r="G942" s="28"/>
      <c r="H942" s="28"/>
      <c r="I942" s="28" t="s">
        <v>1704</v>
      </c>
      <c r="J942" s="27" t="s">
        <v>3193</v>
      </c>
      <c r="K942" s="29">
        <v>4436434700</v>
      </c>
      <c r="L942" s="30"/>
      <c r="M942" s="28"/>
      <c r="N942" s="28"/>
      <c r="O942" s="29"/>
      <c r="P942" s="31"/>
      <c r="Q942" s="28"/>
      <c r="R942" s="28"/>
      <c r="S942" s="28"/>
      <c r="T942" s="28"/>
      <c r="U942" s="29"/>
      <c r="V942" s="32"/>
      <c r="W942" s="33"/>
    </row>
    <row r="943" spans="2:23" x14ac:dyDescent="0.25">
      <c r="B943" s="25"/>
      <c r="C943" s="80">
        <v>1043396633</v>
      </c>
      <c r="D943" s="83" t="s">
        <v>3194</v>
      </c>
      <c r="E943" s="82">
        <v>6</v>
      </c>
      <c r="F943" s="28"/>
      <c r="G943" s="28"/>
      <c r="H943" s="28"/>
      <c r="I943" s="28" t="s">
        <v>1704</v>
      </c>
      <c r="J943" s="27" t="s">
        <v>3195</v>
      </c>
      <c r="K943" s="29">
        <v>3012200606</v>
      </c>
      <c r="L943" s="30"/>
      <c r="M943" s="28"/>
      <c r="N943" s="28"/>
      <c r="O943" s="29"/>
      <c r="P943" s="31"/>
      <c r="Q943" s="28"/>
      <c r="R943" s="28"/>
      <c r="S943" s="28"/>
      <c r="T943" s="28"/>
      <c r="U943" s="29"/>
      <c r="V943" s="32"/>
      <c r="W943" s="33"/>
    </row>
    <row r="944" spans="2:23" x14ac:dyDescent="0.25">
      <c r="B944" s="25"/>
      <c r="C944" s="80">
        <v>1801810601</v>
      </c>
      <c r="D944" s="83" t="s">
        <v>3196</v>
      </c>
      <c r="E944" s="82">
        <v>6</v>
      </c>
      <c r="F944" s="28"/>
      <c r="G944" s="28"/>
      <c r="H944" s="28"/>
      <c r="I944" s="28" t="s">
        <v>1704</v>
      </c>
      <c r="J944" s="27" t="s">
        <v>3197</v>
      </c>
      <c r="K944" s="29">
        <v>4437777000</v>
      </c>
      <c r="L944" s="30"/>
      <c r="M944" s="28"/>
      <c r="N944" s="28"/>
      <c r="O944" s="29"/>
      <c r="P944" s="31"/>
      <c r="Q944" s="28"/>
      <c r="R944" s="28"/>
      <c r="S944" s="28"/>
      <c r="T944" s="28"/>
      <c r="U944" s="29"/>
      <c r="V944" s="32"/>
      <c r="W944" s="33"/>
    </row>
    <row r="945" spans="2:23" x14ac:dyDescent="0.25">
      <c r="B945" s="25"/>
      <c r="C945" s="80">
        <v>1700847860</v>
      </c>
      <c r="D945" s="83" t="s">
        <v>3198</v>
      </c>
      <c r="E945" s="82">
        <v>8</v>
      </c>
      <c r="F945" s="28"/>
      <c r="G945" s="28"/>
      <c r="H945" s="28"/>
      <c r="I945" s="28" t="s">
        <v>1704</v>
      </c>
      <c r="J945" s="27" t="s">
        <v>3199</v>
      </c>
      <c r="K945" s="29">
        <v>3027453438</v>
      </c>
      <c r="L945" s="30"/>
      <c r="M945" s="28"/>
      <c r="N945" s="28"/>
      <c r="O945" s="29"/>
      <c r="P945" s="31"/>
      <c r="Q945" s="28"/>
      <c r="R945" s="28"/>
      <c r="S945" s="28"/>
      <c r="T945" s="28"/>
      <c r="U945" s="29"/>
      <c r="V945" s="32"/>
      <c r="W945" s="33"/>
    </row>
    <row r="946" spans="2:23" x14ac:dyDescent="0.25">
      <c r="B946" s="25"/>
      <c r="C946" s="80">
        <v>1730287228</v>
      </c>
      <c r="D946" s="83" t="s">
        <v>3200</v>
      </c>
      <c r="E946" s="82">
        <v>4</v>
      </c>
      <c r="F946" s="28"/>
      <c r="G946" s="28"/>
      <c r="H946" s="28"/>
      <c r="I946" s="28" t="s">
        <v>1704</v>
      </c>
      <c r="J946" s="27" t="s">
        <v>69</v>
      </c>
      <c r="K946" s="29">
        <v>3016542521</v>
      </c>
      <c r="L946" s="30"/>
      <c r="M946" s="28"/>
      <c r="N946" s="28"/>
      <c r="O946" s="29"/>
      <c r="P946" s="31"/>
      <c r="Q946" s="28"/>
      <c r="R946" s="28"/>
      <c r="S946" s="28"/>
      <c r="T946" s="28"/>
      <c r="U946" s="29"/>
      <c r="V946" s="32"/>
      <c r="W946" s="33"/>
    </row>
    <row r="947" spans="2:23" x14ac:dyDescent="0.25">
      <c r="B947" s="25"/>
      <c r="C947" s="80">
        <v>1346213824</v>
      </c>
      <c r="D947" s="83" t="s">
        <v>3201</v>
      </c>
      <c r="E947" s="82">
        <v>6</v>
      </c>
      <c r="F947" s="28"/>
      <c r="G947" s="28"/>
      <c r="H947" s="28"/>
      <c r="I947" s="28" t="s">
        <v>1704</v>
      </c>
      <c r="J947" s="27" t="s">
        <v>3202</v>
      </c>
      <c r="K947" s="29">
        <v>4102906677</v>
      </c>
      <c r="L947" s="30"/>
      <c r="M947" s="28"/>
      <c r="N947" s="28"/>
      <c r="O947" s="29"/>
      <c r="P947" s="31"/>
      <c r="Q947" s="28"/>
      <c r="R947" s="28"/>
      <c r="S947" s="28"/>
      <c r="T947" s="28"/>
      <c r="U947" s="29"/>
      <c r="V947" s="32"/>
      <c r="W947" s="33"/>
    </row>
    <row r="948" spans="2:23" x14ac:dyDescent="0.25">
      <c r="B948" s="25"/>
      <c r="C948" s="80">
        <v>1720019474</v>
      </c>
      <c r="D948" s="83" t="s">
        <v>3203</v>
      </c>
      <c r="E948" s="82">
        <v>8</v>
      </c>
      <c r="F948" s="28"/>
      <c r="G948" s="28"/>
      <c r="H948" s="28"/>
      <c r="I948" s="28" t="s">
        <v>1704</v>
      </c>
      <c r="J948" s="27" t="s">
        <v>3199</v>
      </c>
      <c r="K948" s="29">
        <v>4103329356</v>
      </c>
      <c r="L948" s="30"/>
      <c r="M948" s="28"/>
      <c r="N948" s="28"/>
      <c r="O948" s="29"/>
      <c r="P948" s="31"/>
      <c r="Q948" s="28"/>
      <c r="R948" s="28"/>
      <c r="S948" s="28"/>
      <c r="T948" s="28"/>
      <c r="U948" s="29"/>
      <c r="V948" s="32"/>
      <c r="W948" s="33"/>
    </row>
    <row r="949" spans="2:23" x14ac:dyDescent="0.25">
      <c r="B949" s="25"/>
      <c r="C949" s="80">
        <v>1740248335</v>
      </c>
      <c r="D949" s="83" t="s">
        <v>3204</v>
      </c>
      <c r="E949" s="82">
        <v>6</v>
      </c>
      <c r="F949" s="28"/>
      <c r="G949" s="28"/>
      <c r="H949" s="28"/>
      <c r="I949" s="28" t="s">
        <v>1719</v>
      </c>
      <c r="J949" s="27" t="s">
        <v>3205</v>
      </c>
      <c r="K949" s="29">
        <v>3014688999</v>
      </c>
      <c r="L949" s="30"/>
      <c r="M949" s="28"/>
      <c r="N949" s="28"/>
      <c r="O949" s="29"/>
      <c r="P949" s="31"/>
      <c r="Q949" s="28"/>
      <c r="R949" s="28"/>
      <c r="S949" s="28"/>
      <c r="T949" s="28"/>
      <c r="U949" s="29"/>
      <c r="V949" s="32"/>
      <c r="W949" s="33"/>
    </row>
    <row r="950" spans="2:23" x14ac:dyDescent="0.25">
      <c r="B950" s="25"/>
      <c r="C950" s="80">
        <v>1487612099</v>
      </c>
      <c r="D950" s="83" t="s">
        <v>3206</v>
      </c>
      <c r="E950" s="82">
        <v>3</v>
      </c>
      <c r="F950" s="28"/>
      <c r="G950" s="28"/>
      <c r="H950" s="28"/>
      <c r="I950" s="28" t="s">
        <v>1716</v>
      </c>
      <c r="J950" s="27" t="s">
        <v>3207</v>
      </c>
      <c r="K950" s="29">
        <v>4109559434</v>
      </c>
      <c r="L950" s="30"/>
      <c r="M950" s="28"/>
      <c r="N950" s="28"/>
      <c r="O950" s="29"/>
      <c r="P950" s="31"/>
      <c r="Q950" s="28"/>
      <c r="R950" s="28"/>
      <c r="S950" s="28"/>
      <c r="T950" s="28"/>
      <c r="U950" s="29"/>
      <c r="V950" s="32"/>
      <c r="W950" s="33"/>
    </row>
    <row r="951" spans="2:23" x14ac:dyDescent="0.25">
      <c r="B951" s="25"/>
      <c r="C951" s="80">
        <v>1336622463</v>
      </c>
      <c r="D951" s="83" t="s">
        <v>3208</v>
      </c>
      <c r="E951" s="82">
        <v>5</v>
      </c>
      <c r="F951" s="28"/>
      <c r="G951" s="28"/>
      <c r="H951" s="28"/>
      <c r="I951" s="28" t="s">
        <v>1716</v>
      </c>
      <c r="J951" s="27" t="s">
        <v>69</v>
      </c>
      <c r="K951" s="29">
        <v>4105699533</v>
      </c>
      <c r="L951" s="30"/>
      <c r="M951" s="28"/>
      <c r="N951" s="28"/>
      <c r="O951" s="29"/>
      <c r="P951" s="31"/>
      <c r="Q951" s="28"/>
      <c r="R951" s="28"/>
      <c r="S951" s="28"/>
      <c r="T951" s="28"/>
      <c r="U951" s="29"/>
      <c r="V951" s="32"/>
      <c r="W951" s="33"/>
    </row>
    <row r="952" spans="2:23" x14ac:dyDescent="0.25">
      <c r="B952" s="25"/>
      <c r="C952" s="80">
        <v>1952842213</v>
      </c>
      <c r="D952" s="83" t="s">
        <v>3209</v>
      </c>
      <c r="E952" s="82">
        <v>0</v>
      </c>
      <c r="F952" s="28"/>
      <c r="G952" s="28"/>
      <c r="H952" s="28"/>
      <c r="I952" s="28" t="s">
        <v>2467</v>
      </c>
      <c r="J952" s="27" t="s">
        <v>3210</v>
      </c>
      <c r="K952" s="29">
        <v>2012641447</v>
      </c>
      <c r="L952" s="30"/>
      <c r="M952" s="28"/>
      <c r="N952" s="28"/>
      <c r="O952" s="29"/>
      <c r="P952" s="31"/>
      <c r="Q952" s="28"/>
      <c r="R952" s="28"/>
      <c r="S952" s="28"/>
      <c r="T952" s="28"/>
      <c r="U952" s="29"/>
      <c r="V952" s="32"/>
      <c r="W952" s="33"/>
    </row>
    <row r="953" spans="2:23" x14ac:dyDescent="0.25">
      <c r="B953" s="25"/>
      <c r="C953" s="80">
        <v>1861903502</v>
      </c>
      <c r="D953" s="83" t="s">
        <v>3211</v>
      </c>
      <c r="E953" s="82">
        <v>3</v>
      </c>
      <c r="F953" s="28"/>
      <c r="G953" s="28"/>
      <c r="H953" s="28"/>
      <c r="I953" s="28" t="s">
        <v>1716</v>
      </c>
      <c r="J953" s="27" t="s">
        <v>3212</v>
      </c>
      <c r="K953" s="29">
        <v>4437777001</v>
      </c>
      <c r="L953" s="30"/>
      <c r="M953" s="28"/>
      <c r="N953" s="28"/>
      <c r="O953" s="29"/>
      <c r="P953" s="31"/>
      <c r="Q953" s="28"/>
      <c r="R953" s="28"/>
      <c r="S953" s="28"/>
      <c r="T953" s="28"/>
      <c r="U953" s="29"/>
      <c r="V953" s="32"/>
      <c r="W953" s="33"/>
    </row>
    <row r="954" spans="2:23" x14ac:dyDescent="0.25">
      <c r="B954" s="25"/>
      <c r="C954" s="80">
        <v>1326546912</v>
      </c>
      <c r="D954" s="83" t="s">
        <v>3213</v>
      </c>
      <c r="E954" s="82">
        <v>-99</v>
      </c>
      <c r="F954" s="28"/>
      <c r="G954" s="28"/>
      <c r="H954" s="28"/>
      <c r="I954" s="28" t="s">
        <v>1716</v>
      </c>
      <c r="J954" s="27" t="s">
        <v>3214</v>
      </c>
      <c r="K954" s="29">
        <v>3016495151</v>
      </c>
      <c r="L954" s="30"/>
      <c r="M954" s="28"/>
      <c r="N954" s="28"/>
      <c r="O954" s="29"/>
      <c r="P954" s="31"/>
      <c r="Q954" s="28"/>
      <c r="R954" s="28"/>
      <c r="S954" s="28"/>
      <c r="T954" s="28"/>
      <c r="U954" s="29"/>
      <c r="V954" s="32"/>
      <c r="W954" s="33"/>
    </row>
    <row r="955" spans="2:23" x14ac:dyDescent="0.25">
      <c r="B955" s="25"/>
      <c r="C955" s="80">
        <v>1275822876</v>
      </c>
      <c r="D955" s="83" t="s">
        <v>3215</v>
      </c>
      <c r="E955" s="82">
        <v>5</v>
      </c>
      <c r="F955" s="28"/>
      <c r="G955" s="28"/>
      <c r="H955" s="28"/>
      <c r="I955" s="28" t="s">
        <v>1737</v>
      </c>
      <c r="J955" s="27" t="s">
        <v>69</v>
      </c>
      <c r="K955" s="29">
        <v>4103285780</v>
      </c>
      <c r="L955" s="30"/>
      <c r="M955" s="28"/>
      <c r="N955" s="28"/>
      <c r="O955" s="29"/>
      <c r="P955" s="31"/>
      <c r="Q955" s="28"/>
      <c r="R955" s="28"/>
      <c r="S955" s="28"/>
      <c r="T955" s="28"/>
      <c r="U955" s="29"/>
      <c r="V955" s="32"/>
      <c r="W955" s="33"/>
    </row>
    <row r="956" spans="2:23" x14ac:dyDescent="0.25">
      <c r="B956" s="25"/>
      <c r="C956" s="80">
        <v>1578702924</v>
      </c>
      <c r="D956" s="83" t="s">
        <v>3216</v>
      </c>
      <c r="E956" s="82">
        <v>8</v>
      </c>
      <c r="F956" s="28"/>
      <c r="G956" s="28"/>
      <c r="H956" s="28"/>
      <c r="I956" s="28" t="s">
        <v>1704</v>
      </c>
      <c r="J956" s="27" t="s">
        <v>69</v>
      </c>
      <c r="K956" s="29">
        <v>4109555000</v>
      </c>
      <c r="L956" s="30"/>
      <c r="M956" s="28"/>
      <c r="N956" s="28"/>
      <c r="O956" s="29"/>
      <c r="P956" s="31"/>
      <c r="Q956" s="28"/>
      <c r="R956" s="28"/>
      <c r="S956" s="28"/>
      <c r="T956" s="28"/>
      <c r="U956" s="29"/>
      <c r="V956" s="32"/>
      <c r="W956" s="33"/>
    </row>
    <row r="957" spans="2:23" x14ac:dyDescent="0.25">
      <c r="B957" s="25"/>
      <c r="C957" s="80">
        <v>1154546232</v>
      </c>
      <c r="D957" s="83" t="s">
        <v>3217</v>
      </c>
      <c r="E957" s="82">
        <v>4</v>
      </c>
      <c r="F957" s="28"/>
      <c r="G957" s="28"/>
      <c r="H957" s="28"/>
      <c r="I957" s="28" t="s">
        <v>1769</v>
      </c>
      <c r="J957" s="27" t="s">
        <v>3218</v>
      </c>
      <c r="K957" s="29">
        <v>3015932002</v>
      </c>
      <c r="L957" s="30"/>
      <c r="M957" s="28"/>
      <c r="N957" s="28"/>
      <c r="O957" s="29"/>
      <c r="P957" s="31"/>
      <c r="Q957" s="28"/>
      <c r="R957" s="28"/>
      <c r="S957" s="28"/>
      <c r="T957" s="28"/>
      <c r="U957" s="29"/>
      <c r="V957" s="32"/>
      <c r="W957" s="33"/>
    </row>
    <row r="958" spans="2:23" x14ac:dyDescent="0.25">
      <c r="B958" s="25"/>
      <c r="C958" s="80">
        <v>1881960680</v>
      </c>
      <c r="D958" s="83" t="s">
        <v>3219</v>
      </c>
      <c r="E958" s="82">
        <v>3</v>
      </c>
      <c r="F958" s="28"/>
      <c r="G958" s="28"/>
      <c r="H958" s="28"/>
      <c r="I958" s="28" t="s">
        <v>1737</v>
      </c>
      <c r="J958" s="27" t="s">
        <v>3220</v>
      </c>
      <c r="K958" s="29">
        <v>4103288040</v>
      </c>
      <c r="L958" s="30"/>
      <c r="M958" s="28"/>
      <c r="N958" s="28"/>
      <c r="O958" s="29"/>
      <c r="P958" s="31"/>
      <c r="Q958" s="28"/>
      <c r="R958" s="28"/>
      <c r="S958" s="28"/>
      <c r="T958" s="28"/>
      <c r="U958" s="29"/>
      <c r="V958" s="32"/>
      <c r="W958" s="33"/>
    </row>
    <row r="959" spans="2:23" x14ac:dyDescent="0.25">
      <c r="B959" s="25"/>
      <c r="C959" s="80">
        <v>1003179805</v>
      </c>
      <c r="D959" s="83" t="s">
        <v>3221</v>
      </c>
      <c r="E959" s="82">
        <v>1</v>
      </c>
      <c r="F959" s="28"/>
      <c r="G959" s="28"/>
      <c r="H959" s="28"/>
      <c r="I959" s="28" t="s">
        <v>1716</v>
      </c>
      <c r="J959" s="27" t="s">
        <v>3222</v>
      </c>
      <c r="K959" s="29">
        <v>4106027782</v>
      </c>
      <c r="L959" s="30"/>
      <c r="M959" s="28"/>
      <c r="N959" s="28"/>
      <c r="O959" s="29"/>
      <c r="P959" s="31"/>
      <c r="Q959" s="28"/>
      <c r="R959" s="28"/>
      <c r="S959" s="28"/>
      <c r="T959" s="28"/>
      <c r="U959" s="29"/>
      <c r="V959" s="32"/>
      <c r="W959" s="33"/>
    </row>
    <row r="960" spans="2:23" x14ac:dyDescent="0.25">
      <c r="B960" s="25"/>
      <c r="C960" s="80">
        <v>1275743221</v>
      </c>
      <c r="D960" s="83" t="s">
        <v>3223</v>
      </c>
      <c r="E960" s="82">
        <v>1</v>
      </c>
      <c r="F960" s="28"/>
      <c r="G960" s="28"/>
      <c r="H960" s="28"/>
      <c r="I960" s="28" t="s">
        <v>1704</v>
      </c>
      <c r="J960" s="27" t="s">
        <v>69</v>
      </c>
      <c r="K960" s="29">
        <v>8179249002</v>
      </c>
      <c r="L960" s="30"/>
      <c r="M960" s="28"/>
      <c r="N960" s="28"/>
      <c r="O960" s="29"/>
      <c r="P960" s="31"/>
      <c r="Q960" s="28"/>
      <c r="R960" s="28"/>
      <c r="S960" s="28"/>
      <c r="T960" s="28"/>
      <c r="U960" s="29"/>
      <c r="V960" s="32"/>
      <c r="W960" s="33"/>
    </row>
    <row r="961" spans="2:23" x14ac:dyDescent="0.25">
      <c r="B961" s="25"/>
      <c r="C961" s="80">
        <v>1952568289</v>
      </c>
      <c r="D961" s="83" t="s">
        <v>3224</v>
      </c>
      <c r="E961" s="82">
        <v>4</v>
      </c>
      <c r="F961" s="28"/>
      <c r="G961" s="28"/>
      <c r="H961" s="28"/>
      <c r="I961" s="28" t="s">
        <v>1704</v>
      </c>
      <c r="J961" s="27" t="s">
        <v>3225</v>
      </c>
      <c r="K961" s="29">
        <v>4106027782</v>
      </c>
      <c r="L961" s="30"/>
      <c r="M961" s="28"/>
      <c r="N961" s="28"/>
      <c r="O961" s="29"/>
      <c r="P961" s="31"/>
      <c r="Q961" s="28"/>
      <c r="R961" s="28"/>
      <c r="S961" s="28"/>
      <c r="T961" s="28"/>
      <c r="U961" s="29"/>
      <c r="V961" s="32"/>
      <c r="W961" s="33"/>
    </row>
    <row r="962" spans="2:23" x14ac:dyDescent="0.25">
      <c r="B962" s="25"/>
      <c r="C962" s="80">
        <v>1619993086</v>
      </c>
      <c r="D962" s="83" t="s">
        <v>3226</v>
      </c>
      <c r="E962" s="82">
        <v>4</v>
      </c>
      <c r="F962" s="28"/>
      <c r="G962" s="28"/>
      <c r="H962" s="28"/>
      <c r="I962" s="28" t="s">
        <v>1704</v>
      </c>
      <c r="J962" s="27" t="s">
        <v>3227</v>
      </c>
      <c r="K962" s="29">
        <v>3109901390</v>
      </c>
      <c r="L962" s="30"/>
      <c r="M962" s="28"/>
      <c r="N962" s="28"/>
      <c r="O962" s="29"/>
      <c r="P962" s="31"/>
      <c r="Q962" s="28"/>
      <c r="R962" s="28"/>
      <c r="S962" s="28"/>
      <c r="T962" s="28"/>
      <c r="U962" s="29"/>
      <c r="V962" s="32"/>
      <c r="W962" s="33"/>
    </row>
    <row r="963" spans="2:23" x14ac:dyDescent="0.25">
      <c r="B963" s="25"/>
      <c r="C963" s="80">
        <v>1871856310</v>
      </c>
      <c r="D963" s="83" t="s">
        <v>3228</v>
      </c>
      <c r="E963" s="82">
        <v>3</v>
      </c>
      <c r="F963" s="28"/>
      <c r="G963" s="28"/>
      <c r="H963" s="28"/>
      <c r="I963" s="28" t="s">
        <v>1704</v>
      </c>
      <c r="J963" s="27" t="s">
        <v>3229</v>
      </c>
      <c r="K963" s="29">
        <v>5865826630</v>
      </c>
      <c r="L963" s="30"/>
      <c r="M963" s="28"/>
      <c r="N963" s="28"/>
      <c r="O963" s="29"/>
      <c r="P963" s="31"/>
      <c r="Q963" s="28"/>
      <c r="R963" s="28"/>
      <c r="S963" s="28"/>
      <c r="T963" s="28"/>
      <c r="U963" s="29"/>
      <c r="V963" s="32"/>
      <c r="W963" s="33"/>
    </row>
    <row r="964" spans="2:23" x14ac:dyDescent="0.25">
      <c r="B964" s="25"/>
      <c r="C964" s="80">
        <v>1861732331</v>
      </c>
      <c r="D964" s="83" t="s">
        <v>3230</v>
      </c>
      <c r="E964" s="82">
        <v>4</v>
      </c>
      <c r="F964" s="28"/>
      <c r="G964" s="28"/>
      <c r="H964" s="28"/>
      <c r="I964" s="28" t="s">
        <v>1716</v>
      </c>
      <c r="J964" s="27" t="s">
        <v>3231</v>
      </c>
      <c r="K964" s="29">
        <v>4434728863</v>
      </c>
      <c r="L964" s="30"/>
      <c r="M964" s="28"/>
      <c r="N964" s="28"/>
      <c r="O964" s="29"/>
      <c r="P964" s="31"/>
      <c r="Q964" s="28"/>
      <c r="R964" s="28"/>
      <c r="S964" s="28"/>
      <c r="T964" s="28"/>
      <c r="U964" s="29"/>
      <c r="V964" s="32"/>
      <c r="W964" s="33"/>
    </row>
    <row r="965" spans="2:23" x14ac:dyDescent="0.25">
      <c r="B965" s="25"/>
      <c r="C965" s="80">
        <v>1255771697</v>
      </c>
      <c r="D965" s="83" t="s">
        <v>3232</v>
      </c>
      <c r="E965" s="82">
        <v>0</v>
      </c>
      <c r="F965" s="28"/>
      <c r="G965" s="28"/>
      <c r="H965" s="28"/>
      <c r="I965" s="28" t="s">
        <v>1704</v>
      </c>
      <c r="J965" s="27" t="s">
        <v>3233</v>
      </c>
      <c r="K965" s="29">
        <v>4102906677</v>
      </c>
      <c r="L965" s="30"/>
      <c r="M965" s="28"/>
      <c r="N965" s="28"/>
      <c r="O965" s="29"/>
      <c r="P965" s="31"/>
      <c r="Q965" s="28"/>
      <c r="R965" s="28"/>
      <c r="S965" s="28"/>
      <c r="T965" s="28"/>
      <c r="U965" s="29"/>
      <c r="V965" s="32"/>
      <c r="W965" s="33"/>
    </row>
    <row r="966" spans="2:23" x14ac:dyDescent="0.25">
      <c r="B966" s="25"/>
      <c r="C966" s="80">
        <v>1790020741</v>
      </c>
      <c r="D966" s="83" t="s">
        <v>3234</v>
      </c>
      <c r="E966" s="82">
        <v>6</v>
      </c>
      <c r="F966" s="28"/>
      <c r="G966" s="28"/>
      <c r="H966" s="28"/>
      <c r="I966" s="28" t="s">
        <v>1769</v>
      </c>
      <c r="J966" s="27" t="s">
        <v>3235</v>
      </c>
      <c r="K966" s="29">
        <v>4103288040</v>
      </c>
      <c r="L966" s="30"/>
      <c r="M966" s="28"/>
      <c r="N966" s="28"/>
      <c r="O966" s="29"/>
      <c r="P966" s="31"/>
      <c r="Q966" s="28"/>
      <c r="R966" s="28"/>
      <c r="S966" s="28"/>
      <c r="T966" s="28"/>
      <c r="U966" s="29"/>
      <c r="V966" s="32"/>
      <c r="W966" s="33"/>
    </row>
    <row r="967" spans="2:23" x14ac:dyDescent="0.25">
      <c r="B967" s="25"/>
      <c r="C967" s="80">
        <v>1588003495</v>
      </c>
      <c r="D967" s="83" t="s">
        <v>3236</v>
      </c>
      <c r="E967" s="82">
        <v>3</v>
      </c>
      <c r="F967" s="28"/>
      <c r="G967" s="28"/>
      <c r="H967" s="28"/>
      <c r="I967" s="28" t="s">
        <v>1769</v>
      </c>
      <c r="J967" s="27" t="s">
        <v>69</v>
      </c>
      <c r="K967" s="29">
        <v>7036988960</v>
      </c>
      <c r="L967" s="30"/>
      <c r="M967" s="28"/>
      <c r="N967" s="28"/>
      <c r="O967" s="29"/>
      <c r="P967" s="31"/>
      <c r="Q967" s="28"/>
      <c r="R967" s="28"/>
      <c r="S967" s="28"/>
      <c r="T967" s="28"/>
      <c r="U967" s="29"/>
      <c r="V967" s="32"/>
      <c r="W967" s="33"/>
    </row>
    <row r="968" spans="2:23" x14ac:dyDescent="0.25">
      <c r="B968" s="25"/>
      <c r="C968" s="80">
        <v>1487095311</v>
      </c>
      <c r="D968" s="83" t="s">
        <v>3237</v>
      </c>
      <c r="E968" s="82">
        <v>3</v>
      </c>
      <c r="F968" s="28"/>
      <c r="G968" s="28"/>
      <c r="H968" s="28"/>
      <c r="I968" s="28" t="s">
        <v>1716</v>
      </c>
      <c r="J968" s="27" t="s">
        <v>3238</v>
      </c>
      <c r="K968" s="29">
        <v>7035914100</v>
      </c>
      <c r="L968" s="30"/>
      <c r="M968" s="28"/>
      <c r="N968" s="28"/>
      <c r="O968" s="29"/>
      <c r="P968" s="31"/>
      <c r="Q968" s="28"/>
      <c r="R968" s="28"/>
      <c r="S968" s="28"/>
      <c r="T968" s="28"/>
      <c r="U968" s="29"/>
      <c r="V968" s="32"/>
      <c r="W968" s="33"/>
    </row>
    <row r="969" spans="2:23" x14ac:dyDescent="0.25">
      <c r="B969" s="25"/>
      <c r="C969" s="80">
        <v>1124285549</v>
      </c>
      <c r="D969" s="83" t="s">
        <v>3239</v>
      </c>
      <c r="E969" s="82">
        <v>3</v>
      </c>
      <c r="F969" s="28"/>
      <c r="G969" s="28"/>
      <c r="H969" s="28"/>
      <c r="I969" s="28" t="s">
        <v>1704</v>
      </c>
      <c r="J969" s="27" t="s">
        <v>3240</v>
      </c>
      <c r="K969" s="29">
        <v>4047784271</v>
      </c>
      <c r="L969" s="30"/>
      <c r="M969" s="28"/>
      <c r="N969" s="28"/>
      <c r="O969" s="29"/>
      <c r="P969" s="31"/>
      <c r="Q969" s="28"/>
      <c r="R969" s="28"/>
      <c r="S969" s="28"/>
      <c r="T969" s="28"/>
      <c r="U969" s="29"/>
      <c r="V969" s="32"/>
      <c r="W969" s="33"/>
    </row>
    <row r="970" spans="2:23" x14ac:dyDescent="0.25">
      <c r="B970" s="25"/>
      <c r="C970" s="80">
        <v>1811121213</v>
      </c>
      <c r="D970" s="83" t="s">
        <v>3241</v>
      </c>
      <c r="E970" s="82">
        <v>5</v>
      </c>
      <c r="F970" s="28"/>
      <c r="G970" s="28"/>
      <c r="H970" s="28"/>
      <c r="I970" s="28" t="s">
        <v>1704</v>
      </c>
      <c r="J970" s="27" t="s">
        <v>3242</v>
      </c>
      <c r="K970" s="29">
        <v>7036425990</v>
      </c>
      <c r="L970" s="30"/>
      <c r="M970" s="28"/>
      <c r="N970" s="28"/>
      <c r="O970" s="29"/>
      <c r="P970" s="31"/>
      <c r="Q970" s="28"/>
      <c r="R970" s="28"/>
      <c r="S970" s="28"/>
      <c r="T970" s="28"/>
      <c r="U970" s="29"/>
      <c r="V970" s="32"/>
      <c r="W970" s="33"/>
    </row>
    <row r="971" spans="2:23" x14ac:dyDescent="0.25">
      <c r="B971" s="25"/>
      <c r="C971" s="80">
        <v>1801153531</v>
      </c>
      <c r="D971" s="83" t="s">
        <v>3243</v>
      </c>
      <c r="E971" s="82">
        <v>5</v>
      </c>
      <c r="F971" s="28"/>
      <c r="G971" s="28"/>
      <c r="H971" s="28"/>
      <c r="I971" s="28" t="s">
        <v>1716</v>
      </c>
      <c r="J971" s="27" t="s">
        <v>3244</v>
      </c>
      <c r="K971" s="29">
        <v>7579473190</v>
      </c>
      <c r="L971" s="30"/>
      <c r="M971" s="28"/>
      <c r="N971" s="28"/>
      <c r="O971" s="29"/>
      <c r="P971" s="31"/>
      <c r="Q971" s="28"/>
      <c r="R971" s="28"/>
      <c r="S971" s="28"/>
      <c r="T971" s="28"/>
      <c r="U971" s="29"/>
      <c r="V971" s="32"/>
      <c r="W971" s="33"/>
    </row>
    <row r="972" spans="2:23" x14ac:dyDescent="0.25">
      <c r="B972" s="25"/>
      <c r="C972" s="80">
        <v>1770534422</v>
      </c>
      <c r="D972" s="83" t="s">
        <v>3245</v>
      </c>
      <c r="E972" s="82">
        <v>7</v>
      </c>
      <c r="F972" s="28"/>
      <c r="G972" s="28"/>
      <c r="H972" s="28"/>
      <c r="I972" s="28" t="s">
        <v>1719</v>
      </c>
      <c r="J972" s="27" t="s">
        <v>3246</v>
      </c>
      <c r="K972" s="29">
        <v>8043461515</v>
      </c>
      <c r="L972" s="30"/>
      <c r="M972" s="28"/>
      <c r="N972" s="28"/>
      <c r="O972" s="29"/>
      <c r="P972" s="31"/>
      <c r="Q972" s="28"/>
      <c r="R972" s="28"/>
      <c r="S972" s="28"/>
      <c r="T972" s="28"/>
      <c r="U972" s="29"/>
      <c r="V972" s="32"/>
      <c r="W972" s="33"/>
    </row>
    <row r="973" spans="2:23" x14ac:dyDescent="0.25">
      <c r="B973" s="25"/>
      <c r="C973" s="80">
        <v>1053548826</v>
      </c>
      <c r="D973" s="83" t="s">
        <v>3247</v>
      </c>
      <c r="E973" s="82">
        <v>0</v>
      </c>
      <c r="F973" s="28"/>
      <c r="G973" s="28"/>
      <c r="H973" s="28"/>
      <c r="I973" s="28" t="s">
        <v>1704</v>
      </c>
      <c r="J973" s="27" t="s">
        <v>69</v>
      </c>
      <c r="K973" s="29">
        <v>7574814817</v>
      </c>
      <c r="L973" s="30"/>
      <c r="M973" s="28"/>
      <c r="N973" s="28"/>
      <c r="O973" s="29"/>
      <c r="P973" s="31"/>
      <c r="Q973" s="28"/>
      <c r="R973" s="28"/>
      <c r="S973" s="28"/>
      <c r="T973" s="28"/>
      <c r="U973" s="29"/>
      <c r="V973" s="32"/>
      <c r="W973" s="33"/>
    </row>
    <row r="974" spans="2:23" x14ac:dyDescent="0.25">
      <c r="B974" s="25"/>
      <c r="C974" s="80">
        <v>1083691356</v>
      </c>
      <c r="D974" s="83" t="s">
        <v>3248</v>
      </c>
      <c r="E974" s="82">
        <v>1</v>
      </c>
      <c r="F974" s="28"/>
      <c r="G974" s="28"/>
      <c r="H974" s="28"/>
      <c r="I974" s="28" t="s">
        <v>1704</v>
      </c>
      <c r="J974" s="27" t="s">
        <v>69</v>
      </c>
      <c r="K974" s="29">
        <v>7575470798</v>
      </c>
      <c r="L974" s="30"/>
      <c r="M974" s="28"/>
      <c r="N974" s="28"/>
      <c r="O974" s="29"/>
      <c r="P974" s="31"/>
      <c r="Q974" s="28"/>
      <c r="R974" s="28"/>
      <c r="S974" s="28"/>
      <c r="T974" s="28"/>
      <c r="U974" s="29"/>
      <c r="V974" s="32"/>
      <c r="W974" s="33"/>
    </row>
    <row r="975" spans="2:23" x14ac:dyDescent="0.25">
      <c r="B975" s="25"/>
      <c r="C975" s="80">
        <v>1881911667</v>
      </c>
      <c r="D975" s="83" t="s">
        <v>3249</v>
      </c>
      <c r="E975" s="82">
        <v>4</v>
      </c>
      <c r="F975" s="28"/>
      <c r="G975" s="28"/>
      <c r="H975" s="28"/>
      <c r="I975" s="28" t="s">
        <v>1704</v>
      </c>
      <c r="J975" s="27" t="s">
        <v>69</v>
      </c>
      <c r="K975" s="29">
        <v>7036988960</v>
      </c>
      <c r="L975" s="30"/>
      <c r="M975" s="28"/>
      <c r="N975" s="28"/>
      <c r="O975" s="29"/>
      <c r="P975" s="31"/>
      <c r="Q975" s="28"/>
      <c r="R975" s="28"/>
      <c r="S975" s="28"/>
      <c r="T975" s="28"/>
      <c r="U975" s="29"/>
      <c r="V975" s="32"/>
      <c r="W975" s="33"/>
    </row>
    <row r="976" spans="2:23" x14ac:dyDescent="0.25">
      <c r="B976" s="25"/>
      <c r="C976" s="80">
        <v>1104085448</v>
      </c>
      <c r="D976" s="83" t="s">
        <v>3250</v>
      </c>
      <c r="E976" s="82">
        <v>5</v>
      </c>
      <c r="F976" s="28"/>
      <c r="G976" s="28"/>
      <c r="H976" s="28"/>
      <c r="I976" s="28" t="s">
        <v>1737</v>
      </c>
      <c r="J976" s="27" t="s">
        <v>69</v>
      </c>
      <c r="K976" s="29">
        <v>7033836469</v>
      </c>
      <c r="L976" s="30"/>
      <c r="M976" s="28"/>
      <c r="N976" s="28"/>
      <c r="O976" s="29"/>
      <c r="P976" s="31"/>
      <c r="Q976" s="28"/>
      <c r="R976" s="28"/>
      <c r="S976" s="28"/>
      <c r="T976" s="28"/>
      <c r="U976" s="29"/>
      <c r="V976" s="32"/>
      <c r="W976" s="33"/>
    </row>
    <row r="977" spans="2:23" x14ac:dyDescent="0.25">
      <c r="B977" s="25"/>
      <c r="C977" s="80">
        <v>1417434085</v>
      </c>
      <c r="D977" s="83" t="s">
        <v>3251</v>
      </c>
      <c r="E977" s="82">
        <v>4</v>
      </c>
      <c r="F977" s="28"/>
      <c r="G977" s="28"/>
      <c r="H977" s="28"/>
      <c r="I977" s="28" t="s">
        <v>1769</v>
      </c>
      <c r="J977" s="27" t="s">
        <v>69</v>
      </c>
      <c r="K977" s="29">
        <v>7036988960</v>
      </c>
      <c r="L977" s="30"/>
      <c r="M977" s="28"/>
      <c r="N977" s="28"/>
      <c r="O977" s="29"/>
      <c r="P977" s="31"/>
      <c r="Q977" s="28"/>
      <c r="R977" s="28"/>
      <c r="S977" s="28"/>
      <c r="T977" s="28"/>
      <c r="U977" s="29"/>
      <c r="V977" s="32"/>
      <c r="W977" s="33"/>
    </row>
    <row r="978" spans="2:23" x14ac:dyDescent="0.25">
      <c r="B978" s="25"/>
      <c r="C978" s="80">
        <v>1780155911</v>
      </c>
      <c r="D978" s="83" t="s">
        <v>3252</v>
      </c>
      <c r="E978" s="82">
        <v>1</v>
      </c>
      <c r="F978" s="28"/>
      <c r="G978" s="28"/>
      <c r="H978" s="28"/>
      <c r="I978" s="28" t="s">
        <v>1769</v>
      </c>
      <c r="J978" s="27" t="s">
        <v>3253</v>
      </c>
      <c r="K978" s="29">
        <v>7037662650</v>
      </c>
      <c r="L978" s="30"/>
      <c r="M978" s="28"/>
      <c r="N978" s="28"/>
      <c r="O978" s="29"/>
      <c r="P978" s="31"/>
      <c r="Q978" s="28"/>
      <c r="R978" s="28"/>
      <c r="S978" s="28"/>
      <c r="T978" s="28"/>
      <c r="U978" s="29"/>
      <c r="V978" s="32"/>
      <c r="W978" s="33"/>
    </row>
    <row r="979" spans="2:23" x14ac:dyDescent="0.25">
      <c r="B979" s="25"/>
      <c r="C979" s="80">
        <v>1518313659</v>
      </c>
      <c r="D979" s="83" t="s">
        <v>3254</v>
      </c>
      <c r="E979" s="82">
        <v>9</v>
      </c>
      <c r="F979" s="28"/>
      <c r="G979" s="28"/>
      <c r="H979" s="28"/>
      <c r="I979" s="28" t="s">
        <v>1719</v>
      </c>
      <c r="J979" s="27" t="s">
        <v>69</v>
      </c>
      <c r="K979" s="29">
        <v>5713780782</v>
      </c>
      <c r="L979" s="30"/>
      <c r="M979" s="28"/>
      <c r="N979" s="28"/>
      <c r="O979" s="29"/>
      <c r="P979" s="31"/>
      <c r="Q979" s="28"/>
      <c r="R979" s="28"/>
      <c r="S979" s="28"/>
      <c r="T979" s="28"/>
      <c r="U979" s="29"/>
      <c r="V979" s="32"/>
      <c r="W979" s="33"/>
    </row>
    <row r="980" spans="2:23" x14ac:dyDescent="0.25">
      <c r="B980" s="25"/>
      <c r="C980" s="80">
        <v>1962982405</v>
      </c>
      <c r="D980" s="83" t="s">
        <v>3255</v>
      </c>
      <c r="E980" s="82">
        <v>7</v>
      </c>
      <c r="F980" s="28"/>
      <c r="G980" s="28"/>
      <c r="H980" s="28"/>
      <c r="I980" s="28" t="s">
        <v>1716</v>
      </c>
      <c r="J980" s="27" t="s">
        <v>69</v>
      </c>
      <c r="K980" s="29">
        <v>5718306195</v>
      </c>
      <c r="L980" s="30"/>
      <c r="M980" s="28"/>
      <c r="N980" s="28"/>
      <c r="O980" s="29"/>
      <c r="P980" s="31"/>
      <c r="Q980" s="28"/>
      <c r="R980" s="28"/>
      <c r="S980" s="28"/>
      <c r="T980" s="28"/>
      <c r="U980" s="29"/>
      <c r="V980" s="32"/>
      <c r="W980" s="33"/>
    </row>
    <row r="981" spans="2:23" x14ac:dyDescent="0.25">
      <c r="B981" s="25"/>
      <c r="C981" s="80">
        <v>1700352382</v>
      </c>
      <c r="D981" s="83" t="s">
        <v>3256</v>
      </c>
      <c r="E981" s="82">
        <v>4</v>
      </c>
      <c r="F981" s="28"/>
      <c r="G981" s="28"/>
      <c r="H981" s="28"/>
      <c r="I981" s="28" t="s">
        <v>1716</v>
      </c>
      <c r="J981" s="27" t="s">
        <v>69</v>
      </c>
      <c r="K981" s="29">
        <v>7036988960</v>
      </c>
      <c r="L981" s="30"/>
      <c r="M981" s="28"/>
      <c r="N981" s="28"/>
      <c r="O981" s="29"/>
      <c r="P981" s="31"/>
      <c r="Q981" s="28"/>
      <c r="R981" s="28"/>
      <c r="S981" s="28"/>
      <c r="T981" s="28"/>
      <c r="U981" s="29"/>
      <c r="V981" s="32"/>
      <c r="W981" s="33"/>
    </row>
    <row r="982" spans="2:23" x14ac:dyDescent="0.25">
      <c r="B982" s="25"/>
      <c r="C982" s="80">
        <v>1124005830</v>
      </c>
      <c r="D982" s="83" t="s">
        <v>3257</v>
      </c>
      <c r="E982" s="82">
        <v>5</v>
      </c>
      <c r="F982" s="28"/>
      <c r="G982" s="28"/>
      <c r="H982" s="28"/>
      <c r="I982" s="28" t="s">
        <v>1704</v>
      </c>
      <c r="J982" s="27" t="s">
        <v>3258</v>
      </c>
      <c r="K982" s="29">
        <v>7575470798</v>
      </c>
      <c r="L982" s="30"/>
      <c r="M982" s="28"/>
      <c r="N982" s="28"/>
      <c r="O982" s="29"/>
      <c r="P982" s="31"/>
      <c r="Q982" s="28"/>
      <c r="R982" s="28"/>
      <c r="S982" s="28"/>
      <c r="T982" s="28"/>
      <c r="U982" s="29"/>
      <c r="V982" s="32"/>
      <c r="W982" s="33"/>
    </row>
    <row r="983" spans="2:23" x14ac:dyDescent="0.25">
      <c r="B983" s="25"/>
      <c r="C983" s="80">
        <v>1053399501</v>
      </c>
      <c r="D983" s="83" t="s">
        <v>3259</v>
      </c>
      <c r="E983" s="82">
        <v>3</v>
      </c>
      <c r="F983" s="28"/>
      <c r="G983" s="28"/>
      <c r="H983" s="28"/>
      <c r="I983" s="28" t="s">
        <v>1704</v>
      </c>
      <c r="J983" s="27" t="s">
        <v>3260</v>
      </c>
      <c r="K983" s="29">
        <v>7574641644</v>
      </c>
      <c r="L983" s="30"/>
      <c r="M983" s="28"/>
      <c r="N983" s="28"/>
      <c r="O983" s="29"/>
      <c r="P983" s="31"/>
      <c r="Q983" s="28"/>
      <c r="R983" s="28"/>
      <c r="S983" s="28"/>
      <c r="T983" s="28"/>
      <c r="U983" s="29"/>
      <c r="V983" s="32"/>
      <c r="W983" s="33"/>
    </row>
    <row r="984" spans="2:23" x14ac:dyDescent="0.25">
      <c r="B984" s="25"/>
      <c r="C984" s="80">
        <v>1316963085</v>
      </c>
      <c r="D984" s="83" t="s">
        <v>3261</v>
      </c>
      <c r="E984" s="82">
        <v>8</v>
      </c>
      <c r="F984" s="28"/>
      <c r="G984" s="28"/>
      <c r="H984" s="28"/>
      <c r="I984" s="28" t="s">
        <v>1719</v>
      </c>
      <c r="J984" s="27" t="s">
        <v>3262</v>
      </c>
      <c r="K984" s="29">
        <v>7038499292</v>
      </c>
      <c r="L984" s="30"/>
      <c r="M984" s="28"/>
      <c r="N984" s="28"/>
      <c r="O984" s="29"/>
      <c r="P984" s="31"/>
      <c r="Q984" s="28"/>
      <c r="R984" s="28"/>
      <c r="S984" s="28"/>
      <c r="T984" s="28"/>
      <c r="U984" s="29"/>
      <c r="V984" s="32"/>
      <c r="W984" s="33"/>
    </row>
    <row r="985" spans="2:23" x14ac:dyDescent="0.25">
      <c r="B985" s="25"/>
      <c r="C985" s="80">
        <v>1962488668</v>
      </c>
      <c r="D985" s="83" t="s">
        <v>3263</v>
      </c>
      <c r="E985" s="82">
        <v>5</v>
      </c>
      <c r="F985" s="28"/>
      <c r="G985" s="28"/>
      <c r="H985" s="28"/>
      <c r="I985" s="28" t="s">
        <v>1704</v>
      </c>
      <c r="J985" s="27" t="s">
        <v>3264</v>
      </c>
      <c r="K985" s="29">
        <v>7574660165</v>
      </c>
      <c r="L985" s="30"/>
      <c r="M985" s="28"/>
      <c r="N985" s="28"/>
      <c r="O985" s="29"/>
      <c r="P985" s="31"/>
      <c r="Q985" s="28"/>
      <c r="R985" s="28"/>
      <c r="S985" s="28"/>
      <c r="T985" s="28"/>
      <c r="U985" s="29"/>
      <c r="V985" s="32"/>
      <c r="W985" s="33"/>
    </row>
    <row r="986" spans="2:23" x14ac:dyDescent="0.25">
      <c r="B986" s="25"/>
      <c r="C986" s="80">
        <v>1184735334</v>
      </c>
      <c r="D986" s="83" t="s">
        <v>3265</v>
      </c>
      <c r="E986" s="82">
        <v>1</v>
      </c>
      <c r="F986" s="28"/>
      <c r="G986" s="28"/>
      <c r="H986" s="28"/>
      <c r="I986" s="28" t="s">
        <v>1861</v>
      </c>
      <c r="J986" s="27" t="s">
        <v>3266</v>
      </c>
      <c r="K986" s="29">
        <v>7032372488</v>
      </c>
      <c r="L986" s="30"/>
      <c r="M986" s="28"/>
      <c r="N986" s="28"/>
      <c r="O986" s="29"/>
      <c r="P986" s="31"/>
      <c r="Q986" s="28"/>
      <c r="R986" s="28"/>
      <c r="S986" s="28"/>
      <c r="T986" s="28"/>
      <c r="U986" s="29"/>
      <c r="V986" s="32"/>
      <c r="W986" s="33"/>
    </row>
    <row r="987" spans="2:23" x14ac:dyDescent="0.25">
      <c r="B987" s="25"/>
      <c r="C987" s="80">
        <v>1740391507</v>
      </c>
      <c r="D987" s="83" t="s">
        <v>3267</v>
      </c>
      <c r="E987" s="82">
        <v>3</v>
      </c>
      <c r="F987" s="28"/>
      <c r="G987" s="28"/>
      <c r="H987" s="28"/>
      <c r="I987" s="28" t="s">
        <v>1719</v>
      </c>
      <c r="J987" s="27" t="s">
        <v>69</v>
      </c>
      <c r="K987" s="29">
        <v>7035343936</v>
      </c>
      <c r="L987" s="30"/>
      <c r="M987" s="28"/>
      <c r="N987" s="28"/>
      <c r="O987" s="29"/>
      <c r="P987" s="31"/>
      <c r="Q987" s="28"/>
      <c r="R987" s="28"/>
      <c r="S987" s="28"/>
      <c r="T987" s="28"/>
      <c r="U987" s="29"/>
      <c r="V987" s="32"/>
      <c r="W987" s="33"/>
    </row>
    <row r="988" spans="2:23" x14ac:dyDescent="0.25">
      <c r="B988" s="25"/>
      <c r="C988" s="80">
        <v>1821290404</v>
      </c>
      <c r="D988" s="83" t="s">
        <v>3268</v>
      </c>
      <c r="E988" s="82">
        <v>6</v>
      </c>
      <c r="F988" s="28"/>
      <c r="G988" s="28"/>
      <c r="H988" s="28"/>
      <c r="I988" s="28" t="s">
        <v>1716</v>
      </c>
      <c r="J988" s="27" t="s">
        <v>3269</v>
      </c>
      <c r="K988" s="29">
        <v>5714726431</v>
      </c>
      <c r="L988" s="30"/>
      <c r="M988" s="28"/>
      <c r="N988" s="28"/>
      <c r="O988" s="29"/>
      <c r="P988" s="31"/>
      <c r="Q988" s="28"/>
      <c r="R988" s="28"/>
      <c r="S988" s="28"/>
      <c r="T988" s="28"/>
      <c r="U988" s="29"/>
      <c r="V988" s="32"/>
      <c r="W988" s="33"/>
    </row>
    <row r="989" spans="2:23" x14ac:dyDescent="0.25">
      <c r="B989" s="25"/>
      <c r="C989" s="80">
        <v>1255379889</v>
      </c>
      <c r="D989" s="83" t="s">
        <v>3270</v>
      </c>
      <c r="E989" s="82">
        <v>5</v>
      </c>
      <c r="F989" s="28"/>
      <c r="G989" s="28"/>
      <c r="H989" s="28"/>
      <c r="I989" s="28" t="s">
        <v>1704</v>
      </c>
      <c r="J989" s="27" t="s">
        <v>3271</v>
      </c>
      <c r="K989" s="29">
        <v>7032620200</v>
      </c>
      <c r="L989" s="30"/>
      <c r="M989" s="28"/>
      <c r="N989" s="28"/>
      <c r="O989" s="29"/>
      <c r="P989" s="31"/>
      <c r="Q989" s="28"/>
      <c r="R989" s="28"/>
      <c r="S989" s="28"/>
      <c r="T989" s="28"/>
      <c r="U989" s="29"/>
      <c r="V989" s="32"/>
      <c r="W989" s="33"/>
    </row>
    <row r="990" spans="2:23" x14ac:dyDescent="0.25">
      <c r="B990" s="25"/>
      <c r="C990" s="80">
        <v>1033145586</v>
      </c>
      <c r="D990" s="83" t="s">
        <v>3272</v>
      </c>
      <c r="E990" s="82">
        <v>6</v>
      </c>
      <c r="F990" s="28"/>
      <c r="G990" s="28"/>
      <c r="H990" s="28"/>
      <c r="I990" s="28" t="s">
        <v>1704</v>
      </c>
      <c r="J990" s="27" t="s">
        <v>3273</v>
      </c>
      <c r="K990" s="29">
        <v>7172630629</v>
      </c>
      <c r="L990" s="30"/>
      <c r="M990" s="28"/>
      <c r="N990" s="28"/>
      <c r="O990" s="29"/>
      <c r="P990" s="31"/>
      <c r="Q990" s="28"/>
      <c r="R990" s="28"/>
      <c r="S990" s="28"/>
      <c r="T990" s="28"/>
      <c r="U990" s="29"/>
      <c r="V990" s="32"/>
      <c r="W990" s="33"/>
    </row>
    <row r="991" spans="2:23" x14ac:dyDescent="0.25">
      <c r="B991" s="25"/>
      <c r="C991" s="80">
        <v>1215045729</v>
      </c>
      <c r="D991" s="83" t="s">
        <v>3274</v>
      </c>
      <c r="E991" s="82">
        <v>9</v>
      </c>
      <c r="F991" s="28"/>
      <c r="G991" s="28"/>
      <c r="H991" s="28"/>
      <c r="I991" s="28" t="s">
        <v>1704</v>
      </c>
      <c r="J991" s="27" t="s">
        <v>3275</v>
      </c>
      <c r="K991" s="29">
        <v>7035349090</v>
      </c>
      <c r="L991" s="30"/>
      <c r="M991" s="28"/>
      <c r="N991" s="28"/>
      <c r="O991" s="29"/>
      <c r="P991" s="31"/>
      <c r="Q991" s="28"/>
      <c r="R991" s="28"/>
      <c r="S991" s="28"/>
      <c r="T991" s="28"/>
      <c r="U991" s="29"/>
      <c r="V991" s="32"/>
      <c r="W991" s="33"/>
    </row>
    <row r="992" spans="2:23" x14ac:dyDescent="0.25">
      <c r="B992" s="25"/>
      <c r="C992" s="80">
        <v>1912938762</v>
      </c>
      <c r="D992" s="83" t="s">
        <v>3276</v>
      </c>
      <c r="E992" s="82">
        <v>3</v>
      </c>
      <c r="F992" s="28"/>
      <c r="G992" s="28"/>
      <c r="H992" s="28"/>
      <c r="I992" s="28" t="s">
        <v>1704</v>
      </c>
      <c r="J992" s="27" t="s">
        <v>3277</v>
      </c>
      <c r="K992" s="29">
        <v>7033781734</v>
      </c>
      <c r="L992" s="30"/>
      <c r="M992" s="28"/>
      <c r="N992" s="28"/>
      <c r="O992" s="29"/>
      <c r="P992" s="31"/>
      <c r="Q992" s="28"/>
      <c r="R992" s="28"/>
      <c r="S992" s="28"/>
      <c r="T992" s="28"/>
      <c r="U992" s="29"/>
      <c r="V992" s="32"/>
      <c r="W992" s="33"/>
    </row>
    <row r="993" spans="2:23" x14ac:dyDescent="0.25">
      <c r="B993" s="25"/>
      <c r="C993" s="80">
        <v>1417925900</v>
      </c>
      <c r="D993" s="83" t="s">
        <v>3278</v>
      </c>
      <c r="E993" s="82">
        <v>5</v>
      </c>
      <c r="F993" s="28"/>
      <c r="G993" s="28"/>
      <c r="H993" s="28"/>
      <c r="I993" s="28" t="s">
        <v>1707</v>
      </c>
      <c r="J993" s="27" t="s">
        <v>3279</v>
      </c>
      <c r="K993" s="29">
        <v>7036422288</v>
      </c>
      <c r="L993" s="30"/>
      <c r="M993" s="28"/>
      <c r="N993" s="28"/>
      <c r="O993" s="29"/>
      <c r="P993" s="31"/>
      <c r="Q993" s="28"/>
      <c r="R993" s="28"/>
      <c r="S993" s="28"/>
      <c r="T993" s="28"/>
      <c r="U993" s="29"/>
      <c r="V993" s="32"/>
      <c r="W993" s="33"/>
    </row>
    <row r="994" spans="2:23" x14ac:dyDescent="0.25">
      <c r="B994" s="25"/>
      <c r="C994" s="80">
        <v>1720048630</v>
      </c>
      <c r="D994" s="83" t="s">
        <v>3280</v>
      </c>
      <c r="E994" s="82">
        <v>3</v>
      </c>
      <c r="F994" s="28"/>
      <c r="G994" s="28"/>
      <c r="H994" s="28"/>
      <c r="I994" s="28" t="s">
        <v>1704</v>
      </c>
      <c r="J994" s="27" t="s">
        <v>3281</v>
      </c>
      <c r="K994" s="29">
        <v>7038912760</v>
      </c>
      <c r="L994" s="30"/>
      <c r="M994" s="28"/>
      <c r="N994" s="28"/>
      <c r="O994" s="29"/>
      <c r="P994" s="31"/>
      <c r="Q994" s="28"/>
      <c r="R994" s="28"/>
      <c r="S994" s="28"/>
      <c r="T994" s="28"/>
      <c r="U994" s="29"/>
      <c r="V994" s="32"/>
      <c r="W994" s="33"/>
    </row>
    <row r="995" spans="2:23" x14ac:dyDescent="0.25">
      <c r="B995" s="25"/>
      <c r="C995" s="80">
        <v>1518941137</v>
      </c>
      <c r="D995" s="83" t="s">
        <v>3282</v>
      </c>
      <c r="E995" s="82">
        <v>2</v>
      </c>
      <c r="F995" s="28"/>
      <c r="G995" s="28"/>
      <c r="H995" s="28"/>
      <c r="I995" s="28" t="s">
        <v>1704</v>
      </c>
      <c r="J995" s="27" t="s">
        <v>69</v>
      </c>
      <c r="K995" s="29">
        <v>7575470798</v>
      </c>
      <c r="L995" s="30"/>
      <c r="M995" s="28"/>
      <c r="N995" s="28"/>
      <c r="O995" s="29"/>
      <c r="P995" s="31"/>
      <c r="Q995" s="28"/>
      <c r="R995" s="28"/>
      <c r="S995" s="28"/>
      <c r="T995" s="28"/>
      <c r="U995" s="29"/>
      <c r="V995" s="32"/>
      <c r="W995" s="33"/>
    </row>
    <row r="996" spans="2:23" x14ac:dyDescent="0.25">
      <c r="B996" s="25"/>
      <c r="C996" s="80">
        <v>1295715894</v>
      </c>
      <c r="D996" s="83" t="s">
        <v>3283</v>
      </c>
      <c r="E996" s="82">
        <v>4</v>
      </c>
      <c r="F996" s="28"/>
      <c r="G996" s="28"/>
      <c r="H996" s="28"/>
      <c r="I996" s="28" t="s">
        <v>1719</v>
      </c>
      <c r="J996" s="27" t="s">
        <v>69</v>
      </c>
      <c r="K996" s="29">
        <v>7039160005</v>
      </c>
      <c r="L996" s="30"/>
      <c r="M996" s="28"/>
      <c r="N996" s="28"/>
      <c r="O996" s="29"/>
      <c r="P996" s="31"/>
      <c r="Q996" s="28"/>
      <c r="R996" s="28"/>
      <c r="S996" s="28"/>
      <c r="T996" s="28"/>
      <c r="U996" s="29"/>
      <c r="V996" s="32"/>
      <c r="W996" s="33"/>
    </row>
    <row r="997" spans="2:23" x14ac:dyDescent="0.25">
      <c r="B997" s="25"/>
      <c r="C997" s="80">
        <v>1528046158</v>
      </c>
      <c r="D997" s="83" t="s">
        <v>3284</v>
      </c>
      <c r="E997" s="82">
        <v>3</v>
      </c>
      <c r="F997" s="28"/>
      <c r="G997" s="28"/>
      <c r="H997" s="28"/>
      <c r="I997" s="28" t="s">
        <v>1704</v>
      </c>
      <c r="J997" s="27" t="s">
        <v>3285</v>
      </c>
      <c r="K997" s="29">
        <v>7575239755</v>
      </c>
      <c r="L997" s="30"/>
      <c r="M997" s="28"/>
      <c r="N997" s="28"/>
      <c r="O997" s="29"/>
      <c r="P997" s="31"/>
      <c r="Q997" s="28"/>
      <c r="R997" s="28"/>
      <c r="S997" s="28"/>
      <c r="T997" s="28"/>
      <c r="U997" s="29"/>
      <c r="V997" s="32"/>
      <c r="W997" s="33"/>
    </row>
    <row r="998" spans="2:23" x14ac:dyDescent="0.25">
      <c r="B998" s="25"/>
      <c r="C998" s="80">
        <v>1255307906</v>
      </c>
      <c r="D998" s="83" t="s">
        <v>3286</v>
      </c>
      <c r="E998" s="82">
        <v>5</v>
      </c>
      <c r="F998" s="28"/>
      <c r="G998" s="28"/>
      <c r="H998" s="28"/>
      <c r="I998" s="28" t="s">
        <v>1704</v>
      </c>
      <c r="J998" s="27" t="s">
        <v>3287</v>
      </c>
      <c r="K998" s="29">
        <v>7037168700</v>
      </c>
      <c r="L998" s="30"/>
      <c r="M998" s="28"/>
      <c r="N998" s="28"/>
      <c r="O998" s="29"/>
      <c r="P998" s="31"/>
      <c r="Q998" s="28"/>
      <c r="R998" s="28"/>
      <c r="S998" s="28"/>
      <c r="T998" s="28"/>
      <c r="U998" s="29"/>
      <c r="V998" s="32"/>
      <c r="W998" s="33"/>
    </row>
    <row r="999" spans="2:23" x14ac:dyDescent="0.25">
      <c r="B999" s="25"/>
      <c r="C999" s="80">
        <v>1215097829</v>
      </c>
      <c r="D999" s="83" t="s">
        <v>3288</v>
      </c>
      <c r="E999" s="82">
        <v>0</v>
      </c>
      <c r="F999" s="28"/>
      <c r="G999" s="28"/>
      <c r="H999" s="28"/>
      <c r="I999" s="28" t="s">
        <v>1704</v>
      </c>
      <c r="J999" s="27" t="s">
        <v>69</v>
      </c>
      <c r="K999" s="29">
        <v>7037522557</v>
      </c>
      <c r="L999" s="30"/>
      <c r="M999" s="28"/>
      <c r="N999" s="28"/>
      <c r="O999" s="29"/>
      <c r="P999" s="31"/>
      <c r="Q999" s="28"/>
      <c r="R999" s="28"/>
      <c r="S999" s="28"/>
      <c r="T999" s="28"/>
      <c r="U999" s="29"/>
      <c r="V999" s="32"/>
      <c r="W999" s="33"/>
    </row>
    <row r="1000" spans="2:23" x14ac:dyDescent="0.25">
      <c r="B1000" s="25"/>
      <c r="C1000" s="80">
        <v>1083704639</v>
      </c>
      <c r="D1000" s="83" t="s">
        <v>3289</v>
      </c>
      <c r="E1000" s="82">
        <v>2</v>
      </c>
      <c r="F1000" s="28"/>
      <c r="G1000" s="28"/>
      <c r="H1000" s="28"/>
      <c r="I1000" s="28" t="s">
        <v>1737</v>
      </c>
      <c r="J1000" s="27" t="s">
        <v>3290</v>
      </c>
      <c r="K1000" s="29">
        <v>8048284060</v>
      </c>
      <c r="L1000" s="30"/>
      <c r="M1000" s="28"/>
      <c r="N1000" s="28"/>
      <c r="O1000" s="29"/>
      <c r="P1000" s="31"/>
      <c r="Q1000" s="28"/>
      <c r="R1000" s="28"/>
      <c r="S1000" s="28"/>
      <c r="T1000" s="28"/>
      <c r="U1000" s="29"/>
      <c r="V1000" s="32"/>
      <c r="W1000" s="33"/>
    </row>
    <row r="1001" spans="2:23" x14ac:dyDescent="0.25">
      <c r="B1001" s="25"/>
      <c r="C1001" s="80">
        <v>1942370127</v>
      </c>
      <c r="D1001" s="83" t="s">
        <v>3291</v>
      </c>
      <c r="E1001" s="82">
        <v>4</v>
      </c>
      <c r="F1001" s="28"/>
      <c r="G1001" s="28"/>
      <c r="H1001" s="28"/>
      <c r="I1001" s="28" t="s">
        <v>1704</v>
      </c>
      <c r="J1001" s="27" t="s">
        <v>3292</v>
      </c>
      <c r="K1001" s="29">
        <v>7038230333</v>
      </c>
      <c r="L1001" s="30"/>
      <c r="M1001" s="28"/>
      <c r="N1001" s="28"/>
      <c r="O1001" s="29"/>
      <c r="P1001" s="31"/>
      <c r="Q1001" s="28"/>
      <c r="R1001" s="28"/>
      <c r="S1001" s="28"/>
      <c r="T1001" s="28"/>
      <c r="U1001" s="29"/>
      <c r="V1001" s="32"/>
      <c r="W1001" s="33"/>
    </row>
    <row r="1002" spans="2:23" x14ac:dyDescent="0.25">
      <c r="B1002" s="25"/>
      <c r="C1002" s="80">
        <v>1699793372</v>
      </c>
      <c r="D1002" s="83" t="s">
        <v>3293</v>
      </c>
      <c r="E1002" s="82">
        <v>4</v>
      </c>
      <c r="F1002" s="28"/>
      <c r="G1002" s="28"/>
      <c r="H1002" s="28"/>
      <c r="I1002" s="28" t="s">
        <v>1704</v>
      </c>
      <c r="J1002" s="27" t="s">
        <v>3294</v>
      </c>
      <c r="K1002" s="29">
        <v>7037168700</v>
      </c>
      <c r="L1002" s="30"/>
      <c r="M1002" s="28"/>
      <c r="N1002" s="28"/>
      <c r="O1002" s="29"/>
      <c r="P1002" s="31"/>
      <c r="Q1002" s="28"/>
      <c r="R1002" s="28"/>
      <c r="S1002" s="28"/>
      <c r="T1002" s="28"/>
      <c r="U1002" s="29"/>
      <c r="V1002" s="32"/>
      <c r="W1002" s="33"/>
    </row>
    <row r="1003" spans="2:23" x14ac:dyDescent="0.25">
      <c r="B1003" s="25"/>
      <c r="C1003" s="80">
        <v>1073622742</v>
      </c>
      <c r="D1003" s="83" t="s">
        <v>3295</v>
      </c>
      <c r="E1003" s="82">
        <v>5</v>
      </c>
      <c r="F1003" s="28"/>
      <c r="G1003" s="28"/>
      <c r="H1003" s="28"/>
      <c r="I1003" s="28" t="s">
        <v>1719</v>
      </c>
      <c r="J1003" s="27" t="s">
        <v>3296</v>
      </c>
      <c r="K1003" s="29">
        <v>7033783508</v>
      </c>
      <c r="L1003" s="30"/>
      <c r="M1003" s="28"/>
      <c r="N1003" s="28"/>
      <c r="O1003" s="29"/>
      <c r="P1003" s="31"/>
      <c r="Q1003" s="28"/>
      <c r="R1003" s="28"/>
      <c r="S1003" s="28"/>
      <c r="T1003" s="28"/>
      <c r="U1003" s="29"/>
      <c r="V1003" s="32"/>
      <c r="W1003" s="33"/>
    </row>
    <row r="1004" spans="2:23" x14ac:dyDescent="0.25">
      <c r="B1004" s="25"/>
      <c r="C1004" s="80">
        <v>1215957899</v>
      </c>
      <c r="D1004" s="83" t="s">
        <v>2071</v>
      </c>
      <c r="E1004" s="82">
        <v>4</v>
      </c>
      <c r="F1004" s="28"/>
      <c r="G1004" s="28"/>
      <c r="H1004" s="28"/>
      <c r="I1004" s="28" t="s">
        <v>1719</v>
      </c>
      <c r="J1004" s="27" t="s">
        <v>3297</v>
      </c>
      <c r="K1004" s="29">
        <v>7032081998</v>
      </c>
      <c r="L1004" s="30"/>
      <c r="M1004" s="28"/>
      <c r="N1004" s="28"/>
      <c r="O1004" s="29"/>
      <c r="P1004" s="31"/>
      <c r="Q1004" s="28"/>
      <c r="R1004" s="28"/>
      <c r="S1004" s="28"/>
      <c r="T1004" s="28"/>
      <c r="U1004" s="29"/>
      <c r="V1004" s="32"/>
      <c r="W1004" s="33"/>
    </row>
    <row r="1005" spans="2:23" x14ac:dyDescent="0.25">
      <c r="B1005" s="25"/>
      <c r="C1005" s="80">
        <v>1710088299</v>
      </c>
      <c r="D1005" s="83" t="s">
        <v>3298</v>
      </c>
      <c r="E1005" s="82">
        <v>2</v>
      </c>
      <c r="F1005" s="28"/>
      <c r="G1005" s="28"/>
      <c r="H1005" s="28"/>
      <c r="I1005" s="28" t="s">
        <v>1704</v>
      </c>
      <c r="J1005" s="27" t="s">
        <v>3299</v>
      </c>
      <c r="K1005" s="29">
        <v>7032633393</v>
      </c>
      <c r="L1005" s="30"/>
      <c r="M1005" s="28"/>
      <c r="N1005" s="28"/>
      <c r="O1005" s="29"/>
      <c r="P1005" s="31"/>
      <c r="Q1005" s="28"/>
      <c r="R1005" s="28"/>
      <c r="S1005" s="28"/>
      <c r="T1005" s="28"/>
      <c r="U1005" s="29"/>
      <c r="V1005" s="32"/>
      <c r="W1005" s="33"/>
    </row>
    <row r="1006" spans="2:23" x14ac:dyDescent="0.25">
      <c r="B1006" s="25"/>
      <c r="C1006" s="80">
        <v>1467563080</v>
      </c>
      <c r="D1006" s="83" t="s">
        <v>3300</v>
      </c>
      <c r="E1006" s="82">
        <v>8</v>
      </c>
      <c r="F1006" s="28"/>
      <c r="G1006" s="28"/>
      <c r="H1006" s="28"/>
      <c r="I1006" s="28" t="s">
        <v>1769</v>
      </c>
      <c r="J1006" s="27" t="s">
        <v>3301</v>
      </c>
      <c r="K1006" s="29">
        <v>7037764298</v>
      </c>
      <c r="L1006" s="30"/>
      <c r="M1006" s="28"/>
      <c r="N1006" s="28"/>
      <c r="O1006" s="29"/>
      <c r="P1006" s="31"/>
      <c r="Q1006" s="28"/>
      <c r="R1006" s="28"/>
      <c r="S1006" s="28"/>
      <c r="T1006" s="28"/>
      <c r="U1006" s="29"/>
      <c r="V1006" s="32"/>
      <c r="W1006" s="33"/>
    </row>
    <row r="1007" spans="2:23" x14ac:dyDescent="0.25">
      <c r="B1007" s="25"/>
      <c r="C1007" s="80">
        <v>1104937358</v>
      </c>
      <c r="D1007" s="83" t="s">
        <v>3302</v>
      </c>
      <c r="E1007" s="82">
        <v>3</v>
      </c>
      <c r="F1007" s="28"/>
      <c r="G1007" s="28"/>
      <c r="H1007" s="28"/>
      <c r="I1007" s="28" t="s">
        <v>1719</v>
      </c>
      <c r="J1007" s="27" t="s">
        <v>3303</v>
      </c>
      <c r="K1007" s="29">
        <v>7032372488</v>
      </c>
      <c r="L1007" s="30"/>
      <c r="M1007" s="28"/>
      <c r="N1007" s="28"/>
      <c r="O1007" s="29"/>
      <c r="P1007" s="31"/>
      <c r="Q1007" s="28"/>
      <c r="R1007" s="28"/>
      <c r="S1007" s="28"/>
      <c r="T1007" s="28"/>
      <c r="U1007" s="29"/>
      <c r="V1007" s="32"/>
      <c r="W1007" s="33"/>
    </row>
    <row r="1008" spans="2:23" x14ac:dyDescent="0.25">
      <c r="B1008" s="25"/>
      <c r="C1008" s="80">
        <v>1023036027</v>
      </c>
      <c r="D1008" s="83" t="s">
        <v>3304</v>
      </c>
      <c r="E1008" s="82">
        <v>3</v>
      </c>
      <c r="F1008" s="28"/>
      <c r="G1008" s="28"/>
      <c r="H1008" s="28"/>
      <c r="I1008" s="28" t="s">
        <v>3305</v>
      </c>
      <c r="J1008" s="27" t="s">
        <v>69</v>
      </c>
      <c r="K1008" s="29">
        <v>7035054906</v>
      </c>
      <c r="L1008" s="30"/>
      <c r="M1008" s="28"/>
      <c r="N1008" s="28"/>
      <c r="O1008" s="29"/>
      <c r="P1008" s="31"/>
      <c r="Q1008" s="28"/>
      <c r="R1008" s="28"/>
      <c r="S1008" s="28"/>
      <c r="T1008" s="28"/>
      <c r="U1008" s="29"/>
      <c r="V1008" s="32"/>
      <c r="W1008" s="33"/>
    </row>
    <row r="1009" spans="2:23" x14ac:dyDescent="0.25">
      <c r="B1009" s="25"/>
      <c r="C1009" s="80">
        <v>1922157999</v>
      </c>
      <c r="D1009" s="83" t="s">
        <v>2113</v>
      </c>
      <c r="E1009" s="82">
        <v>1</v>
      </c>
      <c r="F1009" s="28"/>
      <c r="G1009" s="28"/>
      <c r="H1009" s="28"/>
      <c r="I1009" s="28" t="s">
        <v>1704</v>
      </c>
      <c r="J1009" s="27" t="s">
        <v>69</v>
      </c>
      <c r="K1009" s="29">
        <v>5404080800</v>
      </c>
      <c r="L1009" s="30"/>
      <c r="M1009" s="28"/>
      <c r="N1009" s="28"/>
      <c r="O1009" s="29"/>
      <c r="P1009" s="31"/>
      <c r="Q1009" s="28"/>
      <c r="R1009" s="28"/>
      <c r="S1009" s="28"/>
      <c r="T1009" s="28"/>
      <c r="U1009" s="29"/>
      <c r="V1009" s="32"/>
      <c r="W1009" s="33"/>
    </row>
    <row r="1010" spans="2:23" x14ac:dyDescent="0.25">
      <c r="B1010" s="25"/>
      <c r="C1010" s="80">
        <v>1871015628</v>
      </c>
      <c r="D1010" s="83" t="s">
        <v>3306</v>
      </c>
      <c r="E1010" s="82">
        <v>4</v>
      </c>
      <c r="F1010" s="28"/>
      <c r="G1010" s="28"/>
      <c r="H1010" s="28"/>
      <c r="I1010" s="28" t="s">
        <v>1716</v>
      </c>
      <c r="J1010" s="27" t="s">
        <v>69</v>
      </c>
      <c r="K1010" s="29">
        <v>8045698246</v>
      </c>
      <c r="L1010" s="30"/>
      <c r="M1010" s="28"/>
      <c r="N1010" s="28"/>
      <c r="O1010" s="29"/>
      <c r="P1010" s="31"/>
      <c r="Q1010" s="28"/>
      <c r="R1010" s="28"/>
      <c r="S1010" s="28"/>
      <c r="T1010" s="28"/>
      <c r="U1010" s="29"/>
      <c r="V1010" s="32"/>
      <c r="W1010" s="33"/>
    </row>
    <row r="1011" spans="2:23" x14ac:dyDescent="0.25">
      <c r="B1011" s="25"/>
      <c r="C1011" s="80">
        <v>1801320957</v>
      </c>
      <c r="D1011" s="83" t="s">
        <v>3307</v>
      </c>
      <c r="E1011" s="82">
        <v>0</v>
      </c>
      <c r="F1011" s="28"/>
      <c r="G1011" s="28"/>
      <c r="H1011" s="28"/>
      <c r="I1011" s="28" t="s">
        <v>1704</v>
      </c>
      <c r="J1011" s="27" t="s">
        <v>69</v>
      </c>
      <c r="K1011" s="29">
        <v>2027413000</v>
      </c>
      <c r="L1011" s="30"/>
      <c r="M1011" s="28"/>
      <c r="N1011" s="28"/>
      <c r="O1011" s="29"/>
      <c r="P1011" s="31"/>
      <c r="Q1011" s="28"/>
      <c r="R1011" s="28"/>
      <c r="S1011" s="28"/>
      <c r="T1011" s="28"/>
      <c r="U1011" s="29"/>
      <c r="V1011" s="32"/>
      <c r="W1011" s="33"/>
    </row>
    <row r="1012" spans="2:23" x14ac:dyDescent="0.25">
      <c r="B1012" s="25"/>
      <c r="C1012" s="80">
        <v>1457450280</v>
      </c>
      <c r="D1012" s="83" t="s">
        <v>3308</v>
      </c>
      <c r="E1012" s="82">
        <v>4</v>
      </c>
      <c r="F1012" s="28"/>
      <c r="G1012" s="28"/>
      <c r="H1012" s="28"/>
      <c r="I1012" s="28" t="s">
        <v>1704</v>
      </c>
      <c r="J1012" s="27" t="s">
        <v>3309</v>
      </c>
      <c r="K1012" s="29">
        <v>7035284209</v>
      </c>
      <c r="L1012" s="30"/>
      <c r="M1012" s="28"/>
      <c r="N1012" s="28"/>
      <c r="O1012" s="29"/>
      <c r="P1012" s="31"/>
      <c r="Q1012" s="28"/>
      <c r="R1012" s="28"/>
      <c r="S1012" s="28"/>
      <c r="T1012" s="28"/>
      <c r="U1012" s="29"/>
      <c r="V1012" s="32"/>
      <c r="W1012" s="33"/>
    </row>
    <row r="1013" spans="2:23" x14ac:dyDescent="0.25">
      <c r="B1013" s="25"/>
      <c r="C1013" s="80">
        <v>1871503599</v>
      </c>
      <c r="D1013" s="83" t="s">
        <v>3310</v>
      </c>
      <c r="E1013" s="82">
        <v>4</v>
      </c>
      <c r="F1013" s="28"/>
      <c r="G1013" s="28"/>
      <c r="H1013" s="28"/>
      <c r="I1013" s="28" t="s">
        <v>1704</v>
      </c>
      <c r="J1013" s="27" t="s">
        <v>69</v>
      </c>
      <c r="K1013" s="29">
        <v>7037662651</v>
      </c>
      <c r="L1013" s="30"/>
      <c r="M1013" s="28"/>
      <c r="N1013" s="28"/>
      <c r="O1013" s="29"/>
      <c r="P1013" s="31"/>
      <c r="Q1013" s="28"/>
      <c r="R1013" s="28"/>
      <c r="S1013" s="28"/>
      <c r="T1013" s="28"/>
      <c r="U1013" s="29"/>
      <c r="V1013" s="32"/>
      <c r="W1013" s="33"/>
    </row>
    <row r="1014" spans="2:23" x14ac:dyDescent="0.25">
      <c r="B1014" s="25"/>
      <c r="C1014" s="80">
        <v>1770702011</v>
      </c>
      <c r="D1014" s="83" t="s">
        <v>3311</v>
      </c>
      <c r="E1014" s="82">
        <v>1</v>
      </c>
      <c r="F1014" s="28"/>
      <c r="G1014" s="28"/>
      <c r="H1014" s="28"/>
      <c r="I1014" s="28" t="s">
        <v>1704</v>
      </c>
      <c r="J1014" s="27" t="s">
        <v>3312</v>
      </c>
      <c r="K1014" s="29">
        <v>7037168396</v>
      </c>
      <c r="L1014" s="30"/>
      <c r="M1014" s="28"/>
      <c r="N1014" s="28"/>
      <c r="O1014" s="29"/>
      <c r="P1014" s="31"/>
      <c r="Q1014" s="28"/>
      <c r="R1014" s="28"/>
      <c r="S1014" s="28"/>
      <c r="T1014" s="28"/>
      <c r="U1014" s="29"/>
      <c r="V1014" s="32"/>
      <c r="W1014" s="33"/>
    </row>
    <row r="1015" spans="2:23" x14ac:dyDescent="0.25">
      <c r="B1015" s="25"/>
      <c r="C1015" s="80">
        <v>1962610022</v>
      </c>
      <c r="D1015" s="83" t="s">
        <v>3313</v>
      </c>
      <c r="E1015" s="82">
        <v>5</v>
      </c>
      <c r="F1015" s="28"/>
      <c r="G1015" s="28"/>
      <c r="H1015" s="28"/>
      <c r="I1015" s="28" t="s">
        <v>1737</v>
      </c>
      <c r="J1015" s="27" t="s">
        <v>3314</v>
      </c>
      <c r="K1015" s="29">
        <v>4349248604</v>
      </c>
      <c r="L1015" s="30"/>
      <c r="M1015" s="28"/>
      <c r="N1015" s="28"/>
      <c r="O1015" s="29"/>
      <c r="P1015" s="31"/>
      <c r="Q1015" s="28"/>
      <c r="R1015" s="28"/>
      <c r="S1015" s="28"/>
      <c r="T1015" s="28"/>
      <c r="U1015" s="29"/>
      <c r="V1015" s="32"/>
      <c r="W1015" s="33"/>
    </row>
    <row r="1016" spans="2:23" x14ac:dyDescent="0.25">
      <c r="B1016" s="25"/>
      <c r="C1016" s="80">
        <v>1558673350</v>
      </c>
      <c r="D1016" s="83" t="s">
        <v>3315</v>
      </c>
      <c r="E1016" s="82">
        <v>3</v>
      </c>
      <c r="F1016" s="28"/>
      <c r="G1016" s="28"/>
      <c r="H1016" s="28"/>
      <c r="I1016" s="28" t="s">
        <v>1769</v>
      </c>
      <c r="J1016" s="27" t="s">
        <v>3316</v>
      </c>
      <c r="K1016" s="29">
        <v>7034974222</v>
      </c>
      <c r="L1016" s="30"/>
      <c r="M1016" s="28"/>
      <c r="N1016" s="28"/>
      <c r="O1016" s="29"/>
      <c r="P1016" s="31"/>
      <c r="Q1016" s="28"/>
      <c r="R1016" s="28"/>
      <c r="S1016" s="28"/>
      <c r="T1016" s="28"/>
      <c r="U1016" s="29"/>
      <c r="V1016" s="32"/>
      <c r="W1016" s="33"/>
    </row>
    <row r="1017" spans="2:23" x14ac:dyDescent="0.25">
      <c r="B1017" s="25"/>
      <c r="C1017" s="80">
        <v>1053498766</v>
      </c>
      <c r="D1017" s="83" t="s">
        <v>3317</v>
      </c>
      <c r="E1017" s="82">
        <v>4</v>
      </c>
      <c r="F1017" s="28"/>
      <c r="G1017" s="28"/>
      <c r="H1017" s="28"/>
      <c r="I1017" s="28" t="s">
        <v>1719</v>
      </c>
      <c r="J1017" s="27" t="s">
        <v>3318</v>
      </c>
      <c r="K1017" s="29">
        <v>7406226474</v>
      </c>
      <c r="L1017" s="30"/>
      <c r="M1017" s="28"/>
      <c r="N1017" s="28"/>
      <c r="O1017" s="29"/>
      <c r="P1017" s="31"/>
      <c r="Q1017" s="28"/>
      <c r="R1017" s="28"/>
      <c r="S1017" s="28"/>
      <c r="T1017" s="28"/>
      <c r="U1017" s="29"/>
      <c r="V1017" s="32"/>
      <c r="W1017" s="33"/>
    </row>
    <row r="1018" spans="2:23" x14ac:dyDescent="0.25">
      <c r="B1018" s="25"/>
      <c r="C1018" s="80">
        <v>1932174687</v>
      </c>
      <c r="D1018" s="83" t="s">
        <v>3319</v>
      </c>
      <c r="E1018" s="82">
        <v>4</v>
      </c>
      <c r="F1018" s="28"/>
      <c r="G1018" s="28"/>
      <c r="H1018" s="28"/>
      <c r="I1018" s="28" t="s">
        <v>1704</v>
      </c>
      <c r="J1018" s="27" t="s">
        <v>69</v>
      </c>
      <c r="K1018" s="29">
        <v>7574660165</v>
      </c>
      <c r="L1018" s="30"/>
      <c r="M1018" s="28"/>
      <c r="N1018" s="28"/>
      <c r="O1018" s="29"/>
      <c r="P1018" s="31"/>
      <c r="Q1018" s="28"/>
      <c r="R1018" s="28"/>
      <c r="S1018" s="28"/>
      <c r="T1018" s="28"/>
      <c r="U1018" s="29"/>
      <c r="V1018" s="32"/>
      <c r="W1018" s="33"/>
    </row>
    <row r="1019" spans="2:23" x14ac:dyDescent="0.25">
      <c r="B1019" s="25"/>
      <c r="C1019" s="80">
        <v>1750346870</v>
      </c>
      <c r="D1019" s="83" t="s">
        <v>3320</v>
      </c>
      <c r="E1019" s="82">
        <v>7</v>
      </c>
      <c r="F1019" s="28"/>
      <c r="G1019" s="28"/>
      <c r="H1019" s="28"/>
      <c r="I1019" s="28" t="s">
        <v>1719</v>
      </c>
      <c r="J1019" s="27" t="s">
        <v>3321</v>
      </c>
      <c r="K1019" s="29">
        <v>7036423220</v>
      </c>
      <c r="L1019" s="30"/>
      <c r="M1019" s="28"/>
      <c r="N1019" s="28"/>
      <c r="O1019" s="29"/>
      <c r="P1019" s="31"/>
      <c r="Q1019" s="28"/>
      <c r="R1019" s="28"/>
      <c r="S1019" s="28"/>
      <c r="T1019" s="28"/>
      <c r="U1019" s="29"/>
      <c r="V1019" s="32"/>
      <c r="W1019" s="33"/>
    </row>
    <row r="1020" spans="2:23" x14ac:dyDescent="0.25">
      <c r="B1020" s="25"/>
      <c r="C1020" s="80">
        <v>1699723213</v>
      </c>
      <c r="D1020" s="83" t="s">
        <v>3322</v>
      </c>
      <c r="E1020" s="82">
        <v>5</v>
      </c>
      <c r="F1020" s="28"/>
      <c r="G1020" s="28"/>
      <c r="H1020" s="28"/>
      <c r="I1020" s="28" t="s">
        <v>1704</v>
      </c>
      <c r="J1020" s="27" t="s">
        <v>3323</v>
      </c>
      <c r="K1020" s="29">
        <v>7039566831</v>
      </c>
      <c r="L1020" s="30"/>
      <c r="M1020" s="28"/>
      <c r="N1020" s="28"/>
      <c r="O1020" s="29"/>
      <c r="P1020" s="31"/>
      <c r="Q1020" s="28"/>
      <c r="R1020" s="28"/>
      <c r="S1020" s="28"/>
      <c r="T1020" s="28"/>
      <c r="U1020" s="29"/>
      <c r="V1020" s="32"/>
      <c r="W1020" s="33"/>
    </row>
    <row r="1021" spans="2:23" x14ac:dyDescent="0.25">
      <c r="B1021" s="25"/>
      <c r="C1021" s="80">
        <v>1861488637</v>
      </c>
      <c r="D1021" s="83" t="s">
        <v>3324</v>
      </c>
      <c r="E1021" s="82">
        <v>3</v>
      </c>
      <c r="F1021" s="28"/>
      <c r="G1021" s="28"/>
      <c r="H1021" s="28"/>
      <c r="I1021" s="28" t="s">
        <v>1704</v>
      </c>
      <c r="J1021" s="27" t="s">
        <v>3325</v>
      </c>
      <c r="K1021" s="29">
        <v>7035800181</v>
      </c>
      <c r="L1021" s="30"/>
      <c r="M1021" s="28"/>
      <c r="N1021" s="28"/>
      <c r="O1021" s="29"/>
      <c r="P1021" s="31"/>
      <c r="Q1021" s="28"/>
      <c r="R1021" s="28"/>
      <c r="S1021" s="28"/>
      <c r="T1021" s="28"/>
      <c r="U1021" s="29"/>
      <c r="V1021" s="32"/>
      <c r="W1021" s="33"/>
    </row>
    <row r="1022" spans="2:23" x14ac:dyDescent="0.25">
      <c r="B1022" s="25"/>
      <c r="C1022" s="80">
        <v>1518951557</v>
      </c>
      <c r="D1022" s="83" t="s">
        <v>3326</v>
      </c>
      <c r="E1022" s="82">
        <v>7</v>
      </c>
      <c r="F1022" s="28"/>
      <c r="G1022" s="28"/>
      <c r="H1022" s="28"/>
      <c r="I1022" s="28" t="s">
        <v>1719</v>
      </c>
      <c r="J1022" s="27" t="s">
        <v>3327</v>
      </c>
      <c r="K1022" s="29">
        <v>7036911136</v>
      </c>
      <c r="L1022" s="30"/>
      <c r="M1022" s="28"/>
      <c r="N1022" s="28"/>
      <c r="O1022" s="29"/>
      <c r="P1022" s="31"/>
      <c r="Q1022" s="28"/>
      <c r="R1022" s="28"/>
      <c r="S1022" s="28"/>
      <c r="T1022" s="28"/>
      <c r="U1022" s="29"/>
      <c r="V1022" s="32"/>
      <c r="W1022" s="33"/>
    </row>
    <row r="1023" spans="2:23" x14ac:dyDescent="0.25">
      <c r="B1023" s="25"/>
      <c r="C1023" s="80">
        <v>1346251196</v>
      </c>
      <c r="D1023" s="83" t="s">
        <v>3328</v>
      </c>
      <c r="E1023" s="82">
        <v>5</v>
      </c>
      <c r="F1023" s="28"/>
      <c r="G1023" s="28"/>
      <c r="H1023" s="28"/>
      <c r="I1023" s="28" t="s">
        <v>1704</v>
      </c>
      <c r="J1023" s="27" t="s">
        <v>3329</v>
      </c>
      <c r="K1023" s="29">
        <v>7036420900</v>
      </c>
      <c r="L1023" s="30"/>
      <c r="M1023" s="28"/>
      <c r="N1023" s="28"/>
      <c r="O1023" s="29"/>
      <c r="P1023" s="31"/>
      <c r="Q1023" s="28"/>
      <c r="R1023" s="28"/>
      <c r="S1023" s="28"/>
      <c r="T1023" s="28"/>
      <c r="U1023" s="29"/>
      <c r="V1023" s="32"/>
      <c r="W1023" s="33"/>
    </row>
    <row r="1024" spans="2:23" x14ac:dyDescent="0.25">
      <c r="B1024" s="25"/>
      <c r="C1024" s="80">
        <v>1891886909</v>
      </c>
      <c r="D1024" s="83" t="s">
        <v>3330</v>
      </c>
      <c r="E1024" s="82">
        <v>5</v>
      </c>
      <c r="F1024" s="28"/>
      <c r="G1024" s="28"/>
      <c r="H1024" s="28"/>
      <c r="I1024" s="28" t="s">
        <v>1719</v>
      </c>
      <c r="J1024" s="27" t="s">
        <v>3331</v>
      </c>
      <c r="K1024" s="29">
        <v>7036426633</v>
      </c>
      <c r="L1024" s="30"/>
      <c r="M1024" s="28"/>
      <c r="N1024" s="28"/>
      <c r="O1024" s="29"/>
      <c r="P1024" s="31"/>
      <c r="Q1024" s="28"/>
      <c r="R1024" s="28"/>
      <c r="S1024" s="28"/>
      <c r="T1024" s="28"/>
      <c r="U1024" s="29"/>
      <c r="V1024" s="32"/>
      <c r="W1024" s="33"/>
    </row>
    <row r="1025" spans="2:23" x14ac:dyDescent="0.25">
      <c r="B1025" s="25"/>
      <c r="C1025" s="80">
        <v>1255311189</v>
      </c>
      <c r="D1025" s="83" t="s">
        <v>3332</v>
      </c>
      <c r="E1025" s="82">
        <v>2</v>
      </c>
      <c r="F1025" s="28"/>
      <c r="G1025" s="28"/>
      <c r="H1025" s="28"/>
      <c r="I1025" s="28" t="s">
        <v>1704</v>
      </c>
      <c r="J1025" s="27" t="s">
        <v>3333</v>
      </c>
      <c r="K1025" s="29">
        <v>7039566831</v>
      </c>
      <c r="L1025" s="30"/>
      <c r="M1025" s="28"/>
      <c r="N1025" s="28"/>
      <c r="O1025" s="29"/>
      <c r="P1025" s="31"/>
      <c r="Q1025" s="28"/>
      <c r="R1025" s="28"/>
      <c r="S1025" s="28"/>
      <c r="T1025" s="28"/>
      <c r="U1025" s="29"/>
      <c r="V1025" s="32"/>
      <c r="W1025" s="33"/>
    </row>
    <row r="1026" spans="2:23" x14ac:dyDescent="0.25">
      <c r="B1026" s="25"/>
      <c r="C1026" s="80">
        <v>1104826429</v>
      </c>
      <c r="D1026" s="83" t="s">
        <v>3334</v>
      </c>
      <c r="E1026" s="82">
        <v>3</v>
      </c>
      <c r="F1026" s="28"/>
      <c r="G1026" s="28"/>
      <c r="H1026" s="28"/>
      <c r="I1026" s="28" t="s">
        <v>1704</v>
      </c>
      <c r="J1026" s="27" t="s">
        <v>3335</v>
      </c>
      <c r="K1026" s="29">
        <v>7036425990</v>
      </c>
      <c r="L1026" s="30"/>
      <c r="M1026" s="28"/>
      <c r="N1026" s="28"/>
      <c r="O1026" s="29"/>
      <c r="P1026" s="31"/>
      <c r="Q1026" s="28"/>
      <c r="R1026" s="28"/>
      <c r="S1026" s="28"/>
      <c r="T1026" s="28"/>
      <c r="U1026" s="29"/>
      <c r="V1026" s="32"/>
      <c r="W1026" s="33"/>
    </row>
    <row r="1027" spans="2:23" x14ac:dyDescent="0.25">
      <c r="B1027" s="25"/>
      <c r="C1027" s="80">
        <v>1811081128</v>
      </c>
      <c r="D1027" s="83" t="s">
        <v>3336</v>
      </c>
      <c r="E1027" s="82">
        <v>5</v>
      </c>
      <c r="F1027" s="28"/>
      <c r="G1027" s="28"/>
      <c r="H1027" s="28"/>
      <c r="I1027" s="28" t="s">
        <v>1737</v>
      </c>
      <c r="J1027" s="27" t="s">
        <v>3337</v>
      </c>
      <c r="K1027" s="29">
        <v>8284060804</v>
      </c>
      <c r="L1027" s="30"/>
      <c r="M1027" s="28"/>
      <c r="N1027" s="28"/>
      <c r="O1027" s="29"/>
      <c r="P1027" s="31"/>
      <c r="Q1027" s="28"/>
      <c r="R1027" s="28"/>
      <c r="S1027" s="28"/>
      <c r="T1027" s="28"/>
      <c r="U1027" s="29"/>
      <c r="V1027" s="32"/>
      <c r="W1027" s="33"/>
    </row>
    <row r="1028" spans="2:23" x14ac:dyDescent="0.25">
      <c r="B1028" s="25"/>
      <c r="C1028" s="80">
        <v>1336178516</v>
      </c>
      <c r="D1028" s="83" t="s">
        <v>3338</v>
      </c>
      <c r="E1028" s="82">
        <v>1</v>
      </c>
      <c r="F1028" s="28"/>
      <c r="G1028" s="28"/>
      <c r="H1028" s="28"/>
      <c r="I1028" s="28" t="s">
        <v>1716</v>
      </c>
      <c r="J1028" s="27" t="s">
        <v>3339</v>
      </c>
      <c r="K1028" s="29">
        <v>7035914100</v>
      </c>
      <c r="L1028" s="30"/>
      <c r="M1028" s="28"/>
      <c r="N1028" s="28"/>
      <c r="O1028" s="29"/>
      <c r="P1028" s="31"/>
      <c r="Q1028" s="28"/>
      <c r="R1028" s="28"/>
      <c r="S1028" s="28"/>
      <c r="T1028" s="28"/>
      <c r="U1028" s="29"/>
      <c r="V1028" s="32"/>
      <c r="W1028" s="33"/>
    </row>
    <row r="1029" spans="2:23" x14ac:dyDescent="0.25">
      <c r="B1029" s="25"/>
      <c r="C1029" s="80">
        <v>1073579876</v>
      </c>
      <c r="D1029" s="83" t="s">
        <v>3340</v>
      </c>
      <c r="E1029" s="82">
        <v>4</v>
      </c>
      <c r="F1029" s="28"/>
      <c r="G1029" s="28"/>
      <c r="H1029" s="28"/>
      <c r="I1029" s="28" t="s">
        <v>1704</v>
      </c>
      <c r="J1029" s="27" t="s">
        <v>3341</v>
      </c>
      <c r="K1029" s="29">
        <v>7037662650</v>
      </c>
      <c r="L1029" s="30"/>
      <c r="M1029" s="28"/>
      <c r="N1029" s="28"/>
      <c r="O1029" s="29"/>
      <c r="P1029" s="31"/>
      <c r="Q1029" s="28"/>
      <c r="R1029" s="28"/>
      <c r="S1029" s="28"/>
      <c r="T1029" s="28"/>
      <c r="U1029" s="29"/>
      <c r="V1029" s="32"/>
      <c r="W1029" s="33"/>
    </row>
    <row r="1030" spans="2:23" x14ac:dyDescent="0.25">
      <c r="B1030" s="25"/>
      <c r="C1030" s="80">
        <v>1437231289</v>
      </c>
      <c r="D1030" s="83" t="s">
        <v>3342</v>
      </c>
      <c r="E1030" s="82">
        <v>5</v>
      </c>
      <c r="F1030" s="28"/>
      <c r="G1030" s="28"/>
      <c r="H1030" s="28"/>
      <c r="I1030" s="28" t="s">
        <v>1704</v>
      </c>
      <c r="J1030" s="27" t="s">
        <v>3343</v>
      </c>
      <c r="K1030" s="29">
        <v>7035220751</v>
      </c>
      <c r="L1030" s="30"/>
      <c r="M1030" s="28"/>
      <c r="N1030" s="28"/>
      <c r="O1030" s="29"/>
      <c r="P1030" s="31"/>
      <c r="Q1030" s="28"/>
      <c r="R1030" s="28"/>
      <c r="S1030" s="28"/>
      <c r="T1030" s="28"/>
      <c r="U1030" s="29"/>
      <c r="V1030" s="32"/>
      <c r="W1030" s="33"/>
    </row>
    <row r="1031" spans="2:23" x14ac:dyDescent="0.25">
      <c r="B1031" s="25"/>
      <c r="C1031" s="80">
        <v>1396814919</v>
      </c>
      <c r="D1031" s="83" t="s">
        <v>3344</v>
      </c>
      <c r="E1031" s="82">
        <v>4</v>
      </c>
      <c r="F1031" s="28"/>
      <c r="G1031" s="28"/>
      <c r="H1031" s="28"/>
      <c r="I1031" s="28" t="s">
        <v>1737</v>
      </c>
      <c r="J1031" s="27" t="s">
        <v>3345</v>
      </c>
      <c r="K1031" s="29">
        <v>4342433090</v>
      </c>
      <c r="L1031" s="30"/>
      <c r="M1031" s="28"/>
      <c r="N1031" s="28"/>
      <c r="O1031" s="29"/>
      <c r="P1031" s="31"/>
      <c r="Q1031" s="28"/>
      <c r="R1031" s="28"/>
      <c r="S1031" s="28"/>
      <c r="T1031" s="28"/>
      <c r="U1031" s="29"/>
      <c r="V1031" s="32"/>
      <c r="W1031" s="33"/>
    </row>
    <row r="1032" spans="2:23" x14ac:dyDescent="0.25">
      <c r="B1032" s="25"/>
      <c r="C1032" s="80">
        <v>1639167661</v>
      </c>
      <c r="D1032" s="83" t="s">
        <v>3346</v>
      </c>
      <c r="E1032" s="82">
        <v>4</v>
      </c>
      <c r="F1032" s="28"/>
      <c r="G1032" s="28"/>
      <c r="H1032" s="28"/>
      <c r="I1032" s="28" t="s">
        <v>1704</v>
      </c>
      <c r="J1032" s="27" t="s">
        <v>3347</v>
      </c>
      <c r="K1032" s="29">
        <v>7034974222</v>
      </c>
      <c r="L1032" s="30"/>
      <c r="M1032" s="28"/>
      <c r="N1032" s="28"/>
      <c r="O1032" s="29"/>
      <c r="P1032" s="31"/>
      <c r="Q1032" s="28"/>
      <c r="R1032" s="28"/>
      <c r="S1032" s="28"/>
      <c r="T1032" s="28"/>
      <c r="U1032" s="29"/>
      <c r="V1032" s="32"/>
      <c r="W1032" s="33"/>
    </row>
    <row r="1033" spans="2:23" x14ac:dyDescent="0.25">
      <c r="B1033" s="25"/>
      <c r="C1033" s="80">
        <v>1003802380</v>
      </c>
      <c r="D1033" s="83" t="s">
        <v>3348</v>
      </c>
      <c r="E1033" s="82">
        <v>5</v>
      </c>
      <c r="F1033" s="28"/>
      <c r="G1033" s="28"/>
      <c r="H1033" s="28"/>
      <c r="I1033" s="28" t="s">
        <v>1704</v>
      </c>
      <c r="J1033" s="27" t="s">
        <v>3349</v>
      </c>
      <c r="K1033" s="29">
        <v>5406599359</v>
      </c>
      <c r="L1033" s="30"/>
      <c r="M1033" s="28"/>
      <c r="N1033" s="28"/>
      <c r="O1033" s="29"/>
      <c r="P1033" s="31"/>
      <c r="Q1033" s="28"/>
      <c r="R1033" s="28"/>
      <c r="S1033" s="28"/>
      <c r="T1033" s="28"/>
      <c r="U1033" s="29"/>
      <c r="V1033" s="32"/>
      <c r="W1033" s="33"/>
    </row>
    <row r="1034" spans="2:23" x14ac:dyDescent="0.25">
      <c r="B1034" s="25"/>
      <c r="C1034" s="80">
        <v>1740594928</v>
      </c>
      <c r="D1034" s="83" t="s">
        <v>3350</v>
      </c>
      <c r="E1034" s="82">
        <v>10</v>
      </c>
      <c r="F1034" s="28"/>
      <c r="G1034" s="28"/>
      <c r="H1034" s="28"/>
      <c r="I1034" s="28" t="s">
        <v>1769</v>
      </c>
      <c r="J1034" s="27" t="s">
        <v>3351</v>
      </c>
      <c r="K1034" s="29">
        <v>7036989254</v>
      </c>
      <c r="L1034" s="30"/>
      <c r="M1034" s="28"/>
      <c r="N1034" s="28"/>
      <c r="O1034" s="29"/>
      <c r="P1034" s="31"/>
      <c r="Q1034" s="28"/>
      <c r="R1034" s="28"/>
      <c r="S1034" s="28"/>
      <c r="T1034" s="28"/>
      <c r="U1034" s="29"/>
      <c r="V1034" s="32"/>
      <c r="W1034" s="33"/>
    </row>
    <row r="1035" spans="2:23" x14ac:dyDescent="0.25">
      <c r="B1035" s="25"/>
      <c r="C1035" s="80">
        <v>1144291097</v>
      </c>
      <c r="D1035" s="83" t="s">
        <v>3352</v>
      </c>
      <c r="E1035" s="82">
        <v>6</v>
      </c>
      <c r="F1035" s="28"/>
      <c r="G1035" s="28"/>
      <c r="H1035" s="28"/>
      <c r="I1035" s="28" t="s">
        <v>2084</v>
      </c>
      <c r="J1035" s="27" t="s">
        <v>3353</v>
      </c>
      <c r="K1035" s="29">
        <v>7037764001</v>
      </c>
      <c r="L1035" s="30"/>
      <c r="M1035" s="28"/>
      <c r="N1035" s="28"/>
      <c r="O1035" s="29"/>
      <c r="P1035" s="31"/>
      <c r="Q1035" s="28"/>
      <c r="R1035" s="28"/>
      <c r="S1035" s="28"/>
      <c r="T1035" s="28"/>
      <c r="U1035" s="29"/>
      <c r="V1035" s="32"/>
      <c r="W1035" s="33"/>
    </row>
    <row r="1036" spans="2:23" x14ac:dyDescent="0.25">
      <c r="B1036" s="25"/>
      <c r="C1036" s="80">
        <v>1740215391</v>
      </c>
      <c r="D1036" s="83" t="s">
        <v>3354</v>
      </c>
      <c r="E1036" s="82">
        <v>4</v>
      </c>
      <c r="F1036" s="28"/>
      <c r="G1036" s="28"/>
      <c r="H1036" s="28"/>
      <c r="I1036" s="28" t="s">
        <v>1704</v>
      </c>
      <c r="J1036" s="27" t="s">
        <v>3355</v>
      </c>
      <c r="K1036" s="29">
        <v>7038760437</v>
      </c>
      <c r="L1036" s="30"/>
      <c r="M1036" s="28"/>
      <c r="N1036" s="28"/>
      <c r="O1036" s="29"/>
      <c r="P1036" s="31"/>
      <c r="Q1036" s="28"/>
      <c r="R1036" s="28"/>
      <c r="S1036" s="28"/>
      <c r="T1036" s="28"/>
      <c r="U1036" s="29"/>
      <c r="V1036" s="32"/>
      <c r="W1036" s="33"/>
    </row>
    <row r="1037" spans="2:23" x14ac:dyDescent="0.25">
      <c r="B1037" s="25"/>
      <c r="C1037" s="80">
        <v>1194831065</v>
      </c>
      <c r="D1037" s="83" t="s">
        <v>3356</v>
      </c>
      <c r="E1037" s="82">
        <v>8</v>
      </c>
      <c r="F1037" s="28"/>
      <c r="G1037" s="28"/>
      <c r="H1037" s="28"/>
      <c r="I1037" s="28" t="s">
        <v>1719</v>
      </c>
      <c r="J1037" s="27" t="s">
        <v>69</v>
      </c>
      <c r="K1037" s="29">
        <v>7036423220</v>
      </c>
      <c r="L1037" s="30"/>
      <c r="M1037" s="28"/>
      <c r="N1037" s="28"/>
      <c r="O1037" s="29"/>
      <c r="P1037" s="31"/>
      <c r="Q1037" s="28"/>
      <c r="R1037" s="28"/>
      <c r="S1037" s="28"/>
      <c r="T1037" s="28"/>
      <c r="U1037" s="29"/>
      <c r="V1037" s="32"/>
      <c r="W1037" s="33"/>
    </row>
    <row r="1038" spans="2:23" x14ac:dyDescent="0.25">
      <c r="B1038" s="25"/>
      <c r="C1038" s="80">
        <v>1124060298</v>
      </c>
      <c r="D1038" s="83" t="s">
        <v>3357</v>
      </c>
      <c r="E1038" s="82">
        <v>1</v>
      </c>
      <c r="F1038" s="28"/>
      <c r="G1038" s="28"/>
      <c r="H1038" s="28"/>
      <c r="I1038" s="28" t="s">
        <v>1704</v>
      </c>
      <c r="J1038" s="27" t="s">
        <v>69</v>
      </c>
      <c r="K1038" s="29">
        <v>7574814817</v>
      </c>
      <c r="L1038" s="30"/>
      <c r="M1038" s="28"/>
      <c r="N1038" s="28"/>
      <c r="O1038" s="29"/>
      <c r="P1038" s="31"/>
      <c r="Q1038" s="28"/>
      <c r="R1038" s="28"/>
      <c r="S1038" s="28"/>
      <c r="T1038" s="28"/>
      <c r="U1038" s="29"/>
      <c r="V1038" s="32"/>
      <c r="W1038" s="33"/>
    </row>
    <row r="1039" spans="2:23" x14ac:dyDescent="0.25">
      <c r="B1039" s="25"/>
      <c r="C1039" s="80">
        <v>1154192599</v>
      </c>
      <c r="D1039" s="83" t="s">
        <v>3358</v>
      </c>
      <c r="E1039" s="82">
        <v>1</v>
      </c>
      <c r="F1039" s="28"/>
      <c r="G1039" s="28"/>
      <c r="H1039" s="28"/>
      <c r="I1039" s="28" t="s">
        <v>1769</v>
      </c>
      <c r="J1039" s="27" t="s">
        <v>69</v>
      </c>
      <c r="K1039" s="29">
        <v>7032418811</v>
      </c>
      <c r="L1039" s="30"/>
      <c r="M1039" s="28"/>
      <c r="N1039" s="28"/>
      <c r="O1039" s="29"/>
      <c r="P1039" s="31"/>
      <c r="Q1039" s="28"/>
      <c r="R1039" s="28"/>
      <c r="S1039" s="28"/>
      <c r="T1039" s="28"/>
      <c r="U1039" s="29"/>
      <c r="V1039" s="32"/>
      <c r="W1039" s="33"/>
    </row>
    <row r="1040" spans="2:23" x14ac:dyDescent="0.25">
      <c r="B1040" s="25"/>
      <c r="C1040" s="80" t="s">
        <v>69</v>
      </c>
      <c r="D1040" s="83" t="s">
        <v>3359</v>
      </c>
      <c r="E1040" s="82">
        <v>-99</v>
      </c>
      <c r="F1040" s="28"/>
      <c r="G1040" s="28"/>
      <c r="H1040" s="28"/>
      <c r="I1040" s="28" t="s">
        <v>69</v>
      </c>
      <c r="J1040" s="27" t="s">
        <v>69</v>
      </c>
      <c r="K1040" s="29" t="s">
        <v>69</v>
      </c>
      <c r="L1040" s="30"/>
      <c r="M1040" s="28"/>
      <c r="N1040" s="28"/>
      <c r="O1040" s="29"/>
      <c r="P1040" s="31"/>
      <c r="Q1040" s="28"/>
      <c r="R1040" s="28"/>
      <c r="S1040" s="28"/>
      <c r="T1040" s="28"/>
      <c r="U1040" s="29"/>
      <c r="V1040" s="32"/>
      <c r="W1040" s="33"/>
    </row>
    <row r="1041" spans="2:23" x14ac:dyDescent="0.25">
      <c r="B1041" s="25"/>
      <c r="C1041" s="80">
        <v>1518604586</v>
      </c>
      <c r="D1041" s="83" t="s">
        <v>3360</v>
      </c>
      <c r="E1041" s="82">
        <v>3</v>
      </c>
      <c r="F1041" s="28"/>
      <c r="G1041" s="28"/>
      <c r="H1041" s="28"/>
      <c r="I1041" s="28" t="s">
        <v>1769</v>
      </c>
      <c r="J1041" s="27" t="s">
        <v>69</v>
      </c>
      <c r="K1041" s="29">
        <v>7036988960</v>
      </c>
      <c r="L1041" s="30"/>
      <c r="M1041" s="28"/>
      <c r="N1041" s="28"/>
      <c r="O1041" s="29"/>
      <c r="P1041" s="31"/>
      <c r="Q1041" s="28"/>
      <c r="R1041" s="28"/>
      <c r="S1041" s="28"/>
      <c r="T1041" s="28"/>
      <c r="U1041" s="29"/>
      <c r="V1041" s="32"/>
      <c r="W1041" s="33"/>
    </row>
    <row r="1042" spans="2:23" x14ac:dyDescent="0.25">
      <c r="B1042" s="25"/>
      <c r="C1042" s="80">
        <v>1447905914</v>
      </c>
      <c r="D1042" s="83" t="s">
        <v>3361</v>
      </c>
      <c r="E1042" s="82">
        <v>5</v>
      </c>
      <c r="F1042" s="28"/>
      <c r="G1042" s="28"/>
      <c r="H1042" s="28"/>
      <c r="I1042" s="28" t="s">
        <v>1769</v>
      </c>
      <c r="J1042" s="27" t="s">
        <v>69</v>
      </c>
      <c r="K1042" s="29">
        <v>7038230333</v>
      </c>
      <c r="L1042" s="30"/>
      <c r="M1042" s="28"/>
      <c r="N1042" s="28"/>
      <c r="O1042" s="29"/>
      <c r="P1042" s="31"/>
      <c r="Q1042" s="28"/>
      <c r="R1042" s="28"/>
      <c r="S1042" s="28"/>
      <c r="T1042" s="28"/>
      <c r="U1042" s="29"/>
      <c r="V1042" s="32"/>
      <c r="W1042" s="33"/>
    </row>
    <row r="1043" spans="2:23" x14ac:dyDescent="0.25">
      <c r="B1043" s="25"/>
      <c r="C1043" s="80">
        <v>1881271963</v>
      </c>
      <c r="D1043" s="83" t="s">
        <v>3362</v>
      </c>
      <c r="E1043" s="82">
        <v>4</v>
      </c>
      <c r="F1043" s="28"/>
      <c r="G1043" s="28"/>
      <c r="H1043" s="28"/>
      <c r="I1043" s="28" t="s">
        <v>1716</v>
      </c>
      <c r="J1043" s="27" t="s">
        <v>69</v>
      </c>
      <c r="K1043" s="29">
        <v>8434252848</v>
      </c>
      <c r="L1043" s="30"/>
      <c r="M1043" s="28"/>
      <c r="N1043" s="28"/>
      <c r="O1043" s="29"/>
      <c r="P1043" s="31"/>
      <c r="Q1043" s="28"/>
      <c r="R1043" s="28"/>
      <c r="S1043" s="28"/>
      <c r="T1043" s="28"/>
      <c r="U1043" s="29"/>
      <c r="V1043" s="32"/>
      <c r="W1043" s="33"/>
    </row>
    <row r="1044" spans="2:23" x14ac:dyDescent="0.25">
      <c r="B1044" s="25"/>
      <c r="C1044" s="80">
        <v>1528735719</v>
      </c>
      <c r="D1044" s="83" t="s">
        <v>3363</v>
      </c>
      <c r="E1044" s="82">
        <v>3</v>
      </c>
      <c r="F1044" s="28"/>
      <c r="G1044" s="28"/>
      <c r="H1044" s="28"/>
      <c r="I1044" s="28" t="s">
        <v>1769</v>
      </c>
      <c r="J1044" s="27" t="s">
        <v>69</v>
      </c>
      <c r="K1044" s="29">
        <v>7036988960</v>
      </c>
      <c r="L1044" s="30"/>
      <c r="M1044" s="28"/>
      <c r="N1044" s="28"/>
      <c r="O1044" s="29"/>
      <c r="P1044" s="31"/>
      <c r="Q1044" s="28"/>
      <c r="R1044" s="28"/>
      <c r="S1044" s="28"/>
      <c r="T1044" s="28"/>
      <c r="U1044" s="29"/>
      <c r="V1044" s="32"/>
      <c r="W1044" s="33"/>
    </row>
    <row r="1045" spans="2:23" x14ac:dyDescent="0.25">
      <c r="B1045" s="25"/>
      <c r="C1045" s="80">
        <v>1023667649</v>
      </c>
      <c r="D1045" s="83" t="s">
        <v>3364</v>
      </c>
      <c r="E1045" s="82">
        <v>5</v>
      </c>
      <c r="F1045" s="28"/>
      <c r="G1045" s="28"/>
      <c r="H1045" s="28"/>
      <c r="I1045" s="28" t="s">
        <v>1716</v>
      </c>
      <c r="J1045" s="27" t="s">
        <v>69</v>
      </c>
      <c r="K1045" s="29">
        <v>6146343726</v>
      </c>
      <c r="L1045" s="30"/>
      <c r="M1045" s="28"/>
      <c r="N1045" s="28"/>
      <c r="O1045" s="29"/>
      <c r="P1045" s="31"/>
      <c r="Q1045" s="28"/>
      <c r="R1045" s="28"/>
      <c r="S1045" s="28"/>
      <c r="T1045" s="28"/>
      <c r="U1045" s="29"/>
      <c r="V1045" s="32"/>
      <c r="W1045" s="33"/>
    </row>
    <row r="1046" spans="2:23" x14ac:dyDescent="0.25">
      <c r="B1046" s="25"/>
      <c r="C1046" s="80">
        <v>1275570988</v>
      </c>
      <c r="D1046" s="83" t="s">
        <v>3365</v>
      </c>
      <c r="E1046" s="82">
        <v>4</v>
      </c>
      <c r="F1046" s="28"/>
      <c r="G1046" s="28"/>
      <c r="H1046" s="28"/>
      <c r="I1046" s="28" t="s">
        <v>1737</v>
      </c>
      <c r="J1046" s="27" t="s">
        <v>3366</v>
      </c>
      <c r="K1046" s="29">
        <v>8048289626</v>
      </c>
      <c r="L1046" s="30"/>
      <c r="M1046" s="28"/>
      <c r="N1046" s="28"/>
      <c r="O1046" s="29"/>
      <c r="P1046" s="31"/>
      <c r="Q1046" s="28"/>
      <c r="R1046" s="28"/>
      <c r="S1046" s="28"/>
      <c r="T1046" s="28"/>
      <c r="U1046" s="29"/>
      <c r="V1046" s="32"/>
      <c r="W1046" s="33"/>
    </row>
    <row r="1047" spans="2:23" x14ac:dyDescent="0.25">
      <c r="B1047" s="25"/>
      <c r="C1047" s="80">
        <v>1770742595</v>
      </c>
      <c r="D1047" s="83" t="s">
        <v>3367</v>
      </c>
      <c r="E1047" s="82">
        <v>6</v>
      </c>
      <c r="F1047" s="28"/>
      <c r="G1047" s="28"/>
      <c r="H1047" s="28"/>
      <c r="I1047" s="28" t="s">
        <v>1704</v>
      </c>
      <c r="J1047" s="27" t="s">
        <v>3368</v>
      </c>
      <c r="K1047" s="29">
        <v>7036988960</v>
      </c>
      <c r="L1047" s="30"/>
      <c r="M1047" s="28"/>
      <c r="N1047" s="28"/>
      <c r="O1047" s="29"/>
      <c r="P1047" s="31"/>
      <c r="Q1047" s="28"/>
      <c r="R1047" s="28"/>
      <c r="S1047" s="28"/>
      <c r="T1047" s="28"/>
      <c r="U1047" s="29"/>
      <c r="V1047" s="32"/>
      <c r="W1047" s="33"/>
    </row>
    <row r="1048" spans="2:23" x14ac:dyDescent="0.25">
      <c r="B1048" s="25"/>
      <c r="C1048" s="80">
        <v>1649666579</v>
      </c>
      <c r="D1048" s="83" t="s">
        <v>3369</v>
      </c>
      <c r="E1048" s="82">
        <v>4</v>
      </c>
      <c r="F1048" s="28"/>
      <c r="G1048" s="28"/>
      <c r="H1048" s="28"/>
      <c r="I1048" s="28" t="s">
        <v>1704</v>
      </c>
      <c r="J1048" s="27" t="s">
        <v>3370</v>
      </c>
      <c r="K1048" s="29">
        <v>8062653992</v>
      </c>
      <c r="L1048" s="30"/>
      <c r="M1048" s="28"/>
      <c r="N1048" s="28"/>
      <c r="O1048" s="29"/>
      <c r="P1048" s="31"/>
      <c r="Q1048" s="28"/>
      <c r="R1048" s="28"/>
      <c r="S1048" s="28"/>
      <c r="T1048" s="28"/>
      <c r="U1048" s="29"/>
      <c r="V1048" s="32"/>
      <c r="W1048" s="33"/>
    </row>
    <row r="1049" spans="2:23" x14ac:dyDescent="0.25">
      <c r="B1049" s="25"/>
      <c r="C1049" s="80">
        <v>1629454699</v>
      </c>
      <c r="D1049" s="83" t="s">
        <v>3371</v>
      </c>
      <c r="E1049" s="82">
        <v>5</v>
      </c>
      <c r="F1049" s="28"/>
      <c r="G1049" s="28"/>
      <c r="H1049" s="28"/>
      <c r="I1049" s="28" t="s">
        <v>1719</v>
      </c>
      <c r="J1049" s="27" t="s">
        <v>69</v>
      </c>
      <c r="K1049" s="29">
        <v>5714235699</v>
      </c>
      <c r="L1049" s="30"/>
      <c r="M1049" s="28"/>
      <c r="N1049" s="28"/>
      <c r="O1049" s="29"/>
      <c r="P1049" s="31"/>
      <c r="Q1049" s="28"/>
      <c r="R1049" s="28"/>
      <c r="S1049" s="28"/>
      <c r="T1049" s="28"/>
      <c r="U1049" s="29"/>
      <c r="V1049" s="32"/>
      <c r="W1049" s="33"/>
    </row>
    <row r="1050" spans="2:23" x14ac:dyDescent="0.25">
      <c r="B1050" s="25"/>
      <c r="C1050" s="80">
        <v>1437316593</v>
      </c>
      <c r="D1050" s="83" t="s">
        <v>3372</v>
      </c>
      <c r="E1050" s="82">
        <v>5</v>
      </c>
      <c r="F1050" s="28"/>
      <c r="G1050" s="28"/>
      <c r="H1050" s="28"/>
      <c r="I1050" s="28" t="s">
        <v>1704</v>
      </c>
      <c r="J1050" s="27" t="s">
        <v>69</v>
      </c>
      <c r="K1050" s="29">
        <v>3015932002</v>
      </c>
      <c r="L1050" s="30"/>
      <c r="M1050" s="28"/>
      <c r="N1050" s="28"/>
      <c r="O1050" s="29"/>
      <c r="P1050" s="31"/>
      <c r="Q1050" s="28"/>
      <c r="R1050" s="28"/>
      <c r="S1050" s="28"/>
      <c r="T1050" s="28"/>
      <c r="U1050" s="29"/>
      <c r="V1050" s="32"/>
      <c r="W1050" s="33"/>
    </row>
    <row r="1051" spans="2:23" x14ac:dyDescent="0.25">
      <c r="B1051" s="25"/>
      <c r="C1051" s="80">
        <v>1881967255</v>
      </c>
      <c r="D1051" s="83" t="s">
        <v>3373</v>
      </c>
      <c r="E1051" s="82">
        <v>4</v>
      </c>
      <c r="F1051" s="28"/>
      <c r="G1051" s="28"/>
      <c r="H1051" s="28"/>
      <c r="I1051" s="28" t="s">
        <v>1769</v>
      </c>
      <c r="J1051" s="27" t="s">
        <v>3374</v>
      </c>
      <c r="K1051" s="29">
        <v>5406671244</v>
      </c>
      <c r="L1051" s="30"/>
      <c r="M1051" s="28"/>
      <c r="N1051" s="28"/>
      <c r="O1051" s="29"/>
      <c r="P1051" s="31"/>
      <c r="Q1051" s="28"/>
      <c r="R1051" s="28"/>
      <c r="S1051" s="28"/>
      <c r="T1051" s="28"/>
      <c r="U1051" s="29"/>
      <c r="V1051" s="32"/>
      <c r="W1051" s="33"/>
    </row>
    <row r="1052" spans="2:23" x14ac:dyDescent="0.25">
      <c r="B1052" s="25"/>
      <c r="C1052" s="80">
        <v>1932583218</v>
      </c>
      <c r="D1052" s="83" t="s">
        <v>3375</v>
      </c>
      <c r="E1052" s="82">
        <v>7</v>
      </c>
      <c r="F1052" s="28"/>
      <c r="G1052" s="28"/>
      <c r="H1052" s="28"/>
      <c r="I1052" s="28" t="s">
        <v>1716</v>
      </c>
      <c r="J1052" s="27" t="s">
        <v>69</v>
      </c>
      <c r="K1052" s="29">
        <v>8049778920</v>
      </c>
      <c r="L1052" s="30"/>
      <c r="M1052" s="28"/>
      <c r="N1052" s="28"/>
      <c r="O1052" s="29"/>
      <c r="P1052" s="31"/>
      <c r="Q1052" s="28"/>
      <c r="R1052" s="28"/>
      <c r="S1052" s="28"/>
      <c r="T1052" s="28"/>
      <c r="U1052" s="29"/>
      <c r="V1052" s="32"/>
      <c r="W1052" s="33"/>
    </row>
    <row r="1053" spans="2:23" x14ac:dyDescent="0.25">
      <c r="B1053" s="25"/>
      <c r="C1053" s="80">
        <v>1205221553</v>
      </c>
      <c r="D1053" s="83" t="s">
        <v>3376</v>
      </c>
      <c r="E1053" s="82">
        <v>5</v>
      </c>
      <c r="F1053" s="28"/>
      <c r="G1053" s="28"/>
      <c r="H1053" s="28"/>
      <c r="I1053" s="28" t="s">
        <v>1737</v>
      </c>
      <c r="J1053" s="27" t="s">
        <v>69</v>
      </c>
      <c r="K1053" s="29">
        <v>4342951000</v>
      </c>
      <c r="L1053" s="30"/>
      <c r="M1053" s="28"/>
      <c r="N1053" s="28"/>
      <c r="O1053" s="29"/>
      <c r="P1053" s="31"/>
      <c r="Q1053" s="28"/>
      <c r="R1053" s="28"/>
      <c r="S1053" s="28"/>
      <c r="T1053" s="28"/>
      <c r="U1053" s="29"/>
      <c r="V1053" s="32"/>
      <c r="W1053" s="33"/>
    </row>
    <row r="1054" spans="2:23" x14ac:dyDescent="0.25">
      <c r="B1054" s="25"/>
      <c r="C1054" s="80">
        <v>1568859031</v>
      </c>
      <c r="D1054" s="83" t="s">
        <v>3377</v>
      </c>
      <c r="E1054" s="82">
        <v>1</v>
      </c>
      <c r="F1054" s="28"/>
      <c r="G1054" s="28"/>
      <c r="H1054" s="28"/>
      <c r="I1054" s="28" t="s">
        <v>1704</v>
      </c>
      <c r="J1054" s="27" t="s">
        <v>69</v>
      </c>
      <c r="K1054" s="29">
        <v>5165620100</v>
      </c>
      <c r="L1054" s="30"/>
      <c r="M1054" s="28"/>
      <c r="N1054" s="28"/>
      <c r="O1054" s="29"/>
      <c r="P1054" s="31"/>
      <c r="Q1054" s="28"/>
      <c r="R1054" s="28"/>
      <c r="S1054" s="28"/>
      <c r="T1054" s="28"/>
      <c r="U1054" s="29"/>
      <c r="V1054" s="32"/>
      <c r="W1054" s="33"/>
    </row>
    <row r="1055" spans="2:23" x14ac:dyDescent="0.25">
      <c r="B1055" s="25"/>
      <c r="C1055" s="80">
        <v>1548657117</v>
      </c>
      <c r="D1055" s="83" t="s">
        <v>3378</v>
      </c>
      <c r="E1055" s="82">
        <v>-99</v>
      </c>
      <c r="F1055" s="28"/>
      <c r="G1055" s="28"/>
      <c r="H1055" s="28"/>
      <c r="I1055" s="28" t="s">
        <v>1716</v>
      </c>
      <c r="J1055" s="27" t="s">
        <v>69</v>
      </c>
      <c r="K1055" s="29">
        <v>7035800181</v>
      </c>
      <c r="L1055" s="30"/>
      <c r="M1055" s="28"/>
      <c r="N1055" s="28"/>
      <c r="O1055" s="29"/>
      <c r="P1055" s="31"/>
      <c r="Q1055" s="28"/>
      <c r="R1055" s="28"/>
      <c r="S1055" s="28"/>
      <c r="T1055" s="28"/>
      <c r="U1055" s="29"/>
      <c r="V1055" s="32"/>
      <c r="W1055" s="33"/>
    </row>
    <row r="1056" spans="2:23" x14ac:dyDescent="0.25">
      <c r="B1056" s="25"/>
      <c r="C1056" s="80">
        <v>1467848473</v>
      </c>
      <c r="D1056" s="83" t="s">
        <v>3379</v>
      </c>
      <c r="E1056" s="82">
        <v>7</v>
      </c>
      <c r="F1056" s="28"/>
      <c r="G1056" s="28"/>
      <c r="H1056" s="28"/>
      <c r="I1056" s="28" t="s">
        <v>1704</v>
      </c>
      <c r="J1056" s="27" t="s">
        <v>3380</v>
      </c>
      <c r="K1056" s="29">
        <v>7036988960</v>
      </c>
      <c r="L1056" s="30"/>
      <c r="M1056" s="28"/>
      <c r="N1056" s="28"/>
      <c r="O1056" s="29"/>
      <c r="P1056" s="31"/>
      <c r="Q1056" s="28"/>
      <c r="R1056" s="28"/>
      <c r="S1056" s="28"/>
      <c r="T1056" s="28"/>
      <c r="U1056" s="29"/>
      <c r="V1056" s="32"/>
      <c r="W1056" s="33"/>
    </row>
    <row r="1057" spans="2:23" x14ac:dyDescent="0.25">
      <c r="B1057" s="25"/>
      <c r="C1057" s="80">
        <v>1376938530</v>
      </c>
      <c r="D1057" s="83" t="s">
        <v>3381</v>
      </c>
      <c r="E1057" s="82">
        <v>4</v>
      </c>
      <c r="F1057" s="28"/>
      <c r="G1057" s="28"/>
      <c r="H1057" s="28"/>
      <c r="I1057" s="28" t="s">
        <v>1704</v>
      </c>
      <c r="J1057" s="27" t="s">
        <v>69</v>
      </c>
      <c r="K1057" s="29">
        <v>7574660165</v>
      </c>
      <c r="L1057" s="30"/>
      <c r="M1057" s="28"/>
      <c r="N1057" s="28"/>
      <c r="O1057" s="29"/>
      <c r="P1057" s="31"/>
      <c r="Q1057" s="28"/>
      <c r="R1057" s="28"/>
      <c r="S1057" s="28"/>
      <c r="T1057" s="28"/>
      <c r="U1057" s="29"/>
      <c r="V1057" s="32"/>
      <c r="W1057" s="33"/>
    </row>
    <row r="1058" spans="2:23" x14ac:dyDescent="0.25">
      <c r="B1058" s="25"/>
      <c r="C1058" s="80">
        <v>1649255233</v>
      </c>
      <c r="D1058" s="83" t="s">
        <v>3382</v>
      </c>
      <c r="E1058" s="82">
        <v>3</v>
      </c>
      <c r="F1058" s="28"/>
      <c r="G1058" s="28"/>
      <c r="H1058" s="28"/>
      <c r="I1058" s="28" t="s">
        <v>1704</v>
      </c>
      <c r="J1058" s="27" t="s">
        <v>69</v>
      </c>
      <c r="K1058" s="29">
        <v>7036988960</v>
      </c>
      <c r="L1058" s="30"/>
      <c r="M1058" s="28"/>
      <c r="N1058" s="28"/>
      <c r="O1058" s="29"/>
      <c r="P1058" s="31"/>
      <c r="Q1058" s="28"/>
      <c r="R1058" s="28"/>
      <c r="S1058" s="28"/>
      <c r="T1058" s="28"/>
      <c r="U1058" s="29"/>
      <c r="V1058" s="32"/>
      <c r="W1058" s="33"/>
    </row>
    <row r="1059" spans="2:23" x14ac:dyDescent="0.25">
      <c r="B1059" s="25"/>
      <c r="C1059" s="80">
        <v>1043413768</v>
      </c>
      <c r="D1059" s="83" t="s">
        <v>3383</v>
      </c>
      <c r="E1059" s="82">
        <v>6</v>
      </c>
      <c r="F1059" s="28"/>
      <c r="G1059" s="28"/>
      <c r="H1059" s="28"/>
      <c r="I1059" s="28" t="s">
        <v>1737</v>
      </c>
      <c r="J1059" s="27" t="s">
        <v>69</v>
      </c>
      <c r="K1059" s="29">
        <v>4349242959</v>
      </c>
      <c r="L1059" s="30"/>
      <c r="M1059" s="28"/>
      <c r="N1059" s="28"/>
      <c r="O1059" s="29"/>
      <c r="P1059" s="31"/>
      <c r="Q1059" s="28"/>
      <c r="R1059" s="28"/>
      <c r="S1059" s="28"/>
      <c r="T1059" s="28"/>
      <c r="U1059" s="29"/>
      <c r="V1059" s="32"/>
      <c r="W1059" s="33"/>
    </row>
    <row r="1060" spans="2:23" x14ac:dyDescent="0.25">
      <c r="B1060" s="25"/>
      <c r="C1060" s="80">
        <v>1063590446</v>
      </c>
      <c r="D1060" s="83" t="s">
        <v>3384</v>
      </c>
      <c r="E1060" s="82">
        <v>4</v>
      </c>
      <c r="F1060" s="28"/>
      <c r="G1060" s="28"/>
      <c r="H1060" s="28"/>
      <c r="I1060" s="28" t="s">
        <v>1769</v>
      </c>
      <c r="J1060" s="27" t="s">
        <v>69</v>
      </c>
      <c r="K1060" s="29">
        <v>7038912760</v>
      </c>
      <c r="L1060" s="30"/>
      <c r="M1060" s="28"/>
      <c r="N1060" s="28"/>
      <c r="O1060" s="29"/>
      <c r="P1060" s="31"/>
      <c r="Q1060" s="28"/>
      <c r="R1060" s="28"/>
      <c r="S1060" s="28"/>
      <c r="T1060" s="28"/>
      <c r="U1060" s="29"/>
      <c r="V1060" s="32"/>
      <c r="W1060" s="33"/>
    </row>
    <row r="1061" spans="2:23" x14ac:dyDescent="0.25">
      <c r="B1061" s="25"/>
      <c r="C1061" s="80">
        <v>1437324894</v>
      </c>
      <c r="D1061" s="83" t="s">
        <v>3385</v>
      </c>
      <c r="E1061" s="82">
        <v>4</v>
      </c>
      <c r="F1061" s="28"/>
      <c r="G1061" s="28"/>
      <c r="H1061" s="28"/>
      <c r="I1061" s="28" t="s">
        <v>1704</v>
      </c>
      <c r="J1061" s="27" t="s">
        <v>69</v>
      </c>
      <c r="K1061" s="29">
        <v>7037515763</v>
      </c>
      <c r="L1061" s="30"/>
      <c r="M1061" s="28"/>
      <c r="N1061" s="28"/>
      <c r="O1061" s="29"/>
      <c r="P1061" s="31"/>
      <c r="Q1061" s="28"/>
      <c r="R1061" s="28"/>
      <c r="S1061" s="28"/>
      <c r="T1061" s="28"/>
      <c r="U1061" s="29"/>
      <c r="V1061" s="32"/>
      <c r="W1061" s="33"/>
    </row>
    <row r="1062" spans="2:23" x14ac:dyDescent="0.25">
      <c r="B1062" s="25"/>
      <c r="C1062" s="80">
        <v>1417373861</v>
      </c>
      <c r="D1062" s="83" t="s">
        <v>3386</v>
      </c>
      <c r="E1062" s="82">
        <v>4</v>
      </c>
      <c r="F1062" s="28"/>
      <c r="G1062" s="28"/>
      <c r="H1062" s="28"/>
      <c r="I1062" s="28" t="s">
        <v>1716</v>
      </c>
      <c r="J1062" s="27" t="s">
        <v>69</v>
      </c>
      <c r="K1062" s="29">
        <v>7575996333</v>
      </c>
      <c r="L1062" s="30"/>
      <c r="M1062" s="28"/>
      <c r="N1062" s="28"/>
      <c r="O1062" s="29"/>
      <c r="P1062" s="31"/>
      <c r="Q1062" s="28"/>
      <c r="R1062" s="28"/>
      <c r="S1062" s="28"/>
      <c r="T1062" s="28"/>
      <c r="U1062" s="29"/>
      <c r="V1062" s="32"/>
      <c r="W1062" s="33"/>
    </row>
    <row r="1063" spans="2:23" x14ac:dyDescent="0.25">
      <c r="B1063" s="25"/>
      <c r="C1063" s="80">
        <v>1497183388</v>
      </c>
      <c r="D1063" s="83" t="s">
        <v>3387</v>
      </c>
      <c r="E1063" s="82">
        <v>4</v>
      </c>
      <c r="F1063" s="28"/>
      <c r="G1063" s="28"/>
      <c r="H1063" s="28"/>
      <c r="I1063" s="28" t="s">
        <v>2467</v>
      </c>
      <c r="J1063" s="27" t="s">
        <v>69</v>
      </c>
      <c r="K1063" s="29">
        <v>5402212773</v>
      </c>
      <c r="L1063" s="30"/>
      <c r="M1063" s="28"/>
      <c r="N1063" s="28"/>
      <c r="O1063" s="29"/>
      <c r="P1063" s="31"/>
      <c r="Q1063" s="28"/>
      <c r="R1063" s="28"/>
      <c r="S1063" s="28"/>
      <c r="T1063" s="28"/>
      <c r="U1063" s="29"/>
      <c r="V1063" s="32"/>
      <c r="W1063" s="33"/>
    </row>
    <row r="1064" spans="2:23" x14ac:dyDescent="0.25">
      <c r="B1064" s="25"/>
      <c r="C1064" s="80">
        <v>1760648059</v>
      </c>
      <c r="D1064" s="83" t="s">
        <v>3388</v>
      </c>
      <c r="E1064" s="82">
        <v>3</v>
      </c>
      <c r="F1064" s="28"/>
      <c r="G1064" s="28"/>
      <c r="H1064" s="28"/>
      <c r="I1064" s="28" t="s">
        <v>1704</v>
      </c>
      <c r="J1064" s="27" t="s">
        <v>69</v>
      </c>
      <c r="K1064" s="29">
        <v>7036988960</v>
      </c>
      <c r="L1064" s="30"/>
      <c r="M1064" s="28"/>
      <c r="N1064" s="28"/>
      <c r="O1064" s="29"/>
      <c r="P1064" s="31"/>
      <c r="Q1064" s="28"/>
      <c r="R1064" s="28"/>
      <c r="S1064" s="28"/>
      <c r="T1064" s="28"/>
      <c r="U1064" s="29"/>
      <c r="V1064" s="32"/>
      <c r="W1064" s="33"/>
    </row>
    <row r="1065" spans="2:23" x14ac:dyDescent="0.25">
      <c r="B1065" s="25"/>
      <c r="C1065" s="80">
        <v>1225171234</v>
      </c>
      <c r="D1065" s="83" t="s">
        <v>3389</v>
      </c>
      <c r="E1065" s="82">
        <v>3</v>
      </c>
      <c r="F1065" s="28"/>
      <c r="G1065" s="28"/>
      <c r="H1065" s="28"/>
      <c r="I1065" s="28" t="s">
        <v>1704</v>
      </c>
      <c r="J1065" s="27" t="s">
        <v>69</v>
      </c>
      <c r="K1065" s="29">
        <v>8048287738</v>
      </c>
      <c r="L1065" s="30"/>
      <c r="M1065" s="28"/>
      <c r="N1065" s="28"/>
      <c r="O1065" s="29"/>
      <c r="P1065" s="31"/>
      <c r="Q1065" s="28"/>
      <c r="R1065" s="28"/>
      <c r="S1065" s="28"/>
      <c r="T1065" s="28"/>
      <c r="U1065" s="29"/>
      <c r="V1065" s="32"/>
      <c r="W1065" s="33"/>
    </row>
    <row r="1066" spans="2:23" x14ac:dyDescent="0.25">
      <c r="B1066" s="25"/>
      <c r="C1066" s="80">
        <v>1356537054</v>
      </c>
      <c r="D1066" s="83" t="s">
        <v>3390</v>
      </c>
      <c r="E1066" s="82">
        <v>2</v>
      </c>
      <c r="F1066" s="28"/>
      <c r="G1066" s="28"/>
      <c r="H1066" s="28"/>
      <c r="I1066" s="28" t="s">
        <v>1704</v>
      </c>
      <c r="J1066" s="27" t="s">
        <v>69</v>
      </c>
      <c r="K1066" s="29">
        <v>7575470798</v>
      </c>
      <c r="L1066" s="30"/>
      <c r="M1066" s="28"/>
      <c r="N1066" s="28"/>
      <c r="O1066" s="29"/>
      <c r="P1066" s="31"/>
      <c r="Q1066" s="28"/>
      <c r="R1066" s="28"/>
      <c r="S1066" s="28"/>
      <c r="T1066" s="28"/>
      <c r="U1066" s="29"/>
      <c r="V1066" s="32"/>
      <c r="W1066" s="33"/>
    </row>
    <row r="1067" spans="2:23" x14ac:dyDescent="0.25">
      <c r="B1067" s="25"/>
      <c r="C1067" s="80">
        <v>1821079146</v>
      </c>
      <c r="D1067" s="83" t="s">
        <v>3391</v>
      </c>
      <c r="E1067" s="82">
        <v>3</v>
      </c>
      <c r="F1067" s="28"/>
      <c r="G1067" s="28"/>
      <c r="H1067" s="28"/>
      <c r="I1067" s="28" t="s">
        <v>1704</v>
      </c>
      <c r="J1067" s="27" t="s">
        <v>3392</v>
      </c>
      <c r="K1067" s="29">
        <v>7574641644</v>
      </c>
      <c r="L1067" s="30"/>
      <c r="M1067" s="28"/>
      <c r="N1067" s="28"/>
      <c r="O1067" s="29"/>
      <c r="P1067" s="31"/>
      <c r="Q1067" s="28"/>
      <c r="R1067" s="28"/>
      <c r="S1067" s="28"/>
      <c r="T1067" s="28"/>
      <c r="U1067" s="29"/>
      <c r="V1067" s="32"/>
      <c r="W1067" s="33"/>
    </row>
    <row r="1068" spans="2:23" x14ac:dyDescent="0.25">
      <c r="B1068" s="25"/>
      <c r="C1068" s="80">
        <v>1659503928</v>
      </c>
      <c r="D1068" s="83" t="s">
        <v>3393</v>
      </c>
      <c r="E1068" s="82">
        <v>2</v>
      </c>
      <c r="F1068" s="28"/>
      <c r="G1068" s="28"/>
      <c r="H1068" s="28"/>
      <c r="I1068" s="28" t="s">
        <v>1769</v>
      </c>
      <c r="J1068" s="27" t="s">
        <v>3394</v>
      </c>
      <c r="K1068" s="29">
        <v>7034974222</v>
      </c>
      <c r="L1068" s="30"/>
      <c r="M1068" s="28"/>
      <c r="N1068" s="28"/>
      <c r="O1068" s="29"/>
      <c r="P1068" s="31"/>
      <c r="Q1068" s="28"/>
      <c r="R1068" s="28"/>
      <c r="S1068" s="28"/>
      <c r="T1068" s="28"/>
      <c r="U1068" s="29"/>
      <c r="V1068" s="32"/>
      <c r="W1068" s="33"/>
    </row>
    <row r="1069" spans="2:23" x14ac:dyDescent="0.25">
      <c r="B1069" s="25"/>
      <c r="C1069" s="80">
        <v>1053442129</v>
      </c>
      <c r="D1069" s="83" t="s">
        <v>3395</v>
      </c>
      <c r="E1069" s="82">
        <v>6</v>
      </c>
      <c r="F1069" s="28"/>
      <c r="G1069" s="28"/>
      <c r="H1069" s="28"/>
      <c r="I1069" s="28" t="s">
        <v>1769</v>
      </c>
      <c r="J1069" s="27" t="s">
        <v>3396</v>
      </c>
      <c r="K1069" s="29">
        <v>4349249999</v>
      </c>
      <c r="L1069" s="30"/>
      <c r="M1069" s="28"/>
      <c r="N1069" s="28"/>
      <c r="O1069" s="29"/>
      <c r="P1069" s="31"/>
      <c r="Q1069" s="28"/>
      <c r="R1069" s="28"/>
      <c r="S1069" s="28"/>
      <c r="T1069" s="28"/>
      <c r="U1069" s="29"/>
      <c r="V1069" s="32"/>
      <c r="W1069" s="33"/>
    </row>
    <row r="1070" spans="2:23" x14ac:dyDescent="0.25">
      <c r="B1070" s="25"/>
      <c r="C1070" s="80">
        <v>1245475607</v>
      </c>
      <c r="D1070" s="83" t="s">
        <v>3397</v>
      </c>
      <c r="E1070" s="82">
        <v>6</v>
      </c>
      <c r="F1070" s="28"/>
      <c r="G1070" s="28"/>
      <c r="H1070" s="28"/>
      <c r="I1070" s="28" t="s">
        <v>1769</v>
      </c>
      <c r="J1070" s="27" t="s">
        <v>3398</v>
      </c>
      <c r="K1070" s="29">
        <v>7036989254</v>
      </c>
      <c r="L1070" s="30"/>
      <c r="M1070" s="28"/>
      <c r="N1070" s="28"/>
      <c r="O1070" s="29"/>
      <c r="P1070" s="31"/>
      <c r="Q1070" s="28"/>
      <c r="R1070" s="28"/>
      <c r="S1070" s="28"/>
      <c r="T1070" s="28"/>
      <c r="U1070" s="29"/>
      <c r="V1070" s="32"/>
      <c r="W1070" s="33"/>
    </row>
    <row r="1071" spans="2:23" x14ac:dyDescent="0.25">
      <c r="B1071" s="25"/>
      <c r="C1071" s="80">
        <v>1801082508</v>
      </c>
      <c r="D1071" s="83" t="s">
        <v>3399</v>
      </c>
      <c r="E1071" s="82">
        <v>7</v>
      </c>
      <c r="F1071" s="28"/>
      <c r="G1071" s="28"/>
      <c r="H1071" s="28"/>
      <c r="I1071" s="28" t="s">
        <v>1719</v>
      </c>
      <c r="J1071" s="27" t="s">
        <v>3400</v>
      </c>
      <c r="K1071" s="29">
        <v>7035337673</v>
      </c>
      <c r="L1071" s="30"/>
      <c r="M1071" s="28"/>
      <c r="N1071" s="28"/>
      <c r="O1071" s="29"/>
      <c r="P1071" s="31"/>
      <c r="Q1071" s="28"/>
      <c r="R1071" s="28"/>
      <c r="S1071" s="28"/>
      <c r="T1071" s="28"/>
      <c r="U1071" s="29"/>
      <c r="V1071" s="32"/>
      <c r="W1071" s="33"/>
    </row>
    <row r="1072" spans="2:23" x14ac:dyDescent="0.25">
      <c r="B1072" s="25"/>
      <c r="C1072" s="80">
        <v>1215993068</v>
      </c>
      <c r="D1072" s="83" t="s">
        <v>3401</v>
      </c>
      <c r="E1072" s="82">
        <v>1</v>
      </c>
      <c r="F1072" s="28"/>
      <c r="G1072" s="28"/>
      <c r="H1072" s="28"/>
      <c r="I1072" s="28" t="s">
        <v>1704</v>
      </c>
      <c r="J1072" s="27" t="s">
        <v>69</v>
      </c>
      <c r="K1072" s="29">
        <v>7034353366</v>
      </c>
      <c r="L1072" s="30"/>
      <c r="M1072" s="28"/>
      <c r="N1072" s="28"/>
      <c r="O1072" s="29"/>
      <c r="P1072" s="31"/>
      <c r="Q1072" s="28"/>
      <c r="R1072" s="28"/>
      <c r="S1072" s="28"/>
      <c r="T1072" s="28"/>
      <c r="U1072" s="29"/>
      <c r="V1072" s="32"/>
      <c r="W1072" s="33"/>
    </row>
    <row r="1073" spans="2:23" x14ac:dyDescent="0.25">
      <c r="B1073" s="25"/>
      <c r="C1073" s="80">
        <v>1689845349</v>
      </c>
      <c r="D1073" s="83" t="s">
        <v>3402</v>
      </c>
      <c r="E1073" s="82">
        <v>4</v>
      </c>
      <c r="F1073" s="28"/>
      <c r="G1073" s="28"/>
      <c r="H1073" s="28"/>
      <c r="I1073" s="28" t="s">
        <v>1704</v>
      </c>
      <c r="J1073" s="27" t="s">
        <v>3403</v>
      </c>
      <c r="K1073" s="29">
        <v>4342433090</v>
      </c>
      <c r="L1073" s="30"/>
      <c r="M1073" s="28"/>
      <c r="N1073" s="28"/>
      <c r="O1073" s="29"/>
      <c r="P1073" s="31"/>
      <c r="Q1073" s="28"/>
      <c r="R1073" s="28"/>
      <c r="S1073" s="28"/>
      <c r="T1073" s="28"/>
      <c r="U1073" s="29"/>
      <c r="V1073" s="32"/>
      <c r="W1073" s="33"/>
    </row>
    <row r="1074" spans="2:23" x14ac:dyDescent="0.25">
      <c r="B1074" s="25"/>
      <c r="C1074" s="80">
        <v>1881649424</v>
      </c>
      <c r="D1074" s="83" t="s">
        <v>3404</v>
      </c>
      <c r="E1074" s="82">
        <v>4</v>
      </c>
      <c r="F1074" s="28"/>
      <c r="G1074" s="28"/>
      <c r="H1074" s="28"/>
      <c r="I1074" s="28" t="s">
        <v>1719</v>
      </c>
      <c r="J1074" s="27" t="s">
        <v>69</v>
      </c>
      <c r="K1074" s="29">
        <v>7034628711</v>
      </c>
      <c r="L1074" s="30"/>
      <c r="M1074" s="28"/>
      <c r="N1074" s="28"/>
      <c r="O1074" s="29"/>
      <c r="P1074" s="31"/>
      <c r="Q1074" s="28"/>
      <c r="R1074" s="28"/>
      <c r="S1074" s="28"/>
      <c r="T1074" s="28"/>
      <c r="U1074" s="29"/>
      <c r="V1074" s="32"/>
      <c r="W1074" s="33"/>
    </row>
    <row r="1075" spans="2:23" x14ac:dyDescent="0.25">
      <c r="B1075" s="25"/>
      <c r="C1075" s="80">
        <v>1235395583</v>
      </c>
      <c r="D1075" s="83" t="s">
        <v>3405</v>
      </c>
      <c r="E1075" s="82">
        <v>3</v>
      </c>
      <c r="F1075" s="28"/>
      <c r="G1075" s="28"/>
      <c r="H1075" s="28"/>
      <c r="I1075" s="28" t="s">
        <v>1704</v>
      </c>
      <c r="J1075" s="27" t="s">
        <v>3406</v>
      </c>
      <c r="K1075" s="29">
        <v>7035606106</v>
      </c>
      <c r="L1075" s="30"/>
      <c r="M1075" s="28"/>
      <c r="N1075" s="28"/>
      <c r="O1075" s="29"/>
      <c r="P1075" s="31"/>
      <c r="Q1075" s="28"/>
      <c r="R1075" s="28"/>
      <c r="S1075" s="28"/>
      <c r="T1075" s="28"/>
      <c r="U1075" s="29"/>
      <c r="V1075" s="32"/>
      <c r="W1075" s="33"/>
    </row>
    <row r="1076" spans="2:23" x14ac:dyDescent="0.25">
      <c r="B1076" s="25"/>
      <c r="C1076" s="80">
        <v>1528137254</v>
      </c>
      <c r="D1076" s="83" t="s">
        <v>3407</v>
      </c>
      <c r="E1076" s="82">
        <v>4</v>
      </c>
      <c r="F1076" s="28"/>
      <c r="G1076" s="28"/>
      <c r="H1076" s="28"/>
      <c r="I1076" s="28" t="s">
        <v>1719</v>
      </c>
      <c r="J1076" s="27" t="s">
        <v>69</v>
      </c>
      <c r="K1076" s="29">
        <v>9198542006</v>
      </c>
      <c r="L1076" s="30"/>
      <c r="M1076" s="28"/>
      <c r="N1076" s="28"/>
      <c r="O1076" s="29"/>
      <c r="P1076" s="31"/>
      <c r="Q1076" s="28"/>
      <c r="R1076" s="28"/>
      <c r="S1076" s="28"/>
      <c r="T1076" s="28"/>
      <c r="U1076" s="29"/>
      <c r="V1076" s="32"/>
      <c r="W1076" s="33"/>
    </row>
    <row r="1077" spans="2:23" x14ac:dyDescent="0.25">
      <c r="B1077" s="25"/>
      <c r="C1077" s="80">
        <v>1578755773</v>
      </c>
      <c r="D1077" s="83" t="s">
        <v>3408</v>
      </c>
      <c r="E1077" s="82">
        <v>2</v>
      </c>
      <c r="F1077" s="28"/>
      <c r="G1077" s="28"/>
      <c r="H1077" s="28"/>
      <c r="I1077" s="28" t="s">
        <v>1704</v>
      </c>
      <c r="J1077" s="27" t="s">
        <v>3409</v>
      </c>
      <c r="K1077" s="29">
        <v>8317711456</v>
      </c>
      <c r="L1077" s="30"/>
      <c r="M1077" s="28"/>
      <c r="N1077" s="28"/>
      <c r="O1077" s="29"/>
      <c r="P1077" s="31"/>
      <c r="Q1077" s="28"/>
      <c r="R1077" s="28"/>
      <c r="S1077" s="28"/>
      <c r="T1077" s="28"/>
      <c r="U1077" s="29"/>
      <c r="V1077" s="32"/>
      <c r="W1077" s="33"/>
    </row>
    <row r="1078" spans="2:23" x14ac:dyDescent="0.25">
      <c r="B1078" s="25"/>
      <c r="C1078" s="80">
        <v>1679523070</v>
      </c>
      <c r="D1078" s="83" t="s">
        <v>3410</v>
      </c>
      <c r="E1078" s="82">
        <v>2</v>
      </c>
      <c r="F1078" s="28"/>
      <c r="G1078" s="28"/>
      <c r="H1078" s="28"/>
      <c r="I1078" s="28" t="s">
        <v>1704</v>
      </c>
      <c r="J1078" s="27" t="s">
        <v>3411</v>
      </c>
      <c r="K1078" s="29">
        <v>8435710643</v>
      </c>
      <c r="L1078" s="30"/>
      <c r="M1078" s="28"/>
      <c r="N1078" s="28"/>
      <c r="O1078" s="29"/>
      <c r="P1078" s="31"/>
      <c r="Q1078" s="28"/>
      <c r="R1078" s="28"/>
      <c r="S1078" s="28"/>
      <c r="T1078" s="28"/>
      <c r="U1078" s="29"/>
      <c r="V1078" s="32"/>
      <c r="W1078" s="33"/>
    </row>
    <row r="1079" spans="2:23" x14ac:dyDescent="0.25">
      <c r="B1079" s="25"/>
      <c r="C1079" s="80">
        <v>1114913050</v>
      </c>
      <c r="D1079" s="83" t="s">
        <v>3412</v>
      </c>
      <c r="E1079" s="82">
        <v>4</v>
      </c>
      <c r="F1079" s="28"/>
      <c r="G1079" s="28"/>
      <c r="H1079" s="28"/>
      <c r="I1079" s="28" t="s">
        <v>1704</v>
      </c>
      <c r="J1079" s="27" t="s">
        <v>69</v>
      </c>
      <c r="K1079" s="29">
        <v>8434493381</v>
      </c>
      <c r="L1079" s="30"/>
      <c r="M1079" s="28"/>
      <c r="N1079" s="28"/>
      <c r="O1079" s="29"/>
      <c r="P1079" s="31"/>
      <c r="Q1079" s="28"/>
      <c r="R1079" s="28"/>
      <c r="S1079" s="28"/>
      <c r="T1079" s="28"/>
      <c r="U1079" s="29"/>
      <c r="V1079" s="32"/>
      <c r="W1079" s="33"/>
    </row>
    <row r="1080" spans="2:23" x14ac:dyDescent="0.25">
      <c r="B1080" s="25"/>
      <c r="C1080" s="80">
        <v>1194734228</v>
      </c>
      <c r="D1080" s="83" t="s">
        <v>3413</v>
      </c>
      <c r="E1080" s="82">
        <v>0</v>
      </c>
      <c r="F1080" s="28"/>
      <c r="G1080" s="28"/>
      <c r="H1080" s="28"/>
      <c r="I1080" s="28" t="s">
        <v>1704</v>
      </c>
      <c r="J1080" s="27" t="s">
        <v>3414</v>
      </c>
      <c r="K1080" s="29">
        <v>7047831840</v>
      </c>
      <c r="L1080" s="30"/>
      <c r="M1080" s="28"/>
      <c r="N1080" s="28"/>
      <c r="O1080" s="29"/>
      <c r="P1080" s="31"/>
      <c r="Q1080" s="28"/>
      <c r="R1080" s="28"/>
      <c r="S1080" s="28"/>
      <c r="T1080" s="28"/>
      <c r="U1080" s="29"/>
      <c r="V1080" s="32"/>
      <c r="W1080" s="33"/>
    </row>
    <row r="1081" spans="2:23" x14ac:dyDescent="0.25">
      <c r="B1081" s="25"/>
      <c r="C1081" s="80">
        <v>1598783961</v>
      </c>
      <c r="D1081" s="83" t="s">
        <v>3415</v>
      </c>
      <c r="E1081" s="82">
        <v>-99</v>
      </c>
      <c r="F1081" s="28"/>
      <c r="G1081" s="28"/>
      <c r="H1081" s="28"/>
      <c r="I1081" s="28" t="s">
        <v>1704</v>
      </c>
      <c r="J1081" s="27" t="s">
        <v>69</v>
      </c>
      <c r="K1081" s="29">
        <v>7043727974</v>
      </c>
      <c r="L1081" s="30"/>
      <c r="M1081" s="28"/>
      <c r="N1081" s="28"/>
      <c r="O1081" s="29"/>
      <c r="P1081" s="31"/>
      <c r="Q1081" s="28"/>
      <c r="R1081" s="28"/>
      <c r="S1081" s="28"/>
      <c r="T1081" s="28"/>
      <c r="U1081" s="29"/>
      <c r="V1081" s="32"/>
      <c r="W1081" s="33"/>
    </row>
    <row r="1082" spans="2:23" x14ac:dyDescent="0.25">
      <c r="B1082" s="25"/>
      <c r="C1082" s="80">
        <v>1245394378</v>
      </c>
      <c r="D1082" s="83" t="s">
        <v>3416</v>
      </c>
      <c r="E1082" s="82">
        <v>5</v>
      </c>
      <c r="F1082" s="28"/>
      <c r="G1082" s="28"/>
      <c r="H1082" s="28"/>
      <c r="I1082" s="28" t="s">
        <v>1716</v>
      </c>
      <c r="J1082" s="27" t="s">
        <v>3417</v>
      </c>
      <c r="K1082" s="29">
        <v>8437921414</v>
      </c>
      <c r="L1082" s="30"/>
      <c r="M1082" s="28"/>
      <c r="N1082" s="28"/>
      <c r="O1082" s="29"/>
      <c r="P1082" s="31"/>
      <c r="Q1082" s="28"/>
      <c r="R1082" s="28"/>
      <c r="S1082" s="28"/>
      <c r="T1082" s="28"/>
      <c r="U1082" s="29"/>
      <c r="V1082" s="32"/>
      <c r="W1082" s="33"/>
    </row>
    <row r="1083" spans="2:23" x14ac:dyDescent="0.25">
      <c r="B1083" s="25"/>
      <c r="C1083" s="80">
        <v>1528009875</v>
      </c>
      <c r="D1083" s="83" t="s">
        <v>3418</v>
      </c>
      <c r="E1083" s="82">
        <v>3</v>
      </c>
      <c r="F1083" s="28"/>
      <c r="G1083" s="28"/>
      <c r="H1083" s="28"/>
      <c r="I1083" s="28" t="s">
        <v>1704</v>
      </c>
      <c r="J1083" s="27" t="s">
        <v>3419</v>
      </c>
      <c r="K1083" s="29">
        <v>9193500351</v>
      </c>
      <c r="L1083" s="30"/>
      <c r="M1083" s="28"/>
      <c r="N1083" s="28"/>
      <c r="O1083" s="29"/>
      <c r="P1083" s="31"/>
      <c r="Q1083" s="28"/>
      <c r="R1083" s="28"/>
      <c r="S1083" s="28"/>
      <c r="T1083" s="28"/>
      <c r="U1083" s="29"/>
      <c r="V1083" s="32"/>
      <c r="W1083" s="33"/>
    </row>
    <row r="1084" spans="2:23" x14ac:dyDescent="0.25">
      <c r="B1084" s="25"/>
      <c r="C1084" s="80">
        <v>1861671554</v>
      </c>
      <c r="D1084" s="83" t="s">
        <v>3420</v>
      </c>
      <c r="E1084" s="82">
        <v>6</v>
      </c>
      <c r="F1084" s="28"/>
      <c r="G1084" s="28"/>
      <c r="H1084" s="28"/>
      <c r="I1084" s="28" t="s">
        <v>1704</v>
      </c>
      <c r="J1084" s="27" t="s">
        <v>3421</v>
      </c>
      <c r="K1084" s="29">
        <v>7043552000</v>
      </c>
      <c r="L1084" s="30"/>
      <c r="M1084" s="28"/>
      <c r="N1084" s="28"/>
      <c r="O1084" s="29"/>
      <c r="P1084" s="31"/>
      <c r="Q1084" s="28"/>
      <c r="R1084" s="28"/>
      <c r="S1084" s="28"/>
      <c r="T1084" s="28"/>
      <c r="U1084" s="29"/>
      <c r="V1084" s="32"/>
      <c r="W1084" s="33"/>
    </row>
    <row r="1085" spans="2:23" x14ac:dyDescent="0.25">
      <c r="B1085" s="25"/>
      <c r="C1085" s="80">
        <v>1700010907</v>
      </c>
      <c r="D1085" s="83" t="s">
        <v>3422</v>
      </c>
      <c r="E1085" s="82">
        <v>5</v>
      </c>
      <c r="F1085" s="28"/>
      <c r="G1085" s="28"/>
      <c r="H1085" s="28"/>
      <c r="I1085" s="28" t="s">
        <v>1704</v>
      </c>
      <c r="J1085" s="27" t="s">
        <v>3423</v>
      </c>
      <c r="K1085" s="29">
        <v>7166487155</v>
      </c>
      <c r="L1085" s="30"/>
      <c r="M1085" s="28"/>
      <c r="N1085" s="28"/>
      <c r="O1085" s="29"/>
      <c r="P1085" s="31"/>
      <c r="Q1085" s="28"/>
      <c r="R1085" s="28"/>
      <c r="S1085" s="28"/>
      <c r="T1085" s="28"/>
      <c r="U1085" s="29"/>
      <c r="V1085" s="32"/>
      <c r="W1085" s="33"/>
    </row>
    <row r="1086" spans="2:23" x14ac:dyDescent="0.25">
      <c r="B1086" s="25"/>
      <c r="C1086" s="80">
        <v>1376561613</v>
      </c>
      <c r="D1086" s="83" t="s">
        <v>3424</v>
      </c>
      <c r="E1086" s="82">
        <v>1</v>
      </c>
      <c r="F1086" s="28"/>
      <c r="G1086" s="28"/>
      <c r="H1086" s="28"/>
      <c r="I1086" s="28" t="s">
        <v>1704</v>
      </c>
      <c r="J1086" s="27" t="s">
        <v>3425</v>
      </c>
      <c r="K1086" s="29">
        <v>7042912488</v>
      </c>
      <c r="L1086" s="30"/>
      <c r="M1086" s="28"/>
      <c r="N1086" s="28"/>
      <c r="O1086" s="29"/>
      <c r="P1086" s="31"/>
      <c r="Q1086" s="28"/>
      <c r="R1086" s="28"/>
      <c r="S1086" s="28"/>
      <c r="T1086" s="28"/>
      <c r="U1086" s="29"/>
      <c r="V1086" s="32"/>
      <c r="W1086" s="33"/>
    </row>
    <row r="1087" spans="2:23" x14ac:dyDescent="0.25">
      <c r="B1087" s="25"/>
      <c r="C1087" s="80">
        <v>1215135199</v>
      </c>
      <c r="D1087" s="83" t="s">
        <v>3426</v>
      </c>
      <c r="E1087" s="82">
        <v>3</v>
      </c>
      <c r="F1087" s="28"/>
      <c r="G1087" s="28"/>
      <c r="H1087" s="28"/>
      <c r="I1087" s="28" t="s">
        <v>1704</v>
      </c>
      <c r="J1087" s="27" t="s">
        <v>69</v>
      </c>
      <c r="K1087" s="29">
        <v>8642327338</v>
      </c>
      <c r="L1087" s="30"/>
      <c r="M1087" s="28"/>
      <c r="N1087" s="28"/>
      <c r="O1087" s="29"/>
      <c r="P1087" s="31"/>
      <c r="Q1087" s="28"/>
      <c r="R1087" s="28"/>
      <c r="S1087" s="28"/>
      <c r="T1087" s="28"/>
      <c r="U1087" s="29"/>
      <c r="V1087" s="32"/>
      <c r="W1087" s="33"/>
    </row>
    <row r="1088" spans="2:23" x14ac:dyDescent="0.25">
      <c r="B1088" s="25"/>
      <c r="C1088" s="80">
        <v>1619098183</v>
      </c>
      <c r="D1088" s="83" t="s">
        <v>3427</v>
      </c>
      <c r="E1088" s="82">
        <v>5</v>
      </c>
      <c r="F1088" s="28"/>
      <c r="G1088" s="28"/>
      <c r="H1088" s="28"/>
      <c r="I1088" s="28" t="s">
        <v>1704</v>
      </c>
      <c r="J1088" s="27" t="s">
        <v>3428</v>
      </c>
      <c r="K1088" s="29">
        <v>7043556649</v>
      </c>
      <c r="L1088" s="30"/>
      <c r="M1088" s="28"/>
      <c r="N1088" s="28"/>
      <c r="O1088" s="29"/>
      <c r="P1088" s="31"/>
      <c r="Q1088" s="28"/>
      <c r="R1088" s="28"/>
      <c r="S1088" s="28"/>
      <c r="T1088" s="28"/>
      <c r="U1088" s="29"/>
      <c r="V1088" s="32"/>
      <c r="W1088" s="33"/>
    </row>
    <row r="1089" spans="2:23" x14ac:dyDescent="0.25">
      <c r="B1089" s="25"/>
      <c r="C1089" s="80">
        <v>1750348769</v>
      </c>
      <c r="D1089" s="83" t="s">
        <v>3429</v>
      </c>
      <c r="E1089" s="82">
        <v>3</v>
      </c>
      <c r="F1089" s="28"/>
      <c r="G1089" s="28"/>
      <c r="H1089" s="28"/>
      <c r="I1089" s="28" t="s">
        <v>1704</v>
      </c>
      <c r="J1089" s="27" t="s">
        <v>3430</v>
      </c>
      <c r="K1089" s="29">
        <v>9193506484</v>
      </c>
      <c r="L1089" s="30"/>
      <c r="M1089" s="28"/>
      <c r="N1089" s="28"/>
      <c r="O1089" s="29"/>
      <c r="P1089" s="31"/>
      <c r="Q1089" s="28"/>
      <c r="R1089" s="28"/>
      <c r="S1089" s="28"/>
      <c r="T1089" s="28"/>
      <c r="U1089" s="29"/>
      <c r="V1089" s="32"/>
      <c r="W1089" s="33"/>
    </row>
    <row r="1090" spans="2:23" x14ac:dyDescent="0.25">
      <c r="B1090" s="25"/>
      <c r="C1090" s="80">
        <v>1710945191</v>
      </c>
      <c r="D1090" s="83" t="s">
        <v>3431</v>
      </c>
      <c r="E1090" s="82">
        <v>-99</v>
      </c>
      <c r="F1090" s="28"/>
      <c r="G1090" s="28"/>
      <c r="H1090" s="28"/>
      <c r="I1090" s="28" t="s">
        <v>1704</v>
      </c>
      <c r="J1090" s="27" t="s">
        <v>69</v>
      </c>
      <c r="K1090" s="29">
        <v>9198164948</v>
      </c>
      <c r="L1090" s="30"/>
      <c r="M1090" s="28"/>
      <c r="N1090" s="28"/>
      <c r="O1090" s="29"/>
      <c r="P1090" s="31"/>
      <c r="Q1090" s="28"/>
      <c r="R1090" s="28"/>
      <c r="S1090" s="28"/>
      <c r="T1090" s="28"/>
      <c r="U1090" s="29"/>
      <c r="V1090" s="32"/>
      <c r="W1090" s="33"/>
    </row>
    <row r="1091" spans="2:23" x14ac:dyDescent="0.25">
      <c r="B1091" s="25"/>
      <c r="C1091" s="80">
        <v>1396754446</v>
      </c>
      <c r="D1091" s="83" t="s">
        <v>3432</v>
      </c>
      <c r="E1091" s="82">
        <v>1</v>
      </c>
      <c r="F1091" s="28"/>
      <c r="G1091" s="28"/>
      <c r="H1091" s="28"/>
      <c r="I1091" s="28" t="s">
        <v>1704</v>
      </c>
      <c r="J1091" s="27" t="s">
        <v>69</v>
      </c>
      <c r="K1091" s="29">
        <v>7047831840</v>
      </c>
      <c r="L1091" s="30"/>
      <c r="M1091" s="28"/>
      <c r="N1091" s="28"/>
      <c r="O1091" s="29"/>
      <c r="P1091" s="31"/>
      <c r="Q1091" s="28"/>
      <c r="R1091" s="28"/>
      <c r="S1091" s="28"/>
      <c r="T1091" s="28"/>
      <c r="U1091" s="29"/>
      <c r="V1091" s="32"/>
      <c r="W1091" s="33"/>
    </row>
    <row r="1092" spans="2:23" x14ac:dyDescent="0.25">
      <c r="B1092" s="25"/>
      <c r="C1092" s="80">
        <v>1164562005</v>
      </c>
      <c r="D1092" s="83" t="s">
        <v>3433</v>
      </c>
      <c r="E1092" s="82">
        <v>1</v>
      </c>
      <c r="F1092" s="28"/>
      <c r="G1092" s="28"/>
      <c r="H1092" s="28"/>
      <c r="I1092" s="28" t="s">
        <v>1704</v>
      </c>
      <c r="J1092" s="27" t="s">
        <v>3434</v>
      </c>
      <c r="K1092" s="29">
        <v>9197834888</v>
      </c>
      <c r="L1092" s="30"/>
      <c r="M1092" s="28"/>
      <c r="N1092" s="28"/>
      <c r="O1092" s="29"/>
      <c r="P1092" s="31"/>
      <c r="Q1092" s="28"/>
      <c r="R1092" s="28"/>
      <c r="S1092" s="28"/>
      <c r="T1092" s="28"/>
      <c r="U1092" s="29"/>
      <c r="V1092" s="32"/>
      <c r="W1092" s="33"/>
    </row>
    <row r="1093" spans="2:23" x14ac:dyDescent="0.25">
      <c r="B1093" s="25"/>
      <c r="C1093" s="80">
        <v>1588862619</v>
      </c>
      <c r="D1093" s="83" t="s">
        <v>3435</v>
      </c>
      <c r="E1093" s="82">
        <v>3</v>
      </c>
      <c r="F1093" s="28"/>
      <c r="G1093" s="28"/>
      <c r="H1093" s="28"/>
      <c r="I1093" s="28" t="s">
        <v>1704</v>
      </c>
      <c r="J1093" s="27" t="s">
        <v>69</v>
      </c>
      <c r="K1093" s="29">
        <v>8437922575</v>
      </c>
      <c r="L1093" s="30"/>
      <c r="M1093" s="28"/>
      <c r="N1093" s="28"/>
      <c r="O1093" s="29"/>
      <c r="P1093" s="31"/>
      <c r="Q1093" s="28"/>
      <c r="R1093" s="28"/>
      <c r="S1093" s="28"/>
      <c r="T1093" s="28"/>
      <c r="U1093" s="29"/>
      <c r="V1093" s="32"/>
      <c r="W1093" s="33"/>
    </row>
    <row r="1094" spans="2:23" x14ac:dyDescent="0.25">
      <c r="B1094" s="25"/>
      <c r="C1094" s="80">
        <v>1932141223</v>
      </c>
      <c r="D1094" s="83" t="s">
        <v>3436</v>
      </c>
      <c r="E1094" s="82">
        <v>2</v>
      </c>
      <c r="F1094" s="28"/>
      <c r="G1094" s="28"/>
      <c r="H1094" s="28"/>
      <c r="I1094" s="28" t="s">
        <v>1704</v>
      </c>
      <c r="J1094" s="27" t="s">
        <v>3437</v>
      </c>
      <c r="K1094" s="29">
        <v>9102959207</v>
      </c>
      <c r="L1094" s="30"/>
      <c r="M1094" s="28"/>
      <c r="N1094" s="28"/>
      <c r="O1094" s="29"/>
      <c r="P1094" s="31"/>
      <c r="Q1094" s="28"/>
      <c r="R1094" s="28"/>
      <c r="S1094" s="28"/>
      <c r="T1094" s="28"/>
      <c r="U1094" s="29"/>
      <c r="V1094" s="32"/>
      <c r="W1094" s="33"/>
    </row>
    <row r="1095" spans="2:23" x14ac:dyDescent="0.25">
      <c r="B1095" s="25"/>
      <c r="C1095" s="80">
        <v>1508882192</v>
      </c>
      <c r="D1095" s="83" t="s">
        <v>3438</v>
      </c>
      <c r="E1095" s="82">
        <v>4</v>
      </c>
      <c r="F1095" s="28"/>
      <c r="G1095" s="28"/>
      <c r="H1095" s="28"/>
      <c r="I1095" s="28" t="s">
        <v>1734</v>
      </c>
      <c r="J1095" s="27" t="s">
        <v>3439</v>
      </c>
      <c r="K1095" s="29">
        <v>9107395197</v>
      </c>
      <c r="L1095" s="30"/>
      <c r="M1095" s="28"/>
      <c r="N1095" s="28"/>
      <c r="O1095" s="29"/>
      <c r="P1095" s="31"/>
      <c r="Q1095" s="28"/>
      <c r="R1095" s="28"/>
      <c r="S1095" s="28"/>
      <c r="T1095" s="28"/>
      <c r="U1095" s="29"/>
      <c r="V1095" s="32"/>
      <c r="W1095" s="33"/>
    </row>
    <row r="1096" spans="2:23" x14ac:dyDescent="0.25">
      <c r="B1096" s="25"/>
      <c r="C1096" s="80">
        <v>1710179536</v>
      </c>
      <c r="D1096" s="83" t="s">
        <v>3440</v>
      </c>
      <c r="E1096" s="82">
        <v>2</v>
      </c>
      <c r="F1096" s="28"/>
      <c r="G1096" s="28"/>
      <c r="H1096" s="28"/>
      <c r="I1096" s="28" t="s">
        <v>1704</v>
      </c>
      <c r="J1096" s="27" t="s">
        <v>3441</v>
      </c>
      <c r="K1096" s="29">
        <v>7047831840</v>
      </c>
      <c r="L1096" s="30"/>
      <c r="M1096" s="28"/>
      <c r="N1096" s="28"/>
      <c r="O1096" s="29"/>
      <c r="P1096" s="31"/>
      <c r="Q1096" s="28"/>
      <c r="R1096" s="28"/>
      <c r="S1096" s="28"/>
      <c r="T1096" s="28"/>
      <c r="U1096" s="29"/>
      <c r="V1096" s="32"/>
      <c r="W1096" s="33"/>
    </row>
    <row r="1097" spans="2:23" x14ac:dyDescent="0.25">
      <c r="B1097" s="25"/>
      <c r="C1097" s="80">
        <v>1841248093</v>
      </c>
      <c r="D1097" s="83" t="s">
        <v>3442</v>
      </c>
      <c r="E1097" s="82">
        <v>4</v>
      </c>
      <c r="F1097" s="28"/>
      <c r="G1097" s="28"/>
      <c r="H1097" s="28"/>
      <c r="I1097" s="28" t="s">
        <v>1769</v>
      </c>
      <c r="J1097" s="27" t="s">
        <v>3443</v>
      </c>
      <c r="K1097" s="29">
        <v>7044461255</v>
      </c>
      <c r="L1097" s="30"/>
      <c r="M1097" s="28"/>
      <c r="N1097" s="28"/>
      <c r="O1097" s="29"/>
      <c r="P1097" s="31"/>
      <c r="Q1097" s="28"/>
      <c r="R1097" s="28"/>
      <c r="S1097" s="28"/>
      <c r="T1097" s="28"/>
      <c r="U1097" s="29"/>
      <c r="V1097" s="32"/>
      <c r="W1097" s="33"/>
    </row>
    <row r="1098" spans="2:23" x14ac:dyDescent="0.25">
      <c r="B1098" s="25"/>
      <c r="C1098" s="80">
        <v>1598924995</v>
      </c>
      <c r="D1098" s="83" t="s">
        <v>3444</v>
      </c>
      <c r="E1098" s="82">
        <v>4</v>
      </c>
      <c r="F1098" s="28"/>
      <c r="G1098" s="28"/>
      <c r="H1098" s="28"/>
      <c r="I1098" s="28" t="s">
        <v>1704</v>
      </c>
      <c r="J1098" s="27" t="s">
        <v>3445</v>
      </c>
      <c r="K1098" s="29">
        <v>9196848111</v>
      </c>
      <c r="L1098" s="30"/>
      <c r="M1098" s="28"/>
      <c r="N1098" s="28"/>
      <c r="O1098" s="29"/>
      <c r="P1098" s="31"/>
      <c r="Q1098" s="28"/>
      <c r="R1098" s="28"/>
      <c r="S1098" s="28"/>
      <c r="T1098" s="28"/>
      <c r="U1098" s="29"/>
      <c r="V1098" s="32"/>
      <c r="W1098" s="33"/>
    </row>
    <row r="1099" spans="2:23" x14ac:dyDescent="0.25">
      <c r="B1099" s="25"/>
      <c r="C1099" s="80">
        <v>1467895748</v>
      </c>
      <c r="D1099" s="83" t="s">
        <v>3446</v>
      </c>
      <c r="E1099" s="82">
        <v>1</v>
      </c>
      <c r="F1099" s="28"/>
      <c r="G1099" s="28"/>
      <c r="H1099" s="28"/>
      <c r="I1099" s="28" t="s">
        <v>1704</v>
      </c>
      <c r="J1099" s="27" t="s">
        <v>69</v>
      </c>
      <c r="K1099" s="29">
        <v>3129262253</v>
      </c>
      <c r="L1099" s="30"/>
      <c r="M1099" s="28"/>
      <c r="N1099" s="28"/>
      <c r="O1099" s="29"/>
      <c r="P1099" s="31"/>
      <c r="Q1099" s="28"/>
      <c r="R1099" s="28"/>
      <c r="S1099" s="28"/>
      <c r="T1099" s="28"/>
      <c r="U1099" s="29"/>
      <c r="V1099" s="32"/>
      <c r="W1099" s="33"/>
    </row>
    <row r="1100" spans="2:23" x14ac:dyDescent="0.25">
      <c r="B1100" s="25"/>
      <c r="C1100" s="80">
        <v>1508279043</v>
      </c>
      <c r="D1100" s="83" t="s">
        <v>3447</v>
      </c>
      <c r="E1100" s="82">
        <v>1</v>
      </c>
      <c r="F1100" s="28"/>
      <c r="G1100" s="28"/>
      <c r="H1100" s="28"/>
      <c r="I1100" s="28" t="s">
        <v>1769</v>
      </c>
      <c r="J1100" s="27" t="s">
        <v>3448</v>
      </c>
      <c r="K1100" s="29">
        <v>7047831840</v>
      </c>
      <c r="L1100" s="30"/>
      <c r="M1100" s="28"/>
      <c r="N1100" s="28"/>
      <c r="O1100" s="29"/>
      <c r="P1100" s="31"/>
      <c r="Q1100" s="28"/>
      <c r="R1100" s="28"/>
      <c r="S1100" s="28"/>
      <c r="T1100" s="28"/>
      <c r="U1100" s="29"/>
      <c r="V1100" s="32"/>
      <c r="W1100" s="33"/>
    </row>
    <row r="1101" spans="2:23" x14ac:dyDescent="0.25">
      <c r="B1101" s="25"/>
      <c r="C1101" s="80">
        <v>1982899175</v>
      </c>
      <c r="D1101" s="83" t="s">
        <v>3449</v>
      </c>
      <c r="E1101" s="82">
        <v>4</v>
      </c>
      <c r="F1101" s="28"/>
      <c r="G1101" s="28"/>
      <c r="H1101" s="28"/>
      <c r="I1101" s="28" t="s">
        <v>1704</v>
      </c>
      <c r="J1101" s="27" t="s">
        <v>3450</v>
      </c>
      <c r="K1101" s="29">
        <v>7047831840</v>
      </c>
      <c r="L1101" s="30"/>
      <c r="M1101" s="28"/>
      <c r="N1101" s="28"/>
      <c r="O1101" s="29"/>
      <c r="P1101" s="31"/>
      <c r="Q1101" s="28"/>
      <c r="R1101" s="28"/>
      <c r="S1101" s="28"/>
      <c r="T1101" s="28"/>
      <c r="U1101" s="29"/>
      <c r="V1101" s="32"/>
      <c r="W1101" s="33"/>
    </row>
    <row r="1102" spans="2:23" x14ac:dyDescent="0.25">
      <c r="B1102" s="25"/>
      <c r="C1102" s="80">
        <v>1962630913</v>
      </c>
      <c r="D1102" s="83" t="s">
        <v>3451</v>
      </c>
      <c r="E1102" s="82">
        <v>2</v>
      </c>
      <c r="F1102" s="28"/>
      <c r="G1102" s="28"/>
      <c r="H1102" s="28"/>
      <c r="I1102" s="28" t="s">
        <v>1716</v>
      </c>
      <c r="J1102" s="27" t="s">
        <v>69</v>
      </c>
      <c r="K1102" s="29">
        <v>8434922751</v>
      </c>
      <c r="L1102" s="30"/>
      <c r="M1102" s="28"/>
      <c r="N1102" s="28"/>
      <c r="O1102" s="29"/>
      <c r="P1102" s="31"/>
      <c r="Q1102" s="28"/>
      <c r="R1102" s="28"/>
      <c r="S1102" s="28"/>
      <c r="T1102" s="28"/>
      <c r="U1102" s="29"/>
      <c r="V1102" s="32"/>
      <c r="W1102" s="33"/>
    </row>
    <row r="1103" spans="2:23" x14ac:dyDescent="0.25">
      <c r="B1103" s="25"/>
      <c r="C1103" s="80">
        <v>1235365297</v>
      </c>
      <c r="D1103" s="83" t="s">
        <v>3452</v>
      </c>
      <c r="E1103" s="82">
        <v>5</v>
      </c>
      <c r="F1103" s="28"/>
      <c r="G1103" s="28"/>
      <c r="H1103" s="28"/>
      <c r="I1103" s="28" t="s">
        <v>1737</v>
      </c>
      <c r="J1103" s="27" t="s">
        <v>3453</v>
      </c>
      <c r="K1103" s="29">
        <v>9196841817</v>
      </c>
      <c r="L1103" s="30"/>
      <c r="M1103" s="28"/>
      <c r="N1103" s="28"/>
      <c r="O1103" s="29"/>
      <c r="P1103" s="31"/>
      <c r="Q1103" s="28"/>
      <c r="R1103" s="28"/>
      <c r="S1103" s="28"/>
      <c r="T1103" s="28"/>
      <c r="U1103" s="29"/>
      <c r="V1103" s="32"/>
      <c r="W1103" s="33"/>
    </row>
    <row r="1104" spans="2:23" x14ac:dyDescent="0.25">
      <c r="B1104" s="25"/>
      <c r="C1104" s="80">
        <v>1427033760</v>
      </c>
      <c r="D1104" s="83" t="s">
        <v>3454</v>
      </c>
      <c r="E1104" s="82">
        <v>2</v>
      </c>
      <c r="F1104" s="28"/>
      <c r="G1104" s="28"/>
      <c r="H1104" s="28"/>
      <c r="I1104" s="28" t="s">
        <v>1704</v>
      </c>
      <c r="J1104" s="27" t="s">
        <v>3455</v>
      </c>
      <c r="K1104" s="29">
        <v>8647522000</v>
      </c>
      <c r="L1104" s="30"/>
      <c r="M1104" s="28"/>
      <c r="N1104" s="28"/>
      <c r="O1104" s="29"/>
      <c r="P1104" s="31"/>
      <c r="Q1104" s="28"/>
      <c r="R1104" s="28"/>
      <c r="S1104" s="28"/>
      <c r="T1104" s="28"/>
      <c r="U1104" s="29"/>
      <c r="V1104" s="32"/>
      <c r="W1104" s="33"/>
    </row>
    <row r="1105" spans="2:23" x14ac:dyDescent="0.25">
      <c r="B1105" s="25"/>
      <c r="C1105" s="80">
        <v>1780693655</v>
      </c>
      <c r="D1105" s="83" t="s">
        <v>3456</v>
      </c>
      <c r="E1105" s="82">
        <v>3</v>
      </c>
      <c r="F1105" s="28"/>
      <c r="G1105" s="28"/>
      <c r="H1105" s="28"/>
      <c r="I1105" s="28" t="s">
        <v>1769</v>
      </c>
      <c r="J1105" s="27" t="s">
        <v>3457</v>
      </c>
      <c r="K1105" s="29">
        <v>8283263000</v>
      </c>
      <c r="L1105" s="30"/>
      <c r="M1105" s="28"/>
      <c r="N1105" s="28"/>
      <c r="O1105" s="29"/>
      <c r="P1105" s="31"/>
      <c r="Q1105" s="28"/>
      <c r="R1105" s="28"/>
      <c r="S1105" s="28"/>
      <c r="T1105" s="28"/>
      <c r="U1105" s="29"/>
      <c r="V1105" s="32"/>
      <c r="W1105" s="33"/>
    </row>
    <row r="1106" spans="2:23" x14ac:dyDescent="0.25">
      <c r="B1106" s="25"/>
      <c r="C1106" s="80">
        <v>1447222690</v>
      </c>
      <c r="D1106" s="83" t="s">
        <v>3458</v>
      </c>
      <c r="E1106" s="82">
        <v>1</v>
      </c>
      <c r="F1106" s="28"/>
      <c r="G1106" s="28"/>
      <c r="H1106" s="28"/>
      <c r="I1106" s="28" t="s">
        <v>1704</v>
      </c>
      <c r="J1106" s="27" t="s">
        <v>69</v>
      </c>
      <c r="K1106" s="29">
        <v>8645737511</v>
      </c>
      <c r="L1106" s="30"/>
      <c r="M1106" s="28"/>
      <c r="N1106" s="28"/>
      <c r="O1106" s="29"/>
      <c r="P1106" s="31"/>
      <c r="Q1106" s="28"/>
      <c r="R1106" s="28"/>
      <c r="S1106" s="28"/>
      <c r="T1106" s="28"/>
      <c r="U1106" s="29"/>
      <c r="V1106" s="32"/>
      <c r="W1106" s="33"/>
    </row>
    <row r="1107" spans="2:23" x14ac:dyDescent="0.25">
      <c r="B1107" s="25"/>
      <c r="C1107" s="80">
        <v>1316161458</v>
      </c>
      <c r="D1107" s="83" t="s">
        <v>3459</v>
      </c>
      <c r="E1107" s="82">
        <v>2</v>
      </c>
      <c r="F1107" s="28"/>
      <c r="G1107" s="28"/>
      <c r="H1107" s="28"/>
      <c r="I1107" s="28" t="s">
        <v>1704</v>
      </c>
      <c r="J1107" s="27" t="s">
        <v>69</v>
      </c>
      <c r="K1107" s="29">
        <v>8434493381</v>
      </c>
      <c r="L1107" s="30"/>
      <c r="M1107" s="28"/>
      <c r="N1107" s="28"/>
      <c r="O1107" s="29"/>
      <c r="P1107" s="31"/>
      <c r="Q1107" s="28"/>
      <c r="R1107" s="28"/>
      <c r="S1107" s="28"/>
      <c r="T1107" s="28"/>
      <c r="U1107" s="29"/>
      <c r="V1107" s="32"/>
      <c r="W1107" s="33"/>
    </row>
    <row r="1108" spans="2:23" x14ac:dyDescent="0.25">
      <c r="B1108" s="25"/>
      <c r="C1108" s="80">
        <v>1528086980</v>
      </c>
      <c r="D1108" s="83" t="s">
        <v>3460</v>
      </c>
      <c r="E1108" s="82">
        <v>4</v>
      </c>
      <c r="F1108" s="28"/>
      <c r="G1108" s="28"/>
      <c r="H1108" s="28"/>
      <c r="I1108" s="28" t="s">
        <v>1704</v>
      </c>
      <c r="J1108" s="27" t="s">
        <v>3461</v>
      </c>
      <c r="K1108" s="29">
        <v>7043552000</v>
      </c>
      <c r="L1108" s="30"/>
      <c r="M1108" s="28"/>
      <c r="N1108" s="28"/>
      <c r="O1108" s="29"/>
      <c r="P1108" s="31"/>
      <c r="Q1108" s="28"/>
      <c r="R1108" s="28"/>
      <c r="S1108" s="28"/>
      <c r="T1108" s="28"/>
      <c r="U1108" s="29"/>
      <c r="V1108" s="32"/>
      <c r="W1108" s="33"/>
    </row>
    <row r="1109" spans="2:23" x14ac:dyDescent="0.25">
      <c r="B1109" s="25"/>
      <c r="C1109" s="80">
        <v>1336300078</v>
      </c>
      <c r="D1109" s="83" t="s">
        <v>3462</v>
      </c>
      <c r="E1109" s="82">
        <v>3</v>
      </c>
      <c r="F1109" s="28"/>
      <c r="G1109" s="28"/>
      <c r="H1109" s="28"/>
      <c r="I1109" s="28" t="s">
        <v>1769</v>
      </c>
      <c r="J1109" s="27" t="s">
        <v>69</v>
      </c>
      <c r="K1109" s="29">
        <v>8437700404</v>
      </c>
      <c r="L1109" s="30"/>
      <c r="M1109" s="28"/>
      <c r="N1109" s="28"/>
      <c r="O1109" s="29"/>
      <c r="P1109" s="31"/>
      <c r="Q1109" s="28"/>
      <c r="R1109" s="28"/>
      <c r="S1109" s="28"/>
      <c r="T1109" s="28"/>
      <c r="U1109" s="29"/>
      <c r="V1109" s="32"/>
      <c r="W1109" s="33"/>
    </row>
    <row r="1110" spans="2:23" x14ac:dyDescent="0.25">
      <c r="B1110" s="25"/>
      <c r="C1110" s="80">
        <v>1013048016</v>
      </c>
      <c r="D1110" s="83" t="s">
        <v>3463</v>
      </c>
      <c r="E1110" s="82">
        <v>2</v>
      </c>
      <c r="F1110" s="28"/>
      <c r="G1110" s="28"/>
      <c r="H1110" s="28"/>
      <c r="I1110" s="28" t="s">
        <v>1704</v>
      </c>
      <c r="J1110" s="27" t="s">
        <v>69</v>
      </c>
      <c r="K1110" s="29">
        <v>3197681000</v>
      </c>
      <c r="L1110" s="30"/>
      <c r="M1110" s="28"/>
      <c r="N1110" s="28"/>
      <c r="O1110" s="29"/>
      <c r="P1110" s="31"/>
      <c r="Q1110" s="28"/>
      <c r="R1110" s="28"/>
      <c r="S1110" s="28"/>
      <c r="T1110" s="28"/>
      <c r="U1110" s="29"/>
      <c r="V1110" s="32"/>
      <c r="W1110" s="33"/>
    </row>
    <row r="1111" spans="2:23" x14ac:dyDescent="0.25">
      <c r="B1111" s="25"/>
      <c r="C1111" s="80">
        <v>1134108400</v>
      </c>
      <c r="D1111" s="83" t="s">
        <v>3464</v>
      </c>
      <c r="E1111" s="82">
        <v>2</v>
      </c>
      <c r="F1111" s="28"/>
      <c r="G1111" s="28"/>
      <c r="H1111" s="28"/>
      <c r="I1111" s="28" t="s">
        <v>1769</v>
      </c>
      <c r="J1111" s="27" t="s">
        <v>69</v>
      </c>
      <c r="K1111" s="29">
        <v>8437700404</v>
      </c>
      <c r="L1111" s="30"/>
      <c r="M1111" s="28"/>
      <c r="N1111" s="28"/>
      <c r="O1111" s="29"/>
      <c r="P1111" s="31"/>
      <c r="Q1111" s="28"/>
      <c r="R1111" s="28"/>
      <c r="S1111" s="28"/>
      <c r="T1111" s="28"/>
      <c r="U1111" s="29"/>
      <c r="V1111" s="32"/>
      <c r="W1111" s="33"/>
    </row>
    <row r="1112" spans="2:23" x14ac:dyDescent="0.25">
      <c r="B1112" s="25"/>
      <c r="C1112" s="80">
        <v>1235457748</v>
      </c>
      <c r="D1112" s="83" t="s">
        <v>3465</v>
      </c>
      <c r="E1112" s="82">
        <v>5</v>
      </c>
      <c r="F1112" s="28"/>
      <c r="G1112" s="28"/>
      <c r="H1112" s="28"/>
      <c r="I1112" s="28" t="s">
        <v>1704</v>
      </c>
      <c r="J1112" s="27" t="s">
        <v>3466</v>
      </c>
      <c r="K1112" s="29">
        <v>9849741000</v>
      </c>
      <c r="L1112" s="30"/>
      <c r="M1112" s="28"/>
      <c r="N1112" s="28"/>
      <c r="O1112" s="29"/>
      <c r="P1112" s="31"/>
      <c r="Q1112" s="28"/>
      <c r="R1112" s="28"/>
      <c r="S1112" s="28"/>
      <c r="T1112" s="28"/>
      <c r="U1112" s="29"/>
      <c r="V1112" s="32"/>
      <c r="W1112" s="33"/>
    </row>
    <row r="1113" spans="2:23" x14ac:dyDescent="0.25">
      <c r="B1113" s="25"/>
      <c r="C1113" s="80">
        <v>1669721536</v>
      </c>
      <c r="D1113" s="83" t="s">
        <v>3467</v>
      </c>
      <c r="E1113" s="82">
        <v>7</v>
      </c>
      <c r="F1113" s="28"/>
      <c r="G1113" s="28"/>
      <c r="H1113" s="28"/>
      <c r="I1113" s="28" t="s">
        <v>1769</v>
      </c>
      <c r="J1113" s="27" t="s">
        <v>69</v>
      </c>
      <c r="K1113" s="29">
        <v>9193508000</v>
      </c>
      <c r="L1113" s="30"/>
      <c r="M1113" s="28"/>
      <c r="N1113" s="28"/>
      <c r="O1113" s="29"/>
      <c r="P1113" s="31"/>
      <c r="Q1113" s="28"/>
      <c r="R1113" s="28"/>
      <c r="S1113" s="28"/>
      <c r="T1113" s="28"/>
      <c r="U1113" s="29"/>
      <c r="V1113" s="32"/>
      <c r="W1113" s="33"/>
    </row>
    <row r="1114" spans="2:23" x14ac:dyDescent="0.25">
      <c r="B1114" s="25"/>
      <c r="C1114" s="80">
        <v>1053748491</v>
      </c>
      <c r="D1114" s="83" t="s">
        <v>3468</v>
      </c>
      <c r="E1114" s="82">
        <v>2</v>
      </c>
      <c r="F1114" s="28"/>
      <c r="G1114" s="28"/>
      <c r="H1114" s="28"/>
      <c r="I1114" s="28" t="s">
        <v>1769</v>
      </c>
      <c r="J1114" s="27" t="s">
        <v>69</v>
      </c>
      <c r="K1114" s="29">
        <v>8647976306</v>
      </c>
      <c r="L1114" s="30"/>
      <c r="M1114" s="28"/>
      <c r="N1114" s="28"/>
      <c r="O1114" s="29"/>
      <c r="P1114" s="31"/>
      <c r="Q1114" s="28"/>
      <c r="R1114" s="28"/>
      <c r="S1114" s="28"/>
      <c r="T1114" s="28"/>
      <c r="U1114" s="29"/>
      <c r="V1114" s="32"/>
      <c r="W1114" s="33"/>
    </row>
    <row r="1115" spans="2:23" x14ac:dyDescent="0.25">
      <c r="B1115" s="25"/>
      <c r="C1115" s="80">
        <v>1275920381</v>
      </c>
      <c r="D1115" s="83" t="s">
        <v>3469</v>
      </c>
      <c r="E1115" s="82">
        <v>3</v>
      </c>
      <c r="F1115" s="28"/>
      <c r="G1115" s="28"/>
      <c r="H1115" s="28"/>
      <c r="I1115" s="28" t="s">
        <v>1704</v>
      </c>
      <c r="J1115" s="27" t="s">
        <v>3470</v>
      </c>
      <c r="K1115" s="29">
        <v>9198164948</v>
      </c>
      <c r="L1115" s="30"/>
      <c r="M1115" s="28"/>
      <c r="N1115" s="28"/>
      <c r="O1115" s="29"/>
      <c r="P1115" s="31"/>
      <c r="Q1115" s="28"/>
      <c r="R1115" s="28"/>
      <c r="S1115" s="28"/>
      <c r="T1115" s="28"/>
      <c r="U1115" s="29"/>
      <c r="V1115" s="32"/>
      <c r="W1115" s="33"/>
    </row>
    <row r="1116" spans="2:23" x14ac:dyDescent="0.25">
      <c r="B1116" s="25"/>
      <c r="C1116" s="80">
        <v>1124402508</v>
      </c>
      <c r="D1116" s="83" t="s">
        <v>3471</v>
      </c>
      <c r="E1116" s="82">
        <v>7</v>
      </c>
      <c r="F1116" s="28"/>
      <c r="G1116" s="28"/>
      <c r="H1116" s="28"/>
      <c r="I1116" s="28" t="s">
        <v>1716</v>
      </c>
      <c r="J1116" s="27" t="s">
        <v>3472</v>
      </c>
      <c r="K1116" s="29">
        <v>9197912040</v>
      </c>
      <c r="L1116" s="30"/>
      <c r="M1116" s="28"/>
      <c r="N1116" s="28"/>
      <c r="O1116" s="29"/>
      <c r="P1116" s="31"/>
      <c r="Q1116" s="28"/>
      <c r="R1116" s="28"/>
      <c r="S1116" s="28"/>
      <c r="T1116" s="28"/>
      <c r="U1116" s="29"/>
      <c r="V1116" s="32"/>
      <c r="W1116" s="33"/>
    </row>
    <row r="1117" spans="2:23" x14ac:dyDescent="0.25">
      <c r="B1117" s="25"/>
      <c r="C1117" s="80">
        <v>1043640956</v>
      </c>
      <c r="D1117" s="83" t="s">
        <v>3473</v>
      </c>
      <c r="E1117" s="82">
        <v>3</v>
      </c>
      <c r="F1117" s="28"/>
      <c r="G1117" s="28"/>
      <c r="H1117" s="28"/>
      <c r="I1117" s="28" t="s">
        <v>1769</v>
      </c>
      <c r="J1117" s="27" t="s">
        <v>3474</v>
      </c>
      <c r="K1117" s="29">
        <v>8644552888</v>
      </c>
      <c r="L1117" s="30"/>
      <c r="M1117" s="28"/>
      <c r="N1117" s="28"/>
      <c r="O1117" s="29"/>
      <c r="P1117" s="31"/>
      <c r="Q1117" s="28"/>
      <c r="R1117" s="28"/>
      <c r="S1117" s="28"/>
      <c r="T1117" s="28"/>
      <c r="U1117" s="29"/>
      <c r="V1117" s="32"/>
      <c r="W1117" s="33"/>
    </row>
    <row r="1118" spans="2:23" x14ac:dyDescent="0.25">
      <c r="B1118" s="25"/>
      <c r="C1118" s="80">
        <v>1013054477</v>
      </c>
      <c r="D1118" s="83" t="s">
        <v>3475</v>
      </c>
      <c r="E1118" s="82">
        <v>5</v>
      </c>
      <c r="F1118" s="28"/>
      <c r="G1118" s="28"/>
      <c r="H1118" s="28"/>
      <c r="I1118" s="28" t="s">
        <v>1737</v>
      </c>
      <c r="J1118" s="27" t="s">
        <v>69</v>
      </c>
      <c r="K1118" s="29">
        <v>9196847685</v>
      </c>
      <c r="L1118" s="30"/>
      <c r="M1118" s="28"/>
      <c r="N1118" s="28"/>
      <c r="O1118" s="29"/>
      <c r="P1118" s="31"/>
      <c r="Q1118" s="28"/>
      <c r="R1118" s="28"/>
      <c r="S1118" s="28"/>
      <c r="T1118" s="28"/>
      <c r="U1118" s="29"/>
      <c r="V1118" s="32"/>
      <c r="W1118" s="33"/>
    </row>
    <row r="1119" spans="2:23" x14ac:dyDescent="0.25">
      <c r="B1119" s="25"/>
      <c r="C1119" s="80">
        <v>1588954457</v>
      </c>
      <c r="D1119" s="83" t="s">
        <v>3476</v>
      </c>
      <c r="E1119" s="82">
        <v>4</v>
      </c>
      <c r="F1119" s="28"/>
      <c r="G1119" s="28"/>
      <c r="H1119" s="28"/>
      <c r="I1119" s="28" t="s">
        <v>1704</v>
      </c>
      <c r="J1119" s="27" t="s">
        <v>69</v>
      </c>
      <c r="K1119" s="29">
        <v>9199666000</v>
      </c>
      <c r="L1119" s="30"/>
      <c r="M1119" s="28"/>
      <c r="N1119" s="28"/>
      <c r="O1119" s="29"/>
      <c r="P1119" s="31"/>
      <c r="Q1119" s="28"/>
      <c r="R1119" s="28"/>
      <c r="S1119" s="28"/>
      <c r="T1119" s="28"/>
      <c r="U1119" s="29"/>
      <c r="V1119" s="32"/>
      <c r="W1119" s="33"/>
    </row>
    <row r="1120" spans="2:23" x14ac:dyDescent="0.25">
      <c r="B1120" s="25"/>
      <c r="C1120" s="80">
        <v>1982996385</v>
      </c>
      <c r="D1120" s="83" t="s">
        <v>3477</v>
      </c>
      <c r="E1120" s="82">
        <v>4</v>
      </c>
      <c r="F1120" s="28"/>
      <c r="G1120" s="28"/>
      <c r="H1120" s="28"/>
      <c r="I1120" s="28" t="s">
        <v>1704</v>
      </c>
      <c r="J1120" s="27" t="s">
        <v>3478</v>
      </c>
      <c r="K1120" s="29">
        <v>9197817515</v>
      </c>
      <c r="L1120" s="30"/>
      <c r="M1120" s="28"/>
      <c r="N1120" s="28"/>
      <c r="O1120" s="29"/>
      <c r="P1120" s="31"/>
      <c r="Q1120" s="28"/>
      <c r="R1120" s="28"/>
      <c r="S1120" s="28"/>
      <c r="T1120" s="28"/>
      <c r="U1120" s="29"/>
      <c r="V1120" s="32"/>
      <c r="W1120" s="33"/>
    </row>
    <row r="1121" spans="2:23" x14ac:dyDescent="0.25">
      <c r="B1121" s="25"/>
      <c r="C1121" s="80">
        <v>1053705640</v>
      </c>
      <c r="D1121" s="83" t="s">
        <v>3479</v>
      </c>
      <c r="E1121" s="82">
        <v>5</v>
      </c>
      <c r="F1121" s="28"/>
      <c r="G1121" s="28"/>
      <c r="H1121" s="28"/>
      <c r="I1121" s="28" t="s">
        <v>1704</v>
      </c>
      <c r="J1121" s="27" t="s">
        <v>3480</v>
      </c>
      <c r="K1121" s="29">
        <v>9849741000</v>
      </c>
      <c r="L1121" s="30"/>
      <c r="M1121" s="28"/>
      <c r="N1121" s="28"/>
      <c r="O1121" s="29"/>
      <c r="P1121" s="31"/>
      <c r="Q1121" s="28"/>
      <c r="R1121" s="28"/>
      <c r="S1121" s="28"/>
      <c r="T1121" s="28"/>
      <c r="U1121" s="29"/>
      <c r="V1121" s="32"/>
      <c r="W1121" s="33"/>
    </row>
    <row r="1122" spans="2:23" x14ac:dyDescent="0.25">
      <c r="B1122" s="25"/>
      <c r="C1122" s="80">
        <v>1730592387</v>
      </c>
      <c r="D1122" s="83" t="s">
        <v>3481</v>
      </c>
      <c r="E1122" s="82">
        <v>0</v>
      </c>
      <c r="F1122" s="28"/>
      <c r="G1122" s="28"/>
      <c r="H1122" s="28"/>
      <c r="I1122" s="28" t="s">
        <v>1704</v>
      </c>
      <c r="J1122" s="27" t="s">
        <v>3482</v>
      </c>
      <c r="K1122" s="29">
        <v>7047831840</v>
      </c>
      <c r="L1122" s="30"/>
      <c r="M1122" s="28"/>
      <c r="N1122" s="28"/>
      <c r="O1122" s="29"/>
      <c r="P1122" s="31"/>
      <c r="Q1122" s="28"/>
      <c r="R1122" s="28"/>
      <c r="S1122" s="28"/>
      <c r="T1122" s="28"/>
      <c r="U1122" s="29"/>
      <c r="V1122" s="32"/>
      <c r="W1122" s="33"/>
    </row>
    <row r="1123" spans="2:23" x14ac:dyDescent="0.25">
      <c r="B1123" s="25"/>
      <c r="C1123" s="80">
        <v>1215356431</v>
      </c>
      <c r="D1123" s="83" t="s">
        <v>3483</v>
      </c>
      <c r="E1123" s="82">
        <v>2</v>
      </c>
      <c r="F1123" s="28"/>
      <c r="G1123" s="28"/>
      <c r="H1123" s="28"/>
      <c r="I1123" s="28" t="s">
        <v>1704</v>
      </c>
      <c r="J1123" s="27" t="s">
        <v>69</v>
      </c>
      <c r="K1123" s="29">
        <v>8438768023</v>
      </c>
      <c r="L1123" s="30"/>
      <c r="M1123" s="28"/>
      <c r="N1123" s="28"/>
      <c r="O1123" s="29"/>
      <c r="P1123" s="31"/>
      <c r="Q1123" s="28"/>
      <c r="R1123" s="28"/>
      <c r="S1123" s="28"/>
      <c r="T1123" s="28"/>
      <c r="U1123" s="29"/>
      <c r="V1123" s="32"/>
      <c r="W1123" s="33"/>
    </row>
    <row r="1124" spans="2:23" x14ac:dyDescent="0.25">
      <c r="B1124" s="25"/>
      <c r="C1124" s="80">
        <v>1710396841</v>
      </c>
      <c r="D1124" s="83" t="s">
        <v>3484</v>
      </c>
      <c r="E1124" s="82">
        <v>6</v>
      </c>
      <c r="F1124" s="28"/>
      <c r="G1124" s="28"/>
      <c r="H1124" s="28"/>
      <c r="I1124" s="28" t="s">
        <v>1716</v>
      </c>
      <c r="J1124" s="27" t="s">
        <v>3485</v>
      </c>
      <c r="K1124" s="29">
        <v>3362350866</v>
      </c>
      <c r="L1124" s="30"/>
      <c r="M1124" s="28"/>
      <c r="N1124" s="28"/>
      <c r="O1124" s="29"/>
      <c r="P1124" s="31"/>
      <c r="Q1124" s="28"/>
      <c r="R1124" s="28"/>
      <c r="S1124" s="28"/>
      <c r="T1124" s="28"/>
      <c r="U1124" s="29"/>
      <c r="V1124" s="32"/>
      <c r="W1124" s="33"/>
    </row>
    <row r="1125" spans="2:23" x14ac:dyDescent="0.25">
      <c r="B1125" s="25"/>
      <c r="C1125" s="80">
        <v>1346655586</v>
      </c>
      <c r="D1125" s="83" t="s">
        <v>3486</v>
      </c>
      <c r="E1125" s="82">
        <v>0</v>
      </c>
      <c r="F1125" s="28"/>
      <c r="G1125" s="28"/>
      <c r="H1125" s="28"/>
      <c r="I1125" s="28" t="s">
        <v>1704</v>
      </c>
      <c r="J1125" s="27" t="s">
        <v>3487</v>
      </c>
      <c r="K1125" s="29">
        <v>7043893281</v>
      </c>
      <c r="L1125" s="30"/>
      <c r="M1125" s="28"/>
      <c r="N1125" s="28"/>
      <c r="O1125" s="29"/>
      <c r="P1125" s="31"/>
      <c r="Q1125" s="28"/>
      <c r="R1125" s="28"/>
      <c r="S1125" s="28"/>
      <c r="T1125" s="28"/>
      <c r="U1125" s="29"/>
      <c r="V1125" s="32"/>
      <c r="W1125" s="33"/>
    </row>
    <row r="1126" spans="2:23" x14ac:dyDescent="0.25">
      <c r="B1126" s="25"/>
      <c r="C1126" s="80">
        <v>1316130867</v>
      </c>
      <c r="D1126" s="83" t="s">
        <v>3488</v>
      </c>
      <c r="E1126" s="82">
        <v>1</v>
      </c>
      <c r="F1126" s="28"/>
      <c r="G1126" s="28"/>
      <c r="H1126" s="28"/>
      <c r="I1126" s="28" t="s">
        <v>1769</v>
      </c>
      <c r="J1126" s="27" t="s">
        <v>69</v>
      </c>
      <c r="K1126" s="29">
        <v>9103235203</v>
      </c>
      <c r="L1126" s="30"/>
      <c r="M1126" s="28"/>
      <c r="N1126" s="28"/>
      <c r="O1126" s="29"/>
      <c r="P1126" s="31"/>
      <c r="Q1126" s="28"/>
      <c r="R1126" s="28"/>
      <c r="S1126" s="28"/>
      <c r="T1126" s="28"/>
      <c r="U1126" s="29"/>
      <c r="V1126" s="32"/>
      <c r="W1126" s="33"/>
    </row>
    <row r="1127" spans="2:23" x14ac:dyDescent="0.25">
      <c r="B1127" s="25"/>
      <c r="C1127" s="80">
        <v>1699003509</v>
      </c>
      <c r="D1127" s="83" t="s">
        <v>3489</v>
      </c>
      <c r="E1127" s="82">
        <v>1</v>
      </c>
      <c r="F1127" s="28"/>
      <c r="G1127" s="28"/>
      <c r="H1127" s="28"/>
      <c r="I1127" s="28" t="s">
        <v>1704</v>
      </c>
      <c r="J1127" s="27" t="s">
        <v>69</v>
      </c>
      <c r="K1127" s="29">
        <v>9197817515</v>
      </c>
      <c r="L1127" s="30"/>
      <c r="M1127" s="28"/>
      <c r="N1127" s="28"/>
      <c r="O1127" s="29"/>
      <c r="P1127" s="31"/>
      <c r="Q1127" s="28"/>
      <c r="R1127" s="28"/>
      <c r="S1127" s="28"/>
      <c r="T1127" s="28"/>
      <c r="U1127" s="29"/>
      <c r="V1127" s="32"/>
      <c r="W1127" s="33"/>
    </row>
    <row r="1128" spans="2:23" x14ac:dyDescent="0.25">
      <c r="B1128" s="25"/>
      <c r="C1128" s="80">
        <v>1992177760</v>
      </c>
      <c r="D1128" s="83" t="s">
        <v>3490</v>
      </c>
      <c r="E1128" s="82">
        <v>5</v>
      </c>
      <c r="F1128" s="28"/>
      <c r="G1128" s="28"/>
      <c r="H1128" s="28"/>
      <c r="I1128" s="28" t="s">
        <v>1769</v>
      </c>
      <c r="J1128" s="27" t="s">
        <v>3491</v>
      </c>
      <c r="K1128" s="29">
        <v>8646755882</v>
      </c>
      <c r="L1128" s="30"/>
      <c r="M1128" s="28"/>
      <c r="N1128" s="28"/>
      <c r="O1128" s="29"/>
      <c r="P1128" s="31"/>
      <c r="Q1128" s="28"/>
      <c r="R1128" s="28"/>
      <c r="S1128" s="28"/>
      <c r="T1128" s="28"/>
      <c r="U1128" s="29"/>
      <c r="V1128" s="32"/>
      <c r="W1128" s="33"/>
    </row>
    <row r="1129" spans="2:23" x14ac:dyDescent="0.25">
      <c r="B1129" s="25"/>
      <c r="C1129" s="80">
        <v>1861859100</v>
      </c>
      <c r="D1129" s="83" t="s">
        <v>3492</v>
      </c>
      <c r="E1129" s="82">
        <v>0</v>
      </c>
      <c r="F1129" s="28"/>
      <c r="G1129" s="28"/>
      <c r="H1129" s="28"/>
      <c r="I1129" s="28" t="s">
        <v>1769</v>
      </c>
      <c r="J1129" s="27" t="s">
        <v>3493</v>
      </c>
      <c r="K1129" s="29">
        <v>2529751111</v>
      </c>
      <c r="L1129" s="30"/>
      <c r="M1129" s="28"/>
      <c r="N1129" s="28"/>
      <c r="O1129" s="29"/>
      <c r="P1129" s="31"/>
      <c r="Q1129" s="28"/>
      <c r="R1129" s="28"/>
      <c r="S1129" s="28"/>
      <c r="T1129" s="28"/>
      <c r="U1129" s="29"/>
      <c r="V1129" s="32"/>
      <c r="W1129" s="33"/>
    </row>
    <row r="1130" spans="2:23" x14ac:dyDescent="0.25">
      <c r="B1130" s="25"/>
      <c r="C1130" s="80">
        <v>1447629316</v>
      </c>
      <c r="D1130" s="83" t="s">
        <v>3494</v>
      </c>
      <c r="E1130" s="82">
        <v>1</v>
      </c>
      <c r="F1130" s="28"/>
      <c r="G1130" s="28"/>
      <c r="H1130" s="28"/>
      <c r="I1130" s="28" t="s">
        <v>1769</v>
      </c>
      <c r="J1130" s="27" t="s">
        <v>69</v>
      </c>
      <c r="K1130" s="29">
        <v>8644552888</v>
      </c>
      <c r="L1130" s="30"/>
      <c r="M1130" s="28"/>
      <c r="N1130" s="28"/>
      <c r="O1130" s="29"/>
      <c r="P1130" s="31"/>
      <c r="Q1130" s="28"/>
      <c r="R1130" s="28"/>
      <c r="S1130" s="28"/>
      <c r="T1130" s="28"/>
      <c r="U1130" s="29"/>
      <c r="V1130" s="32"/>
      <c r="W1130" s="33"/>
    </row>
    <row r="1131" spans="2:23" x14ac:dyDescent="0.25">
      <c r="B1131" s="25"/>
      <c r="C1131" s="80">
        <v>1720578230</v>
      </c>
      <c r="D1131" s="83" t="s">
        <v>3495</v>
      </c>
      <c r="E1131" s="82">
        <v>4</v>
      </c>
      <c r="F1131" s="28"/>
      <c r="G1131" s="28"/>
      <c r="H1131" s="28"/>
      <c r="I1131" s="28" t="s">
        <v>1704</v>
      </c>
      <c r="J1131" s="27" t="s">
        <v>69</v>
      </c>
      <c r="K1131" s="29">
        <v>8437926982</v>
      </c>
      <c r="L1131" s="30"/>
      <c r="M1131" s="28"/>
      <c r="N1131" s="28"/>
      <c r="O1131" s="29"/>
      <c r="P1131" s="31"/>
      <c r="Q1131" s="28"/>
      <c r="R1131" s="28"/>
      <c r="S1131" s="28"/>
      <c r="T1131" s="28"/>
      <c r="U1131" s="29"/>
      <c r="V1131" s="32"/>
      <c r="W1131" s="33"/>
    </row>
    <row r="1132" spans="2:23" x14ac:dyDescent="0.25">
      <c r="B1132" s="25"/>
      <c r="C1132" s="80">
        <v>1013164979</v>
      </c>
      <c r="D1132" s="83" t="s">
        <v>3496</v>
      </c>
      <c r="E1132" s="82">
        <v>4</v>
      </c>
      <c r="F1132" s="28"/>
      <c r="G1132" s="28"/>
      <c r="H1132" s="28"/>
      <c r="I1132" s="28" t="s">
        <v>1716</v>
      </c>
      <c r="J1132" s="27" t="s">
        <v>3497</v>
      </c>
      <c r="K1132" s="29">
        <v>7044461255</v>
      </c>
      <c r="L1132" s="30"/>
      <c r="M1132" s="28"/>
      <c r="N1132" s="28"/>
      <c r="O1132" s="29"/>
      <c r="P1132" s="31"/>
      <c r="Q1132" s="28"/>
      <c r="R1132" s="28"/>
      <c r="S1132" s="28"/>
      <c r="T1132" s="28"/>
      <c r="U1132" s="29"/>
      <c r="V1132" s="32"/>
      <c r="W1132" s="33"/>
    </row>
    <row r="1133" spans="2:23" x14ac:dyDescent="0.25">
      <c r="B1133" s="25"/>
      <c r="C1133" s="80">
        <v>1073132502</v>
      </c>
      <c r="D1133" s="83" t="s">
        <v>3498</v>
      </c>
      <c r="E1133" s="82">
        <v>-99</v>
      </c>
      <c r="F1133" s="28"/>
      <c r="G1133" s="28"/>
      <c r="H1133" s="28"/>
      <c r="I1133" s="28" t="s">
        <v>1716</v>
      </c>
      <c r="J1133" s="27" t="s">
        <v>3499</v>
      </c>
      <c r="K1133" s="29">
        <v>8433762670</v>
      </c>
      <c r="L1133" s="30"/>
      <c r="M1133" s="28"/>
      <c r="N1133" s="28"/>
      <c r="O1133" s="29"/>
      <c r="P1133" s="31"/>
      <c r="Q1133" s="28"/>
      <c r="R1133" s="28"/>
      <c r="S1133" s="28"/>
      <c r="T1133" s="28"/>
      <c r="U1133" s="29"/>
      <c r="V1133" s="32"/>
      <c r="W1133" s="33"/>
    </row>
    <row r="1134" spans="2:23" x14ac:dyDescent="0.25">
      <c r="B1134" s="25"/>
      <c r="C1134" s="80">
        <v>1649815036</v>
      </c>
      <c r="D1134" s="83" t="s">
        <v>3500</v>
      </c>
      <c r="E1134" s="82">
        <v>2</v>
      </c>
      <c r="F1134" s="28"/>
      <c r="G1134" s="28"/>
      <c r="H1134" s="28"/>
      <c r="I1134" s="28" t="s">
        <v>1769</v>
      </c>
      <c r="J1134" s="27" t="s">
        <v>69</v>
      </c>
      <c r="K1134" s="29">
        <v>8644552888</v>
      </c>
      <c r="L1134" s="30"/>
      <c r="M1134" s="28"/>
      <c r="N1134" s="28"/>
      <c r="O1134" s="29"/>
      <c r="P1134" s="31"/>
      <c r="Q1134" s="28"/>
      <c r="R1134" s="28"/>
      <c r="S1134" s="28"/>
      <c r="T1134" s="28"/>
      <c r="U1134" s="29"/>
      <c r="V1134" s="32"/>
      <c r="W1134" s="33"/>
    </row>
    <row r="1135" spans="2:23" x14ac:dyDescent="0.25">
      <c r="B1135" s="25"/>
      <c r="C1135" s="80">
        <v>1871109405</v>
      </c>
      <c r="D1135" s="83" t="s">
        <v>3501</v>
      </c>
      <c r="E1135" s="82">
        <v>4</v>
      </c>
      <c r="F1135" s="28"/>
      <c r="G1135" s="28"/>
      <c r="H1135" s="28"/>
      <c r="I1135" s="28" t="s">
        <v>1716</v>
      </c>
      <c r="J1135" s="27" t="s">
        <v>69</v>
      </c>
      <c r="K1135" s="29">
        <v>8033247607</v>
      </c>
      <c r="L1135" s="30"/>
      <c r="M1135" s="28"/>
      <c r="N1135" s="28"/>
      <c r="O1135" s="29"/>
      <c r="P1135" s="31"/>
      <c r="Q1135" s="28"/>
      <c r="R1135" s="28"/>
      <c r="S1135" s="28"/>
      <c r="T1135" s="28"/>
      <c r="U1135" s="29"/>
      <c r="V1135" s="32"/>
      <c r="W1135" s="33"/>
    </row>
    <row r="1136" spans="2:23" x14ac:dyDescent="0.25">
      <c r="B1136" s="25"/>
      <c r="C1136" s="80">
        <v>1548884380</v>
      </c>
      <c r="D1136" s="83" t="s">
        <v>3502</v>
      </c>
      <c r="E1136" s="82">
        <v>1</v>
      </c>
      <c r="F1136" s="28"/>
      <c r="G1136" s="28"/>
      <c r="H1136" s="28"/>
      <c r="I1136" s="28" t="s">
        <v>1769</v>
      </c>
      <c r="J1136" s="27" t="s">
        <v>3503</v>
      </c>
      <c r="K1136" s="29">
        <v>7047831840</v>
      </c>
      <c r="L1136" s="30"/>
      <c r="M1136" s="28"/>
      <c r="N1136" s="28"/>
      <c r="O1136" s="29"/>
      <c r="P1136" s="31"/>
      <c r="Q1136" s="28"/>
      <c r="R1136" s="28"/>
      <c r="S1136" s="28"/>
      <c r="T1136" s="28"/>
      <c r="U1136" s="29"/>
      <c r="V1136" s="32"/>
      <c r="W1136" s="33"/>
    </row>
    <row r="1137" spans="2:23" x14ac:dyDescent="0.25">
      <c r="B1137" s="25"/>
      <c r="C1137" s="80">
        <v>1952922106</v>
      </c>
      <c r="D1137" s="83" t="s">
        <v>3504</v>
      </c>
      <c r="E1137" s="82">
        <v>-99</v>
      </c>
      <c r="F1137" s="28"/>
      <c r="G1137" s="28"/>
      <c r="H1137" s="28"/>
      <c r="I1137" s="28" t="s">
        <v>1769</v>
      </c>
      <c r="J1137" s="27" t="s">
        <v>69</v>
      </c>
      <c r="K1137" s="29">
        <v>9103621011</v>
      </c>
      <c r="L1137" s="30"/>
      <c r="M1137" s="28"/>
      <c r="N1137" s="28"/>
      <c r="O1137" s="29"/>
      <c r="P1137" s="31"/>
      <c r="Q1137" s="28"/>
      <c r="R1137" s="28"/>
      <c r="S1137" s="28"/>
      <c r="T1137" s="28"/>
      <c r="U1137" s="29"/>
      <c r="V1137" s="32"/>
      <c r="W1137" s="33"/>
    </row>
    <row r="1138" spans="2:23" x14ac:dyDescent="0.25">
      <c r="B1138" s="25"/>
      <c r="C1138" s="80">
        <v>1922600113</v>
      </c>
      <c r="D1138" s="83" t="s">
        <v>3505</v>
      </c>
      <c r="E1138" s="82">
        <v>2</v>
      </c>
      <c r="F1138" s="28"/>
      <c r="G1138" s="28"/>
      <c r="H1138" s="28"/>
      <c r="I1138" s="28" t="s">
        <v>1716</v>
      </c>
      <c r="J1138" s="27" t="s">
        <v>69</v>
      </c>
      <c r="K1138" s="29">
        <v>9197912040</v>
      </c>
      <c r="L1138" s="30"/>
      <c r="M1138" s="28"/>
      <c r="N1138" s="28"/>
      <c r="O1138" s="29"/>
      <c r="P1138" s="31"/>
      <c r="Q1138" s="28"/>
      <c r="R1138" s="28"/>
      <c r="S1138" s="28"/>
      <c r="T1138" s="28"/>
      <c r="U1138" s="29"/>
      <c r="V1138" s="32"/>
      <c r="W1138" s="33"/>
    </row>
    <row r="1139" spans="2:23" x14ac:dyDescent="0.25">
      <c r="B1139" s="25"/>
      <c r="C1139" s="80">
        <v>1346863495</v>
      </c>
      <c r="D1139" s="83" t="s">
        <v>3506</v>
      </c>
      <c r="E1139" s="82">
        <v>-99</v>
      </c>
      <c r="F1139" s="28"/>
      <c r="G1139" s="28"/>
      <c r="H1139" s="28"/>
      <c r="I1139" s="28" t="s">
        <v>1716</v>
      </c>
      <c r="J1139" s="27" t="s">
        <v>69</v>
      </c>
      <c r="K1139" s="29">
        <v>9197912040</v>
      </c>
      <c r="L1139" s="30"/>
      <c r="M1139" s="28"/>
      <c r="N1139" s="28"/>
      <c r="O1139" s="29"/>
      <c r="P1139" s="31"/>
      <c r="Q1139" s="28"/>
      <c r="R1139" s="28"/>
      <c r="S1139" s="28"/>
      <c r="T1139" s="28"/>
      <c r="U1139" s="29"/>
      <c r="V1139" s="32"/>
      <c r="W1139" s="33"/>
    </row>
    <row r="1140" spans="2:23" x14ac:dyDescent="0.25">
      <c r="B1140" s="25"/>
      <c r="C1140" s="80">
        <v>1700470242</v>
      </c>
      <c r="D1140" s="83" t="s">
        <v>3507</v>
      </c>
      <c r="E1140" s="82">
        <v>6</v>
      </c>
      <c r="F1140" s="28"/>
      <c r="G1140" s="28"/>
      <c r="H1140" s="28"/>
      <c r="I1140" s="28" t="s">
        <v>1769</v>
      </c>
      <c r="J1140" s="27" t="s">
        <v>69</v>
      </c>
      <c r="K1140" s="29">
        <v>9193562704</v>
      </c>
      <c r="L1140" s="30"/>
      <c r="M1140" s="28"/>
      <c r="N1140" s="28"/>
      <c r="O1140" s="29"/>
      <c r="P1140" s="31"/>
      <c r="Q1140" s="28"/>
      <c r="R1140" s="28"/>
      <c r="S1140" s="28"/>
      <c r="T1140" s="28"/>
      <c r="U1140" s="29"/>
      <c r="V1140" s="32"/>
      <c r="W1140" s="33"/>
    </row>
    <row r="1141" spans="2:23" x14ac:dyDescent="0.25">
      <c r="B1141" s="25"/>
      <c r="C1141" s="80">
        <v>1801561378</v>
      </c>
      <c r="D1141" s="83" t="s">
        <v>3508</v>
      </c>
      <c r="E1141" s="82">
        <v>2</v>
      </c>
      <c r="F1141" s="28"/>
      <c r="G1141" s="28"/>
      <c r="H1141" s="28"/>
      <c r="I1141" s="28" t="s">
        <v>1716</v>
      </c>
      <c r="J1141" s="27" t="s">
        <v>69</v>
      </c>
      <c r="K1141" s="29">
        <v>8645867560</v>
      </c>
      <c r="L1141" s="30"/>
      <c r="M1141" s="28"/>
      <c r="N1141" s="28"/>
      <c r="O1141" s="29"/>
      <c r="P1141" s="31"/>
      <c r="Q1141" s="28"/>
      <c r="R1141" s="28"/>
      <c r="S1141" s="28"/>
      <c r="T1141" s="28"/>
      <c r="U1141" s="29"/>
      <c r="V1141" s="32"/>
      <c r="W1141" s="33"/>
    </row>
    <row r="1142" spans="2:23" x14ac:dyDescent="0.25">
      <c r="B1142" s="25"/>
      <c r="C1142" s="80">
        <v>1942924881</v>
      </c>
      <c r="D1142" s="83" t="s">
        <v>3509</v>
      </c>
      <c r="E1142" s="82">
        <v>-99</v>
      </c>
      <c r="F1142" s="28"/>
      <c r="G1142" s="28"/>
      <c r="H1142" s="28"/>
      <c r="I1142" s="28" t="s">
        <v>1769</v>
      </c>
      <c r="J1142" s="27" t="s">
        <v>69</v>
      </c>
      <c r="K1142" s="29">
        <v>7047831840</v>
      </c>
      <c r="L1142" s="30"/>
      <c r="M1142" s="28"/>
      <c r="N1142" s="28"/>
      <c r="O1142" s="29"/>
      <c r="P1142" s="31"/>
      <c r="Q1142" s="28"/>
      <c r="R1142" s="28"/>
      <c r="S1142" s="28"/>
      <c r="T1142" s="28"/>
      <c r="U1142" s="29"/>
      <c r="V1142" s="32"/>
      <c r="W1142" s="33"/>
    </row>
    <row r="1143" spans="2:23" x14ac:dyDescent="0.25">
      <c r="B1143" s="25"/>
      <c r="C1143" s="80">
        <v>1114680311</v>
      </c>
      <c r="D1143" s="83" t="s">
        <v>3510</v>
      </c>
      <c r="E1143" s="82">
        <v>-99</v>
      </c>
      <c r="F1143" s="28"/>
      <c r="G1143" s="28"/>
      <c r="H1143" s="28"/>
      <c r="I1143" s="28" t="s">
        <v>1716</v>
      </c>
      <c r="J1143" s="27" t="s">
        <v>69</v>
      </c>
      <c r="K1143" s="29">
        <v>8033728622</v>
      </c>
      <c r="L1143" s="30"/>
      <c r="M1143" s="28"/>
      <c r="N1143" s="28"/>
      <c r="O1143" s="29"/>
      <c r="P1143" s="31"/>
      <c r="Q1143" s="28"/>
      <c r="R1143" s="28"/>
      <c r="S1143" s="28"/>
      <c r="T1143" s="28"/>
      <c r="U1143" s="29"/>
      <c r="V1143" s="32"/>
      <c r="W1143" s="33"/>
    </row>
    <row r="1144" spans="2:23" x14ac:dyDescent="0.25">
      <c r="B1144" s="25"/>
      <c r="C1144" s="80">
        <v>1750014700</v>
      </c>
      <c r="D1144" s="83" t="s">
        <v>3511</v>
      </c>
      <c r="E1144" s="82">
        <v>8</v>
      </c>
      <c r="F1144" s="28"/>
      <c r="G1144" s="28"/>
      <c r="H1144" s="28"/>
      <c r="I1144" s="28" t="s">
        <v>1716</v>
      </c>
      <c r="J1144" s="27" t="s">
        <v>69</v>
      </c>
      <c r="K1144" s="29">
        <v>9198248261</v>
      </c>
      <c r="L1144" s="30"/>
      <c r="M1144" s="28"/>
      <c r="N1144" s="28"/>
      <c r="O1144" s="29"/>
      <c r="P1144" s="31"/>
      <c r="Q1144" s="28"/>
      <c r="R1144" s="28"/>
      <c r="S1144" s="28"/>
      <c r="T1144" s="28"/>
      <c r="U1144" s="29"/>
      <c r="V1144" s="32"/>
      <c r="W1144" s="33"/>
    </row>
    <row r="1145" spans="2:23" x14ac:dyDescent="0.25">
      <c r="B1145" s="25"/>
      <c r="C1145" s="80">
        <v>1144399767</v>
      </c>
      <c r="D1145" s="83" t="s">
        <v>3512</v>
      </c>
      <c r="E1145" s="82">
        <v>5</v>
      </c>
      <c r="F1145" s="28"/>
      <c r="G1145" s="28"/>
      <c r="H1145" s="28"/>
      <c r="I1145" s="28" t="s">
        <v>1737</v>
      </c>
      <c r="J1145" s="27" t="s">
        <v>3513</v>
      </c>
      <c r="K1145" s="29">
        <v>9196848111</v>
      </c>
      <c r="L1145" s="30"/>
      <c r="M1145" s="28"/>
      <c r="N1145" s="28"/>
      <c r="O1145" s="29"/>
      <c r="P1145" s="31"/>
      <c r="Q1145" s="28"/>
      <c r="R1145" s="28"/>
      <c r="S1145" s="28"/>
      <c r="T1145" s="28"/>
      <c r="U1145" s="29"/>
      <c r="V1145" s="32"/>
      <c r="W1145" s="33"/>
    </row>
    <row r="1146" spans="2:23" x14ac:dyDescent="0.25">
      <c r="B1146" s="25"/>
      <c r="C1146" s="80">
        <v>1881612364</v>
      </c>
      <c r="D1146" s="83" t="s">
        <v>3514</v>
      </c>
      <c r="E1146" s="82">
        <v>3</v>
      </c>
      <c r="F1146" s="28"/>
      <c r="G1146" s="28"/>
      <c r="H1146" s="28"/>
      <c r="I1146" s="28" t="s">
        <v>1704</v>
      </c>
      <c r="J1146" s="27" t="s">
        <v>69</v>
      </c>
      <c r="K1146" s="29">
        <v>7046602622</v>
      </c>
      <c r="L1146" s="30"/>
      <c r="M1146" s="28"/>
      <c r="N1146" s="28"/>
      <c r="O1146" s="29"/>
      <c r="P1146" s="31"/>
      <c r="Q1146" s="28"/>
      <c r="R1146" s="28"/>
      <c r="S1146" s="28"/>
      <c r="T1146" s="28"/>
      <c r="U1146" s="29"/>
      <c r="V1146" s="32"/>
      <c r="W1146" s="33"/>
    </row>
    <row r="1147" spans="2:23" x14ac:dyDescent="0.25">
      <c r="B1147" s="25"/>
      <c r="C1147" s="80">
        <v>1437105327</v>
      </c>
      <c r="D1147" s="83" t="s">
        <v>3515</v>
      </c>
      <c r="E1147" s="82">
        <v>-99</v>
      </c>
      <c r="F1147" s="28"/>
      <c r="G1147" s="28"/>
      <c r="H1147" s="28"/>
      <c r="I1147" s="28" t="s">
        <v>1704</v>
      </c>
      <c r="J1147" s="27" t="s">
        <v>69</v>
      </c>
      <c r="K1147" s="29">
        <v>9103621011</v>
      </c>
      <c r="L1147" s="30"/>
      <c r="M1147" s="28"/>
      <c r="N1147" s="28"/>
      <c r="O1147" s="29"/>
      <c r="P1147" s="31"/>
      <c r="Q1147" s="28"/>
      <c r="R1147" s="28"/>
      <c r="S1147" s="28"/>
      <c r="T1147" s="28"/>
      <c r="U1147" s="29"/>
      <c r="V1147" s="32"/>
      <c r="W1147" s="33"/>
    </row>
    <row r="1148" spans="2:23" x14ac:dyDescent="0.25">
      <c r="B1148" s="25"/>
      <c r="C1148" s="80">
        <v>1972589935</v>
      </c>
      <c r="D1148" s="83" t="s">
        <v>3516</v>
      </c>
      <c r="E1148" s="82">
        <v>5</v>
      </c>
      <c r="F1148" s="28"/>
      <c r="G1148" s="28"/>
      <c r="H1148" s="28"/>
      <c r="I1148" s="28" t="s">
        <v>1704</v>
      </c>
      <c r="J1148" s="27" t="s">
        <v>3517</v>
      </c>
      <c r="K1148" s="29">
        <v>9197912040</v>
      </c>
      <c r="L1148" s="30"/>
      <c r="M1148" s="28"/>
      <c r="N1148" s="28"/>
      <c r="O1148" s="29"/>
      <c r="P1148" s="31"/>
      <c r="Q1148" s="28"/>
      <c r="R1148" s="28"/>
      <c r="S1148" s="28"/>
      <c r="T1148" s="28"/>
      <c r="U1148" s="29"/>
      <c r="V1148" s="32"/>
      <c r="W1148" s="33"/>
    </row>
    <row r="1149" spans="2:23" x14ac:dyDescent="0.25">
      <c r="B1149" s="25"/>
      <c r="C1149" s="80">
        <v>1093899908</v>
      </c>
      <c r="D1149" s="83" t="s">
        <v>3518</v>
      </c>
      <c r="E1149" s="82">
        <v>5</v>
      </c>
      <c r="F1149" s="28"/>
      <c r="G1149" s="28"/>
      <c r="H1149" s="28"/>
      <c r="I1149" s="28" t="s">
        <v>1704</v>
      </c>
      <c r="J1149" s="27" t="s">
        <v>3519</v>
      </c>
      <c r="K1149" s="29">
        <v>9196846437</v>
      </c>
      <c r="L1149" s="30"/>
      <c r="M1149" s="28"/>
      <c r="N1149" s="28"/>
      <c r="O1149" s="29"/>
      <c r="P1149" s="31"/>
      <c r="Q1149" s="28"/>
      <c r="R1149" s="28"/>
      <c r="S1149" s="28"/>
      <c r="T1149" s="28"/>
      <c r="U1149" s="29"/>
      <c r="V1149" s="32"/>
      <c r="W1149" s="33"/>
    </row>
    <row r="1150" spans="2:23" x14ac:dyDescent="0.25">
      <c r="B1150" s="25"/>
      <c r="C1150" s="80">
        <v>1164435103</v>
      </c>
      <c r="D1150" s="83" t="s">
        <v>3520</v>
      </c>
      <c r="E1150" s="82">
        <v>4</v>
      </c>
      <c r="F1150" s="28"/>
      <c r="G1150" s="28"/>
      <c r="H1150" s="28"/>
      <c r="I1150" s="28" t="s">
        <v>1704</v>
      </c>
      <c r="J1150" s="27" t="s">
        <v>3521</v>
      </c>
      <c r="K1150" s="29">
        <v>3362751306</v>
      </c>
      <c r="L1150" s="30"/>
      <c r="M1150" s="28"/>
      <c r="N1150" s="28"/>
      <c r="O1150" s="29"/>
      <c r="P1150" s="31"/>
      <c r="Q1150" s="28"/>
      <c r="R1150" s="28"/>
      <c r="S1150" s="28"/>
      <c r="T1150" s="28"/>
      <c r="U1150" s="29"/>
      <c r="V1150" s="32"/>
      <c r="W1150" s="33"/>
    </row>
    <row r="1151" spans="2:23" x14ac:dyDescent="0.25">
      <c r="B1151" s="25"/>
      <c r="C1151" s="80">
        <v>1508839606</v>
      </c>
      <c r="D1151" s="83" t="s">
        <v>3522</v>
      </c>
      <c r="E1151" s="82">
        <v>2</v>
      </c>
      <c r="F1151" s="28"/>
      <c r="G1151" s="28"/>
      <c r="H1151" s="28"/>
      <c r="I1151" s="28" t="s">
        <v>1704</v>
      </c>
      <c r="J1151" s="27" t="s">
        <v>69</v>
      </c>
      <c r="K1151" s="29">
        <v>8039056944</v>
      </c>
      <c r="L1151" s="30"/>
      <c r="M1151" s="28"/>
      <c r="N1151" s="28"/>
      <c r="O1151" s="29"/>
      <c r="P1151" s="31"/>
      <c r="Q1151" s="28"/>
      <c r="R1151" s="28"/>
      <c r="S1151" s="28"/>
      <c r="T1151" s="28"/>
      <c r="U1151" s="29"/>
      <c r="V1151" s="32"/>
      <c r="W1151" s="33"/>
    </row>
    <row r="1152" spans="2:23" x14ac:dyDescent="0.25">
      <c r="B1152" s="25"/>
      <c r="C1152" s="80">
        <v>1467530758</v>
      </c>
      <c r="D1152" s="83" t="s">
        <v>3523</v>
      </c>
      <c r="E1152" s="82">
        <v>5</v>
      </c>
      <c r="F1152" s="28"/>
      <c r="G1152" s="28"/>
      <c r="H1152" s="28"/>
      <c r="I1152" s="28" t="s">
        <v>1704</v>
      </c>
      <c r="J1152" s="27" t="s">
        <v>3524</v>
      </c>
      <c r="K1152" s="29">
        <v>7046671550</v>
      </c>
      <c r="L1152" s="30"/>
      <c r="M1152" s="28"/>
      <c r="N1152" s="28"/>
      <c r="O1152" s="29"/>
      <c r="P1152" s="31"/>
      <c r="Q1152" s="28"/>
      <c r="R1152" s="28"/>
      <c r="S1152" s="28"/>
      <c r="T1152" s="28"/>
      <c r="U1152" s="29"/>
      <c r="V1152" s="32"/>
      <c r="W1152" s="33"/>
    </row>
    <row r="1153" spans="2:23" x14ac:dyDescent="0.25">
      <c r="B1153" s="25"/>
      <c r="C1153" s="80">
        <v>1477501849</v>
      </c>
      <c r="D1153" s="83" t="s">
        <v>3525</v>
      </c>
      <c r="E1153" s="82">
        <v>3</v>
      </c>
      <c r="F1153" s="28"/>
      <c r="G1153" s="28"/>
      <c r="H1153" s="28"/>
      <c r="I1153" s="28" t="s">
        <v>1704</v>
      </c>
      <c r="J1153" s="27" t="s">
        <v>69</v>
      </c>
      <c r="K1153" s="29">
        <v>5852421401</v>
      </c>
      <c r="L1153" s="30"/>
      <c r="M1153" s="28"/>
      <c r="N1153" s="28"/>
      <c r="O1153" s="29"/>
      <c r="P1153" s="31"/>
      <c r="Q1153" s="28"/>
      <c r="R1153" s="28"/>
      <c r="S1153" s="28"/>
      <c r="T1153" s="28"/>
      <c r="U1153" s="29"/>
      <c r="V1153" s="32"/>
      <c r="W1153" s="33"/>
    </row>
    <row r="1154" spans="2:23" x14ac:dyDescent="0.25">
      <c r="B1154" s="25"/>
      <c r="C1154" s="80">
        <v>1972521219</v>
      </c>
      <c r="D1154" s="83" t="s">
        <v>3526</v>
      </c>
      <c r="E1154" s="82">
        <v>8</v>
      </c>
      <c r="F1154" s="28"/>
      <c r="G1154" s="28"/>
      <c r="H1154" s="28"/>
      <c r="I1154" s="28" t="s">
        <v>1704</v>
      </c>
      <c r="J1154" s="27" t="s">
        <v>3527</v>
      </c>
      <c r="K1154" s="29">
        <v>7049275756</v>
      </c>
      <c r="L1154" s="30"/>
      <c r="M1154" s="28"/>
      <c r="N1154" s="28"/>
      <c r="O1154" s="29"/>
      <c r="P1154" s="31"/>
      <c r="Q1154" s="28"/>
      <c r="R1154" s="28"/>
      <c r="S1154" s="28"/>
      <c r="T1154" s="28"/>
      <c r="U1154" s="29"/>
      <c r="V1154" s="32"/>
      <c r="W1154" s="33"/>
    </row>
    <row r="1155" spans="2:23" x14ac:dyDescent="0.25">
      <c r="B1155" s="25"/>
      <c r="C1155" s="80">
        <v>1093777310</v>
      </c>
      <c r="D1155" s="83" t="s">
        <v>3528</v>
      </c>
      <c r="E1155" s="82">
        <v>2</v>
      </c>
      <c r="F1155" s="28"/>
      <c r="G1155" s="28"/>
      <c r="H1155" s="28"/>
      <c r="I1155" s="28" t="s">
        <v>1704</v>
      </c>
      <c r="J1155" s="27" t="s">
        <v>3529</v>
      </c>
      <c r="K1155" s="29">
        <v>8035095710</v>
      </c>
      <c r="L1155" s="30"/>
      <c r="M1155" s="28"/>
      <c r="N1155" s="28"/>
      <c r="O1155" s="29"/>
      <c r="P1155" s="31"/>
      <c r="Q1155" s="28"/>
      <c r="R1155" s="28"/>
      <c r="S1155" s="28"/>
      <c r="T1155" s="28"/>
      <c r="U1155" s="29"/>
      <c r="V1155" s="32"/>
      <c r="W1155" s="33"/>
    </row>
    <row r="1156" spans="2:23" x14ac:dyDescent="0.25">
      <c r="B1156" s="25"/>
      <c r="C1156" s="80">
        <v>1588745392</v>
      </c>
      <c r="D1156" s="83" t="s">
        <v>3530</v>
      </c>
      <c r="E1156" s="82">
        <v>6</v>
      </c>
      <c r="F1156" s="28"/>
      <c r="G1156" s="28"/>
      <c r="H1156" s="28"/>
      <c r="I1156" s="28" t="s">
        <v>1704</v>
      </c>
      <c r="J1156" s="27" t="s">
        <v>3531</v>
      </c>
      <c r="K1156" s="29">
        <v>7043556649</v>
      </c>
      <c r="L1156" s="30"/>
      <c r="M1156" s="28"/>
      <c r="N1156" s="28"/>
      <c r="O1156" s="29"/>
      <c r="P1156" s="31"/>
      <c r="Q1156" s="28"/>
      <c r="R1156" s="28"/>
      <c r="S1156" s="28"/>
      <c r="T1156" s="28"/>
      <c r="U1156" s="29"/>
      <c r="V1156" s="32"/>
      <c r="W1156" s="33"/>
    </row>
    <row r="1157" spans="2:23" x14ac:dyDescent="0.25">
      <c r="B1157" s="25"/>
      <c r="C1157" s="80">
        <v>1861413254</v>
      </c>
      <c r="D1157" s="83" t="s">
        <v>3532</v>
      </c>
      <c r="E1157" s="82">
        <v>1</v>
      </c>
      <c r="F1157" s="28"/>
      <c r="G1157" s="28"/>
      <c r="H1157" s="28"/>
      <c r="I1157" s="28" t="s">
        <v>1704</v>
      </c>
      <c r="J1157" s="27" t="s">
        <v>3533</v>
      </c>
      <c r="K1157" s="29">
        <v>7043678610</v>
      </c>
      <c r="L1157" s="30"/>
      <c r="M1157" s="28"/>
      <c r="N1157" s="28"/>
      <c r="O1157" s="29"/>
      <c r="P1157" s="31"/>
      <c r="Q1157" s="28"/>
      <c r="R1157" s="28"/>
      <c r="S1157" s="28"/>
      <c r="T1157" s="28"/>
      <c r="U1157" s="29"/>
      <c r="V1157" s="32"/>
      <c r="W1157" s="33"/>
    </row>
    <row r="1158" spans="2:23" x14ac:dyDescent="0.25">
      <c r="B1158" s="25"/>
      <c r="C1158" s="80">
        <v>1619925567</v>
      </c>
      <c r="D1158" s="83" t="s">
        <v>3534</v>
      </c>
      <c r="E1158" s="82">
        <v>3</v>
      </c>
      <c r="F1158" s="28"/>
      <c r="G1158" s="28"/>
      <c r="H1158" s="28"/>
      <c r="I1158" s="28" t="s">
        <v>1704</v>
      </c>
      <c r="J1158" s="27" t="s">
        <v>69</v>
      </c>
      <c r="K1158" s="29">
        <v>7043770246</v>
      </c>
      <c r="L1158" s="30"/>
      <c r="M1158" s="28"/>
      <c r="N1158" s="28"/>
      <c r="O1158" s="29"/>
      <c r="P1158" s="31"/>
      <c r="Q1158" s="28"/>
      <c r="R1158" s="28"/>
      <c r="S1158" s="28"/>
      <c r="T1158" s="28"/>
      <c r="U1158" s="29"/>
      <c r="V1158" s="32"/>
      <c r="W1158" s="33"/>
    </row>
    <row r="1159" spans="2:23" x14ac:dyDescent="0.25">
      <c r="B1159" s="25"/>
      <c r="C1159" s="80">
        <v>1881734382</v>
      </c>
      <c r="D1159" s="83" t="s">
        <v>3535</v>
      </c>
      <c r="E1159" s="82">
        <v>6</v>
      </c>
      <c r="F1159" s="28"/>
      <c r="G1159" s="28"/>
      <c r="H1159" s="28"/>
      <c r="I1159" s="28" t="s">
        <v>1737</v>
      </c>
      <c r="J1159" s="27" t="s">
        <v>3536</v>
      </c>
      <c r="K1159" s="29">
        <v>7043556649</v>
      </c>
      <c r="L1159" s="30"/>
      <c r="M1159" s="28"/>
      <c r="N1159" s="28"/>
      <c r="O1159" s="29"/>
      <c r="P1159" s="31"/>
      <c r="Q1159" s="28"/>
      <c r="R1159" s="28"/>
      <c r="S1159" s="28"/>
      <c r="T1159" s="28"/>
      <c r="U1159" s="29"/>
      <c r="V1159" s="32"/>
      <c r="W1159" s="33"/>
    </row>
    <row r="1160" spans="2:23" x14ac:dyDescent="0.25">
      <c r="B1160" s="25"/>
      <c r="C1160" s="80">
        <v>1356350227</v>
      </c>
      <c r="D1160" s="83" t="s">
        <v>3537</v>
      </c>
      <c r="E1160" s="82">
        <v>1</v>
      </c>
      <c r="F1160" s="28"/>
      <c r="G1160" s="28"/>
      <c r="H1160" s="28"/>
      <c r="I1160" s="28" t="s">
        <v>1704</v>
      </c>
      <c r="J1160" s="27" t="s">
        <v>3538</v>
      </c>
      <c r="K1160" s="29">
        <v>7047831840</v>
      </c>
      <c r="L1160" s="30"/>
      <c r="M1160" s="28"/>
      <c r="N1160" s="28"/>
      <c r="O1160" s="29"/>
      <c r="P1160" s="31"/>
      <c r="Q1160" s="28"/>
      <c r="R1160" s="28"/>
      <c r="S1160" s="28"/>
      <c r="T1160" s="28"/>
      <c r="U1160" s="29"/>
      <c r="V1160" s="32"/>
      <c r="W1160" s="33"/>
    </row>
    <row r="1161" spans="2:23" x14ac:dyDescent="0.25">
      <c r="B1161" s="25"/>
      <c r="C1161" s="80">
        <v>1255447165</v>
      </c>
      <c r="D1161" s="83" t="s">
        <v>3539</v>
      </c>
      <c r="E1161" s="82">
        <v>4</v>
      </c>
      <c r="F1161" s="28"/>
      <c r="G1161" s="28"/>
      <c r="H1161" s="28"/>
      <c r="I1161" s="28" t="s">
        <v>1737</v>
      </c>
      <c r="J1161" s="27" t="s">
        <v>3540</v>
      </c>
      <c r="K1161" s="29">
        <v>2063863660</v>
      </c>
      <c r="L1161" s="30"/>
      <c r="M1161" s="28"/>
      <c r="N1161" s="28"/>
      <c r="O1161" s="29"/>
      <c r="P1161" s="31"/>
      <c r="Q1161" s="28"/>
      <c r="R1161" s="28"/>
      <c r="S1161" s="28"/>
      <c r="T1161" s="28"/>
      <c r="U1161" s="29"/>
      <c r="V1161" s="32"/>
      <c r="W1161" s="33"/>
    </row>
    <row r="1162" spans="2:23" x14ac:dyDescent="0.25">
      <c r="B1162" s="25"/>
      <c r="C1162" s="80">
        <v>1811957731</v>
      </c>
      <c r="D1162" s="83" t="s">
        <v>3541</v>
      </c>
      <c r="E1162" s="82">
        <v>3</v>
      </c>
      <c r="F1162" s="28"/>
      <c r="G1162" s="28"/>
      <c r="H1162" s="28"/>
      <c r="I1162" s="28" t="s">
        <v>1704</v>
      </c>
      <c r="J1162" s="27" t="s">
        <v>3542</v>
      </c>
      <c r="K1162" s="29">
        <v>9198068322</v>
      </c>
      <c r="L1162" s="30"/>
      <c r="M1162" s="28"/>
      <c r="N1162" s="28"/>
      <c r="O1162" s="29"/>
      <c r="P1162" s="31"/>
      <c r="Q1162" s="28"/>
      <c r="R1162" s="28"/>
      <c r="S1162" s="28"/>
      <c r="T1162" s="28"/>
      <c r="U1162" s="29"/>
      <c r="V1162" s="32"/>
      <c r="W1162" s="33"/>
    </row>
    <row r="1163" spans="2:23" x14ac:dyDescent="0.25">
      <c r="B1163" s="25"/>
      <c r="C1163" s="80">
        <v>1528148061</v>
      </c>
      <c r="D1163" s="83" t="s">
        <v>3543</v>
      </c>
      <c r="E1163" s="82">
        <v>3</v>
      </c>
      <c r="F1163" s="28"/>
      <c r="G1163" s="28"/>
      <c r="H1163" s="28"/>
      <c r="I1163" s="28" t="s">
        <v>1704</v>
      </c>
      <c r="J1163" s="27" t="s">
        <v>3544</v>
      </c>
      <c r="K1163" s="29">
        <v>8437926982</v>
      </c>
      <c r="L1163" s="30"/>
      <c r="M1163" s="28"/>
      <c r="N1163" s="28"/>
      <c r="O1163" s="29"/>
      <c r="P1163" s="31"/>
      <c r="Q1163" s="28"/>
      <c r="R1163" s="28"/>
      <c r="S1163" s="28"/>
      <c r="T1163" s="28"/>
      <c r="U1163" s="29"/>
      <c r="V1163" s="32"/>
      <c r="W1163" s="33"/>
    </row>
    <row r="1164" spans="2:23" x14ac:dyDescent="0.25">
      <c r="B1164" s="25"/>
      <c r="C1164" s="80">
        <v>1548218183</v>
      </c>
      <c r="D1164" s="83" t="s">
        <v>3545</v>
      </c>
      <c r="E1164" s="82">
        <v>3</v>
      </c>
      <c r="F1164" s="28"/>
      <c r="G1164" s="28"/>
      <c r="H1164" s="28"/>
      <c r="I1164" s="28" t="s">
        <v>1704</v>
      </c>
      <c r="J1164" s="27" t="s">
        <v>3546</v>
      </c>
      <c r="K1164" s="29">
        <v>7043774009</v>
      </c>
      <c r="L1164" s="30"/>
      <c r="M1164" s="28"/>
      <c r="N1164" s="28"/>
      <c r="O1164" s="29"/>
      <c r="P1164" s="31"/>
      <c r="Q1164" s="28"/>
      <c r="R1164" s="28"/>
      <c r="S1164" s="28"/>
      <c r="T1164" s="28"/>
      <c r="U1164" s="29"/>
      <c r="V1164" s="32"/>
      <c r="W1164" s="33"/>
    </row>
    <row r="1165" spans="2:23" x14ac:dyDescent="0.25">
      <c r="B1165" s="25"/>
      <c r="C1165" s="80">
        <v>1316965726</v>
      </c>
      <c r="D1165" s="83" t="s">
        <v>3547</v>
      </c>
      <c r="E1165" s="82">
        <v>5</v>
      </c>
      <c r="F1165" s="28"/>
      <c r="G1165" s="28"/>
      <c r="H1165" s="28"/>
      <c r="I1165" s="28" t="s">
        <v>1704</v>
      </c>
      <c r="J1165" s="27" t="s">
        <v>3548</v>
      </c>
      <c r="K1165" s="29">
        <v>7049274280</v>
      </c>
      <c r="L1165" s="30"/>
      <c r="M1165" s="28"/>
      <c r="N1165" s="28"/>
      <c r="O1165" s="29"/>
      <c r="P1165" s="31"/>
      <c r="Q1165" s="28"/>
      <c r="R1165" s="28"/>
      <c r="S1165" s="28"/>
      <c r="T1165" s="28"/>
      <c r="U1165" s="29"/>
      <c r="V1165" s="32"/>
      <c r="W1165" s="33"/>
    </row>
    <row r="1166" spans="2:23" x14ac:dyDescent="0.25">
      <c r="B1166" s="25"/>
      <c r="C1166" s="80">
        <v>1518997907</v>
      </c>
      <c r="D1166" s="83" t="s">
        <v>3549</v>
      </c>
      <c r="E1166" s="82">
        <v>2</v>
      </c>
      <c r="F1166" s="28"/>
      <c r="G1166" s="28"/>
      <c r="H1166" s="28"/>
      <c r="I1166" s="28" t="s">
        <v>1704</v>
      </c>
      <c r="J1166" s="27" t="s">
        <v>3550</v>
      </c>
      <c r="K1166" s="29">
        <v>8036082511</v>
      </c>
      <c r="L1166" s="30"/>
      <c r="M1166" s="28"/>
      <c r="N1166" s="28"/>
      <c r="O1166" s="29"/>
      <c r="P1166" s="31"/>
      <c r="Q1166" s="28"/>
      <c r="R1166" s="28"/>
      <c r="S1166" s="28"/>
      <c r="T1166" s="28"/>
      <c r="U1166" s="29"/>
      <c r="V1166" s="32"/>
      <c r="W1166" s="33"/>
    </row>
    <row r="1167" spans="2:23" x14ac:dyDescent="0.25">
      <c r="B1167" s="25"/>
      <c r="C1167" s="80">
        <v>1750532156</v>
      </c>
      <c r="D1167" s="83" t="s">
        <v>3551</v>
      </c>
      <c r="E1167" s="82">
        <v>4</v>
      </c>
      <c r="F1167" s="28"/>
      <c r="G1167" s="28"/>
      <c r="H1167" s="28"/>
      <c r="I1167" s="28" t="s">
        <v>1704</v>
      </c>
      <c r="J1167" s="27" t="s">
        <v>3552</v>
      </c>
      <c r="K1167" s="29">
        <v>3362683880</v>
      </c>
      <c r="L1167" s="30"/>
      <c r="M1167" s="28"/>
      <c r="N1167" s="28"/>
      <c r="O1167" s="29"/>
      <c r="P1167" s="31"/>
      <c r="Q1167" s="28"/>
      <c r="R1167" s="28"/>
      <c r="S1167" s="28"/>
      <c r="T1167" s="28"/>
      <c r="U1167" s="29"/>
      <c r="V1167" s="32"/>
      <c r="W1167" s="33"/>
    </row>
    <row r="1168" spans="2:23" x14ac:dyDescent="0.25">
      <c r="B1168" s="25"/>
      <c r="C1168" s="80">
        <v>1154395879</v>
      </c>
      <c r="D1168" s="83" t="s">
        <v>3553</v>
      </c>
      <c r="E1168" s="82">
        <v>2</v>
      </c>
      <c r="F1168" s="28"/>
      <c r="G1168" s="28"/>
      <c r="H1168" s="28"/>
      <c r="I1168" s="28" t="s">
        <v>1704</v>
      </c>
      <c r="J1168" s="27" t="s">
        <v>3554</v>
      </c>
      <c r="K1168" s="29">
        <v>9849747198</v>
      </c>
      <c r="L1168" s="30"/>
      <c r="M1168" s="28"/>
      <c r="N1168" s="28"/>
      <c r="O1168" s="29"/>
      <c r="P1168" s="31"/>
      <c r="Q1168" s="28"/>
      <c r="R1168" s="28"/>
      <c r="S1168" s="28"/>
      <c r="T1168" s="28"/>
      <c r="U1168" s="29"/>
      <c r="V1168" s="32"/>
      <c r="W1168" s="33"/>
    </row>
    <row r="1169" spans="2:23" x14ac:dyDescent="0.25">
      <c r="B1169" s="25"/>
      <c r="C1169" s="80">
        <v>1114955291</v>
      </c>
      <c r="D1169" s="83" t="s">
        <v>3555</v>
      </c>
      <c r="E1169" s="82">
        <v>1</v>
      </c>
      <c r="F1169" s="28"/>
      <c r="G1169" s="28"/>
      <c r="H1169" s="28"/>
      <c r="I1169" s="28" t="s">
        <v>1704</v>
      </c>
      <c r="J1169" s="27" t="s">
        <v>69</v>
      </c>
      <c r="K1169" s="29">
        <v>7047831840</v>
      </c>
      <c r="L1169" s="30"/>
      <c r="M1169" s="28"/>
      <c r="N1169" s="28"/>
      <c r="O1169" s="29"/>
      <c r="P1169" s="31"/>
      <c r="Q1169" s="28"/>
      <c r="R1169" s="28"/>
      <c r="S1169" s="28"/>
      <c r="T1169" s="28"/>
      <c r="U1169" s="29"/>
      <c r="V1169" s="32"/>
      <c r="W1169" s="33"/>
    </row>
    <row r="1170" spans="2:23" x14ac:dyDescent="0.25">
      <c r="B1170" s="25"/>
      <c r="C1170" s="80">
        <v>1417173378</v>
      </c>
      <c r="D1170" s="83" t="s">
        <v>3556</v>
      </c>
      <c r="E1170" s="82">
        <v>5</v>
      </c>
      <c r="F1170" s="28"/>
      <c r="G1170" s="28"/>
      <c r="H1170" s="28"/>
      <c r="I1170" s="28" t="s">
        <v>1704</v>
      </c>
      <c r="J1170" s="27" t="s">
        <v>3557</v>
      </c>
      <c r="K1170" s="29">
        <v>8437228000</v>
      </c>
      <c r="L1170" s="30"/>
      <c r="M1170" s="28"/>
      <c r="N1170" s="28"/>
      <c r="O1170" s="29"/>
      <c r="P1170" s="31"/>
      <c r="Q1170" s="28"/>
      <c r="R1170" s="28"/>
      <c r="S1170" s="28"/>
      <c r="T1170" s="28"/>
      <c r="U1170" s="29"/>
      <c r="V1170" s="32"/>
      <c r="W1170" s="33"/>
    </row>
    <row r="1171" spans="2:23" x14ac:dyDescent="0.25">
      <c r="B1171" s="25"/>
      <c r="C1171" s="80">
        <v>1578690210</v>
      </c>
      <c r="D1171" s="83" t="s">
        <v>3558</v>
      </c>
      <c r="E1171" s="82">
        <v>5</v>
      </c>
      <c r="F1171" s="28"/>
      <c r="G1171" s="28"/>
      <c r="H1171" s="28"/>
      <c r="I1171" s="28" t="s">
        <v>1716</v>
      </c>
      <c r="J1171" s="27" t="s">
        <v>3559</v>
      </c>
      <c r="K1171" s="29">
        <v>3365381234</v>
      </c>
      <c r="L1171" s="30"/>
      <c r="M1171" s="28"/>
      <c r="N1171" s="28"/>
      <c r="O1171" s="29"/>
      <c r="P1171" s="31"/>
      <c r="Q1171" s="28"/>
      <c r="R1171" s="28"/>
      <c r="S1171" s="28"/>
      <c r="T1171" s="28"/>
      <c r="U1171" s="29"/>
      <c r="V1171" s="32"/>
      <c r="W1171" s="33"/>
    </row>
    <row r="1172" spans="2:23" x14ac:dyDescent="0.25">
      <c r="B1172" s="25"/>
      <c r="C1172" s="80">
        <v>1528030863</v>
      </c>
      <c r="D1172" s="83" t="s">
        <v>3560</v>
      </c>
      <c r="E1172" s="82">
        <v>3</v>
      </c>
      <c r="F1172" s="28"/>
      <c r="G1172" s="28"/>
      <c r="H1172" s="28"/>
      <c r="I1172" s="28" t="s">
        <v>1769</v>
      </c>
      <c r="J1172" s="27" t="s">
        <v>3561</v>
      </c>
      <c r="K1172" s="29">
        <v>8433760670</v>
      </c>
      <c r="L1172" s="30"/>
      <c r="M1172" s="28"/>
      <c r="N1172" s="28"/>
      <c r="O1172" s="29"/>
      <c r="P1172" s="31"/>
      <c r="Q1172" s="28"/>
      <c r="R1172" s="28"/>
      <c r="S1172" s="28"/>
      <c r="T1172" s="28"/>
      <c r="U1172" s="29"/>
      <c r="V1172" s="32"/>
      <c r="W1172" s="33"/>
    </row>
    <row r="1173" spans="2:23" x14ac:dyDescent="0.25">
      <c r="B1173" s="25"/>
      <c r="C1173" s="80">
        <v>1346210838</v>
      </c>
      <c r="D1173" s="83" t="s">
        <v>3562</v>
      </c>
      <c r="E1173" s="82">
        <v>4</v>
      </c>
      <c r="F1173" s="28"/>
      <c r="G1173" s="28"/>
      <c r="H1173" s="28"/>
      <c r="I1173" s="28" t="s">
        <v>1769</v>
      </c>
      <c r="J1173" s="27" t="s">
        <v>3563</v>
      </c>
      <c r="K1173" s="29">
        <v>7053556649</v>
      </c>
      <c r="L1173" s="30"/>
      <c r="M1173" s="28"/>
      <c r="N1173" s="28"/>
      <c r="O1173" s="29"/>
      <c r="P1173" s="31"/>
      <c r="Q1173" s="28"/>
      <c r="R1173" s="28"/>
      <c r="S1173" s="28"/>
      <c r="T1173" s="28"/>
      <c r="U1173" s="29"/>
      <c r="V1173" s="32"/>
      <c r="W1173" s="33"/>
    </row>
    <row r="1174" spans="2:23" x14ac:dyDescent="0.25">
      <c r="B1174" s="25"/>
      <c r="C1174" s="80">
        <v>1518938521</v>
      </c>
      <c r="D1174" s="83" t="s">
        <v>3564</v>
      </c>
      <c r="E1174" s="82">
        <v>2</v>
      </c>
      <c r="F1174" s="28"/>
      <c r="G1174" s="28"/>
      <c r="H1174" s="28"/>
      <c r="I1174" s="28" t="s">
        <v>1704</v>
      </c>
      <c r="J1174" s="27" t="s">
        <v>69</v>
      </c>
      <c r="K1174" s="29">
        <v>9198819999</v>
      </c>
      <c r="L1174" s="30"/>
      <c r="M1174" s="28"/>
      <c r="N1174" s="28"/>
      <c r="O1174" s="29"/>
      <c r="P1174" s="31"/>
      <c r="Q1174" s="28"/>
      <c r="R1174" s="28"/>
      <c r="S1174" s="28"/>
      <c r="T1174" s="28"/>
      <c r="U1174" s="29"/>
      <c r="V1174" s="32"/>
      <c r="W1174" s="33"/>
    </row>
    <row r="1175" spans="2:23" x14ac:dyDescent="0.25">
      <c r="B1175" s="25"/>
      <c r="C1175" s="80">
        <v>1396853255</v>
      </c>
      <c r="D1175" s="83" t="s">
        <v>3565</v>
      </c>
      <c r="E1175" s="82">
        <v>5</v>
      </c>
      <c r="F1175" s="28"/>
      <c r="G1175" s="28"/>
      <c r="H1175" s="28"/>
      <c r="I1175" s="28" t="s">
        <v>1704</v>
      </c>
      <c r="J1175" s="27" t="s">
        <v>3566</v>
      </c>
      <c r="K1175" s="29">
        <v>8437926982</v>
      </c>
      <c r="L1175" s="30"/>
      <c r="M1175" s="28"/>
      <c r="N1175" s="28"/>
      <c r="O1175" s="29"/>
      <c r="P1175" s="31"/>
      <c r="Q1175" s="28"/>
      <c r="R1175" s="28"/>
      <c r="S1175" s="28"/>
      <c r="T1175" s="28"/>
      <c r="U1175" s="29"/>
      <c r="V1175" s="32"/>
      <c r="W1175" s="33"/>
    </row>
    <row r="1176" spans="2:23" x14ac:dyDescent="0.25">
      <c r="B1176" s="25"/>
      <c r="C1176" s="80">
        <v>1831157940</v>
      </c>
      <c r="D1176" s="83" t="s">
        <v>3567</v>
      </c>
      <c r="E1176" s="82">
        <v>3</v>
      </c>
      <c r="F1176" s="28"/>
      <c r="G1176" s="28"/>
      <c r="H1176" s="28"/>
      <c r="I1176" s="28" t="s">
        <v>1704</v>
      </c>
      <c r="J1176" s="27" t="s">
        <v>3568</v>
      </c>
      <c r="K1176" s="29">
        <v>8035095710</v>
      </c>
      <c r="L1176" s="30"/>
      <c r="M1176" s="28"/>
      <c r="N1176" s="28"/>
      <c r="O1176" s="29"/>
      <c r="P1176" s="31"/>
      <c r="Q1176" s="28"/>
      <c r="R1176" s="28"/>
      <c r="S1176" s="28"/>
      <c r="T1176" s="28"/>
      <c r="U1176" s="29"/>
      <c r="V1176" s="32"/>
      <c r="W1176" s="33"/>
    </row>
    <row r="1177" spans="2:23" x14ac:dyDescent="0.25">
      <c r="B1177" s="25"/>
      <c r="C1177" s="80">
        <v>1932167087</v>
      </c>
      <c r="D1177" s="83" t="s">
        <v>3569</v>
      </c>
      <c r="E1177" s="82">
        <v>2</v>
      </c>
      <c r="F1177" s="28"/>
      <c r="G1177" s="28"/>
      <c r="H1177" s="28"/>
      <c r="I1177" s="28" t="s">
        <v>1704</v>
      </c>
      <c r="J1177" s="27" t="s">
        <v>3570</v>
      </c>
      <c r="K1177" s="29">
        <v>8035095710</v>
      </c>
      <c r="L1177" s="30"/>
      <c r="M1177" s="28"/>
      <c r="N1177" s="28"/>
      <c r="O1177" s="29"/>
      <c r="P1177" s="31"/>
      <c r="Q1177" s="28"/>
      <c r="R1177" s="28"/>
      <c r="S1177" s="28"/>
      <c r="T1177" s="28"/>
      <c r="U1177" s="29"/>
      <c r="V1177" s="32"/>
      <c r="W1177" s="33"/>
    </row>
    <row r="1178" spans="2:23" x14ac:dyDescent="0.25">
      <c r="B1178" s="25"/>
      <c r="C1178" s="80">
        <v>1356312664</v>
      </c>
      <c r="D1178" s="83" t="s">
        <v>3571</v>
      </c>
      <c r="E1178" s="82">
        <v>3</v>
      </c>
      <c r="F1178" s="28"/>
      <c r="G1178" s="28"/>
      <c r="H1178" s="28"/>
      <c r="I1178" s="28" t="s">
        <v>1704</v>
      </c>
      <c r="J1178" s="27" t="s">
        <v>3572</v>
      </c>
      <c r="K1178" s="29">
        <v>9198819999</v>
      </c>
      <c r="L1178" s="30"/>
      <c r="M1178" s="28"/>
      <c r="N1178" s="28"/>
      <c r="O1178" s="29"/>
      <c r="P1178" s="31"/>
      <c r="Q1178" s="28"/>
      <c r="R1178" s="28"/>
      <c r="S1178" s="28"/>
      <c r="T1178" s="28"/>
      <c r="U1178" s="29"/>
      <c r="V1178" s="32"/>
      <c r="W1178" s="33"/>
    </row>
    <row r="1179" spans="2:23" x14ac:dyDescent="0.25">
      <c r="B1179" s="25"/>
      <c r="C1179" s="80">
        <v>1699769257</v>
      </c>
      <c r="D1179" s="83" t="s">
        <v>3573</v>
      </c>
      <c r="E1179" s="82">
        <v>2</v>
      </c>
      <c r="F1179" s="28"/>
      <c r="G1179" s="28"/>
      <c r="H1179" s="28"/>
      <c r="I1179" s="28" t="s">
        <v>1704</v>
      </c>
      <c r="J1179" s="27" t="s">
        <v>3574</v>
      </c>
      <c r="K1179" s="29">
        <v>2529370231</v>
      </c>
      <c r="L1179" s="30"/>
      <c r="M1179" s="28"/>
      <c r="N1179" s="28"/>
      <c r="O1179" s="29"/>
      <c r="P1179" s="31"/>
      <c r="Q1179" s="28"/>
      <c r="R1179" s="28"/>
      <c r="S1179" s="28"/>
      <c r="T1179" s="28"/>
      <c r="U1179" s="29"/>
      <c r="V1179" s="32"/>
      <c r="W1179" s="33"/>
    </row>
    <row r="1180" spans="2:23" x14ac:dyDescent="0.25">
      <c r="B1180" s="25"/>
      <c r="C1180" s="80">
        <v>1487617858</v>
      </c>
      <c r="D1180" s="83" t="s">
        <v>3575</v>
      </c>
      <c r="E1180" s="82">
        <v>4</v>
      </c>
      <c r="F1180" s="28"/>
      <c r="G1180" s="28"/>
      <c r="H1180" s="28"/>
      <c r="I1180" s="28" t="s">
        <v>1704</v>
      </c>
      <c r="J1180" s="27" t="s">
        <v>3576</v>
      </c>
      <c r="K1180" s="29">
        <v>9195546253</v>
      </c>
      <c r="L1180" s="30"/>
      <c r="M1180" s="28"/>
      <c r="N1180" s="28"/>
      <c r="O1180" s="29"/>
      <c r="P1180" s="31"/>
      <c r="Q1180" s="28"/>
      <c r="R1180" s="28"/>
      <c r="S1180" s="28"/>
      <c r="T1180" s="28"/>
      <c r="U1180" s="29"/>
      <c r="V1180" s="32"/>
      <c r="W1180" s="33"/>
    </row>
    <row r="1181" spans="2:23" x14ac:dyDescent="0.25">
      <c r="B1181" s="25"/>
      <c r="C1181" s="80">
        <v>1326066705</v>
      </c>
      <c r="D1181" s="83" t="s">
        <v>3577</v>
      </c>
      <c r="E1181" s="82">
        <v>6</v>
      </c>
      <c r="F1181" s="28"/>
      <c r="G1181" s="28"/>
      <c r="H1181" s="28"/>
      <c r="I1181" s="28" t="s">
        <v>1704</v>
      </c>
      <c r="J1181" s="27" t="s">
        <v>3578</v>
      </c>
      <c r="K1181" s="29">
        <v>7044559700</v>
      </c>
      <c r="L1181" s="30"/>
      <c r="M1181" s="28"/>
      <c r="N1181" s="28"/>
      <c r="O1181" s="29"/>
      <c r="P1181" s="31"/>
      <c r="Q1181" s="28"/>
      <c r="R1181" s="28"/>
      <c r="S1181" s="28"/>
      <c r="T1181" s="28"/>
      <c r="U1181" s="29"/>
      <c r="V1181" s="32"/>
      <c r="W1181" s="33"/>
    </row>
    <row r="1182" spans="2:23" x14ac:dyDescent="0.25">
      <c r="B1182" s="25"/>
      <c r="C1182" s="80">
        <v>1841373008</v>
      </c>
      <c r="D1182" s="83" t="s">
        <v>3579</v>
      </c>
      <c r="E1182" s="82">
        <v>9</v>
      </c>
      <c r="F1182" s="28"/>
      <c r="G1182" s="28"/>
      <c r="H1182" s="28"/>
      <c r="I1182" s="28" t="s">
        <v>1769</v>
      </c>
      <c r="J1182" s="27" t="s">
        <v>3580</v>
      </c>
      <c r="K1182" s="29">
        <v>9196842052</v>
      </c>
      <c r="L1182" s="30"/>
      <c r="M1182" s="28"/>
      <c r="N1182" s="28"/>
      <c r="O1182" s="29"/>
      <c r="P1182" s="31"/>
      <c r="Q1182" s="28"/>
      <c r="R1182" s="28"/>
      <c r="S1182" s="28"/>
      <c r="T1182" s="28"/>
      <c r="U1182" s="29"/>
      <c r="V1182" s="32"/>
      <c r="W1182" s="33"/>
    </row>
    <row r="1183" spans="2:23" x14ac:dyDescent="0.25">
      <c r="B1183" s="25"/>
      <c r="C1183" s="80">
        <v>1285681692</v>
      </c>
      <c r="D1183" s="83" t="s">
        <v>3581</v>
      </c>
      <c r="E1183" s="82">
        <v>2</v>
      </c>
      <c r="F1183" s="28"/>
      <c r="G1183" s="28"/>
      <c r="H1183" s="28"/>
      <c r="I1183" s="28" t="s">
        <v>1769</v>
      </c>
      <c r="J1183" s="27" t="s">
        <v>69</v>
      </c>
      <c r="K1183" s="29">
        <v>9103621011</v>
      </c>
      <c r="L1183" s="30"/>
      <c r="M1183" s="28"/>
      <c r="N1183" s="28"/>
      <c r="O1183" s="29"/>
      <c r="P1183" s="31"/>
      <c r="Q1183" s="28"/>
      <c r="R1183" s="28"/>
      <c r="S1183" s="28"/>
      <c r="T1183" s="28"/>
      <c r="U1183" s="29"/>
      <c r="V1183" s="32"/>
      <c r="W1183" s="33"/>
    </row>
    <row r="1184" spans="2:23" x14ac:dyDescent="0.25">
      <c r="B1184" s="25"/>
      <c r="C1184" s="80">
        <v>1922080605</v>
      </c>
      <c r="D1184" s="83" t="s">
        <v>3582</v>
      </c>
      <c r="E1184" s="82">
        <v>3</v>
      </c>
      <c r="F1184" s="28"/>
      <c r="G1184" s="28"/>
      <c r="H1184" s="28"/>
      <c r="I1184" s="28" t="s">
        <v>1769</v>
      </c>
      <c r="J1184" s="27" t="s">
        <v>69</v>
      </c>
      <c r="K1184" s="29">
        <v>9103235203</v>
      </c>
      <c r="L1184" s="30"/>
      <c r="M1184" s="28"/>
      <c r="N1184" s="28"/>
      <c r="O1184" s="29"/>
      <c r="P1184" s="31"/>
      <c r="Q1184" s="28"/>
      <c r="R1184" s="28"/>
      <c r="S1184" s="28"/>
      <c r="T1184" s="28"/>
      <c r="U1184" s="29"/>
      <c r="V1184" s="32"/>
      <c r="W1184" s="33"/>
    </row>
    <row r="1185" spans="2:23" x14ac:dyDescent="0.25">
      <c r="B1185" s="25"/>
      <c r="C1185" s="80">
        <v>1689618753</v>
      </c>
      <c r="D1185" s="83" t="s">
        <v>3583</v>
      </c>
      <c r="E1185" s="82">
        <v>4</v>
      </c>
      <c r="F1185" s="28"/>
      <c r="G1185" s="28"/>
      <c r="H1185" s="28"/>
      <c r="I1185" s="28" t="s">
        <v>1704</v>
      </c>
      <c r="J1185" s="27" t="s">
        <v>3584</v>
      </c>
      <c r="K1185" s="29">
        <v>8642327338</v>
      </c>
      <c r="L1185" s="30"/>
      <c r="M1185" s="28"/>
      <c r="N1185" s="28"/>
      <c r="O1185" s="29"/>
      <c r="P1185" s="31"/>
      <c r="Q1185" s="28"/>
      <c r="R1185" s="28"/>
      <c r="S1185" s="28"/>
      <c r="T1185" s="28"/>
      <c r="U1185" s="29"/>
      <c r="V1185" s="32"/>
      <c r="W1185" s="33"/>
    </row>
    <row r="1186" spans="2:23" x14ac:dyDescent="0.25">
      <c r="B1186" s="25"/>
      <c r="C1186" s="80">
        <v>1316069420</v>
      </c>
      <c r="D1186" s="83" t="s">
        <v>3585</v>
      </c>
      <c r="E1186" s="82">
        <v>3</v>
      </c>
      <c r="F1186" s="28"/>
      <c r="G1186" s="28"/>
      <c r="H1186" s="28"/>
      <c r="I1186" s="28" t="s">
        <v>1704</v>
      </c>
      <c r="J1186" s="27" t="s">
        <v>3586</v>
      </c>
      <c r="K1186" s="29">
        <v>8437926200</v>
      </c>
      <c r="L1186" s="30"/>
      <c r="M1186" s="28"/>
      <c r="N1186" s="28"/>
      <c r="O1186" s="29"/>
      <c r="P1186" s="31"/>
      <c r="Q1186" s="28"/>
      <c r="R1186" s="28"/>
      <c r="S1186" s="28"/>
      <c r="T1186" s="28"/>
      <c r="U1186" s="29"/>
      <c r="V1186" s="32"/>
      <c r="W1186" s="33"/>
    </row>
    <row r="1187" spans="2:23" x14ac:dyDescent="0.25">
      <c r="B1187" s="25"/>
      <c r="C1187" s="80">
        <v>1699847095</v>
      </c>
      <c r="D1187" s="83" t="s">
        <v>3587</v>
      </c>
      <c r="E1187" s="82">
        <v>7</v>
      </c>
      <c r="F1187" s="28"/>
      <c r="G1187" s="28"/>
      <c r="H1187" s="28"/>
      <c r="I1187" s="28" t="s">
        <v>1737</v>
      </c>
      <c r="J1187" s="27" t="s">
        <v>3588</v>
      </c>
      <c r="K1187" s="29">
        <v>9199662516</v>
      </c>
      <c r="L1187" s="30"/>
      <c r="M1187" s="28"/>
      <c r="N1187" s="28"/>
      <c r="O1187" s="29"/>
      <c r="P1187" s="31"/>
      <c r="Q1187" s="28"/>
      <c r="R1187" s="28"/>
      <c r="S1187" s="28"/>
      <c r="T1187" s="28"/>
      <c r="U1187" s="29"/>
      <c r="V1187" s="32"/>
      <c r="W1187" s="33"/>
    </row>
    <row r="1188" spans="2:23" x14ac:dyDescent="0.25">
      <c r="B1188" s="25"/>
      <c r="C1188" s="80">
        <v>1942778964</v>
      </c>
      <c r="D1188" s="83" t="s">
        <v>3589</v>
      </c>
      <c r="E1188" s="82">
        <v>2</v>
      </c>
      <c r="F1188" s="28"/>
      <c r="G1188" s="28"/>
      <c r="H1188" s="28"/>
      <c r="I1188" s="28" t="s">
        <v>1716</v>
      </c>
      <c r="J1188" s="27" t="s">
        <v>3590</v>
      </c>
      <c r="K1188" s="29">
        <v>8434020227</v>
      </c>
      <c r="L1188" s="30"/>
      <c r="M1188" s="28"/>
      <c r="N1188" s="28"/>
      <c r="O1188" s="29"/>
      <c r="P1188" s="31"/>
      <c r="Q1188" s="28"/>
      <c r="R1188" s="28"/>
      <c r="S1188" s="28"/>
      <c r="T1188" s="28"/>
      <c r="U1188" s="29"/>
      <c r="V1188" s="32"/>
      <c r="W1188" s="33"/>
    </row>
    <row r="1189" spans="2:23" x14ac:dyDescent="0.25">
      <c r="B1189" s="25"/>
      <c r="C1189" s="80">
        <v>1992275614</v>
      </c>
      <c r="D1189" s="83" t="s">
        <v>3591</v>
      </c>
      <c r="E1189" s="82">
        <v>4</v>
      </c>
      <c r="F1189" s="28"/>
      <c r="G1189" s="28"/>
      <c r="H1189" s="28"/>
      <c r="I1189" s="28" t="s">
        <v>1769</v>
      </c>
      <c r="J1189" s="27" t="s">
        <v>69</v>
      </c>
      <c r="K1189" s="29">
        <v>7043774009</v>
      </c>
      <c r="L1189" s="30"/>
      <c r="M1189" s="28"/>
      <c r="N1189" s="28"/>
      <c r="O1189" s="29"/>
      <c r="P1189" s="31"/>
      <c r="Q1189" s="28"/>
      <c r="R1189" s="28"/>
      <c r="S1189" s="28"/>
      <c r="T1189" s="28"/>
      <c r="U1189" s="29"/>
      <c r="V1189" s="32"/>
      <c r="W1189" s="33"/>
    </row>
    <row r="1190" spans="2:23" x14ac:dyDescent="0.25">
      <c r="B1190" s="25"/>
      <c r="C1190" s="80">
        <v>1710451521</v>
      </c>
      <c r="D1190" s="83" t="s">
        <v>3592</v>
      </c>
      <c r="E1190" s="82">
        <v>2</v>
      </c>
      <c r="F1190" s="28"/>
      <c r="G1190" s="28"/>
      <c r="H1190" s="28"/>
      <c r="I1190" s="28" t="s">
        <v>1769</v>
      </c>
      <c r="J1190" s="27" t="s">
        <v>69</v>
      </c>
      <c r="K1190" s="29">
        <v>7048418877</v>
      </c>
      <c r="L1190" s="30"/>
      <c r="M1190" s="28"/>
      <c r="N1190" s="28"/>
      <c r="O1190" s="29"/>
      <c r="P1190" s="31"/>
      <c r="Q1190" s="28"/>
      <c r="R1190" s="28"/>
      <c r="S1190" s="28"/>
      <c r="T1190" s="28"/>
      <c r="U1190" s="29"/>
      <c r="V1190" s="32"/>
      <c r="W1190" s="33"/>
    </row>
    <row r="1191" spans="2:23" x14ac:dyDescent="0.25">
      <c r="B1191" s="25"/>
      <c r="C1191" s="80">
        <v>1447601075</v>
      </c>
      <c r="D1191" s="83" t="s">
        <v>3593</v>
      </c>
      <c r="E1191" s="82">
        <v>2</v>
      </c>
      <c r="F1191" s="28"/>
      <c r="G1191" s="28"/>
      <c r="H1191" s="28"/>
      <c r="I1191" s="28" t="s">
        <v>1716</v>
      </c>
      <c r="J1191" s="27" t="s">
        <v>69</v>
      </c>
      <c r="K1191" s="29">
        <v>9197815600</v>
      </c>
      <c r="L1191" s="30"/>
      <c r="M1191" s="28"/>
      <c r="N1191" s="28"/>
      <c r="O1191" s="29"/>
      <c r="P1191" s="31"/>
      <c r="Q1191" s="28"/>
      <c r="R1191" s="28"/>
      <c r="S1191" s="28"/>
      <c r="T1191" s="28"/>
      <c r="U1191" s="29"/>
      <c r="V1191" s="32"/>
      <c r="W1191" s="33"/>
    </row>
    <row r="1192" spans="2:23" x14ac:dyDescent="0.25">
      <c r="B1192" s="25"/>
      <c r="C1192" s="80">
        <v>1548726482</v>
      </c>
      <c r="D1192" s="83" t="s">
        <v>3594</v>
      </c>
      <c r="E1192" s="82">
        <v>-99</v>
      </c>
      <c r="F1192" s="28"/>
      <c r="G1192" s="28"/>
      <c r="H1192" s="28"/>
      <c r="I1192" s="28" t="s">
        <v>1716</v>
      </c>
      <c r="J1192" s="27" t="s">
        <v>3595</v>
      </c>
      <c r="K1192" s="29">
        <v>8438392581</v>
      </c>
      <c r="L1192" s="30"/>
      <c r="M1192" s="28"/>
      <c r="N1192" s="28"/>
      <c r="O1192" s="29"/>
      <c r="P1192" s="31"/>
      <c r="Q1192" s="28"/>
      <c r="R1192" s="28"/>
      <c r="S1192" s="28"/>
      <c r="T1192" s="28"/>
      <c r="U1192" s="29"/>
      <c r="V1192" s="32"/>
      <c r="W1192" s="33"/>
    </row>
    <row r="1193" spans="2:23" x14ac:dyDescent="0.25">
      <c r="B1193" s="25"/>
      <c r="C1193" s="80">
        <v>1821202821</v>
      </c>
      <c r="D1193" s="83" t="s">
        <v>3596</v>
      </c>
      <c r="E1193" s="82">
        <v>3</v>
      </c>
      <c r="F1193" s="28"/>
      <c r="G1193" s="28"/>
      <c r="H1193" s="28"/>
      <c r="I1193" s="28" t="s">
        <v>1704</v>
      </c>
      <c r="J1193" s="27" t="s">
        <v>69</v>
      </c>
      <c r="K1193" s="29">
        <v>8037944585</v>
      </c>
      <c r="L1193" s="30"/>
      <c r="M1193" s="28"/>
      <c r="N1193" s="28"/>
      <c r="O1193" s="29"/>
      <c r="P1193" s="31"/>
      <c r="Q1193" s="28"/>
      <c r="R1193" s="28"/>
      <c r="S1193" s="28"/>
      <c r="T1193" s="28"/>
      <c r="U1193" s="29"/>
      <c r="V1193" s="32"/>
      <c r="W1193" s="33"/>
    </row>
    <row r="1194" spans="2:23" x14ac:dyDescent="0.25">
      <c r="B1194" s="25"/>
      <c r="C1194" s="80">
        <v>1306071725</v>
      </c>
      <c r="D1194" s="83" t="s">
        <v>3597</v>
      </c>
      <c r="E1194" s="82">
        <v>-99</v>
      </c>
      <c r="F1194" s="28"/>
      <c r="G1194" s="28"/>
      <c r="H1194" s="28"/>
      <c r="I1194" s="28" t="s">
        <v>1704</v>
      </c>
      <c r="J1194" s="27" t="s">
        <v>3598</v>
      </c>
      <c r="K1194" s="29">
        <v>8437777166</v>
      </c>
      <c r="L1194" s="30"/>
      <c r="M1194" s="28"/>
      <c r="N1194" s="28"/>
      <c r="O1194" s="29"/>
      <c r="P1194" s="31"/>
      <c r="Q1194" s="28"/>
      <c r="R1194" s="28"/>
      <c r="S1194" s="28"/>
      <c r="T1194" s="28"/>
      <c r="U1194" s="29"/>
      <c r="V1194" s="32"/>
      <c r="W1194" s="33"/>
    </row>
    <row r="1195" spans="2:23" x14ac:dyDescent="0.25">
      <c r="B1195" s="25"/>
      <c r="C1195" s="80">
        <v>1093914343</v>
      </c>
      <c r="D1195" s="83" t="s">
        <v>3599</v>
      </c>
      <c r="E1195" s="82">
        <v>3</v>
      </c>
      <c r="F1195" s="28"/>
      <c r="G1195" s="28"/>
      <c r="H1195" s="28"/>
      <c r="I1195" s="28" t="s">
        <v>1704</v>
      </c>
      <c r="J1195" s="27" t="s">
        <v>69</v>
      </c>
      <c r="K1195" s="29">
        <v>8434493381</v>
      </c>
      <c r="L1195" s="30"/>
      <c r="M1195" s="28"/>
      <c r="N1195" s="28"/>
      <c r="O1195" s="29"/>
      <c r="P1195" s="31"/>
      <c r="Q1195" s="28"/>
      <c r="R1195" s="28"/>
      <c r="S1195" s="28"/>
      <c r="T1195" s="28"/>
      <c r="U1195" s="29"/>
      <c r="V1195" s="32"/>
      <c r="W1195" s="33"/>
    </row>
    <row r="1196" spans="2:23" x14ac:dyDescent="0.25">
      <c r="B1196" s="25"/>
      <c r="C1196" s="80">
        <v>1144284803</v>
      </c>
      <c r="D1196" s="83" t="s">
        <v>3600</v>
      </c>
      <c r="E1196" s="82">
        <v>0</v>
      </c>
      <c r="F1196" s="28"/>
      <c r="G1196" s="28"/>
      <c r="H1196" s="28"/>
      <c r="I1196" s="28" t="s">
        <v>1704</v>
      </c>
      <c r="J1196" s="27" t="s">
        <v>3601</v>
      </c>
      <c r="K1196" s="29">
        <v>9102955511</v>
      </c>
      <c r="L1196" s="30"/>
      <c r="M1196" s="28"/>
      <c r="N1196" s="28"/>
      <c r="O1196" s="29"/>
      <c r="P1196" s="31"/>
      <c r="Q1196" s="28"/>
      <c r="R1196" s="28"/>
      <c r="S1196" s="28"/>
      <c r="T1196" s="28"/>
      <c r="U1196" s="29"/>
      <c r="V1196" s="32"/>
      <c r="W1196" s="33"/>
    </row>
    <row r="1197" spans="2:23" x14ac:dyDescent="0.25">
      <c r="B1197" s="25"/>
      <c r="C1197" s="80">
        <v>1326319278</v>
      </c>
      <c r="D1197" s="83" t="s">
        <v>3602</v>
      </c>
      <c r="E1197" s="82">
        <v>2</v>
      </c>
      <c r="F1197" s="28"/>
      <c r="G1197" s="28"/>
      <c r="H1197" s="28"/>
      <c r="I1197" s="28" t="s">
        <v>1704</v>
      </c>
      <c r="J1197" s="27" t="s">
        <v>3603</v>
      </c>
      <c r="K1197" s="29">
        <v>7049781144</v>
      </c>
      <c r="L1197" s="30"/>
      <c r="M1197" s="28"/>
      <c r="N1197" s="28"/>
      <c r="O1197" s="29"/>
      <c r="P1197" s="31"/>
      <c r="Q1197" s="28"/>
      <c r="R1197" s="28"/>
      <c r="S1197" s="28"/>
      <c r="T1197" s="28"/>
      <c r="U1197" s="29"/>
      <c r="V1197" s="32"/>
      <c r="W1197" s="33"/>
    </row>
    <row r="1198" spans="2:23" x14ac:dyDescent="0.25">
      <c r="B1198" s="25"/>
      <c r="C1198" s="80">
        <v>1972717171</v>
      </c>
      <c r="D1198" s="83" t="s">
        <v>3604</v>
      </c>
      <c r="E1198" s="82">
        <v>2</v>
      </c>
      <c r="F1198" s="28"/>
      <c r="G1198" s="28"/>
      <c r="H1198" s="28"/>
      <c r="I1198" s="28" t="s">
        <v>1704</v>
      </c>
      <c r="J1198" s="27" t="s">
        <v>3605</v>
      </c>
      <c r="K1198" s="29">
        <v>8282540881</v>
      </c>
      <c r="L1198" s="30"/>
      <c r="M1198" s="28"/>
      <c r="N1198" s="28"/>
      <c r="O1198" s="29"/>
      <c r="P1198" s="31"/>
      <c r="Q1198" s="28"/>
      <c r="R1198" s="28"/>
      <c r="S1198" s="28"/>
      <c r="T1198" s="28"/>
      <c r="U1198" s="29"/>
      <c r="V1198" s="32"/>
      <c r="W1198" s="33"/>
    </row>
    <row r="1199" spans="2:23" x14ac:dyDescent="0.25">
      <c r="B1199" s="25"/>
      <c r="C1199" s="80">
        <v>1700102050</v>
      </c>
      <c r="D1199" s="83" t="s">
        <v>3606</v>
      </c>
      <c r="E1199" s="82">
        <v>3</v>
      </c>
      <c r="F1199" s="28"/>
      <c r="G1199" s="28"/>
      <c r="H1199" s="28"/>
      <c r="I1199" s="28" t="s">
        <v>1704</v>
      </c>
      <c r="J1199" s="27" t="s">
        <v>69</v>
      </c>
      <c r="K1199" s="29">
        <v>2024448168</v>
      </c>
      <c r="L1199" s="30"/>
      <c r="M1199" s="28"/>
      <c r="N1199" s="28"/>
      <c r="O1199" s="29"/>
      <c r="P1199" s="31"/>
      <c r="Q1199" s="28"/>
      <c r="R1199" s="28"/>
      <c r="S1199" s="28"/>
      <c r="T1199" s="28"/>
      <c r="U1199" s="29"/>
      <c r="V1199" s="32"/>
      <c r="W1199" s="33"/>
    </row>
    <row r="1200" spans="2:23" x14ac:dyDescent="0.25">
      <c r="B1200" s="25"/>
      <c r="C1200" s="80">
        <v>1194734947</v>
      </c>
      <c r="D1200" s="83" t="s">
        <v>3607</v>
      </c>
      <c r="E1200" s="82">
        <v>5</v>
      </c>
      <c r="F1200" s="28"/>
      <c r="G1200" s="28"/>
      <c r="H1200" s="28"/>
      <c r="I1200" s="28" t="s">
        <v>1704</v>
      </c>
      <c r="J1200" s="27" t="s">
        <v>3608</v>
      </c>
      <c r="K1200" s="29">
        <v>9196846437</v>
      </c>
      <c r="L1200" s="30"/>
      <c r="M1200" s="28"/>
      <c r="N1200" s="28"/>
      <c r="O1200" s="29"/>
      <c r="P1200" s="31"/>
      <c r="Q1200" s="28"/>
      <c r="R1200" s="28"/>
      <c r="S1200" s="28"/>
      <c r="T1200" s="28"/>
      <c r="U1200" s="29"/>
      <c r="V1200" s="32"/>
      <c r="W1200" s="33"/>
    </row>
    <row r="1201" spans="2:23" x14ac:dyDescent="0.25">
      <c r="B1201" s="25"/>
      <c r="C1201" s="80">
        <v>1073538245</v>
      </c>
      <c r="D1201" s="83" t="s">
        <v>3609</v>
      </c>
      <c r="E1201" s="82">
        <v>1</v>
      </c>
      <c r="F1201" s="28"/>
      <c r="G1201" s="28"/>
      <c r="H1201" s="28"/>
      <c r="I1201" s="28" t="s">
        <v>1769</v>
      </c>
      <c r="J1201" s="27" t="s">
        <v>3610</v>
      </c>
      <c r="K1201" s="29">
        <v>9103413300</v>
      </c>
      <c r="L1201" s="30"/>
      <c r="M1201" s="28"/>
      <c r="N1201" s="28"/>
      <c r="O1201" s="29"/>
      <c r="P1201" s="31"/>
      <c r="Q1201" s="28"/>
      <c r="R1201" s="28"/>
      <c r="S1201" s="28"/>
      <c r="T1201" s="28"/>
      <c r="U1201" s="29"/>
      <c r="V1201" s="32"/>
      <c r="W1201" s="33"/>
    </row>
    <row r="1202" spans="2:23" x14ac:dyDescent="0.25">
      <c r="B1202" s="25"/>
      <c r="C1202" s="80">
        <v>1619925419</v>
      </c>
      <c r="D1202" s="83" t="s">
        <v>3611</v>
      </c>
      <c r="E1202" s="82">
        <v>3</v>
      </c>
      <c r="F1202" s="28"/>
      <c r="G1202" s="28"/>
      <c r="H1202" s="28"/>
      <c r="I1202" s="28" t="s">
        <v>1704</v>
      </c>
      <c r="J1202" s="27" t="s">
        <v>3612</v>
      </c>
      <c r="K1202" s="29">
        <v>7046026544</v>
      </c>
      <c r="L1202" s="30"/>
      <c r="M1202" s="28"/>
      <c r="N1202" s="28"/>
      <c r="O1202" s="29"/>
      <c r="P1202" s="31"/>
      <c r="Q1202" s="28"/>
      <c r="R1202" s="28"/>
      <c r="S1202" s="28"/>
      <c r="T1202" s="28"/>
      <c r="U1202" s="29"/>
      <c r="V1202" s="32"/>
      <c r="W1202" s="33"/>
    </row>
    <row r="1203" spans="2:23" x14ac:dyDescent="0.25">
      <c r="B1203" s="25"/>
      <c r="C1203" s="80">
        <v>1902199789</v>
      </c>
      <c r="D1203" s="83" t="s">
        <v>3613</v>
      </c>
      <c r="E1203" s="82">
        <v>2</v>
      </c>
      <c r="F1203" s="28"/>
      <c r="G1203" s="28"/>
      <c r="H1203" s="28"/>
      <c r="I1203" s="28" t="s">
        <v>1769</v>
      </c>
      <c r="J1203" s="27" t="s">
        <v>69</v>
      </c>
      <c r="K1203" s="29">
        <v>9197912040</v>
      </c>
      <c r="L1203" s="30"/>
      <c r="M1203" s="28"/>
      <c r="N1203" s="28"/>
      <c r="O1203" s="29"/>
      <c r="P1203" s="31"/>
      <c r="Q1203" s="28"/>
      <c r="R1203" s="28"/>
      <c r="S1203" s="28"/>
      <c r="T1203" s="28"/>
      <c r="U1203" s="29"/>
      <c r="V1203" s="32"/>
      <c r="W1203" s="33"/>
    </row>
    <row r="1204" spans="2:23" x14ac:dyDescent="0.25">
      <c r="B1204" s="25"/>
      <c r="C1204" s="80">
        <v>1447231469</v>
      </c>
      <c r="D1204" s="83" t="s">
        <v>3614</v>
      </c>
      <c r="E1204" s="82">
        <v>1</v>
      </c>
      <c r="F1204" s="28"/>
      <c r="G1204" s="28"/>
      <c r="H1204" s="28"/>
      <c r="I1204" s="28" t="s">
        <v>1704</v>
      </c>
      <c r="J1204" s="27" t="s">
        <v>69</v>
      </c>
      <c r="K1204" s="29">
        <v>8037994800</v>
      </c>
      <c r="L1204" s="30"/>
      <c r="M1204" s="28"/>
      <c r="N1204" s="28"/>
      <c r="O1204" s="29"/>
      <c r="P1204" s="31"/>
      <c r="Q1204" s="28"/>
      <c r="R1204" s="28"/>
      <c r="S1204" s="28"/>
      <c r="T1204" s="28"/>
      <c r="U1204" s="29"/>
      <c r="V1204" s="32"/>
      <c r="W1204" s="33"/>
    </row>
    <row r="1205" spans="2:23" x14ac:dyDescent="0.25">
      <c r="B1205" s="25"/>
      <c r="C1205" s="80">
        <v>1346566858</v>
      </c>
      <c r="D1205" s="83" t="s">
        <v>3615</v>
      </c>
      <c r="E1205" s="82">
        <v>4</v>
      </c>
      <c r="F1205" s="28"/>
      <c r="G1205" s="28"/>
      <c r="H1205" s="28"/>
      <c r="I1205" s="28" t="s">
        <v>1704</v>
      </c>
      <c r="J1205" s="27" t="s">
        <v>3616</v>
      </c>
      <c r="K1205" s="29">
        <v>7047175549</v>
      </c>
      <c r="L1205" s="30"/>
      <c r="M1205" s="28"/>
      <c r="N1205" s="28"/>
      <c r="O1205" s="29"/>
      <c r="P1205" s="31"/>
      <c r="Q1205" s="28"/>
      <c r="R1205" s="28"/>
      <c r="S1205" s="28"/>
      <c r="T1205" s="28"/>
      <c r="U1205" s="29"/>
      <c r="V1205" s="32"/>
      <c r="W1205" s="33"/>
    </row>
    <row r="1206" spans="2:23" x14ac:dyDescent="0.25">
      <c r="B1206" s="25"/>
      <c r="C1206" s="80">
        <v>1396004479</v>
      </c>
      <c r="D1206" s="83" t="s">
        <v>3617</v>
      </c>
      <c r="E1206" s="82">
        <v>1</v>
      </c>
      <c r="F1206" s="28"/>
      <c r="G1206" s="28"/>
      <c r="H1206" s="28"/>
      <c r="I1206" s="28" t="s">
        <v>1704</v>
      </c>
      <c r="J1206" s="27" t="s">
        <v>3618</v>
      </c>
      <c r="K1206" s="29">
        <v>8435710643</v>
      </c>
      <c r="L1206" s="30"/>
      <c r="M1206" s="28"/>
      <c r="N1206" s="28"/>
      <c r="O1206" s="29"/>
      <c r="P1206" s="31"/>
      <c r="Q1206" s="28"/>
      <c r="R1206" s="28"/>
      <c r="S1206" s="28"/>
      <c r="T1206" s="28"/>
      <c r="U1206" s="29"/>
      <c r="V1206" s="32"/>
      <c r="W1206" s="33"/>
    </row>
    <row r="1207" spans="2:23" x14ac:dyDescent="0.25">
      <c r="B1207" s="25"/>
      <c r="C1207" s="80">
        <v>1558608877</v>
      </c>
      <c r="D1207" s="83" t="s">
        <v>3619</v>
      </c>
      <c r="E1207" s="82">
        <v>0</v>
      </c>
      <c r="F1207" s="28"/>
      <c r="G1207" s="28"/>
      <c r="H1207" s="28"/>
      <c r="I1207" s="28" t="s">
        <v>1769</v>
      </c>
      <c r="J1207" s="27" t="s">
        <v>3620</v>
      </c>
      <c r="K1207" s="29">
        <v>7042791679</v>
      </c>
      <c r="L1207" s="30"/>
      <c r="M1207" s="28"/>
      <c r="N1207" s="28"/>
      <c r="O1207" s="29"/>
      <c r="P1207" s="31"/>
      <c r="Q1207" s="28"/>
      <c r="R1207" s="28"/>
      <c r="S1207" s="28"/>
      <c r="T1207" s="28"/>
      <c r="U1207" s="29"/>
      <c r="V1207" s="32"/>
      <c r="W1207" s="33"/>
    </row>
    <row r="1208" spans="2:23" x14ac:dyDescent="0.25">
      <c r="B1208" s="25"/>
      <c r="C1208" s="80">
        <v>1821093592</v>
      </c>
      <c r="D1208" s="83" t="s">
        <v>3621</v>
      </c>
      <c r="E1208" s="82">
        <v>4</v>
      </c>
      <c r="F1208" s="28"/>
      <c r="G1208" s="28"/>
      <c r="H1208" s="28"/>
      <c r="I1208" s="28" t="s">
        <v>1704</v>
      </c>
      <c r="J1208" s="27" t="s">
        <v>3622</v>
      </c>
      <c r="K1208" s="29">
        <v>3367137306</v>
      </c>
      <c r="L1208" s="30"/>
      <c r="M1208" s="28"/>
      <c r="N1208" s="28"/>
      <c r="O1208" s="29"/>
      <c r="P1208" s="31"/>
      <c r="Q1208" s="28"/>
      <c r="R1208" s="28"/>
      <c r="S1208" s="28"/>
      <c r="T1208" s="28"/>
      <c r="U1208" s="29"/>
      <c r="V1208" s="32"/>
      <c r="W1208" s="33"/>
    </row>
    <row r="1209" spans="2:23" x14ac:dyDescent="0.25">
      <c r="B1209" s="25"/>
      <c r="C1209" s="80">
        <v>1811070055</v>
      </c>
      <c r="D1209" s="83" t="s">
        <v>3623</v>
      </c>
      <c r="E1209" s="82">
        <v>4</v>
      </c>
      <c r="F1209" s="28"/>
      <c r="G1209" s="28"/>
      <c r="H1209" s="28"/>
      <c r="I1209" s="28" t="s">
        <v>1704</v>
      </c>
      <c r="J1209" s="27" t="s">
        <v>3624</v>
      </c>
      <c r="K1209" s="29">
        <v>9196846437</v>
      </c>
      <c r="L1209" s="30"/>
      <c r="M1209" s="28"/>
      <c r="N1209" s="28"/>
      <c r="O1209" s="29"/>
      <c r="P1209" s="31"/>
      <c r="Q1209" s="28"/>
      <c r="R1209" s="28"/>
      <c r="S1209" s="28"/>
      <c r="T1209" s="28"/>
      <c r="U1209" s="29"/>
      <c r="V1209" s="32"/>
      <c r="W1209" s="33"/>
    </row>
    <row r="1210" spans="2:23" x14ac:dyDescent="0.25">
      <c r="B1210" s="25"/>
      <c r="C1210" s="80">
        <v>1760748156</v>
      </c>
      <c r="D1210" s="83" t="s">
        <v>3625</v>
      </c>
      <c r="E1210" s="82">
        <v>2</v>
      </c>
      <c r="F1210" s="28"/>
      <c r="G1210" s="28"/>
      <c r="H1210" s="28"/>
      <c r="I1210" s="28" t="s">
        <v>1704</v>
      </c>
      <c r="J1210" s="27" t="s">
        <v>3626</v>
      </c>
      <c r="K1210" s="29">
        <v>7047831840</v>
      </c>
      <c r="L1210" s="30"/>
      <c r="M1210" s="28"/>
      <c r="N1210" s="28"/>
      <c r="O1210" s="29"/>
      <c r="P1210" s="31"/>
      <c r="Q1210" s="28"/>
      <c r="R1210" s="28"/>
      <c r="S1210" s="28"/>
      <c r="T1210" s="28"/>
      <c r="U1210" s="29"/>
      <c r="V1210" s="32"/>
      <c r="W1210" s="33"/>
    </row>
    <row r="1211" spans="2:23" x14ac:dyDescent="0.25">
      <c r="B1211" s="25"/>
      <c r="C1211" s="80">
        <v>1912342742</v>
      </c>
      <c r="D1211" s="83" t="s">
        <v>3627</v>
      </c>
      <c r="E1211" s="82">
        <v>-99</v>
      </c>
      <c r="F1211" s="28"/>
      <c r="G1211" s="28"/>
      <c r="H1211" s="28"/>
      <c r="I1211" s="28" t="s">
        <v>1704</v>
      </c>
      <c r="J1211" s="27" t="s">
        <v>69</v>
      </c>
      <c r="K1211" s="29">
        <v>7034946111</v>
      </c>
      <c r="L1211" s="30"/>
      <c r="M1211" s="28"/>
      <c r="N1211" s="28"/>
      <c r="O1211" s="29"/>
      <c r="P1211" s="31"/>
      <c r="Q1211" s="28"/>
      <c r="R1211" s="28"/>
      <c r="S1211" s="28"/>
      <c r="T1211" s="28"/>
      <c r="U1211" s="29"/>
      <c r="V1211" s="32"/>
      <c r="W1211" s="33"/>
    </row>
    <row r="1212" spans="2:23" x14ac:dyDescent="0.25">
      <c r="B1212" s="25"/>
      <c r="C1212" s="80">
        <v>1952785131</v>
      </c>
      <c r="D1212" s="83" t="s">
        <v>3628</v>
      </c>
      <c r="E1212" s="82">
        <v>2</v>
      </c>
      <c r="F1212" s="28"/>
      <c r="G1212" s="28"/>
      <c r="H1212" s="28"/>
      <c r="I1212" s="28" t="s">
        <v>1769</v>
      </c>
      <c r="J1212" s="27" t="s">
        <v>3629</v>
      </c>
      <c r="K1212" s="29">
        <v>9103621011</v>
      </c>
      <c r="L1212" s="30"/>
      <c r="M1212" s="28"/>
      <c r="N1212" s="28"/>
      <c r="O1212" s="29"/>
      <c r="P1212" s="31"/>
      <c r="Q1212" s="28"/>
      <c r="R1212" s="28"/>
      <c r="S1212" s="28"/>
      <c r="T1212" s="28"/>
      <c r="U1212" s="29"/>
      <c r="V1212" s="32"/>
      <c r="W1212" s="33"/>
    </row>
    <row r="1213" spans="2:23" x14ac:dyDescent="0.25">
      <c r="B1213" s="25"/>
      <c r="C1213" s="80">
        <v>1003196353</v>
      </c>
      <c r="D1213" s="83" t="s">
        <v>3630</v>
      </c>
      <c r="E1213" s="82">
        <v>2</v>
      </c>
      <c r="F1213" s="28"/>
      <c r="G1213" s="28"/>
      <c r="H1213" s="28"/>
      <c r="I1213" s="28" t="s">
        <v>1704</v>
      </c>
      <c r="J1213" s="27" t="s">
        <v>3631</v>
      </c>
      <c r="K1213" s="29">
        <v>7046337220</v>
      </c>
      <c r="L1213" s="30"/>
      <c r="M1213" s="28"/>
      <c r="N1213" s="28"/>
      <c r="O1213" s="29"/>
      <c r="P1213" s="31"/>
      <c r="Q1213" s="28"/>
      <c r="R1213" s="28"/>
      <c r="S1213" s="28"/>
      <c r="T1213" s="28"/>
      <c r="U1213" s="29"/>
      <c r="V1213" s="32"/>
      <c r="W1213" s="33"/>
    </row>
    <row r="1214" spans="2:23" x14ac:dyDescent="0.25">
      <c r="B1214" s="25"/>
      <c r="C1214" s="80">
        <v>1396818308</v>
      </c>
      <c r="D1214" s="83" t="s">
        <v>3632</v>
      </c>
      <c r="E1214" s="82">
        <v>1</v>
      </c>
      <c r="F1214" s="28"/>
      <c r="G1214" s="28"/>
      <c r="H1214" s="28"/>
      <c r="I1214" s="28" t="s">
        <v>1716</v>
      </c>
      <c r="J1214" s="27" t="s">
        <v>3633</v>
      </c>
      <c r="K1214" s="29">
        <v>8642555609</v>
      </c>
      <c r="L1214" s="30"/>
      <c r="M1214" s="28"/>
      <c r="N1214" s="28"/>
      <c r="O1214" s="29"/>
      <c r="P1214" s="31"/>
      <c r="Q1214" s="28"/>
      <c r="R1214" s="28"/>
      <c r="S1214" s="28"/>
      <c r="T1214" s="28"/>
      <c r="U1214" s="29"/>
      <c r="V1214" s="32"/>
      <c r="W1214" s="33"/>
    </row>
    <row r="1215" spans="2:23" x14ac:dyDescent="0.25">
      <c r="B1215" s="25"/>
      <c r="C1215" s="80">
        <v>1891046694</v>
      </c>
      <c r="D1215" s="83" t="s">
        <v>3634</v>
      </c>
      <c r="E1215" s="82">
        <v>2</v>
      </c>
      <c r="F1215" s="28"/>
      <c r="G1215" s="28"/>
      <c r="H1215" s="28"/>
      <c r="I1215" s="28" t="s">
        <v>1769</v>
      </c>
      <c r="J1215" s="27" t="s">
        <v>3635</v>
      </c>
      <c r="K1215" s="29">
        <v>7066416900</v>
      </c>
      <c r="L1215" s="30"/>
      <c r="M1215" s="28"/>
      <c r="N1215" s="28"/>
      <c r="O1215" s="29"/>
      <c r="P1215" s="31"/>
      <c r="Q1215" s="28"/>
      <c r="R1215" s="28"/>
      <c r="S1215" s="28"/>
      <c r="T1215" s="28"/>
      <c r="U1215" s="29"/>
      <c r="V1215" s="32"/>
      <c r="W1215" s="33"/>
    </row>
    <row r="1216" spans="2:23" x14ac:dyDescent="0.25">
      <c r="B1216" s="25"/>
      <c r="C1216" s="80">
        <v>1013276518</v>
      </c>
      <c r="D1216" s="83" t="s">
        <v>3636</v>
      </c>
      <c r="E1216" s="82">
        <v>2</v>
      </c>
      <c r="F1216" s="28"/>
      <c r="G1216" s="28"/>
      <c r="H1216" s="28"/>
      <c r="I1216" s="28" t="s">
        <v>1716</v>
      </c>
      <c r="J1216" s="27" t="s">
        <v>3637</v>
      </c>
      <c r="K1216" s="29">
        <v>6782237774</v>
      </c>
      <c r="L1216" s="30"/>
      <c r="M1216" s="28"/>
      <c r="N1216" s="28"/>
      <c r="O1216" s="29"/>
      <c r="P1216" s="31"/>
      <c r="Q1216" s="28"/>
      <c r="R1216" s="28"/>
      <c r="S1216" s="28"/>
      <c r="T1216" s="28"/>
      <c r="U1216" s="29"/>
      <c r="V1216" s="32"/>
      <c r="W1216" s="33"/>
    </row>
    <row r="1217" spans="2:23" x14ac:dyDescent="0.25">
      <c r="B1217" s="25"/>
      <c r="C1217" s="80">
        <v>1073504643</v>
      </c>
      <c r="D1217" s="83" t="s">
        <v>3638</v>
      </c>
      <c r="E1217" s="82">
        <v>4</v>
      </c>
      <c r="F1217" s="28"/>
      <c r="G1217" s="28"/>
      <c r="H1217" s="28"/>
      <c r="I1217" s="28" t="s">
        <v>1707</v>
      </c>
      <c r="J1217" s="27" t="s">
        <v>3639</v>
      </c>
      <c r="K1217" s="29">
        <v>7704549047</v>
      </c>
      <c r="L1217" s="30"/>
      <c r="M1217" s="28"/>
      <c r="N1217" s="28"/>
      <c r="O1217" s="29"/>
      <c r="P1217" s="31"/>
      <c r="Q1217" s="28"/>
      <c r="R1217" s="28"/>
      <c r="S1217" s="28"/>
      <c r="T1217" s="28"/>
      <c r="U1217" s="29"/>
      <c r="V1217" s="32"/>
      <c r="W1217" s="33"/>
    </row>
    <row r="1218" spans="2:23" x14ac:dyDescent="0.25">
      <c r="B1218" s="25"/>
      <c r="C1218" s="80">
        <v>1184853053</v>
      </c>
      <c r="D1218" s="83" t="s">
        <v>3640</v>
      </c>
      <c r="E1218" s="82">
        <v>3</v>
      </c>
      <c r="F1218" s="28"/>
      <c r="G1218" s="28"/>
      <c r="H1218" s="28"/>
      <c r="I1218" s="28" t="s">
        <v>1704</v>
      </c>
      <c r="J1218" s="27" t="s">
        <v>3641</v>
      </c>
      <c r="K1218" s="29">
        <v>7062953992</v>
      </c>
      <c r="L1218" s="30"/>
      <c r="M1218" s="28"/>
      <c r="N1218" s="28"/>
      <c r="O1218" s="29"/>
      <c r="P1218" s="31"/>
      <c r="Q1218" s="28"/>
      <c r="R1218" s="28"/>
      <c r="S1218" s="28"/>
      <c r="T1218" s="28"/>
      <c r="U1218" s="29"/>
      <c r="V1218" s="32"/>
      <c r="W1218" s="33"/>
    </row>
    <row r="1219" spans="2:23" x14ac:dyDescent="0.25">
      <c r="B1219" s="25"/>
      <c r="C1219" s="80">
        <v>1104168681</v>
      </c>
      <c r="D1219" s="83" t="s">
        <v>3642</v>
      </c>
      <c r="E1219" s="82">
        <v>6</v>
      </c>
      <c r="F1219" s="28"/>
      <c r="G1219" s="28"/>
      <c r="H1219" s="28"/>
      <c r="I1219" s="28" t="s">
        <v>1704</v>
      </c>
      <c r="J1219" s="27" t="s">
        <v>3643</v>
      </c>
      <c r="K1219" s="29">
        <v>4046055000</v>
      </c>
      <c r="L1219" s="30"/>
      <c r="M1219" s="28"/>
      <c r="N1219" s="28"/>
      <c r="O1219" s="29"/>
      <c r="P1219" s="31"/>
      <c r="Q1219" s="28"/>
      <c r="R1219" s="28"/>
      <c r="S1219" s="28"/>
      <c r="T1219" s="28"/>
      <c r="U1219" s="29"/>
      <c r="V1219" s="32"/>
      <c r="W1219" s="33"/>
    </row>
    <row r="1220" spans="2:23" x14ac:dyDescent="0.25">
      <c r="B1220" s="25"/>
      <c r="C1220" s="80">
        <v>1336469485</v>
      </c>
      <c r="D1220" s="83" t="s">
        <v>3644</v>
      </c>
      <c r="E1220" s="82">
        <v>4</v>
      </c>
      <c r="F1220" s="28"/>
      <c r="G1220" s="28"/>
      <c r="H1220" s="28"/>
      <c r="I1220" s="28" t="s">
        <v>1704</v>
      </c>
      <c r="J1220" s="27" t="s">
        <v>3645</v>
      </c>
      <c r="K1220" s="29">
        <v>7705070909</v>
      </c>
      <c r="L1220" s="30"/>
      <c r="M1220" s="28"/>
      <c r="N1220" s="28"/>
      <c r="O1220" s="29"/>
      <c r="P1220" s="31"/>
      <c r="Q1220" s="28"/>
      <c r="R1220" s="28"/>
      <c r="S1220" s="28"/>
      <c r="T1220" s="28"/>
      <c r="U1220" s="29"/>
      <c r="V1220" s="32"/>
      <c r="W1220" s="33"/>
    </row>
    <row r="1221" spans="2:23" x14ac:dyDescent="0.25">
      <c r="B1221" s="25"/>
      <c r="C1221" s="80">
        <v>1629398979</v>
      </c>
      <c r="D1221" s="83" t="s">
        <v>3646</v>
      </c>
      <c r="E1221" s="82">
        <v>3</v>
      </c>
      <c r="F1221" s="28"/>
      <c r="G1221" s="28"/>
      <c r="H1221" s="28"/>
      <c r="I1221" s="28" t="s">
        <v>1704</v>
      </c>
      <c r="J1221" s="27" t="s">
        <v>3647</v>
      </c>
      <c r="K1221" s="29">
        <v>7708225560</v>
      </c>
      <c r="L1221" s="30"/>
      <c r="M1221" s="28"/>
      <c r="N1221" s="28"/>
      <c r="O1221" s="29"/>
      <c r="P1221" s="31"/>
      <c r="Q1221" s="28"/>
      <c r="R1221" s="28"/>
      <c r="S1221" s="28"/>
      <c r="T1221" s="28"/>
      <c r="U1221" s="29"/>
      <c r="V1221" s="32"/>
      <c r="W1221" s="33"/>
    </row>
    <row r="1222" spans="2:23" x14ac:dyDescent="0.25">
      <c r="B1222" s="25"/>
      <c r="C1222" s="80">
        <v>1952655482</v>
      </c>
      <c r="D1222" s="83" t="s">
        <v>3648</v>
      </c>
      <c r="E1222" s="82">
        <v>2</v>
      </c>
      <c r="F1222" s="28"/>
      <c r="G1222" s="28"/>
      <c r="H1222" s="28"/>
      <c r="I1222" s="28" t="s">
        <v>1716</v>
      </c>
      <c r="J1222" s="27" t="s">
        <v>3649</v>
      </c>
      <c r="K1222" s="29">
        <v>4049858051</v>
      </c>
      <c r="L1222" s="30"/>
      <c r="M1222" s="28"/>
      <c r="N1222" s="28"/>
      <c r="O1222" s="29"/>
      <c r="P1222" s="31"/>
      <c r="Q1222" s="28"/>
      <c r="R1222" s="28"/>
      <c r="S1222" s="28"/>
      <c r="T1222" s="28"/>
      <c r="U1222" s="29"/>
      <c r="V1222" s="32"/>
      <c r="W1222" s="33"/>
    </row>
    <row r="1223" spans="2:23" x14ac:dyDescent="0.25">
      <c r="B1223" s="25"/>
      <c r="C1223" s="80">
        <v>1316237423</v>
      </c>
      <c r="D1223" s="83" t="s">
        <v>3650</v>
      </c>
      <c r="E1223" s="82">
        <v>6</v>
      </c>
      <c r="F1223" s="28"/>
      <c r="G1223" s="28"/>
      <c r="H1223" s="28"/>
      <c r="I1223" s="28" t="s">
        <v>1737</v>
      </c>
      <c r="J1223" s="27" t="s">
        <v>3651</v>
      </c>
      <c r="K1223" s="29">
        <v>4046054600</v>
      </c>
      <c r="L1223" s="30"/>
      <c r="M1223" s="28"/>
      <c r="N1223" s="28"/>
      <c r="O1223" s="29"/>
      <c r="P1223" s="31"/>
      <c r="Q1223" s="28"/>
      <c r="R1223" s="28"/>
      <c r="S1223" s="28"/>
      <c r="T1223" s="28"/>
      <c r="U1223" s="29"/>
      <c r="V1223" s="32"/>
      <c r="W1223" s="33"/>
    </row>
    <row r="1224" spans="2:23" x14ac:dyDescent="0.25">
      <c r="B1224" s="25"/>
      <c r="C1224" s="80">
        <v>1043303704</v>
      </c>
      <c r="D1224" s="83" t="s">
        <v>3652</v>
      </c>
      <c r="E1224" s="82">
        <v>6</v>
      </c>
      <c r="F1224" s="28"/>
      <c r="G1224" s="28"/>
      <c r="H1224" s="28"/>
      <c r="I1224" s="28" t="s">
        <v>1707</v>
      </c>
      <c r="J1224" s="27" t="s">
        <v>3653</v>
      </c>
      <c r="K1224" s="29">
        <v>6784170332</v>
      </c>
      <c r="L1224" s="30"/>
      <c r="M1224" s="28"/>
      <c r="N1224" s="28"/>
      <c r="O1224" s="29"/>
      <c r="P1224" s="31"/>
      <c r="Q1224" s="28"/>
      <c r="R1224" s="28"/>
      <c r="S1224" s="28"/>
      <c r="T1224" s="28"/>
      <c r="U1224" s="29"/>
      <c r="V1224" s="32"/>
      <c r="W1224" s="33"/>
    </row>
    <row r="1225" spans="2:23" x14ac:dyDescent="0.25">
      <c r="B1225" s="25"/>
      <c r="C1225" s="80">
        <v>1063607109</v>
      </c>
      <c r="D1225" s="83" t="s">
        <v>3654</v>
      </c>
      <c r="E1225" s="82">
        <v>6</v>
      </c>
      <c r="F1225" s="28"/>
      <c r="G1225" s="28"/>
      <c r="H1225" s="28"/>
      <c r="I1225" s="28" t="s">
        <v>1737</v>
      </c>
      <c r="J1225" s="27" t="s">
        <v>3655</v>
      </c>
      <c r="K1225" s="29">
        <v>4046055000</v>
      </c>
      <c r="L1225" s="30"/>
      <c r="M1225" s="28"/>
      <c r="N1225" s="28"/>
      <c r="O1225" s="29"/>
      <c r="P1225" s="31"/>
      <c r="Q1225" s="28"/>
      <c r="R1225" s="28"/>
      <c r="S1225" s="28"/>
      <c r="T1225" s="28"/>
      <c r="U1225" s="29"/>
      <c r="V1225" s="32"/>
      <c r="W1225" s="33"/>
    </row>
    <row r="1226" spans="2:23" x14ac:dyDescent="0.25">
      <c r="B1226" s="25"/>
      <c r="C1226" s="80">
        <v>1811946866</v>
      </c>
      <c r="D1226" s="83" t="s">
        <v>3656</v>
      </c>
      <c r="E1226" s="82">
        <v>8</v>
      </c>
      <c r="F1226" s="28"/>
      <c r="G1226" s="28"/>
      <c r="H1226" s="28"/>
      <c r="I1226" s="28" t="s">
        <v>1719</v>
      </c>
      <c r="J1226" s="27" t="s">
        <v>3657</v>
      </c>
      <c r="K1226" s="29">
        <v>6784170077</v>
      </c>
      <c r="L1226" s="30"/>
      <c r="M1226" s="28"/>
      <c r="N1226" s="28"/>
      <c r="O1226" s="29"/>
      <c r="P1226" s="31"/>
      <c r="Q1226" s="28"/>
      <c r="R1226" s="28"/>
      <c r="S1226" s="28"/>
      <c r="T1226" s="28"/>
      <c r="U1226" s="29"/>
      <c r="V1226" s="32"/>
      <c r="W1226" s="33"/>
    </row>
    <row r="1227" spans="2:23" x14ac:dyDescent="0.25">
      <c r="B1227" s="25"/>
      <c r="C1227" s="80">
        <v>1033113691</v>
      </c>
      <c r="D1227" s="83" t="s">
        <v>3658</v>
      </c>
      <c r="E1227" s="82">
        <v>1</v>
      </c>
      <c r="F1227" s="28"/>
      <c r="G1227" s="28"/>
      <c r="H1227" s="28"/>
      <c r="I1227" s="28" t="s">
        <v>1737</v>
      </c>
      <c r="J1227" s="27" t="s">
        <v>3659</v>
      </c>
      <c r="K1227" s="29">
        <v>7709486041</v>
      </c>
      <c r="L1227" s="30"/>
      <c r="M1227" s="28"/>
      <c r="N1227" s="28"/>
      <c r="O1227" s="29"/>
      <c r="P1227" s="31"/>
      <c r="Q1227" s="28"/>
      <c r="R1227" s="28"/>
      <c r="S1227" s="28"/>
      <c r="T1227" s="28"/>
      <c r="U1227" s="29"/>
      <c r="V1227" s="32"/>
      <c r="W1227" s="33"/>
    </row>
    <row r="1228" spans="2:23" x14ac:dyDescent="0.25">
      <c r="B1228" s="25"/>
      <c r="C1228" s="80">
        <v>1205121985</v>
      </c>
      <c r="D1228" s="83" t="s">
        <v>3660</v>
      </c>
      <c r="E1228" s="82">
        <v>6</v>
      </c>
      <c r="F1228" s="28"/>
      <c r="G1228" s="28"/>
      <c r="H1228" s="28"/>
      <c r="I1228" s="28" t="s">
        <v>1737</v>
      </c>
      <c r="J1228" s="27" t="s">
        <v>3661</v>
      </c>
      <c r="K1228" s="29">
        <v>8553667989</v>
      </c>
      <c r="L1228" s="30"/>
      <c r="M1228" s="28"/>
      <c r="N1228" s="28"/>
      <c r="O1228" s="29"/>
      <c r="P1228" s="31"/>
      <c r="Q1228" s="28"/>
      <c r="R1228" s="28"/>
      <c r="S1228" s="28"/>
      <c r="T1228" s="28"/>
      <c r="U1228" s="29"/>
      <c r="V1228" s="32"/>
      <c r="W1228" s="33"/>
    </row>
    <row r="1229" spans="2:23" x14ac:dyDescent="0.25">
      <c r="B1229" s="25"/>
      <c r="C1229" s="80">
        <v>1326252503</v>
      </c>
      <c r="D1229" s="83" t="s">
        <v>3662</v>
      </c>
      <c r="E1229" s="82">
        <v>0</v>
      </c>
      <c r="F1229" s="28"/>
      <c r="G1229" s="28"/>
      <c r="H1229" s="28"/>
      <c r="I1229" s="28" t="s">
        <v>1704</v>
      </c>
      <c r="J1229" s="27" t="s">
        <v>69</v>
      </c>
      <c r="K1229" s="29">
        <v>7063202766</v>
      </c>
      <c r="L1229" s="30"/>
      <c r="M1229" s="28"/>
      <c r="N1229" s="28"/>
      <c r="O1229" s="29"/>
      <c r="P1229" s="31"/>
      <c r="Q1229" s="28"/>
      <c r="R1229" s="28"/>
      <c r="S1229" s="28"/>
      <c r="T1229" s="28"/>
      <c r="U1229" s="29"/>
      <c r="V1229" s="32"/>
      <c r="W1229" s="33"/>
    </row>
    <row r="1230" spans="2:23" x14ac:dyDescent="0.25">
      <c r="B1230" s="25"/>
      <c r="C1230" s="80">
        <v>1952588394</v>
      </c>
      <c r="D1230" s="83" t="s">
        <v>3663</v>
      </c>
      <c r="E1230" s="82">
        <v>3</v>
      </c>
      <c r="F1230" s="28"/>
      <c r="G1230" s="28"/>
      <c r="H1230" s="28"/>
      <c r="I1230" s="28" t="s">
        <v>1704</v>
      </c>
      <c r="J1230" s="27" t="s">
        <v>69</v>
      </c>
      <c r="K1230" s="29">
        <v>6789852000</v>
      </c>
      <c r="L1230" s="30"/>
      <c r="M1230" s="28"/>
      <c r="N1230" s="28"/>
      <c r="O1230" s="29"/>
      <c r="P1230" s="31"/>
      <c r="Q1230" s="28"/>
      <c r="R1230" s="28"/>
      <c r="S1230" s="28"/>
      <c r="T1230" s="28"/>
      <c r="U1230" s="29"/>
      <c r="V1230" s="32"/>
      <c r="W1230" s="33"/>
    </row>
    <row r="1231" spans="2:23" x14ac:dyDescent="0.25">
      <c r="B1231" s="25"/>
      <c r="C1231" s="80">
        <v>1780854109</v>
      </c>
      <c r="D1231" s="83" t="s">
        <v>3664</v>
      </c>
      <c r="E1231" s="82">
        <v>9</v>
      </c>
      <c r="F1231" s="28"/>
      <c r="G1231" s="28"/>
      <c r="H1231" s="28"/>
      <c r="I1231" s="28" t="s">
        <v>1704</v>
      </c>
      <c r="J1231" s="27" t="s">
        <v>3665</v>
      </c>
      <c r="K1231" s="29">
        <v>7709265459</v>
      </c>
      <c r="L1231" s="30"/>
      <c r="M1231" s="28"/>
      <c r="N1231" s="28"/>
      <c r="O1231" s="29"/>
      <c r="P1231" s="31"/>
      <c r="Q1231" s="28"/>
      <c r="R1231" s="28"/>
      <c r="S1231" s="28"/>
      <c r="T1231" s="28"/>
      <c r="U1231" s="29"/>
      <c r="V1231" s="32"/>
      <c r="W1231" s="33"/>
    </row>
    <row r="1232" spans="2:23" x14ac:dyDescent="0.25">
      <c r="B1232" s="25"/>
      <c r="C1232" s="80">
        <v>1861654840</v>
      </c>
      <c r="D1232" s="83" t="s">
        <v>3666</v>
      </c>
      <c r="E1232" s="82">
        <v>5</v>
      </c>
      <c r="F1232" s="28"/>
      <c r="G1232" s="28"/>
      <c r="H1232" s="28"/>
      <c r="I1232" s="28" t="s">
        <v>1704</v>
      </c>
      <c r="J1232" s="27" t="s">
        <v>3667</v>
      </c>
      <c r="K1232" s="29">
        <v>7708170224</v>
      </c>
      <c r="L1232" s="30"/>
      <c r="M1232" s="28"/>
      <c r="N1232" s="28"/>
      <c r="O1232" s="29"/>
      <c r="P1232" s="31"/>
      <c r="Q1232" s="28"/>
      <c r="R1232" s="28"/>
      <c r="S1232" s="28"/>
      <c r="T1232" s="28"/>
      <c r="U1232" s="29"/>
      <c r="V1232" s="32"/>
      <c r="W1232" s="33"/>
    </row>
    <row r="1233" spans="2:23" x14ac:dyDescent="0.25">
      <c r="B1233" s="25"/>
      <c r="C1233" s="80">
        <v>1396956140</v>
      </c>
      <c r="D1233" s="83" t="s">
        <v>3668</v>
      </c>
      <c r="E1233" s="82">
        <v>3</v>
      </c>
      <c r="F1233" s="28"/>
      <c r="G1233" s="28"/>
      <c r="H1233" s="28"/>
      <c r="I1233" s="28" t="s">
        <v>1704</v>
      </c>
      <c r="J1233" s="27" t="s">
        <v>69</v>
      </c>
      <c r="K1233" s="29">
        <v>7705368109</v>
      </c>
      <c r="L1233" s="30"/>
      <c r="M1233" s="28"/>
      <c r="N1233" s="28"/>
      <c r="O1233" s="29"/>
      <c r="P1233" s="31"/>
      <c r="Q1233" s="28"/>
      <c r="R1233" s="28"/>
      <c r="S1233" s="28"/>
      <c r="T1233" s="28"/>
      <c r="U1233" s="29"/>
      <c r="V1233" s="32"/>
      <c r="W1233" s="33"/>
    </row>
    <row r="1234" spans="2:23" x14ac:dyDescent="0.25">
      <c r="B1234" s="25"/>
      <c r="C1234" s="80">
        <v>1093276867</v>
      </c>
      <c r="D1234" s="83" t="s">
        <v>3669</v>
      </c>
      <c r="E1234" s="82">
        <v>8</v>
      </c>
      <c r="F1234" s="28"/>
      <c r="G1234" s="28"/>
      <c r="H1234" s="28"/>
      <c r="I1234" s="28" t="s">
        <v>1769</v>
      </c>
      <c r="J1234" s="27" t="s">
        <v>69</v>
      </c>
      <c r="K1234" s="29">
        <v>8646427727</v>
      </c>
      <c r="L1234" s="30"/>
      <c r="M1234" s="28"/>
      <c r="N1234" s="28"/>
      <c r="O1234" s="29"/>
      <c r="P1234" s="31"/>
      <c r="Q1234" s="28"/>
      <c r="R1234" s="28"/>
      <c r="S1234" s="28"/>
      <c r="T1234" s="28"/>
      <c r="U1234" s="29"/>
      <c r="V1234" s="32"/>
      <c r="W1234" s="33"/>
    </row>
    <row r="1235" spans="2:23" x14ac:dyDescent="0.25">
      <c r="B1235" s="25"/>
      <c r="C1235" s="80">
        <v>1265962088</v>
      </c>
      <c r="D1235" s="83" t="s">
        <v>3670</v>
      </c>
      <c r="E1235" s="82">
        <v>1</v>
      </c>
      <c r="F1235" s="28"/>
      <c r="G1235" s="28"/>
      <c r="H1235" s="28"/>
      <c r="I1235" s="28" t="s">
        <v>1716</v>
      </c>
      <c r="J1235" s="27" t="s">
        <v>69</v>
      </c>
      <c r="K1235" s="29">
        <v>4044068808</v>
      </c>
      <c r="L1235" s="30"/>
      <c r="M1235" s="28"/>
      <c r="N1235" s="28"/>
      <c r="O1235" s="29"/>
      <c r="P1235" s="31"/>
      <c r="Q1235" s="28"/>
      <c r="R1235" s="28"/>
      <c r="S1235" s="28"/>
      <c r="T1235" s="28"/>
      <c r="U1235" s="29"/>
      <c r="V1235" s="32"/>
      <c r="W1235" s="33"/>
    </row>
    <row r="1236" spans="2:23" x14ac:dyDescent="0.25">
      <c r="B1236" s="25"/>
      <c r="C1236" s="80">
        <v>1669943320</v>
      </c>
      <c r="D1236" s="83" t="s">
        <v>3671</v>
      </c>
      <c r="E1236" s="82">
        <v>3</v>
      </c>
      <c r="F1236" s="28"/>
      <c r="G1236" s="28"/>
      <c r="H1236" s="28"/>
      <c r="I1236" s="28" t="s">
        <v>1716</v>
      </c>
      <c r="J1236" s="27" t="s">
        <v>3672</v>
      </c>
      <c r="K1236" s="29">
        <v>4784563294</v>
      </c>
      <c r="L1236" s="30"/>
      <c r="M1236" s="28"/>
      <c r="N1236" s="28"/>
      <c r="O1236" s="29"/>
      <c r="P1236" s="31"/>
      <c r="Q1236" s="28"/>
      <c r="R1236" s="28"/>
      <c r="S1236" s="28"/>
      <c r="T1236" s="28"/>
      <c r="U1236" s="29"/>
      <c r="V1236" s="32"/>
      <c r="W1236" s="33"/>
    </row>
    <row r="1237" spans="2:23" x14ac:dyDescent="0.25">
      <c r="B1237" s="25"/>
      <c r="C1237" s="80">
        <v>1871050450</v>
      </c>
      <c r="D1237" s="83" t="s">
        <v>3673</v>
      </c>
      <c r="E1237" s="82">
        <v>-99</v>
      </c>
      <c r="F1237" s="28"/>
      <c r="G1237" s="28"/>
      <c r="H1237" s="28"/>
      <c r="I1237" s="28" t="s">
        <v>1716</v>
      </c>
      <c r="J1237" s="27" t="s">
        <v>69</v>
      </c>
      <c r="K1237" s="29">
        <v>6784171255</v>
      </c>
      <c r="L1237" s="30"/>
      <c r="M1237" s="28"/>
      <c r="N1237" s="28"/>
      <c r="O1237" s="29"/>
      <c r="P1237" s="31"/>
      <c r="Q1237" s="28"/>
      <c r="R1237" s="28"/>
      <c r="S1237" s="28"/>
      <c r="T1237" s="28"/>
      <c r="U1237" s="29"/>
      <c r="V1237" s="32"/>
      <c r="W1237" s="33"/>
    </row>
    <row r="1238" spans="2:23" x14ac:dyDescent="0.25">
      <c r="B1238" s="25"/>
      <c r="C1238" s="80">
        <v>1902391923</v>
      </c>
      <c r="D1238" s="83" t="s">
        <v>3674</v>
      </c>
      <c r="E1238" s="82">
        <v>5</v>
      </c>
      <c r="F1238" s="28"/>
      <c r="G1238" s="28"/>
      <c r="H1238" s="28"/>
      <c r="I1238" s="28" t="s">
        <v>1769</v>
      </c>
      <c r="J1238" s="27" t="s">
        <v>69</v>
      </c>
      <c r="K1238" s="29">
        <v>6784170332</v>
      </c>
      <c r="L1238" s="30"/>
      <c r="M1238" s="28"/>
      <c r="N1238" s="28"/>
      <c r="O1238" s="29"/>
      <c r="P1238" s="31"/>
      <c r="Q1238" s="28"/>
      <c r="R1238" s="28"/>
      <c r="S1238" s="28"/>
      <c r="T1238" s="28"/>
      <c r="U1238" s="29"/>
      <c r="V1238" s="32"/>
      <c r="W1238" s="33"/>
    </row>
    <row r="1239" spans="2:23" x14ac:dyDescent="0.25">
      <c r="B1239" s="25"/>
      <c r="C1239" s="80">
        <v>1841700929</v>
      </c>
      <c r="D1239" s="83" t="s">
        <v>3675</v>
      </c>
      <c r="E1239" s="82">
        <v>5</v>
      </c>
      <c r="F1239" s="28"/>
      <c r="G1239" s="28"/>
      <c r="H1239" s="28"/>
      <c r="I1239" s="28" t="s">
        <v>1716</v>
      </c>
      <c r="J1239" s="27" t="s">
        <v>3676</v>
      </c>
      <c r="K1239" s="29">
        <v>7705419940</v>
      </c>
      <c r="L1239" s="30"/>
      <c r="M1239" s="28"/>
      <c r="N1239" s="28"/>
      <c r="O1239" s="29"/>
      <c r="P1239" s="31"/>
      <c r="Q1239" s="28"/>
      <c r="R1239" s="28"/>
      <c r="S1239" s="28"/>
      <c r="T1239" s="28"/>
      <c r="U1239" s="29"/>
      <c r="V1239" s="32"/>
      <c r="W1239" s="33"/>
    </row>
    <row r="1240" spans="2:23" x14ac:dyDescent="0.25">
      <c r="B1240" s="25"/>
      <c r="C1240" s="80">
        <v>1275046617</v>
      </c>
      <c r="D1240" s="83" t="s">
        <v>3677</v>
      </c>
      <c r="E1240" s="82">
        <v>5</v>
      </c>
      <c r="F1240" s="28"/>
      <c r="G1240" s="28"/>
      <c r="H1240" s="28"/>
      <c r="I1240" s="28" t="s">
        <v>1716</v>
      </c>
      <c r="J1240" s="27" t="s">
        <v>69</v>
      </c>
      <c r="K1240" s="29">
        <v>7707780330</v>
      </c>
      <c r="L1240" s="30"/>
      <c r="M1240" s="28"/>
      <c r="N1240" s="28"/>
      <c r="O1240" s="29"/>
      <c r="P1240" s="31"/>
      <c r="Q1240" s="28"/>
      <c r="R1240" s="28"/>
      <c r="S1240" s="28"/>
      <c r="T1240" s="28"/>
      <c r="U1240" s="29"/>
      <c r="V1240" s="32"/>
      <c r="W1240" s="33"/>
    </row>
    <row r="1241" spans="2:23" x14ac:dyDescent="0.25">
      <c r="B1241" s="25"/>
      <c r="C1241" s="80">
        <v>1811942857</v>
      </c>
      <c r="D1241" s="83" t="s">
        <v>3678</v>
      </c>
      <c r="E1241" s="82">
        <v>6</v>
      </c>
      <c r="F1241" s="28"/>
      <c r="G1241" s="28"/>
      <c r="H1241" s="28"/>
      <c r="I1241" s="28" t="s">
        <v>1704</v>
      </c>
      <c r="J1241" s="27" t="s">
        <v>3679</v>
      </c>
      <c r="K1241" s="29">
        <v>6784731445</v>
      </c>
      <c r="L1241" s="30"/>
      <c r="M1241" s="28"/>
      <c r="N1241" s="28"/>
      <c r="O1241" s="29"/>
      <c r="P1241" s="31"/>
      <c r="Q1241" s="28"/>
      <c r="R1241" s="28"/>
      <c r="S1241" s="28"/>
      <c r="T1241" s="28"/>
      <c r="U1241" s="29"/>
      <c r="V1241" s="32"/>
      <c r="W1241" s="33"/>
    </row>
    <row r="1242" spans="2:23" x14ac:dyDescent="0.25">
      <c r="B1242" s="25"/>
      <c r="C1242" s="80">
        <v>1326055609</v>
      </c>
      <c r="D1242" s="83" t="s">
        <v>3680</v>
      </c>
      <c r="E1242" s="82">
        <v>3</v>
      </c>
      <c r="F1242" s="28"/>
      <c r="G1242" s="28"/>
      <c r="H1242" s="28"/>
      <c r="I1242" s="28" t="s">
        <v>1704</v>
      </c>
      <c r="J1242" s="27" t="s">
        <v>69</v>
      </c>
      <c r="K1242" s="29">
        <v>7063270700</v>
      </c>
      <c r="L1242" s="30"/>
      <c r="M1242" s="28"/>
      <c r="N1242" s="28"/>
      <c r="O1242" s="29"/>
      <c r="P1242" s="31"/>
      <c r="Q1242" s="28"/>
      <c r="R1242" s="28"/>
      <c r="S1242" s="28"/>
      <c r="T1242" s="28"/>
      <c r="U1242" s="29"/>
      <c r="V1242" s="32"/>
      <c r="W1242" s="33"/>
    </row>
    <row r="1243" spans="2:23" x14ac:dyDescent="0.25">
      <c r="B1243" s="25"/>
      <c r="C1243" s="80">
        <v>1043258551</v>
      </c>
      <c r="D1243" s="83" t="s">
        <v>3681</v>
      </c>
      <c r="E1243" s="82">
        <v>10</v>
      </c>
      <c r="F1243" s="28"/>
      <c r="G1243" s="28"/>
      <c r="H1243" s="28"/>
      <c r="I1243" s="28" t="s">
        <v>1707</v>
      </c>
      <c r="J1243" s="27" t="s">
        <v>3682</v>
      </c>
      <c r="K1243" s="29">
        <v>7705458380</v>
      </c>
      <c r="L1243" s="30"/>
      <c r="M1243" s="28"/>
      <c r="N1243" s="28"/>
      <c r="O1243" s="29"/>
      <c r="P1243" s="31"/>
      <c r="Q1243" s="28"/>
      <c r="R1243" s="28"/>
      <c r="S1243" s="28"/>
      <c r="T1243" s="28"/>
      <c r="U1243" s="29"/>
      <c r="V1243" s="32"/>
      <c r="W1243" s="33"/>
    </row>
    <row r="1244" spans="2:23" x14ac:dyDescent="0.25">
      <c r="B1244" s="25"/>
      <c r="C1244" s="80">
        <v>1841249133</v>
      </c>
      <c r="D1244" s="83" t="s">
        <v>3683</v>
      </c>
      <c r="E1244" s="82">
        <v>5</v>
      </c>
      <c r="F1244" s="28"/>
      <c r="G1244" s="28"/>
      <c r="H1244" s="28"/>
      <c r="I1244" s="28" t="s">
        <v>1704</v>
      </c>
      <c r="J1244" s="27" t="s">
        <v>3684</v>
      </c>
      <c r="K1244" s="29">
        <v>4047863100</v>
      </c>
      <c r="L1244" s="30"/>
      <c r="M1244" s="28"/>
      <c r="N1244" s="28"/>
      <c r="O1244" s="29"/>
      <c r="P1244" s="31"/>
      <c r="Q1244" s="28"/>
      <c r="R1244" s="28"/>
      <c r="S1244" s="28"/>
      <c r="T1244" s="28"/>
      <c r="U1244" s="29"/>
      <c r="V1244" s="32"/>
      <c r="W1244" s="33"/>
    </row>
    <row r="1245" spans="2:23" x14ac:dyDescent="0.25">
      <c r="B1245" s="25"/>
      <c r="C1245" s="80">
        <v>1841268364</v>
      </c>
      <c r="D1245" s="83" t="s">
        <v>3685</v>
      </c>
      <c r="E1245" s="82">
        <v>4</v>
      </c>
      <c r="F1245" s="28"/>
      <c r="G1245" s="28"/>
      <c r="H1245" s="28"/>
      <c r="I1245" s="28" t="s">
        <v>1704</v>
      </c>
      <c r="J1245" s="27" t="s">
        <v>69</v>
      </c>
      <c r="K1245" s="29">
        <v>4042527703</v>
      </c>
      <c r="L1245" s="30"/>
      <c r="M1245" s="28"/>
      <c r="N1245" s="28"/>
      <c r="O1245" s="29"/>
      <c r="P1245" s="31"/>
      <c r="Q1245" s="28"/>
      <c r="R1245" s="28"/>
      <c r="S1245" s="28"/>
      <c r="T1245" s="28"/>
      <c r="U1245" s="29"/>
      <c r="V1245" s="32"/>
      <c r="W1245" s="33"/>
    </row>
    <row r="1246" spans="2:23" x14ac:dyDescent="0.25">
      <c r="B1246" s="25"/>
      <c r="C1246" s="80">
        <v>1356345011</v>
      </c>
      <c r="D1246" s="83" t="s">
        <v>3686</v>
      </c>
      <c r="E1246" s="82">
        <v>4</v>
      </c>
      <c r="F1246" s="28"/>
      <c r="G1246" s="28"/>
      <c r="H1246" s="28"/>
      <c r="I1246" s="28" t="s">
        <v>1704</v>
      </c>
      <c r="J1246" s="27" t="s">
        <v>69</v>
      </c>
      <c r="K1246" s="29">
        <v>7062537340</v>
      </c>
      <c r="L1246" s="30"/>
      <c r="M1246" s="28"/>
      <c r="N1246" s="28"/>
      <c r="O1246" s="29"/>
      <c r="P1246" s="31"/>
      <c r="Q1246" s="28"/>
      <c r="R1246" s="28"/>
      <c r="S1246" s="28"/>
      <c r="T1246" s="28"/>
      <c r="U1246" s="29"/>
      <c r="V1246" s="32"/>
      <c r="W1246" s="33"/>
    </row>
    <row r="1247" spans="2:23" x14ac:dyDescent="0.25">
      <c r="B1247" s="25"/>
      <c r="C1247" s="80">
        <v>1275506560</v>
      </c>
      <c r="D1247" s="83" t="s">
        <v>3687</v>
      </c>
      <c r="E1247" s="82">
        <v>3</v>
      </c>
      <c r="F1247" s="28"/>
      <c r="G1247" s="28"/>
      <c r="H1247" s="28"/>
      <c r="I1247" s="28" t="s">
        <v>1704</v>
      </c>
      <c r="J1247" s="27" t="s">
        <v>69</v>
      </c>
      <c r="K1247" s="29">
        <v>6787415000</v>
      </c>
      <c r="L1247" s="30"/>
      <c r="M1247" s="28"/>
      <c r="N1247" s="28"/>
      <c r="O1247" s="29"/>
      <c r="P1247" s="31"/>
      <c r="Q1247" s="28"/>
      <c r="R1247" s="28"/>
      <c r="S1247" s="28"/>
      <c r="T1247" s="28"/>
      <c r="U1247" s="29"/>
      <c r="V1247" s="32"/>
      <c r="W1247" s="33"/>
    </row>
    <row r="1248" spans="2:23" x14ac:dyDescent="0.25">
      <c r="B1248" s="25"/>
      <c r="C1248" s="80">
        <v>1285624148</v>
      </c>
      <c r="D1248" s="83" t="s">
        <v>3688</v>
      </c>
      <c r="E1248" s="82">
        <v>3</v>
      </c>
      <c r="F1248" s="28"/>
      <c r="G1248" s="28"/>
      <c r="H1248" s="28"/>
      <c r="I1248" s="28" t="s">
        <v>1704</v>
      </c>
      <c r="J1248" s="27" t="s">
        <v>3689</v>
      </c>
      <c r="K1248" s="29">
        <v>6782237774</v>
      </c>
      <c r="L1248" s="30"/>
      <c r="M1248" s="28"/>
      <c r="N1248" s="28"/>
      <c r="O1248" s="29"/>
      <c r="P1248" s="31"/>
      <c r="Q1248" s="28"/>
      <c r="R1248" s="28"/>
      <c r="S1248" s="28"/>
      <c r="T1248" s="28"/>
      <c r="U1248" s="29"/>
      <c r="V1248" s="32"/>
      <c r="W1248" s="33"/>
    </row>
    <row r="1249" spans="2:23" x14ac:dyDescent="0.25">
      <c r="B1249" s="25"/>
      <c r="C1249" s="80">
        <v>1477557130</v>
      </c>
      <c r="D1249" s="83" t="s">
        <v>3690</v>
      </c>
      <c r="E1249" s="82">
        <v>0</v>
      </c>
      <c r="F1249" s="28"/>
      <c r="G1249" s="28"/>
      <c r="H1249" s="28"/>
      <c r="I1249" s="28" t="s">
        <v>1704</v>
      </c>
      <c r="J1249" s="27" t="s">
        <v>69</v>
      </c>
      <c r="K1249" s="29">
        <v>4046033543</v>
      </c>
      <c r="L1249" s="30"/>
      <c r="M1249" s="28"/>
      <c r="N1249" s="28"/>
      <c r="O1249" s="29"/>
      <c r="P1249" s="31"/>
      <c r="Q1249" s="28"/>
      <c r="R1249" s="28"/>
      <c r="S1249" s="28"/>
      <c r="T1249" s="28"/>
      <c r="U1249" s="29"/>
      <c r="V1249" s="32"/>
      <c r="W1249" s="33"/>
    </row>
    <row r="1250" spans="2:23" x14ac:dyDescent="0.25">
      <c r="B1250" s="25"/>
      <c r="C1250" s="80">
        <v>1922057702</v>
      </c>
      <c r="D1250" s="83" t="s">
        <v>3691</v>
      </c>
      <c r="E1250" s="82">
        <v>9</v>
      </c>
      <c r="F1250" s="28"/>
      <c r="G1250" s="28"/>
      <c r="H1250" s="28"/>
      <c r="I1250" s="28" t="s">
        <v>1719</v>
      </c>
      <c r="J1250" s="27" t="s">
        <v>3692</v>
      </c>
      <c r="K1250" s="29">
        <v>6784171255</v>
      </c>
      <c r="L1250" s="30"/>
      <c r="M1250" s="28"/>
      <c r="N1250" s="28"/>
      <c r="O1250" s="29"/>
      <c r="P1250" s="31"/>
      <c r="Q1250" s="28"/>
      <c r="R1250" s="28"/>
      <c r="S1250" s="28"/>
      <c r="T1250" s="28"/>
      <c r="U1250" s="29"/>
      <c r="V1250" s="32"/>
      <c r="W1250" s="33"/>
    </row>
    <row r="1251" spans="2:23" x14ac:dyDescent="0.25">
      <c r="B1251" s="25"/>
      <c r="C1251" s="80">
        <v>1689659260</v>
      </c>
      <c r="D1251" s="83" t="s">
        <v>3693</v>
      </c>
      <c r="E1251" s="82">
        <v>4</v>
      </c>
      <c r="F1251" s="28"/>
      <c r="G1251" s="28"/>
      <c r="H1251" s="28"/>
      <c r="I1251" s="28" t="s">
        <v>1704</v>
      </c>
      <c r="J1251" s="27" t="s">
        <v>3694</v>
      </c>
      <c r="K1251" s="29">
        <v>4784773936</v>
      </c>
      <c r="L1251" s="30"/>
      <c r="M1251" s="28"/>
      <c r="N1251" s="28"/>
      <c r="O1251" s="29"/>
      <c r="P1251" s="31"/>
      <c r="Q1251" s="28"/>
      <c r="R1251" s="28"/>
      <c r="S1251" s="28"/>
      <c r="T1251" s="28"/>
      <c r="U1251" s="29"/>
      <c r="V1251" s="32"/>
      <c r="W1251" s="33"/>
    </row>
    <row r="1252" spans="2:23" x14ac:dyDescent="0.25">
      <c r="B1252" s="25"/>
      <c r="C1252" s="80">
        <v>1093805509</v>
      </c>
      <c r="D1252" s="83" t="s">
        <v>3695</v>
      </c>
      <c r="E1252" s="82">
        <v>3</v>
      </c>
      <c r="F1252" s="28"/>
      <c r="G1252" s="28"/>
      <c r="H1252" s="28"/>
      <c r="I1252" s="28" t="s">
        <v>1704</v>
      </c>
      <c r="J1252" s="27" t="s">
        <v>3696</v>
      </c>
      <c r="K1252" s="29">
        <v>6785931295</v>
      </c>
      <c r="L1252" s="30"/>
      <c r="M1252" s="28"/>
      <c r="N1252" s="28"/>
      <c r="O1252" s="29"/>
      <c r="P1252" s="31"/>
      <c r="Q1252" s="28"/>
      <c r="R1252" s="28"/>
      <c r="S1252" s="28"/>
      <c r="T1252" s="28"/>
      <c r="U1252" s="29"/>
      <c r="V1252" s="32"/>
      <c r="W1252" s="33"/>
    </row>
    <row r="1253" spans="2:23" x14ac:dyDescent="0.25">
      <c r="B1253" s="25"/>
      <c r="C1253" s="80">
        <v>1063442044</v>
      </c>
      <c r="D1253" s="83" t="s">
        <v>3697</v>
      </c>
      <c r="E1253" s="82">
        <v>-99</v>
      </c>
      <c r="F1253" s="28"/>
      <c r="G1253" s="28"/>
      <c r="H1253" s="28"/>
      <c r="I1253" s="28" t="s">
        <v>1704</v>
      </c>
      <c r="J1253" s="27" t="s">
        <v>69</v>
      </c>
      <c r="K1253" s="29">
        <v>7703825919</v>
      </c>
      <c r="L1253" s="30"/>
      <c r="M1253" s="28"/>
      <c r="N1253" s="28"/>
      <c r="O1253" s="29"/>
      <c r="P1253" s="31"/>
      <c r="Q1253" s="28"/>
      <c r="R1253" s="28"/>
      <c r="S1253" s="28"/>
      <c r="T1253" s="28"/>
      <c r="U1253" s="29"/>
      <c r="V1253" s="32"/>
      <c r="W1253" s="33"/>
    </row>
    <row r="1254" spans="2:23" x14ac:dyDescent="0.25">
      <c r="B1254" s="25"/>
      <c r="C1254" s="80">
        <v>1154408953</v>
      </c>
      <c r="D1254" s="83" t="s">
        <v>3698</v>
      </c>
      <c r="E1254" s="82">
        <v>5</v>
      </c>
      <c r="F1254" s="28"/>
      <c r="G1254" s="28"/>
      <c r="H1254" s="28"/>
      <c r="I1254" s="28" t="s">
        <v>1719</v>
      </c>
      <c r="J1254" s="27" t="s">
        <v>3699</v>
      </c>
      <c r="K1254" s="29">
        <v>6788670135</v>
      </c>
      <c r="L1254" s="30"/>
      <c r="M1254" s="28"/>
      <c r="N1254" s="28"/>
      <c r="O1254" s="29"/>
      <c r="P1254" s="31"/>
      <c r="Q1254" s="28"/>
      <c r="R1254" s="28"/>
      <c r="S1254" s="28"/>
      <c r="T1254" s="28"/>
      <c r="U1254" s="29"/>
      <c r="V1254" s="32"/>
      <c r="W1254" s="33"/>
    </row>
    <row r="1255" spans="2:23" x14ac:dyDescent="0.25">
      <c r="B1255" s="25"/>
      <c r="C1255" s="80">
        <v>1831175132</v>
      </c>
      <c r="D1255" s="83" t="s">
        <v>3700</v>
      </c>
      <c r="E1255" s="82">
        <v>9</v>
      </c>
      <c r="F1255" s="28"/>
      <c r="G1255" s="28"/>
      <c r="H1255" s="28"/>
      <c r="I1255" s="28" t="s">
        <v>1707</v>
      </c>
      <c r="J1255" s="27" t="s">
        <v>3701</v>
      </c>
      <c r="K1255" s="29">
        <v>7702466100</v>
      </c>
      <c r="L1255" s="30"/>
      <c r="M1255" s="28"/>
      <c r="N1255" s="28"/>
      <c r="O1255" s="29"/>
      <c r="P1255" s="31"/>
      <c r="Q1255" s="28"/>
      <c r="R1255" s="28"/>
      <c r="S1255" s="28"/>
      <c r="T1255" s="28"/>
      <c r="U1255" s="29"/>
      <c r="V1255" s="32"/>
      <c r="W1255" s="33"/>
    </row>
    <row r="1256" spans="2:23" x14ac:dyDescent="0.25">
      <c r="B1256" s="25"/>
      <c r="C1256" s="80">
        <v>1356331680</v>
      </c>
      <c r="D1256" s="83" t="s">
        <v>3702</v>
      </c>
      <c r="E1256" s="82">
        <v>2</v>
      </c>
      <c r="F1256" s="28"/>
      <c r="G1256" s="28"/>
      <c r="H1256" s="28"/>
      <c r="I1256" s="28" t="s">
        <v>1704</v>
      </c>
      <c r="J1256" s="27" t="s">
        <v>3703</v>
      </c>
      <c r="K1256" s="29">
        <v>7705070909</v>
      </c>
      <c r="L1256" s="30"/>
      <c r="M1256" s="28"/>
      <c r="N1256" s="28"/>
      <c r="O1256" s="29"/>
      <c r="P1256" s="31"/>
      <c r="Q1256" s="28"/>
      <c r="R1256" s="28"/>
      <c r="S1256" s="28"/>
      <c r="T1256" s="28"/>
      <c r="U1256" s="29"/>
      <c r="V1256" s="32"/>
      <c r="W1256" s="33"/>
    </row>
    <row r="1257" spans="2:23" x14ac:dyDescent="0.25">
      <c r="B1257" s="25"/>
      <c r="C1257" s="80">
        <v>1104897024</v>
      </c>
      <c r="D1257" s="83" t="s">
        <v>3704</v>
      </c>
      <c r="E1257" s="82">
        <v>5</v>
      </c>
      <c r="F1257" s="28"/>
      <c r="G1257" s="28"/>
      <c r="H1257" s="28"/>
      <c r="I1257" s="28" t="s">
        <v>1704</v>
      </c>
      <c r="J1257" s="27" t="s">
        <v>69</v>
      </c>
      <c r="K1257" s="29">
        <v>4047617949</v>
      </c>
      <c r="L1257" s="30"/>
      <c r="M1257" s="28"/>
      <c r="N1257" s="28"/>
      <c r="O1257" s="29"/>
      <c r="P1257" s="31"/>
      <c r="Q1257" s="28"/>
      <c r="R1257" s="28"/>
      <c r="S1257" s="28"/>
      <c r="T1257" s="28"/>
      <c r="U1257" s="29"/>
      <c r="V1257" s="32"/>
      <c r="W1257" s="33"/>
    </row>
    <row r="1258" spans="2:23" x14ac:dyDescent="0.25">
      <c r="B1258" s="25"/>
      <c r="C1258" s="80">
        <v>1114911294</v>
      </c>
      <c r="D1258" s="83" t="s">
        <v>3705</v>
      </c>
      <c r="E1258" s="82">
        <v>5</v>
      </c>
      <c r="F1258" s="28"/>
      <c r="G1258" s="28"/>
      <c r="H1258" s="28"/>
      <c r="I1258" s="28" t="s">
        <v>1704</v>
      </c>
      <c r="J1258" s="27" t="s">
        <v>3706</v>
      </c>
      <c r="K1258" s="29">
        <v>7709957989</v>
      </c>
      <c r="L1258" s="30"/>
      <c r="M1258" s="28"/>
      <c r="N1258" s="28"/>
      <c r="O1258" s="29"/>
      <c r="P1258" s="31"/>
      <c r="Q1258" s="28"/>
      <c r="R1258" s="28"/>
      <c r="S1258" s="28"/>
      <c r="T1258" s="28"/>
      <c r="U1258" s="29"/>
      <c r="V1258" s="32"/>
      <c r="W1258" s="33"/>
    </row>
    <row r="1259" spans="2:23" x14ac:dyDescent="0.25">
      <c r="B1259" s="25"/>
      <c r="C1259" s="80">
        <v>1760461925</v>
      </c>
      <c r="D1259" s="83" t="s">
        <v>3707</v>
      </c>
      <c r="E1259" s="82">
        <v>5</v>
      </c>
      <c r="F1259" s="28"/>
      <c r="G1259" s="28"/>
      <c r="H1259" s="28"/>
      <c r="I1259" s="28" t="s">
        <v>1704</v>
      </c>
      <c r="J1259" s="27" t="s">
        <v>69</v>
      </c>
      <c r="K1259" s="29">
        <v>9126816944</v>
      </c>
      <c r="L1259" s="30"/>
      <c r="M1259" s="28"/>
      <c r="N1259" s="28"/>
      <c r="O1259" s="29"/>
      <c r="P1259" s="31"/>
      <c r="Q1259" s="28"/>
      <c r="R1259" s="28"/>
      <c r="S1259" s="28"/>
      <c r="T1259" s="28"/>
      <c r="U1259" s="29"/>
      <c r="V1259" s="32"/>
      <c r="W1259" s="33"/>
    </row>
    <row r="1260" spans="2:23" x14ac:dyDescent="0.25">
      <c r="B1260" s="25"/>
      <c r="C1260" s="80">
        <v>1568558062</v>
      </c>
      <c r="D1260" s="83" t="s">
        <v>3708</v>
      </c>
      <c r="E1260" s="82">
        <v>7</v>
      </c>
      <c r="F1260" s="28"/>
      <c r="G1260" s="28"/>
      <c r="H1260" s="28"/>
      <c r="I1260" s="28" t="s">
        <v>1737</v>
      </c>
      <c r="J1260" s="27" t="s">
        <v>3709</v>
      </c>
      <c r="K1260" s="29">
        <v>4046054600</v>
      </c>
      <c r="L1260" s="30"/>
      <c r="M1260" s="28"/>
      <c r="N1260" s="28"/>
      <c r="O1260" s="29"/>
      <c r="P1260" s="31"/>
      <c r="Q1260" s="28"/>
      <c r="R1260" s="28"/>
      <c r="S1260" s="28"/>
      <c r="T1260" s="28"/>
      <c r="U1260" s="29"/>
      <c r="V1260" s="32"/>
      <c r="W1260" s="33"/>
    </row>
    <row r="1261" spans="2:23" x14ac:dyDescent="0.25">
      <c r="B1261" s="25"/>
      <c r="C1261" s="80">
        <v>1477581999</v>
      </c>
      <c r="D1261" s="83" t="s">
        <v>3710</v>
      </c>
      <c r="E1261" s="82">
        <v>8</v>
      </c>
      <c r="F1261" s="28"/>
      <c r="G1261" s="28"/>
      <c r="H1261" s="28"/>
      <c r="I1261" s="28" t="s">
        <v>1704</v>
      </c>
      <c r="J1261" s="27" t="s">
        <v>3711</v>
      </c>
      <c r="K1261" s="29">
        <v>7709957989</v>
      </c>
      <c r="L1261" s="30"/>
      <c r="M1261" s="28"/>
      <c r="N1261" s="28"/>
      <c r="O1261" s="29"/>
      <c r="P1261" s="31"/>
      <c r="Q1261" s="28"/>
      <c r="R1261" s="28"/>
      <c r="S1261" s="28"/>
      <c r="T1261" s="28"/>
      <c r="U1261" s="29"/>
      <c r="V1261" s="32"/>
      <c r="W1261" s="33"/>
    </row>
    <row r="1262" spans="2:23" x14ac:dyDescent="0.25">
      <c r="B1262" s="25"/>
      <c r="C1262" s="80">
        <v>1699776641</v>
      </c>
      <c r="D1262" s="83" t="s">
        <v>3712</v>
      </c>
      <c r="E1262" s="82">
        <v>6</v>
      </c>
      <c r="F1262" s="28"/>
      <c r="G1262" s="28"/>
      <c r="H1262" s="28"/>
      <c r="I1262" s="28" t="s">
        <v>1719</v>
      </c>
      <c r="J1262" s="27" t="s">
        <v>69</v>
      </c>
      <c r="K1262" s="29">
        <v>7707811560</v>
      </c>
      <c r="L1262" s="30"/>
      <c r="M1262" s="28"/>
      <c r="N1262" s="28"/>
      <c r="O1262" s="29"/>
      <c r="P1262" s="31"/>
      <c r="Q1262" s="28"/>
      <c r="R1262" s="28"/>
      <c r="S1262" s="28"/>
      <c r="T1262" s="28"/>
      <c r="U1262" s="29"/>
      <c r="V1262" s="32"/>
      <c r="W1262" s="33"/>
    </row>
    <row r="1263" spans="2:23" x14ac:dyDescent="0.25">
      <c r="B1263" s="25"/>
      <c r="C1263" s="80">
        <v>1881627800</v>
      </c>
      <c r="D1263" s="83" t="s">
        <v>3713</v>
      </c>
      <c r="E1263" s="82">
        <v>5</v>
      </c>
      <c r="F1263" s="28"/>
      <c r="G1263" s="28"/>
      <c r="H1263" s="28"/>
      <c r="I1263" s="28" t="s">
        <v>1704</v>
      </c>
      <c r="J1263" s="27" t="s">
        <v>3714</v>
      </c>
      <c r="K1263" s="29">
        <v>6784751606</v>
      </c>
      <c r="L1263" s="30"/>
      <c r="M1263" s="28"/>
      <c r="N1263" s="28"/>
      <c r="O1263" s="29"/>
      <c r="P1263" s="31"/>
      <c r="Q1263" s="28"/>
      <c r="R1263" s="28"/>
      <c r="S1263" s="28"/>
      <c r="T1263" s="28"/>
      <c r="U1263" s="29"/>
      <c r="V1263" s="32"/>
      <c r="W1263" s="33"/>
    </row>
    <row r="1264" spans="2:23" x14ac:dyDescent="0.25">
      <c r="B1264" s="25"/>
      <c r="C1264" s="80">
        <v>1013446103</v>
      </c>
      <c r="D1264" s="83" t="s">
        <v>3715</v>
      </c>
      <c r="E1264" s="82">
        <v>3</v>
      </c>
      <c r="F1264" s="28"/>
      <c r="G1264" s="28"/>
      <c r="H1264" s="28"/>
      <c r="I1264" s="28" t="s">
        <v>1769</v>
      </c>
      <c r="J1264" s="27" t="s">
        <v>3716</v>
      </c>
      <c r="K1264" s="29">
        <v>9123549447</v>
      </c>
      <c r="L1264" s="30"/>
      <c r="M1264" s="28"/>
      <c r="N1264" s="28"/>
      <c r="O1264" s="29"/>
      <c r="P1264" s="31"/>
      <c r="Q1264" s="28"/>
      <c r="R1264" s="28"/>
      <c r="S1264" s="28"/>
      <c r="T1264" s="28"/>
      <c r="U1264" s="29"/>
      <c r="V1264" s="32"/>
      <c r="W1264" s="33"/>
    </row>
    <row r="1265" spans="2:23" x14ac:dyDescent="0.25">
      <c r="B1265" s="25"/>
      <c r="C1265" s="80">
        <v>1063962892</v>
      </c>
      <c r="D1265" s="83" t="s">
        <v>3717</v>
      </c>
      <c r="E1265" s="82">
        <v>10</v>
      </c>
      <c r="F1265" s="28"/>
      <c r="G1265" s="28"/>
      <c r="H1265" s="28"/>
      <c r="I1265" s="28" t="s">
        <v>1716</v>
      </c>
      <c r="J1265" s="27" t="s">
        <v>3718</v>
      </c>
      <c r="K1265" s="29">
        <v>4702107766</v>
      </c>
      <c r="L1265" s="30"/>
      <c r="M1265" s="28"/>
      <c r="N1265" s="28"/>
      <c r="O1265" s="29"/>
      <c r="P1265" s="31"/>
      <c r="Q1265" s="28"/>
      <c r="R1265" s="28"/>
      <c r="S1265" s="28"/>
      <c r="T1265" s="28"/>
      <c r="U1265" s="29"/>
      <c r="V1265" s="32"/>
      <c r="W1265" s="33"/>
    </row>
    <row r="1266" spans="2:23" x14ac:dyDescent="0.25">
      <c r="B1266" s="25"/>
      <c r="C1266" s="80">
        <v>1538380464</v>
      </c>
      <c r="D1266" s="83" t="s">
        <v>3719</v>
      </c>
      <c r="E1266" s="82">
        <v>5</v>
      </c>
      <c r="F1266" s="28"/>
      <c r="G1266" s="28"/>
      <c r="H1266" s="28"/>
      <c r="I1266" s="28" t="s">
        <v>1737</v>
      </c>
      <c r="J1266" s="27" t="s">
        <v>3720</v>
      </c>
      <c r="K1266" s="29">
        <v>4047787525</v>
      </c>
      <c r="L1266" s="30"/>
      <c r="M1266" s="28"/>
      <c r="N1266" s="28"/>
      <c r="O1266" s="29"/>
      <c r="P1266" s="31"/>
      <c r="Q1266" s="28"/>
      <c r="R1266" s="28"/>
      <c r="S1266" s="28"/>
      <c r="T1266" s="28"/>
      <c r="U1266" s="29"/>
      <c r="V1266" s="32"/>
      <c r="W1266" s="33"/>
    </row>
    <row r="1267" spans="2:23" x14ac:dyDescent="0.25">
      <c r="B1267" s="25"/>
      <c r="C1267" s="80">
        <v>1437319993</v>
      </c>
      <c r="D1267" s="83" t="s">
        <v>3721</v>
      </c>
      <c r="E1267" s="82">
        <v>9</v>
      </c>
      <c r="F1267" s="28"/>
      <c r="G1267" s="28"/>
      <c r="H1267" s="28"/>
      <c r="I1267" s="28" t="s">
        <v>1704</v>
      </c>
      <c r="J1267" s="27" t="s">
        <v>3722</v>
      </c>
      <c r="K1267" s="29">
        <v>7708225560</v>
      </c>
      <c r="L1267" s="30"/>
      <c r="M1267" s="28"/>
      <c r="N1267" s="28"/>
      <c r="O1267" s="29"/>
      <c r="P1267" s="31"/>
      <c r="Q1267" s="28"/>
      <c r="R1267" s="28"/>
      <c r="S1267" s="28"/>
      <c r="T1267" s="28"/>
      <c r="U1267" s="29"/>
      <c r="V1267" s="32"/>
      <c r="W1267" s="33"/>
    </row>
    <row r="1268" spans="2:23" x14ac:dyDescent="0.25">
      <c r="B1268" s="25"/>
      <c r="C1268" s="80">
        <v>1184812778</v>
      </c>
      <c r="D1268" s="83" t="s">
        <v>3723</v>
      </c>
      <c r="E1268" s="82">
        <v>5</v>
      </c>
      <c r="F1268" s="28"/>
      <c r="G1268" s="28"/>
      <c r="H1268" s="28"/>
      <c r="I1268" s="28" t="s">
        <v>1719</v>
      </c>
      <c r="J1268" s="27" t="s">
        <v>69</v>
      </c>
      <c r="K1268" s="29">
        <v>7704549047</v>
      </c>
      <c r="L1268" s="30"/>
      <c r="M1268" s="28"/>
      <c r="N1268" s="28"/>
      <c r="O1268" s="29"/>
      <c r="P1268" s="31"/>
      <c r="Q1268" s="28"/>
      <c r="R1268" s="28"/>
      <c r="S1268" s="28"/>
      <c r="T1268" s="28"/>
      <c r="U1268" s="29"/>
      <c r="V1268" s="32"/>
      <c r="W1268" s="33"/>
    </row>
    <row r="1269" spans="2:23" x14ac:dyDescent="0.25">
      <c r="B1269" s="25"/>
      <c r="C1269" s="80">
        <v>1952386898</v>
      </c>
      <c r="D1269" s="83" t="s">
        <v>3724</v>
      </c>
      <c r="E1269" s="82">
        <v>2</v>
      </c>
      <c r="F1269" s="28"/>
      <c r="G1269" s="28"/>
      <c r="H1269" s="28"/>
      <c r="I1269" s="28" t="s">
        <v>1704</v>
      </c>
      <c r="J1269" s="27" t="s">
        <v>3725</v>
      </c>
      <c r="K1269" s="29">
        <v>9123034200</v>
      </c>
      <c r="L1269" s="30"/>
      <c r="M1269" s="28"/>
      <c r="N1269" s="28"/>
      <c r="O1269" s="29"/>
      <c r="P1269" s="31"/>
      <c r="Q1269" s="28"/>
      <c r="R1269" s="28"/>
      <c r="S1269" s="28"/>
      <c r="T1269" s="28"/>
      <c r="U1269" s="29"/>
      <c r="V1269" s="32"/>
      <c r="W1269" s="33"/>
    </row>
    <row r="1270" spans="2:23" x14ac:dyDescent="0.25">
      <c r="B1270" s="25"/>
      <c r="C1270" s="80">
        <v>1093717985</v>
      </c>
      <c r="D1270" s="83" t="s">
        <v>3726</v>
      </c>
      <c r="E1270" s="82">
        <v>3</v>
      </c>
      <c r="F1270" s="28"/>
      <c r="G1270" s="28"/>
      <c r="H1270" s="28"/>
      <c r="I1270" s="28" t="s">
        <v>1704</v>
      </c>
      <c r="J1270" s="27" t="s">
        <v>3727</v>
      </c>
      <c r="K1270" s="29">
        <v>9123549447</v>
      </c>
      <c r="L1270" s="30"/>
      <c r="M1270" s="28"/>
      <c r="N1270" s="28"/>
      <c r="O1270" s="29"/>
      <c r="P1270" s="31"/>
      <c r="Q1270" s="28"/>
      <c r="R1270" s="28"/>
      <c r="S1270" s="28"/>
      <c r="T1270" s="28"/>
      <c r="U1270" s="29"/>
      <c r="V1270" s="32"/>
      <c r="W1270" s="33"/>
    </row>
    <row r="1271" spans="2:23" x14ac:dyDescent="0.25">
      <c r="B1271" s="25"/>
      <c r="C1271" s="80">
        <v>1023232527</v>
      </c>
      <c r="D1271" s="83" t="s">
        <v>3728</v>
      </c>
      <c r="E1271" s="82">
        <v>2</v>
      </c>
      <c r="F1271" s="28"/>
      <c r="G1271" s="28"/>
      <c r="H1271" s="28"/>
      <c r="I1271" s="28" t="s">
        <v>1704</v>
      </c>
      <c r="J1271" s="27" t="s">
        <v>69</v>
      </c>
      <c r="K1271" s="29">
        <v>9129273046</v>
      </c>
      <c r="L1271" s="30"/>
      <c r="M1271" s="28"/>
      <c r="N1271" s="28"/>
      <c r="O1271" s="29"/>
      <c r="P1271" s="31"/>
      <c r="Q1271" s="28"/>
      <c r="R1271" s="28"/>
      <c r="S1271" s="28"/>
      <c r="T1271" s="28"/>
      <c r="U1271" s="29"/>
      <c r="V1271" s="32"/>
      <c r="W1271" s="33"/>
    </row>
    <row r="1272" spans="2:23" x14ac:dyDescent="0.25">
      <c r="B1272" s="25"/>
      <c r="C1272" s="80">
        <v>1063402881</v>
      </c>
      <c r="D1272" s="83" t="s">
        <v>3729</v>
      </c>
      <c r="E1272" s="82">
        <v>3</v>
      </c>
      <c r="F1272" s="28"/>
      <c r="G1272" s="28"/>
      <c r="H1272" s="28"/>
      <c r="I1272" s="28" t="s">
        <v>1704</v>
      </c>
      <c r="J1272" s="27" t="s">
        <v>3730</v>
      </c>
      <c r="K1272" s="29">
        <v>6789871485</v>
      </c>
      <c r="L1272" s="30"/>
      <c r="M1272" s="28"/>
      <c r="N1272" s="28"/>
      <c r="O1272" s="29"/>
      <c r="P1272" s="31"/>
      <c r="Q1272" s="28"/>
      <c r="R1272" s="28"/>
      <c r="S1272" s="28"/>
      <c r="T1272" s="28"/>
      <c r="U1272" s="29"/>
      <c r="V1272" s="32"/>
      <c r="W1272" s="33"/>
    </row>
    <row r="1273" spans="2:23" x14ac:dyDescent="0.25">
      <c r="B1273" s="25"/>
      <c r="C1273" s="80">
        <v>1477607737</v>
      </c>
      <c r="D1273" s="83" t="s">
        <v>3731</v>
      </c>
      <c r="E1273" s="82">
        <v>6</v>
      </c>
      <c r="F1273" s="28"/>
      <c r="G1273" s="28"/>
      <c r="H1273" s="28"/>
      <c r="I1273" s="28" t="s">
        <v>1707</v>
      </c>
      <c r="J1273" s="27" t="s">
        <v>69</v>
      </c>
      <c r="K1273" s="29">
        <v>7704421911</v>
      </c>
      <c r="L1273" s="30"/>
      <c r="M1273" s="28"/>
      <c r="N1273" s="28"/>
      <c r="O1273" s="29"/>
      <c r="P1273" s="31"/>
      <c r="Q1273" s="28"/>
      <c r="R1273" s="28"/>
      <c r="S1273" s="28"/>
      <c r="T1273" s="28"/>
      <c r="U1273" s="29"/>
      <c r="V1273" s="32"/>
      <c r="W1273" s="33"/>
    </row>
    <row r="1274" spans="2:23" x14ac:dyDescent="0.25">
      <c r="B1274" s="25"/>
      <c r="C1274" s="80">
        <v>1326027715</v>
      </c>
      <c r="D1274" s="83" t="s">
        <v>3732</v>
      </c>
      <c r="E1274" s="82">
        <v>8</v>
      </c>
      <c r="F1274" s="28"/>
      <c r="G1274" s="28"/>
      <c r="H1274" s="28"/>
      <c r="I1274" s="28" t="s">
        <v>1719</v>
      </c>
      <c r="J1274" s="27" t="s">
        <v>3733</v>
      </c>
      <c r="K1274" s="29">
        <v>7708645510</v>
      </c>
      <c r="L1274" s="30"/>
      <c r="M1274" s="28"/>
      <c r="N1274" s="28"/>
      <c r="O1274" s="29"/>
      <c r="P1274" s="31"/>
      <c r="Q1274" s="28"/>
      <c r="R1274" s="28"/>
      <c r="S1274" s="28"/>
      <c r="T1274" s="28"/>
      <c r="U1274" s="29"/>
      <c r="V1274" s="32"/>
      <c r="W1274" s="33"/>
    </row>
    <row r="1275" spans="2:23" x14ac:dyDescent="0.25">
      <c r="B1275" s="25"/>
      <c r="C1275" s="80">
        <v>1396725628</v>
      </c>
      <c r="D1275" s="83" t="s">
        <v>3734</v>
      </c>
      <c r="E1275" s="82">
        <v>2</v>
      </c>
      <c r="F1275" s="28"/>
      <c r="G1275" s="28"/>
      <c r="H1275" s="28"/>
      <c r="I1275" s="28" t="s">
        <v>1704</v>
      </c>
      <c r="J1275" s="27" t="s">
        <v>69</v>
      </c>
      <c r="K1275" s="29">
        <v>9123034200</v>
      </c>
      <c r="L1275" s="30"/>
      <c r="M1275" s="28"/>
      <c r="N1275" s="28"/>
      <c r="O1275" s="29"/>
      <c r="P1275" s="31"/>
      <c r="Q1275" s="28"/>
      <c r="R1275" s="28"/>
      <c r="S1275" s="28"/>
      <c r="T1275" s="28"/>
      <c r="U1275" s="29"/>
      <c r="V1275" s="32"/>
      <c r="W1275" s="33"/>
    </row>
    <row r="1276" spans="2:23" x14ac:dyDescent="0.25">
      <c r="B1276" s="25"/>
      <c r="C1276" s="80">
        <v>1033199989</v>
      </c>
      <c r="D1276" s="83" t="s">
        <v>3735</v>
      </c>
      <c r="E1276" s="82">
        <v>2</v>
      </c>
      <c r="F1276" s="28"/>
      <c r="G1276" s="28"/>
      <c r="H1276" s="28"/>
      <c r="I1276" s="28" t="s">
        <v>1704</v>
      </c>
      <c r="J1276" s="27" t="s">
        <v>69</v>
      </c>
      <c r="K1276" s="29">
        <v>9123034200</v>
      </c>
      <c r="L1276" s="30"/>
      <c r="M1276" s="28"/>
      <c r="N1276" s="28"/>
      <c r="O1276" s="29"/>
      <c r="P1276" s="31"/>
      <c r="Q1276" s="28"/>
      <c r="R1276" s="28"/>
      <c r="S1276" s="28"/>
      <c r="T1276" s="28"/>
      <c r="U1276" s="29"/>
      <c r="V1276" s="32"/>
      <c r="W1276" s="33"/>
    </row>
    <row r="1277" spans="2:23" x14ac:dyDescent="0.25">
      <c r="B1277" s="25"/>
      <c r="C1277" s="80">
        <v>1245292218</v>
      </c>
      <c r="D1277" s="83" t="s">
        <v>3736</v>
      </c>
      <c r="E1277" s="82">
        <v>9</v>
      </c>
      <c r="F1277" s="28"/>
      <c r="G1277" s="28"/>
      <c r="H1277" s="28"/>
      <c r="I1277" s="28" t="s">
        <v>1704</v>
      </c>
      <c r="J1277" s="27" t="s">
        <v>3737</v>
      </c>
      <c r="K1277" s="29">
        <v>4048857701</v>
      </c>
      <c r="L1277" s="30"/>
      <c r="M1277" s="28"/>
      <c r="N1277" s="28"/>
      <c r="O1277" s="29"/>
      <c r="P1277" s="31"/>
      <c r="Q1277" s="28"/>
      <c r="R1277" s="28"/>
      <c r="S1277" s="28"/>
      <c r="T1277" s="28"/>
      <c r="U1277" s="29"/>
      <c r="V1277" s="32"/>
      <c r="W1277" s="33"/>
    </row>
    <row r="1278" spans="2:23" x14ac:dyDescent="0.25">
      <c r="B1278" s="25"/>
      <c r="C1278" s="80">
        <v>1275665440</v>
      </c>
      <c r="D1278" s="83" t="s">
        <v>3738</v>
      </c>
      <c r="E1278" s="82">
        <v>7</v>
      </c>
      <c r="F1278" s="28"/>
      <c r="G1278" s="28"/>
      <c r="H1278" s="28"/>
      <c r="I1278" s="28" t="s">
        <v>1737</v>
      </c>
      <c r="J1278" s="27" t="s">
        <v>3739</v>
      </c>
      <c r="K1278" s="29">
        <v>4047784271</v>
      </c>
      <c r="L1278" s="30"/>
      <c r="M1278" s="28"/>
      <c r="N1278" s="28"/>
      <c r="O1278" s="29"/>
      <c r="P1278" s="31"/>
      <c r="Q1278" s="28"/>
      <c r="R1278" s="28"/>
      <c r="S1278" s="28"/>
      <c r="T1278" s="28"/>
      <c r="U1278" s="29"/>
      <c r="V1278" s="32"/>
      <c r="W1278" s="33"/>
    </row>
    <row r="1279" spans="2:23" x14ac:dyDescent="0.25">
      <c r="B1279" s="25"/>
      <c r="C1279" s="80">
        <v>1548210859</v>
      </c>
      <c r="D1279" s="83" t="s">
        <v>3740</v>
      </c>
      <c r="E1279" s="82">
        <v>3</v>
      </c>
      <c r="F1279" s="28"/>
      <c r="G1279" s="28"/>
      <c r="H1279" s="28"/>
      <c r="I1279" s="28" t="s">
        <v>1704</v>
      </c>
      <c r="J1279" s="27" t="s">
        <v>69</v>
      </c>
      <c r="K1279" s="29">
        <v>6789852000</v>
      </c>
      <c r="L1279" s="30"/>
      <c r="M1279" s="28"/>
      <c r="N1279" s="28"/>
      <c r="O1279" s="29"/>
      <c r="P1279" s="31"/>
      <c r="Q1279" s="28"/>
      <c r="R1279" s="28"/>
      <c r="S1279" s="28"/>
      <c r="T1279" s="28"/>
      <c r="U1279" s="29"/>
      <c r="V1279" s="32"/>
      <c r="W1279" s="33"/>
    </row>
    <row r="1280" spans="2:23" x14ac:dyDescent="0.25">
      <c r="B1280" s="25"/>
      <c r="C1280" s="80">
        <v>1760104160</v>
      </c>
      <c r="D1280" s="83" t="s">
        <v>3741</v>
      </c>
      <c r="E1280" s="82">
        <v>7</v>
      </c>
      <c r="F1280" s="28"/>
      <c r="G1280" s="28"/>
      <c r="H1280" s="28"/>
      <c r="I1280" s="28" t="s">
        <v>1716</v>
      </c>
      <c r="J1280" s="27" t="s">
        <v>69</v>
      </c>
      <c r="K1280" s="29">
        <v>7702489345</v>
      </c>
      <c r="L1280" s="30"/>
      <c r="M1280" s="28"/>
      <c r="N1280" s="28"/>
      <c r="O1280" s="29"/>
      <c r="P1280" s="31"/>
      <c r="Q1280" s="28"/>
      <c r="R1280" s="28"/>
      <c r="S1280" s="28"/>
      <c r="T1280" s="28"/>
      <c r="U1280" s="29"/>
      <c r="V1280" s="32"/>
      <c r="W1280" s="33"/>
    </row>
    <row r="1281" spans="2:23" x14ac:dyDescent="0.25">
      <c r="B1281" s="25"/>
      <c r="C1281" s="80">
        <v>1700573128</v>
      </c>
      <c r="D1281" s="83" t="s">
        <v>3742</v>
      </c>
      <c r="E1281" s="82">
        <v>3</v>
      </c>
      <c r="F1281" s="28"/>
      <c r="G1281" s="28"/>
      <c r="H1281" s="28"/>
      <c r="I1281" s="28" t="s">
        <v>1716</v>
      </c>
      <c r="J1281" s="27" t="s">
        <v>69</v>
      </c>
      <c r="K1281" s="29">
        <v>4042579000</v>
      </c>
      <c r="L1281" s="30"/>
      <c r="M1281" s="28"/>
      <c r="N1281" s="28"/>
      <c r="O1281" s="29"/>
      <c r="P1281" s="31"/>
      <c r="Q1281" s="28"/>
      <c r="R1281" s="28"/>
      <c r="S1281" s="28"/>
      <c r="T1281" s="28"/>
      <c r="U1281" s="29"/>
      <c r="V1281" s="32"/>
      <c r="W1281" s="33"/>
    </row>
    <row r="1282" spans="2:23" x14ac:dyDescent="0.25">
      <c r="B1282" s="25"/>
      <c r="C1282" s="80">
        <v>1114534492</v>
      </c>
      <c r="D1282" s="83" t="s">
        <v>3743</v>
      </c>
      <c r="E1282" s="82">
        <v>2</v>
      </c>
      <c r="F1282" s="28"/>
      <c r="G1282" s="28"/>
      <c r="H1282" s="28"/>
      <c r="I1282" s="28" t="s">
        <v>1769</v>
      </c>
      <c r="J1282" s="27" t="s">
        <v>69</v>
      </c>
      <c r="K1282" s="29">
        <v>7708225560</v>
      </c>
      <c r="L1282" s="30"/>
      <c r="M1282" s="28"/>
      <c r="N1282" s="28"/>
      <c r="O1282" s="29"/>
      <c r="P1282" s="31"/>
      <c r="Q1282" s="28"/>
      <c r="R1282" s="28"/>
      <c r="S1282" s="28"/>
      <c r="T1282" s="28"/>
      <c r="U1282" s="29"/>
      <c r="V1282" s="32"/>
      <c r="W1282" s="33"/>
    </row>
    <row r="1283" spans="2:23" x14ac:dyDescent="0.25">
      <c r="B1283" s="25"/>
      <c r="C1283" s="80">
        <v>1588339170</v>
      </c>
      <c r="D1283" s="83" t="s">
        <v>3744</v>
      </c>
      <c r="E1283" s="82">
        <v>2</v>
      </c>
      <c r="F1283" s="28"/>
      <c r="G1283" s="28"/>
      <c r="H1283" s="28"/>
      <c r="I1283" s="28" t="s">
        <v>1716</v>
      </c>
      <c r="J1283" s="27" t="s">
        <v>69</v>
      </c>
      <c r="K1283" s="29">
        <v>7704974188</v>
      </c>
      <c r="L1283" s="30"/>
      <c r="M1283" s="28"/>
      <c r="N1283" s="28"/>
      <c r="O1283" s="29"/>
      <c r="P1283" s="31"/>
      <c r="Q1283" s="28"/>
      <c r="R1283" s="28"/>
      <c r="S1283" s="28"/>
      <c r="T1283" s="28"/>
      <c r="U1283" s="29"/>
      <c r="V1283" s="32"/>
      <c r="W1283" s="33"/>
    </row>
    <row r="1284" spans="2:23" x14ac:dyDescent="0.25">
      <c r="B1284" s="25"/>
      <c r="C1284" s="80">
        <v>1841844347</v>
      </c>
      <c r="D1284" s="83" t="s">
        <v>3745</v>
      </c>
      <c r="E1284" s="82">
        <v>-99</v>
      </c>
      <c r="F1284" s="28"/>
      <c r="G1284" s="28"/>
      <c r="H1284" s="28"/>
      <c r="I1284" s="28" t="s">
        <v>69</v>
      </c>
      <c r="J1284" s="27" t="s">
        <v>69</v>
      </c>
      <c r="K1284" s="29" t="s">
        <v>69</v>
      </c>
      <c r="L1284" s="30"/>
      <c r="M1284" s="28"/>
      <c r="N1284" s="28"/>
      <c r="O1284" s="29"/>
      <c r="P1284" s="31"/>
      <c r="Q1284" s="28"/>
      <c r="R1284" s="28"/>
      <c r="S1284" s="28"/>
      <c r="T1284" s="28"/>
      <c r="U1284" s="29"/>
      <c r="V1284" s="32"/>
      <c r="W1284" s="33"/>
    </row>
    <row r="1285" spans="2:23" x14ac:dyDescent="0.25">
      <c r="B1285" s="25"/>
      <c r="C1285" s="80">
        <v>1184165664</v>
      </c>
      <c r="D1285" s="83" t="s">
        <v>3746</v>
      </c>
      <c r="E1285" s="82">
        <v>-99</v>
      </c>
      <c r="F1285" s="28"/>
      <c r="G1285" s="28"/>
      <c r="H1285" s="28"/>
      <c r="I1285" s="28" t="s">
        <v>1716</v>
      </c>
      <c r="J1285" s="27" t="s">
        <v>69</v>
      </c>
      <c r="K1285" s="29">
        <v>7707958070</v>
      </c>
      <c r="L1285" s="30"/>
      <c r="M1285" s="28"/>
      <c r="N1285" s="28"/>
      <c r="O1285" s="29"/>
      <c r="P1285" s="31"/>
      <c r="Q1285" s="28"/>
      <c r="R1285" s="28"/>
      <c r="S1285" s="28"/>
      <c r="T1285" s="28"/>
      <c r="U1285" s="29"/>
      <c r="V1285" s="32"/>
      <c r="W1285" s="33"/>
    </row>
    <row r="1286" spans="2:23" x14ac:dyDescent="0.25">
      <c r="B1286" s="25"/>
      <c r="C1286" s="80">
        <v>1982239497</v>
      </c>
      <c r="D1286" s="83" t="s">
        <v>3747</v>
      </c>
      <c r="E1286" s="82">
        <v>1</v>
      </c>
      <c r="F1286" s="28"/>
      <c r="G1286" s="28"/>
      <c r="H1286" s="28"/>
      <c r="I1286" s="28" t="s">
        <v>1716</v>
      </c>
      <c r="J1286" s="27" t="s">
        <v>69</v>
      </c>
      <c r="K1286" s="29">
        <v>7702466100</v>
      </c>
      <c r="L1286" s="30"/>
      <c r="M1286" s="28"/>
      <c r="N1286" s="28"/>
      <c r="O1286" s="29"/>
      <c r="P1286" s="31"/>
      <c r="Q1286" s="28"/>
      <c r="R1286" s="28"/>
      <c r="S1286" s="28"/>
      <c r="T1286" s="28"/>
      <c r="U1286" s="29"/>
      <c r="V1286" s="32"/>
      <c r="W1286" s="33"/>
    </row>
    <row r="1287" spans="2:23" x14ac:dyDescent="0.25">
      <c r="B1287" s="25"/>
      <c r="C1287" s="80">
        <v>1194935510</v>
      </c>
      <c r="D1287" s="83" t="s">
        <v>3748</v>
      </c>
      <c r="E1287" s="82">
        <v>8</v>
      </c>
      <c r="F1287" s="28"/>
      <c r="G1287" s="28"/>
      <c r="H1287" s="28"/>
      <c r="I1287" s="28" t="s">
        <v>1707</v>
      </c>
      <c r="J1287" s="27" t="s">
        <v>3749</v>
      </c>
      <c r="K1287" s="29">
        <v>7709077222</v>
      </c>
      <c r="L1287" s="30"/>
      <c r="M1287" s="28"/>
      <c r="N1287" s="28"/>
      <c r="O1287" s="29"/>
      <c r="P1287" s="31"/>
      <c r="Q1287" s="28"/>
      <c r="R1287" s="28"/>
      <c r="S1287" s="28"/>
      <c r="T1287" s="28"/>
      <c r="U1287" s="29"/>
      <c r="V1287" s="32"/>
      <c r="W1287" s="33"/>
    </row>
    <row r="1288" spans="2:23" x14ac:dyDescent="0.25">
      <c r="B1288" s="25"/>
      <c r="C1288" s="80">
        <v>1902267461</v>
      </c>
      <c r="D1288" s="83" t="s">
        <v>3750</v>
      </c>
      <c r="E1288" s="82">
        <v>0</v>
      </c>
      <c r="F1288" s="28"/>
      <c r="G1288" s="28"/>
      <c r="H1288" s="28"/>
      <c r="I1288" s="28" t="s">
        <v>1769</v>
      </c>
      <c r="J1288" s="27" t="s">
        <v>3751</v>
      </c>
      <c r="K1288" s="29">
        <v>6714772873</v>
      </c>
      <c r="L1288" s="30"/>
      <c r="M1288" s="28"/>
      <c r="N1288" s="28"/>
      <c r="O1288" s="29"/>
      <c r="P1288" s="31"/>
      <c r="Q1288" s="28"/>
      <c r="R1288" s="28"/>
      <c r="S1288" s="28"/>
      <c r="T1288" s="28"/>
      <c r="U1288" s="29"/>
      <c r="V1288" s="32"/>
      <c r="W1288" s="33"/>
    </row>
    <row r="1289" spans="2:23" x14ac:dyDescent="0.25">
      <c r="B1289" s="25"/>
      <c r="C1289" s="80">
        <v>1922412022</v>
      </c>
      <c r="D1289" s="83" t="s">
        <v>3752</v>
      </c>
      <c r="E1289" s="82">
        <v>2</v>
      </c>
      <c r="F1289" s="28"/>
      <c r="G1289" s="28"/>
      <c r="H1289" s="28"/>
      <c r="I1289" s="28" t="s">
        <v>1716</v>
      </c>
      <c r="J1289" s="27" t="s">
        <v>69</v>
      </c>
      <c r="K1289" s="29">
        <v>7707193240</v>
      </c>
      <c r="L1289" s="30"/>
      <c r="M1289" s="28"/>
      <c r="N1289" s="28"/>
      <c r="O1289" s="29"/>
      <c r="P1289" s="31"/>
      <c r="Q1289" s="28"/>
      <c r="R1289" s="28"/>
      <c r="S1289" s="28"/>
      <c r="T1289" s="28"/>
      <c r="U1289" s="29"/>
      <c r="V1289" s="32"/>
      <c r="W1289" s="33"/>
    </row>
    <row r="1290" spans="2:23" x14ac:dyDescent="0.25">
      <c r="B1290" s="25"/>
      <c r="C1290" s="80">
        <v>1285065433</v>
      </c>
      <c r="D1290" s="83" t="s">
        <v>3753</v>
      </c>
      <c r="E1290" s="82">
        <v>-99</v>
      </c>
      <c r="F1290" s="28"/>
      <c r="G1290" s="28"/>
      <c r="H1290" s="28"/>
      <c r="I1290" s="28" t="s">
        <v>1769</v>
      </c>
      <c r="J1290" s="27" t="s">
        <v>69</v>
      </c>
      <c r="K1290" s="29">
        <v>4042518850</v>
      </c>
      <c r="L1290" s="30"/>
      <c r="M1290" s="28"/>
      <c r="N1290" s="28"/>
      <c r="O1290" s="29"/>
      <c r="P1290" s="31"/>
      <c r="Q1290" s="28"/>
      <c r="R1290" s="28"/>
      <c r="S1290" s="28"/>
      <c r="T1290" s="28"/>
      <c r="U1290" s="29"/>
      <c r="V1290" s="32"/>
      <c r="W1290" s="33"/>
    </row>
    <row r="1291" spans="2:23" x14ac:dyDescent="0.25">
      <c r="B1291" s="25"/>
      <c r="C1291" s="80">
        <v>1134389562</v>
      </c>
      <c r="D1291" s="83" t="s">
        <v>3754</v>
      </c>
      <c r="E1291" s="82">
        <v>4</v>
      </c>
      <c r="F1291" s="28"/>
      <c r="G1291" s="28"/>
      <c r="H1291" s="28"/>
      <c r="I1291" s="28" t="s">
        <v>1769</v>
      </c>
      <c r="J1291" s="27" t="s">
        <v>3755</v>
      </c>
      <c r="K1291" s="29">
        <v>4046054600</v>
      </c>
      <c r="L1291" s="30"/>
      <c r="M1291" s="28"/>
      <c r="N1291" s="28"/>
      <c r="O1291" s="29"/>
      <c r="P1291" s="31"/>
      <c r="Q1291" s="28"/>
      <c r="R1291" s="28"/>
      <c r="S1291" s="28"/>
      <c r="T1291" s="28"/>
      <c r="U1291" s="29"/>
      <c r="V1291" s="32"/>
      <c r="W1291" s="33"/>
    </row>
    <row r="1292" spans="2:23" x14ac:dyDescent="0.25">
      <c r="B1292" s="25"/>
      <c r="C1292" s="80">
        <v>1245761303</v>
      </c>
      <c r="D1292" s="83" t="s">
        <v>3756</v>
      </c>
      <c r="E1292" s="82">
        <v>7</v>
      </c>
      <c r="F1292" s="28"/>
      <c r="G1292" s="28"/>
      <c r="H1292" s="28"/>
      <c r="I1292" s="28" t="s">
        <v>1719</v>
      </c>
      <c r="J1292" s="27" t="s">
        <v>69</v>
      </c>
      <c r="K1292" s="29">
        <v>7702466100</v>
      </c>
      <c r="L1292" s="30"/>
      <c r="M1292" s="28"/>
      <c r="N1292" s="28"/>
      <c r="O1292" s="29"/>
      <c r="P1292" s="31"/>
      <c r="Q1292" s="28"/>
      <c r="R1292" s="28"/>
      <c r="S1292" s="28"/>
      <c r="T1292" s="28"/>
      <c r="U1292" s="29"/>
      <c r="V1292" s="32"/>
      <c r="W1292" s="33"/>
    </row>
    <row r="1293" spans="2:23" x14ac:dyDescent="0.25">
      <c r="B1293" s="25"/>
      <c r="C1293" s="80">
        <v>1891177382</v>
      </c>
      <c r="D1293" s="83" t="s">
        <v>3757</v>
      </c>
      <c r="E1293" s="82">
        <v>5</v>
      </c>
      <c r="F1293" s="28"/>
      <c r="G1293" s="28"/>
      <c r="H1293" s="28"/>
      <c r="I1293" s="28" t="s">
        <v>1707</v>
      </c>
      <c r="J1293" s="27" t="s">
        <v>69</v>
      </c>
      <c r="K1293" s="29">
        <v>6784170332</v>
      </c>
      <c r="L1293" s="30"/>
      <c r="M1293" s="28"/>
      <c r="N1293" s="28"/>
      <c r="O1293" s="29"/>
      <c r="P1293" s="31"/>
      <c r="Q1293" s="28"/>
      <c r="R1293" s="28"/>
      <c r="S1293" s="28"/>
      <c r="T1293" s="28"/>
      <c r="U1293" s="29"/>
      <c r="V1293" s="32"/>
      <c r="W1293" s="33"/>
    </row>
    <row r="1294" spans="2:23" x14ac:dyDescent="0.25">
      <c r="B1294" s="25"/>
      <c r="C1294" s="80">
        <v>1285079723</v>
      </c>
      <c r="D1294" s="83" t="s">
        <v>3758</v>
      </c>
      <c r="E1294" s="82">
        <v>3</v>
      </c>
      <c r="F1294" s="28"/>
      <c r="G1294" s="28"/>
      <c r="H1294" s="28"/>
      <c r="I1294" s="28" t="s">
        <v>1704</v>
      </c>
      <c r="J1294" s="27" t="s">
        <v>69</v>
      </c>
      <c r="K1294" s="29">
        <v>7708225560</v>
      </c>
      <c r="L1294" s="30"/>
      <c r="M1294" s="28"/>
      <c r="N1294" s="28"/>
      <c r="O1294" s="29"/>
      <c r="P1294" s="31"/>
      <c r="Q1294" s="28"/>
      <c r="R1294" s="28"/>
      <c r="S1294" s="28"/>
      <c r="T1294" s="28"/>
      <c r="U1294" s="29"/>
      <c r="V1294" s="32"/>
      <c r="W1294" s="33"/>
    </row>
    <row r="1295" spans="2:23" x14ac:dyDescent="0.25">
      <c r="B1295" s="25"/>
      <c r="C1295" s="80">
        <v>1912371782</v>
      </c>
      <c r="D1295" s="83" t="s">
        <v>3759</v>
      </c>
      <c r="E1295" s="82">
        <v>1</v>
      </c>
      <c r="F1295" s="28"/>
      <c r="G1295" s="28"/>
      <c r="H1295" s="28"/>
      <c r="I1295" s="28" t="s">
        <v>1716</v>
      </c>
      <c r="J1295" s="27" t="s">
        <v>69</v>
      </c>
      <c r="K1295" s="29">
        <v>7704273075</v>
      </c>
      <c r="L1295" s="30"/>
      <c r="M1295" s="28"/>
      <c r="N1295" s="28"/>
      <c r="O1295" s="29"/>
      <c r="P1295" s="31"/>
      <c r="Q1295" s="28"/>
      <c r="R1295" s="28"/>
      <c r="S1295" s="28"/>
      <c r="T1295" s="28"/>
      <c r="U1295" s="29"/>
      <c r="V1295" s="32"/>
      <c r="W1295" s="33"/>
    </row>
    <row r="1296" spans="2:23" x14ac:dyDescent="0.25">
      <c r="B1296" s="25"/>
      <c r="C1296" s="80">
        <v>1821483488</v>
      </c>
      <c r="D1296" s="83" t="s">
        <v>3760</v>
      </c>
      <c r="E1296" s="82">
        <v>2</v>
      </c>
      <c r="F1296" s="28"/>
      <c r="G1296" s="28"/>
      <c r="H1296" s="28"/>
      <c r="I1296" s="28" t="s">
        <v>1704</v>
      </c>
      <c r="J1296" s="27" t="s">
        <v>3761</v>
      </c>
      <c r="K1296" s="29">
        <v>7063203126</v>
      </c>
      <c r="L1296" s="30"/>
      <c r="M1296" s="28"/>
      <c r="N1296" s="28"/>
      <c r="O1296" s="29"/>
      <c r="P1296" s="31"/>
      <c r="Q1296" s="28"/>
      <c r="R1296" s="28"/>
      <c r="S1296" s="28"/>
      <c r="T1296" s="28"/>
      <c r="U1296" s="29"/>
      <c r="V1296" s="32"/>
      <c r="W1296" s="33"/>
    </row>
    <row r="1297" spans="2:23" x14ac:dyDescent="0.25">
      <c r="B1297" s="25"/>
      <c r="C1297" s="80">
        <v>1730307299</v>
      </c>
      <c r="D1297" s="83" t="s">
        <v>3762</v>
      </c>
      <c r="E1297" s="82">
        <v>5</v>
      </c>
      <c r="F1297" s="28"/>
      <c r="G1297" s="28"/>
      <c r="H1297" s="28"/>
      <c r="I1297" s="28" t="s">
        <v>1769</v>
      </c>
      <c r="J1297" s="27" t="s">
        <v>3763</v>
      </c>
      <c r="K1297" s="29">
        <v>4047788376</v>
      </c>
      <c r="L1297" s="30"/>
      <c r="M1297" s="28"/>
      <c r="N1297" s="28"/>
      <c r="O1297" s="29"/>
      <c r="P1297" s="31"/>
      <c r="Q1297" s="28"/>
      <c r="R1297" s="28"/>
      <c r="S1297" s="28"/>
      <c r="T1297" s="28"/>
      <c r="U1297" s="29"/>
      <c r="V1297" s="32"/>
      <c r="W1297" s="33"/>
    </row>
    <row r="1298" spans="2:23" x14ac:dyDescent="0.25">
      <c r="B1298" s="25"/>
      <c r="C1298" s="80">
        <v>1720468028</v>
      </c>
      <c r="D1298" s="83" t="s">
        <v>3764</v>
      </c>
      <c r="E1298" s="82">
        <v>5</v>
      </c>
      <c r="F1298" s="28"/>
      <c r="G1298" s="28"/>
      <c r="H1298" s="28"/>
      <c r="I1298" s="28" t="s">
        <v>1737</v>
      </c>
      <c r="J1298" s="27" t="s">
        <v>69</v>
      </c>
      <c r="K1298" s="29">
        <v>4046054600</v>
      </c>
      <c r="L1298" s="30"/>
      <c r="M1298" s="28"/>
      <c r="N1298" s="28"/>
      <c r="O1298" s="29"/>
      <c r="P1298" s="31"/>
      <c r="Q1298" s="28"/>
      <c r="R1298" s="28"/>
      <c r="S1298" s="28"/>
      <c r="T1298" s="28"/>
      <c r="U1298" s="29"/>
      <c r="V1298" s="32"/>
      <c r="W1298" s="33"/>
    </row>
    <row r="1299" spans="2:23" x14ac:dyDescent="0.25">
      <c r="B1299" s="25"/>
      <c r="C1299" s="80">
        <v>1891904017</v>
      </c>
      <c r="D1299" s="83" t="s">
        <v>3765</v>
      </c>
      <c r="E1299" s="82">
        <v>8</v>
      </c>
      <c r="F1299" s="28"/>
      <c r="G1299" s="28"/>
      <c r="H1299" s="28"/>
      <c r="I1299" s="28" t="s">
        <v>1704</v>
      </c>
      <c r="J1299" s="27" t="s">
        <v>3766</v>
      </c>
      <c r="K1299" s="29">
        <v>7703460900</v>
      </c>
      <c r="L1299" s="30"/>
      <c r="M1299" s="28"/>
      <c r="N1299" s="28"/>
      <c r="O1299" s="29"/>
      <c r="P1299" s="31"/>
      <c r="Q1299" s="28"/>
      <c r="R1299" s="28"/>
      <c r="S1299" s="28"/>
      <c r="T1299" s="28"/>
      <c r="U1299" s="29"/>
      <c r="V1299" s="32"/>
      <c r="W1299" s="33"/>
    </row>
    <row r="1300" spans="2:23" x14ac:dyDescent="0.25">
      <c r="B1300" s="25"/>
      <c r="C1300" s="80">
        <v>1699748988</v>
      </c>
      <c r="D1300" s="83" t="s">
        <v>3767</v>
      </c>
      <c r="E1300" s="82">
        <v>2</v>
      </c>
      <c r="F1300" s="28"/>
      <c r="G1300" s="28"/>
      <c r="H1300" s="28"/>
      <c r="I1300" s="28" t="s">
        <v>1704</v>
      </c>
      <c r="J1300" s="27" t="s">
        <v>69</v>
      </c>
      <c r="K1300" s="29">
        <v>6787415000</v>
      </c>
      <c r="L1300" s="30"/>
      <c r="M1300" s="28"/>
      <c r="N1300" s="28"/>
      <c r="O1300" s="29"/>
      <c r="P1300" s="31"/>
      <c r="Q1300" s="28"/>
      <c r="R1300" s="28"/>
      <c r="S1300" s="28"/>
      <c r="T1300" s="28"/>
      <c r="U1300" s="29"/>
      <c r="V1300" s="32"/>
      <c r="W1300" s="33"/>
    </row>
    <row r="1301" spans="2:23" x14ac:dyDescent="0.25">
      <c r="B1301" s="25"/>
      <c r="C1301" s="80">
        <v>1235166612</v>
      </c>
      <c r="D1301" s="83" t="s">
        <v>3768</v>
      </c>
      <c r="E1301" s="82">
        <v>7</v>
      </c>
      <c r="F1301" s="28"/>
      <c r="G1301" s="28"/>
      <c r="H1301" s="28"/>
      <c r="I1301" s="28" t="s">
        <v>1704</v>
      </c>
      <c r="J1301" s="27" t="s">
        <v>3769</v>
      </c>
      <c r="K1301" s="29">
        <v>4047783184</v>
      </c>
      <c r="L1301" s="30"/>
      <c r="M1301" s="28"/>
      <c r="N1301" s="28"/>
      <c r="O1301" s="29"/>
      <c r="P1301" s="31"/>
      <c r="Q1301" s="28"/>
      <c r="R1301" s="28"/>
      <c r="S1301" s="28"/>
      <c r="T1301" s="28"/>
      <c r="U1301" s="29"/>
      <c r="V1301" s="32"/>
      <c r="W1301" s="33"/>
    </row>
    <row r="1302" spans="2:23" x14ac:dyDescent="0.25">
      <c r="B1302" s="25"/>
      <c r="C1302" s="80">
        <v>1629276159</v>
      </c>
      <c r="D1302" s="83" t="s">
        <v>3770</v>
      </c>
      <c r="E1302" s="82">
        <v>4</v>
      </c>
      <c r="F1302" s="28"/>
      <c r="G1302" s="28"/>
      <c r="H1302" s="28"/>
      <c r="I1302" s="28" t="s">
        <v>1704</v>
      </c>
      <c r="J1302" s="27" t="s">
        <v>3771</v>
      </c>
      <c r="K1302" s="29">
        <v>4048811094</v>
      </c>
      <c r="L1302" s="30"/>
      <c r="M1302" s="28"/>
      <c r="N1302" s="28"/>
      <c r="O1302" s="29"/>
      <c r="P1302" s="31"/>
      <c r="Q1302" s="28"/>
      <c r="R1302" s="28"/>
      <c r="S1302" s="28"/>
      <c r="T1302" s="28"/>
      <c r="U1302" s="29"/>
      <c r="V1302" s="32"/>
      <c r="W1302" s="33"/>
    </row>
    <row r="1303" spans="2:23" x14ac:dyDescent="0.25">
      <c r="B1303" s="25"/>
      <c r="C1303" s="80">
        <v>1609033315</v>
      </c>
      <c r="D1303" s="83" t="s">
        <v>3772</v>
      </c>
      <c r="E1303" s="82">
        <v>2</v>
      </c>
      <c r="F1303" s="28"/>
      <c r="G1303" s="28"/>
      <c r="H1303" s="28"/>
      <c r="I1303" s="28" t="s">
        <v>1704</v>
      </c>
      <c r="J1303" s="27" t="s">
        <v>3773</v>
      </c>
      <c r="K1303" s="29">
        <v>7709724780</v>
      </c>
      <c r="L1303" s="30"/>
      <c r="M1303" s="28"/>
      <c r="N1303" s="28"/>
      <c r="O1303" s="29"/>
      <c r="P1303" s="31"/>
      <c r="Q1303" s="28"/>
      <c r="R1303" s="28"/>
      <c r="S1303" s="28"/>
      <c r="T1303" s="28"/>
      <c r="U1303" s="29"/>
      <c r="V1303" s="32"/>
      <c r="W1303" s="33"/>
    </row>
    <row r="1304" spans="2:23" x14ac:dyDescent="0.25">
      <c r="B1304" s="25"/>
      <c r="C1304" s="80">
        <v>1629192026</v>
      </c>
      <c r="D1304" s="83" t="s">
        <v>3774</v>
      </c>
      <c r="E1304" s="82">
        <v>5</v>
      </c>
      <c r="F1304" s="28"/>
      <c r="G1304" s="28"/>
      <c r="H1304" s="28"/>
      <c r="I1304" s="28" t="s">
        <v>1707</v>
      </c>
      <c r="J1304" s="27" t="s">
        <v>3775</v>
      </c>
      <c r="K1304" s="29">
        <v>7702489345</v>
      </c>
      <c r="L1304" s="30"/>
      <c r="M1304" s="28"/>
      <c r="N1304" s="28"/>
      <c r="O1304" s="29"/>
      <c r="P1304" s="31"/>
      <c r="Q1304" s="28"/>
      <c r="R1304" s="28"/>
      <c r="S1304" s="28"/>
      <c r="T1304" s="28"/>
      <c r="U1304" s="29"/>
      <c r="V1304" s="32"/>
      <c r="W1304" s="33"/>
    </row>
    <row r="1305" spans="2:23" x14ac:dyDescent="0.25">
      <c r="B1305" s="25"/>
      <c r="C1305" s="80">
        <v>1427499615</v>
      </c>
      <c r="D1305" s="83" t="s">
        <v>3776</v>
      </c>
      <c r="E1305" s="82">
        <v>5</v>
      </c>
      <c r="F1305" s="28"/>
      <c r="G1305" s="28"/>
      <c r="H1305" s="28"/>
      <c r="I1305" s="28" t="s">
        <v>1719</v>
      </c>
      <c r="J1305" s="27" t="s">
        <v>69</v>
      </c>
      <c r="K1305" s="29">
        <v>6784171255</v>
      </c>
      <c r="L1305" s="30"/>
      <c r="M1305" s="28"/>
      <c r="N1305" s="28"/>
      <c r="O1305" s="29"/>
      <c r="P1305" s="31"/>
      <c r="Q1305" s="28"/>
      <c r="R1305" s="28"/>
      <c r="S1305" s="28"/>
      <c r="T1305" s="28"/>
      <c r="U1305" s="29"/>
      <c r="V1305" s="32"/>
      <c r="W1305" s="33"/>
    </row>
    <row r="1306" spans="2:23" x14ac:dyDescent="0.25">
      <c r="B1306" s="25"/>
      <c r="C1306" s="80">
        <v>1881020295</v>
      </c>
      <c r="D1306" s="83" t="s">
        <v>3777</v>
      </c>
      <c r="E1306" s="82">
        <v>0</v>
      </c>
      <c r="F1306" s="28"/>
      <c r="G1306" s="28"/>
      <c r="H1306" s="28"/>
      <c r="I1306" s="28" t="s">
        <v>1769</v>
      </c>
      <c r="J1306" s="27" t="s">
        <v>3751</v>
      </c>
      <c r="K1306" s="29">
        <v>9317832334</v>
      </c>
      <c r="L1306" s="30"/>
      <c r="M1306" s="28"/>
      <c r="N1306" s="28"/>
      <c r="O1306" s="29"/>
      <c r="P1306" s="31"/>
      <c r="Q1306" s="28"/>
      <c r="R1306" s="28"/>
      <c r="S1306" s="28"/>
      <c r="T1306" s="28"/>
      <c r="U1306" s="29"/>
      <c r="V1306" s="32"/>
      <c r="W1306" s="33"/>
    </row>
    <row r="1307" spans="2:23" x14ac:dyDescent="0.25">
      <c r="B1307" s="25"/>
      <c r="C1307" s="80">
        <v>1902233414</v>
      </c>
      <c r="D1307" s="83" t="s">
        <v>3778</v>
      </c>
      <c r="E1307" s="82">
        <v>-99</v>
      </c>
      <c r="F1307" s="28"/>
      <c r="G1307" s="28"/>
      <c r="H1307" s="28"/>
      <c r="I1307" s="28" t="s">
        <v>1716</v>
      </c>
      <c r="J1307" s="27" t="s">
        <v>69</v>
      </c>
      <c r="K1307" s="29">
        <v>4046943912</v>
      </c>
      <c r="L1307" s="30"/>
      <c r="M1307" s="28"/>
      <c r="N1307" s="28"/>
      <c r="O1307" s="29"/>
      <c r="P1307" s="31"/>
      <c r="Q1307" s="28"/>
      <c r="R1307" s="28"/>
      <c r="S1307" s="28"/>
      <c r="T1307" s="28"/>
      <c r="U1307" s="29"/>
      <c r="V1307" s="32"/>
      <c r="W1307" s="33"/>
    </row>
    <row r="1308" spans="2:23" x14ac:dyDescent="0.25">
      <c r="B1308" s="25"/>
      <c r="C1308" s="80">
        <v>1982816369</v>
      </c>
      <c r="D1308" s="83" t="s">
        <v>3779</v>
      </c>
      <c r="E1308" s="82">
        <v>4</v>
      </c>
      <c r="F1308" s="28"/>
      <c r="G1308" s="28"/>
      <c r="H1308" s="28"/>
      <c r="I1308" s="28" t="s">
        <v>1704</v>
      </c>
      <c r="J1308" s="27" t="s">
        <v>69</v>
      </c>
      <c r="K1308" s="29">
        <v>7062953992</v>
      </c>
      <c r="L1308" s="30"/>
      <c r="M1308" s="28"/>
      <c r="N1308" s="28"/>
      <c r="O1308" s="29"/>
      <c r="P1308" s="31"/>
      <c r="Q1308" s="28"/>
      <c r="R1308" s="28"/>
      <c r="S1308" s="28"/>
      <c r="T1308" s="28"/>
      <c r="U1308" s="29"/>
      <c r="V1308" s="32"/>
      <c r="W1308" s="33"/>
    </row>
    <row r="1309" spans="2:23" x14ac:dyDescent="0.25">
      <c r="B1309" s="25"/>
      <c r="C1309" s="80">
        <v>1891918108</v>
      </c>
      <c r="D1309" s="83" t="s">
        <v>3780</v>
      </c>
      <c r="E1309" s="82">
        <v>5</v>
      </c>
      <c r="F1309" s="28"/>
      <c r="G1309" s="28"/>
      <c r="H1309" s="28"/>
      <c r="I1309" s="28" t="s">
        <v>1704</v>
      </c>
      <c r="J1309" s="27" t="s">
        <v>3781</v>
      </c>
      <c r="K1309" s="29">
        <v>6784751606</v>
      </c>
      <c r="L1309" s="30"/>
      <c r="M1309" s="28"/>
      <c r="N1309" s="28"/>
      <c r="O1309" s="29"/>
      <c r="P1309" s="31"/>
      <c r="Q1309" s="28"/>
      <c r="R1309" s="28"/>
      <c r="S1309" s="28"/>
      <c r="T1309" s="28"/>
      <c r="U1309" s="29"/>
      <c r="V1309" s="32"/>
      <c r="W1309" s="33"/>
    </row>
    <row r="1310" spans="2:23" x14ac:dyDescent="0.25">
      <c r="B1310" s="25"/>
      <c r="C1310" s="80">
        <v>1326081647</v>
      </c>
      <c r="D1310" s="83" t="s">
        <v>3782</v>
      </c>
      <c r="E1310" s="82">
        <v>3</v>
      </c>
      <c r="F1310" s="28"/>
      <c r="G1310" s="28"/>
      <c r="H1310" s="28"/>
      <c r="I1310" s="28" t="s">
        <v>1704</v>
      </c>
      <c r="J1310" s="27" t="s">
        <v>3783</v>
      </c>
      <c r="K1310" s="29">
        <v>4048887590</v>
      </c>
      <c r="L1310" s="30"/>
      <c r="M1310" s="28"/>
      <c r="N1310" s="28"/>
      <c r="O1310" s="29"/>
      <c r="P1310" s="31"/>
      <c r="Q1310" s="28"/>
      <c r="R1310" s="28"/>
      <c r="S1310" s="28"/>
      <c r="T1310" s="28"/>
      <c r="U1310" s="29"/>
      <c r="V1310" s="32"/>
      <c r="W1310" s="33"/>
    </row>
    <row r="1311" spans="2:23" x14ac:dyDescent="0.25">
      <c r="B1311" s="25"/>
      <c r="C1311" s="80">
        <v>1447226808</v>
      </c>
      <c r="D1311" s="83" t="s">
        <v>3784</v>
      </c>
      <c r="E1311" s="82">
        <v>8</v>
      </c>
      <c r="F1311" s="28"/>
      <c r="G1311" s="28"/>
      <c r="H1311" s="28"/>
      <c r="I1311" s="28" t="s">
        <v>1719</v>
      </c>
      <c r="J1311" s="27" t="s">
        <v>69</v>
      </c>
      <c r="K1311" s="29">
        <v>7704974188</v>
      </c>
      <c r="L1311" s="30"/>
      <c r="M1311" s="28"/>
      <c r="N1311" s="28"/>
      <c r="O1311" s="29"/>
      <c r="P1311" s="31"/>
      <c r="Q1311" s="28"/>
      <c r="R1311" s="28"/>
      <c r="S1311" s="28"/>
      <c r="T1311" s="28"/>
      <c r="U1311" s="29"/>
      <c r="V1311" s="32"/>
      <c r="W1311" s="33"/>
    </row>
    <row r="1312" spans="2:23" x14ac:dyDescent="0.25">
      <c r="B1312" s="25"/>
      <c r="C1312" s="80">
        <v>1740480565</v>
      </c>
      <c r="D1312" s="83" t="s">
        <v>3785</v>
      </c>
      <c r="E1312" s="82">
        <v>9</v>
      </c>
      <c r="F1312" s="28"/>
      <c r="G1312" s="28"/>
      <c r="H1312" s="28"/>
      <c r="I1312" s="28" t="s">
        <v>1704</v>
      </c>
      <c r="J1312" s="27" t="s">
        <v>3786</v>
      </c>
      <c r="K1312" s="29">
        <v>7705578788</v>
      </c>
      <c r="L1312" s="30"/>
      <c r="M1312" s="28"/>
      <c r="N1312" s="28"/>
      <c r="O1312" s="29"/>
      <c r="P1312" s="31"/>
      <c r="Q1312" s="28"/>
      <c r="R1312" s="28"/>
      <c r="S1312" s="28"/>
      <c r="T1312" s="28"/>
      <c r="U1312" s="29"/>
      <c r="V1312" s="32"/>
      <c r="W1312" s="33"/>
    </row>
    <row r="1313" spans="2:23" x14ac:dyDescent="0.25">
      <c r="B1313" s="25"/>
      <c r="C1313" s="80">
        <v>1184688798</v>
      </c>
      <c r="D1313" s="83" t="s">
        <v>3787</v>
      </c>
      <c r="E1313" s="82">
        <v>3</v>
      </c>
      <c r="F1313" s="28"/>
      <c r="G1313" s="28"/>
      <c r="H1313" s="28"/>
      <c r="I1313" s="28" t="s">
        <v>1704</v>
      </c>
      <c r="J1313" s="27" t="s">
        <v>69</v>
      </c>
      <c r="K1313" s="29">
        <v>7062953992</v>
      </c>
      <c r="L1313" s="30"/>
      <c r="M1313" s="28"/>
      <c r="N1313" s="28"/>
      <c r="O1313" s="29"/>
      <c r="P1313" s="31"/>
      <c r="Q1313" s="28"/>
      <c r="R1313" s="28"/>
      <c r="S1313" s="28"/>
      <c r="T1313" s="28"/>
      <c r="U1313" s="29"/>
      <c r="V1313" s="32"/>
      <c r="W1313" s="33"/>
    </row>
    <row r="1314" spans="2:23" x14ac:dyDescent="0.25">
      <c r="B1314" s="25"/>
      <c r="C1314" s="80">
        <v>1821047176</v>
      </c>
      <c r="D1314" s="83" t="s">
        <v>3788</v>
      </c>
      <c r="E1314" s="82">
        <v>1</v>
      </c>
      <c r="F1314" s="28"/>
      <c r="G1314" s="28"/>
      <c r="H1314" s="28"/>
      <c r="I1314" s="28" t="s">
        <v>1704</v>
      </c>
      <c r="J1314" s="27" t="s">
        <v>69</v>
      </c>
      <c r="K1314" s="29">
        <v>6789972140</v>
      </c>
      <c r="L1314" s="30"/>
      <c r="M1314" s="28"/>
      <c r="N1314" s="28"/>
      <c r="O1314" s="29"/>
      <c r="P1314" s="31"/>
      <c r="Q1314" s="28"/>
      <c r="R1314" s="28"/>
      <c r="S1314" s="28"/>
      <c r="T1314" s="28"/>
      <c r="U1314" s="29"/>
      <c r="V1314" s="32"/>
      <c r="W1314" s="33"/>
    </row>
    <row r="1315" spans="2:23" x14ac:dyDescent="0.25">
      <c r="B1315" s="25"/>
      <c r="C1315" s="80">
        <v>1114155702</v>
      </c>
      <c r="D1315" s="83" t="s">
        <v>3789</v>
      </c>
      <c r="E1315" s="82">
        <v>6</v>
      </c>
      <c r="F1315" s="28"/>
      <c r="G1315" s="28"/>
      <c r="H1315" s="28"/>
      <c r="I1315" s="28" t="s">
        <v>1707</v>
      </c>
      <c r="J1315" s="27" t="s">
        <v>3790</v>
      </c>
      <c r="K1315" s="29">
        <v>7703129306</v>
      </c>
      <c r="L1315" s="30"/>
      <c r="M1315" s="28"/>
      <c r="N1315" s="28"/>
      <c r="O1315" s="29"/>
      <c r="P1315" s="31"/>
      <c r="Q1315" s="28"/>
      <c r="R1315" s="28"/>
      <c r="S1315" s="28"/>
      <c r="T1315" s="28"/>
      <c r="U1315" s="29"/>
      <c r="V1315" s="32"/>
      <c r="W1315" s="33"/>
    </row>
    <row r="1316" spans="2:23" x14ac:dyDescent="0.25">
      <c r="B1316" s="25"/>
      <c r="C1316" s="80">
        <v>1134260748</v>
      </c>
      <c r="D1316" s="83" t="s">
        <v>3791</v>
      </c>
      <c r="E1316" s="82">
        <v>4</v>
      </c>
      <c r="F1316" s="28"/>
      <c r="G1316" s="28"/>
      <c r="H1316" s="28"/>
      <c r="I1316" s="28" t="s">
        <v>1704</v>
      </c>
      <c r="J1316" s="27" t="s">
        <v>69</v>
      </c>
      <c r="K1316" s="29">
        <v>6789972140</v>
      </c>
      <c r="L1316" s="30"/>
      <c r="M1316" s="28"/>
      <c r="N1316" s="28"/>
      <c r="O1316" s="29"/>
      <c r="P1316" s="31"/>
      <c r="Q1316" s="28"/>
      <c r="R1316" s="28"/>
      <c r="S1316" s="28"/>
      <c r="T1316" s="28"/>
      <c r="U1316" s="29"/>
      <c r="V1316" s="32"/>
      <c r="W1316" s="33"/>
    </row>
    <row r="1317" spans="2:23" x14ac:dyDescent="0.25">
      <c r="B1317" s="25"/>
      <c r="C1317" s="80">
        <v>1154360477</v>
      </c>
      <c r="D1317" s="83" t="s">
        <v>3792</v>
      </c>
      <c r="E1317" s="82">
        <v>9</v>
      </c>
      <c r="F1317" s="28"/>
      <c r="G1317" s="28"/>
      <c r="H1317" s="28"/>
      <c r="I1317" s="28" t="s">
        <v>1719</v>
      </c>
      <c r="J1317" s="27" t="s">
        <v>69</v>
      </c>
      <c r="K1317" s="29">
        <v>8126634331</v>
      </c>
      <c r="L1317" s="30"/>
      <c r="M1317" s="28"/>
      <c r="N1317" s="28"/>
      <c r="O1317" s="29"/>
      <c r="P1317" s="31"/>
      <c r="Q1317" s="28"/>
      <c r="R1317" s="28"/>
      <c r="S1317" s="28"/>
      <c r="T1317" s="28"/>
      <c r="U1317" s="29"/>
      <c r="V1317" s="32"/>
      <c r="W1317" s="33"/>
    </row>
    <row r="1318" spans="2:23" x14ac:dyDescent="0.25">
      <c r="B1318" s="25"/>
      <c r="C1318" s="80">
        <v>1639289465</v>
      </c>
      <c r="D1318" s="83" t="s">
        <v>3793</v>
      </c>
      <c r="E1318" s="82">
        <v>5</v>
      </c>
      <c r="F1318" s="28"/>
      <c r="G1318" s="28"/>
      <c r="H1318" s="28"/>
      <c r="I1318" s="28" t="s">
        <v>1704</v>
      </c>
      <c r="J1318" s="27" t="s">
        <v>3794</v>
      </c>
      <c r="K1318" s="29">
        <v>7702272222</v>
      </c>
      <c r="L1318" s="30"/>
      <c r="M1318" s="28"/>
      <c r="N1318" s="28"/>
      <c r="O1318" s="29"/>
      <c r="P1318" s="31"/>
      <c r="Q1318" s="28"/>
      <c r="R1318" s="28"/>
      <c r="S1318" s="28"/>
      <c r="T1318" s="28"/>
      <c r="U1318" s="29"/>
      <c r="V1318" s="32"/>
      <c r="W1318" s="33"/>
    </row>
    <row r="1319" spans="2:23" x14ac:dyDescent="0.25">
      <c r="B1319" s="25"/>
      <c r="C1319" s="80">
        <v>1720116494</v>
      </c>
      <c r="D1319" s="83" t="s">
        <v>3795</v>
      </c>
      <c r="E1319" s="82">
        <v>4</v>
      </c>
      <c r="F1319" s="28"/>
      <c r="G1319" s="28"/>
      <c r="H1319" s="28"/>
      <c r="I1319" s="28" t="s">
        <v>1704</v>
      </c>
      <c r="J1319" s="27" t="s">
        <v>3796</v>
      </c>
      <c r="K1319" s="29">
        <v>7708225560</v>
      </c>
      <c r="L1319" s="30"/>
      <c r="M1319" s="28"/>
      <c r="N1319" s="28"/>
      <c r="O1319" s="29"/>
      <c r="P1319" s="31"/>
      <c r="Q1319" s="28"/>
      <c r="R1319" s="28"/>
      <c r="S1319" s="28"/>
      <c r="T1319" s="28"/>
      <c r="U1319" s="29"/>
      <c r="V1319" s="32"/>
      <c r="W1319" s="33"/>
    </row>
    <row r="1320" spans="2:23" x14ac:dyDescent="0.25">
      <c r="B1320" s="25"/>
      <c r="C1320" s="80">
        <v>1982712303</v>
      </c>
      <c r="D1320" s="83" t="s">
        <v>3797</v>
      </c>
      <c r="E1320" s="82">
        <v>-99</v>
      </c>
      <c r="F1320" s="28"/>
      <c r="G1320" s="28"/>
      <c r="H1320" s="28"/>
      <c r="I1320" s="28" t="s">
        <v>1707</v>
      </c>
      <c r="J1320" s="27" t="s">
        <v>69</v>
      </c>
      <c r="K1320" s="29">
        <v>6782970471</v>
      </c>
      <c r="L1320" s="30"/>
      <c r="M1320" s="28"/>
      <c r="N1320" s="28"/>
      <c r="O1320" s="29"/>
      <c r="P1320" s="31"/>
      <c r="Q1320" s="28"/>
      <c r="R1320" s="28"/>
      <c r="S1320" s="28"/>
      <c r="T1320" s="28"/>
      <c r="U1320" s="29"/>
      <c r="V1320" s="32"/>
      <c r="W1320" s="33"/>
    </row>
    <row r="1321" spans="2:23" x14ac:dyDescent="0.25">
      <c r="B1321" s="25"/>
      <c r="C1321" s="80">
        <v>1710199831</v>
      </c>
      <c r="D1321" s="83" t="s">
        <v>3798</v>
      </c>
      <c r="E1321" s="82">
        <v>6</v>
      </c>
      <c r="F1321" s="28"/>
      <c r="G1321" s="28"/>
      <c r="H1321" s="28"/>
      <c r="I1321" s="28" t="s">
        <v>1704</v>
      </c>
      <c r="J1321" s="27" t="s">
        <v>3799</v>
      </c>
      <c r="K1321" s="29">
        <v>4048887575</v>
      </c>
      <c r="L1321" s="30"/>
      <c r="M1321" s="28"/>
      <c r="N1321" s="28"/>
      <c r="O1321" s="29"/>
      <c r="P1321" s="31"/>
      <c r="Q1321" s="28"/>
      <c r="R1321" s="28"/>
      <c r="S1321" s="28"/>
      <c r="T1321" s="28"/>
      <c r="U1321" s="29"/>
      <c r="V1321" s="32"/>
      <c r="W1321" s="33"/>
    </row>
    <row r="1322" spans="2:23" x14ac:dyDescent="0.25">
      <c r="B1322" s="25"/>
      <c r="C1322" s="80">
        <v>1922071208</v>
      </c>
      <c r="D1322" s="83" t="s">
        <v>3800</v>
      </c>
      <c r="E1322" s="82">
        <v>3</v>
      </c>
      <c r="F1322" s="28"/>
      <c r="G1322" s="28"/>
      <c r="H1322" s="28"/>
      <c r="I1322" s="28" t="s">
        <v>1704</v>
      </c>
      <c r="J1322" s="27" t="s">
        <v>69</v>
      </c>
      <c r="K1322" s="29">
        <v>6788348126</v>
      </c>
      <c r="L1322" s="30"/>
      <c r="M1322" s="28"/>
      <c r="N1322" s="28"/>
      <c r="O1322" s="29"/>
      <c r="P1322" s="31"/>
      <c r="Q1322" s="28"/>
      <c r="R1322" s="28"/>
      <c r="S1322" s="28"/>
      <c r="T1322" s="28"/>
      <c r="U1322" s="29"/>
      <c r="V1322" s="32"/>
      <c r="W1322" s="33"/>
    </row>
    <row r="1323" spans="2:23" x14ac:dyDescent="0.25">
      <c r="B1323" s="25"/>
      <c r="C1323" s="80">
        <v>1902819667</v>
      </c>
      <c r="D1323" s="83" t="s">
        <v>3801</v>
      </c>
      <c r="E1323" s="82">
        <v>-99</v>
      </c>
      <c r="F1323" s="28"/>
      <c r="G1323" s="28"/>
      <c r="H1323" s="28"/>
      <c r="I1323" s="28" t="s">
        <v>1704</v>
      </c>
      <c r="J1323" s="27" t="s">
        <v>69</v>
      </c>
      <c r="K1323" s="29">
        <v>7709265459</v>
      </c>
      <c r="L1323" s="30"/>
      <c r="M1323" s="28"/>
      <c r="N1323" s="28"/>
      <c r="O1323" s="29"/>
      <c r="P1323" s="31"/>
      <c r="Q1323" s="28"/>
      <c r="R1323" s="28"/>
      <c r="S1323" s="28"/>
      <c r="T1323" s="28"/>
      <c r="U1323" s="29"/>
      <c r="V1323" s="32"/>
      <c r="W1323" s="33"/>
    </row>
    <row r="1324" spans="2:23" x14ac:dyDescent="0.25">
      <c r="B1324" s="25"/>
      <c r="C1324" s="80">
        <v>1558547968</v>
      </c>
      <c r="D1324" s="83" t="s">
        <v>3802</v>
      </c>
      <c r="E1324" s="82">
        <v>8</v>
      </c>
      <c r="F1324" s="28"/>
      <c r="G1324" s="28"/>
      <c r="H1324" s="28"/>
      <c r="I1324" s="28" t="s">
        <v>1707</v>
      </c>
      <c r="J1324" s="27" t="s">
        <v>3803</v>
      </c>
      <c r="K1324" s="29">
        <v>7707335057</v>
      </c>
      <c r="L1324" s="30"/>
      <c r="M1324" s="28"/>
      <c r="N1324" s="28"/>
      <c r="O1324" s="29"/>
      <c r="P1324" s="31"/>
      <c r="Q1324" s="28"/>
      <c r="R1324" s="28"/>
      <c r="S1324" s="28"/>
      <c r="T1324" s="28"/>
      <c r="U1324" s="29"/>
      <c r="V1324" s="32"/>
      <c r="W1324" s="33"/>
    </row>
    <row r="1325" spans="2:23" x14ac:dyDescent="0.25">
      <c r="B1325" s="25"/>
      <c r="C1325" s="80">
        <v>1417134008</v>
      </c>
      <c r="D1325" s="83" t="s">
        <v>3804</v>
      </c>
      <c r="E1325" s="82">
        <v>4</v>
      </c>
      <c r="F1325" s="28"/>
      <c r="G1325" s="28"/>
      <c r="H1325" s="28"/>
      <c r="I1325" s="28" t="s">
        <v>1704</v>
      </c>
      <c r="J1325" s="27" t="s">
        <v>69</v>
      </c>
      <c r="K1325" s="29">
        <v>4047287629</v>
      </c>
      <c r="L1325" s="30"/>
      <c r="M1325" s="28"/>
      <c r="N1325" s="28"/>
      <c r="O1325" s="29"/>
      <c r="P1325" s="31"/>
      <c r="Q1325" s="28"/>
      <c r="R1325" s="28"/>
      <c r="S1325" s="28"/>
      <c r="T1325" s="28"/>
      <c r="U1325" s="29"/>
      <c r="V1325" s="32"/>
      <c r="W1325" s="33"/>
    </row>
    <row r="1326" spans="2:23" x14ac:dyDescent="0.25">
      <c r="B1326" s="25"/>
      <c r="C1326" s="80">
        <v>1598716110</v>
      </c>
      <c r="D1326" s="83" t="s">
        <v>3805</v>
      </c>
      <c r="E1326" s="82">
        <v>4</v>
      </c>
      <c r="F1326" s="28"/>
      <c r="G1326" s="28"/>
      <c r="H1326" s="28"/>
      <c r="I1326" s="28" t="s">
        <v>1704</v>
      </c>
      <c r="J1326" s="27" t="s">
        <v>3806</v>
      </c>
      <c r="K1326" s="29">
        <v>4078961726</v>
      </c>
      <c r="L1326" s="30"/>
      <c r="M1326" s="28"/>
      <c r="N1326" s="28"/>
      <c r="O1326" s="29"/>
      <c r="P1326" s="31"/>
      <c r="Q1326" s="28"/>
      <c r="R1326" s="28"/>
      <c r="S1326" s="28"/>
      <c r="T1326" s="28"/>
      <c r="U1326" s="29"/>
      <c r="V1326" s="32"/>
      <c r="W1326" s="33"/>
    </row>
    <row r="1327" spans="2:23" x14ac:dyDescent="0.25">
      <c r="B1327" s="25"/>
      <c r="C1327" s="80">
        <v>1437235405</v>
      </c>
      <c r="D1327" s="83" t="s">
        <v>3807</v>
      </c>
      <c r="E1327" s="82">
        <v>3</v>
      </c>
      <c r="F1327" s="28"/>
      <c r="G1327" s="28"/>
      <c r="H1327" s="28"/>
      <c r="I1327" s="28" t="s">
        <v>1716</v>
      </c>
      <c r="J1327" s="27" t="s">
        <v>3808</v>
      </c>
      <c r="K1327" s="29">
        <v>7275210994</v>
      </c>
      <c r="L1327" s="30"/>
      <c r="M1327" s="28"/>
      <c r="N1327" s="28"/>
      <c r="O1327" s="29"/>
      <c r="P1327" s="31"/>
      <c r="Q1327" s="28"/>
      <c r="R1327" s="28"/>
      <c r="S1327" s="28"/>
      <c r="T1327" s="28"/>
      <c r="U1327" s="29"/>
      <c r="V1327" s="32"/>
      <c r="W1327" s="33"/>
    </row>
    <row r="1328" spans="2:23" x14ac:dyDescent="0.25">
      <c r="B1328" s="25"/>
      <c r="C1328" s="80">
        <v>1215115811</v>
      </c>
      <c r="D1328" s="83" t="s">
        <v>3809</v>
      </c>
      <c r="E1328" s="82">
        <v>6</v>
      </c>
      <c r="F1328" s="28"/>
      <c r="G1328" s="28"/>
      <c r="H1328" s="28"/>
      <c r="I1328" s="28" t="s">
        <v>1719</v>
      </c>
      <c r="J1328" s="27" t="s">
        <v>3810</v>
      </c>
      <c r="K1328" s="29">
        <v>4074125936</v>
      </c>
      <c r="L1328" s="30"/>
      <c r="M1328" s="28"/>
      <c r="N1328" s="28"/>
      <c r="O1328" s="29"/>
      <c r="P1328" s="31"/>
      <c r="Q1328" s="28"/>
      <c r="R1328" s="28"/>
      <c r="S1328" s="28"/>
      <c r="T1328" s="28"/>
      <c r="U1328" s="29"/>
      <c r="V1328" s="32"/>
      <c r="W1328" s="33"/>
    </row>
    <row r="1329" spans="2:23" x14ac:dyDescent="0.25">
      <c r="B1329" s="25"/>
      <c r="C1329" s="80">
        <v>1922210582</v>
      </c>
      <c r="D1329" s="83" t="s">
        <v>3811</v>
      </c>
      <c r="E1329" s="82">
        <v>3</v>
      </c>
      <c r="F1329" s="28"/>
      <c r="G1329" s="28"/>
      <c r="H1329" s="28"/>
      <c r="I1329" s="28" t="s">
        <v>1704</v>
      </c>
      <c r="J1329" s="27" t="s">
        <v>3812</v>
      </c>
      <c r="K1329" s="29">
        <v>7275441600</v>
      </c>
      <c r="L1329" s="30"/>
      <c r="M1329" s="28"/>
      <c r="N1329" s="28"/>
      <c r="O1329" s="29"/>
      <c r="P1329" s="31"/>
      <c r="Q1329" s="28"/>
      <c r="R1329" s="28"/>
      <c r="S1329" s="28"/>
      <c r="T1329" s="28"/>
      <c r="U1329" s="29"/>
      <c r="V1329" s="32"/>
      <c r="W1329" s="33"/>
    </row>
    <row r="1330" spans="2:23" x14ac:dyDescent="0.25">
      <c r="B1330" s="25"/>
      <c r="C1330" s="80">
        <v>1487827960</v>
      </c>
      <c r="D1330" s="83" t="s">
        <v>3813</v>
      </c>
      <c r="E1330" s="82">
        <v>5</v>
      </c>
      <c r="F1330" s="28"/>
      <c r="G1330" s="28"/>
      <c r="H1330" s="28"/>
      <c r="I1330" s="28" t="s">
        <v>1716</v>
      </c>
      <c r="J1330" s="27" t="s">
        <v>3814</v>
      </c>
      <c r="K1330" s="29">
        <v>3522739500</v>
      </c>
      <c r="L1330" s="30"/>
      <c r="M1330" s="28"/>
      <c r="N1330" s="28"/>
      <c r="O1330" s="29"/>
      <c r="P1330" s="31"/>
      <c r="Q1330" s="28"/>
      <c r="R1330" s="28"/>
      <c r="S1330" s="28"/>
      <c r="T1330" s="28"/>
      <c r="U1330" s="29"/>
      <c r="V1330" s="32"/>
      <c r="W1330" s="33"/>
    </row>
    <row r="1331" spans="2:23" x14ac:dyDescent="0.25">
      <c r="B1331" s="25"/>
      <c r="C1331" s="80">
        <v>1760453286</v>
      </c>
      <c r="D1331" s="83" t="s">
        <v>3815</v>
      </c>
      <c r="E1331" s="82">
        <v>4</v>
      </c>
      <c r="F1331" s="28"/>
      <c r="G1331" s="28"/>
      <c r="H1331" s="28"/>
      <c r="I1331" s="28" t="s">
        <v>1704</v>
      </c>
      <c r="J1331" s="27" t="s">
        <v>3816</v>
      </c>
      <c r="K1331" s="29">
        <v>3527531612</v>
      </c>
      <c r="L1331" s="30"/>
      <c r="M1331" s="28"/>
      <c r="N1331" s="28"/>
      <c r="O1331" s="29"/>
      <c r="P1331" s="31"/>
      <c r="Q1331" s="28"/>
      <c r="R1331" s="28"/>
      <c r="S1331" s="28"/>
      <c r="T1331" s="28"/>
      <c r="U1331" s="29"/>
      <c r="V1331" s="32"/>
      <c r="W1331" s="33"/>
    </row>
    <row r="1332" spans="2:23" x14ac:dyDescent="0.25">
      <c r="B1332" s="25"/>
      <c r="C1332" s="80">
        <v>1073719688</v>
      </c>
      <c r="D1332" s="83" t="s">
        <v>3817</v>
      </c>
      <c r="E1332" s="82">
        <v>3</v>
      </c>
      <c r="F1332" s="28"/>
      <c r="G1332" s="28"/>
      <c r="H1332" s="28"/>
      <c r="I1332" s="28" t="s">
        <v>1704</v>
      </c>
      <c r="J1332" s="27" t="s">
        <v>3818</v>
      </c>
      <c r="K1332" s="29">
        <v>9043987205</v>
      </c>
      <c r="L1332" s="30"/>
      <c r="M1332" s="28"/>
      <c r="N1332" s="28"/>
      <c r="O1332" s="29"/>
      <c r="P1332" s="31"/>
      <c r="Q1332" s="28"/>
      <c r="R1332" s="28"/>
      <c r="S1332" s="28"/>
      <c r="T1332" s="28"/>
      <c r="U1332" s="29"/>
      <c r="V1332" s="32"/>
      <c r="W1332" s="33"/>
    </row>
    <row r="1333" spans="2:23" x14ac:dyDescent="0.25">
      <c r="B1333" s="25"/>
      <c r="C1333" s="80">
        <v>1336162916</v>
      </c>
      <c r="D1333" s="83" t="s">
        <v>3819</v>
      </c>
      <c r="E1333" s="82">
        <v>3</v>
      </c>
      <c r="F1333" s="28"/>
      <c r="G1333" s="28"/>
      <c r="H1333" s="28"/>
      <c r="I1333" s="28" t="s">
        <v>1704</v>
      </c>
      <c r="J1333" s="27" t="s">
        <v>3820</v>
      </c>
      <c r="K1333" s="29">
        <v>8139208883</v>
      </c>
      <c r="L1333" s="30"/>
      <c r="M1333" s="28"/>
      <c r="N1333" s="28"/>
      <c r="O1333" s="29"/>
      <c r="P1333" s="31"/>
      <c r="Q1333" s="28"/>
      <c r="R1333" s="28"/>
      <c r="S1333" s="28"/>
      <c r="T1333" s="28"/>
      <c r="U1333" s="29"/>
      <c r="V1333" s="32"/>
      <c r="W1333" s="33"/>
    </row>
    <row r="1334" spans="2:23" x14ac:dyDescent="0.25">
      <c r="B1334" s="25"/>
      <c r="C1334" s="80">
        <v>1194806489</v>
      </c>
      <c r="D1334" s="83" t="s">
        <v>3821</v>
      </c>
      <c r="E1334" s="82">
        <v>3</v>
      </c>
      <c r="F1334" s="28"/>
      <c r="G1334" s="28"/>
      <c r="H1334" s="28"/>
      <c r="I1334" s="28" t="s">
        <v>1704</v>
      </c>
      <c r="J1334" s="27" t="s">
        <v>3822</v>
      </c>
      <c r="K1334" s="29">
        <v>9043983262</v>
      </c>
      <c r="L1334" s="30"/>
      <c r="M1334" s="28"/>
      <c r="N1334" s="28"/>
      <c r="O1334" s="29"/>
      <c r="P1334" s="31"/>
      <c r="Q1334" s="28"/>
      <c r="R1334" s="28"/>
      <c r="S1334" s="28"/>
      <c r="T1334" s="28"/>
      <c r="U1334" s="29"/>
      <c r="V1334" s="32"/>
      <c r="W1334" s="33"/>
    </row>
    <row r="1335" spans="2:23" x14ac:dyDescent="0.25">
      <c r="B1335" s="25"/>
      <c r="C1335" s="80">
        <v>1902908122</v>
      </c>
      <c r="D1335" s="83" t="s">
        <v>3823</v>
      </c>
      <c r="E1335" s="82">
        <v>2</v>
      </c>
      <c r="F1335" s="28"/>
      <c r="G1335" s="28"/>
      <c r="H1335" s="28"/>
      <c r="I1335" s="28" t="s">
        <v>1716</v>
      </c>
      <c r="J1335" s="27" t="s">
        <v>3824</v>
      </c>
      <c r="K1335" s="29">
        <v>4078912967</v>
      </c>
      <c r="L1335" s="30"/>
      <c r="M1335" s="28"/>
      <c r="N1335" s="28"/>
      <c r="O1335" s="29"/>
      <c r="P1335" s="31"/>
      <c r="Q1335" s="28"/>
      <c r="R1335" s="28"/>
      <c r="S1335" s="28"/>
      <c r="T1335" s="28"/>
      <c r="U1335" s="29"/>
      <c r="V1335" s="32"/>
      <c r="W1335" s="33"/>
    </row>
    <row r="1336" spans="2:23" x14ac:dyDescent="0.25">
      <c r="B1336" s="25"/>
      <c r="C1336" s="80">
        <v>1609982263</v>
      </c>
      <c r="D1336" s="83" t="s">
        <v>3825</v>
      </c>
      <c r="E1336" s="82">
        <v>3</v>
      </c>
      <c r="F1336" s="28"/>
      <c r="G1336" s="28"/>
      <c r="H1336" s="28"/>
      <c r="I1336" s="28" t="s">
        <v>1704</v>
      </c>
      <c r="J1336" s="27" t="s">
        <v>3826</v>
      </c>
      <c r="K1336" s="29">
        <v>7137909080</v>
      </c>
      <c r="L1336" s="30"/>
      <c r="M1336" s="28"/>
      <c r="N1336" s="28"/>
      <c r="O1336" s="29"/>
      <c r="P1336" s="31"/>
      <c r="Q1336" s="28"/>
      <c r="R1336" s="28"/>
      <c r="S1336" s="28"/>
      <c r="T1336" s="28"/>
      <c r="U1336" s="29"/>
      <c r="V1336" s="32"/>
      <c r="W1336" s="33"/>
    </row>
    <row r="1337" spans="2:23" x14ac:dyDescent="0.25">
      <c r="B1337" s="25"/>
      <c r="C1337" s="80">
        <v>1043379738</v>
      </c>
      <c r="D1337" s="83" t="s">
        <v>3827</v>
      </c>
      <c r="E1337" s="82">
        <v>4</v>
      </c>
      <c r="F1337" s="28"/>
      <c r="G1337" s="28"/>
      <c r="H1337" s="28"/>
      <c r="I1337" s="28" t="s">
        <v>1704</v>
      </c>
      <c r="J1337" s="27" t="s">
        <v>3828</v>
      </c>
      <c r="K1337" s="29">
        <v>9044060633</v>
      </c>
      <c r="L1337" s="30"/>
      <c r="M1337" s="28"/>
      <c r="N1337" s="28"/>
      <c r="O1337" s="29"/>
      <c r="P1337" s="31"/>
      <c r="Q1337" s="28"/>
      <c r="R1337" s="28"/>
      <c r="S1337" s="28"/>
      <c r="T1337" s="28"/>
      <c r="U1337" s="29"/>
      <c r="V1337" s="32"/>
      <c r="W1337" s="33"/>
    </row>
    <row r="1338" spans="2:23" x14ac:dyDescent="0.25">
      <c r="B1338" s="25"/>
      <c r="C1338" s="80">
        <v>1194990499</v>
      </c>
      <c r="D1338" s="83" t="s">
        <v>3829</v>
      </c>
      <c r="E1338" s="82">
        <v>5</v>
      </c>
      <c r="F1338" s="28"/>
      <c r="G1338" s="28"/>
      <c r="H1338" s="28"/>
      <c r="I1338" s="28" t="s">
        <v>1737</v>
      </c>
      <c r="J1338" s="27" t="s">
        <v>3830</v>
      </c>
      <c r="K1338" s="29">
        <v>8138447000</v>
      </c>
      <c r="L1338" s="30"/>
      <c r="M1338" s="28"/>
      <c r="N1338" s="28"/>
      <c r="O1338" s="29"/>
      <c r="P1338" s="31"/>
      <c r="Q1338" s="28"/>
      <c r="R1338" s="28"/>
      <c r="S1338" s="28"/>
      <c r="T1338" s="28"/>
      <c r="U1338" s="29"/>
      <c r="V1338" s="32"/>
      <c r="W1338" s="33"/>
    </row>
    <row r="1339" spans="2:23" x14ac:dyDescent="0.25">
      <c r="B1339" s="25"/>
      <c r="C1339" s="80">
        <v>1366758187</v>
      </c>
      <c r="D1339" s="83" t="s">
        <v>3831</v>
      </c>
      <c r="E1339" s="82">
        <v>5</v>
      </c>
      <c r="F1339" s="28"/>
      <c r="G1339" s="28"/>
      <c r="H1339" s="28"/>
      <c r="I1339" s="28" t="s">
        <v>1737</v>
      </c>
      <c r="J1339" s="27" t="s">
        <v>3832</v>
      </c>
      <c r="K1339" s="29">
        <v>2157075067</v>
      </c>
      <c r="L1339" s="30"/>
      <c r="M1339" s="28"/>
      <c r="N1339" s="28"/>
      <c r="O1339" s="29"/>
      <c r="P1339" s="31"/>
      <c r="Q1339" s="28"/>
      <c r="R1339" s="28"/>
      <c r="S1339" s="28"/>
      <c r="T1339" s="28"/>
      <c r="U1339" s="29"/>
      <c r="V1339" s="32"/>
      <c r="W1339" s="33"/>
    </row>
    <row r="1340" spans="2:23" x14ac:dyDescent="0.25">
      <c r="B1340" s="25"/>
      <c r="C1340" s="80">
        <v>1467641423</v>
      </c>
      <c r="D1340" s="83" t="s">
        <v>3833</v>
      </c>
      <c r="E1340" s="82">
        <v>3</v>
      </c>
      <c r="F1340" s="28"/>
      <c r="G1340" s="28"/>
      <c r="H1340" s="28"/>
      <c r="I1340" s="28" t="s">
        <v>1704</v>
      </c>
      <c r="J1340" s="27" t="s">
        <v>3834</v>
      </c>
      <c r="K1340" s="29">
        <v>4078961726</v>
      </c>
      <c r="L1340" s="30"/>
      <c r="M1340" s="28"/>
      <c r="N1340" s="28"/>
      <c r="O1340" s="29"/>
      <c r="P1340" s="31"/>
      <c r="Q1340" s="28"/>
      <c r="R1340" s="28"/>
      <c r="S1340" s="28"/>
      <c r="T1340" s="28"/>
      <c r="U1340" s="29"/>
      <c r="V1340" s="32"/>
      <c r="W1340" s="33"/>
    </row>
    <row r="1341" spans="2:23" x14ac:dyDescent="0.25">
      <c r="B1341" s="25"/>
      <c r="C1341" s="80">
        <v>1508008772</v>
      </c>
      <c r="D1341" s="83" t="s">
        <v>3835</v>
      </c>
      <c r="E1341" s="82">
        <v>4</v>
      </c>
      <c r="F1341" s="28"/>
      <c r="G1341" s="28"/>
      <c r="H1341" s="28"/>
      <c r="I1341" s="28" t="s">
        <v>1704</v>
      </c>
      <c r="J1341" s="27" t="s">
        <v>69</v>
      </c>
      <c r="K1341" s="29">
        <v>7276310915</v>
      </c>
      <c r="L1341" s="30"/>
      <c r="M1341" s="28"/>
      <c r="N1341" s="28"/>
      <c r="O1341" s="29"/>
      <c r="P1341" s="31"/>
      <c r="Q1341" s="28"/>
      <c r="R1341" s="28"/>
      <c r="S1341" s="28"/>
      <c r="T1341" s="28"/>
      <c r="U1341" s="29"/>
      <c r="V1341" s="32"/>
      <c r="W1341" s="33"/>
    </row>
    <row r="1342" spans="2:23" x14ac:dyDescent="0.25">
      <c r="B1342" s="25"/>
      <c r="C1342" s="80">
        <v>1932354982</v>
      </c>
      <c r="D1342" s="83" t="s">
        <v>3836</v>
      </c>
      <c r="E1342" s="82">
        <v>7</v>
      </c>
      <c r="F1342" s="28"/>
      <c r="G1342" s="28"/>
      <c r="H1342" s="28"/>
      <c r="I1342" s="28" t="s">
        <v>1707</v>
      </c>
      <c r="J1342" s="27" t="s">
        <v>3837</v>
      </c>
      <c r="K1342" s="29">
        <v>4078955441</v>
      </c>
      <c r="L1342" s="30"/>
      <c r="M1342" s="28"/>
      <c r="N1342" s="28"/>
      <c r="O1342" s="29"/>
      <c r="P1342" s="31"/>
      <c r="Q1342" s="28"/>
      <c r="R1342" s="28"/>
      <c r="S1342" s="28"/>
      <c r="T1342" s="28"/>
      <c r="U1342" s="29"/>
      <c r="V1342" s="32"/>
      <c r="W1342" s="33"/>
    </row>
    <row r="1343" spans="2:23" x14ac:dyDescent="0.25">
      <c r="B1343" s="25"/>
      <c r="C1343" s="80">
        <v>1750575395</v>
      </c>
      <c r="D1343" s="83" t="s">
        <v>3838</v>
      </c>
      <c r="E1343" s="82">
        <v>3</v>
      </c>
      <c r="F1343" s="28"/>
      <c r="G1343" s="28"/>
      <c r="H1343" s="28"/>
      <c r="I1343" s="28" t="s">
        <v>1704</v>
      </c>
      <c r="J1343" s="27" t="s">
        <v>3839</v>
      </c>
      <c r="K1343" s="29">
        <v>4076444014</v>
      </c>
      <c r="L1343" s="30"/>
      <c r="M1343" s="28"/>
      <c r="N1343" s="28"/>
      <c r="O1343" s="29"/>
      <c r="P1343" s="31"/>
      <c r="Q1343" s="28"/>
      <c r="R1343" s="28"/>
      <c r="S1343" s="28"/>
      <c r="T1343" s="28"/>
      <c r="U1343" s="29"/>
      <c r="V1343" s="32"/>
      <c r="W1343" s="33"/>
    </row>
    <row r="1344" spans="2:23" x14ac:dyDescent="0.25">
      <c r="B1344" s="25"/>
      <c r="C1344" s="80">
        <v>1114906195</v>
      </c>
      <c r="D1344" s="83" t="s">
        <v>3840</v>
      </c>
      <c r="E1344" s="82">
        <v>3</v>
      </c>
      <c r="F1344" s="28"/>
      <c r="G1344" s="28"/>
      <c r="H1344" s="28"/>
      <c r="I1344" s="28" t="s">
        <v>1704</v>
      </c>
      <c r="J1344" s="27" t="s">
        <v>3841</v>
      </c>
      <c r="K1344" s="29">
        <v>9048299557</v>
      </c>
      <c r="L1344" s="30"/>
      <c r="M1344" s="28"/>
      <c r="N1344" s="28"/>
      <c r="O1344" s="29"/>
      <c r="P1344" s="31"/>
      <c r="Q1344" s="28"/>
      <c r="R1344" s="28"/>
      <c r="S1344" s="28"/>
      <c r="T1344" s="28"/>
      <c r="U1344" s="29"/>
      <c r="V1344" s="32"/>
      <c r="W1344" s="33"/>
    </row>
    <row r="1345" spans="2:23" x14ac:dyDescent="0.25">
      <c r="B1345" s="25"/>
      <c r="C1345" s="80">
        <v>1427215557</v>
      </c>
      <c r="D1345" s="83" t="s">
        <v>3842</v>
      </c>
      <c r="E1345" s="82">
        <v>6</v>
      </c>
      <c r="F1345" s="28"/>
      <c r="G1345" s="28"/>
      <c r="H1345" s="28"/>
      <c r="I1345" s="28" t="s">
        <v>1734</v>
      </c>
      <c r="J1345" s="27" t="s">
        <v>3843</v>
      </c>
      <c r="K1345" s="29">
        <v>4078305577</v>
      </c>
      <c r="L1345" s="30"/>
      <c r="M1345" s="28"/>
      <c r="N1345" s="28"/>
      <c r="O1345" s="29"/>
      <c r="P1345" s="31"/>
      <c r="Q1345" s="28"/>
      <c r="R1345" s="28"/>
      <c r="S1345" s="28"/>
      <c r="T1345" s="28"/>
      <c r="U1345" s="29"/>
      <c r="V1345" s="32"/>
      <c r="W1345" s="33"/>
    </row>
    <row r="1346" spans="2:23" x14ac:dyDescent="0.25">
      <c r="B1346" s="25"/>
      <c r="C1346" s="80">
        <v>1508975343</v>
      </c>
      <c r="D1346" s="83" t="s">
        <v>3844</v>
      </c>
      <c r="E1346" s="82">
        <v>2</v>
      </c>
      <c r="F1346" s="28"/>
      <c r="G1346" s="28"/>
      <c r="H1346" s="28"/>
      <c r="I1346" s="28" t="s">
        <v>1704</v>
      </c>
      <c r="J1346" s="27" t="s">
        <v>3845</v>
      </c>
      <c r="K1346" s="29">
        <v>7278217111</v>
      </c>
      <c r="L1346" s="30"/>
      <c r="M1346" s="28"/>
      <c r="N1346" s="28"/>
      <c r="O1346" s="29"/>
      <c r="P1346" s="31"/>
      <c r="Q1346" s="28"/>
      <c r="R1346" s="28"/>
      <c r="S1346" s="28"/>
      <c r="T1346" s="28"/>
      <c r="U1346" s="29"/>
      <c r="V1346" s="32"/>
      <c r="W1346" s="33"/>
    </row>
    <row r="1347" spans="2:23" x14ac:dyDescent="0.25">
      <c r="B1347" s="25"/>
      <c r="C1347" s="80">
        <v>1245280395</v>
      </c>
      <c r="D1347" s="83" t="s">
        <v>3846</v>
      </c>
      <c r="E1347" s="82">
        <v>1</v>
      </c>
      <c r="F1347" s="28"/>
      <c r="G1347" s="28"/>
      <c r="H1347" s="28"/>
      <c r="I1347" s="28" t="s">
        <v>1704</v>
      </c>
      <c r="J1347" s="27" t="s">
        <v>69</v>
      </c>
      <c r="K1347" s="29">
        <v>7276310915</v>
      </c>
      <c r="L1347" s="30"/>
      <c r="M1347" s="28"/>
      <c r="N1347" s="28"/>
      <c r="O1347" s="29"/>
      <c r="P1347" s="31"/>
      <c r="Q1347" s="28"/>
      <c r="R1347" s="28"/>
      <c r="S1347" s="28"/>
      <c r="T1347" s="28"/>
      <c r="U1347" s="29"/>
      <c r="V1347" s="32"/>
      <c r="W1347" s="33"/>
    </row>
    <row r="1348" spans="2:23" x14ac:dyDescent="0.25">
      <c r="B1348" s="25"/>
      <c r="C1348" s="80">
        <v>1174610018</v>
      </c>
      <c r="D1348" s="83" t="s">
        <v>3847</v>
      </c>
      <c r="E1348" s="82">
        <v>5</v>
      </c>
      <c r="F1348" s="28"/>
      <c r="G1348" s="28"/>
      <c r="H1348" s="28"/>
      <c r="I1348" s="28" t="s">
        <v>1704</v>
      </c>
      <c r="J1348" s="27" t="s">
        <v>3848</v>
      </c>
      <c r="K1348" s="29">
        <v>4792422888</v>
      </c>
      <c r="L1348" s="30"/>
      <c r="M1348" s="28"/>
      <c r="N1348" s="28"/>
      <c r="O1348" s="29"/>
      <c r="P1348" s="31"/>
      <c r="Q1348" s="28"/>
      <c r="R1348" s="28"/>
      <c r="S1348" s="28"/>
      <c r="T1348" s="28"/>
      <c r="U1348" s="29"/>
      <c r="V1348" s="32"/>
      <c r="W1348" s="33"/>
    </row>
    <row r="1349" spans="2:23" x14ac:dyDescent="0.25">
      <c r="B1349" s="25"/>
      <c r="C1349" s="80">
        <v>1346371085</v>
      </c>
      <c r="D1349" s="83" t="s">
        <v>3849</v>
      </c>
      <c r="E1349" s="82">
        <v>4</v>
      </c>
      <c r="F1349" s="28"/>
      <c r="G1349" s="28"/>
      <c r="H1349" s="28"/>
      <c r="I1349" s="28" t="s">
        <v>1704</v>
      </c>
      <c r="J1349" s="27" t="s">
        <v>3850</v>
      </c>
      <c r="K1349" s="29">
        <v>7273157496</v>
      </c>
      <c r="L1349" s="30"/>
      <c r="M1349" s="28"/>
      <c r="N1349" s="28"/>
      <c r="O1349" s="29"/>
      <c r="P1349" s="31"/>
      <c r="Q1349" s="28"/>
      <c r="R1349" s="28"/>
      <c r="S1349" s="28"/>
      <c r="T1349" s="28"/>
      <c r="U1349" s="29"/>
      <c r="V1349" s="32"/>
      <c r="W1349" s="33"/>
    </row>
    <row r="1350" spans="2:23" x14ac:dyDescent="0.25">
      <c r="B1350" s="25"/>
      <c r="C1350" s="80">
        <v>1770729816</v>
      </c>
      <c r="D1350" s="83" t="s">
        <v>3851</v>
      </c>
      <c r="E1350" s="82">
        <v>0</v>
      </c>
      <c r="F1350" s="28"/>
      <c r="G1350" s="28"/>
      <c r="H1350" s="28"/>
      <c r="I1350" s="28" t="s">
        <v>1704</v>
      </c>
      <c r="J1350" s="27" t="s">
        <v>3852</v>
      </c>
      <c r="K1350" s="29">
        <v>9048299557</v>
      </c>
      <c r="L1350" s="30"/>
      <c r="M1350" s="28"/>
      <c r="N1350" s="28"/>
      <c r="O1350" s="29"/>
      <c r="P1350" s="31"/>
      <c r="Q1350" s="28"/>
      <c r="R1350" s="28"/>
      <c r="S1350" s="28"/>
      <c r="T1350" s="28"/>
      <c r="U1350" s="29"/>
      <c r="V1350" s="32"/>
      <c r="W1350" s="33"/>
    </row>
    <row r="1351" spans="2:23" x14ac:dyDescent="0.25">
      <c r="B1351" s="25"/>
      <c r="C1351" s="80">
        <v>1942612148</v>
      </c>
      <c r="D1351" s="83" t="s">
        <v>3853</v>
      </c>
      <c r="E1351" s="82">
        <v>2</v>
      </c>
      <c r="F1351" s="28"/>
      <c r="G1351" s="28"/>
      <c r="H1351" s="28"/>
      <c r="I1351" s="28" t="s">
        <v>1707</v>
      </c>
      <c r="J1351" s="27" t="s">
        <v>69</v>
      </c>
      <c r="K1351" s="29">
        <v>7273157496</v>
      </c>
      <c r="L1351" s="30"/>
      <c r="M1351" s="28"/>
      <c r="N1351" s="28"/>
      <c r="O1351" s="29"/>
      <c r="P1351" s="31"/>
      <c r="Q1351" s="28"/>
      <c r="R1351" s="28"/>
      <c r="S1351" s="28"/>
      <c r="T1351" s="28"/>
      <c r="U1351" s="29"/>
      <c r="V1351" s="32"/>
      <c r="W1351" s="33"/>
    </row>
    <row r="1352" spans="2:23" x14ac:dyDescent="0.25">
      <c r="B1352" s="25"/>
      <c r="C1352" s="80">
        <v>1083009328</v>
      </c>
      <c r="D1352" s="83" t="s">
        <v>3854</v>
      </c>
      <c r="E1352" s="82">
        <v>1</v>
      </c>
      <c r="F1352" s="28"/>
      <c r="G1352" s="28"/>
      <c r="H1352" s="28"/>
      <c r="I1352" s="28" t="s">
        <v>1716</v>
      </c>
      <c r="J1352" s="27" t="s">
        <v>3855</v>
      </c>
      <c r="K1352" s="29">
        <v>4078961726</v>
      </c>
      <c r="L1352" s="30"/>
      <c r="M1352" s="28"/>
      <c r="N1352" s="28"/>
      <c r="O1352" s="29"/>
      <c r="P1352" s="31"/>
      <c r="Q1352" s="28"/>
      <c r="R1352" s="28"/>
      <c r="S1352" s="28"/>
      <c r="T1352" s="28"/>
      <c r="U1352" s="29"/>
      <c r="V1352" s="32"/>
      <c r="W1352" s="33"/>
    </row>
    <row r="1353" spans="2:23" x14ac:dyDescent="0.25">
      <c r="B1353" s="25"/>
      <c r="C1353" s="80">
        <v>1043209695</v>
      </c>
      <c r="D1353" s="83" t="s">
        <v>3856</v>
      </c>
      <c r="E1353" s="82">
        <v>4</v>
      </c>
      <c r="F1353" s="28"/>
      <c r="G1353" s="28"/>
      <c r="H1353" s="28"/>
      <c r="I1353" s="28" t="s">
        <v>1704</v>
      </c>
      <c r="J1353" s="27" t="s">
        <v>3857</v>
      </c>
      <c r="K1353" s="29">
        <v>4072778665</v>
      </c>
      <c r="L1353" s="30"/>
      <c r="M1353" s="28"/>
      <c r="N1353" s="28"/>
      <c r="O1353" s="29"/>
      <c r="P1353" s="31"/>
      <c r="Q1353" s="28"/>
      <c r="R1353" s="28"/>
      <c r="S1353" s="28"/>
      <c r="T1353" s="28"/>
      <c r="U1353" s="29"/>
      <c r="V1353" s="32"/>
      <c r="W1353" s="33"/>
    </row>
    <row r="1354" spans="2:23" x14ac:dyDescent="0.25">
      <c r="B1354" s="25"/>
      <c r="C1354" s="80">
        <v>1578907184</v>
      </c>
      <c r="D1354" s="83" t="s">
        <v>3858</v>
      </c>
      <c r="E1354" s="82">
        <v>4</v>
      </c>
      <c r="F1354" s="28"/>
      <c r="G1354" s="28"/>
      <c r="H1354" s="28"/>
      <c r="I1354" s="28" t="s">
        <v>1704</v>
      </c>
      <c r="J1354" s="27" t="s">
        <v>3859</v>
      </c>
      <c r="K1354" s="29">
        <v>7274473100</v>
      </c>
      <c r="L1354" s="30"/>
      <c r="M1354" s="28"/>
      <c r="N1354" s="28"/>
      <c r="O1354" s="29"/>
      <c r="P1354" s="31"/>
      <c r="Q1354" s="28"/>
      <c r="R1354" s="28"/>
      <c r="S1354" s="28"/>
      <c r="T1354" s="28"/>
      <c r="U1354" s="29"/>
      <c r="V1354" s="32"/>
      <c r="W1354" s="33"/>
    </row>
    <row r="1355" spans="2:23" x14ac:dyDescent="0.25">
      <c r="B1355" s="25"/>
      <c r="C1355" s="80">
        <v>1790846988</v>
      </c>
      <c r="D1355" s="83" t="s">
        <v>2268</v>
      </c>
      <c r="E1355" s="82">
        <v>4</v>
      </c>
      <c r="F1355" s="28"/>
      <c r="G1355" s="28"/>
      <c r="H1355" s="28"/>
      <c r="I1355" s="28" t="s">
        <v>1704</v>
      </c>
      <c r="J1355" s="27" t="s">
        <v>3860</v>
      </c>
      <c r="K1355" s="29">
        <v>9045133998</v>
      </c>
      <c r="L1355" s="30"/>
      <c r="M1355" s="28"/>
      <c r="N1355" s="28"/>
      <c r="O1355" s="29"/>
      <c r="P1355" s="31"/>
      <c r="Q1355" s="28"/>
      <c r="R1355" s="28"/>
      <c r="S1355" s="28"/>
      <c r="T1355" s="28"/>
      <c r="U1355" s="29"/>
      <c r="V1355" s="32"/>
      <c r="W1355" s="33"/>
    </row>
    <row r="1356" spans="2:23" x14ac:dyDescent="0.25">
      <c r="B1356" s="25"/>
      <c r="C1356" s="80">
        <v>1942628235</v>
      </c>
      <c r="D1356" s="83" t="s">
        <v>3861</v>
      </c>
      <c r="E1356" s="82">
        <v>3</v>
      </c>
      <c r="F1356" s="28"/>
      <c r="G1356" s="28"/>
      <c r="H1356" s="28"/>
      <c r="I1356" s="28" t="s">
        <v>1719</v>
      </c>
      <c r="J1356" s="27" t="s">
        <v>3862</v>
      </c>
      <c r="K1356" s="29">
        <v>8506441855</v>
      </c>
      <c r="L1356" s="30"/>
      <c r="M1356" s="28"/>
      <c r="N1356" s="28"/>
      <c r="O1356" s="29"/>
      <c r="P1356" s="31"/>
      <c r="Q1356" s="28"/>
      <c r="R1356" s="28"/>
      <c r="S1356" s="28"/>
      <c r="T1356" s="28"/>
      <c r="U1356" s="29"/>
      <c r="V1356" s="32"/>
      <c r="W1356" s="33"/>
    </row>
    <row r="1357" spans="2:23" x14ac:dyDescent="0.25">
      <c r="B1357" s="25"/>
      <c r="C1357" s="80">
        <v>1376945188</v>
      </c>
      <c r="D1357" s="83" t="s">
        <v>3863</v>
      </c>
      <c r="E1357" s="82">
        <v>3</v>
      </c>
      <c r="F1357" s="28"/>
      <c r="G1357" s="28"/>
      <c r="H1357" s="28"/>
      <c r="I1357" s="28" t="s">
        <v>1769</v>
      </c>
      <c r="J1357" s="27" t="s">
        <v>3864</v>
      </c>
      <c r="K1357" s="29">
        <v>9043987205</v>
      </c>
      <c r="L1357" s="30"/>
      <c r="M1357" s="28"/>
      <c r="N1357" s="28"/>
      <c r="O1357" s="29"/>
      <c r="P1357" s="31"/>
      <c r="Q1357" s="28"/>
      <c r="R1357" s="28"/>
      <c r="S1357" s="28"/>
      <c r="T1357" s="28"/>
      <c r="U1357" s="29"/>
      <c r="V1357" s="32"/>
      <c r="W1357" s="33"/>
    </row>
    <row r="1358" spans="2:23" x14ac:dyDescent="0.25">
      <c r="B1358" s="25"/>
      <c r="C1358" s="80">
        <v>1912314030</v>
      </c>
      <c r="D1358" s="83" t="s">
        <v>3865</v>
      </c>
      <c r="E1358" s="82">
        <v>6</v>
      </c>
      <c r="F1358" s="28"/>
      <c r="G1358" s="28"/>
      <c r="H1358" s="28"/>
      <c r="I1358" s="28" t="s">
        <v>1737</v>
      </c>
      <c r="J1358" s="27" t="s">
        <v>3866</v>
      </c>
      <c r="K1358" s="29">
        <v>4073032474</v>
      </c>
      <c r="L1358" s="30"/>
      <c r="M1358" s="28"/>
      <c r="N1358" s="28"/>
      <c r="O1358" s="29"/>
      <c r="P1358" s="31"/>
      <c r="Q1358" s="28"/>
      <c r="R1358" s="28"/>
      <c r="S1358" s="28"/>
      <c r="T1358" s="28"/>
      <c r="U1358" s="29"/>
      <c r="V1358" s="32"/>
      <c r="W1358" s="33"/>
    </row>
    <row r="1359" spans="2:23" x14ac:dyDescent="0.25">
      <c r="B1359" s="25"/>
      <c r="C1359" s="80">
        <v>1225490063</v>
      </c>
      <c r="D1359" s="83" t="s">
        <v>3867</v>
      </c>
      <c r="E1359" s="82">
        <v>5</v>
      </c>
      <c r="F1359" s="28"/>
      <c r="G1359" s="28"/>
      <c r="H1359" s="28"/>
      <c r="I1359" s="28" t="s">
        <v>1719</v>
      </c>
      <c r="J1359" s="27" t="s">
        <v>3868</v>
      </c>
      <c r="K1359" s="29">
        <v>4072739410</v>
      </c>
      <c r="L1359" s="30"/>
      <c r="M1359" s="28"/>
      <c r="N1359" s="28"/>
      <c r="O1359" s="29"/>
      <c r="P1359" s="31"/>
      <c r="Q1359" s="28"/>
      <c r="R1359" s="28"/>
      <c r="S1359" s="28"/>
      <c r="T1359" s="28"/>
      <c r="U1359" s="29"/>
      <c r="V1359" s="32"/>
      <c r="W1359" s="33"/>
    </row>
    <row r="1360" spans="2:23" x14ac:dyDescent="0.25">
      <c r="B1360" s="25"/>
      <c r="C1360" s="80">
        <v>1205282316</v>
      </c>
      <c r="D1360" s="83" t="s">
        <v>3869</v>
      </c>
      <c r="E1360" s="82">
        <v>0</v>
      </c>
      <c r="F1360" s="28"/>
      <c r="G1360" s="28"/>
      <c r="H1360" s="28"/>
      <c r="I1360" s="28" t="s">
        <v>1704</v>
      </c>
      <c r="J1360" s="27" t="s">
        <v>69</v>
      </c>
      <c r="K1360" s="29">
        <v>5615588223</v>
      </c>
      <c r="L1360" s="30"/>
      <c r="M1360" s="28"/>
      <c r="N1360" s="28"/>
      <c r="O1360" s="29"/>
      <c r="P1360" s="31"/>
      <c r="Q1360" s="28"/>
      <c r="R1360" s="28"/>
      <c r="S1360" s="28"/>
      <c r="T1360" s="28"/>
      <c r="U1360" s="29"/>
      <c r="V1360" s="32"/>
      <c r="W1360" s="33"/>
    </row>
    <row r="1361" spans="2:23" x14ac:dyDescent="0.25">
      <c r="B1361" s="25"/>
      <c r="C1361" s="80">
        <v>1124492798</v>
      </c>
      <c r="D1361" s="83" t="s">
        <v>3870</v>
      </c>
      <c r="E1361" s="82">
        <v>4</v>
      </c>
      <c r="F1361" s="28"/>
      <c r="G1361" s="28"/>
      <c r="H1361" s="28"/>
      <c r="I1361" s="28" t="s">
        <v>1716</v>
      </c>
      <c r="J1361" s="27" t="s">
        <v>69</v>
      </c>
      <c r="K1361" s="29">
        <v>2027412160</v>
      </c>
      <c r="L1361" s="30"/>
      <c r="M1361" s="28"/>
      <c r="N1361" s="28"/>
      <c r="O1361" s="29"/>
      <c r="P1361" s="31"/>
      <c r="Q1361" s="28"/>
      <c r="R1361" s="28"/>
      <c r="S1361" s="28"/>
      <c r="T1361" s="28"/>
      <c r="U1361" s="29"/>
      <c r="V1361" s="32"/>
      <c r="W1361" s="33"/>
    </row>
    <row r="1362" spans="2:23" x14ac:dyDescent="0.25">
      <c r="B1362" s="25"/>
      <c r="C1362" s="80">
        <v>1982075339</v>
      </c>
      <c r="D1362" s="83" t="s">
        <v>3871</v>
      </c>
      <c r="E1362" s="82">
        <v>1</v>
      </c>
      <c r="F1362" s="28"/>
      <c r="G1362" s="28"/>
      <c r="H1362" s="28"/>
      <c r="I1362" s="28" t="s">
        <v>1716</v>
      </c>
      <c r="J1362" s="27" t="s">
        <v>69</v>
      </c>
      <c r="K1362" s="29">
        <v>7275441600</v>
      </c>
      <c r="L1362" s="30"/>
      <c r="M1362" s="28"/>
      <c r="N1362" s="28"/>
      <c r="O1362" s="29"/>
      <c r="P1362" s="31"/>
      <c r="Q1362" s="28"/>
      <c r="R1362" s="28"/>
      <c r="S1362" s="28"/>
      <c r="T1362" s="28"/>
      <c r="U1362" s="29"/>
      <c r="V1362" s="32"/>
      <c r="W1362" s="33"/>
    </row>
    <row r="1363" spans="2:23" x14ac:dyDescent="0.25">
      <c r="B1363" s="25"/>
      <c r="C1363" s="80">
        <v>1922428499</v>
      </c>
      <c r="D1363" s="83" t="s">
        <v>3872</v>
      </c>
      <c r="E1363" s="82">
        <v>6</v>
      </c>
      <c r="F1363" s="28"/>
      <c r="G1363" s="28"/>
      <c r="H1363" s="28"/>
      <c r="I1363" s="28" t="s">
        <v>1707</v>
      </c>
      <c r="J1363" s="27" t="s">
        <v>3873</v>
      </c>
      <c r="K1363" s="29">
        <v>8139694440</v>
      </c>
      <c r="L1363" s="30"/>
      <c r="M1363" s="28"/>
      <c r="N1363" s="28"/>
      <c r="O1363" s="29"/>
      <c r="P1363" s="31"/>
      <c r="Q1363" s="28"/>
      <c r="R1363" s="28"/>
      <c r="S1363" s="28"/>
      <c r="T1363" s="28"/>
      <c r="U1363" s="29"/>
      <c r="V1363" s="32"/>
      <c r="W1363" s="33"/>
    </row>
    <row r="1364" spans="2:23" x14ac:dyDescent="0.25">
      <c r="B1364" s="25"/>
      <c r="C1364" s="80">
        <v>1629683586</v>
      </c>
      <c r="D1364" s="83" t="s">
        <v>3874</v>
      </c>
      <c r="E1364" s="82">
        <v>2</v>
      </c>
      <c r="F1364" s="28"/>
      <c r="G1364" s="28"/>
      <c r="H1364" s="28"/>
      <c r="I1364" s="28" t="s">
        <v>1716</v>
      </c>
      <c r="J1364" s="27" t="s">
        <v>3875</v>
      </c>
      <c r="K1364" s="29">
        <v>8446992273</v>
      </c>
      <c r="L1364" s="30"/>
      <c r="M1364" s="28"/>
      <c r="N1364" s="28"/>
      <c r="O1364" s="29"/>
      <c r="P1364" s="31"/>
      <c r="Q1364" s="28"/>
      <c r="R1364" s="28"/>
      <c r="S1364" s="28"/>
      <c r="T1364" s="28"/>
      <c r="U1364" s="29"/>
      <c r="V1364" s="32"/>
      <c r="W1364" s="33"/>
    </row>
    <row r="1365" spans="2:23" x14ac:dyDescent="0.25">
      <c r="B1365" s="25"/>
      <c r="C1365" s="80">
        <v>1477152346</v>
      </c>
      <c r="D1365" s="83" t="s">
        <v>3876</v>
      </c>
      <c r="E1365" s="82">
        <v>-99</v>
      </c>
      <c r="F1365" s="28"/>
      <c r="G1365" s="28"/>
      <c r="H1365" s="28"/>
      <c r="I1365" s="28" t="s">
        <v>1716</v>
      </c>
      <c r="J1365" s="27" t="s">
        <v>69</v>
      </c>
      <c r="K1365" s="29">
        <v>7278251100</v>
      </c>
      <c r="L1365" s="30"/>
      <c r="M1365" s="28"/>
      <c r="N1365" s="28"/>
      <c r="O1365" s="29"/>
      <c r="P1365" s="31"/>
      <c r="Q1365" s="28"/>
      <c r="R1365" s="28"/>
      <c r="S1365" s="28"/>
      <c r="T1365" s="28"/>
      <c r="U1365" s="29"/>
      <c r="V1365" s="32"/>
      <c r="W1365" s="33"/>
    </row>
    <row r="1366" spans="2:23" x14ac:dyDescent="0.25">
      <c r="B1366" s="25"/>
      <c r="C1366" s="80">
        <v>1093339467</v>
      </c>
      <c r="D1366" s="83" t="s">
        <v>3877</v>
      </c>
      <c r="E1366" s="82">
        <v>-99</v>
      </c>
      <c r="F1366" s="28"/>
      <c r="G1366" s="28"/>
      <c r="H1366" s="28"/>
      <c r="I1366" s="28" t="s">
        <v>1716</v>
      </c>
      <c r="J1366" s="27" t="s">
        <v>3878</v>
      </c>
      <c r="K1366" s="29">
        <v>9047770816</v>
      </c>
      <c r="L1366" s="30"/>
      <c r="M1366" s="28"/>
      <c r="N1366" s="28"/>
      <c r="O1366" s="29"/>
      <c r="P1366" s="31"/>
      <c r="Q1366" s="28"/>
      <c r="R1366" s="28"/>
      <c r="S1366" s="28"/>
      <c r="T1366" s="28"/>
      <c r="U1366" s="29"/>
      <c r="V1366" s="32"/>
      <c r="W1366" s="33"/>
    </row>
    <row r="1367" spans="2:23" x14ac:dyDescent="0.25">
      <c r="B1367" s="25"/>
      <c r="C1367" s="80">
        <v>1164053658</v>
      </c>
      <c r="D1367" s="83" t="s">
        <v>3879</v>
      </c>
      <c r="E1367" s="82">
        <v>4</v>
      </c>
      <c r="F1367" s="28"/>
      <c r="G1367" s="28"/>
      <c r="H1367" s="28"/>
      <c r="I1367" s="28" t="s">
        <v>1716</v>
      </c>
      <c r="J1367" s="27" t="s">
        <v>3880</v>
      </c>
      <c r="K1367" s="29">
        <v>3213326947</v>
      </c>
      <c r="L1367" s="30"/>
      <c r="M1367" s="28"/>
      <c r="N1367" s="28"/>
      <c r="O1367" s="29"/>
      <c r="P1367" s="31"/>
      <c r="Q1367" s="28"/>
      <c r="R1367" s="28"/>
      <c r="S1367" s="28"/>
      <c r="T1367" s="28"/>
      <c r="U1367" s="29"/>
      <c r="V1367" s="32"/>
      <c r="W1367" s="33"/>
    </row>
    <row r="1368" spans="2:23" x14ac:dyDescent="0.25">
      <c r="B1368" s="25"/>
      <c r="C1368" s="80">
        <v>1700477684</v>
      </c>
      <c r="D1368" s="83" t="s">
        <v>3881</v>
      </c>
      <c r="E1368" s="82">
        <v>3</v>
      </c>
      <c r="F1368" s="28"/>
      <c r="G1368" s="28"/>
      <c r="H1368" s="28"/>
      <c r="I1368" s="28" t="s">
        <v>1716</v>
      </c>
      <c r="J1368" s="27" t="s">
        <v>3882</v>
      </c>
      <c r="K1368" s="29">
        <v>4079444900</v>
      </c>
      <c r="L1368" s="30"/>
      <c r="M1368" s="28"/>
      <c r="N1368" s="28"/>
      <c r="O1368" s="29"/>
      <c r="P1368" s="31"/>
      <c r="Q1368" s="28"/>
      <c r="R1368" s="28"/>
      <c r="S1368" s="28"/>
      <c r="T1368" s="28"/>
      <c r="U1368" s="29"/>
      <c r="V1368" s="32"/>
      <c r="W1368" s="33"/>
    </row>
    <row r="1369" spans="2:23" x14ac:dyDescent="0.25">
      <c r="B1369" s="25"/>
      <c r="C1369" s="80">
        <v>1598377525</v>
      </c>
      <c r="D1369" s="83" t="s">
        <v>3883</v>
      </c>
      <c r="E1369" s="82">
        <v>4</v>
      </c>
      <c r="F1369" s="28"/>
      <c r="G1369" s="28"/>
      <c r="H1369" s="28"/>
      <c r="I1369" s="28" t="s">
        <v>1716</v>
      </c>
      <c r="J1369" s="27" t="s">
        <v>3884</v>
      </c>
      <c r="K1369" s="29">
        <v>9542341188</v>
      </c>
      <c r="L1369" s="30"/>
      <c r="M1369" s="28"/>
      <c r="N1369" s="28"/>
      <c r="O1369" s="29"/>
      <c r="P1369" s="31"/>
      <c r="Q1369" s="28"/>
      <c r="R1369" s="28"/>
      <c r="S1369" s="28"/>
      <c r="T1369" s="28"/>
      <c r="U1369" s="29"/>
      <c r="V1369" s="32"/>
      <c r="W1369" s="33"/>
    </row>
    <row r="1370" spans="2:23" x14ac:dyDescent="0.25">
      <c r="B1370" s="25"/>
      <c r="C1370" s="80">
        <v>1770160814</v>
      </c>
      <c r="D1370" s="83" t="s">
        <v>3885</v>
      </c>
      <c r="E1370" s="82">
        <v>5</v>
      </c>
      <c r="F1370" s="28"/>
      <c r="G1370" s="28"/>
      <c r="H1370" s="28"/>
      <c r="I1370" s="28" t="s">
        <v>1716</v>
      </c>
      <c r="J1370" s="27" t="s">
        <v>69</v>
      </c>
      <c r="K1370" s="29">
        <v>8632324323</v>
      </c>
      <c r="L1370" s="30"/>
      <c r="M1370" s="28"/>
      <c r="N1370" s="28"/>
      <c r="O1370" s="29"/>
      <c r="P1370" s="31"/>
      <c r="Q1370" s="28"/>
      <c r="R1370" s="28"/>
      <c r="S1370" s="28"/>
      <c r="T1370" s="28"/>
      <c r="U1370" s="29"/>
      <c r="V1370" s="32"/>
      <c r="W1370" s="33"/>
    </row>
    <row r="1371" spans="2:23" x14ac:dyDescent="0.25">
      <c r="B1371" s="25"/>
      <c r="C1371" s="80">
        <v>1750037578</v>
      </c>
      <c r="D1371" s="83" t="s">
        <v>3886</v>
      </c>
      <c r="E1371" s="82">
        <v>4</v>
      </c>
      <c r="F1371" s="28"/>
      <c r="G1371" s="28"/>
      <c r="H1371" s="28"/>
      <c r="I1371" s="28" t="s">
        <v>1716</v>
      </c>
      <c r="J1371" s="27" t="s">
        <v>69</v>
      </c>
      <c r="K1371" s="29">
        <v>4072739410</v>
      </c>
      <c r="L1371" s="30"/>
      <c r="M1371" s="28"/>
      <c r="N1371" s="28"/>
      <c r="O1371" s="29"/>
      <c r="P1371" s="31"/>
      <c r="Q1371" s="28"/>
      <c r="R1371" s="28"/>
      <c r="S1371" s="28"/>
      <c r="T1371" s="28"/>
      <c r="U1371" s="29"/>
      <c r="V1371" s="32"/>
      <c r="W1371" s="33"/>
    </row>
    <row r="1372" spans="2:23" x14ac:dyDescent="0.25">
      <c r="B1372" s="25"/>
      <c r="C1372" s="80">
        <v>1508530981</v>
      </c>
      <c r="D1372" s="83" t="s">
        <v>3887</v>
      </c>
      <c r="E1372" s="82">
        <v>-99</v>
      </c>
      <c r="F1372" s="28"/>
      <c r="G1372" s="28"/>
      <c r="H1372" s="28"/>
      <c r="I1372" s="28" t="s">
        <v>1716</v>
      </c>
      <c r="J1372" s="27" t="s">
        <v>3888</v>
      </c>
      <c r="K1372" s="29">
        <v>9043819393</v>
      </c>
      <c r="L1372" s="30"/>
      <c r="M1372" s="28"/>
      <c r="N1372" s="28"/>
      <c r="O1372" s="29"/>
      <c r="P1372" s="31"/>
      <c r="Q1372" s="28"/>
      <c r="R1372" s="28"/>
      <c r="S1372" s="28"/>
      <c r="T1372" s="28"/>
      <c r="U1372" s="29"/>
      <c r="V1372" s="32"/>
      <c r="W1372" s="33"/>
    </row>
    <row r="1373" spans="2:23" x14ac:dyDescent="0.25">
      <c r="B1373" s="25"/>
      <c r="C1373" s="80">
        <v>1497450977</v>
      </c>
      <c r="D1373" s="83" t="s">
        <v>3889</v>
      </c>
      <c r="E1373" s="82">
        <v>4</v>
      </c>
      <c r="F1373" s="28"/>
      <c r="G1373" s="28"/>
      <c r="H1373" s="28"/>
      <c r="I1373" s="28" t="s">
        <v>1769</v>
      </c>
      <c r="J1373" s="27" t="s">
        <v>69</v>
      </c>
      <c r="K1373" s="29">
        <v>3213326947</v>
      </c>
      <c r="L1373" s="30"/>
      <c r="M1373" s="28"/>
      <c r="N1373" s="28"/>
      <c r="O1373" s="29"/>
      <c r="P1373" s="31"/>
      <c r="Q1373" s="28"/>
      <c r="R1373" s="28"/>
      <c r="S1373" s="28"/>
      <c r="T1373" s="28"/>
      <c r="U1373" s="29"/>
      <c r="V1373" s="32"/>
      <c r="W1373" s="33"/>
    </row>
    <row r="1374" spans="2:23" x14ac:dyDescent="0.25">
      <c r="B1374" s="25"/>
      <c r="C1374" s="80">
        <v>1174234611</v>
      </c>
      <c r="D1374" s="83" t="s">
        <v>3890</v>
      </c>
      <c r="E1374" s="82">
        <v>0</v>
      </c>
      <c r="F1374" s="28"/>
      <c r="G1374" s="28"/>
      <c r="H1374" s="28"/>
      <c r="I1374" s="28" t="s">
        <v>1716</v>
      </c>
      <c r="J1374" s="27" t="s">
        <v>3891</v>
      </c>
      <c r="K1374" s="29">
        <v>4072182963</v>
      </c>
      <c r="L1374" s="30"/>
      <c r="M1374" s="28"/>
      <c r="N1374" s="28"/>
      <c r="O1374" s="29"/>
      <c r="P1374" s="31"/>
      <c r="Q1374" s="28"/>
      <c r="R1374" s="28"/>
      <c r="S1374" s="28"/>
      <c r="T1374" s="28"/>
      <c r="U1374" s="29"/>
      <c r="V1374" s="32"/>
      <c r="W1374" s="33"/>
    </row>
    <row r="1375" spans="2:23" x14ac:dyDescent="0.25">
      <c r="B1375" s="25"/>
      <c r="C1375" s="80">
        <v>1437476496</v>
      </c>
      <c r="D1375" s="83" t="s">
        <v>3892</v>
      </c>
      <c r="E1375" s="82">
        <v>3</v>
      </c>
      <c r="F1375" s="28"/>
      <c r="G1375" s="28"/>
      <c r="H1375" s="28"/>
      <c r="I1375" s="28" t="s">
        <v>1704</v>
      </c>
      <c r="J1375" s="27" t="s">
        <v>3893</v>
      </c>
      <c r="K1375" s="29">
        <v>8139742201</v>
      </c>
      <c r="L1375" s="30"/>
      <c r="M1375" s="28"/>
      <c r="N1375" s="28"/>
      <c r="O1375" s="29"/>
      <c r="P1375" s="31"/>
      <c r="Q1375" s="28"/>
      <c r="R1375" s="28"/>
      <c r="S1375" s="28"/>
      <c r="T1375" s="28"/>
      <c r="U1375" s="29"/>
      <c r="V1375" s="32"/>
      <c r="W1375" s="33"/>
    </row>
    <row r="1376" spans="2:23" x14ac:dyDescent="0.25">
      <c r="B1376" s="25"/>
      <c r="C1376" s="80">
        <v>1942302880</v>
      </c>
      <c r="D1376" s="83" t="s">
        <v>3894</v>
      </c>
      <c r="E1376" s="82">
        <v>3</v>
      </c>
      <c r="F1376" s="28"/>
      <c r="G1376" s="28"/>
      <c r="H1376" s="28"/>
      <c r="I1376" s="28" t="s">
        <v>1704</v>
      </c>
      <c r="J1376" s="27" t="s">
        <v>3895</v>
      </c>
      <c r="K1376" s="29">
        <v>8139308816</v>
      </c>
      <c r="L1376" s="30"/>
      <c r="M1376" s="28"/>
      <c r="N1376" s="28"/>
      <c r="O1376" s="29"/>
      <c r="P1376" s="31"/>
      <c r="Q1376" s="28"/>
      <c r="R1376" s="28"/>
      <c r="S1376" s="28"/>
      <c r="T1376" s="28"/>
      <c r="U1376" s="29"/>
      <c r="V1376" s="32"/>
      <c r="W1376" s="33"/>
    </row>
    <row r="1377" spans="2:23" x14ac:dyDescent="0.25">
      <c r="B1377" s="25"/>
      <c r="C1377" s="80">
        <v>1679550354</v>
      </c>
      <c r="D1377" s="83" t="s">
        <v>3896</v>
      </c>
      <c r="E1377" s="82">
        <v>2</v>
      </c>
      <c r="F1377" s="28"/>
      <c r="G1377" s="28"/>
      <c r="H1377" s="28"/>
      <c r="I1377" s="28" t="s">
        <v>1704</v>
      </c>
      <c r="J1377" s="27" t="s">
        <v>3897</v>
      </c>
      <c r="K1377" s="29">
        <v>4078308661</v>
      </c>
      <c r="L1377" s="30"/>
      <c r="M1377" s="28"/>
      <c r="N1377" s="28"/>
      <c r="O1377" s="29"/>
      <c r="P1377" s="31"/>
      <c r="Q1377" s="28"/>
      <c r="R1377" s="28"/>
      <c r="S1377" s="28"/>
      <c r="T1377" s="28"/>
      <c r="U1377" s="29"/>
      <c r="V1377" s="32"/>
      <c r="W1377" s="33"/>
    </row>
    <row r="1378" spans="2:23" x14ac:dyDescent="0.25">
      <c r="B1378" s="25"/>
      <c r="C1378" s="80">
        <v>1427035120</v>
      </c>
      <c r="D1378" s="83" t="s">
        <v>3898</v>
      </c>
      <c r="E1378" s="82">
        <v>4</v>
      </c>
      <c r="F1378" s="28"/>
      <c r="G1378" s="28"/>
      <c r="H1378" s="28"/>
      <c r="I1378" s="28" t="s">
        <v>1704</v>
      </c>
      <c r="J1378" s="27" t="s">
        <v>3899</v>
      </c>
      <c r="K1378" s="29">
        <v>4078308661</v>
      </c>
      <c r="L1378" s="30"/>
      <c r="M1378" s="28"/>
      <c r="N1378" s="28"/>
      <c r="O1378" s="29"/>
      <c r="P1378" s="31"/>
      <c r="Q1378" s="28"/>
      <c r="R1378" s="28"/>
      <c r="S1378" s="28"/>
      <c r="T1378" s="28"/>
      <c r="U1378" s="29"/>
      <c r="V1378" s="32"/>
      <c r="W1378" s="33"/>
    </row>
    <row r="1379" spans="2:23" x14ac:dyDescent="0.25">
      <c r="B1379" s="25"/>
      <c r="C1379" s="80">
        <v>1023110814</v>
      </c>
      <c r="D1379" s="83" t="s">
        <v>3900</v>
      </c>
      <c r="E1379" s="82">
        <v>3</v>
      </c>
      <c r="F1379" s="28"/>
      <c r="G1379" s="28"/>
      <c r="H1379" s="28"/>
      <c r="I1379" s="28" t="s">
        <v>1704</v>
      </c>
      <c r="J1379" s="27" t="s">
        <v>3901</v>
      </c>
      <c r="K1379" s="29">
        <v>6153456900</v>
      </c>
      <c r="L1379" s="30"/>
      <c r="M1379" s="28"/>
      <c r="N1379" s="28"/>
      <c r="O1379" s="29"/>
      <c r="P1379" s="31"/>
      <c r="Q1379" s="28"/>
      <c r="R1379" s="28"/>
      <c r="S1379" s="28"/>
      <c r="T1379" s="28"/>
      <c r="U1379" s="29"/>
      <c r="V1379" s="32"/>
      <c r="W1379" s="33"/>
    </row>
    <row r="1380" spans="2:23" x14ac:dyDescent="0.25">
      <c r="B1380" s="25"/>
      <c r="C1380" s="80">
        <v>1023127909</v>
      </c>
      <c r="D1380" s="83" t="s">
        <v>3902</v>
      </c>
      <c r="E1380" s="82">
        <v>3</v>
      </c>
      <c r="F1380" s="28"/>
      <c r="G1380" s="28"/>
      <c r="H1380" s="28"/>
      <c r="I1380" s="28" t="s">
        <v>1704</v>
      </c>
      <c r="J1380" s="27" t="s">
        <v>69</v>
      </c>
      <c r="K1380" s="29">
        <v>7273725547</v>
      </c>
      <c r="L1380" s="30"/>
      <c r="M1380" s="28"/>
      <c r="N1380" s="28"/>
      <c r="O1380" s="29"/>
      <c r="P1380" s="31"/>
      <c r="Q1380" s="28"/>
      <c r="R1380" s="28"/>
      <c r="S1380" s="28"/>
      <c r="T1380" s="28"/>
      <c r="U1380" s="29"/>
      <c r="V1380" s="32"/>
      <c r="W1380" s="33"/>
    </row>
    <row r="1381" spans="2:23" x14ac:dyDescent="0.25">
      <c r="B1381" s="25"/>
      <c r="C1381" s="80">
        <v>1427161793</v>
      </c>
      <c r="D1381" s="83" t="s">
        <v>3903</v>
      </c>
      <c r="E1381" s="82">
        <v>3</v>
      </c>
      <c r="F1381" s="28"/>
      <c r="G1381" s="28"/>
      <c r="H1381" s="28"/>
      <c r="I1381" s="28" t="s">
        <v>1704</v>
      </c>
      <c r="J1381" s="27" t="s">
        <v>3904</v>
      </c>
      <c r="K1381" s="29">
        <v>4076444014</v>
      </c>
      <c r="L1381" s="30"/>
      <c r="M1381" s="28"/>
      <c r="N1381" s="28"/>
      <c r="O1381" s="29"/>
      <c r="P1381" s="31"/>
      <c r="Q1381" s="28"/>
      <c r="R1381" s="28"/>
      <c r="S1381" s="28"/>
      <c r="T1381" s="28"/>
      <c r="U1381" s="29"/>
      <c r="V1381" s="32"/>
      <c r="W1381" s="33"/>
    </row>
    <row r="1382" spans="2:23" x14ac:dyDescent="0.25">
      <c r="B1382" s="25"/>
      <c r="C1382" s="80">
        <v>1750385407</v>
      </c>
      <c r="D1382" s="83" t="s">
        <v>3905</v>
      </c>
      <c r="E1382" s="82">
        <v>5</v>
      </c>
      <c r="F1382" s="28"/>
      <c r="G1382" s="28"/>
      <c r="H1382" s="28"/>
      <c r="I1382" s="28" t="s">
        <v>1704</v>
      </c>
      <c r="J1382" s="27" t="s">
        <v>3906</v>
      </c>
      <c r="K1382" s="29">
        <v>8138773913</v>
      </c>
      <c r="L1382" s="30"/>
      <c r="M1382" s="28"/>
      <c r="N1382" s="28"/>
      <c r="O1382" s="29"/>
      <c r="P1382" s="31"/>
      <c r="Q1382" s="28"/>
      <c r="R1382" s="28"/>
      <c r="S1382" s="28"/>
      <c r="T1382" s="28"/>
      <c r="U1382" s="29"/>
      <c r="V1382" s="32"/>
      <c r="W1382" s="33"/>
    </row>
    <row r="1383" spans="2:23" x14ac:dyDescent="0.25">
      <c r="B1383" s="25"/>
      <c r="C1383" s="80">
        <v>1376658039</v>
      </c>
      <c r="D1383" s="83" t="s">
        <v>3907</v>
      </c>
      <c r="E1383" s="82">
        <v>2</v>
      </c>
      <c r="F1383" s="28"/>
      <c r="G1383" s="28"/>
      <c r="H1383" s="28"/>
      <c r="I1383" s="28" t="s">
        <v>1704</v>
      </c>
      <c r="J1383" s="27" t="s">
        <v>3908</v>
      </c>
      <c r="K1383" s="29">
        <v>8139722324</v>
      </c>
      <c r="L1383" s="30"/>
      <c r="M1383" s="28"/>
      <c r="N1383" s="28"/>
      <c r="O1383" s="29"/>
      <c r="P1383" s="31"/>
      <c r="Q1383" s="28"/>
      <c r="R1383" s="28"/>
      <c r="S1383" s="28"/>
      <c r="T1383" s="28"/>
      <c r="U1383" s="29"/>
      <c r="V1383" s="32"/>
      <c r="W1383" s="33"/>
    </row>
    <row r="1384" spans="2:23" x14ac:dyDescent="0.25">
      <c r="B1384" s="25"/>
      <c r="C1384" s="80">
        <v>1942292099</v>
      </c>
      <c r="D1384" s="83" t="s">
        <v>3909</v>
      </c>
      <c r="E1384" s="82">
        <v>2</v>
      </c>
      <c r="F1384" s="28"/>
      <c r="G1384" s="28"/>
      <c r="H1384" s="28"/>
      <c r="I1384" s="28" t="s">
        <v>1704</v>
      </c>
      <c r="J1384" s="27" t="s">
        <v>3910</v>
      </c>
      <c r="K1384" s="29">
        <v>9043987205</v>
      </c>
      <c r="L1384" s="30"/>
      <c r="M1384" s="28"/>
      <c r="N1384" s="28"/>
      <c r="O1384" s="29"/>
      <c r="P1384" s="31"/>
      <c r="Q1384" s="28"/>
      <c r="R1384" s="28"/>
      <c r="S1384" s="28"/>
      <c r="T1384" s="28"/>
      <c r="U1384" s="29"/>
      <c r="V1384" s="32"/>
      <c r="W1384" s="33"/>
    </row>
    <row r="1385" spans="2:23" x14ac:dyDescent="0.25">
      <c r="B1385" s="25"/>
      <c r="C1385" s="80">
        <v>1720041247</v>
      </c>
      <c r="D1385" s="83" t="s">
        <v>3911</v>
      </c>
      <c r="E1385" s="82">
        <v>0</v>
      </c>
      <c r="F1385" s="28"/>
      <c r="G1385" s="28"/>
      <c r="H1385" s="28"/>
      <c r="I1385" s="28" t="s">
        <v>1704</v>
      </c>
      <c r="J1385" s="27" t="s">
        <v>3912</v>
      </c>
      <c r="K1385" s="29">
        <v>9043983262</v>
      </c>
      <c r="L1385" s="30"/>
      <c r="M1385" s="28"/>
      <c r="N1385" s="28"/>
      <c r="O1385" s="29"/>
      <c r="P1385" s="31"/>
      <c r="Q1385" s="28"/>
      <c r="R1385" s="28"/>
      <c r="S1385" s="28"/>
      <c r="T1385" s="28"/>
      <c r="U1385" s="29"/>
      <c r="V1385" s="32"/>
      <c r="W1385" s="33"/>
    </row>
    <row r="1386" spans="2:23" x14ac:dyDescent="0.25">
      <c r="B1386" s="25"/>
      <c r="C1386" s="80">
        <v>1780692517</v>
      </c>
      <c r="D1386" s="83" t="s">
        <v>3913</v>
      </c>
      <c r="E1386" s="82">
        <v>6</v>
      </c>
      <c r="F1386" s="28"/>
      <c r="G1386" s="28"/>
      <c r="H1386" s="28"/>
      <c r="I1386" s="28" t="s">
        <v>1704</v>
      </c>
      <c r="J1386" s="27" t="s">
        <v>3914</v>
      </c>
      <c r="K1386" s="29">
        <v>7273470005</v>
      </c>
      <c r="L1386" s="30"/>
      <c r="M1386" s="28"/>
      <c r="N1386" s="28"/>
      <c r="O1386" s="29"/>
      <c r="P1386" s="31"/>
      <c r="Q1386" s="28"/>
      <c r="R1386" s="28"/>
      <c r="S1386" s="28"/>
      <c r="T1386" s="28"/>
      <c r="U1386" s="29"/>
      <c r="V1386" s="32"/>
      <c r="W1386" s="33"/>
    </row>
    <row r="1387" spans="2:23" x14ac:dyDescent="0.25">
      <c r="B1387" s="25"/>
      <c r="C1387" s="80">
        <v>1619931409</v>
      </c>
      <c r="D1387" s="83" t="s">
        <v>3915</v>
      </c>
      <c r="E1387" s="82">
        <v>5</v>
      </c>
      <c r="F1387" s="28"/>
      <c r="G1387" s="28"/>
      <c r="H1387" s="28"/>
      <c r="I1387" s="28" t="s">
        <v>1704</v>
      </c>
      <c r="J1387" s="27" t="s">
        <v>3916</v>
      </c>
      <c r="K1387" s="29">
        <v>4073847388</v>
      </c>
      <c r="L1387" s="30"/>
      <c r="M1387" s="28"/>
      <c r="N1387" s="28"/>
      <c r="O1387" s="29"/>
      <c r="P1387" s="31"/>
      <c r="Q1387" s="28"/>
      <c r="R1387" s="28"/>
      <c r="S1387" s="28"/>
      <c r="T1387" s="28"/>
      <c r="U1387" s="29"/>
      <c r="V1387" s="32"/>
      <c r="W1387" s="33"/>
    </row>
    <row r="1388" spans="2:23" x14ac:dyDescent="0.25">
      <c r="B1388" s="25"/>
      <c r="C1388" s="80">
        <v>1265411185</v>
      </c>
      <c r="D1388" s="83" t="s">
        <v>3917</v>
      </c>
      <c r="E1388" s="82">
        <v>2</v>
      </c>
      <c r="F1388" s="28"/>
      <c r="G1388" s="28"/>
      <c r="H1388" s="28"/>
      <c r="I1388" s="28" t="s">
        <v>1704</v>
      </c>
      <c r="J1388" s="27" t="s">
        <v>3918</v>
      </c>
      <c r="K1388" s="29">
        <v>4078430443</v>
      </c>
      <c r="L1388" s="30"/>
      <c r="M1388" s="28"/>
      <c r="N1388" s="28"/>
      <c r="O1388" s="29"/>
      <c r="P1388" s="31"/>
      <c r="Q1388" s="28"/>
      <c r="R1388" s="28"/>
      <c r="S1388" s="28"/>
      <c r="T1388" s="28"/>
      <c r="U1388" s="29"/>
      <c r="V1388" s="32"/>
      <c r="W1388" s="33"/>
    </row>
    <row r="1389" spans="2:23" x14ac:dyDescent="0.25">
      <c r="B1389" s="25"/>
      <c r="C1389" s="80">
        <v>1699082149</v>
      </c>
      <c r="D1389" s="83" t="s">
        <v>3919</v>
      </c>
      <c r="E1389" s="82">
        <v>1</v>
      </c>
      <c r="F1389" s="28"/>
      <c r="G1389" s="28"/>
      <c r="H1389" s="28"/>
      <c r="I1389" s="28" t="s">
        <v>1704</v>
      </c>
      <c r="J1389" s="27" t="s">
        <v>3920</v>
      </c>
      <c r="K1389" s="29">
        <v>3218419025</v>
      </c>
      <c r="L1389" s="30"/>
      <c r="M1389" s="28"/>
      <c r="N1389" s="28"/>
      <c r="O1389" s="29"/>
      <c r="P1389" s="31"/>
      <c r="Q1389" s="28"/>
      <c r="R1389" s="28"/>
      <c r="S1389" s="28"/>
      <c r="T1389" s="28"/>
      <c r="U1389" s="29"/>
      <c r="V1389" s="32"/>
      <c r="W1389" s="33"/>
    </row>
    <row r="1390" spans="2:23" x14ac:dyDescent="0.25">
      <c r="B1390" s="25"/>
      <c r="C1390" s="80">
        <v>1306842810</v>
      </c>
      <c r="D1390" s="83" t="s">
        <v>3921</v>
      </c>
      <c r="E1390" s="82">
        <v>5</v>
      </c>
      <c r="F1390" s="28"/>
      <c r="G1390" s="28"/>
      <c r="H1390" s="28"/>
      <c r="I1390" s="28" t="s">
        <v>1704</v>
      </c>
      <c r="J1390" s="27" t="s">
        <v>3922</v>
      </c>
      <c r="K1390" s="29">
        <v>9043987205</v>
      </c>
      <c r="L1390" s="30"/>
      <c r="M1390" s="28"/>
      <c r="N1390" s="28"/>
      <c r="O1390" s="29"/>
      <c r="P1390" s="31"/>
      <c r="Q1390" s="28"/>
      <c r="R1390" s="28"/>
      <c r="S1390" s="28"/>
      <c r="T1390" s="28"/>
      <c r="U1390" s="29"/>
      <c r="V1390" s="32"/>
      <c r="W1390" s="33"/>
    </row>
    <row r="1391" spans="2:23" x14ac:dyDescent="0.25">
      <c r="B1391" s="25"/>
      <c r="C1391" s="80">
        <v>1417921115</v>
      </c>
      <c r="D1391" s="83" t="s">
        <v>3923</v>
      </c>
      <c r="E1391" s="82">
        <v>3</v>
      </c>
      <c r="F1391" s="28"/>
      <c r="G1391" s="28"/>
      <c r="H1391" s="28"/>
      <c r="I1391" s="28" t="s">
        <v>1704</v>
      </c>
      <c r="J1391" s="27" t="s">
        <v>3924</v>
      </c>
      <c r="K1391" s="29">
        <v>4073957040</v>
      </c>
      <c r="L1391" s="30"/>
      <c r="M1391" s="28"/>
      <c r="N1391" s="28"/>
      <c r="O1391" s="29"/>
      <c r="P1391" s="31"/>
      <c r="Q1391" s="28"/>
      <c r="R1391" s="28"/>
      <c r="S1391" s="28"/>
      <c r="T1391" s="28"/>
      <c r="U1391" s="29"/>
      <c r="V1391" s="32"/>
      <c r="W1391" s="33"/>
    </row>
    <row r="1392" spans="2:23" x14ac:dyDescent="0.25">
      <c r="B1392" s="25"/>
      <c r="C1392" s="80">
        <v>1477729408</v>
      </c>
      <c r="D1392" s="83" t="s">
        <v>3925</v>
      </c>
      <c r="E1392" s="82">
        <v>4</v>
      </c>
      <c r="F1392" s="28"/>
      <c r="G1392" s="28"/>
      <c r="H1392" s="28"/>
      <c r="I1392" s="28" t="s">
        <v>1704</v>
      </c>
      <c r="J1392" s="27" t="s">
        <v>3926</v>
      </c>
      <c r="K1392" s="29">
        <v>7275847706</v>
      </c>
      <c r="L1392" s="30"/>
      <c r="M1392" s="28"/>
      <c r="N1392" s="28"/>
      <c r="O1392" s="29"/>
      <c r="P1392" s="31"/>
      <c r="Q1392" s="28"/>
      <c r="R1392" s="28"/>
      <c r="S1392" s="28"/>
      <c r="T1392" s="28"/>
      <c r="U1392" s="29"/>
      <c r="V1392" s="32"/>
      <c r="W1392" s="33"/>
    </row>
    <row r="1393" spans="2:23" x14ac:dyDescent="0.25">
      <c r="B1393" s="25"/>
      <c r="C1393" s="80">
        <v>1811912553</v>
      </c>
      <c r="D1393" s="83" t="s">
        <v>3927</v>
      </c>
      <c r="E1393" s="82">
        <v>1</v>
      </c>
      <c r="F1393" s="28"/>
      <c r="G1393" s="28"/>
      <c r="H1393" s="28"/>
      <c r="I1393" s="28" t="s">
        <v>1704</v>
      </c>
      <c r="J1393" s="27" t="s">
        <v>3928</v>
      </c>
      <c r="K1393" s="29">
        <v>3523318902</v>
      </c>
      <c r="L1393" s="30"/>
      <c r="M1393" s="28"/>
      <c r="N1393" s="28"/>
      <c r="O1393" s="29"/>
      <c r="P1393" s="31"/>
      <c r="Q1393" s="28"/>
      <c r="R1393" s="28"/>
      <c r="S1393" s="28"/>
      <c r="T1393" s="28"/>
      <c r="U1393" s="29"/>
      <c r="V1393" s="32"/>
      <c r="W1393" s="33"/>
    </row>
    <row r="1394" spans="2:23" x14ac:dyDescent="0.25">
      <c r="B1394" s="25"/>
      <c r="C1394" s="80">
        <v>1205965233</v>
      </c>
      <c r="D1394" s="83" t="s">
        <v>3929</v>
      </c>
      <c r="E1394" s="82">
        <v>5</v>
      </c>
      <c r="F1394" s="28"/>
      <c r="G1394" s="28"/>
      <c r="H1394" s="28"/>
      <c r="I1394" s="28" t="s">
        <v>1716</v>
      </c>
      <c r="J1394" s="27" t="s">
        <v>3930</v>
      </c>
      <c r="K1394" s="29">
        <v>8138445460</v>
      </c>
      <c r="L1394" s="30"/>
      <c r="M1394" s="28"/>
      <c r="N1394" s="28"/>
      <c r="O1394" s="29"/>
      <c r="P1394" s="31"/>
      <c r="Q1394" s="28"/>
      <c r="R1394" s="28"/>
      <c r="S1394" s="28"/>
      <c r="T1394" s="28"/>
      <c r="U1394" s="29"/>
      <c r="V1394" s="32"/>
      <c r="W1394" s="33"/>
    </row>
    <row r="1395" spans="2:23" x14ac:dyDescent="0.25">
      <c r="B1395" s="25"/>
      <c r="C1395" s="80">
        <v>1700983863</v>
      </c>
      <c r="D1395" s="83" t="s">
        <v>3931</v>
      </c>
      <c r="E1395" s="82">
        <v>1</v>
      </c>
      <c r="F1395" s="28"/>
      <c r="G1395" s="28"/>
      <c r="H1395" s="28"/>
      <c r="I1395" s="28" t="s">
        <v>1704</v>
      </c>
      <c r="J1395" s="27" t="s">
        <v>3932</v>
      </c>
      <c r="K1395" s="29">
        <v>3217254150</v>
      </c>
      <c r="L1395" s="30"/>
      <c r="M1395" s="28"/>
      <c r="N1395" s="28"/>
      <c r="O1395" s="29"/>
      <c r="P1395" s="31"/>
      <c r="Q1395" s="28"/>
      <c r="R1395" s="28"/>
      <c r="S1395" s="28"/>
      <c r="T1395" s="28"/>
      <c r="U1395" s="29"/>
      <c r="V1395" s="32"/>
      <c r="W1395" s="33"/>
    </row>
    <row r="1396" spans="2:23" x14ac:dyDescent="0.25">
      <c r="B1396" s="25"/>
      <c r="C1396" s="80">
        <v>1982675526</v>
      </c>
      <c r="D1396" s="83" t="s">
        <v>3933</v>
      </c>
      <c r="E1396" s="82">
        <v>3</v>
      </c>
      <c r="F1396" s="28"/>
      <c r="G1396" s="28"/>
      <c r="H1396" s="28"/>
      <c r="I1396" s="28" t="s">
        <v>1704</v>
      </c>
      <c r="J1396" s="27" t="s">
        <v>3934</v>
      </c>
      <c r="K1396" s="29">
        <v>7275210994</v>
      </c>
      <c r="L1396" s="30"/>
      <c r="M1396" s="28"/>
      <c r="N1396" s="28"/>
      <c r="O1396" s="29"/>
      <c r="P1396" s="31"/>
      <c r="Q1396" s="28"/>
      <c r="R1396" s="28"/>
      <c r="S1396" s="28"/>
      <c r="T1396" s="28"/>
      <c r="U1396" s="29"/>
      <c r="V1396" s="32"/>
      <c r="W1396" s="33"/>
    </row>
    <row r="1397" spans="2:23" x14ac:dyDescent="0.25">
      <c r="B1397" s="25"/>
      <c r="C1397" s="80">
        <v>1720035272</v>
      </c>
      <c r="D1397" s="83" t="s">
        <v>3935</v>
      </c>
      <c r="E1397" s="82">
        <v>6</v>
      </c>
      <c r="F1397" s="28"/>
      <c r="G1397" s="28"/>
      <c r="H1397" s="28"/>
      <c r="I1397" s="28" t="s">
        <v>1704</v>
      </c>
      <c r="J1397" s="27" t="s">
        <v>3936</v>
      </c>
      <c r="K1397" s="29">
        <v>4073032474</v>
      </c>
      <c r="L1397" s="30"/>
      <c r="M1397" s="28"/>
      <c r="N1397" s="28"/>
      <c r="O1397" s="29"/>
      <c r="P1397" s="31"/>
      <c r="Q1397" s="28"/>
      <c r="R1397" s="28"/>
      <c r="S1397" s="28"/>
      <c r="T1397" s="28"/>
      <c r="U1397" s="29"/>
      <c r="V1397" s="32"/>
      <c r="W1397" s="33"/>
    </row>
    <row r="1398" spans="2:23" x14ac:dyDescent="0.25">
      <c r="B1398" s="25"/>
      <c r="C1398" s="80">
        <v>1588716492</v>
      </c>
      <c r="D1398" s="83" t="s">
        <v>3937</v>
      </c>
      <c r="E1398" s="82">
        <v>6</v>
      </c>
      <c r="F1398" s="28"/>
      <c r="G1398" s="28"/>
      <c r="H1398" s="28"/>
      <c r="I1398" s="28" t="s">
        <v>1704</v>
      </c>
      <c r="J1398" s="27" t="s">
        <v>3938</v>
      </c>
      <c r="K1398" s="29">
        <v>4078961726</v>
      </c>
      <c r="L1398" s="30"/>
      <c r="M1398" s="28"/>
      <c r="N1398" s="28"/>
      <c r="O1398" s="29"/>
      <c r="P1398" s="31"/>
      <c r="Q1398" s="28"/>
      <c r="R1398" s="28"/>
      <c r="S1398" s="28"/>
      <c r="T1398" s="28"/>
      <c r="U1398" s="29"/>
      <c r="V1398" s="32"/>
      <c r="W1398" s="33"/>
    </row>
    <row r="1399" spans="2:23" x14ac:dyDescent="0.25">
      <c r="B1399" s="25"/>
      <c r="C1399" s="80">
        <v>1477657922</v>
      </c>
      <c r="D1399" s="83" t="s">
        <v>3939</v>
      </c>
      <c r="E1399" s="82">
        <v>2</v>
      </c>
      <c r="F1399" s="28"/>
      <c r="G1399" s="28"/>
      <c r="H1399" s="28"/>
      <c r="I1399" s="28" t="s">
        <v>1707</v>
      </c>
      <c r="J1399" s="27" t="s">
        <v>3940</v>
      </c>
      <c r="K1399" s="29">
        <v>4073659010</v>
      </c>
      <c r="L1399" s="30"/>
      <c r="M1399" s="28"/>
      <c r="N1399" s="28"/>
      <c r="O1399" s="29"/>
      <c r="P1399" s="31"/>
      <c r="Q1399" s="28"/>
      <c r="R1399" s="28"/>
      <c r="S1399" s="28"/>
      <c r="T1399" s="28"/>
      <c r="U1399" s="29"/>
      <c r="V1399" s="32"/>
      <c r="W1399" s="33"/>
    </row>
    <row r="1400" spans="2:23" x14ac:dyDescent="0.25">
      <c r="B1400" s="25"/>
      <c r="C1400" s="80">
        <v>1609831502</v>
      </c>
      <c r="D1400" s="83" t="s">
        <v>3941</v>
      </c>
      <c r="E1400" s="82">
        <v>2</v>
      </c>
      <c r="F1400" s="28"/>
      <c r="G1400" s="28"/>
      <c r="H1400" s="28"/>
      <c r="I1400" s="28" t="s">
        <v>1704</v>
      </c>
      <c r="J1400" s="27" t="s">
        <v>3942</v>
      </c>
      <c r="K1400" s="29">
        <v>7274434299</v>
      </c>
      <c r="L1400" s="30"/>
      <c r="M1400" s="28"/>
      <c r="N1400" s="28"/>
      <c r="O1400" s="29"/>
      <c r="P1400" s="31"/>
      <c r="Q1400" s="28"/>
      <c r="R1400" s="28"/>
      <c r="S1400" s="28"/>
      <c r="T1400" s="28"/>
      <c r="U1400" s="29"/>
      <c r="V1400" s="32"/>
      <c r="W1400" s="33"/>
    </row>
    <row r="1401" spans="2:23" x14ac:dyDescent="0.25">
      <c r="B1401" s="25"/>
      <c r="C1401" s="80">
        <v>1962585802</v>
      </c>
      <c r="D1401" s="83" t="s">
        <v>3943</v>
      </c>
      <c r="E1401" s="82">
        <v>3</v>
      </c>
      <c r="F1401" s="28"/>
      <c r="G1401" s="28"/>
      <c r="H1401" s="28"/>
      <c r="I1401" s="28" t="s">
        <v>1719</v>
      </c>
      <c r="J1401" s="27" t="s">
        <v>3944</v>
      </c>
      <c r="K1401" s="29">
        <v>4078953407</v>
      </c>
      <c r="L1401" s="30"/>
      <c r="M1401" s="28"/>
      <c r="N1401" s="28"/>
      <c r="O1401" s="29"/>
      <c r="P1401" s="31"/>
      <c r="Q1401" s="28"/>
      <c r="R1401" s="28"/>
      <c r="S1401" s="28"/>
      <c r="T1401" s="28"/>
      <c r="U1401" s="29"/>
      <c r="V1401" s="32"/>
      <c r="W1401" s="33"/>
    </row>
    <row r="1402" spans="2:23" x14ac:dyDescent="0.25">
      <c r="B1402" s="25"/>
      <c r="C1402" s="80">
        <v>1033159819</v>
      </c>
      <c r="D1402" s="83" t="s">
        <v>3945</v>
      </c>
      <c r="E1402" s="82">
        <v>3</v>
      </c>
      <c r="F1402" s="28"/>
      <c r="G1402" s="28"/>
      <c r="H1402" s="28"/>
      <c r="I1402" s="28" t="s">
        <v>1704</v>
      </c>
      <c r="J1402" s="27" t="s">
        <v>3946</v>
      </c>
      <c r="K1402" s="29">
        <v>4073847388</v>
      </c>
      <c r="L1402" s="30"/>
      <c r="M1402" s="28"/>
      <c r="N1402" s="28"/>
      <c r="O1402" s="29"/>
      <c r="P1402" s="31"/>
      <c r="Q1402" s="28"/>
      <c r="R1402" s="28"/>
      <c r="S1402" s="28"/>
      <c r="T1402" s="28"/>
      <c r="U1402" s="29"/>
      <c r="V1402" s="32"/>
      <c r="W1402" s="33"/>
    </row>
    <row r="1403" spans="2:23" x14ac:dyDescent="0.25">
      <c r="B1403" s="25"/>
      <c r="C1403" s="80">
        <v>1699987800</v>
      </c>
      <c r="D1403" s="83" t="s">
        <v>3947</v>
      </c>
      <c r="E1403" s="82">
        <v>3</v>
      </c>
      <c r="F1403" s="28"/>
      <c r="G1403" s="28"/>
      <c r="H1403" s="28"/>
      <c r="I1403" s="28" t="s">
        <v>1704</v>
      </c>
      <c r="J1403" s="27" t="s">
        <v>3948</v>
      </c>
      <c r="K1403" s="29">
        <v>8638021111</v>
      </c>
      <c r="L1403" s="30"/>
      <c r="M1403" s="28"/>
      <c r="N1403" s="28"/>
      <c r="O1403" s="29"/>
      <c r="P1403" s="31"/>
      <c r="Q1403" s="28"/>
      <c r="R1403" s="28"/>
      <c r="S1403" s="28"/>
      <c r="T1403" s="28"/>
      <c r="U1403" s="29"/>
      <c r="V1403" s="32"/>
      <c r="W1403" s="33"/>
    </row>
    <row r="1404" spans="2:23" x14ac:dyDescent="0.25">
      <c r="B1404" s="25"/>
      <c r="C1404" s="80">
        <v>1598757007</v>
      </c>
      <c r="D1404" s="83" t="s">
        <v>3949</v>
      </c>
      <c r="E1404" s="82">
        <v>3</v>
      </c>
      <c r="F1404" s="28"/>
      <c r="G1404" s="28"/>
      <c r="H1404" s="28"/>
      <c r="I1404" s="28" t="s">
        <v>1704</v>
      </c>
      <c r="J1404" s="27" t="s">
        <v>3950</v>
      </c>
      <c r="K1404" s="29">
        <v>9043987205</v>
      </c>
      <c r="L1404" s="30"/>
      <c r="M1404" s="28"/>
      <c r="N1404" s="28"/>
      <c r="O1404" s="29"/>
      <c r="P1404" s="31"/>
      <c r="Q1404" s="28"/>
      <c r="R1404" s="28"/>
      <c r="S1404" s="28"/>
      <c r="T1404" s="28"/>
      <c r="U1404" s="29"/>
      <c r="V1404" s="32"/>
      <c r="W1404" s="33"/>
    </row>
    <row r="1405" spans="2:23" x14ac:dyDescent="0.25">
      <c r="B1405" s="25"/>
      <c r="C1405" s="80">
        <v>1649273871</v>
      </c>
      <c r="D1405" s="83" t="s">
        <v>3951</v>
      </c>
      <c r="E1405" s="82">
        <v>6</v>
      </c>
      <c r="F1405" s="28"/>
      <c r="G1405" s="28"/>
      <c r="H1405" s="28"/>
      <c r="I1405" s="28" t="s">
        <v>1704</v>
      </c>
      <c r="J1405" s="27" t="s">
        <v>3952</v>
      </c>
      <c r="K1405" s="29">
        <v>8139208882</v>
      </c>
      <c r="L1405" s="30"/>
      <c r="M1405" s="28"/>
      <c r="N1405" s="28"/>
      <c r="O1405" s="29"/>
      <c r="P1405" s="31"/>
      <c r="Q1405" s="28"/>
      <c r="R1405" s="28"/>
      <c r="S1405" s="28"/>
      <c r="T1405" s="28"/>
      <c r="U1405" s="29"/>
      <c r="V1405" s="32"/>
      <c r="W1405" s="33"/>
    </row>
    <row r="1406" spans="2:23" x14ac:dyDescent="0.25">
      <c r="B1406" s="25"/>
      <c r="C1406" s="80">
        <v>1821103573</v>
      </c>
      <c r="D1406" s="83" t="s">
        <v>3953</v>
      </c>
      <c r="E1406" s="82">
        <v>3</v>
      </c>
      <c r="F1406" s="28"/>
      <c r="G1406" s="28"/>
      <c r="H1406" s="28"/>
      <c r="I1406" s="28" t="s">
        <v>1704</v>
      </c>
      <c r="J1406" s="27" t="s">
        <v>3954</v>
      </c>
      <c r="K1406" s="29">
        <v>8139778985</v>
      </c>
      <c r="L1406" s="30"/>
      <c r="M1406" s="28"/>
      <c r="N1406" s="28"/>
      <c r="O1406" s="29"/>
      <c r="P1406" s="31"/>
      <c r="Q1406" s="28"/>
      <c r="R1406" s="28"/>
      <c r="S1406" s="28"/>
      <c r="T1406" s="28"/>
      <c r="U1406" s="29"/>
      <c r="V1406" s="32"/>
      <c r="W1406" s="33"/>
    </row>
    <row r="1407" spans="2:23" x14ac:dyDescent="0.25">
      <c r="B1407" s="25"/>
      <c r="C1407" s="80">
        <v>1750369138</v>
      </c>
      <c r="D1407" s="83" t="s">
        <v>3955</v>
      </c>
      <c r="E1407" s="82">
        <v>1</v>
      </c>
      <c r="F1407" s="28"/>
      <c r="G1407" s="28"/>
      <c r="H1407" s="28"/>
      <c r="I1407" s="28" t="s">
        <v>1704</v>
      </c>
      <c r="J1407" s="27" t="s">
        <v>69</v>
      </c>
      <c r="K1407" s="29">
        <v>8636807000</v>
      </c>
      <c r="L1407" s="30"/>
      <c r="M1407" s="28"/>
      <c r="N1407" s="28"/>
      <c r="O1407" s="29"/>
      <c r="P1407" s="31"/>
      <c r="Q1407" s="28"/>
      <c r="R1407" s="28"/>
      <c r="S1407" s="28"/>
      <c r="T1407" s="28"/>
      <c r="U1407" s="29"/>
      <c r="V1407" s="32"/>
      <c r="W1407" s="33"/>
    </row>
    <row r="1408" spans="2:23" x14ac:dyDescent="0.25">
      <c r="B1408" s="25"/>
      <c r="C1408" s="80">
        <v>1902872781</v>
      </c>
      <c r="D1408" s="83" t="s">
        <v>3956</v>
      </c>
      <c r="E1408" s="82">
        <v>5</v>
      </c>
      <c r="F1408" s="28"/>
      <c r="G1408" s="28"/>
      <c r="H1408" s="28"/>
      <c r="I1408" s="28" t="s">
        <v>1704</v>
      </c>
      <c r="J1408" s="27" t="s">
        <v>3957</v>
      </c>
      <c r="K1408" s="29">
        <v>4078515600</v>
      </c>
      <c r="L1408" s="30"/>
      <c r="M1408" s="28"/>
      <c r="N1408" s="28"/>
      <c r="O1408" s="29"/>
      <c r="P1408" s="31"/>
      <c r="Q1408" s="28"/>
      <c r="R1408" s="28"/>
      <c r="S1408" s="28"/>
      <c r="T1408" s="28"/>
      <c r="U1408" s="29"/>
      <c r="V1408" s="32"/>
      <c r="W1408" s="33"/>
    </row>
    <row r="1409" spans="2:23" x14ac:dyDescent="0.25">
      <c r="B1409" s="25"/>
      <c r="C1409" s="80">
        <v>1154385946</v>
      </c>
      <c r="D1409" s="83" t="s">
        <v>3958</v>
      </c>
      <c r="E1409" s="82">
        <v>4</v>
      </c>
      <c r="F1409" s="28"/>
      <c r="G1409" s="28"/>
      <c r="H1409" s="28"/>
      <c r="I1409" s="28" t="s">
        <v>1704</v>
      </c>
      <c r="J1409" s="27" t="s">
        <v>3959</v>
      </c>
      <c r="K1409" s="29">
        <v>4073847388</v>
      </c>
      <c r="L1409" s="30"/>
      <c r="M1409" s="28"/>
      <c r="N1409" s="28"/>
      <c r="O1409" s="29"/>
      <c r="P1409" s="31"/>
      <c r="Q1409" s="28"/>
      <c r="R1409" s="28"/>
      <c r="S1409" s="28"/>
      <c r="T1409" s="28"/>
      <c r="U1409" s="29"/>
      <c r="V1409" s="32"/>
      <c r="W1409" s="33"/>
    </row>
    <row r="1410" spans="2:23" x14ac:dyDescent="0.25">
      <c r="B1410" s="25"/>
      <c r="C1410" s="80">
        <v>1730152018</v>
      </c>
      <c r="D1410" s="83" t="s">
        <v>3960</v>
      </c>
      <c r="E1410" s="82">
        <v>5</v>
      </c>
      <c r="F1410" s="28"/>
      <c r="G1410" s="28"/>
      <c r="H1410" s="28"/>
      <c r="I1410" s="28" t="s">
        <v>1704</v>
      </c>
      <c r="J1410" s="27" t="s">
        <v>69</v>
      </c>
      <c r="K1410" s="29">
        <v>7278251100</v>
      </c>
      <c r="L1410" s="30"/>
      <c r="M1410" s="28"/>
      <c r="N1410" s="28"/>
      <c r="O1410" s="29"/>
      <c r="P1410" s="31"/>
      <c r="Q1410" s="28"/>
      <c r="R1410" s="28"/>
      <c r="S1410" s="28"/>
      <c r="T1410" s="28"/>
      <c r="U1410" s="29"/>
      <c r="V1410" s="32"/>
      <c r="W1410" s="33"/>
    </row>
    <row r="1411" spans="2:23" x14ac:dyDescent="0.25">
      <c r="B1411" s="25"/>
      <c r="C1411" s="80">
        <v>1831183938</v>
      </c>
      <c r="D1411" s="83" t="s">
        <v>3961</v>
      </c>
      <c r="E1411" s="82">
        <v>3</v>
      </c>
      <c r="F1411" s="28"/>
      <c r="G1411" s="28"/>
      <c r="H1411" s="28"/>
      <c r="I1411" s="28" t="s">
        <v>1704</v>
      </c>
      <c r="J1411" s="27" t="s">
        <v>3962</v>
      </c>
      <c r="K1411" s="29">
        <v>9043888686</v>
      </c>
      <c r="L1411" s="30"/>
      <c r="M1411" s="28"/>
      <c r="N1411" s="28"/>
      <c r="O1411" s="29"/>
      <c r="P1411" s="31"/>
      <c r="Q1411" s="28"/>
      <c r="R1411" s="28"/>
      <c r="S1411" s="28"/>
      <c r="T1411" s="28"/>
      <c r="U1411" s="29"/>
      <c r="V1411" s="32"/>
      <c r="W1411" s="33"/>
    </row>
    <row r="1412" spans="2:23" x14ac:dyDescent="0.25">
      <c r="B1412" s="25"/>
      <c r="C1412" s="80">
        <v>1376517128</v>
      </c>
      <c r="D1412" s="83" t="s">
        <v>3963</v>
      </c>
      <c r="E1412" s="82">
        <v>4</v>
      </c>
      <c r="F1412" s="28"/>
      <c r="G1412" s="28"/>
      <c r="H1412" s="28"/>
      <c r="I1412" s="28" t="s">
        <v>1704</v>
      </c>
      <c r="J1412" s="27" t="s">
        <v>3964</v>
      </c>
      <c r="K1412" s="29">
        <v>4078515600</v>
      </c>
      <c r="L1412" s="30"/>
      <c r="M1412" s="28"/>
      <c r="N1412" s="28"/>
      <c r="O1412" s="29"/>
      <c r="P1412" s="31"/>
      <c r="Q1412" s="28"/>
      <c r="R1412" s="28"/>
      <c r="S1412" s="28"/>
      <c r="T1412" s="28"/>
      <c r="U1412" s="29"/>
      <c r="V1412" s="32"/>
      <c r="W1412" s="33"/>
    </row>
    <row r="1413" spans="2:23" x14ac:dyDescent="0.25">
      <c r="B1413" s="25"/>
      <c r="C1413" s="80">
        <v>1104890979</v>
      </c>
      <c r="D1413" s="83" t="s">
        <v>3965</v>
      </c>
      <c r="E1413" s="82">
        <v>4</v>
      </c>
      <c r="F1413" s="28"/>
      <c r="G1413" s="28"/>
      <c r="H1413" s="28"/>
      <c r="I1413" s="28" t="s">
        <v>1704</v>
      </c>
      <c r="J1413" s="27" t="s">
        <v>3966</v>
      </c>
      <c r="K1413" s="29">
        <v>4078515600</v>
      </c>
      <c r="L1413" s="30"/>
      <c r="M1413" s="28"/>
      <c r="N1413" s="28"/>
      <c r="O1413" s="29"/>
      <c r="P1413" s="31"/>
      <c r="Q1413" s="28"/>
      <c r="R1413" s="28"/>
      <c r="S1413" s="28"/>
      <c r="T1413" s="28"/>
      <c r="U1413" s="29"/>
      <c r="V1413" s="32"/>
      <c r="W1413" s="33"/>
    </row>
    <row r="1414" spans="2:23" x14ac:dyDescent="0.25">
      <c r="B1414" s="25"/>
      <c r="C1414" s="80">
        <v>1285624759</v>
      </c>
      <c r="D1414" s="83" t="s">
        <v>3967</v>
      </c>
      <c r="E1414" s="82">
        <v>4</v>
      </c>
      <c r="F1414" s="28"/>
      <c r="G1414" s="28"/>
      <c r="H1414" s="28"/>
      <c r="I1414" s="28" t="s">
        <v>1719</v>
      </c>
      <c r="J1414" s="27" t="s">
        <v>3968</v>
      </c>
      <c r="K1414" s="29">
        <v>3213326947</v>
      </c>
      <c r="L1414" s="30"/>
      <c r="M1414" s="28"/>
      <c r="N1414" s="28"/>
      <c r="O1414" s="29"/>
      <c r="P1414" s="31"/>
      <c r="Q1414" s="28"/>
      <c r="R1414" s="28"/>
      <c r="S1414" s="28"/>
      <c r="T1414" s="28"/>
      <c r="U1414" s="29"/>
      <c r="V1414" s="32"/>
      <c r="W1414" s="33"/>
    </row>
    <row r="1415" spans="2:23" x14ac:dyDescent="0.25">
      <c r="B1415" s="25"/>
      <c r="C1415" s="80">
        <v>1023006111</v>
      </c>
      <c r="D1415" s="83" t="s">
        <v>3969</v>
      </c>
      <c r="E1415" s="82">
        <v>9</v>
      </c>
      <c r="F1415" s="28"/>
      <c r="G1415" s="28"/>
      <c r="H1415" s="28"/>
      <c r="I1415" s="28" t="s">
        <v>1719</v>
      </c>
      <c r="J1415" s="27" t="s">
        <v>3970</v>
      </c>
      <c r="K1415" s="29">
        <v>4072739410</v>
      </c>
      <c r="L1415" s="30"/>
      <c r="M1415" s="28"/>
      <c r="N1415" s="28"/>
      <c r="O1415" s="29"/>
      <c r="P1415" s="31"/>
      <c r="Q1415" s="28"/>
      <c r="R1415" s="28"/>
      <c r="S1415" s="28"/>
      <c r="T1415" s="28"/>
      <c r="U1415" s="29"/>
      <c r="V1415" s="32"/>
      <c r="W1415" s="33"/>
    </row>
    <row r="1416" spans="2:23" x14ac:dyDescent="0.25">
      <c r="B1416" s="25"/>
      <c r="C1416" s="80">
        <v>1760471304</v>
      </c>
      <c r="D1416" s="83" t="s">
        <v>3971</v>
      </c>
      <c r="E1416" s="82">
        <v>2</v>
      </c>
      <c r="F1416" s="28"/>
      <c r="G1416" s="28"/>
      <c r="H1416" s="28"/>
      <c r="I1416" s="28" t="s">
        <v>1704</v>
      </c>
      <c r="J1416" s="27" t="s">
        <v>3972</v>
      </c>
      <c r="K1416" s="29">
        <v>4072778665</v>
      </c>
      <c r="L1416" s="30"/>
      <c r="M1416" s="28"/>
      <c r="N1416" s="28"/>
      <c r="O1416" s="29"/>
      <c r="P1416" s="31"/>
      <c r="Q1416" s="28"/>
      <c r="R1416" s="28"/>
      <c r="S1416" s="28"/>
      <c r="T1416" s="28"/>
      <c r="U1416" s="29"/>
      <c r="V1416" s="32"/>
      <c r="W1416" s="33"/>
    </row>
    <row r="1417" spans="2:23" x14ac:dyDescent="0.25">
      <c r="B1417" s="25"/>
      <c r="C1417" s="80">
        <v>1043282569</v>
      </c>
      <c r="D1417" s="83" t="s">
        <v>3973</v>
      </c>
      <c r="E1417" s="82">
        <v>7</v>
      </c>
      <c r="F1417" s="28"/>
      <c r="G1417" s="28"/>
      <c r="H1417" s="28"/>
      <c r="I1417" s="28" t="s">
        <v>1704</v>
      </c>
      <c r="J1417" s="27" t="s">
        <v>3974</v>
      </c>
      <c r="K1417" s="29">
        <v>7273470005</v>
      </c>
      <c r="L1417" s="30"/>
      <c r="M1417" s="28"/>
      <c r="N1417" s="28"/>
      <c r="O1417" s="29"/>
      <c r="P1417" s="31"/>
      <c r="Q1417" s="28"/>
      <c r="R1417" s="28"/>
      <c r="S1417" s="28"/>
      <c r="T1417" s="28"/>
      <c r="U1417" s="29"/>
      <c r="V1417" s="32"/>
      <c r="W1417" s="33"/>
    </row>
    <row r="1418" spans="2:23" x14ac:dyDescent="0.25">
      <c r="B1418" s="25"/>
      <c r="C1418" s="80">
        <v>1295750933</v>
      </c>
      <c r="D1418" s="83" t="s">
        <v>3975</v>
      </c>
      <c r="E1418" s="82">
        <v>4</v>
      </c>
      <c r="F1418" s="28"/>
      <c r="G1418" s="28"/>
      <c r="H1418" s="28"/>
      <c r="I1418" s="28" t="s">
        <v>1704</v>
      </c>
      <c r="J1418" s="27" t="s">
        <v>3976</v>
      </c>
      <c r="K1418" s="29">
        <v>3524161082</v>
      </c>
      <c r="L1418" s="30"/>
      <c r="M1418" s="28"/>
      <c r="N1418" s="28"/>
      <c r="O1418" s="29"/>
      <c r="P1418" s="31"/>
      <c r="Q1418" s="28"/>
      <c r="R1418" s="28"/>
      <c r="S1418" s="28"/>
      <c r="T1418" s="28"/>
      <c r="U1418" s="29"/>
      <c r="V1418" s="32"/>
      <c r="W1418" s="33"/>
    </row>
    <row r="1419" spans="2:23" x14ac:dyDescent="0.25">
      <c r="B1419" s="25"/>
      <c r="C1419" s="80">
        <v>1366434409</v>
      </c>
      <c r="D1419" s="83" t="s">
        <v>3977</v>
      </c>
      <c r="E1419" s="82">
        <v>2</v>
      </c>
      <c r="F1419" s="28"/>
      <c r="G1419" s="28"/>
      <c r="H1419" s="28"/>
      <c r="I1419" s="28" t="s">
        <v>1704</v>
      </c>
      <c r="J1419" s="27" t="s">
        <v>3978</v>
      </c>
      <c r="K1419" s="29">
        <v>9043987205</v>
      </c>
      <c r="L1419" s="30"/>
      <c r="M1419" s="28"/>
      <c r="N1419" s="28"/>
      <c r="O1419" s="29"/>
      <c r="P1419" s="31"/>
      <c r="Q1419" s="28"/>
      <c r="R1419" s="28"/>
      <c r="S1419" s="28"/>
      <c r="T1419" s="28"/>
      <c r="U1419" s="29"/>
      <c r="V1419" s="32"/>
      <c r="W1419" s="33"/>
    </row>
    <row r="1420" spans="2:23" x14ac:dyDescent="0.25">
      <c r="B1420" s="25"/>
      <c r="C1420" s="80">
        <v>1982181491</v>
      </c>
      <c r="D1420" s="83" t="s">
        <v>3979</v>
      </c>
      <c r="E1420" s="82">
        <v>3</v>
      </c>
      <c r="F1420" s="28"/>
      <c r="G1420" s="28"/>
      <c r="H1420" s="28"/>
      <c r="I1420" s="28" t="s">
        <v>1716</v>
      </c>
      <c r="J1420" s="27" t="s">
        <v>3980</v>
      </c>
      <c r="K1420" s="29">
        <v>3217462198</v>
      </c>
      <c r="L1420" s="30"/>
      <c r="M1420" s="28"/>
      <c r="N1420" s="28"/>
      <c r="O1420" s="29"/>
      <c r="P1420" s="31"/>
      <c r="Q1420" s="28"/>
      <c r="R1420" s="28"/>
      <c r="S1420" s="28"/>
      <c r="T1420" s="28"/>
      <c r="U1420" s="29"/>
      <c r="V1420" s="32"/>
      <c r="W1420" s="33"/>
    </row>
    <row r="1421" spans="2:23" x14ac:dyDescent="0.25">
      <c r="B1421" s="25"/>
      <c r="C1421" s="80">
        <v>1609133073</v>
      </c>
      <c r="D1421" s="83" t="s">
        <v>3981</v>
      </c>
      <c r="E1421" s="82">
        <v>4</v>
      </c>
      <c r="F1421" s="28"/>
      <c r="G1421" s="28"/>
      <c r="H1421" s="28"/>
      <c r="I1421" s="28" t="s">
        <v>1704</v>
      </c>
      <c r="J1421" s="27" t="s">
        <v>3982</v>
      </c>
      <c r="K1421" s="29">
        <v>8172353257</v>
      </c>
      <c r="L1421" s="30"/>
      <c r="M1421" s="28"/>
      <c r="N1421" s="28"/>
      <c r="O1421" s="29"/>
      <c r="P1421" s="31"/>
      <c r="Q1421" s="28"/>
      <c r="R1421" s="28"/>
      <c r="S1421" s="28"/>
      <c r="T1421" s="28"/>
      <c r="U1421" s="29"/>
      <c r="V1421" s="32"/>
      <c r="W1421" s="33"/>
    </row>
    <row r="1422" spans="2:23" x14ac:dyDescent="0.25">
      <c r="B1422" s="25"/>
      <c r="C1422" s="80">
        <v>1275813057</v>
      </c>
      <c r="D1422" s="83" t="s">
        <v>3983</v>
      </c>
      <c r="E1422" s="82">
        <v>3</v>
      </c>
      <c r="F1422" s="28"/>
      <c r="G1422" s="28"/>
      <c r="H1422" s="28"/>
      <c r="I1422" s="28" t="s">
        <v>1704</v>
      </c>
      <c r="J1422" s="27" t="s">
        <v>3984</v>
      </c>
      <c r="K1422" s="29">
        <v>7704867000</v>
      </c>
      <c r="L1422" s="30"/>
      <c r="M1422" s="28"/>
      <c r="N1422" s="28"/>
      <c r="O1422" s="29"/>
      <c r="P1422" s="31"/>
      <c r="Q1422" s="28"/>
      <c r="R1422" s="28"/>
      <c r="S1422" s="28"/>
      <c r="T1422" s="28"/>
      <c r="U1422" s="29"/>
      <c r="V1422" s="32"/>
      <c r="W1422" s="33"/>
    </row>
    <row r="1423" spans="2:23" x14ac:dyDescent="0.25">
      <c r="B1423" s="25"/>
      <c r="C1423" s="80">
        <v>1396061099</v>
      </c>
      <c r="D1423" s="83" t="s">
        <v>3985</v>
      </c>
      <c r="E1423" s="82">
        <v>8</v>
      </c>
      <c r="F1423" s="28"/>
      <c r="G1423" s="28"/>
      <c r="H1423" s="28"/>
      <c r="I1423" s="28" t="s">
        <v>1707</v>
      </c>
      <c r="J1423" s="27" t="s">
        <v>3986</v>
      </c>
      <c r="K1423" s="29">
        <v>4078973260</v>
      </c>
      <c r="L1423" s="30"/>
      <c r="M1423" s="28"/>
      <c r="N1423" s="28"/>
      <c r="O1423" s="29"/>
      <c r="P1423" s="31"/>
      <c r="Q1423" s="28"/>
      <c r="R1423" s="28"/>
      <c r="S1423" s="28"/>
      <c r="T1423" s="28"/>
      <c r="U1423" s="29"/>
      <c r="V1423" s="32"/>
      <c r="W1423" s="33"/>
    </row>
    <row r="1424" spans="2:23" x14ac:dyDescent="0.25">
      <c r="B1424" s="25"/>
      <c r="C1424" s="80">
        <v>1831404052</v>
      </c>
      <c r="D1424" s="83" t="s">
        <v>3987</v>
      </c>
      <c r="E1424" s="82">
        <v>3</v>
      </c>
      <c r="F1424" s="28"/>
      <c r="G1424" s="28"/>
      <c r="H1424" s="28"/>
      <c r="I1424" s="28" t="s">
        <v>1704</v>
      </c>
      <c r="J1424" s="27" t="s">
        <v>3988</v>
      </c>
      <c r="K1424" s="29">
        <v>2397723636</v>
      </c>
      <c r="L1424" s="30"/>
      <c r="M1424" s="28"/>
      <c r="N1424" s="28"/>
      <c r="O1424" s="29"/>
      <c r="P1424" s="31"/>
      <c r="Q1424" s="28"/>
      <c r="R1424" s="28"/>
      <c r="S1424" s="28"/>
      <c r="T1424" s="28"/>
      <c r="U1424" s="29"/>
      <c r="V1424" s="32"/>
      <c r="W1424" s="33"/>
    </row>
    <row r="1425" spans="2:23" x14ac:dyDescent="0.25">
      <c r="B1425" s="25"/>
      <c r="C1425" s="80">
        <v>1902965684</v>
      </c>
      <c r="D1425" s="83" t="s">
        <v>3989</v>
      </c>
      <c r="E1425" s="82">
        <v>4</v>
      </c>
      <c r="F1425" s="28"/>
      <c r="G1425" s="28"/>
      <c r="H1425" s="28"/>
      <c r="I1425" s="28" t="s">
        <v>1704</v>
      </c>
      <c r="J1425" s="27" t="s">
        <v>3990</v>
      </c>
      <c r="K1425" s="29">
        <v>9043987205</v>
      </c>
      <c r="L1425" s="30"/>
      <c r="M1425" s="28"/>
      <c r="N1425" s="28"/>
      <c r="O1425" s="29"/>
      <c r="P1425" s="31"/>
      <c r="Q1425" s="28"/>
      <c r="R1425" s="28"/>
      <c r="S1425" s="28"/>
      <c r="T1425" s="28"/>
      <c r="U1425" s="29"/>
      <c r="V1425" s="32"/>
      <c r="W1425" s="33"/>
    </row>
    <row r="1426" spans="2:23" x14ac:dyDescent="0.25">
      <c r="B1426" s="25"/>
      <c r="C1426" s="80">
        <v>1154550051</v>
      </c>
      <c r="D1426" s="83" t="s">
        <v>3991</v>
      </c>
      <c r="E1426" s="82">
        <v>1</v>
      </c>
      <c r="F1426" s="28"/>
      <c r="G1426" s="28"/>
      <c r="H1426" s="28"/>
      <c r="I1426" s="28" t="s">
        <v>1704</v>
      </c>
      <c r="J1426" s="27" t="s">
        <v>3992</v>
      </c>
      <c r="K1426" s="29">
        <v>4076467380</v>
      </c>
      <c r="L1426" s="30"/>
      <c r="M1426" s="28"/>
      <c r="N1426" s="28"/>
      <c r="O1426" s="29"/>
      <c r="P1426" s="31"/>
      <c r="Q1426" s="28"/>
      <c r="R1426" s="28"/>
      <c r="S1426" s="28"/>
      <c r="T1426" s="28"/>
      <c r="U1426" s="29"/>
      <c r="V1426" s="32"/>
      <c r="W1426" s="33"/>
    </row>
    <row r="1427" spans="2:23" x14ac:dyDescent="0.25">
      <c r="B1427" s="25"/>
      <c r="C1427" s="80">
        <v>1073800181</v>
      </c>
      <c r="D1427" s="83" t="s">
        <v>3993</v>
      </c>
      <c r="E1427" s="82">
        <v>6</v>
      </c>
      <c r="F1427" s="28"/>
      <c r="G1427" s="28"/>
      <c r="H1427" s="28"/>
      <c r="I1427" s="28" t="s">
        <v>1704</v>
      </c>
      <c r="J1427" s="27" t="s">
        <v>3994</v>
      </c>
      <c r="K1427" s="29">
        <v>3193562132</v>
      </c>
      <c r="L1427" s="30"/>
      <c r="M1427" s="28"/>
      <c r="N1427" s="28"/>
      <c r="O1427" s="29"/>
      <c r="P1427" s="31"/>
      <c r="Q1427" s="28"/>
      <c r="R1427" s="28"/>
      <c r="S1427" s="28"/>
      <c r="T1427" s="28"/>
      <c r="U1427" s="29"/>
      <c r="V1427" s="32"/>
      <c r="W1427" s="33"/>
    </row>
    <row r="1428" spans="2:23" x14ac:dyDescent="0.25">
      <c r="B1428" s="25"/>
      <c r="C1428" s="80">
        <v>1881866218</v>
      </c>
      <c r="D1428" s="83" t="s">
        <v>3995</v>
      </c>
      <c r="E1428" s="82">
        <v>4</v>
      </c>
      <c r="F1428" s="28"/>
      <c r="G1428" s="28"/>
      <c r="H1428" s="28"/>
      <c r="I1428" s="28" t="s">
        <v>1734</v>
      </c>
      <c r="J1428" s="27" t="s">
        <v>3996</v>
      </c>
      <c r="K1428" s="29">
        <v>4079444900</v>
      </c>
      <c r="L1428" s="30"/>
      <c r="M1428" s="28"/>
      <c r="N1428" s="28"/>
      <c r="O1428" s="29"/>
      <c r="P1428" s="31"/>
      <c r="Q1428" s="28"/>
      <c r="R1428" s="28"/>
      <c r="S1428" s="28"/>
      <c r="T1428" s="28"/>
      <c r="U1428" s="29"/>
      <c r="V1428" s="32"/>
      <c r="W1428" s="33"/>
    </row>
    <row r="1429" spans="2:23" x14ac:dyDescent="0.25">
      <c r="B1429" s="25"/>
      <c r="C1429" s="80">
        <v>1831179290</v>
      </c>
      <c r="D1429" s="83" t="s">
        <v>3997</v>
      </c>
      <c r="E1429" s="82">
        <v>1</v>
      </c>
      <c r="F1429" s="28"/>
      <c r="G1429" s="28"/>
      <c r="H1429" s="28"/>
      <c r="I1429" s="28" t="s">
        <v>1704</v>
      </c>
      <c r="J1429" s="27" t="s">
        <v>3998</v>
      </c>
      <c r="K1429" s="29">
        <v>9042148100</v>
      </c>
      <c r="L1429" s="30"/>
      <c r="M1429" s="28"/>
      <c r="N1429" s="28"/>
      <c r="O1429" s="29"/>
      <c r="P1429" s="31"/>
      <c r="Q1429" s="28"/>
      <c r="R1429" s="28"/>
      <c r="S1429" s="28"/>
      <c r="T1429" s="28"/>
      <c r="U1429" s="29"/>
      <c r="V1429" s="32"/>
      <c r="W1429" s="33"/>
    </row>
    <row r="1430" spans="2:23" x14ac:dyDescent="0.25">
      <c r="B1430" s="25"/>
      <c r="C1430" s="80">
        <v>1548463003</v>
      </c>
      <c r="D1430" s="83" t="s">
        <v>3999</v>
      </c>
      <c r="E1430" s="82">
        <v>2</v>
      </c>
      <c r="F1430" s="28"/>
      <c r="G1430" s="28"/>
      <c r="H1430" s="28"/>
      <c r="I1430" s="28" t="s">
        <v>1704</v>
      </c>
      <c r="J1430" s="27" t="s">
        <v>4000</v>
      </c>
      <c r="K1430" s="29">
        <v>4073031812</v>
      </c>
      <c r="L1430" s="30"/>
      <c r="M1430" s="28"/>
      <c r="N1430" s="28"/>
      <c r="O1430" s="29"/>
      <c r="P1430" s="31"/>
      <c r="Q1430" s="28"/>
      <c r="R1430" s="28"/>
      <c r="S1430" s="28"/>
      <c r="T1430" s="28"/>
      <c r="U1430" s="29"/>
      <c r="V1430" s="32"/>
      <c r="W1430" s="33"/>
    </row>
    <row r="1431" spans="2:23" x14ac:dyDescent="0.25">
      <c r="B1431" s="25"/>
      <c r="C1431" s="80">
        <v>1558723932</v>
      </c>
      <c r="D1431" s="83" t="s">
        <v>4001</v>
      </c>
      <c r="E1431" s="82">
        <v>2</v>
      </c>
      <c r="F1431" s="28"/>
      <c r="G1431" s="28"/>
      <c r="H1431" s="28"/>
      <c r="I1431" s="28" t="s">
        <v>1704</v>
      </c>
      <c r="J1431" s="27" t="s">
        <v>4002</v>
      </c>
      <c r="K1431" s="29">
        <v>8132590661</v>
      </c>
      <c r="L1431" s="30"/>
      <c r="M1431" s="28"/>
      <c r="N1431" s="28"/>
      <c r="O1431" s="29"/>
      <c r="P1431" s="31"/>
      <c r="Q1431" s="28"/>
      <c r="R1431" s="28"/>
      <c r="S1431" s="28"/>
      <c r="T1431" s="28"/>
      <c r="U1431" s="29"/>
      <c r="V1431" s="32"/>
      <c r="W1431" s="33"/>
    </row>
    <row r="1432" spans="2:23" x14ac:dyDescent="0.25">
      <c r="B1432" s="25"/>
      <c r="C1432" s="80">
        <v>1689621054</v>
      </c>
      <c r="D1432" s="83" t="s">
        <v>4003</v>
      </c>
      <c r="E1432" s="82">
        <v>3</v>
      </c>
      <c r="F1432" s="28"/>
      <c r="G1432" s="28"/>
      <c r="H1432" s="28"/>
      <c r="I1432" s="28" t="s">
        <v>1704</v>
      </c>
      <c r="J1432" s="27" t="s">
        <v>4004</v>
      </c>
      <c r="K1432" s="29">
        <v>8139723750</v>
      </c>
      <c r="L1432" s="30"/>
      <c r="M1432" s="28"/>
      <c r="N1432" s="28"/>
      <c r="O1432" s="29"/>
      <c r="P1432" s="31"/>
      <c r="Q1432" s="28"/>
      <c r="R1432" s="28"/>
      <c r="S1432" s="28"/>
      <c r="T1432" s="28"/>
      <c r="U1432" s="29"/>
      <c r="V1432" s="32"/>
      <c r="W1432" s="33"/>
    </row>
    <row r="1433" spans="2:23" x14ac:dyDescent="0.25">
      <c r="B1433" s="25"/>
      <c r="C1433" s="80">
        <v>1851932404</v>
      </c>
      <c r="D1433" s="83" t="s">
        <v>4005</v>
      </c>
      <c r="E1433" s="82">
        <v>2</v>
      </c>
      <c r="F1433" s="28"/>
      <c r="G1433" s="28"/>
      <c r="H1433" s="28"/>
      <c r="I1433" s="28" t="s">
        <v>1716</v>
      </c>
      <c r="J1433" s="27" t="s">
        <v>4006</v>
      </c>
      <c r="K1433" s="29">
        <v>4078411100</v>
      </c>
      <c r="L1433" s="30"/>
      <c r="M1433" s="28"/>
      <c r="N1433" s="28"/>
      <c r="O1433" s="29"/>
      <c r="P1433" s="31"/>
      <c r="Q1433" s="28"/>
      <c r="R1433" s="28"/>
      <c r="S1433" s="28"/>
      <c r="T1433" s="28"/>
      <c r="U1433" s="29"/>
      <c r="V1433" s="32"/>
      <c r="W1433" s="33"/>
    </row>
    <row r="1434" spans="2:23" x14ac:dyDescent="0.25">
      <c r="B1434" s="25"/>
      <c r="C1434" s="80">
        <v>1972865673</v>
      </c>
      <c r="D1434" s="83" t="s">
        <v>4007</v>
      </c>
      <c r="E1434" s="82">
        <v>0</v>
      </c>
      <c r="F1434" s="28"/>
      <c r="G1434" s="28"/>
      <c r="H1434" s="28"/>
      <c r="I1434" s="28" t="s">
        <v>1704</v>
      </c>
      <c r="J1434" s="27" t="s">
        <v>4008</v>
      </c>
      <c r="K1434" s="29">
        <v>9546596728</v>
      </c>
      <c r="L1434" s="30"/>
      <c r="M1434" s="28"/>
      <c r="N1434" s="28"/>
      <c r="O1434" s="29"/>
      <c r="P1434" s="31"/>
      <c r="Q1434" s="28"/>
      <c r="R1434" s="28"/>
      <c r="S1434" s="28"/>
      <c r="T1434" s="28"/>
      <c r="U1434" s="29"/>
      <c r="V1434" s="32"/>
      <c r="W1434" s="33"/>
    </row>
    <row r="1435" spans="2:23" x14ac:dyDescent="0.25">
      <c r="B1435" s="25"/>
      <c r="C1435" s="80">
        <v>1598045106</v>
      </c>
      <c r="D1435" s="83" t="s">
        <v>4009</v>
      </c>
      <c r="E1435" s="82">
        <v>4</v>
      </c>
      <c r="F1435" s="28"/>
      <c r="G1435" s="28"/>
      <c r="H1435" s="28"/>
      <c r="I1435" s="28" t="s">
        <v>1704</v>
      </c>
      <c r="J1435" s="27" t="s">
        <v>4010</v>
      </c>
      <c r="K1435" s="29">
        <v>9045793189</v>
      </c>
      <c r="L1435" s="30"/>
      <c r="M1435" s="28"/>
      <c r="N1435" s="28"/>
      <c r="O1435" s="29"/>
      <c r="P1435" s="31"/>
      <c r="Q1435" s="28"/>
      <c r="R1435" s="28"/>
      <c r="S1435" s="28"/>
      <c r="T1435" s="28"/>
      <c r="U1435" s="29"/>
      <c r="V1435" s="32"/>
      <c r="W1435" s="33"/>
    </row>
    <row r="1436" spans="2:23" x14ac:dyDescent="0.25">
      <c r="B1436" s="25"/>
      <c r="C1436" s="80">
        <v>1033203724</v>
      </c>
      <c r="D1436" s="83" t="s">
        <v>4011</v>
      </c>
      <c r="E1436" s="82">
        <v>3</v>
      </c>
      <c r="F1436" s="28"/>
      <c r="G1436" s="28"/>
      <c r="H1436" s="28"/>
      <c r="I1436" s="28" t="s">
        <v>1769</v>
      </c>
      <c r="J1436" s="27" t="s">
        <v>4012</v>
      </c>
      <c r="K1436" s="29">
        <v>7275441600</v>
      </c>
      <c r="L1436" s="30"/>
      <c r="M1436" s="28"/>
      <c r="N1436" s="28"/>
      <c r="O1436" s="29"/>
      <c r="P1436" s="31"/>
      <c r="Q1436" s="28"/>
      <c r="R1436" s="28"/>
      <c r="S1436" s="28"/>
      <c r="T1436" s="28"/>
      <c r="U1436" s="29"/>
      <c r="V1436" s="32"/>
      <c r="W1436" s="33"/>
    </row>
    <row r="1437" spans="2:23" x14ac:dyDescent="0.25">
      <c r="B1437" s="25"/>
      <c r="C1437" s="80">
        <v>1942493796</v>
      </c>
      <c r="D1437" s="83" t="s">
        <v>4013</v>
      </c>
      <c r="E1437" s="82">
        <v>3</v>
      </c>
      <c r="F1437" s="28"/>
      <c r="G1437" s="28"/>
      <c r="H1437" s="28"/>
      <c r="I1437" s="28" t="s">
        <v>1704</v>
      </c>
      <c r="J1437" s="27" t="s">
        <v>69</v>
      </c>
      <c r="K1437" s="29">
        <v>8138760951</v>
      </c>
      <c r="L1437" s="30"/>
      <c r="M1437" s="28"/>
      <c r="N1437" s="28"/>
      <c r="O1437" s="29"/>
      <c r="P1437" s="31"/>
      <c r="Q1437" s="28"/>
      <c r="R1437" s="28"/>
      <c r="S1437" s="28"/>
      <c r="T1437" s="28"/>
      <c r="U1437" s="29"/>
      <c r="V1437" s="32"/>
      <c r="W1437" s="33"/>
    </row>
    <row r="1438" spans="2:23" x14ac:dyDescent="0.25">
      <c r="B1438" s="25"/>
      <c r="C1438" s="80">
        <v>1417292392</v>
      </c>
      <c r="D1438" s="83" t="s">
        <v>4014</v>
      </c>
      <c r="E1438" s="82">
        <v>3</v>
      </c>
      <c r="F1438" s="28"/>
      <c r="G1438" s="28"/>
      <c r="H1438" s="28"/>
      <c r="I1438" s="28" t="s">
        <v>1704</v>
      </c>
      <c r="J1438" s="27" t="s">
        <v>4015</v>
      </c>
      <c r="K1438" s="29">
        <v>6153966800</v>
      </c>
      <c r="L1438" s="30"/>
      <c r="M1438" s="28"/>
      <c r="N1438" s="28"/>
      <c r="O1438" s="29"/>
      <c r="P1438" s="31"/>
      <c r="Q1438" s="28"/>
      <c r="R1438" s="28"/>
      <c r="S1438" s="28"/>
      <c r="T1438" s="28"/>
      <c r="U1438" s="29"/>
      <c r="V1438" s="32"/>
      <c r="W1438" s="33"/>
    </row>
    <row r="1439" spans="2:23" x14ac:dyDescent="0.25">
      <c r="B1439" s="25"/>
      <c r="C1439" s="80">
        <v>1417235730</v>
      </c>
      <c r="D1439" s="83" t="s">
        <v>4016</v>
      </c>
      <c r="E1439" s="82">
        <v>4</v>
      </c>
      <c r="F1439" s="28"/>
      <c r="G1439" s="28"/>
      <c r="H1439" s="28"/>
      <c r="I1439" s="28" t="s">
        <v>1704</v>
      </c>
      <c r="J1439" s="27" t="s">
        <v>4017</v>
      </c>
      <c r="K1439" s="29">
        <v>7273470005</v>
      </c>
      <c r="L1439" s="30"/>
      <c r="M1439" s="28"/>
      <c r="N1439" s="28"/>
      <c r="O1439" s="29"/>
      <c r="P1439" s="31"/>
      <c r="Q1439" s="28"/>
      <c r="R1439" s="28"/>
      <c r="S1439" s="28"/>
      <c r="T1439" s="28"/>
      <c r="U1439" s="29"/>
      <c r="V1439" s="32"/>
      <c r="W1439" s="33"/>
    </row>
    <row r="1440" spans="2:23" x14ac:dyDescent="0.25">
      <c r="B1440" s="25"/>
      <c r="C1440" s="80">
        <v>1376978478</v>
      </c>
      <c r="D1440" s="83" t="s">
        <v>4018</v>
      </c>
      <c r="E1440" s="82">
        <v>6</v>
      </c>
      <c r="F1440" s="28"/>
      <c r="G1440" s="28"/>
      <c r="H1440" s="28"/>
      <c r="I1440" s="28" t="s">
        <v>1716</v>
      </c>
      <c r="J1440" s="27" t="s">
        <v>4019</v>
      </c>
      <c r="K1440" s="29">
        <v>7274434299</v>
      </c>
      <c r="L1440" s="30"/>
      <c r="M1440" s="28"/>
      <c r="N1440" s="28"/>
      <c r="O1440" s="29"/>
      <c r="P1440" s="31"/>
      <c r="Q1440" s="28"/>
      <c r="R1440" s="28"/>
      <c r="S1440" s="28"/>
      <c r="T1440" s="28"/>
      <c r="U1440" s="29"/>
      <c r="V1440" s="32"/>
      <c r="W1440" s="33"/>
    </row>
    <row r="1441" spans="2:23" x14ac:dyDescent="0.25">
      <c r="B1441" s="25"/>
      <c r="C1441" s="80">
        <v>1386887883</v>
      </c>
      <c r="D1441" s="83" t="s">
        <v>4020</v>
      </c>
      <c r="E1441" s="82">
        <v>3</v>
      </c>
      <c r="F1441" s="28"/>
      <c r="G1441" s="28"/>
      <c r="H1441" s="28"/>
      <c r="I1441" s="28" t="s">
        <v>1704</v>
      </c>
      <c r="J1441" s="27" t="s">
        <v>4021</v>
      </c>
      <c r="K1441" s="29">
        <v>5619657300</v>
      </c>
      <c r="L1441" s="30"/>
      <c r="M1441" s="28"/>
      <c r="N1441" s="28"/>
      <c r="O1441" s="29"/>
      <c r="P1441" s="31"/>
      <c r="Q1441" s="28"/>
      <c r="R1441" s="28"/>
      <c r="S1441" s="28"/>
      <c r="T1441" s="28"/>
      <c r="U1441" s="29"/>
      <c r="V1441" s="32"/>
      <c r="W1441" s="33"/>
    </row>
    <row r="1442" spans="2:23" x14ac:dyDescent="0.25">
      <c r="B1442" s="25"/>
      <c r="C1442" s="80">
        <v>1780650440</v>
      </c>
      <c r="D1442" s="83" t="s">
        <v>4022</v>
      </c>
      <c r="E1442" s="82">
        <v>3</v>
      </c>
      <c r="F1442" s="28"/>
      <c r="G1442" s="28"/>
      <c r="H1442" s="28"/>
      <c r="I1442" s="28" t="s">
        <v>1704</v>
      </c>
      <c r="J1442" s="27" t="s">
        <v>69</v>
      </c>
      <c r="K1442" s="29">
        <v>8505057016</v>
      </c>
      <c r="L1442" s="30"/>
      <c r="M1442" s="28"/>
      <c r="N1442" s="28"/>
      <c r="O1442" s="29"/>
      <c r="P1442" s="31"/>
      <c r="Q1442" s="28"/>
      <c r="R1442" s="28"/>
      <c r="S1442" s="28"/>
      <c r="T1442" s="28"/>
      <c r="U1442" s="29"/>
      <c r="V1442" s="32"/>
      <c r="W1442" s="33"/>
    </row>
    <row r="1443" spans="2:23" x14ac:dyDescent="0.25">
      <c r="B1443" s="25"/>
      <c r="C1443" s="80">
        <v>1740525666</v>
      </c>
      <c r="D1443" s="83" t="s">
        <v>4023</v>
      </c>
      <c r="E1443" s="82">
        <v>4</v>
      </c>
      <c r="F1443" s="28"/>
      <c r="G1443" s="28"/>
      <c r="H1443" s="28"/>
      <c r="I1443" s="28" t="s">
        <v>1719</v>
      </c>
      <c r="J1443" s="27" t="s">
        <v>69</v>
      </c>
      <c r="K1443" s="29">
        <v>9549215553</v>
      </c>
      <c r="L1443" s="30"/>
      <c r="M1443" s="28"/>
      <c r="N1443" s="28"/>
      <c r="O1443" s="29"/>
      <c r="P1443" s="31"/>
      <c r="Q1443" s="28"/>
      <c r="R1443" s="28"/>
      <c r="S1443" s="28"/>
      <c r="T1443" s="28"/>
      <c r="U1443" s="29"/>
      <c r="V1443" s="32"/>
      <c r="W1443" s="33"/>
    </row>
    <row r="1444" spans="2:23" x14ac:dyDescent="0.25">
      <c r="B1444" s="25"/>
      <c r="C1444" s="80">
        <v>1144471608</v>
      </c>
      <c r="D1444" s="83" t="s">
        <v>4024</v>
      </c>
      <c r="E1444" s="82">
        <v>5</v>
      </c>
      <c r="F1444" s="28"/>
      <c r="G1444" s="28"/>
      <c r="H1444" s="28"/>
      <c r="I1444" s="28" t="s">
        <v>1704</v>
      </c>
      <c r="J1444" s="27" t="s">
        <v>4025</v>
      </c>
      <c r="K1444" s="29">
        <v>3055757000</v>
      </c>
      <c r="L1444" s="30"/>
      <c r="M1444" s="28"/>
      <c r="N1444" s="28"/>
      <c r="O1444" s="29"/>
      <c r="P1444" s="31"/>
      <c r="Q1444" s="28"/>
      <c r="R1444" s="28"/>
      <c r="S1444" s="28"/>
      <c r="T1444" s="28"/>
      <c r="U1444" s="29"/>
      <c r="V1444" s="32"/>
      <c r="W1444" s="33"/>
    </row>
    <row r="1445" spans="2:23" x14ac:dyDescent="0.25">
      <c r="B1445" s="25"/>
      <c r="C1445" s="80">
        <v>1831412360</v>
      </c>
      <c r="D1445" s="83" t="s">
        <v>4026</v>
      </c>
      <c r="E1445" s="82">
        <v>5</v>
      </c>
      <c r="F1445" s="28"/>
      <c r="G1445" s="28"/>
      <c r="H1445" s="28"/>
      <c r="I1445" s="28" t="s">
        <v>1704</v>
      </c>
      <c r="J1445" s="27" t="s">
        <v>4027</v>
      </c>
      <c r="K1445" s="29">
        <v>9546895000</v>
      </c>
      <c r="L1445" s="30"/>
      <c r="M1445" s="28"/>
      <c r="N1445" s="28"/>
      <c r="O1445" s="29"/>
      <c r="P1445" s="31"/>
      <c r="Q1445" s="28"/>
      <c r="R1445" s="28"/>
      <c r="S1445" s="28"/>
      <c r="T1445" s="28"/>
      <c r="U1445" s="29"/>
      <c r="V1445" s="32"/>
      <c r="W1445" s="33"/>
    </row>
    <row r="1446" spans="2:23" x14ac:dyDescent="0.25">
      <c r="B1446" s="25"/>
      <c r="C1446" s="80">
        <v>1811158454</v>
      </c>
      <c r="D1446" s="83" t="s">
        <v>4028</v>
      </c>
      <c r="E1446" s="82">
        <v>2</v>
      </c>
      <c r="F1446" s="28"/>
      <c r="G1446" s="28"/>
      <c r="H1446" s="28"/>
      <c r="I1446" s="28" t="s">
        <v>1704</v>
      </c>
      <c r="J1446" s="27" t="s">
        <v>4029</v>
      </c>
      <c r="K1446" s="29">
        <v>9152155200</v>
      </c>
      <c r="L1446" s="30"/>
      <c r="M1446" s="28"/>
      <c r="N1446" s="28"/>
      <c r="O1446" s="29"/>
      <c r="P1446" s="31"/>
      <c r="Q1446" s="28"/>
      <c r="R1446" s="28"/>
      <c r="S1446" s="28"/>
      <c r="T1446" s="28"/>
      <c r="U1446" s="29"/>
      <c r="V1446" s="32"/>
      <c r="W1446" s="33"/>
    </row>
    <row r="1447" spans="2:23" x14ac:dyDescent="0.25">
      <c r="B1447" s="25"/>
      <c r="C1447" s="80">
        <v>1245472869</v>
      </c>
      <c r="D1447" s="83" t="s">
        <v>4030</v>
      </c>
      <c r="E1447" s="82">
        <v>3</v>
      </c>
      <c r="F1447" s="28"/>
      <c r="G1447" s="28"/>
      <c r="H1447" s="28"/>
      <c r="I1447" s="28" t="s">
        <v>1704</v>
      </c>
      <c r="J1447" s="27" t="s">
        <v>4031</v>
      </c>
      <c r="K1447" s="29">
        <v>9549618400</v>
      </c>
      <c r="L1447" s="30"/>
      <c r="M1447" s="28"/>
      <c r="N1447" s="28"/>
      <c r="O1447" s="29"/>
      <c r="P1447" s="31"/>
      <c r="Q1447" s="28"/>
      <c r="R1447" s="28"/>
      <c r="S1447" s="28"/>
      <c r="T1447" s="28"/>
      <c r="U1447" s="29"/>
      <c r="V1447" s="32"/>
      <c r="W1447" s="33"/>
    </row>
    <row r="1448" spans="2:23" x14ac:dyDescent="0.25">
      <c r="B1448" s="25"/>
      <c r="C1448" s="80">
        <v>1811198567</v>
      </c>
      <c r="D1448" s="83" t="s">
        <v>4032</v>
      </c>
      <c r="E1448" s="82">
        <v>6</v>
      </c>
      <c r="F1448" s="28"/>
      <c r="G1448" s="28"/>
      <c r="H1448" s="28"/>
      <c r="I1448" s="28" t="s">
        <v>1737</v>
      </c>
      <c r="J1448" s="27" t="s">
        <v>4033</v>
      </c>
      <c r="K1448" s="29">
        <v>9047770616</v>
      </c>
      <c r="L1448" s="30"/>
      <c r="M1448" s="28"/>
      <c r="N1448" s="28"/>
      <c r="O1448" s="29"/>
      <c r="P1448" s="31"/>
      <c r="Q1448" s="28"/>
      <c r="R1448" s="28"/>
      <c r="S1448" s="28"/>
      <c r="T1448" s="28"/>
      <c r="U1448" s="29"/>
      <c r="V1448" s="32"/>
      <c r="W1448" s="33"/>
    </row>
    <row r="1449" spans="2:23" x14ac:dyDescent="0.25">
      <c r="B1449" s="25"/>
      <c r="C1449" s="80">
        <v>1124040654</v>
      </c>
      <c r="D1449" s="83" t="s">
        <v>4034</v>
      </c>
      <c r="E1449" s="82">
        <v>2</v>
      </c>
      <c r="F1449" s="28"/>
      <c r="G1449" s="28"/>
      <c r="H1449" s="28"/>
      <c r="I1449" s="28" t="s">
        <v>1704</v>
      </c>
      <c r="J1449" s="27" t="s">
        <v>4035</v>
      </c>
      <c r="K1449" s="29">
        <v>9549618400</v>
      </c>
      <c r="L1449" s="30"/>
      <c r="M1449" s="28"/>
      <c r="N1449" s="28"/>
      <c r="O1449" s="29"/>
      <c r="P1449" s="31"/>
      <c r="Q1449" s="28"/>
      <c r="R1449" s="28"/>
      <c r="S1449" s="28"/>
      <c r="T1449" s="28"/>
      <c r="U1449" s="29"/>
      <c r="V1449" s="32"/>
      <c r="W1449" s="33"/>
    </row>
    <row r="1450" spans="2:23" x14ac:dyDescent="0.25">
      <c r="B1450" s="25"/>
      <c r="C1450" s="80">
        <v>1508338039</v>
      </c>
      <c r="D1450" s="83" t="s">
        <v>4036</v>
      </c>
      <c r="E1450" s="82">
        <v>4</v>
      </c>
      <c r="F1450" s="28"/>
      <c r="G1450" s="28"/>
      <c r="H1450" s="28"/>
      <c r="I1450" s="28" t="s">
        <v>1716</v>
      </c>
      <c r="J1450" s="27" t="s">
        <v>4037</v>
      </c>
      <c r="K1450" s="29">
        <v>9549008981</v>
      </c>
      <c r="L1450" s="30"/>
      <c r="M1450" s="28"/>
      <c r="N1450" s="28"/>
      <c r="O1450" s="29"/>
      <c r="P1450" s="31"/>
      <c r="Q1450" s="28"/>
      <c r="R1450" s="28"/>
      <c r="S1450" s="28"/>
      <c r="T1450" s="28"/>
      <c r="U1450" s="29"/>
      <c r="V1450" s="32"/>
      <c r="W1450" s="33"/>
    </row>
    <row r="1451" spans="2:23" x14ac:dyDescent="0.25">
      <c r="B1451" s="25"/>
      <c r="C1451" s="80">
        <v>1598754970</v>
      </c>
      <c r="D1451" s="83" t="s">
        <v>4038</v>
      </c>
      <c r="E1451" s="82">
        <v>6</v>
      </c>
      <c r="F1451" s="28"/>
      <c r="G1451" s="28"/>
      <c r="H1451" s="28"/>
      <c r="I1451" s="28" t="s">
        <v>1719</v>
      </c>
      <c r="J1451" s="27" t="s">
        <v>4039</v>
      </c>
      <c r="K1451" s="29">
        <v>9547258808</v>
      </c>
      <c r="L1451" s="30"/>
      <c r="M1451" s="28"/>
      <c r="N1451" s="28"/>
      <c r="O1451" s="29"/>
      <c r="P1451" s="31"/>
      <c r="Q1451" s="28"/>
      <c r="R1451" s="28"/>
      <c r="S1451" s="28"/>
      <c r="T1451" s="28"/>
      <c r="U1451" s="29"/>
      <c r="V1451" s="32"/>
      <c r="W1451" s="33"/>
    </row>
    <row r="1452" spans="2:23" x14ac:dyDescent="0.25">
      <c r="B1452" s="25"/>
      <c r="C1452" s="80">
        <v>1457337883</v>
      </c>
      <c r="D1452" s="83" t="s">
        <v>4040</v>
      </c>
      <c r="E1452" s="82">
        <v>1</v>
      </c>
      <c r="F1452" s="28"/>
      <c r="G1452" s="28"/>
      <c r="H1452" s="28"/>
      <c r="I1452" s="28" t="s">
        <v>1704</v>
      </c>
      <c r="J1452" s="27" t="s">
        <v>4041</v>
      </c>
      <c r="K1452" s="29">
        <v>9547215400</v>
      </c>
      <c r="L1452" s="30"/>
      <c r="M1452" s="28"/>
      <c r="N1452" s="28"/>
      <c r="O1452" s="29"/>
      <c r="P1452" s="31"/>
      <c r="Q1452" s="28"/>
      <c r="R1452" s="28"/>
      <c r="S1452" s="28"/>
      <c r="T1452" s="28"/>
      <c r="U1452" s="29"/>
      <c r="V1452" s="32"/>
      <c r="W1452" s="33"/>
    </row>
    <row r="1453" spans="2:23" x14ac:dyDescent="0.25">
      <c r="B1453" s="25"/>
      <c r="C1453" s="80">
        <v>1730291006</v>
      </c>
      <c r="D1453" s="83" t="s">
        <v>4042</v>
      </c>
      <c r="E1453" s="82">
        <v>4</v>
      </c>
      <c r="F1453" s="28"/>
      <c r="G1453" s="28"/>
      <c r="H1453" s="28"/>
      <c r="I1453" s="28" t="s">
        <v>1704</v>
      </c>
      <c r="J1453" s="27" t="s">
        <v>4043</v>
      </c>
      <c r="K1453" s="29">
        <v>9542027850</v>
      </c>
      <c r="L1453" s="30"/>
      <c r="M1453" s="28"/>
      <c r="N1453" s="28"/>
      <c r="O1453" s="29"/>
      <c r="P1453" s="31"/>
      <c r="Q1453" s="28"/>
      <c r="R1453" s="28"/>
      <c r="S1453" s="28"/>
      <c r="T1453" s="28"/>
      <c r="U1453" s="29"/>
      <c r="V1453" s="32"/>
      <c r="W1453" s="33"/>
    </row>
    <row r="1454" spans="2:23" x14ac:dyDescent="0.25">
      <c r="B1454" s="25"/>
      <c r="C1454" s="80">
        <v>1790788909</v>
      </c>
      <c r="D1454" s="83" t="s">
        <v>4044</v>
      </c>
      <c r="E1454" s="82">
        <v>3</v>
      </c>
      <c r="F1454" s="28"/>
      <c r="G1454" s="28"/>
      <c r="H1454" s="28"/>
      <c r="I1454" s="28" t="s">
        <v>1704</v>
      </c>
      <c r="J1454" s="27" t="s">
        <v>4045</v>
      </c>
      <c r="K1454" s="29">
        <v>2397723636</v>
      </c>
      <c r="L1454" s="30"/>
      <c r="M1454" s="28"/>
      <c r="N1454" s="28"/>
      <c r="O1454" s="29"/>
      <c r="P1454" s="31"/>
      <c r="Q1454" s="28"/>
      <c r="R1454" s="28"/>
      <c r="S1454" s="28"/>
      <c r="T1454" s="28"/>
      <c r="U1454" s="29"/>
      <c r="V1454" s="32"/>
      <c r="W1454" s="33"/>
    </row>
    <row r="1455" spans="2:23" x14ac:dyDescent="0.25">
      <c r="B1455" s="25"/>
      <c r="C1455" s="80">
        <v>1730281387</v>
      </c>
      <c r="D1455" s="83" t="s">
        <v>4046</v>
      </c>
      <c r="E1455" s="82">
        <v>3</v>
      </c>
      <c r="F1455" s="28"/>
      <c r="G1455" s="28"/>
      <c r="H1455" s="28"/>
      <c r="I1455" s="28" t="s">
        <v>1704</v>
      </c>
      <c r="J1455" s="27" t="s">
        <v>69</v>
      </c>
      <c r="K1455" s="29">
        <v>3058517824</v>
      </c>
      <c r="L1455" s="30"/>
      <c r="M1455" s="28"/>
      <c r="N1455" s="28"/>
      <c r="O1455" s="29"/>
      <c r="P1455" s="31"/>
      <c r="Q1455" s="28"/>
      <c r="R1455" s="28"/>
      <c r="S1455" s="28"/>
      <c r="T1455" s="28"/>
      <c r="U1455" s="29"/>
      <c r="V1455" s="32"/>
      <c r="W1455" s="33"/>
    </row>
    <row r="1456" spans="2:23" x14ac:dyDescent="0.25">
      <c r="B1456" s="25"/>
      <c r="C1456" s="80">
        <v>1487639308</v>
      </c>
      <c r="D1456" s="83" t="s">
        <v>4047</v>
      </c>
      <c r="E1456" s="82">
        <v>3</v>
      </c>
      <c r="F1456" s="28"/>
      <c r="G1456" s="28"/>
      <c r="H1456" s="28"/>
      <c r="I1456" s="28" t="s">
        <v>1704</v>
      </c>
      <c r="J1456" s="27" t="s">
        <v>69</v>
      </c>
      <c r="K1456" s="29">
        <v>3058224107</v>
      </c>
      <c r="L1456" s="30"/>
      <c r="M1456" s="28"/>
      <c r="N1456" s="28"/>
      <c r="O1456" s="29"/>
      <c r="P1456" s="31"/>
      <c r="Q1456" s="28"/>
      <c r="R1456" s="28"/>
      <c r="S1456" s="28"/>
      <c r="T1456" s="28"/>
      <c r="U1456" s="29"/>
      <c r="V1456" s="32"/>
      <c r="W1456" s="33"/>
    </row>
    <row r="1457" spans="2:23" x14ac:dyDescent="0.25">
      <c r="B1457" s="25"/>
      <c r="C1457" s="80">
        <v>1366443947</v>
      </c>
      <c r="D1457" s="83" t="s">
        <v>4048</v>
      </c>
      <c r="E1457" s="82">
        <v>2</v>
      </c>
      <c r="F1457" s="28"/>
      <c r="G1457" s="28"/>
      <c r="H1457" s="28"/>
      <c r="I1457" s="28" t="s">
        <v>1704</v>
      </c>
      <c r="J1457" s="27" t="s">
        <v>69</v>
      </c>
      <c r="K1457" s="29">
        <v>9549618400</v>
      </c>
      <c r="L1457" s="30"/>
      <c r="M1457" s="28"/>
      <c r="N1457" s="28"/>
      <c r="O1457" s="29"/>
      <c r="P1457" s="31"/>
      <c r="Q1457" s="28"/>
      <c r="R1457" s="28"/>
      <c r="S1457" s="28"/>
      <c r="T1457" s="28"/>
      <c r="U1457" s="29"/>
      <c r="V1457" s="32"/>
      <c r="W1457" s="33"/>
    </row>
    <row r="1458" spans="2:23" x14ac:dyDescent="0.25">
      <c r="B1458" s="25"/>
      <c r="C1458" s="80">
        <v>1598895260</v>
      </c>
      <c r="D1458" s="83" t="s">
        <v>4049</v>
      </c>
      <c r="E1458" s="82">
        <v>3</v>
      </c>
      <c r="F1458" s="28"/>
      <c r="G1458" s="28"/>
      <c r="H1458" s="28"/>
      <c r="I1458" s="28" t="s">
        <v>1704</v>
      </c>
      <c r="J1458" s="27" t="s">
        <v>4050</v>
      </c>
      <c r="K1458" s="29">
        <v>9546271617</v>
      </c>
      <c r="L1458" s="30"/>
      <c r="M1458" s="28"/>
      <c r="N1458" s="28"/>
      <c r="O1458" s="29"/>
      <c r="P1458" s="31"/>
      <c r="Q1458" s="28"/>
      <c r="R1458" s="28"/>
      <c r="S1458" s="28"/>
      <c r="T1458" s="28"/>
      <c r="U1458" s="29"/>
      <c r="V1458" s="32"/>
      <c r="W1458" s="33"/>
    </row>
    <row r="1459" spans="2:23" x14ac:dyDescent="0.25">
      <c r="B1459" s="25"/>
      <c r="C1459" s="80">
        <v>1396709267</v>
      </c>
      <c r="D1459" s="83" t="s">
        <v>4051</v>
      </c>
      <c r="E1459" s="82">
        <v>3</v>
      </c>
      <c r="F1459" s="28"/>
      <c r="G1459" s="28"/>
      <c r="H1459" s="28"/>
      <c r="I1459" s="28" t="s">
        <v>1704</v>
      </c>
      <c r="J1459" s="27" t="s">
        <v>69</v>
      </c>
      <c r="K1459" s="29">
        <v>9542027850</v>
      </c>
      <c r="L1459" s="30"/>
      <c r="M1459" s="28"/>
      <c r="N1459" s="28"/>
      <c r="O1459" s="29"/>
      <c r="P1459" s="31"/>
      <c r="Q1459" s="28"/>
      <c r="R1459" s="28"/>
      <c r="S1459" s="28"/>
      <c r="T1459" s="28"/>
      <c r="U1459" s="29"/>
      <c r="V1459" s="32"/>
      <c r="W1459" s="33"/>
    </row>
    <row r="1460" spans="2:23" x14ac:dyDescent="0.25">
      <c r="B1460" s="25"/>
      <c r="C1460" s="80">
        <v>1164538138</v>
      </c>
      <c r="D1460" s="83" t="s">
        <v>4052</v>
      </c>
      <c r="E1460" s="82">
        <v>4</v>
      </c>
      <c r="F1460" s="28"/>
      <c r="G1460" s="28"/>
      <c r="H1460" s="28"/>
      <c r="I1460" s="28" t="s">
        <v>1704</v>
      </c>
      <c r="J1460" s="27" t="s">
        <v>4053</v>
      </c>
      <c r="K1460" s="29">
        <v>2393023290</v>
      </c>
      <c r="L1460" s="30"/>
      <c r="M1460" s="28"/>
      <c r="N1460" s="28"/>
      <c r="O1460" s="29"/>
      <c r="P1460" s="31"/>
      <c r="Q1460" s="28"/>
      <c r="R1460" s="28"/>
      <c r="S1460" s="28"/>
      <c r="T1460" s="28"/>
      <c r="U1460" s="29"/>
      <c r="V1460" s="32"/>
      <c r="W1460" s="33"/>
    </row>
    <row r="1461" spans="2:23" x14ac:dyDescent="0.25">
      <c r="B1461" s="25"/>
      <c r="C1461" s="80">
        <v>1306848965</v>
      </c>
      <c r="D1461" s="83" t="s">
        <v>4054</v>
      </c>
      <c r="E1461" s="82">
        <v>4</v>
      </c>
      <c r="F1461" s="28"/>
      <c r="G1461" s="28"/>
      <c r="H1461" s="28"/>
      <c r="I1461" s="28" t="s">
        <v>1704</v>
      </c>
      <c r="J1461" s="27" t="s">
        <v>4055</v>
      </c>
      <c r="K1461" s="29">
        <v>9549630888</v>
      </c>
      <c r="L1461" s="30"/>
      <c r="M1461" s="28"/>
      <c r="N1461" s="28"/>
      <c r="O1461" s="29"/>
      <c r="P1461" s="31"/>
      <c r="Q1461" s="28"/>
      <c r="R1461" s="28"/>
      <c r="S1461" s="28"/>
      <c r="T1461" s="28"/>
      <c r="U1461" s="29"/>
      <c r="V1461" s="32"/>
      <c r="W1461" s="33"/>
    </row>
    <row r="1462" spans="2:23" x14ac:dyDescent="0.25">
      <c r="B1462" s="25"/>
      <c r="C1462" s="80">
        <v>1497743744</v>
      </c>
      <c r="D1462" s="83" t="s">
        <v>4056</v>
      </c>
      <c r="E1462" s="82">
        <v>3</v>
      </c>
      <c r="F1462" s="28"/>
      <c r="G1462" s="28"/>
      <c r="H1462" s="28"/>
      <c r="I1462" s="28" t="s">
        <v>1734</v>
      </c>
      <c r="J1462" s="27" t="s">
        <v>4057</v>
      </c>
      <c r="K1462" s="29">
        <v>9416132800</v>
      </c>
      <c r="L1462" s="30"/>
      <c r="M1462" s="28"/>
      <c r="N1462" s="28"/>
      <c r="O1462" s="29"/>
      <c r="P1462" s="31"/>
      <c r="Q1462" s="28"/>
      <c r="R1462" s="28"/>
      <c r="S1462" s="28"/>
      <c r="T1462" s="28"/>
      <c r="U1462" s="29"/>
      <c r="V1462" s="32"/>
      <c r="W1462" s="33"/>
    </row>
    <row r="1463" spans="2:23" x14ac:dyDescent="0.25">
      <c r="B1463" s="25"/>
      <c r="C1463" s="80">
        <v>1750345757</v>
      </c>
      <c r="D1463" s="83" t="s">
        <v>4058</v>
      </c>
      <c r="E1463" s="82">
        <v>3</v>
      </c>
      <c r="F1463" s="28"/>
      <c r="G1463" s="28"/>
      <c r="H1463" s="28"/>
      <c r="I1463" s="28" t="s">
        <v>1704</v>
      </c>
      <c r="J1463" s="27" t="s">
        <v>69</v>
      </c>
      <c r="K1463" s="29">
        <v>3055961844</v>
      </c>
      <c r="L1463" s="30"/>
      <c r="M1463" s="28"/>
      <c r="N1463" s="28"/>
      <c r="O1463" s="29"/>
      <c r="P1463" s="31"/>
      <c r="Q1463" s="28"/>
      <c r="R1463" s="28"/>
      <c r="S1463" s="28"/>
      <c r="T1463" s="28"/>
      <c r="U1463" s="29"/>
      <c r="V1463" s="32"/>
      <c r="W1463" s="33"/>
    </row>
    <row r="1464" spans="2:23" x14ac:dyDescent="0.25">
      <c r="B1464" s="25"/>
      <c r="C1464" s="80">
        <v>1306931209</v>
      </c>
      <c r="D1464" s="83" t="s">
        <v>4059</v>
      </c>
      <c r="E1464" s="82">
        <v>4</v>
      </c>
      <c r="F1464" s="28"/>
      <c r="G1464" s="28"/>
      <c r="H1464" s="28"/>
      <c r="I1464" s="28" t="s">
        <v>1704</v>
      </c>
      <c r="J1464" s="27" t="s">
        <v>4060</v>
      </c>
      <c r="K1464" s="29">
        <v>9413428892</v>
      </c>
      <c r="L1464" s="30"/>
      <c r="M1464" s="28"/>
      <c r="N1464" s="28"/>
      <c r="O1464" s="29"/>
      <c r="P1464" s="31"/>
      <c r="Q1464" s="28"/>
      <c r="R1464" s="28"/>
      <c r="S1464" s="28"/>
      <c r="T1464" s="28"/>
      <c r="U1464" s="29"/>
      <c r="V1464" s="32"/>
      <c r="W1464" s="33"/>
    </row>
    <row r="1465" spans="2:23" x14ac:dyDescent="0.25">
      <c r="B1465" s="25"/>
      <c r="C1465" s="80">
        <v>1255386470</v>
      </c>
      <c r="D1465" s="83" t="s">
        <v>4061</v>
      </c>
      <c r="E1465" s="82">
        <v>5</v>
      </c>
      <c r="F1465" s="28"/>
      <c r="G1465" s="28"/>
      <c r="H1465" s="28"/>
      <c r="I1465" s="28" t="s">
        <v>1704</v>
      </c>
      <c r="J1465" s="27" t="s">
        <v>4062</v>
      </c>
      <c r="K1465" s="29">
        <v>3056536365</v>
      </c>
      <c r="L1465" s="30"/>
      <c r="M1465" s="28"/>
      <c r="N1465" s="28"/>
      <c r="O1465" s="29"/>
      <c r="P1465" s="31"/>
      <c r="Q1465" s="28"/>
      <c r="R1465" s="28"/>
      <c r="S1465" s="28"/>
      <c r="T1465" s="28"/>
      <c r="U1465" s="29"/>
      <c r="V1465" s="32"/>
      <c r="W1465" s="33"/>
    </row>
    <row r="1466" spans="2:23" x14ac:dyDescent="0.25">
      <c r="B1466" s="25"/>
      <c r="C1466" s="80">
        <v>1952320897</v>
      </c>
      <c r="D1466" s="83" t="s">
        <v>4063</v>
      </c>
      <c r="E1466" s="82">
        <v>5</v>
      </c>
      <c r="F1466" s="28"/>
      <c r="G1466" s="28"/>
      <c r="H1466" s="28"/>
      <c r="I1466" s="28" t="s">
        <v>1704</v>
      </c>
      <c r="J1466" s="27" t="s">
        <v>4064</v>
      </c>
      <c r="K1466" s="29">
        <v>5617982425</v>
      </c>
      <c r="L1466" s="30"/>
      <c r="M1466" s="28"/>
      <c r="N1466" s="28"/>
      <c r="O1466" s="29"/>
      <c r="P1466" s="31"/>
      <c r="Q1466" s="28"/>
      <c r="R1466" s="28"/>
      <c r="S1466" s="28"/>
      <c r="T1466" s="28"/>
      <c r="U1466" s="29"/>
      <c r="V1466" s="32"/>
      <c r="W1466" s="33"/>
    </row>
    <row r="1467" spans="2:23" x14ac:dyDescent="0.25">
      <c r="B1467" s="25"/>
      <c r="C1467" s="80">
        <v>1770539850</v>
      </c>
      <c r="D1467" s="83" t="s">
        <v>4065</v>
      </c>
      <c r="E1467" s="82">
        <v>2</v>
      </c>
      <c r="F1467" s="28"/>
      <c r="G1467" s="28"/>
      <c r="H1467" s="28"/>
      <c r="I1467" s="28" t="s">
        <v>1704</v>
      </c>
      <c r="J1467" s="27" t="s">
        <v>4066</v>
      </c>
      <c r="K1467" s="29">
        <v>5619648221</v>
      </c>
      <c r="L1467" s="30"/>
      <c r="M1467" s="28"/>
      <c r="N1467" s="28"/>
      <c r="O1467" s="29"/>
      <c r="P1467" s="31"/>
      <c r="Q1467" s="28"/>
      <c r="R1467" s="28"/>
      <c r="S1467" s="28"/>
      <c r="T1467" s="28"/>
      <c r="U1467" s="29"/>
      <c r="V1467" s="32"/>
      <c r="W1467" s="33"/>
    </row>
    <row r="1468" spans="2:23" x14ac:dyDescent="0.25">
      <c r="B1468" s="25"/>
      <c r="C1468" s="80">
        <v>1821092701</v>
      </c>
      <c r="D1468" s="83" t="s">
        <v>4067</v>
      </c>
      <c r="E1468" s="82">
        <v>6</v>
      </c>
      <c r="F1468" s="28"/>
      <c r="G1468" s="28"/>
      <c r="H1468" s="28"/>
      <c r="I1468" s="28" t="s">
        <v>1704</v>
      </c>
      <c r="J1468" s="27" t="s">
        <v>69</v>
      </c>
      <c r="K1468" s="29">
        <v>9547413305</v>
      </c>
      <c r="L1468" s="30"/>
      <c r="M1468" s="28"/>
      <c r="N1468" s="28"/>
      <c r="O1468" s="29"/>
      <c r="P1468" s="31"/>
      <c r="Q1468" s="28"/>
      <c r="R1468" s="28"/>
      <c r="S1468" s="28"/>
      <c r="T1468" s="28"/>
      <c r="U1468" s="29"/>
      <c r="V1468" s="32"/>
      <c r="W1468" s="33"/>
    </row>
    <row r="1469" spans="2:23" x14ac:dyDescent="0.25">
      <c r="B1469" s="25"/>
      <c r="C1469" s="80">
        <v>1801898655</v>
      </c>
      <c r="D1469" s="83" t="s">
        <v>4068</v>
      </c>
      <c r="E1469" s="82">
        <v>2</v>
      </c>
      <c r="F1469" s="28"/>
      <c r="G1469" s="28"/>
      <c r="H1469" s="28"/>
      <c r="I1469" s="28" t="s">
        <v>1704</v>
      </c>
      <c r="J1469" s="27" t="s">
        <v>4069</v>
      </c>
      <c r="K1469" s="29">
        <v>5618029050</v>
      </c>
      <c r="L1469" s="30"/>
      <c r="M1469" s="28"/>
      <c r="N1469" s="28"/>
      <c r="O1469" s="29"/>
      <c r="P1469" s="31"/>
      <c r="Q1469" s="28"/>
      <c r="R1469" s="28"/>
      <c r="S1469" s="28"/>
      <c r="T1469" s="28"/>
      <c r="U1469" s="29"/>
      <c r="V1469" s="32"/>
      <c r="W1469" s="33"/>
    </row>
    <row r="1470" spans="2:23" x14ac:dyDescent="0.25">
      <c r="B1470" s="25"/>
      <c r="C1470" s="80">
        <v>1598742058</v>
      </c>
      <c r="D1470" s="83" t="s">
        <v>4070</v>
      </c>
      <c r="E1470" s="82">
        <v>3</v>
      </c>
      <c r="F1470" s="28"/>
      <c r="G1470" s="28"/>
      <c r="H1470" s="28"/>
      <c r="I1470" s="28" t="s">
        <v>1704</v>
      </c>
      <c r="J1470" s="27" t="s">
        <v>4071</v>
      </c>
      <c r="K1470" s="29">
        <v>3052736626</v>
      </c>
      <c r="L1470" s="30"/>
      <c r="M1470" s="28"/>
      <c r="N1470" s="28"/>
      <c r="O1470" s="29"/>
      <c r="P1470" s="31"/>
      <c r="Q1470" s="28"/>
      <c r="R1470" s="28"/>
      <c r="S1470" s="28"/>
      <c r="T1470" s="28"/>
      <c r="U1470" s="29"/>
      <c r="V1470" s="32"/>
      <c r="W1470" s="33"/>
    </row>
    <row r="1471" spans="2:23" x14ac:dyDescent="0.25">
      <c r="B1471" s="25"/>
      <c r="C1471" s="80">
        <v>1679535116</v>
      </c>
      <c r="D1471" s="83" t="s">
        <v>4072</v>
      </c>
      <c r="E1471" s="82">
        <v>6</v>
      </c>
      <c r="F1471" s="28"/>
      <c r="G1471" s="28"/>
      <c r="H1471" s="28"/>
      <c r="I1471" s="28" t="s">
        <v>1704</v>
      </c>
      <c r="J1471" s="27" t="s">
        <v>4073</v>
      </c>
      <c r="K1471" s="29">
        <v>9546595646</v>
      </c>
      <c r="L1471" s="30"/>
      <c r="M1471" s="28"/>
      <c r="N1471" s="28"/>
      <c r="O1471" s="29"/>
      <c r="P1471" s="31"/>
      <c r="Q1471" s="28"/>
      <c r="R1471" s="28"/>
      <c r="S1471" s="28"/>
      <c r="T1471" s="28"/>
      <c r="U1471" s="29"/>
      <c r="V1471" s="32"/>
      <c r="W1471" s="33"/>
    </row>
    <row r="1472" spans="2:23" x14ac:dyDescent="0.25">
      <c r="B1472" s="25"/>
      <c r="C1472" s="80">
        <v>1568416030</v>
      </c>
      <c r="D1472" s="83" t="s">
        <v>4074</v>
      </c>
      <c r="E1472" s="82">
        <v>3</v>
      </c>
      <c r="F1472" s="28"/>
      <c r="G1472" s="28"/>
      <c r="H1472" s="28"/>
      <c r="I1472" s="28" t="s">
        <v>1704</v>
      </c>
      <c r="J1472" s="27" t="s">
        <v>4075</v>
      </c>
      <c r="K1472" s="29">
        <v>7723373914</v>
      </c>
      <c r="L1472" s="30"/>
      <c r="M1472" s="28"/>
      <c r="N1472" s="28"/>
      <c r="O1472" s="29"/>
      <c r="P1472" s="31"/>
      <c r="Q1472" s="28"/>
      <c r="R1472" s="28"/>
      <c r="S1472" s="28"/>
      <c r="T1472" s="28"/>
      <c r="U1472" s="29"/>
      <c r="V1472" s="32"/>
      <c r="W1472" s="33"/>
    </row>
    <row r="1473" spans="2:23" x14ac:dyDescent="0.25">
      <c r="B1473" s="25"/>
      <c r="C1473" s="80">
        <v>1033153952</v>
      </c>
      <c r="D1473" s="83" t="s">
        <v>4076</v>
      </c>
      <c r="E1473" s="82">
        <v>3</v>
      </c>
      <c r="F1473" s="28"/>
      <c r="G1473" s="28"/>
      <c r="H1473" s="28"/>
      <c r="I1473" s="28" t="s">
        <v>1704</v>
      </c>
      <c r="J1473" s="27" t="s">
        <v>69</v>
      </c>
      <c r="K1473" s="29">
        <v>9544302343</v>
      </c>
      <c r="L1473" s="30"/>
      <c r="M1473" s="28"/>
      <c r="N1473" s="28"/>
      <c r="O1473" s="29"/>
      <c r="P1473" s="31"/>
      <c r="Q1473" s="28"/>
      <c r="R1473" s="28"/>
      <c r="S1473" s="28"/>
      <c r="T1473" s="28"/>
      <c r="U1473" s="29"/>
      <c r="V1473" s="32"/>
      <c r="W1473" s="33"/>
    </row>
    <row r="1474" spans="2:23" x14ac:dyDescent="0.25">
      <c r="B1474" s="25"/>
      <c r="C1474" s="80">
        <v>1275645723</v>
      </c>
      <c r="D1474" s="83" t="s">
        <v>4077</v>
      </c>
      <c r="E1474" s="82">
        <v>4</v>
      </c>
      <c r="F1474" s="28"/>
      <c r="G1474" s="28"/>
      <c r="H1474" s="28"/>
      <c r="I1474" s="28" t="s">
        <v>1737</v>
      </c>
      <c r="J1474" s="27" t="s">
        <v>4078</v>
      </c>
      <c r="K1474" s="29">
        <v>3052431000</v>
      </c>
      <c r="L1474" s="30"/>
      <c r="M1474" s="28"/>
      <c r="N1474" s="28"/>
      <c r="O1474" s="29"/>
      <c r="P1474" s="31"/>
      <c r="Q1474" s="28"/>
      <c r="R1474" s="28"/>
      <c r="S1474" s="28"/>
      <c r="T1474" s="28"/>
      <c r="U1474" s="29"/>
      <c r="V1474" s="32"/>
      <c r="W1474" s="33"/>
    </row>
    <row r="1475" spans="2:23" x14ac:dyDescent="0.25">
      <c r="B1475" s="25"/>
      <c r="C1475" s="80">
        <v>1164634416</v>
      </c>
      <c r="D1475" s="83" t="s">
        <v>4079</v>
      </c>
      <c r="E1475" s="82">
        <v>7</v>
      </c>
      <c r="F1475" s="28"/>
      <c r="G1475" s="28"/>
      <c r="H1475" s="28"/>
      <c r="I1475" s="28" t="s">
        <v>1704</v>
      </c>
      <c r="J1475" s="27" t="s">
        <v>4080</v>
      </c>
      <c r="K1475" s="29">
        <v>3056892023</v>
      </c>
      <c r="L1475" s="30"/>
      <c r="M1475" s="28"/>
      <c r="N1475" s="28"/>
      <c r="O1475" s="29"/>
      <c r="P1475" s="31"/>
      <c r="Q1475" s="28"/>
      <c r="R1475" s="28"/>
      <c r="S1475" s="28"/>
      <c r="T1475" s="28"/>
      <c r="U1475" s="29"/>
      <c r="V1475" s="32"/>
      <c r="W1475" s="33"/>
    </row>
    <row r="1476" spans="2:23" x14ac:dyDescent="0.25">
      <c r="B1476" s="25"/>
      <c r="C1476" s="80">
        <v>1568411809</v>
      </c>
      <c r="D1476" s="83" t="s">
        <v>4081</v>
      </c>
      <c r="E1476" s="82">
        <v>4</v>
      </c>
      <c r="F1476" s="28"/>
      <c r="G1476" s="28"/>
      <c r="H1476" s="28"/>
      <c r="I1476" s="28" t="s">
        <v>1704</v>
      </c>
      <c r="J1476" s="27" t="s">
        <v>4082</v>
      </c>
      <c r="K1476" s="29">
        <v>8778563774</v>
      </c>
      <c r="L1476" s="30"/>
      <c r="M1476" s="28"/>
      <c r="N1476" s="28"/>
      <c r="O1476" s="29"/>
      <c r="P1476" s="31"/>
      <c r="Q1476" s="28"/>
      <c r="R1476" s="28"/>
      <c r="S1476" s="28"/>
      <c r="T1476" s="28"/>
      <c r="U1476" s="29"/>
      <c r="V1476" s="32"/>
      <c r="W1476" s="33"/>
    </row>
    <row r="1477" spans="2:23" x14ac:dyDescent="0.25">
      <c r="B1477" s="25"/>
      <c r="C1477" s="80">
        <v>1306928924</v>
      </c>
      <c r="D1477" s="83" t="s">
        <v>4083</v>
      </c>
      <c r="E1477" s="82">
        <v>3</v>
      </c>
      <c r="F1477" s="28"/>
      <c r="G1477" s="28"/>
      <c r="H1477" s="28"/>
      <c r="I1477" s="28" t="s">
        <v>1704</v>
      </c>
      <c r="J1477" s="27" t="s">
        <v>4084</v>
      </c>
      <c r="K1477" s="29">
        <v>5617537487</v>
      </c>
      <c r="L1477" s="30"/>
      <c r="M1477" s="28"/>
      <c r="N1477" s="28"/>
      <c r="O1477" s="29"/>
      <c r="P1477" s="31"/>
      <c r="Q1477" s="28"/>
      <c r="R1477" s="28"/>
      <c r="S1477" s="28"/>
      <c r="T1477" s="28"/>
      <c r="U1477" s="29"/>
      <c r="V1477" s="32"/>
      <c r="W1477" s="33"/>
    </row>
    <row r="1478" spans="2:23" x14ac:dyDescent="0.25">
      <c r="B1478" s="25"/>
      <c r="C1478" s="80">
        <v>1003899212</v>
      </c>
      <c r="D1478" s="83" t="s">
        <v>4085</v>
      </c>
      <c r="E1478" s="82">
        <v>4</v>
      </c>
      <c r="F1478" s="28"/>
      <c r="G1478" s="28"/>
      <c r="H1478" s="28"/>
      <c r="I1478" s="28" t="s">
        <v>1704</v>
      </c>
      <c r="J1478" s="27" t="s">
        <v>4086</v>
      </c>
      <c r="K1478" s="29">
        <v>3057700062</v>
      </c>
      <c r="L1478" s="30"/>
      <c r="M1478" s="28"/>
      <c r="N1478" s="28"/>
      <c r="O1478" s="29"/>
      <c r="P1478" s="31"/>
      <c r="Q1478" s="28"/>
      <c r="R1478" s="28"/>
      <c r="S1478" s="28"/>
      <c r="T1478" s="28"/>
      <c r="U1478" s="29"/>
      <c r="V1478" s="32"/>
      <c r="W1478" s="33"/>
    </row>
    <row r="1479" spans="2:23" x14ac:dyDescent="0.25">
      <c r="B1479" s="25"/>
      <c r="C1479" s="80">
        <v>1124221882</v>
      </c>
      <c r="D1479" s="83" t="s">
        <v>4087</v>
      </c>
      <c r="E1479" s="82">
        <v>2</v>
      </c>
      <c r="F1479" s="28"/>
      <c r="G1479" s="28"/>
      <c r="H1479" s="28"/>
      <c r="I1479" s="28" t="s">
        <v>1704</v>
      </c>
      <c r="J1479" s="27" t="s">
        <v>4088</v>
      </c>
      <c r="K1479" s="29">
        <v>6469625483</v>
      </c>
      <c r="L1479" s="30"/>
      <c r="M1479" s="28"/>
      <c r="N1479" s="28"/>
      <c r="O1479" s="29"/>
      <c r="P1479" s="31"/>
      <c r="Q1479" s="28"/>
      <c r="R1479" s="28"/>
      <c r="S1479" s="28"/>
      <c r="T1479" s="28"/>
      <c r="U1479" s="29"/>
      <c r="V1479" s="32"/>
      <c r="W1479" s="33"/>
    </row>
    <row r="1480" spans="2:23" x14ac:dyDescent="0.25">
      <c r="B1480" s="25"/>
      <c r="C1480" s="80">
        <v>1962630962</v>
      </c>
      <c r="D1480" s="83" t="s">
        <v>4089</v>
      </c>
      <c r="E1480" s="82">
        <v>6</v>
      </c>
      <c r="F1480" s="28"/>
      <c r="G1480" s="28"/>
      <c r="H1480" s="28"/>
      <c r="I1480" s="28" t="s">
        <v>1704</v>
      </c>
      <c r="J1480" s="27" t="s">
        <v>4090</v>
      </c>
      <c r="K1480" s="29">
        <v>5617537487</v>
      </c>
      <c r="L1480" s="30"/>
      <c r="M1480" s="28"/>
      <c r="N1480" s="28"/>
      <c r="O1480" s="29"/>
      <c r="P1480" s="31"/>
      <c r="Q1480" s="28"/>
      <c r="R1480" s="28"/>
      <c r="S1480" s="28"/>
      <c r="T1480" s="28"/>
      <c r="U1480" s="29"/>
      <c r="V1480" s="32"/>
      <c r="W1480" s="33"/>
    </row>
    <row r="1481" spans="2:23" x14ac:dyDescent="0.25">
      <c r="B1481" s="25"/>
      <c r="C1481" s="80">
        <v>1396924734</v>
      </c>
      <c r="D1481" s="83" t="s">
        <v>4091</v>
      </c>
      <c r="E1481" s="82">
        <v>3</v>
      </c>
      <c r="F1481" s="28"/>
      <c r="G1481" s="28"/>
      <c r="H1481" s="28"/>
      <c r="I1481" s="28" t="s">
        <v>1734</v>
      </c>
      <c r="J1481" s="27" t="s">
        <v>4092</v>
      </c>
      <c r="K1481" s="29">
        <v>5614959289</v>
      </c>
      <c r="L1481" s="30"/>
      <c r="M1481" s="28"/>
      <c r="N1481" s="28"/>
      <c r="O1481" s="29"/>
      <c r="P1481" s="31"/>
      <c r="Q1481" s="28"/>
      <c r="R1481" s="28"/>
      <c r="S1481" s="28"/>
      <c r="T1481" s="28"/>
      <c r="U1481" s="29"/>
      <c r="V1481" s="32"/>
      <c r="W1481" s="33"/>
    </row>
    <row r="1482" spans="2:23" x14ac:dyDescent="0.25">
      <c r="B1482" s="25"/>
      <c r="C1482" s="80">
        <v>1831105485</v>
      </c>
      <c r="D1482" s="83" t="s">
        <v>4093</v>
      </c>
      <c r="E1482" s="82">
        <v>2</v>
      </c>
      <c r="F1482" s="28"/>
      <c r="G1482" s="28"/>
      <c r="H1482" s="28"/>
      <c r="I1482" s="28" t="s">
        <v>1704</v>
      </c>
      <c r="J1482" s="27" t="s">
        <v>4094</v>
      </c>
      <c r="K1482" s="29">
        <v>5617402900</v>
      </c>
      <c r="L1482" s="30"/>
      <c r="M1482" s="28"/>
      <c r="N1482" s="28"/>
      <c r="O1482" s="29"/>
      <c r="P1482" s="31"/>
      <c r="Q1482" s="28"/>
      <c r="R1482" s="28"/>
      <c r="S1482" s="28"/>
      <c r="T1482" s="28"/>
      <c r="U1482" s="29"/>
      <c r="V1482" s="32"/>
      <c r="W1482" s="33"/>
    </row>
    <row r="1483" spans="2:23" x14ac:dyDescent="0.25">
      <c r="B1483" s="25"/>
      <c r="C1483" s="80">
        <v>1811187925</v>
      </c>
      <c r="D1483" s="83" t="s">
        <v>4095</v>
      </c>
      <c r="E1483" s="82">
        <v>6</v>
      </c>
      <c r="F1483" s="28"/>
      <c r="G1483" s="28"/>
      <c r="H1483" s="28"/>
      <c r="I1483" s="28" t="s">
        <v>1737</v>
      </c>
      <c r="J1483" s="27" t="s">
        <v>4096</v>
      </c>
      <c r="K1483" s="29">
        <v>9546596760</v>
      </c>
      <c r="L1483" s="30"/>
      <c r="M1483" s="28"/>
      <c r="N1483" s="28"/>
      <c r="O1483" s="29"/>
      <c r="P1483" s="31"/>
      <c r="Q1483" s="28"/>
      <c r="R1483" s="28"/>
      <c r="S1483" s="28"/>
      <c r="T1483" s="28"/>
      <c r="U1483" s="29"/>
      <c r="V1483" s="32"/>
      <c r="W1483" s="33"/>
    </row>
    <row r="1484" spans="2:23" x14ac:dyDescent="0.25">
      <c r="B1484" s="25"/>
      <c r="C1484" s="80">
        <v>1457493157</v>
      </c>
      <c r="D1484" s="83" t="s">
        <v>4097</v>
      </c>
      <c r="E1484" s="82">
        <v>6</v>
      </c>
      <c r="F1484" s="28"/>
      <c r="G1484" s="28"/>
      <c r="H1484" s="28"/>
      <c r="I1484" s="28" t="s">
        <v>1719</v>
      </c>
      <c r="J1484" s="27" t="s">
        <v>4098</v>
      </c>
      <c r="K1484" s="29">
        <v>9549840111</v>
      </c>
      <c r="L1484" s="30"/>
      <c r="M1484" s="28"/>
      <c r="N1484" s="28"/>
      <c r="O1484" s="29"/>
      <c r="P1484" s="31"/>
      <c r="Q1484" s="28"/>
      <c r="R1484" s="28"/>
      <c r="S1484" s="28"/>
      <c r="T1484" s="28"/>
      <c r="U1484" s="29"/>
      <c r="V1484" s="32"/>
      <c r="W1484" s="33"/>
    </row>
    <row r="1485" spans="2:23" x14ac:dyDescent="0.25">
      <c r="B1485" s="25"/>
      <c r="C1485" s="80">
        <v>1245213453</v>
      </c>
      <c r="D1485" s="83" t="s">
        <v>4099</v>
      </c>
      <c r="E1485" s="82">
        <v>5</v>
      </c>
      <c r="F1485" s="28"/>
      <c r="G1485" s="28"/>
      <c r="H1485" s="28"/>
      <c r="I1485" s="28" t="s">
        <v>1704</v>
      </c>
      <c r="J1485" s="27" t="s">
        <v>4100</v>
      </c>
      <c r="K1485" s="29">
        <v>3057700062</v>
      </c>
      <c r="L1485" s="30"/>
      <c r="M1485" s="28"/>
      <c r="N1485" s="28"/>
      <c r="O1485" s="29"/>
      <c r="P1485" s="31"/>
      <c r="Q1485" s="28"/>
      <c r="R1485" s="28"/>
      <c r="S1485" s="28"/>
      <c r="T1485" s="28"/>
      <c r="U1485" s="29"/>
      <c r="V1485" s="32"/>
      <c r="W1485" s="33"/>
    </row>
    <row r="1486" spans="2:23" x14ac:dyDescent="0.25">
      <c r="B1486" s="25"/>
      <c r="C1486" s="80">
        <v>1982706958</v>
      </c>
      <c r="D1486" s="83" t="s">
        <v>4101</v>
      </c>
      <c r="E1486" s="82">
        <v>3</v>
      </c>
      <c r="F1486" s="28"/>
      <c r="G1486" s="28"/>
      <c r="H1486" s="28"/>
      <c r="I1486" s="28" t="s">
        <v>1704</v>
      </c>
      <c r="J1486" s="27" t="s">
        <v>4102</v>
      </c>
      <c r="K1486" s="29">
        <v>7865961960</v>
      </c>
      <c r="L1486" s="30"/>
      <c r="M1486" s="28"/>
      <c r="N1486" s="28"/>
      <c r="O1486" s="29"/>
      <c r="P1486" s="31"/>
      <c r="Q1486" s="28"/>
      <c r="R1486" s="28"/>
      <c r="S1486" s="28"/>
      <c r="T1486" s="28"/>
      <c r="U1486" s="29"/>
      <c r="V1486" s="32"/>
      <c r="W1486" s="33"/>
    </row>
    <row r="1487" spans="2:23" x14ac:dyDescent="0.25">
      <c r="B1487" s="25"/>
      <c r="C1487" s="80">
        <v>1649233925</v>
      </c>
      <c r="D1487" s="83" t="s">
        <v>4103</v>
      </c>
      <c r="E1487" s="82">
        <v>8</v>
      </c>
      <c r="F1487" s="28"/>
      <c r="G1487" s="28"/>
      <c r="H1487" s="28"/>
      <c r="I1487" s="28" t="s">
        <v>1719</v>
      </c>
      <c r="J1487" s="27" t="s">
        <v>4104</v>
      </c>
      <c r="K1487" s="29">
        <v>9547465678</v>
      </c>
      <c r="L1487" s="30"/>
      <c r="M1487" s="28"/>
      <c r="N1487" s="28"/>
      <c r="O1487" s="29"/>
      <c r="P1487" s="31"/>
      <c r="Q1487" s="28"/>
      <c r="R1487" s="28"/>
      <c r="S1487" s="28"/>
      <c r="T1487" s="28"/>
      <c r="U1487" s="29"/>
      <c r="V1487" s="32"/>
      <c r="W1487" s="33"/>
    </row>
    <row r="1488" spans="2:23" x14ac:dyDescent="0.25">
      <c r="B1488" s="25"/>
      <c r="C1488" s="80">
        <v>1861485062</v>
      </c>
      <c r="D1488" s="83" t="s">
        <v>4105</v>
      </c>
      <c r="E1488" s="82">
        <v>2</v>
      </c>
      <c r="F1488" s="28"/>
      <c r="G1488" s="28"/>
      <c r="H1488" s="28"/>
      <c r="I1488" s="28" t="s">
        <v>1704</v>
      </c>
      <c r="J1488" s="27" t="s">
        <v>4106</v>
      </c>
      <c r="K1488" s="29">
        <v>2399399939</v>
      </c>
      <c r="L1488" s="30"/>
      <c r="M1488" s="28"/>
      <c r="N1488" s="28"/>
      <c r="O1488" s="29"/>
      <c r="P1488" s="31"/>
      <c r="Q1488" s="28"/>
      <c r="R1488" s="28"/>
      <c r="S1488" s="28"/>
      <c r="T1488" s="28"/>
      <c r="U1488" s="29"/>
      <c r="V1488" s="32"/>
      <c r="W1488" s="33"/>
    </row>
    <row r="1489" spans="2:23" x14ac:dyDescent="0.25">
      <c r="B1489" s="25"/>
      <c r="C1489" s="80">
        <v>1003823972</v>
      </c>
      <c r="D1489" s="83" t="s">
        <v>4107</v>
      </c>
      <c r="E1489" s="82">
        <v>3</v>
      </c>
      <c r="F1489" s="28"/>
      <c r="G1489" s="28"/>
      <c r="H1489" s="28"/>
      <c r="I1489" s="28" t="s">
        <v>1704</v>
      </c>
      <c r="J1489" s="27" t="s">
        <v>4108</v>
      </c>
      <c r="K1489" s="29">
        <v>9544335900</v>
      </c>
      <c r="L1489" s="30"/>
      <c r="M1489" s="28"/>
      <c r="N1489" s="28"/>
      <c r="O1489" s="29"/>
      <c r="P1489" s="31"/>
      <c r="Q1489" s="28"/>
      <c r="R1489" s="28"/>
      <c r="S1489" s="28"/>
      <c r="T1489" s="28"/>
      <c r="U1489" s="29"/>
      <c r="V1489" s="32"/>
      <c r="W1489" s="33"/>
    </row>
    <row r="1490" spans="2:23" x14ac:dyDescent="0.25">
      <c r="B1490" s="25"/>
      <c r="C1490" s="80">
        <v>1598766099</v>
      </c>
      <c r="D1490" s="83" t="s">
        <v>4109</v>
      </c>
      <c r="E1490" s="82">
        <v>4</v>
      </c>
      <c r="F1490" s="28"/>
      <c r="G1490" s="28"/>
      <c r="H1490" s="28"/>
      <c r="I1490" s="28" t="s">
        <v>1704</v>
      </c>
      <c r="J1490" s="27" t="s">
        <v>4110</v>
      </c>
      <c r="K1490" s="29">
        <v>9544317724</v>
      </c>
      <c r="L1490" s="30"/>
      <c r="M1490" s="28"/>
      <c r="N1490" s="28"/>
      <c r="O1490" s="29"/>
      <c r="P1490" s="31"/>
      <c r="Q1490" s="28"/>
      <c r="R1490" s="28"/>
      <c r="S1490" s="28"/>
      <c r="T1490" s="28"/>
      <c r="U1490" s="29"/>
      <c r="V1490" s="32"/>
      <c r="W1490" s="33"/>
    </row>
    <row r="1491" spans="2:23" x14ac:dyDescent="0.25">
      <c r="B1491" s="25"/>
      <c r="C1491" s="80">
        <v>1912939208</v>
      </c>
      <c r="D1491" s="83" t="s">
        <v>4111</v>
      </c>
      <c r="E1491" s="82">
        <v>4</v>
      </c>
      <c r="F1491" s="28"/>
      <c r="G1491" s="28"/>
      <c r="H1491" s="28"/>
      <c r="I1491" s="28" t="s">
        <v>1704</v>
      </c>
      <c r="J1491" s="27" t="s">
        <v>4112</v>
      </c>
      <c r="K1491" s="29">
        <v>3055344404</v>
      </c>
      <c r="L1491" s="30"/>
      <c r="M1491" s="28"/>
      <c r="N1491" s="28"/>
      <c r="O1491" s="29"/>
      <c r="P1491" s="31"/>
      <c r="Q1491" s="28"/>
      <c r="R1491" s="28"/>
      <c r="S1491" s="28"/>
      <c r="T1491" s="28"/>
      <c r="U1491" s="29"/>
      <c r="V1491" s="32"/>
      <c r="W1491" s="33"/>
    </row>
    <row r="1492" spans="2:23" x14ac:dyDescent="0.25">
      <c r="B1492" s="25"/>
      <c r="C1492" s="80">
        <v>1821074618</v>
      </c>
      <c r="D1492" s="83" t="s">
        <v>4113</v>
      </c>
      <c r="E1492" s="82">
        <v>6</v>
      </c>
      <c r="F1492" s="28"/>
      <c r="G1492" s="28"/>
      <c r="H1492" s="28"/>
      <c r="I1492" s="28" t="s">
        <v>1704</v>
      </c>
      <c r="J1492" s="27" t="s">
        <v>4114</v>
      </c>
      <c r="K1492" s="29">
        <v>9547215400</v>
      </c>
      <c r="L1492" s="30"/>
      <c r="M1492" s="28"/>
      <c r="N1492" s="28"/>
      <c r="O1492" s="29"/>
      <c r="P1492" s="31"/>
      <c r="Q1492" s="28"/>
      <c r="R1492" s="28"/>
      <c r="S1492" s="28"/>
      <c r="T1492" s="28"/>
      <c r="U1492" s="29"/>
      <c r="V1492" s="32"/>
      <c r="W1492" s="33"/>
    </row>
    <row r="1493" spans="2:23" x14ac:dyDescent="0.25">
      <c r="B1493" s="25"/>
      <c r="C1493" s="80">
        <v>1992781876</v>
      </c>
      <c r="D1493" s="83" t="s">
        <v>4115</v>
      </c>
      <c r="E1493" s="82">
        <v>4</v>
      </c>
      <c r="F1493" s="28"/>
      <c r="G1493" s="28"/>
      <c r="H1493" s="28"/>
      <c r="I1493" s="28" t="s">
        <v>1704</v>
      </c>
      <c r="J1493" s="27" t="s">
        <v>4116</v>
      </c>
      <c r="K1493" s="29">
        <v>9547215400</v>
      </c>
      <c r="L1493" s="30"/>
      <c r="M1493" s="28"/>
      <c r="N1493" s="28"/>
      <c r="O1493" s="29"/>
      <c r="P1493" s="31"/>
      <c r="Q1493" s="28"/>
      <c r="R1493" s="28"/>
      <c r="S1493" s="28"/>
      <c r="T1493" s="28"/>
      <c r="U1493" s="29"/>
      <c r="V1493" s="32"/>
      <c r="W1493" s="33"/>
    </row>
    <row r="1494" spans="2:23" x14ac:dyDescent="0.25">
      <c r="B1494" s="25"/>
      <c r="C1494" s="80">
        <v>1407882483</v>
      </c>
      <c r="D1494" s="83" t="s">
        <v>4117</v>
      </c>
      <c r="E1494" s="82">
        <v>4</v>
      </c>
      <c r="F1494" s="28"/>
      <c r="G1494" s="28"/>
      <c r="H1494" s="28"/>
      <c r="I1494" s="28" t="s">
        <v>1704</v>
      </c>
      <c r="J1494" s="27" t="s">
        <v>4118</v>
      </c>
      <c r="K1494" s="29">
        <v>9547822442</v>
      </c>
      <c r="L1494" s="30"/>
      <c r="M1494" s="28"/>
      <c r="N1494" s="28"/>
      <c r="O1494" s="29"/>
      <c r="P1494" s="31"/>
      <c r="Q1494" s="28"/>
      <c r="R1494" s="28"/>
      <c r="S1494" s="28"/>
      <c r="T1494" s="28"/>
      <c r="U1494" s="29"/>
      <c r="V1494" s="32"/>
      <c r="W1494" s="33"/>
    </row>
    <row r="1495" spans="2:23" x14ac:dyDescent="0.25">
      <c r="B1495" s="25"/>
      <c r="C1495" s="80">
        <v>1811929029</v>
      </c>
      <c r="D1495" s="83" t="s">
        <v>4119</v>
      </c>
      <c r="E1495" s="82">
        <v>2</v>
      </c>
      <c r="F1495" s="28"/>
      <c r="G1495" s="28"/>
      <c r="H1495" s="28"/>
      <c r="I1495" s="28" t="s">
        <v>1704</v>
      </c>
      <c r="J1495" s="27" t="s">
        <v>69</v>
      </c>
      <c r="K1495" s="29">
        <v>9549683330</v>
      </c>
      <c r="L1495" s="30"/>
      <c r="M1495" s="28"/>
      <c r="N1495" s="28"/>
      <c r="O1495" s="29"/>
      <c r="P1495" s="31"/>
      <c r="Q1495" s="28"/>
      <c r="R1495" s="28"/>
      <c r="S1495" s="28"/>
      <c r="T1495" s="28"/>
      <c r="U1495" s="29"/>
      <c r="V1495" s="32"/>
      <c r="W1495" s="33"/>
    </row>
    <row r="1496" spans="2:23" x14ac:dyDescent="0.25">
      <c r="B1496" s="25"/>
      <c r="C1496" s="80">
        <v>1538130828</v>
      </c>
      <c r="D1496" s="83" t="s">
        <v>4120</v>
      </c>
      <c r="E1496" s="82">
        <v>3</v>
      </c>
      <c r="F1496" s="28"/>
      <c r="G1496" s="28"/>
      <c r="H1496" s="28"/>
      <c r="I1496" s="28" t="s">
        <v>1704</v>
      </c>
      <c r="J1496" s="27" t="s">
        <v>4121</v>
      </c>
      <c r="K1496" s="29">
        <v>5614955700</v>
      </c>
      <c r="L1496" s="30"/>
      <c r="M1496" s="28"/>
      <c r="N1496" s="28"/>
      <c r="O1496" s="29"/>
      <c r="P1496" s="31"/>
      <c r="Q1496" s="28"/>
      <c r="R1496" s="28"/>
      <c r="S1496" s="28"/>
      <c r="T1496" s="28"/>
      <c r="U1496" s="29"/>
      <c r="V1496" s="32"/>
      <c r="W1496" s="33"/>
    </row>
    <row r="1497" spans="2:23" x14ac:dyDescent="0.25">
      <c r="B1497" s="25"/>
      <c r="C1497" s="80">
        <v>1215979901</v>
      </c>
      <c r="D1497" s="83" t="s">
        <v>4122</v>
      </c>
      <c r="E1497" s="82">
        <v>7</v>
      </c>
      <c r="F1497" s="28"/>
      <c r="G1497" s="28"/>
      <c r="H1497" s="28"/>
      <c r="I1497" s="28" t="s">
        <v>1737</v>
      </c>
      <c r="J1497" s="27" t="s">
        <v>4123</v>
      </c>
      <c r="K1497" s="29">
        <v>3055856092</v>
      </c>
      <c r="L1497" s="30"/>
      <c r="M1497" s="28"/>
      <c r="N1497" s="28"/>
      <c r="O1497" s="29"/>
      <c r="P1497" s="31"/>
      <c r="Q1497" s="28"/>
      <c r="R1497" s="28"/>
      <c r="S1497" s="28"/>
      <c r="T1497" s="28"/>
      <c r="U1497" s="29"/>
      <c r="V1497" s="32"/>
      <c r="W1497" s="33"/>
    </row>
    <row r="1498" spans="2:23" x14ac:dyDescent="0.25">
      <c r="B1498" s="25"/>
      <c r="C1498" s="80">
        <v>1245212000</v>
      </c>
      <c r="D1498" s="83" t="s">
        <v>4124</v>
      </c>
      <c r="E1498" s="82">
        <v>5</v>
      </c>
      <c r="F1498" s="28"/>
      <c r="G1498" s="28"/>
      <c r="H1498" s="28"/>
      <c r="I1498" s="28" t="s">
        <v>1704</v>
      </c>
      <c r="J1498" s="27" t="s">
        <v>4125</v>
      </c>
      <c r="K1498" s="29">
        <v>3057700062</v>
      </c>
      <c r="L1498" s="30"/>
      <c r="M1498" s="28"/>
      <c r="N1498" s="28"/>
      <c r="O1498" s="29"/>
      <c r="P1498" s="31"/>
      <c r="Q1498" s="28"/>
      <c r="R1498" s="28"/>
      <c r="S1498" s="28"/>
      <c r="T1498" s="28"/>
      <c r="U1498" s="29"/>
      <c r="V1498" s="32"/>
      <c r="W1498" s="33"/>
    </row>
    <row r="1499" spans="2:23" x14ac:dyDescent="0.25">
      <c r="B1499" s="25"/>
      <c r="C1499" s="80">
        <v>1336183250</v>
      </c>
      <c r="D1499" s="83" t="s">
        <v>4126</v>
      </c>
      <c r="E1499" s="82">
        <v>3</v>
      </c>
      <c r="F1499" s="28"/>
      <c r="G1499" s="28"/>
      <c r="H1499" s="28"/>
      <c r="I1499" s="28" t="s">
        <v>1704</v>
      </c>
      <c r="J1499" s="27" t="s">
        <v>69</v>
      </c>
      <c r="K1499" s="29">
        <v>9544588825</v>
      </c>
      <c r="L1499" s="30"/>
      <c r="M1499" s="28"/>
      <c r="N1499" s="28"/>
      <c r="O1499" s="29"/>
      <c r="P1499" s="31"/>
      <c r="Q1499" s="28"/>
      <c r="R1499" s="28"/>
      <c r="S1499" s="28"/>
      <c r="T1499" s="28"/>
      <c r="U1499" s="29"/>
      <c r="V1499" s="32"/>
      <c r="W1499" s="33"/>
    </row>
    <row r="1500" spans="2:23" x14ac:dyDescent="0.25">
      <c r="B1500" s="25"/>
      <c r="C1500" s="80">
        <v>1134120942</v>
      </c>
      <c r="D1500" s="83" t="s">
        <v>4127</v>
      </c>
      <c r="E1500" s="82">
        <v>5</v>
      </c>
      <c r="F1500" s="28"/>
      <c r="G1500" s="28"/>
      <c r="H1500" s="28"/>
      <c r="I1500" s="28" t="s">
        <v>1734</v>
      </c>
      <c r="J1500" s="27" t="s">
        <v>4128</v>
      </c>
      <c r="K1500" s="29">
        <v>9417462711</v>
      </c>
      <c r="L1500" s="30"/>
      <c r="M1500" s="28"/>
      <c r="N1500" s="28"/>
      <c r="O1500" s="29"/>
      <c r="P1500" s="31"/>
      <c r="Q1500" s="28"/>
      <c r="R1500" s="28"/>
      <c r="S1500" s="28"/>
      <c r="T1500" s="28"/>
      <c r="U1500" s="29"/>
      <c r="V1500" s="32"/>
      <c r="W1500" s="33"/>
    </row>
    <row r="1501" spans="2:23" x14ac:dyDescent="0.25">
      <c r="B1501" s="25"/>
      <c r="C1501" s="80">
        <v>1548225154</v>
      </c>
      <c r="D1501" s="83" t="s">
        <v>4129</v>
      </c>
      <c r="E1501" s="82">
        <v>7</v>
      </c>
      <c r="F1501" s="28"/>
      <c r="G1501" s="28"/>
      <c r="H1501" s="28"/>
      <c r="I1501" s="28" t="s">
        <v>1704</v>
      </c>
      <c r="J1501" s="27" t="s">
        <v>4130</v>
      </c>
      <c r="K1501" s="29">
        <v>3052431204</v>
      </c>
      <c r="L1501" s="30"/>
      <c r="M1501" s="28"/>
      <c r="N1501" s="28"/>
      <c r="O1501" s="29"/>
      <c r="P1501" s="31"/>
      <c r="Q1501" s="28"/>
      <c r="R1501" s="28"/>
      <c r="S1501" s="28"/>
      <c r="T1501" s="28"/>
      <c r="U1501" s="29"/>
      <c r="V1501" s="32"/>
      <c r="W1501" s="33"/>
    </row>
    <row r="1502" spans="2:23" x14ac:dyDescent="0.25">
      <c r="B1502" s="25"/>
      <c r="C1502" s="80">
        <v>1811986581</v>
      </c>
      <c r="D1502" s="83" t="s">
        <v>4131</v>
      </c>
      <c r="E1502" s="82">
        <v>3</v>
      </c>
      <c r="F1502" s="28"/>
      <c r="G1502" s="28"/>
      <c r="H1502" s="28"/>
      <c r="I1502" s="28" t="s">
        <v>1704</v>
      </c>
      <c r="J1502" s="27" t="s">
        <v>4132</v>
      </c>
      <c r="K1502" s="29">
        <v>7722881220</v>
      </c>
      <c r="L1502" s="30"/>
      <c r="M1502" s="28"/>
      <c r="N1502" s="28"/>
      <c r="O1502" s="29"/>
      <c r="P1502" s="31"/>
      <c r="Q1502" s="28"/>
      <c r="R1502" s="28"/>
      <c r="S1502" s="28"/>
      <c r="T1502" s="28"/>
      <c r="U1502" s="29"/>
      <c r="V1502" s="32"/>
      <c r="W1502" s="33"/>
    </row>
    <row r="1503" spans="2:23" x14ac:dyDescent="0.25">
      <c r="B1503" s="25"/>
      <c r="C1503" s="80">
        <v>1558342832</v>
      </c>
      <c r="D1503" s="83" t="s">
        <v>4133</v>
      </c>
      <c r="E1503" s="82">
        <v>6</v>
      </c>
      <c r="F1503" s="28"/>
      <c r="G1503" s="28"/>
      <c r="H1503" s="28"/>
      <c r="I1503" s="28" t="s">
        <v>1704</v>
      </c>
      <c r="J1503" s="27" t="s">
        <v>4134</v>
      </c>
      <c r="K1503" s="29">
        <v>9413664015</v>
      </c>
      <c r="L1503" s="30"/>
      <c r="M1503" s="28"/>
      <c r="N1503" s="28"/>
      <c r="O1503" s="29"/>
      <c r="P1503" s="31"/>
      <c r="Q1503" s="28"/>
      <c r="R1503" s="28"/>
      <c r="S1503" s="28"/>
      <c r="T1503" s="28"/>
      <c r="U1503" s="29"/>
      <c r="V1503" s="32"/>
      <c r="W1503" s="33"/>
    </row>
    <row r="1504" spans="2:23" x14ac:dyDescent="0.25">
      <c r="B1504" s="25"/>
      <c r="C1504" s="80">
        <v>1770581720</v>
      </c>
      <c r="D1504" s="83" t="s">
        <v>4135</v>
      </c>
      <c r="E1504" s="82">
        <v>4</v>
      </c>
      <c r="F1504" s="28"/>
      <c r="G1504" s="28"/>
      <c r="H1504" s="28"/>
      <c r="I1504" s="28" t="s">
        <v>1704</v>
      </c>
      <c r="J1504" s="27" t="s">
        <v>4136</v>
      </c>
      <c r="K1504" s="29">
        <v>5618324601</v>
      </c>
      <c r="L1504" s="30"/>
      <c r="M1504" s="28"/>
      <c r="N1504" s="28"/>
      <c r="O1504" s="29"/>
      <c r="P1504" s="31"/>
      <c r="Q1504" s="28"/>
      <c r="R1504" s="28"/>
      <c r="S1504" s="28"/>
      <c r="T1504" s="28"/>
      <c r="U1504" s="29"/>
      <c r="V1504" s="32"/>
      <c r="W1504" s="33"/>
    </row>
    <row r="1505" spans="2:23" x14ac:dyDescent="0.25">
      <c r="B1505" s="25"/>
      <c r="C1505" s="80">
        <v>1437113834</v>
      </c>
      <c r="D1505" s="83" t="s">
        <v>4137</v>
      </c>
      <c r="E1505" s="82">
        <v>3</v>
      </c>
      <c r="F1505" s="28"/>
      <c r="G1505" s="28"/>
      <c r="H1505" s="28"/>
      <c r="I1505" s="28" t="s">
        <v>1704</v>
      </c>
      <c r="J1505" s="27" t="s">
        <v>4138</v>
      </c>
      <c r="K1505" s="29">
        <v>9543511100</v>
      </c>
      <c r="L1505" s="30"/>
      <c r="M1505" s="28"/>
      <c r="N1505" s="28"/>
      <c r="O1505" s="29"/>
      <c r="P1505" s="31"/>
      <c r="Q1505" s="28"/>
      <c r="R1505" s="28"/>
      <c r="S1505" s="28"/>
      <c r="T1505" s="28"/>
      <c r="U1505" s="29"/>
      <c r="V1505" s="32"/>
      <c r="W1505" s="33"/>
    </row>
    <row r="1506" spans="2:23" x14ac:dyDescent="0.25">
      <c r="B1506" s="25"/>
      <c r="C1506" s="80">
        <v>1932107323</v>
      </c>
      <c r="D1506" s="83" t="s">
        <v>4139</v>
      </c>
      <c r="E1506" s="82">
        <v>4</v>
      </c>
      <c r="F1506" s="28"/>
      <c r="G1506" s="28"/>
      <c r="H1506" s="28"/>
      <c r="I1506" s="28" t="s">
        <v>1704</v>
      </c>
      <c r="J1506" s="27" t="s">
        <v>4140</v>
      </c>
      <c r="K1506" s="29">
        <v>5617537487</v>
      </c>
      <c r="L1506" s="30"/>
      <c r="M1506" s="28"/>
      <c r="N1506" s="28"/>
      <c r="O1506" s="29"/>
      <c r="P1506" s="31"/>
      <c r="Q1506" s="28"/>
      <c r="R1506" s="28"/>
      <c r="S1506" s="28"/>
      <c r="T1506" s="28"/>
      <c r="U1506" s="29"/>
      <c r="V1506" s="32"/>
      <c r="W1506" s="33"/>
    </row>
    <row r="1507" spans="2:23" x14ac:dyDescent="0.25">
      <c r="B1507" s="25"/>
      <c r="C1507" s="80">
        <v>1669080438</v>
      </c>
      <c r="D1507" s="83" t="s">
        <v>4141</v>
      </c>
      <c r="E1507" s="82">
        <v>4</v>
      </c>
      <c r="F1507" s="28"/>
      <c r="G1507" s="28"/>
      <c r="H1507" s="28"/>
      <c r="I1507" s="28" t="s">
        <v>1716</v>
      </c>
      <c r="J1507" s="27" t="s">
        <v>69</v>
      </c>
      <c r="K1507" s="29">
        <v>3057700062</v>
      </c>
      <c r="L1507" s="30"/>
      <c r="M1507" s="28"/>
      <c r="N1507" s="28"/>
      <c r="O1507" s="29"/>
      <c r="P1507" s="31"/>
      <c r="Q1507" s="28"/>
      <c r="R1507" s="28"/>
      <c r="S1507" s="28"/>
      <c r="T1507" s="28"/>
      <c r="U1507" s="29"/>
      <c r="V1507" s="32"/>
      <c r="W1507" s="33"/>
    </row>
    <row r="1508" spans="2:23" x14ac:dyDescent="0.25">
      <c r="B1508" s="25"/>
      <c r="C1508" s="80">
        <v>1982061214</v>
      </c>
      <c r="D1508" s="83" t="s">
        <v>4142</v>
      </c>
      <c r="E1508" s="82">
        <v>3</v>
      </c>
      <c r="F1508" s="28"/>
      <c r="G1508" s="28"/>
      <c r="H1508" s="28"/>
      <c r="I1508" s="28" t="s">
        <v>1716</v>
      </c>
      <c r="J1508" s="27" t="s">
        <v>4143</v>
      </c>
      <c r="K1508" s="29">
        <v>9543215428</v>
      </c>
      <c r="L1508" s="30"/>
      <c r="M1508" s="28"/>
      <c r="N1508" s="28"/>
      <c r="O1508" s="29"/>
      <c r="P1508" s="31"/>
      <c r="Q1508" s="28"/>
      <c r="R1508" s="28"/>
      <c r="S1508" s="28"/>
      <c r="T1508" s="28"/>
      <c r="U1508" s="29"/>
      <c r="V1508" s="32"/>
      <c r="W1508" s="33"/>
    </row>
    <row r="1509" spans="2:23" x14ac:dyDescent="0.25">
      <c r="B1509" s="25"/>
      <c r="C1509" s="80">
        <v>1316948797</v>
      </c>
      <c r="D1509" s="83" t="s">
        <v>4144</v>
      </c>
      <c r="E1509" s="82">
        <v>7</v>
      </c>
      <c r="F1509" s="28"/>
      <c r="G1509" s="28"/>
      <c r="H1509" s="28"/>
      <c r="I1509" s="28" t="s">
        <v>1704</v>
      </c>
      <c r="J1509" s="27" t="s">
        <v>4145</v>
      </c>
      <c r="K1509" s="29">
        <v>9549618400</v>
      </c>
      <c r="L1509" s="30"/>
      <c r="M1509" s="28"/>
      <c r="N1509" s="28"/>
      <c r="O1509" s="29"/>
      <c r="P1509" s="31"/>
      <c r="Q1509" s="28"/>
      <c r="R1509" s="28"/>
      <c r="S1509" s="28"/>
      <c r="T1509" s="28"/>
      <c r="U1509" s="29"/>
      <c r="V1509" s="32"/>
      <c r="W1509" s="33"/>
    </row>
    <row r="1510" spans="2:23" x14ac:dyDescent="0.25">
      <c r="B1510" s="25"/>
      <c r="C1510" s="80">
        <v>1316358575</v>
      </c>
      <c r="D1510" s="83" t="s">
        <v>4146</v>
      </c>
      <c r="E1510" s="82">
        <v>5</v>
      </c>
      <c r="F1510" s="28"/>
      <c r="G1510" s="28"/>
      <c r="H1510" s="28"/>
      <c r="I1510" s="28" t="s">
        <v>1737</v>
      </c>
      <c r="J1510" s="27" t="s">
        <v>4147</v>
      </c>
      <c r="K1510" s="29">
        <v>6025215700</v>
      </c>
      <c r="L1510" s="30"/>
      <c r="M1510" s="28"/>
      <c r="N1510" s="28"/>
      <c r="O1510" s="29"/>
      <c r="P1510" s="31"/>
      <c r="Q1510" s="28"/>
      <c r="R1510" s="28"/>
      <c r="S1510" s="28"/>
      <c r="T1510" s="28"/>
      <c r="U1510" s="29"/>
      <c r="V1510" s="32"/>
      <c r="W1510" s="33"/>
    </row>
    <row r="1511" spans="2:23" x14ac:dyDescent="0.25">
      <c r="B1511" s="25"/>
      <c r="C1511" s="80">
        <v>1376885996</v>
      </c>
      <c r="D1511" s="83" t="s">
        <v>4148</v>
      </c>
      <c r="E1511" s="82">
        <v>5</v>
      </c>
      <c r="F1511" s="28"/>
      <c r="G1511" s="28"/>
      <c r="H1511" s="28"/>
      <c r="I1511" s="28" t="s">
        <v>1769</v>
      </c>
      <c r="J1511" s="27" t="s">
        <v>4149</v>
      </c>
      <c r="K1511" s="29">
        <v>2399399939</v>
      </c>
      <c r="L1511" s="30"/>
      <c r="M1511" s="28"/>
      <c r="N1511" s="28"/>
      <c r="O1511" s="29"/>
      <c r="P1511" s="31"/>
      <c r="Q1511" s="28"/>
      <c r="R1511" s="28"/>
      <c r="S1511" s="28"/>
      <c r="T1511" s="28"/>
      <c r="U1511" s="29"/>
      <c r="V1511" s="32"/>
      <c r="W1511" s="33"/>
    </row>
    <row r="1512" spans="2:23" x14ac:dyDescent="0.25">
      <c r="B1512" s="25"/>
      <c r="C1512" s="80">
        <v>1942597018</v>
      </c>
      <c r="D1512" s="83" t="s">
        <v>4150</v>
      </c>
      <c r="E1512" s="82">
        <v>2</v>
      </c>
      <c r="F1512" s="28"/>
      <c r="G1512" s="28"/>
      <c r="H1512" s="28"/>
      <c r="I1512" s="28" t="s">
        <v>1704</v>
      </c>
      <c r="J1512" s="27" t="s">
        <v>69</v>
      </c>
      <c r="K1512" s="29">
        <v>7865303820</v>
      </c>
      <c r="L1512" s="30"/>
      <c r="M1512" s="28"/>
      <c r="N1512" s="28"/>
      <c r="O1512" s="29"/>
      <c r="P1512" s="31"/>
      <c r="Q1512" s="28"/>
      <c r="R1512" s="28"/>
      <c r="S1512" s="28"/>
      <c r="T1512" s="28"/>
      <c r="U1512" s="29"/>
      <c r="V1512" s="32"/>
      <c r="W1512" s="33"/>
    </row>
    <row r="1513" spans="2:23" x14ac:dyDescent="0.25">
      <c r="B1513" s="25"/>
      <c r="C1513" s="80">
        <v>1063840379</v>
      </c>
      <c r="D1513" s="83" t="s">
        <v>4151</v>
      </c>
      <c r="E1513" s="82">
        <v>6</v>
      </c>
      <c r="F1513" s="28"/>
      <c r="G1513" s="28"/>
      <c r="H1513" s="28"/>
      <c r="I1513" s="28" t="s">
        <v>1716</v>
      </c>
      <c r="J1513" s="27" t="s">
        <v>69</v>
      </c>
      <c r="K1513" s="29">
        <v>3052736266</v>
      </c>
      <c r="L1513" s="30"/>
      <c r="M1513" s="28"/>
      <c r="N1513" s="28"/>
      <c r="O1513" s="29"/>
      <c r="P1513" s="31"/>
      <c r="Q1513" s="28"/>
      <c r="R1513" s="28"/>
      <c r="S1513" s="28"/>
      <c r="T1513" s="28"/>
      <c r="U1513" s="29"/>
      <c r="V1513" s="32"/>
      <c r="W1513" s="33"/>
    </row>
    <row r="1514" spans="2:23" x14ac:dyDescent="0.25">
      <c r="B1514" s="25"/>
      <c r="C1514" s="80">
        <v>1801161559</v>
      </c>
      <c r="D1514" s="83" t="s">
        <v>4152</v>
      </c>
      <c r="E1514" s="82">
        <v>8</v>
      </c>
      <c r="F1514" s="28"/>
      <c r="G1514" s="28"/>
      <c r="H1514" s="28"/>
      <c r="I1514" s="28" t="s">
        <v>1769</v>
      </c>
      <c r="J1514" s="27" t="s">
        <v>4153</v>
      </c>
      <c r="K1514" s="29">
        <v>3052436484</v>
      </c>
      <c r="L1514" s="30"/>
      <c r="M1514" s="28"/>
      <c r="N1514" s="28"/>
      <c r="O1514" s="29"/>
      <c r="P1514" s="31"/>
      <c r="Q1514" s="28"/>
      <c r="R1514" s="28"/>
      <c r="S1514" s="28"/>
      <c r="T1514" s="28"/>
      <c r="U1514" s="29"/>
      <c r="V1514" s="32"/>
      <c r="W1514" s="33"/>
    </row>
    <row r="1515" spans="2:23" x14ac:dyDescent="0.25">
      <c r="B1515" s="25"/>
      <c r="C1515" s="80">
        <v>1083023998</v>
      </c>
      <c r="D1515" s="83" t="s">
        <v>4154</v>
      </c>
      <c r="E1515" s="82">
        <v>3</v>
      </c>
      <c r="F1515" s="28"/>
      <c r="G1515" s="28"/>
      <c r="H1515" s="28"/>
      <c r="I1515" s="28" t="s">
        <v>1704</v>
      </c>
      <c r="J1515" s="27" t="s">
        <v>4155</v>
      </c>
      <c r="K1515" s="29">
        <v>4073037331</v>
      </c>
      <c r="L1515" s="30"/>
      <c r="M1515" s="28"/>
      <c r="N1515" s="28"/>
      <c r="O1515" s="29"/>
      <c r="P1515" s="31"/>
      <c r="Q1515" s="28"/>
      <c r="R1515" s="28"/>
      <c r="S1515" s="28"/>
      <c r="T1515" s="28"/>
      <c r="U1515" s="29"/>
      <c r="V1515" s="32"/>
      <c r="W1515" s="33"/>
    </row>
    <row r="1516" spans="2:23" x14ac:dyDescent="0.25">
      <c r="B1516" s="25"/>
      <c r="C1516" s="80">
        <v>1770961203</v>
      </c>
      <c r="D1516" s="83" t="s">
        <v>4156</v>
      </c>
      <c r="E1516" s="82">
        <v>7</v>
      </c>
      <c r="F1516" s="28"/>
      <c r="G1516" s="28"/>
      <c r="H1516" s="28"/>
      <c r="I1516" s="28" t="s">
        <v>1769</v>
      </c>
      <c r="J1516" s="27" t="s">
        <v>4157</v>
      </c>
      <c r="K1516" s="29">
        <v>3056893990</v>
      </c>
      <c r="L1516" s="30"/>
      <c r="M1516" s="28"/>
      <c r="N1516" s="28"/>
      <c r="O1516" s="29"/>
      <c r="P1516" s="31"/>
      <c r="Q1516" s="28"/>
      <c r="R1516" s="28"/>
      <c r="S1516" s="28"/>
      <c r="T1516" s="28"/>
      <c r="U1516" s="29"/>
      <c r="V1516" s="32"/>
      <c r="W1516" s="33"/>
    </row>
    <row r="1517" spans="2:23" x14ac:dyDescent="0.25">
      <c r="B1517" s="25"/>
      <c r="C1517" s="80">
        <v>1780187716</v>
      </c>
      <c r="D1517" s="83" t="s">
        <v>4158</v>
      </c>
      <c r="E1517" s="82">
        <v>2</v>
      </c>
      <c r="F1517" s="28"/>
      <c r="G1517" s="28"/>
      <c r="H1517" s="28"/>
      <c r="I1517" s="28" t="s">
        <v>1769</v>
      </c>
      <c r="J1517" s="27" t="s">
        <v>4159</v>
      </c>
      <c r="K1517" s="29">
        <v>5618428848</v>
      </c>
      <c r="L1517" s="30"/>
      <c r="M1517" s="28"/>
      <c r="N1517" s="28"/>
      <c r="O1517" s="29"/>
      <c r="P1517" s="31"/>
      <c r="Q1517" s="28"/>
      <c r="R1517" s="28"/>
      <c r="S1517" s="28"/>
      <c r="T1517" s="28"/>
      <c r="U1517" s="29"/>
      <c r="V1517" s="32"/>
      <c r="W1517" s="33"/>
    </row>
    <row r="1518" spans="2:23" x14ac:dyDescent="0.25">
      <c r="B1518" s="25"/>
      <c r="C1518" s="80">
        <v>1235104167</v>
      </c>
      <c r="D1518" s="83" t="s">
        <v>4160</v>
      </c>
      <c r="E1518" s="82">
        <v>0</v>
      </c>
      <c r="F1518" s="28"/>
      <c r="G1518" s="28"/>
      <c r="H1518" s="28"/>
      <c r="I1518" s="28" t="s">
        <v>1704</v>
      </c>
      <c r="J1518" s="27" t="s">
        <v>69</v>
      </c>
      <c r="K1518" s="29">
        <v>3052740808</v>
      </c>
      <c r="L1518" s="30"/>
      <c r="M1518" s="28"/>
      <c r="N1518" s="28"/>
      <c r="O1518" s="29"/>
      <c r="P1518" s="31"/>
      <c r="Q1518" s="28"/>
      <c r="R1518" s="28"/>
      <c r="S1518" s="28"/>
      <c r="T1518" s="28"/>
      <c r="U1518" s="29"/>
      <c r="V1518" s="32"/>
      <c r="W1518" s="33"/>
    </row>
    <row r="1519" spans="2:23" x14ac:dyDescent="0.25">
      <c r="B1519" s="25"/>
      <c r="C1519" s="80">
        <v>1154439156</v>
      </c>
      <c r="D1519" s="83" t="s">
        <v>4161</v>
      </c>
      <c r="E1519" s="82">
        <v>7</v>
      </c>
      <c r="F1519" s="28"/>
      <c r="G1519" s="28"/>
      <c r="H1519" s="28"/>
      <c r="I1519" s="28" t="s">
        <v>1737</v>
      </c>
      <c r="J1519" s="27" t="s">
        <v>4162</v>
      </c>
      <c r="K1519" s="29">
        <v>3052435787</v>
      </c>
      <c r="L1519" s="30"/>
      <c r="M1519" s="28"/>
      <c r="N1519" s="28"/>
      <c r="O1519" s="29"/>
      <c r="P1519" s="31"/>
      <c r="Q1519" s="28"/>
      <c r="R1519" s="28"/>
      <c r="S1519" s="28"/>
      <c r="T1519" s="28"/>
      <c r="U1519" s="29"/>
      <c r="V1519" s="32"/>
      <c r="W1519" s="33"/>
    </row>
    <row r="1520" spans="2:23" x14ac:dyDescent="0.25">
      <c r="B1520" s="25"/>
      <c r="C1520" s="80">
        <v>1487609855</v>
      </c>
      <c r="D1520" s="83" t="s">
        <v>4163</v>
      </c>
      <c r="E1520" s="82">
        <v>4</v>
      </c>
      <c r="F1520" s="28"/>
      <c r="G1520" s="28"/>
      <c r="H1520" s="28"/>
      <c r="I1520" s="28" t="s">
        <v>1704</v>
      </c>
      <c r="J1520" s="27" t="s">
        <v>4164</v>
      </c>
      <c r="K1520" s="29">
        <v>3058923101</v>
      </c>
      <c r="L1520" s="30"/>
      <c r="M1520" s="28"/>
      <c r="N1520" s="28"/>
      <c r="O1520" s="29"/>
      <c r="P1520" s="31"/>
      <c r="Q1520" s="28"/>
      <c r="R1520" s="28"/>
      <c r="S1520" s="28"/>
      <c r="T1520" s="28"/>
      <c r="U1520" s="29"/>
      <c r="V1520" s="32"/>
      <c r="W1520" s="33"/>
    </row>
    <row r="1521" spans="2:23" x14ac:dyDescent="0.25">
      <c r="B1521" s="25"/>
      <c r="C1521" s="80">
        <v>1194936757</v>
      </c>
      <c r="D1521" s="83" t="s">
        <v>4165</v>
      </c>
      <c r="E1521" s="82">
        <v>4</v>
      </c>
      <c r="F1521" s="28"/>
      <c r="G1521" s="28"/>
      <c r="H1521" s="28"/>
      <c r="I1521" s="28" t="s">
        <v>1704</v>
      </c>
      <c r="J1521" s="27" t="s">
        <v>4166</v>
      </c>
      <c r="K1521" s="29">
        <v>9544515932</v>
      </c>
      <c r="L1521" s="30"/>
      <c r="M1521" s="28"/>
      <c r="N1521" s="28"/>
      <c r="O1521" s="29"/>
      <c r="P1521" s="31"/>
      <c r="Q1521" s="28"/>
      <c r="R1521" s="28"/>
      <c r="S1521" s="28"/>
      <c r="T1521" s="28"/>
      <c r="U1521" s="29"/>
      <c r="V1521" s="32"/>
      <c r="W1521" s="33"/>
    </row>
    <row r="1522" spans="2:23" x14ac:dyDescent="0.25">
      <c r="B1522" s="25"/>
      <c r="C1522" s="80">
        <v>1437165172</v>
      </c>
      <c r="D1522" s="83" t="s">
        <v>4167</v>
      </c>
      <c r="E1522" s="82">
        <v>4</v>
      </c>
      <c r="F1522" s="28"/>
      <c r="G1522" s="28"/>
      <c r="H1522" s="28"/>
      <c r="I1522" s="28" t="s">
        <v>1704</v>
      </c>
      <c r="J1522" s="27" t="s">
        <v>4168</v>
      </c>
      <c r="K1522" s="29">
        <v>5614984000</v>
      </c>
      <c r="L1522" s="30"/>
      <c r="M1522" s="28"/>
      <c r="N1522" s="28"/>
      <c r="O1522" s="29"/>
      <c r="P1522" s="31"/>
      <c r="Q1522" s="28"/>
      <c r="R1522" s="28"/>
      <c r="S1522" s="28"/>
      <c r="T1522" s="28"/>
      <c r="U1522" s="29"/>
      <c r="V1522" s="32"/>
      <c r="W1522" s="33"/>
    </row>
    <row r="1523" spans="2:23" x14ac:dyDescent="0.25">
      <c r="B1523" s="25"/>
      <c r="C1523" s="80">
        <v>1699004150</v>
      </c>
      <c r="D1523" s="83" t="s">
        <v>4169</v>
      </c>
      <c r="E1523" s="82">
        <v>0</v>
      </c>
      <c r="F1523" s="28"/>
      <c r="G1523" s="28"/>
      <c r="H1523" s="28"/>
      <c r="I1523" s="28" t="s">
        <v>1716</v>
      </c>
      <c r="J1523" s="27" t="s">
        <v>4170</v>
      </c>
      <c r="K1523" s="29">
        <v>5616389533</v>
      </c>
      <c r="L1523" s="30"/>
      <c r="M1523" s="28"/>
      <c r="N1523" s="28"/>
      <c r="O1523" s="29"/>
      <c r="P1523" s="31"/>
      <c r="Q1523" s="28"/>
      <c r="R1523" s="28"/>
      <c r="S1523" s="28"/>
      <c r="T1523" s="28"/>
      <c r="U1523" s="29"/>
      <c r="V1523" s="32"/>
      <c r="W1523" s="33"/>
    </row>
    <row r="1524" spans="2:23" x14ac:dyDescent="0.25">
      <c r="B1524" s="25"/>
      <c r="C1524" s="80">
        <v>1306109939</v>
      </c>
      <c r="D1524" s="83" t="s">
        <v>4171</v>
      </c>
      <c r="E1524" s="82">
        <v>3</v>
      </c>
      <c r="F1524" s="28"/>
      <c r="G1524" s="28"/>
      <c r="H1524" s="28"/>
      <c r="I1524" s="28" t="s">
        <v>1704</v>
      </c>
      <c r="J1524" s="27" t="s">
        <v>4172</v>
      </c>
      <c r="K1524" s="29">
        <v>2397723636</v>
      </c>
      <c r="L1524" s="30"/>
      <c r="M1524" s="28"/>
      <c r="N1524" s="28"/>
      <c r="O1524" s="29"/>
      <c r="P1524" s="31"/>
      <c r="Q1524" s="28"/>
      <c r="R1524" s="28"/>
      <c r="S1524" s="28"/>
      <c r="T1524" s="28"/>
      <c r="U1524" s="29"/>
      <c r="V1524" s="32"/>
      <c r="W1524" s="33"/>
    </row>
    <row r="1525" spans="2:23" x14ac:dyDescent="0.25">
      <c r="B1525" s="25"/>
      <c r="C1525" s="80">
        <v>1306189147</v>
      </c>
      <c r="D1525" s="83" t="s">
        <v>4173</v>
      </c>
      <c r="E1525" s="82">
        <v>3</v>
      </c>
      <c r="F1525" s="28"/>
      <c r="G1525" s="28"/>
      <c r="H1525" s="28"/>
      <c r="I1525" s="28" t="s">
        <v>1704</v>
      </c>
      <c r="J1525" s="27" t="s">
        <v>4174</v>
      </c>
      <c r="K1525" s="29">
        <v>2038005369</v>
      </c>
      <c r="L1525" s="30"/>
      <c r="M1525" s="28"/>
      <c r="N1525" s="28"/>
      <c r="O1525" s="29"/>
      <c r="P1525" s="31"/>
      <c r="Q1525" s="28"/>
      <c r="R1525" s="28"/>
      <c r="S1525" s="28"/>
      <c r="T1525" s="28"/>
      <c r="U1525" s="29"/>
      <c r="V1525" s="32"/>
      <c r="W1525" s="33"/>
    </row>
    <row r="1526" spans="2:23" x14ac:dyDescent="0.25">
      <c r="B1526" s="25"/>
      <c r="C1526" s="80">
        <v>1548237480</v>
      </c>
      <c r="D1526" s="83" t="s">
        <v>4175</v>
      </c>
      <c r="E1526" s="82">
        <v>2</v>
      </c>
      <c r="F1526" s="28"/>
      <c r="G1526" s="28"/>
      <c r="H1526" s="28"/>
      <c r="I1526" s="28" t="s">
        <v>1716</v>
      </c>
      <c r="J1526" s="27" t="s">
        <v>4176</v>
      </c>
      <c r="K1526" s="29">
        <v>3059130666</v>
      </c>
      <c r="L1526" s="30"/>
      <c r="M1526" s="28"/>
      <c r="N1526" s="28"/>
      <c r="O1526" s="29"/>
      <c r="P1526" s="31"/>
      <c r="Q1526" s="28"/>
      <c r="R1526" s="28"/>
      <c r="S1526" s="28"/>
      <c r="T1526" s="28"/>
      <c r="U1526" s="29"/>
      <c r="V1526" s="32"/>
      <c r="W1526" s="33"/>
    </row>
    <row r="1527" spans="2:23" x14ac:dyDescent="0.25">
      <c r="B1527" s="25"/>
      <c r="C1527" s="80">
        <v>1356786628</v>
      </c>
      <c r="D1527" s="83" t="s">
        <v>4177</v>
      </c>
      <c r="E1527" s="82">
        <v>4</v>
      </c>
      <c r="F1527" s="28"/>
      <c r="G1527" s="28"/>
      <c r="H1527" s="28"/>
      <c r="I1527" s="28" t="s">
        <v>1704</v>
      </c>
      <c r="J1527" s="27" t="s">
        <v>69</v>
      </c>
      <c r="K1527" s="29">
        <v>8662937866</v>
      </c>
      <c r="L1527" s="30"/>
      <c r="M1527" s="28"/>
      <c r="N1527" s="28"/>
      <c r="O1527" s="29"/>
      <c r="P1527" s="31"/>
      <c r="Q1527" s="28"/>
      <c r="R1527" s="28"/>
      <c r="S1527" s="28"/>
      <c r="T1527" s="28"/>
      <c r="U1527" s="29"/>
      <c r="V1527" s="32"/>
      <c r="W1527" s="33"/>
    </row>
    <row r="1528" spans="2:23" x14ac:dyDescent="0.25">
      <c r="B1528" s="25"/>
      <c r="C1528" s="80">
        <v>1720222102</v>
      </c>
      <c r="D1528" s="83" t="s">
        <v>4178</v>
      </c>
      <c r="E1528" s="82">
        <v>1</v>
      </c>
      <c r="F1528" s="28"/>
      <c r="G1528" s="28"/>
      <c r="H1528" s="28"/>
      <c r="I1528" s="28" t="s">
        <v>1704</v>
      </c>
      <c r="J1528" s="27" t="s">
        <v>4179</v>
      </c>
      <c r="K1528" s="29">
        <v>7728781475</v>
      </c>
      <c r="L1528" s="30"/>
      <c r="M1528" s="28"/>
      <c r="N1528" s="28"/>
      <c r="O1528" s="29"/>
      <c r="P1528" s="31"/>
      <c r="Q1528" s="28"/>
      <c r="R1528" s="28"/>
      <c r="S1528" s="28"/>
      <c r="T1528" s="28"/>
      <c r="U1528" s="29"/>
      <c r="V1528" s="32"/>
      <c r="W1528" s="33"/>
    </row>
    <row r="1529" spans="2:23" x14ac:dyDescent="0.25">
      <c r="B1529" s="25"/>
      <c r="C1529" s="80">
        <v>1740504778</v>
      </c>
      <c r="D1529" s="83" t="s">
        <v>4180</v>
      </c>
      <c r="E1529" s="82">
        <v>3</v>
      </c>
      <c r="F1529" s="28"/>
      <c r="G1529" s="28"/>
      <c r="H1529" s="28"/>
      <c r="I1529" s="28" t="s">
        <v>1704</v>
      </c>
      <c r="J1529" s="27" t="s">
        <v>4181</v>
      </c>
      <c r="K1529" s="29">
        <v>9549618400</v>
      </c>
      <c r="L1529" s="30"/>
      <c r="M1529" s="28"/>
      <c r="N1529" s="28"/>
      <c r="O1529" s="29"/>
      <c r="P1529" s="31"/>
      <c r="Q1529" s="28"/>
      <c r="R1529" s="28"/>
      <c r="S1529" s="28"/>
      <c r="T1529" s="28"/>
      <c r="U1529" s="29"/>
      <c r="V1529" s="32"/>
      <c r="W1529" s="33"/>
    </row>
    <row r="1530" spans="2:23" x14ac:dyDescent="0.25">
      <c r="B1530" s="25"/>
      <c r="C1530" s="80">
        <v>1255302584</v>
      </c>
      <c r="D1530" s="83" t="s">
        <v>4182</v>
      </c>
      <c r="E1530" s="82">
        <v>2</v>
      </c>
      <c r="F1530" s="28"/>
      <c r="G1530" s="28"/>
      <c r="H1530" s="28"/>
      <c r="I1530" s="28" t="s">
        <v>1704</v>
      </c>
      <c r="J1530" s="27" t="s">
        <v>4183</v>
      </c>
      <c r="K1530" s="29">
        <v>5619648221</v>
      </c>
      <c r="L1530" s="30"/>
      <c r="M1530" s="28"/>
      <c r="N1530" s="28"/>
      <c r="O1530" s="29"/>
      <c r="P1530" s="31"/>
      <c r="Q1530" s="28"/>
      <c r="R1530" s="28"/>
      <c r="S1530" s="28"/>
      <c r="T1530" s="28"/>
      <c r="U1530" s="29"/>
      <c r="V1530" s="32"/>
      <c r="W1530" s="33"/>
    </row>
    <row r="1531" spans="2:23" x14ac:dyDescent="0.25">
      <c r="B1531" s="25"/>
      <c r="C1531" s="80">
        <v>1306053020</v>
      </c>
      <c r="D1531" s="83" t="s">
        <v>4184</v>
      </c>
      <c r="E1531" s="82">
        <v>2</v>
      </c>
      <c r="F1531" s="28"/>
      <c r="G1531" s="28"/>
      <c r="H1531" s="28"/>
      <c r="I1531" s="28" t="s">
        <v>1704</v>
      </c>
      <c r="J1531" s="27" t="s">
        <v>4185</v>
      </c>
      <c r="K1531" s="29">
        <v>9412629100</v>
      </c>
      <c r="L1531" s="30"/>
      <c r="M1531" s="28"/>
      <c r="N1531" s="28"/>
      <c r="O1531" s="29"/>
      <c r="P1531" s="31"/>
      <c r="Q1531" s="28"/>
      <c r="R1531" s="28"/>
      <c r="S1531" s="28"/>
      <c r="T1531" s="28"/>
      <c r="U1531" s="29"/>
      <c r="V1531" s="32"/>
      <c r="W1531" s="33"/>
    </row>
    <row r="1532" spans="2:23" x14ac:dyDescent="0.25">
      <c r="B1532" s="25"/>
      <c r="C1532" s="80">
        <v>1598707366</v>
      </c>
      <c r="D1532" s="83" t="s">
        <v>4186</v>
      </c>
      <c r="E1532" s="82">
        <v>1</v>
      </c>
      <c r="F1532" s="28"/>
      <c r="G1532" s="28"/>
      <c r="H1532" s="28"/>
      <c r="I1532" s="28" t="s">
        <v>1716</v>
      </c>
      <c r="J1532" s="27" t="s">
        <v>4187</v>
      </c>
      <c r="K1532" s="29">
        <v>7724667200</v>
      </c>
      <c r="L1532" s="30"/>
      <c r="M1532" s="28"/>
      <c r="N1532" s="28"/>
      <c r="O1532" s="29"/>
      <c r="P1532" s="31"/>
      <c r="Q1532" s="28"/>
      <c r="R1532" s="28"/>
      <c r="S1532" s="28"/>
      <c r="T1532" s="28"/>
      <c r="U1532" s="29"/>
      <c r="V1532" s="32"/>
      <c r="W1532" s="33"/>
    </row>
    <row r="1533" spans="2:23" x14ac:dyDescent="0.25">
      <c r="B1533" s="25"/>
      <c r="C1533" s="80">
        <v>1316068554</v>
      </c>
      <c r="D1533" s="83" t="s">
        <v>4188</v>
      </c>
      <c r="E1533" s="82">
        <v>2</v>
      </c>
      <c r="F1533" s="28"/>
      <c r="G1533" s="28"/>
      <c r="H1533" s="28"/>
      <c r="I1533" s="28" t="s">
        <v>1704</v>
      </c>
      <c r="J1533" s="27" t="s">
        <v>4189</v>
      </c>
      <c r="K1533" s="29">
        <v>5618029050</v>
      </c>
      <c r="L1533" s="30"/>
      <c r="M1533" s="28"/>
      <c r="N1533" s="28"/>
      <c r="O1533" s="29"/>
      <c r="P1533" s="31"/>
      <c r="Q1533" s="28"/>
      <c r="R1533" s="28"/>
      <c r="S1533" s="28"/>
      <c r="T1533" s="28"/>
      <c r="U1533" s="29"/>
      <c r="V1533" s="32"/>
      <c r="W1533" s="33"/>
    </row>
    <row r="1534" spans="2:23" x14ac:dyDescent="0.25">
      <c r="B1534" s="25"/>
      <c r="C1534" s="80">
        <v>1487628582</v>
      </c>
      <c r="D1534" s="83" t="s">
        <v>4190</v>
      </c>
      <c r="E1534" s="82">
        <v>6</v>
      </c>
      <c r="F1534" s="28"/>
      <c r="G1534" s="28"/>
      <c r="H1534" s="28"/>
      <c r="I1534" s="28" t="s">
        <v>1704</v>
      </c>
      <c r="J1534" s="27" t="s">
        <v>4191</v>
      </c>
      <c r="K1534" s="29">
        <v>3059130666</v>
      </c>
      <c r="L1534" s="30"/>
      <c r="M1534" s="28"/>
      <c r="N1534" s="28"/>
      <c r="O1534" s="29"/>
      <c r="P1534" s="31"/>
      <c r="Q1534" s="28"/>
      <c r="R1534" s="28"/>
      <c r="S1534" s="28"/>
      <c r="T1534" s="28"/>
      <c r="U1534" s="29"/>
      <c r="V1534" s="32"/>
      <c r="W1534" s="33"/>
    </row>
    <row r="1535" spans="2:23" x14ac:dyDescent="0.25">
      <c r="B1535" s="25"/>
      <c r="C1535" s="80">
        <v>1063615151</v>
      </c>
      <c r="D1535" s="83" t="s">
        <v>4192</v>
      </c>
      <c r="E1535" s="82">
        <v>3</v>
      </c>
      <c r="F1535" s="28"/>
      <c r="G1535" s="28"/>
      <c r="H1535" s="28"/>
      <c r="I1535" s="28" t="s">
        <v>1704</v>
      </c>
      <c r="J1535" s="27" t="s">
        <v>69</v>
      </c>
      <c r="K1535" s="29">
        <v>9542027850</v>
      </c>
      <c r="L1535" s="30"/>
      <c r="M1535" s="28"/>
      <c r="N1535" s="28"/>
      <c r="O1535" s="29"/>
      <c r="P1535" s="31"/>
      <c r="Q1535" s="28"/>
      <c r="R1535" s="28"/>
      <c r="S1535" s="28"/>
      <c r="T1535" s="28"/>
      <c r="U1535" s="29"/>
      <c r="V1535" s="32"/>
      <c r="W1535" s="33"/>
    </row>
    <row r="1536" spans="2:23" x14ac:dyDescent="0.25">
      <c r="B1536" s="25"/>
      <c r="C1536" s="80">
        <v>1740374677</v>
      </c>
      <c r="D1536" s="83" t="s">
        <v>4193</v>
      </c>
      <c r="E1536" s="82">
        <v>1</v>
      </c>
      <c r="F1536" s="28"/>
      <c r="G1536" s="28"/>
      <c r="H1536" s="28"/>
      <c r="I1536" s="28" t="s">
        <v>1704</v>
      </c>
      <c r="J1536" s="27" t="s">
        <v>69</v>
      </c>
      <c r="K1536" s="29">
        <v>5616389533</v>
      </c>
      <c r="L1536" s="30"/>
      <c r="M1536" s="28"/>
      <c r="N1536" s="28"/>
      <c r="O1536" s="29"/>
      <c r="P1536" s="31"/>
      <c r="Q1536" s="28"/>
      <c r="R1536" s="28"/>
      <c r="S1536" s="28"/>
      <c r="T1536" s="28"/>
      <c r="U1536" s="29"/>
      <c r="V1536" s="32"/>
      <c r="W1536" s="33"/>
    </row>
    <row r="1537" spans="2:23" x14ac:dyDescent="0.25">
      <c r="B1537" s="25"/>
      <c r="C1537" s="80">
        <v>1043353691</v>
      </c>
      <c r="D1537" s="83" t="s">
        <v>4194</v>
      </c>
      <c r="E1537" s="82">
        <v>-99</v>
      </c>
      <c r="F1537" s="28"/>
      <c r="G1537" s="28"/>
      <c r="H1537" s="28"/>
      <c r="I1537" s="28" t="s">
        <v>1704</v>
      </c>
      <c r="J1537" s="27" t="s">
        <v>69</v>
      </c>
      <c r="K1537" s="29">
        <v>3052736626</v>
      </c>
      <c r="L1537" s="30"/>
      <c r="M1537" s="28"/>
      <c r="N1537" s="28"/>
      <c r="O1537" s="29"/>
      <c r="P1537" s="31"/>
      <c r="Q1537" s="28"/>
      <c r="R1537" s="28"/>
      <c r="S1537" s="28"/>
      <c r="T1537" s="28"/>
      <c r="U1537" s="29"/>
      <c r="V1537" s="32"/>
      <c r="W1537" s="33"/>
    </row>
    <row r="1538" spans="2:23" x14ac:dyDescent="0.25">
      <c r="B1538" s="25"/>
      <c r="C1538" s="80">
        <v>1174596050</v>
      </c>
      <c r="D1538" s="83" t="s">
        <v>4195</v>
      </c>
      <c r="E1538" s="82">
        <v>3</v>
      </c>
      <c r="F1538" s="28"/>
      <c r="G1538" s="28"/>
      <c r="H1538" s="28"/>
      <c r="I1538" s="28" t="s">
        <v>1704</v>
      </c>
      <c r="J1538" s="27" t="s">
        <v>4196</v>
      </c>
      <c r="K1538" s="29">
        <v>9415380092</v>
      </c>
      <c r="L1538" s="30"/>
      <c r="M1538" s="28"/>
      <c r="N1538" s="28"/>
      <c r="O1538" s="29"/>
      <c r="P1538" s="31"/>
      <c r="Q1538" s="28"/>
      <c r="R1538" s="28"/>
      <c r="S1538" s="28"/>
      <c r="T1538" s="28"/>
      <c r="U1538" s="29"/>
      <c r="V1538" s="32"/>
      <c r="W1538" s="33"/>
    </row>
    <row r="1539" spans="2:23" x14ac:dyDescent="0.25">
      <c r="B1539" s="25"/>
      <c r="C1539" s="80">
        <v>1609808583</v>
      </c>
      <c r="D1539" s="83" t="s">
        <v>4197</v>
      </c>
      <c r="E1539" s="82">
        <v>5</v>
      </c>
      <c r="F1539" s="28"/>
      <c r="G1539" s="28"/>
      <c r="H1539" s="28"/>
      <c r="I1539" s="28" t="s">
        <v>1707</v>
      </c>
      <c r="J1539" s="27" t="s">
        <v>4198</v>
      </c>
      <c r="K1539" s="29">
        <v>3056888983</v>
      </c>
      <c r="L1539" s="30"/>
      <c r="M1539" s="28"/>
      <c r="N1539" s="28"/>
      <c r="O1539" s="29"/>
      <c r="P1539" s="31"/>
      <c r="Q1539" s="28"/>
      <c r="R1539" s="28"/>
      <c r="S1539" s="28"/>
      <c r="T1539" s="28"/>
      <c r="U1539" s="29"/>
      <c r="V1539" s="32"/>
      <c r="W1539" s="33"/>
    </row>
    <row r="1540" spans="2:23" x14ac:dyDescent="0.25">
      <c r="B1540" s="25"/>
      <c r="C1540" s="80">
        <v>1972597599</v>
      </c>
      <c r="D1540" s="83" t="s">
        <v>4199</v>
      </c>
      <c r="E1540" s="82">
        <v>5</v>
      </c>
      <c r="F1540" s="28"/>
      <c r="G1540" s="28"/>
      <c r="H1540" s="28"/>
      <c r="I1540" s="28" t="s">
        <v>1716</v>
      </c>
      <c r="J1540" s="27" t="s">
        <v>4200</v>
      </c>
      <c r="K1540" s="29">
        <v>9784596737</v>
      </c>
      <c r="L1540" s="30"/>
      <c r="M1540" s="28"/>
      <c r="N1540" s="28"/>
      <c r="O1540" s="29"/>
      <c r="P1540" s="31"/>
      <c r="Q1540" s="28"/>
      <c r="R1540" s="28"/>
      <c r="S1540" s="28"/>
      <c r="T1540" s="28"/>
      <c r="U1540" s="29"/>
      <c r="V1540" s="32"/>
      <c r="W1540" s="33"/>
    </row>
    <row r="1541" spans="2:23" x14ac:dyDescent="0.25">
      <c r="B1541" s="25"/>
      <c r="C1541" s="80">
        <v>1972722015</v>
      </c>
      <c r="D1541" s="83" t="s">
        <v>4201</v>
      </c>
      <c r="E1541" s="82">
        <v>2</v>
      </c>
      <c r="F1541" s="28"/>
      <c r="G1541" s="28"/>
      <c r="H1541" s="28"/>
      <c r="I1541" s="28" t="s">
        <v>1704</v>
      </c>
      <c r="J1541" s="27" t="s">
        <v>69</v>
      </c>
      <c r="K1541" s="29">
        <v>6034332488</v>
      </c>
      <c r="L1541" s="30"/>
      <c r="M1541" s="28"/>
      <c r="N1541" s="28"/>
      <c r="O1541" s="29"/>
      <c r="P1541" s="31"/>
      <c r="Q1541" s="28"/>
      <c r="R1541" s="28"/>
      <c r="S1541" s="28"/>
      <c r="T1541" s="28"/>
      <c r="U1541" s="29"/>
      <c r="V1541" s="32"/>
      <c r="W1541" s="33"/>
    </row>
    <row r="1542" spans="2:23" x14ac:dyDescent="0.25">
      <c r="B1542" s="25"/>
      <c r="C1542" s="80">
        <v>1538257464</v>
      </c>
      <c r="D1542" s="83" t="s">
        <v>4202</v>
      </c>
      <c r="E1542" s="82">
        <v>6</v>
      </c>
      <c r="F1542" s="28"/>
      <c r="G1542" s="28"/>
      <c r="H1542" s="28"/>
      <c r="I1542" s="28" t="s">
        <v>1704</v>
      </c>
      <c r="J1542" s="27" t="s">
        <v>69</v>
      </c>
      <c r="K1542" s="29">
        <v>7812135200</v>
      </c>
      <c r="L1542" s="30"/>
      <c r="M1542" s="28"/>
      <c r="N1542" s="28"/>
      <c r="O1542" s="29"/>
      <c r="P1542" s="31"/>
      <c r="Q1542" s="28"/>
      <c r="R1542" s="28"/>
      <c r="S1542" s="28"/>
      <c r="T1542" s="28"/>
      <c r="U1542" s="29"/>
      <c r="V1542" s="32"/>
      <c r="W1542" s="33"/>
    </row>
    <row r="1543" spans="2:23" x14ac:dyDescent="0.25">
      <c r="B1543" s="25"/>
      <c r="C1543" s="80">
        <v>1053575340</v>
      </c>
      <c r="D1543" s="83" t="s">
        <v>2183</v>
      </c>
      <c r="E1543" s="82">
        <v>4</v>
      </c>
      <c r="F1543" s="28"/>
      <c r="G1543" s="28"/>
      <c r="H1543" s="28"/>
      <c r="I1543" s="28" t="s">
        <v>1704</v>
      </c>
      <c r="J1543" s="27" t="s">
        <v>4203</v>
      </c>
      <c r="K1543" s="29">
        <v>9784667800</v>
      </c>
      <c r="L1543" s="30"/>
      <c r="M1543" s="28"/>
      <c r="N1543" s="28"/>
      <c r="O1543" s="29"/>
      <c r="P1543" s="31"/>
      <c r="Q1543" s="28"/>
      <c r="R1543" s="28"/>
      <c r="S1543" s="28"/>
      <c r="T1543" s="28"/>
      <c r="U1543" s="29"/>
      <c r="V1543" s="32"/>
      <c r="W1543" s="33"/>
    </row>
    <row r="1544" spans="2:23" x14ac:dyDescent="0.25">
      <c r="B1544" s="25"/>
      <c r="C1544" s="80">
        <v>1285855841</v>
      </c>
      <c r="D1544" s="83" t="s">
        <v>4204</v>
      </c>
      <c r="E1544" s="82">
        <v>1</v>
      </c>
      <c r="F1544" s="28"/>
      <c r="G1544" s="28"/>
      <c r="H1544" s="28"/>
      <c r="I1544" s="28" t="s">
        <v>1769</v>
      </c>
      <c r="J1544" s="27" t="s">
        <v>69</v>
      </c>
      <c r="K1544" s="29">
        <v>5182640701</v>
      </c>
      <c r="L1544" s="30"/>
      <c r="M1544" s="28"/>
      <c r="N1544" s="28"/>
      <c r="O1544" s="29"/>
      <c r="P1544" s="31"/>
      <c r="Q1544" s="28"/>
      <c r="R1544" s="28"/>
      <c r="S1544" s="28"/>
      <c r="T1544" s="28"/>
      <c r="U1544" s="29"/>
      <c r="V1544" s="32"/>
      <c r="W1544" s="33"/>
    </row>
    <row r="1545" spans="2:23" x14ac:dyDescent="0.25">
      <c r="B1545" s="25"/>
      <c r="C1545" s="80">
        <v>1194956185</v>
      </c>
      <c r="D1545" s="83" t="s">
        <v>4205</v>
      </c>
      <c r="E1545" s="82">
        <v>7</v>
      </c>
      <c r="F1545" s="28"/>
      <c r="G1545" s="28"/>
      <c r="H1545" s="28"/>
      <c r="I1545" s="28" t="s">
        <v>1716</v>
      </c>
      <c r="J1545" s="27" t="s">
        <v>4206</v>
      </c>
      <c r="K1545" s="29">
        <v>8576541000</v>
      </c>
      <c r="L1545" s="30"/>
      <c r="M1545" s="28"/>
      <c r="N1545" s="28"/>
      <c r="O1545" s="29"/>
      <c r="P1545" s="31"/>
      <c r="Q1545" s="28"/>
      <c r="R1545" s="28"/>
      <c r="S1545" s="28"/>
      <c r="T1545" s="28"/>
      <c r="U1545" s="29"/>
      <c r="V1545" s="32"/>
      <c r="W1545" s="33"/>
    </row>
    <row r="1546" spans="2:23" x14ac:dyDescent="0.25">
      <c r="B1546" s="25"/>
      <c r="C1546" s="80">
        <v>1811104789</v>
      </c>
      <c r="D1546" s="83" t="s">
        <v>4207</v>
      </c>
      <c r="E1546" s="82">
        <v>1</v>
      </c>
      <c r="F1546" s="28"/>
      <c r="G1546" s="28"/>
      <c r="H1546" s="28"/>
      <c r="I1546" s="28" t="s">
        <v>1704</v>
      </c>
      <c r="J1546" s="27" t="s">
        <v>4208</v>
      </c>
      <c r="K1546" s="29">
        <v>9784201530</v>
      </c>
      <c r="L1546" s="30"/>
      <c r="M1546" s="28"/>
      <c r="N1546" s="28"/>
      <c r="O1546" s="29"/>
      <c r="P1546" s="31"/>
      <c r="Q1546" s="28"/>
      <c r="R1546" s="28"/>
      <c r="S1546" s="28"/>
      <c r="T1546" s="28"/>
      <c r="U1546" s="29"/>
      <c r="V1546" s="32"/>
      <c r="W1546" s="33"/>
    </row>
    <row r="1547" spans="2:23" x14ac:dyDescent="0.25">
      <c r="B1547" s="25"/>
      <c r="C1547" s="80">
        <v>1891760005</v>
      </c>
      <c r="D1547" s="83" t="s">
        <v>4209</v>
      </c>
      <c r="E1547" s="82">
        <v>2</v>
      </c>
      <c r="F1547" s="28"/>
      <c r="G1547" s="28"/>
      <c r="H1547" s="28"/>
      <c r="I1547" s="28" t="s">
        <v>1704</v>
      </c>
      <c r="J1547" s="27" t="s">
        <v>69</v>
      </c>
      <c r="K1547" s="29">
        <v>9784292010</v>
      </c>
      <c r="L1547" s="30"/>
      <c r="M1547" s="28"/>
      <c r="N1547" s="28"/>
      <c r="O1547" s="29"/>
      <c r="P1547" s="31"/>
      <c r="Q1547" s="28"/>
      <c r="R1547" s="28"/>
      <c r="S1547" s="28"/>
      <c r="T1547" s="28"/>
      <c r="U1547" s="29"/>
      <c r="V1547" s="32"/>
      <c r="W1547" s="33"/>
    </row>
    <row r="1548" spans="2:23" x14ac:dyDescent="0.25">
      <c r="B1548" s="25"/>
      <c r="C1548" s="80">
        <v>1669473914</v>
      </c>
      <c r="D1548" s="83" t="s">
        <v>4210</v>
      </c>
      <c r="E1548" s="82">
        <v>3</v>
      </c>
      <c r="F1548" s="28"/>
      <c r="G1548" s="28"/>
      <c r="H1548" s="28"/>
      <c r="I1548" s="28" t="s">
        <v>1704</v>
      </c>
      <c r="J1548" s="27" t="s">
        <v>4211</v>
      </c>
      <c r="K1548" s="29">
        <v>9787414171</v>
      </c>
      <c r="L1548" s="30"/>
      <c r="M1548" s="28"/>
      <c r="N1548" s="28"/>
      <c r="O1548" s="29"/>
      <c r="P1548" s="31"/>
      <c r="Q1548" s="28"/>
      <c r="R1548" s="28"/>
      <c r="S1548" s="28"/>
      <c r="T1548" s="28"/>
      <c r="U1548" s="29"/>
      <c r="V1548" s="32"/>
      <c r="W1548" s="33"/>
    </row>
    <row r="1549" spans="2:23" x14ac:dyDescent="0.25">
      <c r="B1549" s="25"/>
      <c r="C1549" s="80">
        <v>1326174038</v>
      </c>
      <c r="D1549" s="83" t="s">
        <v>4212</v>
      </c>
      <c r="E1549" s="82">
        <v>4</v>
      </c>
      <c r="F1549" s="28"/>
      <c r="G1549" s="28"/>
      <c r="H1549" s="28"/>
      <c r="I1549" s="28" t="s">
        <v>1704</v>
      </c>
      <c r="J1549" s="27" t="s">
        <v>4213</v>
      </c>
      <c r="K1549" s="29">
        <v>6177246113</v>
      </c>
      <c r="L1549" s="30"/>
      <c r="M1549" s="28"/>
      <c r="N1549" s="28"/>
      <c r="O1549" s="29"/>
      <c r="P1549" s="31"/>
      <c r="Q1549" s="28"/>
      <c r="R1549" s="28"/>
      <c r="S1549" s="28"/>
      <c r="T1549" s="28"/>
      <c r="U1549" s="29"/>
      <c r="V1549" s="32"/>
      <c r="W1549" s="33"/>
    </row>
    <row r="1550" spans="2:23" x14ac:dyDescent="0.25">
      <c r="B1550" s="25"/>
      <c r="C1550" s="80">
        <v>1730270208</v>
      </c>
      <c r="D1550" s="83" t="s">
        <v>4214</v>
      </c>
      <c r="E1550" s="82">
        <v>7</v>
      </c>
      <c r="F1550" s="28"/>
      <c r="G1550" s="28"/>
      <c r="H1550" s="28"/>
      <c r="I1550" s="28" t="s">
        <v>1769</v>
      </c>
      <c r="J1550" s="27" t="s">
        <v>4215</v>
      </c>
      <c r="K1550" s="29">
        <v>7817442500</v>
      </c>
      <c r="L1550" s="30"/>
      <c r="M1550" s="28"/>
      <c r="N1550" s="28"/>
      <c r="O1550" s="29"/>
      <c r="P1550" s="31"/>
      <c r="Q1550" s="28"/>
      <c r="R1550" s="28"/>
      <c r="S1550" s="28"/>
      <c r="T1550" s="28"/>
      <c r="U1550" s="29"/>
      <c r="V1550" s="32"/>
      <c r="W1550" s="33"/>
    </row>
    <row r="1551" spans="2:23" x14ac:dyDescent="0.25">
      <c r="B1551" s="25"/>
      <c r="C1551" s="80">
        <v>1194887505</v>
      </c>
      <c r="D1551" s="83" t="s">
        <v>4216</v>
      </c>
      <c r="E1551" s="82">
        <v>2</v>
      </c>
      <c r="F1551" s="28"/>
      <c r="G1551" s="28"/>
      <c r="H1551" s="28"/>
      <c r="I1551" s="28" t="s">
        <v>1704</v>
      </c>
      <c r="J1551" s="27" t="s">
        <v>4217</v>
      </c>
      <c r="K1551" s="29">
        <v>6176651552</v>
      </c>
      <c r="L1551" s="30"/>
      <c r="M1551" s="28"/>
      <c r="N1551" s="28"/>
      <c r="O1551" s="29"/>
      <c r="P1551" s="31"/>
      <c r="Q1551" s="28"/>
      <c r="R1551" s="28"/>
      <c r="S1551" s="28"/>
      <c r="T1551" s="28"/>
      <c r="U1551" s="29"/>
      <c r="V1551" s="32"/>
      <c r="W1551" s="33"/>
    </row>
    <row r="1552" spans="2:23" x14ac:dyDescent="0.25">
      <c r="B1552" s="25"/>
      <c r="C1552" s="80">
        <v>1376860833</v>
      </c>
      <c r="D1552" s="83" t="s">
        <v>4218</v>
      </c>
      <c r="E1552" s="82">
        <v>3</v>
      </c>
      <c r="F1552" s="28"/>
      <c r="G1552" s="28"/>
      <c r="H1552" s="28"/>
      <c r="I1552" s="28" t="s">
        <v>1737</v>
      </c>
      <c r="J1552" s="27" t="s">
        <v>69</v>
      </c>
      <c r="K1552" s="29">
        <v>6177263316</v>
      </c>
      <c r="L1552" s="30"/>
      <c r="M1552" s="28"/>
      <c r="N1552" s="28"/>
      <c r="O1552" s="29"/>
      <c r="P1552" s="31"/>
      <c r="Q1552" s="28"/>
      <c r="R1552" s="28"/>
      <c r="S1552" s="28"/>
      <c r="T1552" s="28"/>
      <c r="U1552" s="29"/>
      <c r="V1552" s="32"/>
      <c r="W1552" s="33"/>
    </row>
    <row r="1553" spans="2:23" x14ac:dyDescent="0.25">
      <c r="B1553" s="25"/>
      <c r="C1553" s="80">
        <v>1871793786</v>
      </c>
      <c r="D1553" s="83" t="s">
        <v>4219</v>
      </c>
      <c r="E1553" s="82">
        <v>4</v>
      </c>
      <c r="F1553" s="28"/>
      <c r="G1553" s="28"/>
      <c r="H1553" s="28"/>
      <c r="I1553" s="28" t="s">
        <v>1704</v>
      </c>
      <c r="J1553" s="27" t="s">
        <v>69</v>
      </c>
      <c r="K1553" s="29">
        <v>9788826709</v>
      </c>
      <c r="L1553" s="30"/>
      <c r="M1553" s="28"/>
      <c r="N1553" s="28"/>
      <c r="O1553" s="29"/>
      <c r="P1553" s="31"/>
      <c r="Q1553" s="28"/>
      <c r="R1553" s="28"/>
      <c r="S1553" s="28"/>
      <c r="T1553" s="28"/>
      <c r="U1553" s="29"/>
      <c r="V1553" s="32"/>
      <c r="W1553" s="33"/>
    </row>
    <row r="1554" spans="2:23" x14ac:dyDescent="0.25">
      <c r="B1554" s="25"/>
      <c r="C1554" s="80">
        <v>1972898021</v>
      </c>
      <c r="D1554" s="83" t="s">
        <v>4220</v>
      </c>
      <c r="E1554" s="82">
        <v>4</v>
      </c>
      <c r="F1554" s="28"/>
      <c r="G1554" s="28"/>
      <c r="H1554" s="28"/>
      <c r="I1554" s="28" t="s">
        <v>1704</v>
      </c>
      <c r="J1554" s="27" t="s">
        <v>4221</v>
      </c>
      <c r="K1554" s="29">
        <v>6177325500</v>
      </c>
      <c r="L1554" s="30"/>
      <c r="M1554" s="28"/>
      <c r="N1554" s="28"/>
      <c r="O1554" s="29"/>
      <c r="P1554" s="31"/>
      <c r="Q1554" s="28"/>
      <c r="R1554" s="28"/>
      <c r="S1554" s="28"/>
      <c r="T1554" s="28"/>
      <c r="U1554" s="29"/>
      <c r="V1554" s="32"/>
      <c r="W1554" s="33"/>
    </row>
    <row r="1555" spans="2:23" x14ac:dyDescent="0.25">
      <c r="B1555" s="25"/>
      <c r="C1555" s="80">
        <v>1356394233</v>
      </c>
      <c r="D1555" s="83" t="s">
        <v>4222</v>
      </c>
      <c r="E1555" s="82">
        <v>7</v>
      </c>
      <c r="F1555" s="28"/>
      <c r="G1555" s="28"/>
      <c r="H1555" s="28"/>
      <c r="I1555" s="28" t="s">
        <v>1704</v>
      </c>
      <c r="J1555" s="27" t="s">
        <v>4223</v>
      </c>
      <c r="K1555" s="29">
        <v>7817694000</v>
      </c>
      <c r="L1555" s="30"/>
      <c r="M1555" s="28"/>
      <c r="N1555" s="28"/>
      <c r="O1555" s="29"/>
      <c r="P1555" s="31"/>
      <c r="Q1555" s="28"/>
      <c r="R1555" s="28"/>
      <c r="S1555" s="28"/>
      <c r="T1555" s="28"/>
      <c r="U1555" s="29"/>
      <c r="V1555" s="32"/>
      <c r="W1555" s="33"/>
    </row>
    <row r="1556" spans="2:23" x14ac:dyDescent="0.25">
      <c r="B1556" s="25"/>
      <c r="C1556" s="80">
        <v>1114983533</v>
      </c>
      <c r="D1556" s="83" t="s">
        <v>4224</v>
      </c>
      <c r="E1556" s="82">
        <v>3</v>
      </c>
      <c r="F1556" s="28"/>
      <c r="G1556" s="28"/>
      <c r="H1556" s="28"/>
      <c r="I1556" s="28" t="s">
        <v>1719</v>
      </c>
      <c r="J1556" s="27" t="s">
        <v>4225</v>
      </c>
      <c r="K1556" s="29">
        <v>9739722906</v>
      </c>
      <c r="L1556" s="30"/>
      <c r="M1556" s="28"/>
      <c r="N1556" s="28"/>
      <c r="O1556" s="29"/>
      <c r="P1556" s="31"/>
      <c r="Q1556" s="28"/>
      <c r="R1556" s="28"/>
      <c r="S1556" s="28"/>
      <c r="T1556" s="28"/>
      <c r="U1556" s="29"/>
      <c r="V1556" s="32"/>
      <c r="W1556" s="33"/>
    </row>
    <row r="1557" spans="2:23" x14ac:dyDescent="0.25">
      <c r="B1557" s="25"/>
      <c r="C1557" s="80">
        <v>1144209388</v>
      </c>
      <c r="D1557" s="83" t="s">
        <v>4226</v>
      </c>
      <c r="E1557" s="82">
        <v>4</v>
      </c>
      <c r="F1557" s="28"/>
      <c r="G1557" s="28"/>
      <c r="H1557" s="28"/>
      <c r="I1557" s="28" t="s">
        <v>1769</v>
      </c>
      <c r="J1557" s="27" t="s">
        <v>4227</v>
      </c>
      <c r="K1557" s="29">
        <v>3156247000</v>
      </c>
      <c r="L1557" s="30"/>
      <c r="M1557" s="28"/>
      <c r="N1557" s="28"/>
      <c r="O1557" s="29"/>
      <c r="P1557" s="31"/>
      <c r="Q1557" s="28"/>
      <c r="R1557" s="28"/>
      <c r="S1557" s="28"/>
      <c r="T1557" s="28"/>
      <c r="U1557" s="29"/>
      <c r="V1557" s="32"/>
      <c r="W1557" s="33"/>
    </row>
    <row r="1558" spans="2:23" x14ac:dyDescent="0.25">
      <c r="B1558" s="25"/>
      <c r="C1558" s="80">
        <v>1104006279</v>
      </c>
      <c r="D1558" s="83" t="s">
        <v>4228</v>
      </c>
      <c r="E1558" s="82">
        <v>2</v>
      </c>
      <c r="F1558" s="28"/>
      <c r="G1558" s="28"/>
      <c r="H1558" s="28"/>
      <c r="I1558" s="28" t="s">
        <v>1737</v>
      </c>
      <c r="J1558" s="27" t="s">
        <v>4229</v>
      </c>
      <c r="K1558" s="29">
        <v>8005885800</v>
      </c>
      <c r="L1558" s="30"/>
      <c r="M1558" s="28"/>
      <c r="N1558" s="28"/>
      <c r="O1558" s="29"/>
      <c r="P1558" s="31"/>
      <c r="Q1558" s="28"/>
      <c r="R1558" s="28"/>
      <c r="S1558" s="28"/>
      <c r="T1558" s="28"/>
      <c r="U1558" s="29"/>
      <c r="V1558" s="32"/>
      <c r="W1558" s="33"/>
    </row>
    <row r="1559" spans="2:23" x14ac:dyDescent="0.25">
      <c r="B1559" s="25"/>
      <c r="C1559" s="80">
        <v>1013998582</v>
      </c>
      <c r="D1559" s="83" t="s">
        <v>4230</v>
      </c>
      <c r="E1559" s="82">
        <v>3</v>
      </c>
      <c r="F1559" s="28"/>
      <c r="G1559" s="28"/>
      <c r="H1559" s="28"/>
      <c r="I1559" s="28" t="s">
        <v>1704</v>
      </c>
      <c r="J1559" s="27" t="s">
        <v>69</v>
      </c>
      <c r="K1559" s="29">
        <v>6036633000</v>
      </c>
      <c r="L1559" s="30"/>
      <c r="M1559" s="28"/>
      <c r="N1559" s="28"/>
      <c r="O1559" s="29"/>
      <c r="P1559" s="31"/>
      <c r="Q1559" s="28"/>
      <c r="R1559" s="28"/>
      <c r="S1559" s="28"/>
      <c r="T1559" s="28"/>
      <c r="U1559" s="29"/>
      <c r="V1559" s="32"/>
      <c r="W1559" s="33"/>
    </row>
    <row r="1560" spans="2:23" x14ac:dyDescent="0.25">
      <c r="B1560" s="25"/>
      <c r="C1560" s="80">
        <v>1851468193</v>
      </c>
      <c r="D1560" s="83" t="s">
        <v>4231</v>
      </c>
      <c r="E1560" s="82">
        <v>2</v>
      </c>
      <c r="F1560" s="28"/>
      <c r="G1560" s="28"/>
      <c r="H1560" s="28"/>
      <c r="I1560" s="28" t="s">
        <v>1769</v>
      </c>
      <c r="J1560" s="27" t="s">
        <v>69</v>
      </c>
      <c r="K1560" s="29">
        <v>6177246850</v>
      </c>
      <c r="L1560" s="30"/>
      <c r="M1560" s="28"/>
      <c r="N1560" s="28"/>
      <c r="O1560" s="29"/>
      <c r="P1560" s="31"/>
      <c r="Q1560" s="28"/>
      <c r="R1560" s="28"/>
      <c r="S1560" s="28"/>
      <c r="T1560" s="28"/>
      <c r="U1560" s="29"/>
      <c r="V1560" s="32"/>
      <c r="W1560" s="33"/>
    </row>
    <row r="1561" spans="2:23" x14ac:dyDescent="0.25">
      <c r="B1561" s="25"/>
      <c r="C1561" s="80">
        <v>1518082510</v>
      </c>
      <c r="D1561" s="83" t="s">
        <v>4232</v>
      </c>
      <c r="E1561" s="82">
        <v>4</v>
      </c>
      <c r="F1561" s="28"/>
      <c r="G1561" s="28"/>
      <c r="H1561" s="28"/>
      <c r="I1561" s="28" t="s">
        <v>1704</v>
      </c>
      <c r="J1561" s="27" t="s">
        <v>4233</v>
      </c>
      <c r="K1561" s="29">
        <v>7817442500</v>
      </c>
      <c r="L1561" s="30"/>
      <c r="M1561" s="28"/>
      <c r="N1561" s="28"/>
      <c r="O1561" s="29"/>
      <c r="P1561" s="31"/>
      <c r="Q1561" s="28"/>
      <c r="R1561" s="28"/>
      <c r="S1561" s="28"/>
      <c r="T1561" s="28"/>
      <c r="U1561" s="29"/>
      <c r="V1561" s="32"/>
      <c r="W1561" s="33"/>
    </row>
    <row r="1562" spans="2:23" x14ac:dyDescent="0.25">
      <c r="B1562" s="25"/>
      <c r="C1562" s="80">
        <v>1053584037</v>
      </c>
      <c r="D1562" s="83" t="s">
        <v>4234</v>
      </c>
      <c r="E1562" s="82">
        <v>6</v>
      </c>
      <c r="F1562" s="28"/>
      <c r="G1562" s="28"/>
      <c r="H1562" s="28"/>
      <c r="I1562" s="28" t="s">
        <v>1737</v>
      </c>
      <c r="J1562" s="27" t="s">
        <v>69</v>
      </c>
      <c r="K1562" s="29">
        <v>7817442500</v>
      </c>
      <c r="L1562" s="30"/>
      <c r="M1562" s="28"/>
      <c r="N1562" s="28"/>
      <c r="O1562" s="29"/>
      <c r="P1562" s="31"/>
      <c r="Q1562" s="28"/>
      <c r="R1562" s="28"/>
      <c r="S1562" s="28"/>
      <c r="T1562" s="28"/>
      <c r="U1562" s="29"/>
      <c r="V1562" s="32"/>
      <c r="W1562" s="33"/>
    </row>
    <row r="1563" spans="2:23" x14ac:dyDescent="0.25">
      <c r="B1563" s="25"/>
      <c r="C1563" s="80">
        <v>1801276472</v>
      </c>
      <c r="D1563" s="83" t="s">
        <v>4235</v>
      </c>
      <c r="E1563" s="82">
        <v>4</v>
      </c>
      <c r="F1563" s="28"/>
      <c r="G1563" s="28"/>
      <c r="H1563" s="28"/>
      <c r="I1563" s="28" t="s">
        <v>1704</v>
      </c>
      <c r="J1563" s="27" t="s">
        <v>4236</v>
      </c>
      <c r="K1563" s="29">
        <v>9784596737</v>
      </c>
      <c r="L1563" s="30"/>
      <c r="M1563" s="28"/>
      <c r="N1563" s="28"/>
      <c r="O1563" s="29"/>
      <c r="P1563" s="31"/>
      <c r="Q1563" s="28"/>
      <c r="R1563" s="28"/>
      <c r="S1563" s="28"/>
      <c r="T1563" s="28"/>
      <c r="U1563" s="29"/>
      <c r="V1563" s="32"/>
      <c r="W1563" s="33"/>
    </row>
    <row r="1564" spans="2:23" x14ac:dyDescent="0.25">
      <c r="B1564" s="25"/>
      <c r="C1564" s="80">
        <v>1619359858</v>
      </c>
      <c r="D1564" s="83" t="s">
        <v>4237</v>
      </c>
      <c r="E1564" s="82">
        <v>3</v>
      </c>
      <c r="F1564" s="28"/>
      <c r="G1564" s="28"/>
      <c r="H1564" s="28"/>
      <c r="I1564" s="28" t="s">
        <v>1704</v>
      </c>
      <c r="J1564" s="27" t="s">
        <v>69</v>
      </c>
      <c r="K1564" s="29">
        <v>6177268157</v>
      </c>
      <c r="L1564" s="30"/>
      <c r="M1564" s="28"/>
      <c r="N1564" s="28"/>
      <c r="O1564" s="29"/>
      <c r="P1564" s="31"/>
      <c r="Q1564" s="28"/>
      <c r="R1564" s="28"/>
      <c r="S1564" s="28"/>
      <c r="T1564" s="28"/>
      <c r="U1564" s="29"/>
      <c r="V1564" s="32"/>
      <c r="W1564" s="33"/>
    </row>
    <row r="1565" spans="2:23" x14ac:dyDescent="0.25">
      <c r="B1565" s="25"/>
      <c r="C1565" s="80">
        <v>1780060046</v>
      </c>
      <c r="D1565" s="83" t="s">
        <v>4238</v>
      </c>
      <c r="E1565" s="82">
        <v>6</v>
      </c>
      <c r="F1565" s="28"/>
      <c r="G1565" s="28"/>
      <c r="H1565" s="28"/>
      <c r="I1565" s="28" t="s">
        <v>1716</v>
      </c>
      <c r="J1565" s="27" t="s">
        <v>69</v>
      </c>
      <c r="K1565" s="29">
        <v>6173183300</v>
      </c>
      <c r="L1565" s="30"/>
      <c r="M1565" s="28"/>
      <c r="N1565" s="28"/>
      <c r="O1565" s="29"/>
      <c r="P1565" s="31"/>
      <c r="Q1565" s="28"/>
      <c r="R1565" s="28"/>
      <c r="S1565" s="28"/>
      <c r="T1565" s="28"/>
      <c r="U1565" s="29"/>
      <c r="V1565" s="32"/>
      <c r="W1565" s="33"/>
    </row>
    <row r="1566" spans="2:23" x14ac:dyDescent="0.25">
      <c r="B1566" s="25"/>
      <c r="C1566" s="80">
        <v>1861422362</v>
      </c>
      <c r="D1566" s="83" t="s">
        <v>4239</v>
      </c>
      <c r="E1566" s="82">
        <v>5</v>
      </c>
      <c r="F1566" s="28"/>
      <c r="G1566" s="28"/>
      <c r="H1566" s="28"/>
      <c r="I1566" s="28" t="s">
        <v>1716</v>
      </c>
      <c r="J1566" s="27" t="s">
        <v>4240</v>
      </c>
      <c r="K1566" s="29">
        <v>5185335000</v>
      </c>
      <c r="L1566" s="30"/>
      <c r="M1566" s="28"/>
      <c r="N1566" s="28"/>
      <c r="O1566" s="29"/>
      <c r="P1566" s="31"/>
      <c r="Q1566" s="28"/>
      <c r="R1566" s="28"/>
      <c r="S1566" s="28"/>
      <c r="T1566" s="28"/>
      <c r="U1566" s="29"/>
      <c r="V1566" s="32"/>
      <c r="W1566" s="33"/>
    </row>
    <row r="1567" spans="2:23" x14ac:dyDescent="0.25">
      <c r="B1567" s="25"/>
      <c r="C1567" s="80">
        <v>1831572213</v>
      </c>
      <c r="D1567" s="83" t="s">
        <v>4241</v>
      </c>
      <c r="E1567" s="82">
        <v>5</v>
      </c>
      <c r="F1567" s="28"/>
      <c r="G1567" s="28"/>
      <c r="H1567" s="28"/>
      <c r="I1567" s="28" t="s">
        <v>1716</v>
      </c>
      <c r="J1567" s="27" t="s">
        <v>69</v>
      </c>
      <c r="K1567" s="29">
        <v>9785578900</v>
      </c>
      <c r="L1567" s="30"/>
      <c r="M1567" s="28"/>
      <c r="N1567" s="28"/>
      <c r="O1567" s="29"/>
      <c r="P1567" s="31"/>
      <c r="Q1567" s="28"/>
      <c r="R1567" s="28"/>
      <c r="S1567" s="28"/>
      <c r="T1567" s="28"/>
      <c r="U1567" s="29"/>
      <c r="V1567" s="32"/>
      <c r="W1567" s="33"/>
    </row>
    <row r="1568" spans="2:23" x14ac:dyDescent="0.25">
      <c r="B1568" s="25"/>
      <c r="C1568" s="80">
        <v>1134428907</v>
      </c>
      <c r="D1568" s="83" t="s">
        <v>4242</v>
      </c>
      <c r="E1568" s="82">
        <v>3</v>
      </c>
      <c r="F1568" s="28"/>
      <c r="G1568" s="28"/>
      <c r="H1568" s="28"/>
      <c r="I1568" s="28" t="s">
        <v>1704</v>
      </c>
      <c r="J1568" s="27" t="s">
        <v>4243</v>
      </c>
      <c r="K1568" s="29">
        <v>5184384483</v>
      </c>
      <c r="L1568" s="30"/>
      <c r="M1568" s="28"/>
      <c r="N1568" s="28"/>
      <c r="O1568" s="29"/>
      <c r="P1568" s="31"/>
      <c r="Q1568" s="28"/>
      <c r="R1568" s="28"/>
      <c r="S1568" s="28"/>
      <c r="T1568" s="28"/>
      <c r="U1568" s="29"/>
      <c r="V1568" s="32"/>
      <c r="W1568" s="33"/>
    </row>
    <row r="1569" spans="2:23" x14ac:dyDescent="0.25">
      <c r="B1569" s="25"/>
      <c r="C1569" s="80">
        <v>1518300177</v>
      </c>
      <c r="D1569" s="83" t="s">
        <v>4244</v>
      </c>
      <c r="E1569" s="82">
        <v>1</v>
      </c>
      <c r="F1569" s="28"/>
      <c r="G1569" s="28"/>
      <c r="H1569" s="28"/>
      <c r="I1569" s="28" t="s">
        <v>1716</v>
      </c>
      <c r="J1569" s="27" t="s">
        <v>4245</v>
      </c>
      <c r="K1569" s="29">
        <v>5188287601</v>
      </c>
      <c r="L1569" s="30"/>
      <c r="M1569" s="28"/>
      <c r="N1569" s="28"/>
      <c r="O1569" s="29"/>
      <c r="P1569" s="31"/>
      <c r="Q1569" s="28"/>
      <c r="R1569" s="28"/>
      <c r="S1569" s="28"/>
      <c r="T1569" s="28"/>
      <c r="U1569" s="29"/>
      <c r="V1569" s="32"/>
      <c r="W1569" s="33"/>
    </row>
    <row r="1570" spans="2:23" x14ac:dyDescent="0.25">
      <c r="B1570" s="25"/>
      <c r="C1570" s="80">
        <v>1356603153</v>
      </c>
      <c r="D1570" s="83" t="s">
        <v>4246</v>
      </c>
      <c r="E1570" s="82">
        <v>2</v>
      </c>
      <c r="F1570" s="28"/>
      <c r="G1570" s="28"/>
      <c r="H1570" s="28"/>
      <c r="I1570" s="28" t="s">
        <v>1737</v>
      </c>
      <c r="J1570" s="27" t="s">
        <v>4247</v>
      </c>
      <c r="K1570" s="29">
        <v>6177265925</v>
      </c>
      <c r="L1570" s="30"/>
      <c r="M1570" s="28"/>
      <c r="N1570" s="28"/>
      <c r="O1570" s="29"/>
      <c r="P1570" s="31"/>
      <c r="Q1570" s="28"/>
      <c r="R1570" s="28"/>
      <c r="S1570" s="28"/>
      <c r="T1570" s="28"/>
      <c r="U1570" s="29"/>
      <c r="V1570" s="32"/>
      <c r="W1570" s="33"/>
    </row>
    <row r="1571" spans="2:23" x14ac:dyDescent="0.25">
      <c r="B1571" s="25"/>
      <c r="C1571" s="80">
        <v>1972949741</v>
      </c>
      <c r="D1571" s="83" t="s">
        <v>4248</v>
      </c>
      <c r="E1571" s="82">
        <v>-99</v>
      </c>
      <c r="F1571" s="28"/>
      <c r="G1571" s="28"/>
      <c r="H1571" s="28"/>
      <c r="I1571" s="28" t="s">
        <v>1707</v>
      </c>
      <c r="J1571" s="27" t="s">
        <v>4249</v>
      </c>
      <c r="K1571" s="29">
        <v>2077774111</v>
      </c>
      <c r="L1571" s="30"/>
      <c r="M1571" s="28"/>
      <c r="N1571" s="28"/>
      <c r="O1571" s="29"/>
      <c r="P1571" s="31"/>
      <c r="Q1571" s="28"/>
      <c r="R1571" s="28"/>
      <c r="S1571" s="28"/>
      <c r="T1571" s="28"/>
      <c r="U1571" s="29"/>
      <c r="V1571" s="32"/>
      <c r="W1571" s="33"/>
    </row>
    <row r="1572" spans="2:23" x14ac:dyDescent="0.25">
      <c r="B1572" s="25"/>
      <c r="C1572" s="80">
        <v>1437562121</v>
      </c>
      <c r="D1572" s="83" t="s">
        <v>4250</v>
      </c>
      <c r="E1572" s="82">
        <v>4</v>
      </c>
      <c r="F1572" s="28"/>
      <c r="G1572" s="28"/>
      <c r="H1572" s="28"/>
      <c r="I1572" s="28" t="s">
        <v>1707</v>
      </c>
      <c r="J1572" s="27" t="s">
        <v>4251</v>
      </c>
      <c r="K1572" s="29">
        <v>9786860090</v>
      </c>
      <c r="L1572" s="30"/>
      <c r="M1572" s="28"/>
      <c r="N1572" s="28"/>
      <c r="O1572" s="29"/>
      <c r="P1572" s="31"/>
      <c r="Q1572" s="28"/>
      <c r="R1572" s="28"/>
      <c r="S1572" s="28"/>
      <c r="T1572" s="28"/>
      <c r="U1572" s="29"/>
      <c r="V1572" s="32"/>
      <c r="W1572" s="33"/>
    </row>
    <row r="1573" spans="2:23" x14ac:dyDescent="0.25">
      <c r="B1573" s="25"/>
      <c r="C1573" s="80">
        <v>1518373752</v>
      </c>
      <c r="D1573" s="83" t="s">
        <v>4252</v>
      </c>
      <c r="E1573" s="82">
        <v>6</v>
      </c>
      <c r="F1573" s="28"/>
      <c r="G1573" s="28"/>
      <c r="H1573" s="28"/>
      <c r="I1573" s="28" t="s">
        <v>1716</v>
      </c>
      <c r="J1573" s="27" t="s">
        <v>4253</v>
      </c>
      <c r="K1573" s="29">
        <v>6172697500</v>
      </c>
      <c r="L1573" s="30"/>
      <c r="M1573" s="28"/>
      <c r="N1573" s="28"/>
      <c r="O1573" s="29"/>
      <c r="P1573" s="31"/>
      <c r="Q1573" s="28"/>
      <c r="R1573" s="28"/>
      <c r="S1573" s="28"/>
      <c r="T1573" s="28"/>
      <c r="U1573" s="29"/>
      <c r="V1573" s="32"/>
      <c r="W1573" s="33"/>
    </row>
    <row r="1574" spans="2:23" x14ac:dyDescent="0.25">
      <c r="B1574" s="25"/>
      <c r="C1574" s="80">
        <v>1689061954</v>
      </c>
      <c r="D1574" s="83" t="s">
        <v>4254</v>
      </c>
      <c r="E1574" s="82">
        <v>1</v>
      </c>
      <c r="F1574" s="28"/>
      <c r="G1574" s="28"/>
      <c r="H1574" s="28"/>
      <c r="I1574" s="28" t="s">
        <v>1704</v>
      </c>
      <c r="J1574" s="27" t="s">
        <v>69</v>
      </c>
      <c r="K1574" s="29">
        <v>7182708867</v>
      </c>
      <c r="L1574" s="30"/>
      <c r="M1574" s="28"/>
      <c r="N1574" s="28"/>
      <c r="O1574" s="29"/>
      <c r="P1574" s="31"/>
      <c r="Q1574" s="28"/>
      <c r="R1574" s="28"/>
      <c r="S1574" s="28"/>
      <c r="T1574" s="28"/>
      <c r="U1574" s="29"/>
      <c r="V1574" s="32"/>
      <c r="W1574" s="33"/>
    </row>
    <row r="1575" spans="2:23" x14ac:dyDescent="0.25">
      <c r="B1575" s="25"/>
      <c r="C1575" s="80">
        <v>1578959292</v>
      </c>
      <c r="D1575" s="83" t="s">
        <v>4255</v>
      </c>
      <c r="E1575" s="82">
        <v>5</v>
      </c>
      <c r="F1575" s="28"/>
      <c r="G1575" s="28"/>
      <c r="H1575" s="28"/>
      <c r="I1575" s="28" t="s">
        <v>1719</v>
      </c>
      <c r="J1575" s="27" t="s">
        <v>69</v>
      </c>
      <c r="K1575" s="29">
        <v>7819122550</v>
      </c>
      <c r="L1575" s="30"/>
      <c r="M1575" s="28"/>
      <c r="N1575" s="28"/>
      <c r="O1575" s="29"/>
      <c r="P1575" s="31"/>
      <c r="Q1575" s="28"/>
      <c r="R1575" s="28"/>
      <c r="S1575" s="28"/>
      <c r="T1575" s="28"/>
      <c r="U1575" s="29"/>
      <c r="V1575" s="32"/>
      <c r="W1575" s="33"/>
    </row>
    <row r="1576" spans="2:23" x14ac:dyDescent="0.25">
      <c r="B1576" s="25"/>
      <c r="C1576" s="80">
        <v>1912361643</v>
      </c>
      <c r="D1576" s="83" t="s">
        <v>4256</v>
      </c>
      <c r="E1576" s="82">
        <v>1</v>
      </c>
      <c r="F1576" s="28"/>
      <c r="G1576" s="28"/>
      <c r="H1576" s="28"/>
      <c r="I1576" s="28" t="s">
        <v>1704</v>
      </c>
      <c r="J1576" s="27" t="s">
        <v>69</v>
      </c>
      <c r="K1576" s="29">
        <v>6177262000</v>
      </c>
      <c r="L1576" s="30"/>
      <c r="M1576" s="28"/>
      <c r="N1576" s="28"/>
      <c r="O1576" s="29"/>
      <c r="P1576" s="31"/>
      <c r="Q1576" s="28"/>
      <c r="R1576" s="28"/>
      <c r="S1576" s="28"/>
      <c r="T1576" s="28"/>
      <c r="U1576" s="29"/>
      <c r="V1576" s="32"/>
      <c r="W1576" s="33"/>
    </row>
    <row r="1577" spans="2:23" x14ac:dyDescent="0.25">
      <c r="B1577" s="25"/>
      <c r="C1577" s="80">
        <v>1265883615</v>
      </c>
      <c r="D1577" s="83" t="s">
        <v>4257</v>
      </c>
      <c r="E1577" s="82">
        <v>3</v>
      </c>
      <c r="F1577" s="28"/>
      <c r="G1577" s="28"/>
      <c r="H1577" s="28"/>
      <c r="I1577" s="28" t="s">
        <v>1704</v>
      </c>
      <c r="J1577" s="27" t="s">
        <v>69</v>
      </c>
      <c r="K1577" s="29">
        <v>9784596737</v>
      </c>
      <c r="L1577" s="30"/>
      <c r="M1577" s="28"/>
      <c r="N1577" s="28"/>
      <c r="O1577" s="29"/>
      <c r="P1577" s="31"/>
      <c r="Q1577" s="28"/>
      <c r="R1577" s="28"/>
      <c r="S1577" s="28"/>
      <c r="T1577" s="28"/>
      <c r="U1577" s="29"/>
      <c r="V1577" s="32"/>
      <c r="W1577" s="33"/>
    </row>
    <row r="1578" spans="2:23" x14ac:dyDescent="0.25">
      <c r="B1578" s="25"/>
      <c r="C1578" s="80">
        <v>1629612833</v>
      </c>
      <c r="D1578" s="83" t="s">
        <v>4258</v>
      </c>
      <c r="E1578" s="82">
        <v>9</v>
      </c>
      <c r="F1578" s="28"/>
      <c r="G1578" s="28"/>
      <c r="H1578" s="28"/>
      <c r="I1578" s="28" t="s">
        <v>1716</v>
      </c>
      <c r="J1578" s="27" t="s">
        <v>4259</v>
      </c>
      <c r="K1578" s="29">
        <v>6176365883</v>
      </c>
      <c r="L1578" s="30"/>
      <c r="M1578" s="28"/>
      <c r="N1578" s="28"/>
      <c r="O1578" s="29"/>
      <c r="P1578" s="31"/>
      <c r="Q1578" s="28"/>
      <c r="R1578" s="28"/>
      <c r="S1578" s="28"/>
      <c r="T1578" s="28"/>
      <c r="U1578" s="29"/>
      <c r="V1578" s="32"/>
      <c r="W1578" s="33"/>
    </row>
    <row r="1579" spans="2:23" x14ac:dyDescent="0.25">
      <c r="B1579" s="25"/>
      <c r="C1579" s="80">
        <v>1114378387</v>
      </c>
      <c r="D1579" s="83" t="s">
        <v>4260</v>
      </c>
      <c r="E1579" s="82">
        <v>1</v>
      </c>
      <c r="F1579" s="28"/>
      <c r="G1579" s="28"/>
      <c r="H1579" s="28"/>
      <c r="I1579" s="28" t="s">
        <v>1737</v>
      </c>
      <c r="J1579" s="27" t="s">
        <v>4261</v>
      </c>
      <c r="K1579" s="29">
        <v>7182701000</v>
      </c>
      <c r="L1579" s="30"/>
      <c r="M1579" s="28"/>
      <c r="N1579" s="28"/>
      <c r="O1579" s="29"/>
      <c r="P1579" s="31"/>
      <c r="Q1579" s="28"/>
      <c r="R1579" s="28"/>
      <c r="S1579" s="28"/>
      <c r="T1579" s="28"/>
      <c r="U1579" s="29"/>
      <c r="V1579" s="32"/>
      <c r="W1579" s="33"/>
    </row>
    <row r="1580" spans="2:23" x14ac:dyDescent="0.25">
      <c r="B1580" s="25"/>
      <c r="C1580" s="80">
        <v>1215969316</v>
      </c>
      <c r="D1580" s="83" t="s">
        <v>4262</v>
      </c>
      <c r="E1580" s="82">
        <v>4</v>
      </c>
      <c r="F1580" s="28"/>
      <c r="G1580" s="28"/>
      <c r="H1580" s="28"/>
      <c r="I1580" s="28" t="s">
        <v>1704</v>
      </c>
      <c r="J1580" s="27" t="s">
        <v>4263</v>
      </c>
      <c r="K1580" s="29">
        <v>5184384483</v>
      </c>
      <c r="L1580" s="30"/>
      <c r="M1580" s="28"/>
      <c r="N1580" s="28"/>
      <c r="O1580" s="29"/>
      <c r="P1580" s="31"/>
      <c r="Q1580" s="28"/>
      <c r="R1580" s="28"/>
      <c r="S1580" s="28"/>
      <c r="T1580" s="28"/>
      <c r="U1580" s="29"/>
      <c r="V1580" s="32"/>
      <c r="W1580" s="33"/>
    </row>
    <row r="1581" spans="2:23" x14ac:dyDescent="0.25">
      <c r="B1581" s="25"/>
      <c r="C1581" s="80">
        <v>1093782559</v>
      </c>
      <c r="D1581" s="83" t="s">
        <v>4264</v>
      </c>
      <c r="E1581" s="82">
        <v>4</v>
      </c>
      <c r="F1581" s="28"/>
      <c r="G1581" s="28"/>
      <c r="H1581" s="28"/>
      <c r="I1581" s="28" t="s">
        <v>1704</v>
      </c>
      <c r="J1581" s="27" t="s">
        <v>69</v>
      </c>
      <c r="K1581" s="29">
        <v>5182725080</v>
      </c>
      <c r="L1581" s="30"/>
      <c r="M1581" s="28"/>
      <c r="N1581" s="28"/>
      <c r="O1581" s="29"/>
      <c r="P1581" s="31"/>
      <c r="Q1581" s="28"/>
      <c r="R1581" s="28"/>
      <c r="S1581" s="28"/>
      <c r="T1581" s="28"/>
      <c r="U1581" s="29"/>
      <c r="V1581" s="32"/>
      <c r="W1581" s="33"/>
    </row>
    <row r="1582" spans="2:23" x14ac:dyDescent="0.25">
      <c r="B1582" s="25"/>
      <c r="C1582" s="80">
        <v>1902801509</v>
      </c>
      <c r="D1582" s="83" t="s">
        <v>4265</v>
      </c>
      <c r="E1582" s="82">
        <v>8</v>
      </c>
      <c r="F1582" s="28"/>
      <c r="G1582" s="28"/>
      <c r="H1582" s="28"/>
      <c r="I1582" s="28" t="s">
        <v>1704</v>
      </c>
      <c r="J1582" s="27" t="s">
        <v>4266</v>
      </c>
      <c r="K1582" s="29">
        <v>7812738699</v>
      </c>
      <c r="L1582" s="30"/>
      <c r="M1582" s="28"/>
      <c r="N1582" s="28"/>
      <c r="O1582" s="29"/>
      <c r="P1582" s="31"/>
      <c r="Q1582" s="28"/>
      <c r="R1582" s="28"/>
      <c r="S1582" s="28"/>
      <c r="T1582" s="28"/>
      <c r="U1582" s="29"/>
      <c r="V1582" s="32"/>
      <c r="W1582" s="33"/>
    </row>
    <row r="1583" spans="2:23" x14ac:dyDescent="0.25">
      <c r="B1583" s="25"/>
      <c r="C1583" s="80">
        <v>1891893178</v>
      </c>
      <c r="D1583" s="83" t="s">
        <v>4267</v>
      </c>
      <c r="E1583" s="82">
        <v>7</v>
      </c>
      <c r="F1583" s="28"/>
      <c r="G1583" s="28"/>
      <c r="H1583" s="28"/>
      <c r="I1583" s="28" t="s">
        <v>1704</v>
      </c>
      <c r="J1583" s="27" t="s">
        <v>4268</v>
      </c>
      <c r="K1583" s="29">
        <v>7817448744</v>
      </c>
      <c r="L1583" s="30"/>
      <c r="M1583" s="28"/>
      <c r="N1583" s="28"/>
      <c r="O1583" s="29"/>
      <c r="P1583" s="31"/>
      <c r="Q1583" s="28"/>
      <c r="R1583" s="28"/>
      <c r="S1583" s="28"/>
      <c r="T1583" s="28"/>
      <c r="U1583" s="29"/>
      <c r="V1583" s="32"/>
      <c r="W1583" s="33"/>
    </row>
    <row r="1584" spans="2:23" x14ac:dyDescent="0.25">
      <c r="B1584" s="25"/>
      <c r="C1584" s="80">
        <v>1003899261</v>
      </c>
      <c r="D1584" s="83" t="s">
        <v>4269</v>
      </c>
      <c r="E1584" s="82">
        <v>3</v>
      </c>
      <c r="F1584" s="28"/>
      <c r="G1584" s="28"/>
      <c r="H1584" s="28"/>
      <c r="I1584" s="28" t="s">
        <v>1704</v>
      </c>
      <c r="J1584" s="27" t="s">
        <v>69</v>
      </c>
      <c r="K1584" s="29">
        <v>3156247000</v>
      </c>
      <c r="L1584" s="30"/>
      <c r="M1584" s="28"/>
      <c r="N1584" s="28"/>
      <c r="O1584" s="29"/>
      <c r="P1584" s="31"/>
      <c r="Q1584" s="28"/>
      <c r="R1584" s="28"/>
      <c r="S1584" s="28"/>
      <c r="T1584" s="28"/>
      <c r="U1584" s="29"/>
      <c r="V1584" s="32"/>
      <c r="W1584" s="33"/>
    </row>
    <row r="1585" spans="2:23" x14ac:dyDescent="0.25">
      <c r="B1585" s="25"/>
      <c r="C1585" s="80">
        <v>1891892691</v>
      </c>
      <c r="D1585" s="83" t="s">
        <v>4270</v>
      </c>
      <c r="E1585" s="82">
        <v>5</v>
      </c>
      <c r="F1585" s="28"/>
      <c r="G1585" s="28"/>
      <c r="H1585" s="28"/>
      <c r="I1585" s="28" t="s">
        <v>1737</v>
      </c>
      <c r="J1585" s="27" t="s">
        <v>4271</v>
      </c>
      <c r="K1585" s="29">
        <v>7817448780</v>
      </c>
      <c r="L1585" s="30"/>
      <c r="M1585" s="28"/>
      <c r="N1585" s="28"/>
      <c r="O1585" s="29"/>
      <c r="P1585" s="31"/>
      <c r="Q1585" s="28"/>
      <c r="R1585" s="28"/>
      <c r="S1585" s="28"/>
      <c r="T1585" s="28"/>
      <c r="U1585" s="29"/>
      <c r="V1585" s="32"/>
      <c r="W1585" s="33"/>
    </row>
    <row r="1586" spans="2:23" x14ac:dyDescent="0.25">
      <c r="B1586" s="25"/>
      <c r="C1586" s="80">
        <v>1336174143</v>
      </c>
      <c r="D1586" s="83" t="s">
        <v>4272</v>
      </c>
      <c r="E1586" s="82">
        <v>7</v>
      </c>
      <c r="F1586" s="28"/>
      <c r="G1586" s="28"/>
      <c r="H1586" s="28"/>
      <c r="I1586" s="28" t="s">
        <v>1704</v>
      </c>
      <c r="J1586" s="27" t="s">
        <v>4273</v>
      </c>
      <c r="K1586" s="29">
        <v>5182625276</v>
      </c>
      <c r="L1586" s="30"/>
      <c r="M1586" s="28"/>
      <c r="N1586" s="28"/>
      <c r="O1586" s="29"/>
      <c r="P1586" s="31"/>
      <c r="Q1586" s="28"/>
      <c r="R1586" s="28"/>
      <c r="S1586" s="28"/>
      <c r="T1586" s="28"/>
      <c r="U1586" s="29"/>
      <c r="V1586" s="32"/>
      <c r="W1586" s="33"/>
    </row>
    <row r="1587" spans="2:23" x14ac:dyDescent="0.25">
      <c r="B1587" s="25"/>
      <c r="C1587" s="80">
        <v>1548228455</v>
      </c>
      <c r="D1587" s="83" t="s">
        <v>4274</v>
      </c>
      <c r="E1587" s="82">
        <v>9</v>
      </c>
      <c r="F1587" s="28"/>
      <c r="G1587" s="28"/>
      <c r="H1587" s="28"/>
      <c r="I1587" s="28" t="s">
        <v>1734</v>
      </c>
      <c r="J1587" s="27" t="s">
        <v>4275</v>
      </c>
      <c r="K1587" s="29">
        <v>9789379700</v>
      </c>
      <c r="L1587" s="30"/>
      <c r="M1587" s="28"/>
      <c r="N1587" s="28"/>
      <c r="O1587" s="29"/>
      <c r="P1587" s="31"/>
      <c r="Q1587" s="28"/>
      <c r="R1587" s="28"/>
      <c r="S1587" s="28"/>
      <c r="T1587" s="28"/>
      <c r="U1587" s="29"/>
      <c r="V1587" s="32"/>
      <c r="W1587" s="33"/>
    </row>
    <row r="1588" spans="2:23" x14ac:dyDescent="0.25">
      <c r="B1588" s="25"/>
      <c r="C1588" s="80">
        <v>1821095183</v>
      </c>
      <c r="D1588" s="83" t="s">
        <v>4276</v>
      </c>
      <c r="E1588" s="82">
        <v>0</v>
      </c>
      <c r="F1588" s="28"/>
      <c r="G1588" s="28"/>
      <c r="H1588" s="28"/>
      <c r="I1588" s="28" t="s">
        <v>1704</v>
      </c>
      <c r="J1588" s="27" t="s">
        <v>69</v>
      </c>
      <c r="K1588" s="29">
        <v>6034332488</v>
      </c>
      <c r="L1588" s="30"/>
      <c r="M1588" s="28"/>
      <c r="N1588" s="28"/>
      <c r="O1588" s="29"/>
      <c r="P1588" s="31"/>
      <c r="Q1588" s="28"/>
      <c r="R1588" s="28"/>
      <c r="S1588" s="28"/>
      <c r="T1588" s="28"/>
      <c r="U1588" s="29"/>
      <c r="V1588" s="32"/>
      <c r="W1588" s="33"/>
    </row>
    <row r="1589" spans="2:23" x14ac:dyDescent="0.25">
      <c r="B1589" s="25"/>
      <c r="C1589" s="80">
        <v>1003840836</v>
      </c>
      <c r="D1589" s="83" t="s">
        <v>4277</v>
      </c>
      <c r="E1589" s="82">
        <v>6</v>
      </c>
      <c r="F1589" s="28"/>
      <c r="G1589" s="28"/>
      <c r="H1589" s="28"/>
      <c r="I1589" s="28" t="s">
        <v>1719</v>
      </c>
      <c r="J1589" s="27" t="s">
        <v>69</v>
      </c>
      <c r="K1589" s="29">
        <v>7817448972</v>
      </c>
      <c r="L1589" s="30"/>
      <c r="M1589" s="28"/>
      <c r="N1589" s="28"/>
      <c r="O1589" s="29"/>
      <c r="P1589" s="31"/>
      <c r="Q1589" s="28"/>
      <c r="R1589" s="28"/>
      <c r="S1589" s="28"/>
      <c r="T1589" s="28"/>
      <c r="U1589" s="29"/>
      <c r="V1589" s="32"/>
      <c r="W1589" s="33"/>
    </row>
    <row r="1590" spans="2:23" x14ac:dyDescent="0.25">
      <c r="B1590" s="25"/>
      <c r="C1590" s="80">
        <v>1154311769</v>
      </c>
      <c r="D1590" s="83" t="s">
        <v>4278</v>
      </c>
      <c r="E1590" s="82">
        <v>9</v>
      </c>
      <c r="F1590" s="28"/>
      <c r="G1590" s="28"/>
      <c r="H1590" s="28"/>
      <c r="I1590" s="28" t="s">
        <v>1704</v>
      </c>
      <c r="J1590" s="27" t="s">
        <v>4279</v>
      </c>
      <c r="K1590" s="29">
        <v>6177262000</v>
      </c>
      <c r="L1590" s="30"/>
      <c r="M1590" s="28"/>
      <c r="N1590" s="28"/>
      <c r="O1590" s="29"/>
      <c r="P1590" s="31"/>
      <c r="Q1590" s="28"/>
      <c r="R1590" s="28"/>
      <c r="S1590" s="28"/>
      <c r="T1590" s="28"/>
      <c r="U1590" s="29"/>
      <c r="V1590" s="32"/>
      <c r="W1590" s="33"/>
    </row>
    <row r="1591" spans="2:23" x14ac:dyDescent="0.25">
      <c r="B1591" s="25"/>
      <c r="C1591" s="80">
        <v>1760557185</v>
      </c>
      <c r="D1591" s="83" t="s">
        <v>4280</v>
      </c>
      <c r="E1591" s="82">
        <v>3</v>
      </c>
      <c r="F1591" s="28"/>
      <c r="G1591" s="28"/>
      <c r="H1591" s="28"/>
      <c r="I1591" s="28" t="s">
        <v>1734</v>
      </c>
      <c r="J1591" s="27" t="s">
        <v>4281</v>
      </c>
      <c r="K1591" s="29">
        <v>6176651606</v>
      </c>
      <c r="L1591" s="30"/>
      <c r="M1591" s="28"/>
      <c r="N1591" s="28"/>
      <c r="O1591" s="29"/>
      <c r="P1591" s="31"/>
      <c r="Q1591" s="28"/>
      <c r="R1591" s="28"/>
      <c r="S1591" s="28"/>
      <c r="T1591" s="28"/>
      <c r="U1591" s="29"/>
      <c r="V1591" s="32"/>
      <c r="W1591" s="33"/>
    </row>
    <row r="1592" spans="2:23" x14ac:dyDescent="0.25">
      <c r="B1592" s="25"/>
      <c r="C1592" s="80">
        <v>1851494892</v>
      </c>
      <c r="D1592" s="83" t="s">
        <v>4282</v>
      </c>
      <c r="E1592" s="82">
        <v>7</v>
      </c>
      <c r="F1592" s="28"/>
      <c r="G1592" s="28"/>
      <c r="H1592" s="28"/>
      <c r="I1592" s="28" t="s">
        <v>1734</v>
      </c>
      <c r="J1592" s="27" t="s">
        <v>4283</v>
      </c>
      <c r="K1592" s="29">
        <v>7815962502</v>
      </c>
      <c r="L1592" s="30"/>
      <c r="M1592" s="28"/>
      <c r="N1592" s="28"/>
      <c r="O1592" s="29"/>
      <c r="P1592" s="31"/>
      <c r="Q1592" s="28"/>
      <c r="R1592" s="28"/>
      <c r="S1592" s="28"/>
      <c r="T1592" s="28"/>
      <c r="U1592" s="29"/>
      <c r="V1592" s="32"/>
      <c r="W1592" s="33"/>
    </row>
    <row r="1593" spans="2:23" x14ac:dyDescent="0.25">
      <c r="B1593" s="25"/>
      <c r="C1593" s="80">
        <v>1720026032</v>
      </c>
      <c r="D1593" s="83" t="s">
        <v>4284</v>
      </c>
      <c r="E1593" s="82">
        <v>5</v>
      </c>
      <c r="F1593" s="28"/>
      <c r="G1593" s="28"/>
      <c r="H1593" s="28"/>
      <c r="I1593" s="28" t="s">
        <v>1734</v>
      </c>
      <c r="J1593" s="27" t="s">
        <v>4285</v>
      </c>
      <c r="K1593" s="29">
        <v>6176651000</v>
      </c>
      <c r="L1593" s="30"/>
      <c r="M1593" s="28"/>
      <c r="N1593" s="28"/>
      <c r="O1593" s="29"/>
      <c r="P1593" s="31"/>
      <c r="Q1593" s="28"/>
      <c r="R1593" s="28"/>
      <c r="S1593" s="28"/>
      <c r="T1593" s="28"/>
      <c r="U1593" s="29"/>
      <c r="V1593" s="32"/>
      <c r="W1593" s="33"/>
    </row>
    <row r="1594" spans="2:23" x14ac:dyDescent="0.25">
      <c r="B1594" s="25"/>
      <c r="C1594" s="80">
        <v>1326049669</v>
      </c>
      <c r="D1594" s="83" t="s">
        <v>4286</v>
      </c>
      <c r="E1594" s="82">
        <v>3</v>
      </c>
      <c r="F1594" s="28"/>
      <c r="G1594" s="28"/>
      <c r="H1594" s="28"/>
      <c r="I1594" s="28" t="s">
        <v>1704</v>
      </c>
      <c r="J1594" s="27" t="s">
        <v>69</v>
      </c>
      <c r="K1594" s="29">
        <v>9787414171</v>
      </c>
      <c r="L1594" s="30"/>
      <c r="M1594" s="28"/>
      <c r="N1594" s="28"/>
      <c r="O1594" s="29"/>
      <c r="P1594" s="31"/>
      <c r="Q1594" s="28"/>
      <c r="R1594" s="28"/>
      <c r="S1594" s="28"/>
      <c r="T1594" s="28"/>
      <c r="U1594" s="29"/>
      <c r="V1594" s="32"/>
      <c r="W1594" s="33"/>
    </row>
    <row r="1595" spans="2:23" x14ac:dyDescent="0.25">
      <c r="B1595" s="25"/>
      <c r="C1595" s="80">
        <v>1386616670</v>
      </c>
      <c r="D1595" s="83" t="s">
        <v>4287</v>
      </c>
      <c r="E1595" s="82">
        <v>5</v>
      </c>
      <c r="F1595" s="28"/>
      <c r="G1595" s="28"/>
      <c r="H1595" s="28"/>
      <c r="I1595" s="28" t="s">
        <v>1719</v>
      </c>
      <c r="J1595" s="27" t="s">
        <v>69</v>
      </c>
      <c r="K1595" s="29">
        <v>6174827555</v>
      </c>
      <c r="L1595" s="30"/>
      <c r="M1595" s="28"/>
      <c r="N1595" s="28"/>
      <c r="O1595" s="29"/>
      <c r="P1595" s="31"/>
      <c r="Q1595" s="28"/>
      <c r="R1595" s="28"/>
      <c r="S1595" s="28"/>
      <c r="T1595" s="28"/>
      <c r="U1595" s="29"/>
      <c r="V1595" s="32"/>
      <c r="W1595" s="33"/>
    </row>
    <row r="1596" spans="2:23" x14ac:dyDescent="0.25">
      <c r="B1596" s="25"/>
      <c r="C1596" s="80">
        <v>1710959390</v>
      </c>
      <c r="D1596" s="83" t="s">
        <v>4288</v>
      </c>
      <c r="E1596" s="82">
        <v>1</v>
      </c>
      <c r="F1596" s="28"/>
      <c r="G1596" s="28"/>
      <c r="H1596" s="28"/>
      <c r="I1596" s="28" t="s">
        <v>1737</v>
      </c>
      <c r="J1596" s="27" t="s">
        <v>69</v>
      </c>
      <c r="K1596" s="29">
        <v>6177267450</v>
      </c>
      <c r="L1596" s="30"/>
      <c r="M1596" s="28"/>
      <c r="N1596" s="28"/>
      <c r="O1596" s="29"/>
      <c r="P1596" s="31"/>
      <c r="Q1596" s="28"/>
      <c r="R1596" s="28"/>
      <c r="S1596" s="28"/>
      <c r="T1596" s="28"/>
      <c r="U1596" s="29"/>
      <c r="V1596" s="32"/>
      <c r="W1596" s="33"/>
    </row>
    <row r="1597" spans="2:23" x14ac:dyDescent="0.25">
      <c r="B1597" s="25"/>
      <c r="C1597" s="80">
        <v>1720069297</v>
      </c>
      <c r="D1597" s="83" t="s">
        <v>4289</v>
      </c>
      <c r="E1597" s="82">
        <v>7</v>
      </c>
      <c r="F1597" s="28"/>
      <c r="G1597" s="28"/>
      <c r="H1597" s="28"/>
      <c r="I1597" s="28" t="s">
        <v>1704</v>
      </c>
      <c r="J1597" s="27" t="s">
        <v>4290</v>
      </c>
      <c r="K1597" s="29">
        <v>6177262000</v>
      </c>
      <c r="L1597" s="30"/>
      <c r="M1597" s="28"/>
      <c r="N1597" s="28"/>
      <c r="O1597" s="29"/>
      <c r="P1597" s="31"/>
      <c r="Q1597" s="28"/>
      <c r="R1597" s="28"/>
      <c r="S1597" s="28"/>
      <c r="T1597" s="28"/>
      <c r="U1597" s="29"/>
      <c r="V1597" s="32"/>
      <c r="W1597" s="33"/>
    </row>
    <row r="1598" spans="2:23" x14ac:dyDescent="0.25">
      <c r="B1598" s="25"/>
      <c r="C1598" s="80">
        <v>1972585511</v>
      </c>
      <c r="D1598" s="83" t="s">
        <v>4291</v>
      </c>
      <c r="E1598" s="82">
        <v>9</v>
      </c>
      <c r="F1598" s="28"/>
      <c r="G1598" s="28"/>
      <c r="H1598" s="28"/>
      <c r="I1598" s="28" t="s">
        <v>1704</v>
      </c>
      <c r="J1598" s="27" t="s">
        <v>4292</v>
      </c>
      <c r="K1598" s="29">
        <v>6177263524</v>
      </c>
      <c r="L1598" s="30"/>
      <c r="M1598" s="28"/>
      <c r="N1598" s="28"/>
      <c r="O1598" s="29"/>
      <c r="P1598" s="31"/>
      <c r="Q1598" s="28"/>
      <c r="R1598" s="28"/>
      <c r="S1598" s="28"/>
      <c r="T1598" s="28"/>
      <c r="U1598" s="29"/>
      <c r="V1598" s="32"/>
      <c r="W1598" s="33"/>
    </row>
    <row r="1599" spans="2:23" x14ac:dyDescent="0.25">
      <c r="B1599" s="25"/>
      <c r="C1599" s="80">
        <v>1164498648</v>
      </c>
      <c r="D1599" s="83" t="s">
        <v>4293</v>
      </c>
      <c r="E1599" s="82">
        <v>1</v>
      </c>
      <c r="F1599" s="28"/>
      <c r="G1599" s="28"/>
      <c r="H1599" s="28"/>
      <c r="I1599" s="28" t="s">
        <v>1704</v>
      </c>
      <c r="J1599" s="27" t="s">
        <v>69</v>
      </c>
      <c r="K1599" s="29">
        <v>9782873835</v>
      </c>
      <c r="L1599" s="30"/>
      <c r="M1599" s="28"/>
      <c r="N1599" s="28"/>
      <c r="O1599" s="29"/>
      <c r="P1599" s="31"/>
      <c r="Q1599" s="28"/>
      <c r="R1599" s="28"/>
      <c r="S1599" s="28"/>
      <c r="T1599" s="28"/>
      <c r="U1599" s="29"/>
      <c r="V1599" s="32"/>
      <c r="W1599" s="33"/>
    </row>
    <row r="1600" spans="2:23" x14ac:dyDescent="0.25">
      <c r="B1600" s="25"/>
      <c r="C1600" s="80">
        <v>1700079118</v>
      </c>
      <c r="D1600" s="83" t="s">
        <v>4294</v>
      </c>
      <c r="E1600" s="82">
        <v>2</v>
      </c>
      <c r="F1600" s="28"/>
      <c r="G1600" s="28"/>
      <c r="H1600" s="28"/>
      <c r="I1600" s="28" t="s">
        <v>1769</v>
      </c>
      <c r="J1600" s="27" t="s">
        <v>4295</v>
      </c>
      <c r="K1600" s="29">
        <v>6037771096</v>
      </c>
      <c r="L1600" s="30"/>
      <c r="M1600" s="28"/>
      <c r="N1600" s="28"/>
      <c r="O1600" s="29"/>
      <c r="P1600" s="31"/>
      <c r="Q1600" s="28"/>
      <c r="R1600" s="28"/>
      <c r="S1600" s="28"/>
      <c r="T1600" s="28"/>
      <c r="U1600" s="29"/>
      <c r="V1600" s="32"/>
      <c r="W1600" s="33"/>
    </row>
    <row r="1601" spans="2:23" x14ac:dyDescent="0.25">
      <c r="B1601" s="25"/>
      <c r="C1601" s="80">
        <v>1760113344</v>
      </c>
      <c r="D1601" s="83" t="s">
        <v>4296</v>
      </c>
      <c r="E1601" s="82">
        <v>3</v>
      </c>
      <c r="F1601" s="28"/>
      <c r="G1601" s="28"/>
      <c r="H1601" s="28"/>
      <c r="I1601" s="28" t="s">
        <v>1716</v>
      </c>
      <c r="J1601" s="27" t="s">
        <v>69</v>
      </c>
      <c r="K1601" s="29">
        <v>6174827555</v>
      </c>
      <c r="L1601" s="30"/>
      <c r="M1601" s="28"/>
      <c r="N1601" s="28"/>
      <c r="O1601" s="29"/>
      <c r="P1601" s="31"/>
      <c r="Q1601" s="28"/>
      <c r="R1601" s="28"/>
      <c r="S1601" s="28"/>
      <c r="T1601" s="28"/>
      <c r="U1601" s="29"/>
      <c r="V1601" s="32"/>
      <c r="W1601" s="33"/>
    </row>
    <row r="1602" spans="2:23" x14ac:dyDescent="0.25">
      <c r="B1602" s="25"/>
      <c r="C1602" s="80">
        <v>1285390609</v>
      </c>
      <c r="D1602" s="83" t="s">
        <v>4297</v>
      </c>
      <c r="E1602" s="82">
        <v>4</v>
      </c>
      <c r="F1602" s="28"/>
      <c r="G1602" s="28"/>
      <c r="H1602" s="28"/>
      <c r="I1602" s="28" t="s">
        <v>1769</v>
      </c>
      <c r="J1602" s="27" t="s">
        <v>4298</v>
      </c>
      <c r="K1602" s="29">
        <v>3157981805</v>
      </c>
      <c r="L1602" s="30"/>
      <c r="M1602" s="28"/>
      <c r="N1602" s="28"/>
      <c r="O1602" s="29"/>
      <c r="P1602" s="31"/>
      <c r="Q1602" s="28"/>
      <c r="R1602" s="28"/>
      <c r="S1602" s="28"/>
      <c r="T1602" s="28"/>
      <c r="U1602" s="29"/>
      <c r="V1602" s="32"/>
      <c r="W1602" s="33"/>
    </row>
    <row r="1603" spans="2:23" x14ac:dyDescent="0.25">
      <c r="B1603" s="25"/>
      <c r="C1603" s="80">
        <v>1154381838</v>
      </c>
      <c r="D1603" s="83" t="s">
        <v>4299</v>
      </c>
      <c r="E1603" s="82">
        <v>2</v>
      </c>
      <c r="F1603" s="28"/>
      <c r="G1603" s="28"/>
      <c r="H1603" s="28"/>
      <c r="I1603" s="28" t="s">
        <v>1704</v>
      </c>
      <c r="J1603" s="27" t="s">
        <v>4300</v>
      </c>
      <c r="K1603" s="29">
        <v>3157930205</v>
      </c>
      <c r="L1603" s="30"/>
      <c r="M1603" s="28"/>
      <c r="N1603" s="28"/>
      <c r="O1603" s="29"/>
      <c r="P1603" s="31"/>
      <c r="Q1603" s="28"/>
      <c r="R1603" s="28"/>
      <c r="S1603" s="28"/>
      <c r="T1603" s="28"/>
      <c r="U1603" s="29"/>
      <c r="V1603" s="32"/>
      <c r="W1603" s="33"/>
    </row>
    <row r="1604" spans="2:23" x14ac:dyDescent="0.25">
      <c r="B1604" s="25"/>
      <c r="C1604" s="80">
        <v>1922033265</v>
      </c>
      <c r="D1604" s="83" t="s">
        <v>4301</v>
      </c>
      <c r="E1604" s="82">
        <v>7</v>
      </c>
      <c r="F1604" s="28"/>
      <c r="G1604" s="28"/>
      <c r="H1604" s="28"/>
      <c r="I1604" s="28" t="s">
        <v>1704</v>
      </c>
      <c r="J1604" s="27" t="s">
        <v>4302</v>
      </c>
      <c r="K1604" s="29">
        <v>7817445330</v>
      </c>
      <c r="L1604" s="30"/>
      <c r="M1604" s="28"/>
      <c r="N1604" s="28"/>
      <c r="O1604" s="29"/>
      <c r="P1604" s="31"/>
      <c r="Q1604" s="28"/>
      <c r="R1604" s="28"/>
      <c r="S1604" s="28"/>
      <c r="T1604" s="28"/>
      <c r="U1604" s="29"/>
      <c r="V1604" s="32"/>
      <c r="W1604" s="33"/>
    </row>
    <row r="1605" spans="2:23" x14ac:dyDescent="0.25">
      <c r="B1605" s="25"/>
      <c r="C1605" s="80">
        <v>1699853838</v>
      </c>
      <c r="D1605" s="83" t="s">
        <v>4303</v>
      </c>
      <c r="E1605" s="82">
        <v>4</v>
      </c>
      <c r="F1605" s="28"/>
      <c r="G1605" s="28"/>
      <c r="H1605" s="28"/>
      <c r="I1605" s="28" t="s">
        <v>1769</v>
      </c>
      <c r="J1605" s="27" t="s">
        <v>4304</v>
      </c>
      <c r="K1605" s="29">
        <v>5184384483</v>
      </c>
      <c r="L1605" s="30"/>
      <c r="M1605" s="28"/>
      <c r="N1605" s="28"/>
      <c r="O1605" s="29"/>
      <c r="P1605" s="31"/>
      <c r="Q1605" s="28"/>
      <c r="R1605" s="28"/>
      <c r="S1605" s="28"/>
      <c r="T1605" s="28"/>
      <c r="U1605" s="29"/>
      <c r="V1605" s="32"/>
      <c r="W1605" s="33"/>
    </row>
    <row r="1606" spans="2:23" x14ac:dyDescent="0.25">
      <c r="B1606" s="25"/>
      <c r="C1606" s="80">
        <v>1811155005</v>
      </c>
      <c r="D1606" s="83" t="s">
        <v>4305</v>
      </c>
      <c r="E1606" s="82">
        <v>8</v>
      </c>
      <c r="F1606" s="28"/>
      <c r="G1606" s="28"/>
      <c r="H1606" s="28"/>
      <c r="I1606" s="28" t="s">
        <v>1719</v>
      </c>
      <c r="J1606" s="27" t="s">
        <v>4306</v>
      </c>
      <c r="K1606" s="29">
        <v>6173183300</v>
      </c>
      <c r="L1606" s="30"/>
      <c r="M1606" s="28"/>
      <c r="N1606" s="28"/>
      <c r="O1606" s="29"/>
      <c r="P1606" s="31"/>
      <c r="Q1606" s="28"/>
      <c r="R1606" s="28"/>
      <c r="S1606" s="28"/>
      <c r="T1606" s="28"/>
      <c r="U1606" s="29"/>
      <c r="V1606" s="32"/>
      <c r="W1606" s="33"/>
    </row>
    <row r="1607" spans="2:23" x14ac:dyDescent="0.25">
      <c r="B1607" s="25"/>
      <c r="C1607" s="80">
        <v>1700016185</v>
      </c>
      <c r="D1607" s="83" t="s">
        <v>4307</v>
      </c>
      <c r="E1607" s="82">
        <v>-99</v>
      </c>
      <c r="F1607" s="28"/>
      <c r="G1607" s="28"/>
      <c r="H1607" s="28"/>
      <c r="I1607" s="28" t="s">
        <v>1704</v>
      </c>
      <c r="J1607" s="27" t="s">
        <v>69</v>
      </c>
      <c r="K1607" s="29">
        <v>8002258885</v>
      </c>
      <c r="L1607" s="30"/>
      <c r="M1607" s="28"/>
      <c r="N1607" s="28"/>
      <c r="O1607" s="29"/>
      <c r="P1607" s="31"/>
      <c r="Q1607" s="28"/>
      <c r="R1607" s="28"/>
      <c r="S1607" s="28"/>
      <c r="T1607" s="28"/>
      <c r="U1607" s="29"/>
      <c r="V1607" s="32"/>
      <c r="W1607" s="33"/>
    </row>
    <row r="1608" spans="2:23" x14ac:dyDescent="0.25">
      <c r="B1608" s="25"/>
      <c r="C1608" s="80">
        <v>1891777413</v>
      </c>
      <c r="D1608" s="83" t="s">
        <v>4308</v>
      </c>
      <c r="E1608" s="82">
        <v>3</v>
      </c>
      <c r="F1608" s="28"/>
      <c r="G1608" s="28"/>
      <c r="H1608" s="28"/>
      <c r="I1608" s="28" t="s">
        <v>1704</v>
      </c>
      <c r="J1608" s="27" t="s">
        <v>4309</v>
      </c>
      <c r="K1608" s="29">
        <v>3156247000</v>
      </c>
      <c r="L1608" s="30"/>
      <c r="M1608" s="28"/>
      <c r="N1608" s="28"/>
      <c r="O1608" s="29"/>
      <c r="P1608" s="31"/>
      <c r="Q1608" s="28"/>
      <c r="R1608" s="28"/>
      <c r="S1608" s="28"/>
      <c r="T1608" s="28"/>
      <c r="U1608" s="29"/>
      <c r="V1608" s="32"/>
      <c r="W1608" s="33"/>
    </row>
    <row r="1609" spans="2:23" x14ac:dyDescent="0.25">
      <c r="B1609" s="25"/>
      <c r="C1609" s="80">
        <v>1558532689</v>
      </c>
      <c r="D1609" s="83" t="s">
        <v>4310</v>
      </c>
      <c r="E1609" s="82">
        <v>4</v>
      </c>
      <c r="F1609" s="28"/>
      <c r="G1609" s="28"/>
      <c r="H1609" s="28"/>
      <c r="I1609" s="28" t="s">
        <v>1704</v>
      </c>
      <c r="J1609" s="27" t="s">
        <v>4311</v>
      </c>
      <c r="K1609" s="29">
        <v>9784596737</v>
      </c>
      <c r="L1609" s="30"/>
      <c r="M1609" s="28"/>
      <c r="N1609" s="28"/>
      <c r="O1609" s="29"/>
      <c r="P1609" s="31"/>
      <c r="Q1609" s="28"/>
      <c r="R1609" s="28"/>
      <c r="S1609" s="28"/>
      <c r="T1609" s="28"/>
      <c r="U1609" s="29"/>
      <c r="V1609" s="32"/>
      <c r="W1609" s="33"/>
    </row>
    <row r="1610" spans="2:23" x14ac:dyDescent="0.25">
      <c r="B1610" s="25"/>
      <c r="C1610" s="80">
        <v>1780676155</v>
      </c>
      <c r="D1610" s="83" t="s">
        <v>4312</v>
      </c>
      <c r="E1610" s="82">
        <v>6</v>
      </c>
      <c r="F1610" s="28"/>
      <c r="G1610" s="28"/>
      <c r="H1610" s="28"/>
      <c r="I1610" s="28" t="s">
        <v>1704</v>
      </c>
      <c r="J1610" s="27" t="s">
        <v>4313</v>
      </c>
      <c r="K1610" s="29">
        <v>9784596737</v>
      </c>
      <c r="L1610" s="30"/>
      <c r="M1610" s="28"/>
      <c r="N1610" s="28"/>
      <c r="O1610" s="29"/>
      <c r="P1610" s="31"/>
      <c r="Q1610" s="28"/>
      <c r="R1610" s="28"/>
      <c r="S1610" s="28"/>
      <c r="T1610" s="28"/>
      <c r="U1610" s="29"/>
      <c r="V1610" s="32"/>
      <c r="W1610" s="33"/>
    </row>
    <row r="1611" spans="2:23" x14ac:dyDescent="0.25">
      <c r="B1611" s="25"/>
      <c r="C1611" s="80">
        <v>1053312397</v>
      </c>
      <c r="D1611" s="83" t="s">
        <v>4314</v>
      </c>
      <c r="E1611" s="82">
        <v>4</v>
      </c>
      <c r="F1611" s="28"/>
      <c r="G1611" s="28"/>
      <c r="H1611" s="28"/>
      <c r="I1611" s="28" t="s">
        <v>1704</v>
      </c>
      <c r="J1611" s="27" t="s">
        <v>69</v>
      </c>
      <c r="K1611" s="29">
        <v>9787414171</v>
      </c>
      <c r="L1611" s="30"/>
      <c r="M1611" s="28"/>
      <c r="N1611" s="28"/>
      <c r="O1611" s="29"/>
      <c r="P1611" s="31"/>
      <c r="Q1611" s="28"/>
      <c r="R1611" s="28"/>
      <c r="S1611" s="28"/>
      <c r="T1611" s="28"/>
      <c r="U1611" s="29"/>
      <c r="V1611" s="32"/>
      <c r="W1611" s="33"/>
    </row>
    <row r="1612" spans="2:23" x14ac:dyDescent="0.25">
      <c r="B1612" s="25"/>
      <c r="C1612" s="80">
        <v>1346336831</v>
      </c>
      <c r="D1612" s="83" t="s">
        <v>4315</v>
      </c>
      <c r="E1612" s="82">
        <v>5</v>
      </c>
      <c r="F1612" s="28"/>
      <c r="G1612" s="28"/>
      <c r="H1612" s="28"/>
      <c r="I1612" s="28" t="s">
        <v>1704</v>
      </c>
      <c r="J1612" s="27" t="s">
        <v>4316</v>
      </c>
      <c r="K1612" s="29">
        <v>9784596737</v>
      </c>
      <c r="L1612" s="30"/>
      <c r="M1612" s="28"/>
      <c r="N1612" s="28"/>
      <c r="O1612" s="29"/>
      <c r="P1612" s="31"/>
      <c r="Q1612" s="28"/>
      <c r="R1612" s="28"/>
      <c r="S1612" s="28"/>
      <c r="T1612" s="28"/>
      <c r="U1612" s="29"/>
      <c r="V1612" s="32"/>
      <c r="W1612" s="33"/>
    </row>
    <row r="1613" spans="2:23" x14ac:dyDescent="0.25">
      <c r="B1613" s="25"/>
      <c r="C1613" s="80">
        <v>1184683716</v>
      </c>
      <c r="D1613" s="83" t="s">
        <v>4317</v>
      </c>
      <c r="E1613" s="82">
        <v>5</v>
      </c>
      <c r="F1613" s="28"/>
      <c r="G1613" s="28"/>
      <c r="H1613" s="28"/>
      <c r="I1613" s="28" t="s">
        <v>1704</v>
      </c>
      <c r="J1613" s="27" t="s">
        <v>69</v>
      </c>
      <c r="K1613" s="29">
        <v>9784549811</v>
      </c>
      <c r="L1613" s="30"/>
      <c r="M1613" s="28"/>
      <c r="N1613" s="28"/>
      <c r="O1613" s="29"/>
      <c r="P1613" s="31"/>
      <c r="Q1613" s="28"/>
      <c r="R1613" s="28"/>
      <c r="S1613" s="28"/>
      <c r="T1613" s="28"/>
      <c r="U1613" s="29"/>
      <c r="V1613" s="32"/>
      <c r="W1613" s="33"/>
    </row>
    <row r="1614" spans="2:23" x14ac:dyDescent="0.25">
      <c r="B1614" s="25"/>
      <c r="C1614" s="80">
        <v>1144289166</v>
      </c>
      <c r="D1614" s="83" t="s">
        <v>4318</v>
      </c>
      <c r="E1614" s="82">
        <v>4</v>
      </c>
      <c r="F1614" s="28"/>
      <c r="G1614" s="28"/>
      <c r="H1614" s="28"/>
      <c r="I1614" s="28" t="s">
        <v>1704</v>
      </c>
      <c r="J1614" s="27" t="s">
        <v>4319</v>
      </c>
      <c r="K1614" s="29">
        <v>9784549811</v>
      </c>
      <c r="L1614" s="30"/>
      <c r="M1614" s="28"/>
      <c r="N1614" s="28"/>
      <c r="O1614" s="29"/>
      <c r="P1614" s="31"/>
      <c r="Q1614" s="28"/>
      <c r="R1614" s="28"/>
      <c r="S1614" s="28"/>
      <c r="T1614" s="28"/>
      <c r="U1614" s="29"/>
      <c r="V1614" s="32"/>
      <c r="W1614" s="33"/>
    </row>
    <row r="1615" spans="2:23" x14ac:dyDescent="0.25">
      <c r="B1615" s="25"/>
      <c r="C1615" s="80">
        <v>1568484640</v>
      </c>
      <c r="D1615" s="83" t="s">
        <v>4320</v>
      </c>
      <c r="E1615" s="82">
        <v>3</v>
      </c>
      <c r="F1615" s="28"/>
      <c r="G1615" s="28"/>
      <c r="H1615" s="28"/>
      <c r="I1615" s="28" t="s">
        <v>1769</v>
      </c>
      <c r="J1615" s="27" t="s">
        <v>4321</v>
      </c>
      <c r="K1615" s="29">
        <v>6035774081</v>
      </c>
      <c r="L1615" s="30"/>
      <c r="M1615" s="28"/>
      <c r="N1615" s="28"/>
      <c r="O1615" s="29"/>
      <c r="P1615" s="31"/>
      <c r="Q1615" s="28"/>
      <c r="R1615" s="28"/>
      <c r="S1615" s="28"/>
      <c r="T1615" s="28"/>
      <c r="U1615" s="29"/>
      <c r="V1615" s="32"/>
      <c r="W1615" s="33"/>
    </row>
    <row r="1616" spans="2:23" x14ac:dyDescent="0.25">
      <c r="B1616" s="25"/>
      <c r="C1616" s="80">
        <v>1194792408</v>
      </c>
      <c r="D1616" s="83" t="s">
        <v>4322</v>
      </c>
      <c r="E1616" s="82">
        <v>2</v>
      </c>
      <c r="F1616" s="28"/>
      <c r="G1616" s="28"/>
      <c r="H1616" s="28"/>
      <c r="I1616" s="28" t="s">
        <v>1716</v>
      </c>
      <c r="J1616" s="27" t="s">
        <v>4323</v>
      </c>
      <c r="K1616" s="29">
        <v>9789379700</v>
      </c>
      <c r="L1616" s="30"/>
      <c r="M1616" s="28"/>
      <c r="N1616" s="28"/>
      <c r="O1616" s="29"/>
      <c r="P1616" s="31"/>
      <c r="Q1616" s="28"/>
      <c r="R1616" s="28"/>
      <c r="S1616" s="28"/>
      <c r="T1616" s="28"/>
      <c r="U1616" s="29"/>
      <c r="V1616" s="32"/>
      <c r="W1616" s="33"/>
    </row>
    <row r="1617" spans="2:23" x14ac:dyDescent="0.25">
      <c r="B1617" s="25"/>
      <c r="C1617" s="80">
        <v>1760439921</v>
      </c>
      <c r="D1617" s="83" t="s">
        <v>4324</v>
      </c>
      <c r="E1617" s="82">
        <v>9</v>
      </c>
      <c r="F1617" s="28"/>
      <c r="G1617" s="28"/>
      <c r="H1617" s="28"/>
      <c r="I1617" s="28" t="s">
        <v>1707</v>
      </c>
      <c r="J1617" s="27" t="s">
        <v>4325</v>
      </c>
      <c r="K1617" s="29">
        <v>6176324683</v>
      </c>
      <c r="L1617" s="30"/>
      <c r="M1617" s="28"/>
      <c r="N1617" s="28"/>
      <c r="O1617" s="29"/>
      <c r="P1617" s="31"/>
      <c r="Q1617" s="28"/>
      <c r="R1617" s="28"/>
      <c r="S1617" s="28"/>
      <c r="T1617" s="28"/>
      <c r="U1617" s="29"/>
      <c r="V1617" s="32"/>
      <c r="W1617" s="33"/>
    </row>
    <row r="1618" spans="2:23" x14ac:dyDescent="0.25">
      <c r="B1618" s="25"/>
      <c r="C1618" s="80">
        <v>1588899504</v>
      </c>
      <c r="D1618" s="83" t="s">
        <v>4326</v>
      </c>
      <c r="E1618" s="82">
        <v>4</v>
      </c>
      <c r="F1618" s="28"/>
      <c r="G1618" s="28"/>
      <c r="H1618" s="28"/>
      <c r="I1618" s="28" t="s">
        <v>1704</v>
      </c>
      <c r="J1618" s="27" t="s">
        <v>69</v>
      </c>
      <c r="K1618" s="29">
        <v>9784596737</v>
      </c>
      <c r="L1618" s="30"/>
      <c r="M1618" s="28"/>
      <c r="N1618" s="28"/>
      <c r="O1618" s="29"/>
      <c r="P1618" s="31"/>
      <c r="Q1618" s="28"/>
      <c r="R1618" s="28"/>
      <c r="S1618" s="28"/>
      <c r="T1618" s="28"/>
      <c r="U1618" s="29"/>
      <c r="V1618" s="32"/>
      <c r="W1618" s="33"/>
    </row>
    <row r="1619" spans="2:23" x14ac:dyDescent="0.25">
      <c r="B1619" s="25"/>
      <c r="C1619" s="80">
        <v>1790713824</v>
      </c>
      <c r="D1619" s="83" t="s">
        <v>4327</v>
      </c>
      <c r="E1619" s="82">
        <v>5</v>
      </c>
      <c r="F1619" s="28"/>
      <c r="G1619" s="28"/>
      <c r="H1619" s="28"/>
      <c r="I1619" s="28" t="s">
        <v>1719</v>
      </c>
      <c r="J1619" s="27" t="s">
        <v>4328</v>
      </c>
      <c r="K1619" s="29">
        <v>6173389889</v>
      </c>
      <c r="L1619" s="30"/>
      <c r="M1619" s="28"/>
      <c r="N1619" s="28"/>
      <c r="O1619" s="29"/>
      <c r="P1619" s="31"/>
      <c r="Q1619" s="28"/>
      <c r="R1619" s="28"/>
      <c r="S1619" s="28"/>
      <c r="T1619" s="28"/>
      <c r="U1619" s="29"/>
      <c r="V1619" s="32"/>
      <c r="W1619" s="33"/>
    </row>
    <row r="1620" spans="2:23" x14ac:dyDescent="0.25">
      <c r="B1620" s="25"/>
      <c r="C1620" s="80">
        <v>1366776007</v>
      </c>
      <c r="D1620" s="83" t="s">
        <v>4329</v>
      </c>
      <c r="E1620" s="82">
        <v>0</v>
      </c>
      <c r="F1620" s="28"/>
      <c r="G1620" s="28"/>
      <c r="H1620" s="28"/>
      <c r="I1620" s="28" t="s">
        <v>1716</v>
      </c>
      <c r="J1620" s="27" t="s">
        <v>4330</v>
      </c>
      <c r="K1620" s="29">
        <v>2078616500</v>
      </c>
      <c r="L1620" s="30"/>
      <c r="M1620" s="28"/>
      <c r="N1620" s="28"/>
      <c r="O1620" s="29"/>
      <c r="P1620" s="31"/>
      <c r="Q1620" s="28"/>
      <c r="R1620" s="28"/>
      <c r="S1620" s="28"/>
      <c r="T1620" s="28"/>
      <c r="U1620" s="29"/>
      <c r="V1620" s="32"/>
      <c r="W1620" s="33"/>
    </row>
    <row r="1621" spans="2:23" x14ac:dyDescent="0.25">
      <c r="B1621" s="25"/>
      <c r="C1621" s="80">
        <v>1700879350</v>
      </c>
      <c r="D1621" s="83" t="s">
        <v>4331</v>
      </c>
      <c r="E1621" s="82">
        <v>4</v>
      </c>
      <c r="F1621" s="28"/>
      <c r="G1621" s="28"/>
      <c r="H1621" s="28"/>
      <c r="I1621" s="28" t="s">
        <v>1719</v>
      </c>
      <c r="J1621" s="27" t="s">
        <v>69</v>
      </c>
      <c r="K1621" s="29">
        <v>6174235511</v>
      </c>
      <c r="L1621" s="30"/>
      <c r="M1621" s="28"/>
      <c r="N1621" s="28"/>
      <c r="O1621" s="29"/>
      <c r="P1621" s="31"/>
      <c r="Q1621" s="28"/>
      <c r="R1621" s="28"/>
      <c r="S1621" s="28"/>
      <c r="T1621" s="28"/>
      <c r="U1621" s="29"/>
      <c r="V1621" s="32"/>
      <c r="W1621" s="33"/>
    </row>
    <row r="1622" spans="2:23" x14ac:dyDescent="0.25">
      <c r="B1622" s="25"/>
      <c r="C1622" s="80">
        <v>1629054820</v>
      </c>
      <c r="D1622" s="83" t="s">
        <v>4332</v>
      </c>
      <c r="E1622" s="82">
        <v>5</v>
      </c>
      <c r="F1622" s="28"/>
      <c r="G1622" s="28"/>
      <c r="H1622" s="28"/>
      <c r="I1622" s="28" t="s">
        <v>1737</v>
      </c>
      <c r="J1622" s="27" t="s">
        <v>4333</v>
      </c>
      <c r="K1622" s="29">
        <v>7817442500</v>
      </c>
      <c r="L1622" s="30"/>
      <c r="M1622" s="28"/>
      <c r="N1622" s="28"/>
      <c r="O1622" s="29"/>
      <c r="P1622" s="31"/>
      <c r="Q1622" s="28"/>
      <c r="R1622" s="28"/>
      <c r="S1622" s="28"/>
      <c r="T1622" s="28"/>
      <c r="U1622" s="29"/>
      <c r="V1622" s="32"/>
      <c r="W1622" s="33"/>
    </row>
    <row r="1623" spans="2:23" x14ac:dyDescent="0.25">
      <c r="B1623" s="25"/>
      <c r="C1623" s="80">
        <v>1972625788</v>
      </c>
      <c r="D1623" s="83" t="s">
        <v>4334</v>
      </c>
      <c r="E1623" s="82">
        <v>6</v>
      </c>
      <c r="F1623" s="28"/>
      <c r="G1623" s="28"/>
      <c r="H1623" s="28"/>
      <c r="I1623" s="28" t="s">
        <v>1716</v>
      </c>
      <c r="J1623" s="27" t="s">
        <v>4335</v>
      </c>
      <c r="K1623" s="29">
        <v>9784596737</v>
      </c>
      <c r="L1623" s="30"/>
      <c r="M1623" s="28"/>
      <c r="N1623" s="28"/>
      <c r="O1623" s="29"/>
      <c r="P1623" s="31"/>
      <c r="Q1623" s="28"/>
      <c r="R1623" s="28"/>
      <c r="S1623" s="28"/>
      <c r="T1623" s="28"/>
      <c r="U1623" s="29"/>
      <c r="V1623" s="32"/>
      <c r="W1623" s="33"/>
    </row>
    <row r="1624" spans="2:23" x14ac:dyDescent="0.25">
      <c r="B1624" s="25"/>
      <c r="C1624" s="80">
        <v>1912985995</v>
      </c>
      <c r="D1624" s="83" t="s">
        <v>4336</v>
      </c>
      <c r="E1624" s="82">
        <v>6</v>
      </c>
      <c r="F1624" s="28"/>
      <c r="G1624" s="28"/>
      <c r="H1624" s="28"/>
      <c r="I1624" s="28" t="s">
        <v>1769</v>
      </c>
      <c r="J1624" s="27" t="s">
        <v>4337</v>
      </c>
      <c r="K1624" s="29">
        <v>4804739111</v>
      </c>
      <c r="L1624" s="30"/>
      <c r="M1624" s="28"/>
      <c r="N1624" s="28"/>
      <c r="O1624" s="29"/>
      <c r="P1624" s="31"/>
      <c r="Q1624" s="28"/>
      <c r="R1624" s="28"/>
      <c r="S1624" s="28"/>
      <c r="T1624" s="28"/>
      <c r="U1624" s="29"/>
      <c r="V1624" s="32"/>
      <c r="W1624" s="33"/>
    </row>
    <row r="1625" spans="2:23" x14ac:dyDescent="0.25">
      <c r="B1625" s="25"/>
      <c r="C1625" s="80">
        <v>1003898560</v>
      </c>
      <c r="D1625" s="83" t="s">
        <v>4338</v>
      </c>
      <c r="E1625" s="82">
        <v>0</v>
      </c>
      <c r="F1625" s="28"/>
      <c r="G1625" s="28"/>
      <c r="H1625" s="28"/>
      <c r="I1625" s="28" t="s">
        <v>1769</v>
      </c>
      <c r="J1625" s="27" t="s">
        <v>4339</v>
      </c>
      <c r="K1625" s="29">
        <v>3157930205</v>
      </c>
      <c r="L1625" s="30"/>
      <c r="M1625" s="28"/>
      <c r="N1625" s="28"/>
      <c r="O1625" s="29"/>
      <c r="P1625" s="31"/>
      <c r="Q1625" s="28"/>
      <c r="R1625" s="28"/>
      <c r="S1625" s="28"/>
      <c r="T1625" s="28"/>
      <c r="U1625" s="29"/>
      <c r="V1625" s="32"/>
      <c r="W1625" s="33"/>
    </row>
    <row r="1626" spans="2:23" x14ac:dyDescent="0.25">
      <c r="B1626" s="25"/>
      <c r="C1626" s="80">
        <v>1073533485</v>
      </c>
      <c r="D1626" s="83" t="s">
        <v>4340</v>
      </c>
      <c r="E1626" s="82">
        <v>4</v>
      </c>
      <c r="F1626" s="28"/>
      <c r="G1626" s="28"/>
      <c r="H1626" s="28"/>
      <c r="I1626" s="28" t="s">
        <v>1704</v>
      </c>
      <c r="J1626" s="27" t="s">
        <v>4341</v>
      </c>
      <c r="K1626" s="29">
        <v>9784664980</v>
      </c>
      <c r="L1626" s="30"/>
      <c r="M1626" s="28"/>
      <c r="N1626" s="28"/>
      <c r="O1626" s="29"/>
      <c r="P1626" s="31"/>
      <c r="Q1626" s="28"/>
      <c r="R1626" s="28"/>
      <c r="S1626" s="28"/>
      <c r="T1626" s="28"/>
      <c r="U1626" s="29"/>
      <c r="V1626" s="32"/>
      <c r="W1626" s="33"/>
    </row>
    <row r="1627" spans="2:23" x14ac:dyDescent="0.25">
      <c r="B1627" s="25"/>
      <c r="C1627" s="80">
        <v>1417966557</v>
      </c>
      <c r="D1627" s="83" t="s">
        <v>4342</v>
      </c>
      <c r="E1627" s="82">
        <v>8</v>
      </c>
      <c r="F1627" s="28"/>
      <c r="G1627" s="28"/>
      <c r="H1627" s="28"/>
      <c r="I1627" s="28" t="s">
        <v>1719</v>
      </c>
      <c r="J1627" s="27" t="s">
        <v>4343</v>
      </c>
      <c r="K1627" s="29">
        <v>6174827555</v>
      </c>
      <c r="L1627" s="30"/>
      <c r="M1627" s="28"/>
      <c r="N1627" s="28"/>
      <c r="O1627" s="29"/>
      <c r="P1627" s="31"/>
      <c r="Q1627" s="28"/>
      <c r="R1627" s="28"/>
      <c r="S1627" s="28"/>
      <c r="T1627" s="28"/>
      <c r="U1627" s="29"/>
      <c r="V1627" s="32"/>
      <c r="W1627" s="33"/>
    </row>
    <row r="1628" spans="2:23" x14ac:dyDescent="0.25">
      <c r="B1628" s="25"/>
      <c r="C1628" s="80">
        <v>1538191101</v>
      </c>
      <c r="D1628" s="83" t="s">
        <v>4344</v>
      </c>
      <c r="E1628" s="82">
        <v>1</v>
      </c>
      <c r="F1628" s="28"/>
      <c r="G1628" s="28"/>
      <c r="H1628" s="28"/>
      <c r="I1628" s="28" t="s">
        <v>1704</v>
      </c>
      <c r="J1628" s="27" t="s">
        <v>69</v>
      </c>
      <c r="K1628" s="29">
        <v>5184384483</v>
      </c>
      <c r="L1628" s="30"/>
      <c r="M1628" s="28"/>
      <c r="N1628" s="28"/>
      <c r="O1628" s="29"/>
      <c r="P1628" s="31"/>
      <c r="Q1628" s="28"/>
      <c r="R1628" s="28"/>
      <c r="S1628" s="28"/>
      <c r="T1628" s="28"/>
      <c r="U1628" s="29"/>
      <c r="V1628" s="32"/>
      <c r="W1628" s="33"/>
    </row>
    <row r="1629" spans="2:23" x14ac:dyDescent="0.25">
      <c r="B1629" s="25"/>
      <c r="C1629" s="80">
        <v>1821102237</v>
      </c>
      <c r="D1629" s="83" t="s">
        <v>4345</v>
      </c>
      <c r="E1629" s="82">
        <v>3</v>
      </c>
      <c r="F1629" s="28"/>
      <c r="G1629" s="28"/>
      <c r="H1629" s="28"/>
      <c r="I1629" s="28" t="s">
        <v>1704</v>
      </c>
      <c r="J1629" s="27" t="s">
        <v>4346</v>
      </c>
      <c r="K1629" s="29">
        <v>6176254888</v>
      </c>
      <c r="L1629" s="30"/>
      <c r="M1629" s="28"/>
      <c r="N1629" s="28"/>
      <c r="O1629" s="29"/>
      <c r="P1629" s="31"/>
      <c r="Q1629" s="28"/>
      <c r="R1629" s="28"/>
      <c r="S1629" s="28"/>
      <c r="T1629" s="28"/>
      <c r="U1629" s="29"/>
      <c r="V1629" s="32"/>
      <c r="W1629" s="33"/>
    </row>
    <row r="1630" spans="2:23" x14ac:dyDescent="0.25">
      <c r="B1630" s="25"/>
      <c r="C1630" s="80">
        <v>1043404593</v>
      </c>
      <c r="D1630" s="83" t="s">
        <v>4347</v>
      </c>
      <c r="E1630" s="82">
        <v>7</v>
      </c>
      <c r="F1630" s="28"/>
      <c r="G1630" s="28"/>
      <c r="H1630" s="28"/>
      <c r="I1630" s="28" t="s">
        <v>1737</v>
      </c>
      <c r="J1630" s="27" t="s">
        <v>69</v>
      </c>
      <c r="K1630" s="29">
        <v>7817442500</v>
      </c>
      <c r="L1630" s="30"/>
      <c r="M1630" s="28"/>
      <c r="N1630" s="28"/>
      <c r="O1630" s="29"/>
      <c r="P1630" s="31"/>
      <c r="Q1630" s="28"/>
      <c r="R1630" s="28"/>
      <c r="S1630" s="28"/>
      <c r="T1630" s="28"/>
      <c r="U1630" s="29"/>
      <c r="V1630" s="32"/>
      <c r="W1630" s="33"/>
    </row>
    <row r="1631" spans="2:23" x14ac:dyDescent="0.25">
      <c r="B1631" s="25"/>
      <c r="C1631" s="80">
        <v>1518405141</v>
      </c>
      <c r="D1631" s="83" t="s">
        <v>4348</v>
      </c>
      <c r="E1631" s="82">
        <v>3</v>
      </c>
      <c r="F1631" s="28"/>
      <c r="G1631" s="28"/>
      <c r="H1631" s="28"/>
      <c r="I1631" s="28" t="s">
        <v>1716</v>
      </c>
      <c r="J1631" s="27" t="s">
        <v>69</v>
      </c>
      <c r="K1631" s="29">
        <v>9784596737</v>
      </c>
      <c r="L1631" s="30"/>
      <c r="M1631" s="28"/>
      <c r="N1631" s="28"/>
      <c r="O1631" s="29"/>
      <c r="P1631" s="31"/>
      <c r="Q1631" s="28"/>
      <c r="R1631" s="28"/>
      <c r="S1631" s="28"/>
      <c r="T1631" s="28"/>
      <c r="U1631" s="29"/>
      <c r="V1631" s="32"/>
      <c r="W1631" s="33"/>
    </row>
    <row r="1632" spans="2:23" x14ac:dyDescent="0.25">
      <c r="B1632" s="25"/>
      <c r="C1632" s="80">
        <v>1710468475</v>
      </c>
      <c r="D1632" s="83" t="s">
        <v>4349</v>
      </c>
      <c r="E1632" s="82">
        <v>7</v>
      </c>
      <c r="F1632" s="28"/>
      <c r="G1632" s="28"/>
      <c r="H1632" s="28"/>
      <c r="I1632" s="28" t="s">
        <v>1716</v>
      </c>
      <c r="J1632" s="27" t="s">
        <v>69</v>
      </c>
      <c r="K1632" s="29">
        <v>6177265277</v>
      </c>
      <c r="L1632" s="30"/>
      <c r="M1632" s="28"/>
      <c r="N1632" s="28"/>
      <c r="O1632" s="29"/>
      <c r="P1632" s="31"/>
      <c r="Q1632" s="28"/>
      <c r="R1632" s="28"/>
      <c r="S1632" s="28"/>
      <c r="T1632" s="28"/>
      <c r="U1632" s="29"/>
      <c r="V1632" s="32"/>
      <c r="W1632" s="33"/>
    </row>
    <row r="1633" spans="2:23" x14ac:dyDescent="0.25">
      <c r="B1633" s="25"/>
      <c r="C1633" s="80">
        <v>1396194684</v>
      </c>
      <c r="D1633" s="83" t="s">
        <v>4350</v>
      </c>
      <c r="E1633" s="82">
        <v>1</v>
      </c>
      <c r="F1633" s="28"/>
      <c r="G1633" s="28"/>
      <c r="H1633" s="28"/>
      <c r="I1633" s="28" t="s">
        <v>1737</v>
      </c>
      <c r="J1633" s="27" t="s">
        <v>4351</v>
      </c>
      <c r="K1633" s="29">
        <v>6176430596</v>
      </c>
      <c r="L1633" s="30"/>
      <c r="M1633" s="28"/>
      <c r="N1633" s="28"/>
      <c r="O1633" s="29"/>
      <c r="P1633" s="31"/>
      <c r="Q1633" s="28"/>
      <c r="R1633" s="28"/>
      <c r="S1633" s="28"/>
      <c r="T1633" s="28"/>
      <c r="U1633" s="29"/>
      <c r="V1633" s="32"/>
      <c r="W1633" s="33"/>
    </row>
    <row r="1634" spans="2:23" x14ac:dyDescent="0.25">
      <c r="B1634" s="25"/>
      <c r="C1634" s="80">
        <v>1306353347</v>
      </c>
      <c r="D1634" s="83" t="s">
        <v>4352</v>
      </c>
      <c r="E1634" s="82">
        <v>3</v>
      </c>
      <c r="F1634" s="28"/>
      <c r="G1634" s="28"/>
      <c r="H1634" s="28"/>
      <c r="I1634" s="28" t="s">
        <v>1704</v>
      </c>
      <c r="J1634" s="27" t="s">
        <v>4353</v>
      </c>
      <c r="K1634" s="29">
        <v>7812135200</v>
      </c>
      <c r="L1634" s="30"/>
      <c r="M1634" s="28"/>
      <c r="N1634" s="28"/>
      <c r="O1634" s="29"/>
      <c r="P1634" s="31"/>
      <c r="Q1634" s="28"/>
      <c r="R1634" s="28"/>
      <c r="S1634" s="28"/>
      <c r="T1634" s="28"/>
      <c r="U1634" s="29"/>
      <c r="V1634" s="32"/>
      <c r="W1634" s="33"/>
    </row>
    <row r="1635" spans="2:23" x14ac:dyDescent="0.25">
      <c r="B1635" s="25"/>
      <c r="C1635" s="80">
        <v>1477729598</v>
      </c>
      <c r="D1635" s="83" t="s">
        <v>4354</v>
      </c>
      <c r="E1635" s="82">
        <v>4</v>
      </c>
      <c r="F1635" s="28"/>
      <c r="G1635" s="28"/>
      <c r="H1635" s="28"/>
      <c r="I1635" s="28" t="s">
        <v>1734</v>
      </c>
      <c r="J1635" s="27" t="s">
        <v>4355</v>
      </c>
      <c r="K1635" s="29">
        <v>6172857675</v>
      </c>
      <c r="L1635" s="30"/>
      <c r="M1635" s="28"/>
      <c r="N1635" s="28"/>
      <c r="O1635" s="29"/>
      <c r="P1635" s="31"/>
      <c r="Q1635" s="28"/>
      <c r="R1635" s="28"/>
      <c r="S1635" s="28"/>
      <c r="T1635" s="28"/>
      <c r="U1635" s="29"/>
      <c r="V1635" s="32"/>
      <c r="W1635" s="33"/>
    </row>
    <row r="1636" spans="2:23" x14ac:dyDescent="0.25">
      <c r="B1636" s="25"/>
      <c r="C1636" s="80">
        <v>1770856858</v>
      </c>
      <c r="D1636" s="83" t="s">
        <v>4356</v>
      </c>
      <c r="E1636" s="82">
        <v>3</v>
      </c>
      <c r="F1636" s="28"/>
      <c r="G1636" s="28"/>
      <c r="H1636" s="28"/>
      <c r="I1636" s="28" t="s">
        <v>1769</v>
      </c>
      <c r="J1636" s="27" t="s">
        <v>69</v>
      </c>
      <c r="K1636" s="29">
        <v>6035774000</v>
      </c>
      <c r="L1636" s="30"/>
      <c r="M1636" s="28"/>
      <c r="N1636" s="28"/>
      <c r="O1636" s="29"/>
      <c r="P1636" s="31"/>
      <c r="Q1636" s="28"/>
      <c r="R1636" s="28"/>
      <c r="S1636" s="28"/>
      <c r="T1636" s="28"/>
      <c r="U1636" s="29"/>
      <c r="V1636" s="32"/>
      <c r="W1636" s="33"/>
    </row>
    <row r="1637" spans="2:23" x14ac:dyDescent="0.25">
      <c r="B1637" s="25"/>
      <c r="C1637" s="80">
        <v>1396989869</v>
      </c>
      <c r="D1637" s="83" t="s">
        <v>4357</v>
      </c>
      <c r="E1637" s="82">
        <v>4</v>
      </c>
      <c r="F1637" s="28"/>
      <c r="G1637" s="28"/>
      <c r="H1637" s="28"/>
      <c r="I1637" s="28" t="s">
        <v>1704</v>
      </c>
      <c r="J1637" s="27" t="s">
        <v>69</v>
      </c>
      <c r="K1637" s="29">
        <v>5188311500</v>
      </c>
      <c r="L1637" s="30"/>
      <c r="M1637" s="28"/>
      <c r="N1637" s="28"/>
      <c r="O1637" s="29"/>
      <c r="P1637" s="31"/>
      <c r="Q1637" s="28"/>
      <c r="R1637" s="28"/>
      <c r="S1637" s="28"/>
      <c r="T1637" s="28"/>
      <c r="U1637" s="29"/>
      <c r="V1637" s="32"/>
      <c r="W1637" s="33"/>
    </row>
    <row r="1638" spans="2:23" x14ac:dyDescent="0.25">
      <c r="B1638" s="25"/>
      <c r="C1638" s="80">
        <v>1780732453</v>
      </c>
      <c r="D1638" s="83" t="s">
        <v>4358</v>
      </c>
      <c r="E1638" s="82">
        <v>3</v>
      </c>
      <c r="F1638" s="28"/>
      <c r="G1638" s="28"/>
      <c r="H1638" s="28"/>
      <c r="I1638" s="28" t="s">
        <v>1716</v>
      </c>
      <c r="J1638" s="27" t="s">
        <v>69</v>
      </c>
      <c r="K1638" s="29">
        <v>6176670245</v>
      </c>
      <c r="L1638" s="30"/>
      <c r="M1638" s="28"/>
      <c r="N1638" s="28"/>
      <c r="O1638" s="29"/>
      <c r="P1638" s="31"/>
      <c r="Q1638" s="28"/>
      <c r="R1638" s="28"/>
      <c r="S1638" s="28"/>
      <c r="T1638" s="28"/>
      <c r="U1638" s="29"/>
      <c r="V1638" s="32"/>
      <c r="W1638" s="33"/>
    </row>
    <row r="1639" spans="2:23" x14ac:dyDescent="0.25">
      <c r="B1639" s="25"/>
      <c r="C1639" s="80">
        <v>1992971824</v>
      </c>
      <c r="D1639" s="83" t="s">
        <v>4359</v>
      </c>
      <c r="E1639" s="82">
        <v>2</v>
      </c>
      <c r="F1639" s="28"/>
      <c r="G1639" s="28"/>
      <c r="H1639" s="28"/>
      <c r="I1639" s="28" t="s">
        <v>1704</v>
      </c>
      <c r="J1639" s="27" t="s">
        <v>4360</v>
      </c>
      <c r="K1639" s="29">
        <v>7813066000</v>
      </c>
      <c r="L1639" s="30"/>
      <c r="M1639" s="28"/>
      <c r="N1639" s="28"/>
      <c r="O1639" s="29"/>
      <c r="P1639" s="31"/>
      <c r="Q1639" s="28"/>
      <c r="R1639" s="28"/>
      <c r="S1639" s="28"/>
      <c r="T1639" s="28"/>
      <c r="U1639" s="29"/>
      <c r="V1639" s="32"/>
      <c r="W1639" s="33"/>
    </row>
    <row r="1640" spans="2:23" x14ac:dyDescent="0.25">
      <c r="B1640" s="25"/>
      <c r="C1640" s="80">
        <v>1407141575</v>
      </c>
      <c r="D1640" s="83" t="s">
        <v>4361</v>
      </c>
      <c r="E1640" s="82">
        <v>3</v>
      </c>
      <c r="F1640" s="28"/>
      <c r="G1640" s="28"/>
      <c r="H1640" s="28"/>
      <c r="I1640" s="28" t="s">
        <v>1704</v>
      </c>
      <c r="J1640" s="27" t="s">
        <v>69</v>
      </c>
      <c r="K1640" s="29">
        <v>6177325500</v>
      </c>
      <c r="L1640" s="30"/>
      <c r="M1640" s="28"/>
      <c r="N1640" s="28"/>
      <c r="O1640" s="29"/>
      <c r="P1640" s="31"/>
      <c r="Q1640" s="28"/>
      <c r="R1640" s="28"/>
      <c r="S1640" s="28"/>
      <c r="T1640" s="28"/>
      <c r="U1640" s="29"/>
      <c r="V1640" s="32"/>
      <c r="W1640" s="33"/>
    </row>
    <row r="1641" spans="2:23" x14ac:dyDescent="0.25">
      <c r="B1641" s="25"/>
      <c r="C1641" s="80">
        <v>1346535440</v>
      </c>
      <c r="D1641" s="83" t="s">
        <v>4362</v>
      </c>
      <c r="E1641" s="82">
        <v>5</v>
      </c>
      <c r="F1641" s="28"/>
      <c r="G1641" s="28"/>
      <c r="H1641" s="28"/>
      <c r="I1641" s="28" t="s">
        <v>1704</v>
      </c>
      <c r="J1641" s="27" t="s">
        <v>69</v>
      </c>
      <c r="K1641" s="29">
        <v>7817448494</v>
      </c>
      <c r="L1641" s="30"/>
      <c r="M1641" s="28"/>
      <c r="N1641" s="28"/>
      <c r="O1641" s="29"/>
      <c r="P1641" s="31"/>
      <c r="Q1641" s="28"/>
      <c r="R1641" s="28"/>
      <c r="S1641" s="28"/>
      <c r="T1641" s="28"/>
      <c r="U1641" s="29"/>
      <c r="V1641" s="32"/>
      <c r="W1641" s="33"/>
    </row>
    <row r="1642" spans="2:23" x14ac:dyDescent="0.25">
      <c r="B1642" s="25"/>
      <c r="C1642" s="80">
        <v>1215085840</v>
      </c>
      <c r="D1642" s="83" t="s">
        <v>4363</v>
      </c>
      <c r="E1642" s="82">
        <v>5</v>
      </c>
      <c r="F1642" s="28"/>
      <c r="G1642" s="28"/>
      <c r="H1642" s="28"/>
      <c r="I1642" s="28" t="s">
        <v>1716</v>
      </c>
      <c r="J1642" s="27" t="s">
        <v>69</v>
      </c>
      <c r="K1642" s="29">
        <v>8776442860</v>
      </c>
      <c r="L1642" s="30"/>
      <c r="M1642" s="28"/>
      <c r="N1642" s="28"/>
      <c r="O1642" s="29"/>
      <c r="P1642" s="31"/>
      <c r="Q1642" s="28"/>
      <c r="R1642" s="28"/>
      <c r="S1642" s="28"/>
      <c r="T1642" s="28"/>
      <c r="U1642" s="29"/>
      <c r="V1642" s="32"/>
      <c r="W1642" s="33"/>
    </row>
    <row r="1643" spans="2:23" x14ac:dyDescent="0.25">
      <c r="B1643" s="25"/>
      <c r="C1643" s="80">
        <v>1023279379</v>
      </c>
      <c r="D1643" s="83" t="s">
        <v>4364</v>
      </c>
      <c r="E1643" s="82">
        <v>3</v>
      </c>
      <c r="F1643" s="28"/>
      <c r="G1643" s="28"/>
      <c r="H1643" s="28"/>
      <c r="I1643" s="28" t="s">
        <v>1707</v>
      </c>
      <c r="J1643" s="27" t="s">
        <v>69</v>
      </c>
      <c r="K1643" s="29">
        <v>6175216700</v>
      </c>
      <c r="L1643" s="30"/>
      <c r="M1643" s="28"/>
      <c r="N1643" s="28"/>
      <c r="O1643" s="29"/>
      <c r="P1643" s="31"/>
      <c r="Q1643" s="28"/>
      <c r="R1643" s="28"/>
      <c r="S1643" s="28"/>
      <c r="T1643" s="28"/>
      <c r="U1643" s="29"/>
      <c r="V1643" s="32"/>
      <c r="W1643" s="33"/>
    </row>
    <row r="1644" spans="2:23" x14ac:dyDescent="0.25">
      <c r="B1644" s="25"/>
      <c r="C1644" s="80">
        <v>1710167556</v>
      </c>
      <c r="D1644" s="83" t="s">
        <v>4365</v>
      </c>
      <c r="E1644" s="82">
        <v>6</v>
      </c>
      <c r="F1644" s="28"/>
      <c r="G1644" s="28"/>
      <c r="H1644" s="28"/>
      <c r="I1644" s="28" t="s">
        <v>1716</v>
      </c>
      <c r="J1644" s="27" t="s">
        <v>4366</v>
      </c>
      <c r="K1644" s="29">
        <v>2076614400</v>
      </c>
      <c r="L1644" s="30"/>
      <c r="M1644" s="28"/>
      <c r="N1644" s="28"/>
      <c r="O1644" s="29"/>
      <c r="P1644" s="31"/>
      <c r="Q1644" s="28"/>
      <c r="R1644" s="28"/>
      <c r="S1644" s="28"/>
      <c r="T1644" s="28"/>
      <c r="U1644" s="29"/>
      <c r="V1644" s="32"/>
      <c r="W1644" s="33"/>
    </row>
    <row r="1645" spans="2:23" x14ac:dyDescent="0.25">
      <c r="B1645" s="25"/>
      <c r="C1645" s="80">
        <v>1922016906</v>
      </c>
      <c r="D1645" s="83" t="s">
        <v>4367</v>
      </c>
      <c r="E1645" s="82">
        <v>3</v>
      </c>
      <c r="F1645" s="28"/>
      <c r="G1645" s="28"/>
      <c r="H1645" s="28"/>
      <c r="I1645" s="28" t="s">
        <v>1704</v>
      </c>
      <c r="J1645" s="27" t="s">
        <v>4368</v>
      </c>
      <c r="K1645" s="29">
        <v>2027458000</v>
      </c>
      <c r="L1645" s="30"/>
      <c r="M1645" s="28"/>
      <c r="N1645" s="28"/>
      <c r="O1645" s="29"/>
      <c r="P1645" s="31"/>
      <c r="Q1645" s="28"/>
      <c r="R1645" s="28"/>
      <c r="S1645" s="28"/>
      <c r="T1645" s="28"/>
      <c r="U1645" s="29"/>
      <c r="V1645" s="32"/>
      <c r="W1645" s="33"/>
    </row>
    <row r="1646" spans="2:23" x14ac:dyDescent="0.25">
      <c r="B1646" s="25"/>
      <c r="C1646" s="80">
        <v>1497840847</v>
      </c>
      <c r="D1646" s="83" t="s">
        <v>4369</v>
      </c>
      <c r="E1646" s="82">
        <v>5</v>
      </c>
      <c r="F1646" s="28"/>
      <c r="G1646" s="28"/>
      <c r="H1646" s="28"/>
      <c r="I1646" s="28" t="s">
        <v>1716</v>
      </c>
      <c r="J1646" s="27" t="s">
        <v>4370</v>
      </c>
      <c r="K1646" s="29">
        <v>2078427736</v>
      </c>
      <c r="L1646" s="30"/>
      <c r="M1646" s="28"/>
      <c r="N1646" s="28"/>
      <c r="O1646" s="29"/>
      <c r="P1646" s="31"/>
      <c r="Q1646" s="28"/>
      <c r="R1646" s="28"/>
      <c r="S1646" s="28"/>
      <c r="T1646" s="28"/>
      <c r="U1646" s="29"/>
      <c r="V1646" s="32"/>
      <c r="W1646" s="33"/>
    </row>
    <row r="1647" spans="2:23" x14ac:dyDescent="0.25">
      <c r="B1647" s="25"/>
      <c r="C1647" s="80">
        <v>1619296027</v>
      </c>
      <c r="D1647" s="83" t="s">
        <v>4371</v>
      </c>
      <c r="E1647" s="82">
        <v>4</v>
      </c>
      <c r="F1647" s="28"/>
      <c r="G1647" s="28"/>
      <c r="H1647" s="28"/>
      <c r="I1647" s="28" t="s">
        <v>1734</v>
      </c>
      <c r="J1647" s="27" t="s">
        <v>69</v>
      </c>
      <c r="K1647" s="29">
        <v>6176651021</v>
      </c>
      <c r="L1647" s="30"/>
      <c r="M1647" s="28"/>
      <c r="N1647" s="28"/>
      <c r="O1647" s="29"/>
      <c r="P1647" s="31"/>
      <c r="Q1647" s="28"/>
      <c r="R1647" s="28"/>
      <c r="S1647" s="28"/>
      <c r="T1647" s="28"/>
      <c r="U1647" s="29"/>
      <c r="V1647" s="32"/>
      <c r="W1647" s="33"/>
    </row>
    <row r="1648" spans="2:23" x14ac:dyDescent="0.25">
      <c r="B1648" s="25"/>
      <c r="C1648" s="80">
        <v>1609130020</v>
      </c>
      <c r="D1648" s="83" t="s">
        <v>4372</v>
      </c>
      <c r="E1648" s="82">
        <v>2</v>
      </c>
      <c r="F1648" s="28"/>
      <c r="G1648" s="28"/>
      <c r="H1648" s="28"/>
      <c r="I1648" s="28" t="s">
        <v>1719</v>
      </c>
      <c r="J1648" s="27" t="s">
        <v>69</v>
      </c>
      <c r="K1648" s="29">
        <v>8476684760</v>
      </c>
      <c r="L1648" s="30"/>
      <c r="M1648" s="28"/>
      <c r="N1648" s="28"/>
      <c r="O1648" s="29"/>
      <c r="P1648" s="31"/>
      <c r="Q1648" s="28"/>
      <c r="R1648" s="28"/>
      <c r="S1648" s="28"/>
      <c r="T1648" s="28"/>
      <c r="U1648" s="29"/>
      <c r="V1648" s="32"/>
      <c r="W1648" s="33"/>
    </row>
    <row r="1649" spans="2:23" x14ac:dyDescent="0.25">
      <c r="B1649" s="25"/>
      <c r="C1649" s="80">
        <v>1609127927</v>
      </c>
      <c r="D1649" s="83" t="s">
        <v>4373</v>
      </c>
      <c r="E1649" s="82">
        <v>3</v>
      </c>
      <c r="F1649" s="28"/>
      <c r="G1649" s="28"/>
      <c r="H1649" s="28"/>
      <c r="I1649" s="28" t="s">
        <v>1716</v>
      </c>
      <c r="J1649" s="27" t="s">
        <v>4374</v>
      </c>
      <c r="K1649" s="29">
        <v>6036637227</v>
      </c>
      <c r="L1649" s="30"/>
      <c r="M1649" s="28"/>
      <c r="N1649" s="28"/>
      <c r="O1649" s="29"/>
      <c r="P1649" s="31"/>
      <c r="Q1649" s="28"/>
      <c r="R1649" s="28"/>
      <c r="S1649" s="28"/>
      <c r="T1649" s="28"/>
      <c r="U1649" s="29"/>
      <c r="V1649" s="32"/>
      <c r="W1649" s="33"/>
    </row>
    <row r="1650" spans="2:23" x14ac:dyDescent="0.25">
      <c r="B1650" s="25"/>
      <c r="C1650" s="80">
        <v>1932548658</v>
      </c>
      <c r="D1650" s="83" t="s">
        <v>4375</v>
      </c>
      <c r="E1650" s="82">
        <v>-99</v>
      </c>
      <c r="F1650" s="28"/>
      <c r="G1650" s="28"/>
      <c r="H1650" s="28"/>
      <c r="I1650" s="28" t="s">
        <v>1769</v>
      </c>
      <c r="J1650" s="27" t="s">
        <v>4376</v>
      </c>
      <c r="K1650" s="29">
        <v>2078616500</v>
      </c>
      <c r="L1650" s="30"/>
      <c r="M1650" s="28"/>
      <c r="N1650" s="28"/>
      <c r="O1650" s="29"/>
      <c r="P1650" s="31"/>
      <c r="Q1650" s="28"/>
      <c r="R1650" s="28"/>
      <c r="S1650" s="28"/>
      <c r="T1650" s="28"/>
      <c r="U1650" s="29"/>
      <c r="V1650" s="32"/>
      <c r="W1650" s="33"/>
    </row>
    <row r="1651" spans="2:23" x14ac:dyDescent="0.25">
      <c r="B1651" s="25"/>
      <c r="C1651" s="80">
        <v>1295962397</v>
      </c>
      <c r="D1651" s="83" t="s">
        <v>4377</v>
      </c>
      <c r="E1651" s="82">
        <v>3</v>
      </c>
      <c r="F1651" s="28"/>
      <c r="G1651" s="28"/>
      <c r="H1651" s="28"/>
      <c r="I1651" s="28" t="s">
        <v>1704</v>
      </c>
      <c r="J1651" s="27" t="s">
        <v>4378</v>
      </c>
      <c r="K1651" s="29">
        <v>9784549811</v>
      </c>
      <c r="L1651" s="30"/>
      <c r="M1651" s="28"/>
      <c r="N1651" s="28"/>
      <c r="O1651" s="29"/>
      <c r="P1651" s="31"/>
      <c r="Q1651" s="28"/>
      <c r="R1651" s="28"/>
      <c r="S1651" s="28"/>
      <c r="T1651" s="28"/>
      <c r="U1651" s="29"/>
      <c r="V1651" s="32"/>
      <c r="W1651" s="33"/>
    </row>
    <row r="1652" spans="2:23" x14ac:dyDescent="0.25">
      <c r="B1652" s="25"/>
      <c r="C1652" s="80">
        <v>1346476132</v>
      </c>
      <c r="D1652" s="83" t="s">
        <v>4379</v>
      </c>
      <c r="E1652" s="82">
        <v>-99</v>
      </c>
      <c r="F1652" s="28"/>
      <c r="G1652" s="28"/>
      <c r="H1652" s="28"/>
      <c r="I1652" s="28" t="s">
        <v>1704</v>
      </c>
      <c r="J1652" s="27" t="s">
        <v>69</v>
      </c>
      <c r="K1652" s="29">
        <v>7744422173</v>
      </c>
      <c r="L1652" s="30"/>
      <c r="M1652" s="28"/>
      <c r="N1652" s="28"/>
      <c r="O1652" s="29"/>
      <c r="P1652" s="31"/>
      <c r="Q1652" s="28"/>
      <c r="R1652" s="28"/>
      <c r="S1652" s="28"/>
      <c r="T1652" s="28"/>
      <c r="U1652" s="29"/>
      <c r="V1652" s="32"/>
      <c r="W1652" s="33"/>
    </row>
    <row r="1653" spans="2:23" x14ac:dyDescent="0.25">
      <c r="B1653" s="25"/>
      <c r="C1653" s="80">
        <v>1427317247</v>
      </c>
      <c r="D1653" s="83" t="s">
        <v>4380</v>
      </c>
      <c r="E1653" s="82">
        <v>3</v>
      </c>
      <c r="F1653" s="28"/>
      <c r="G1653" s="28"/>
      <c r="H1653" s="28"/>
      <c r="I1653" s="28" t="s">
        <v>1704</v>
      </c>
      <c r="J1653" s="27" t="s">
        <v>69</v>
      </c>
      <c r="K1653" s="29">
        <v>7817448085</v>
      </c>
      <c r="L1653" s="30"/>
      <c r="M1653" s="28"/>
      <c r="N1653" s="28"/>
      <c r="O1653" s="29"/>
      <c r="P1653" s="31"/>
      <c r="Q1653" s="28"/>
      <c r="R1653" s="28"/>
      <c r="S1653" s="28"/>
      <c r="T1653" s="28"/>
      <c r="U1653" s="29"/>
      <c r="V1653" s="32"/>
      <c r="W1653" s="33"/>
    </row>
    <row r="1654" spans="2:23" x14ac:dyDescent="0.25">
      <c r="B1654" s="25"/>
      <c r="C1654" s="80">
        <v>1205098886</v>
      </c>
      <c r="D1654" s="83" t="s">
        <v>4381</v>
      </c>
      <c r="E1654" s="82">
        <v>3</v>
      </c>
      <c r="F1654" s="28"/>
      <c r="G1654" s="28"/>
      <c r="H1654" s="28"/>
      <c r="I1654" s="28" t="s">
        <v>1704</v>
      </c>
      <c r="J1654" s="27" t="s">
        <v>69</v>
      </c>
      <c r="K1654" s="29">
        <v>9784596737</v>
      </c>
      <c r="L1654" s="30"/>
      <c r="M1654" s="28"/>
      <c r="N1654" s="28"/>
      <c r="O1654" s="29"/>
      <c r="P1654" s="31"/>
      <c r="Q1654" s="28"/>
      <c r="R1654" s="28"/>
      <c r="S1654" s="28"/>
      <c r="T1654" s="28"/>
      <c r="U1654" s="29"/>
      <c r="V1654" s="32"/>
      <c r="W1654" s="33"/>
    </row>
    <row r="1655" spans="2:23" x14ac:dyDescent="0.25">
      <c r="B1655" s="25"/>
      <c r="C1655" s="80">
        <v>1285070136</v>
      </c>
      <c r="D1655" s="83" t="s">
        <v>4382</v>
      </c>
      <c r="E1655" s="82">
        <v>3</v>
      </c>
      <c r="F1655" s="28"/>
      <c r="G1655" s="28"/>
      <c r="H1655" s="28"/>
      <c r="I1655" s="28" t="s">
        <v>1704</v>
      </c>
      <c r="J1655" s="27" t="s">
        <v>69</v>
      </c>
      <c r="K1655" s="29">
        <v>6034328802</v>
      </c>
      <c r="L1655" s="30"/>
      <c r="M1655" s="28"/>
      <c r="N1655" s="28"/>
      <c r="O1655" s="29"/>
      <c r="P1655" s="31"/>
      <c r="Q1655" s="28"/>
      <c r="R1655" s="28"/>
      <c r="S1655" s="28"/>
      <c r="T1655" s="28"/>
      <c r="U1655" s="29"/>
      <c r="V1655" s="32"/>
      <c r="W1655" s="33"/>
    </row>
    <row r="1656" spans="2:23" x14ac:dyDescent="0.25">
      <c r="B1656" s="25"/>
      <c r="C1656" s="80">
        <v>1700130598</v>
      </c>
      <c r="D1656" s="83" t="s">
        <v>4383</v>
      </c>
      <c r="E1656" s="82">
        <v>5</v>
      </c>
      <c r="F1656" s="28"/>
      <c r="G1656" s="28"/>
      <c r="H1656" s="28"/>
      <c r="I1656" s="28" t="s">
        <v>1769</v>
      </c>
      <c r="J1656" s="27" t="s">
        <v>4384</v>
      </c>
      <c r="K1656" s="29">
        <v>8605221171</v>
      </c>
      <c r="L1656" s="30"/>
      <c r="M1656" s="28"/>
      <c r="N1656" s="28"/>
      <c r="O1656" s="29"/>
      <c r="P1656" s="31"/>
      <c r="Q1656" s="28"/>
      <c r="R1656" s="28"/>
      <c r="S1656" s="28"/>
      <c r="T1656" s="28"/>
      <c r="U1656" s="29"/>
      <c r="V1656" s="32"/>
      <c r="W1656" s="33"/>
    </row>
    <row r="1657" spans="2:23" x14ac:dyDescent="0.25">
      <c r="B1657" s="25"/>
      <c r="C1657" s="80">
        <v>1093080145</v>
      </c>
      <c r="D1657" s="83" t="s">
        <v>4385</v>
      </c>
      <c r="E1657" s="82">
        <v>4</v>
      </c>
      <c r="F1657" s="28"/>
      <c r="G1657" s="28"/>
      <c r="H1657" s="28"/>
      <c r="I1657" s="28" t="s">
        <v>1704</v>
      </c>
      <c r="J1657" s="27" t="s">
        <v>4386</v>
      </c>
      <c r="K1657" s="29">
        <v>2123055138</v>
      </c>
      <c r="L1657" s="30"/>
      <c r="M1657" s="28"/>
      <c r="N1657" s="28"/>
      <c r="O1657" s="29"/>
      <c r="P1657" s="31"/>
      <c r="Q1657" s="28"/>
      <c r="R1657" s="28"/>
      <c r="S1657" s="28"/>
      <c r="T1657" s="28"/>
      <c r="U1657" s="29"/>
      <c r="V1657" s="32"/>
      <c r="W1657" s="33"/>
    </row>
    <row r="1658" spans="2:23" x14ac:dyDescent="0.25">
      <c r="B1658" s="25"/>
      <c r="C1658" s="80">
        <v>1861538431</v>
      </c>
      <c r="D1658" s="83" t="s">
        <v>4387</v>
      </c>
      <c r="E1658" s="82">
        <v>3</v>
      </c>
      <c r="F1658" s="28"/>
      <c r="G1658" s="28"/>
      <c r="H1658" s="28"/>
      <c r="I1658" s="28" t="s">
        <v>1704</v>
      </c>
      <c r="J1658" s="27" t="s">
        <v>4388</v>
      </c>
      <c r="K1658" s="29">
        <v>2037566422</v>
      </c>
      <c r="L1658" s="30"/>
      <c r="M1658" s="28"/>
      <c r="N1658" s="28"/>
      <c r="O1658" s="29"/>
      <c r="P1658" s="31"/>
      <c r="Q1658" s="28"/>
      <c r="R1658" s="28"/>
      <c r="S1658" s="28"/>
      <c r="T1658" s="28"/>
      <c r="U1658" s="29"/>
      <c r="V1658" s="32"/>
      <c r="W1658" s="33"/>
    </row>
    <row r="1659" spans="2:23" x14ac:dyDescent="0.25">
      <c r="B1659" s="25"/>
      <c r="C1659" s="80">
        <v>1700152261</v>
      </c>
      <c r="D1659" s="83" t="s">
        <v>4389</v>
      </c>
      <c r="E1659" s="82">
        <v>4</v>
      </c>
      <c r="F1659" s="28"/>
      <c r="G1659" s="28"/>
      <c r="H1659" s="28"/>
      <c r="I1659" s="28" t="s">
        <v>1716</v>
      </c>
      <c r="J1659" s="27" t="s">
        <v>4390</v>
      </c>
      <c r="K1659" s="29">
        <v>7189208353</v>
      </c>
      <c r="L1659" s="30"/>
      <c r="M1659" s="28"/>
      <c r="N1659" s="28"/>
      <c r="O1659" s="29"/>
      <c r="P1659" s="31"/>
      <c r="Q1659" s="28"/>
      <c r="R1659" s="28"/>
      <c r="S1659" s="28"/>
      <c r="T1659" s="28"/>
      <c r="U1659" s="29"/>
      <c r="V1659" s="32"/>
      <c r="W1659" s="33"/>
    </row>
    <row r="1660" spans="2:23" x14ac:dyDescent="0.25">
      <c r="B1660" s="25"/>
      <c r="C1660" s="80">
        <v>1790945996</v>
      </c>
      <c r="D1660" s="83" t="s">
        <v>4391</v>
      </c>
      <c r="E1660" s="82">
        <v>1</v>
      </c>
      <c r="F1660" s="28"/>
      <c r="G1660" s="28"/>
      <c r="H1660" s="28"/>
      <c r="I1660" s="28" t="s">
        <v>1704</v>
      </c>
      <c r="J1660" s="27" t="s">
        <v>4392</v>
      </c>
      <c r="K1660" s="29">
        <v>8604420290</v>
      </c>
      <c r="L1660" s="30"/>
      <c r="M1660" s="28"/>
      <c r="N1660" s="28"/>
      <c r="O1660" s="29"/>
      <c r="P1660" s="31"/>
      <c r="Q1660" s="28"/>
      <c r="R1660" s="28"/>
      <c r="S1660" s="28"/>
      <c r="T1660" s="28"/>
      <c r="U1660" s="29"/>
      <c r="V1660" s="32"/>
      <c r="W1660" s="33"/>
    </row>
    <row r="1661" spans="2:23" x14ac:dyDescent="0.25">
      <c r="B1661" s="25"/>
      <c r="C1661" s="80">
        <v>1871149153</v>
      </c>
      <c r="D1661" s="83" t="s">
        <v>4393</v>
      </c>
      <c r="E1661" s="82">
        <v>0</v>
      </c>
      <c r="F1661" s="28"/>
      <c r="G1661" s="28"/>
      <c r="H1661" s="28"/>
      <c r="I1661" s="28" t="s">
        <v>1716</v>
      </c>
      <c r="J1661" s="27" t="s">
        <v>69</v>
      </c>
      <c r="K1661" s="29">
        <v>8602807474</v>
      </c>
      <c r="L1661" s="30"/>
      <c r="M1661" s="28"/>
      <c r="N1661" s="28"/>
      <c r="O1661" s="29"/>
      <c r="P1661" s="31"/>
      <c r="Q1661" s="28"/>
      <c r="R1661" s="28"/>
      <c r="S1661" s="28"/>
      <c r="T1661" s="28"/>
      <c r="U1661" s="29"/>
      <c r="V1661" s="32"/>
      <c r="W1661" s="33"/>
    </row>
    <row r="1662" spans="2:23" x14ac:dyDescent="0.25">
      <c r="B1662" s="25"/>
      <c r="C1662" s="80">
        <v>1629633474</v>
      </c>
      <c r="D1662" s="83" t="s">
        <v>4394</v>
      </c>
      <c r="E1662" s="82">
        <v>-99</v>
      </c>
      <c r="F1662" s="28"/>
      <c r="G1662" s="28"/>
      <c r="H1662" s="28"/>
      <c r="I1662" s="28" t="s">
        <v>1704</v>
      </c>
      <c r="J1662" s="27" t="s">
        <v>4395</v>
      </c>
      <c r="K1662" s="29">
        <v>5852752873</v>
      </c>
      <c r="L1662" s="30"/>
      <c r="M1662" s="28"/>
      <c r="N1662" s="28"/>
      <c r="O1662" s="29"/>
      <c r="P1662" s="31"/>
      <c r="Q1662" s="28"/>
      <c r="R1662" s="28"/>
      <c r="S1662" s="28"/>
      <c r="T1662" s="28"/>
      <c r="U1662" s="29"/>
      <c r="V1662" s="32"/>
      <c r="W1662" s="33"/>
    </row>
    <row r="1663" spans="2:23" x14ac:dyDescent="0.25">
      <c r="B1663" s="25"/>
      <c r="C1663" s="80">
        <v>1346806841</v>
      </c>
      <c r="D1663" s="83" t="s">
        <v>4396</v>
      </c>
      <c r="E1663" s="82">
        <v>1</v>
      </c>
      <c r="F1663" s="28"/>
      <c r="G1663" s="28"/>
      <c r="H1663" s="28"/>
      <c r="I1663" s="28" t="s">
        <v>1704</v>
      </c>
      <c r="J1663" s="27" t="s">
        <v>4397</v>
      </c>
      <c r="K1663" s="29">
        <v>8606792562</v>
      </c>
      <c r="L1663" s="30"/>
      <c r="M1663" s="28"/>
      <c r="N1663" s="28"/>
      <c r="O1663" s="29"/>
      <c r="P1663" s="31"/>
      <c r="Q1663" s="28"/>
      <c r="R1663" s="28"/>
      <c r="S1663" s="28"/>
      <c r="T1663" s="28"/>
      <c r="U1663" s="29"/>
      <c r="V1663" s="32"/>
      <c r="W1663" s="33"/>
    </row>
    <row r="1664" spans="2:23" x14ac:dyDescent="0.25">
      <c r="B1664" s="25"/>
      <c r="C1664" s="80">
        <v>1942448345</v>
      </c>
      <c r="D1664" s="83" t="s">
        <v>4398</v>
      </c>
      <c r="E1664" s="82">
        <v>7</v>
      </c>
      <c r="F1664" s="28"/>
      <c r="G1664" s="28"/>
      <c r="H1664" s="28"/>
      <c r="I1664" s="28" t="s">
        <v>1704</v>
      </c>
      <c r="J1664" s="27" t="s">
        <v>4399</v>
      </c>
      <c r="K1664" s="29">
        <v>2122410034</v>
      </c>
      <c r="L1664" s="30"/>
      <c r="M1664" s="28"/>
      <c r="N1664" s="28"/>
      <c r="O1664" s="29"/>
      <c r="P1664" s="31"/>
      <c r="Q1664" s="28"/>
      <c r="R1664" s="28"/>
      <c r="S1664" s="28"/>
      <c r="T1664" s="28"/>
      <c r="U1664" s="29"/>
      <c r="V1664" s="32"/>
      <c r="W1664" s="33"/>
    </row>
    <row r="1665" spans="2:23" x14ac:dyDescent="0.25">
      <c r="B1665" s="25"/>
      <c r="C1665" s="80">
        <v>1346864139</v>
      </c>
      <c r="D1665" s="83" t="s">
        <v>4400</v>
      </c>
      <c r="E1665" s="82">
        <v>4</v>
      </c>
      <c r="F1665" s="28"/>
      <c r="G1665" s="28"/>
      <c r="H1665" s="28"/>
      <c r="I1665" s="28" t="s">
        <v>1769</v>
      </c>
      <c r="J1665" s="27" t="s">
        <v>69</v>
      </c>
      <c r="K1665" s="29">
        <v>4014261814</v>
      </c>
      <c r="L1665" s="30"/>
      <c r="M1665" s="28"/>
      <c r="N1665" s="28"/>
      <c r="O1665" s="29"/>
      <c r="P1665" s="31"/>
      <c r="Q1665" s="28"/>
      <c r="R1665" s="28"/>
      <c r="S1665" s="28"/>
      <c r="T1665" s="28"/>
      <c r="U1665" s="29"/>
      <c r="V1665" s="32"/>
      <c r="W1665" s="33"/>
    </row>
    <row r="1666" spans="2:23" x14ac:dyDescent="0.25">
      <c r="B1666" s="25"/>
      <c r="C1666" s="80">
        <v>1801307475</v>
      </c>
      <c r="D1666" s="83" t="s">
        <v>4401</v>
      </c>
      <c r="E1666" s="82">
        <v>0</v>
      </c>
      <c r="F1666" s="28"/>
      <c r="G1666" s="28"/>
      <c r="H1666" s="28"/>
      <c r="I1666" s="28" t="s">
        <v>1769</v>
      </c>
      <c r="J1666" s="27" t="s">
        <v>4402</v>
      </c>
      <c r="K1666" s="29">
        <v>8606203820</v>
      </c>
      <c r="L1666" s="30"/>
      <c r="M1666" s="28"/>
      <c r="N1666" s="28"/>
      <c r="O1666" s="29"/>
      <c r="P1666" s="31"/>
      <c r="Q1666" s="28"/>
      <c r="R1666" s="28"/>
      <c r="S1666" s="28"/>
      <c r="T1666" s="28"/>
      <c r="U1666" s="29"/>
      <c r="V1666" s="32"/>
      <c r="W1666" s="33"/>
    </row>
    <row r="1667" spans="2:23" x14ac:dyDescent="0.25">
      <c r="B1667" s="25"/>
      <c r="C1667" s="80">
        <v>1760941801</v>
      </c>
      <c r="D1667" s="83" t="s">
        <v>4403</v>
      </c>
      <c r="E1667" s="82">
        <v>3</v>
      </c>
      <c r="F1667" s="28"/>
      <c r="G1667" s="28"/>
      <c r="H1667" s="28"/>
      <c r="I1667" s="28" t="s">
        <v>1704</v>
      </c>
      <c r="J1667" s="27" t="s">
        <v>69</v>
      </c>
      <c r="K1667" s="29">
        <v>7187803000</v>
      </c>
      <c r="L1667" s="30"/>
      <c r="M1667" s="28"/>
      <c r="N1667" s="28"/>
      <c r="O1667" s="29"/>
      <c r="P1667" s="31"/>
      <c r="Q1667" s="28"/>
      <c r="R1667" s="28"/>
      <c r="S1667" s="28"/>
      <c r="T1667" s="28"/>
      <c r="U1667" s="29"/>
      <c r="V1667" s="32"/>
      <c r="W1667" s="33"/>
    </row>
    <row r="1668" spans="2:23" x14ac:dyDescent="0.25">
      <c r="B1668" s="25"/>
      <c r="C1668" s="80">
        <v>1528554094</v>
      </c>
      <c r="D1668" s="83" t="s">
        <v>4404</v>
      </c>
      <c r="E1668" s="82">
        <v>-99</v>
      </c>
      <c r="F1668" s="28"/>
      <c r="G1668" s="28"/>
      <c r="H1668" s="28"/>
      <c r="I1668" s="28" t="s">
        <v>1716</v>
      </c>
      <c r="J1668" s="27" t="s">
        <v>4405</v>
      </c>
      <c r="K1668" s="29">
        <v>8605221171</v>
      </c>
      <c r="L1668" s="30"/>
      <c r="M1668" s="28"/>
      <c r="N1668" s="28"/>
      <c r="O1668" s="29"/>
      <c r="P1668" s="31"/>
      <c r="Q1668" s="28"/>
      <c r="R1668" s="28"/>
      <c r="S1668" s="28"/>
      <c r="T1668" s="28"/>
      <c r="U1668" s="29"/>
      <c r="V1668" s="32"/>
      <c r="W1668" s="33"/>
    </row>
    <row r="1669" spans="2:23" x14ac:dyDescent="0.25">
      <c r="B1669" s="25"/>
      <c r="C1669" s="80">
        <v>1386621464</v>
      </c>
      <c r="D1669" s="83" t="s">
        <v>4406</v>
      </c>
      <c r="E1669" s="82">
        <v>7</v>
      </c>
      <c r="F1669" s="28"/>
      <c r="G1669" s="28"/>
      <c r="H1669" s="28"/>
      <c r="I1669" s="28" t="s">
        <v>1704</v>
      </c>
      <c r="J1669" s="27" t="s">
        <v>4407</v>
      </c>
      <c r="K1669" s="29">
        <v>8606493477</v>
      </c>
      <c r="L1669" s="30"/>
      <c r="M1669" s="28"/>
      <c r="N1669" s="28"/>
      <c r="O1669" s="29"/>
      <c r="P1669" s="31"/>
      <c r="Q1669" s="28"/>
      <c r="R1669" s="28"/>
      <c r="S1669" s="28"/>
      <c r="T1669" s="28"/>
      <c r="U1669" s="29"/>
      <c r="V1669" s="32"/>
      <c r="W1669" s="33"/>
    </row>
    <row r="1670" spans="2:23" x14ac:dyDescent="0.25">
      <c r="B1670" s="25"/>
      <c r="C1670" s="80">
        <v>1508860107</v>
      </c>
      <c r="D1670" s="83" t="s">
        <v>4408</v>
      </c>
      <c r="E1670" s="82">
        <v>4</v>
      </c>
      <c r="F1670" s="28"/>
      <c r="G1670" s="28"/>
      <c r="H1670" s="28"/>
      <c r="I1670" s="28" t="s">
        <v>1704</v>
      </c>
      <c r="J1670" s="27" t="s">
        <v>69</v>
      </c>
      <c r="K1670" s="29">
        <v>8453623200</v>
      </c>
      <c r="L1670" s="30"/>
      <c r="M1670" s="28"/>
      <c r="N1670" s="28"/>
      <c r="O1670" s="29"/>
      <c r="P1670" s="31"/>
      <c r="Q1670" s="28"/>
      <c r="R1670" s="28"/>
      <c r="S1670" s="28"/>
      <c r="T1670" s="28"/>
      <c r="U1670" s="29"/>
      <c r="V1670" s="32"/>
      <c r="W1670" s="33"/>
    </row>
    <row r="1671" spans="2:23" x14ac:dyDescent="0.25">
      <c r="B1671" s="25"/>
      <c r="C1671" s="80">
        <v>1629077714</v>
      </c>
      <c r="D1671" s="83" t="s">
        <v>4409</v>
      </c>
      <c r="E1671" s="82">
        <v>2</v>
      </c>
      <c r="F1671" s="28"/>
      <c r="G1671" s="28"/>
      <c r="H1671" s="28"/>
      <c r="I1671" s="28" t="s">
        <v>1704</v>
      </c>
      <c r="J1671" s="27" t="s">
        <v>4410</v>
      </c>
      <c r="K1671" s="29">
        <v>2032372477</v>
      </c>
      <c r="L1671" s="30"/>
      <c r="M1671" s="28"/>
      <c r="N1671" s="28"/>
      <c r="O1671" s="29"/>
      <c r="P1671" s="31"/>
      <c r="Q1671" s="28"/>
      <c r="R1671" s="28"/>
      <c r="S1671" s="28"/>
      <c r="T1671" s="28"/>
      <c r="U1671" s="29"/>
      <c r="V1671" s="32"/>
      <c r="W1671" s="33"/>
    </row>
    <row r="1672" spans="2:23" x14ac:dyDescent="0.25">
      <c r="B1672" s="25"/>
      <c r="C1672" s="80">
        <v>1225000870</v>
      </c>
      <c r="D1672" s="83" t="s">
        <v>4411</v>
      </c>
      <c r="E1672" s="82">
        <v>3</v>
      </c>
      <c r="F1672" s="28"/>
      <c r="G1672" s="28"/>
      <c r="H1672" s="28"/>
      <c r="I1672" s="28" t="s">
        <v>1704</v>
      </c>
      <c r="J1672" s="27" t="s">
        <v>4412</v>
      </c>
      <c r="K1672" s="29">
        <v>8608725426</v>
      </c>
      <c r="L1672" s="30"/>
      <c r="M1672" s="28"/>
      <c r="N1672" s="28"/>
      <c r="O1672" s="29"/>
      <c r="P1672" s="31"/>
      <c r="Q1672" s="28"/>
      <c r="R1672" s="28"/>
      <c r="S1672" s="28"/>
      <c r="T1672" s="28"/>
      <c r="U1672" s="29"/>
      <c r="V1672" s="32"/>
      <c r="W1672" s="33"/>
    </row>
    <row r="1673" spans="2:23" x14ac:dyDescent="0.25">
      <c r="B1673" s="25"/>
      <c r="C1673" s="80">
        <v>1356398390</v>
      </c>
      <c r="D1673" s="83" t="s">
        <v>4413</v>
      </c>
      <c r="E1673" s="82">
        <v>5</v>
      </c>
      <c r="F1673" s="28"/>
      <c r="G1673" s="28"/>
      <c r="H1673" s="28"/>
      <c r="I1673" s="28" t="s">
        <v>1704</v>
      </c>
      <c r="J1673" s="27" t="s">
        <v>4414</v>
      </c>
      <c r="K1673" s="29">
        <v>4014443575</v>
      </c>
      <c r="L1673" s="30"/>
      <c r="M1673" s="28"/>
      <c r="N1673" s="28"/>
      <c r="O1673" s="29"/>
      <c r="P1673" s="31"/>
      <c r="Q1673" s="28"/>
      <c r="R1673" s="28"/>
      <c r="S1673" s="28"/>
      <c r="T1673" s="28"/>
      <c r="U1673" s="29"/>
      <c r="V1673" s="32"/>
      <c r="W1673" s="33"/>
    </row>
    <row r="1674" spans="2:23" x14ac:dyDescent="0.25">
      <c r="B1674" s="25"/>
      <c r="C1674" s="80">
        <v>1508939281</v>
      </c>
      <c r="D1674" s="83" t="s">
        <v>4415</v>
      </c>
      <c r="E1674" s="82">
        <v>3</v>
      </c>
      <c r="F1674" s="28"/>
      <c r="G1674" s="28"/>
      <c r="H1674" s="28"/>
      <c r="I1674" s="28" t="s">
        <v>1716</v>
      </c>
      <c r="J1674" s="27" t="s">
        <v>4416</v>
      </c>
      <c r="K1674" s="29">
        <v>8453543700</v>
      </c>
      <c r="L1674" s="30"/>
      <c r="M1674" s="28"/>
      <c r="N1674" s="28"/>
      <c r="O1674" s="29"/>
      <c r="P1674" s="31"/>
      <c r="Q1674" s="28"/>
      <c r="R1674" s="28"/>
      <c r="S1674" s="28"/>
      <c r="T1674" s="28"/>
      <c r="U1674" s="29"/>
      <c r="V1674" s="32"/>
      <c r="W1674" s="33"/>
    </row>
    <row r="1675" spans="2:23" x14ac:dyDescent="0.25">
      <c r="B1675" s="25"/>
      <c r="C1675" s="80">
        <v>1902843311</v>
      </c>
      <c r="D1675" s="83" t="s">
        <v>4417</v>
      </c>
      <c r="E1675" s="82">
        <v>6</v>
      </c>
      <c r="F1675" s="28"/>
      <c r="G1675" s="28"/>
      <c r="H1675" s="28"/>
      <c r="I1675" s="28" t="s">
        <v>1734</v>
      </c>
      <c r="J1675" s="27" t="s">
        <v>4418</v>
      </c>
      <c r="K1675" s="29">
        <v>4014866897</v>
      </c>
      <c r="L1675" s="30"/>
      <c r="M1675" s="28"/>
      <c r="N1675" s="28"/>
      <c r="O1675" s="29"/>
      <c r="P1675" s="31"/>
      <c r="Q1675" s="28"/>
      <c r="R1675" s="28"/>
      <c r="S1675" s="28"/>
      <c r="T1675" s="28"/>
      <c r="U1675" s="29"/>
      <c r="V1675" s="32"/>
      <c r="W1675" s="33"/>
    </row>
    <row r="1676" spans="2:23" x14ac:dyDescent="0.25">
      <c r="B1676" s="25"/>
      <c r="C1676" s="80">
        <v>1770571135</v>
      </c>
      <c r="D1676" s="83" t="s">
        <v>4419</v>
      </c>
      <c r="E1676" s="82">
        <v>5</v>
      </c>
      <c r="F1676" s="28"/>
      <c r="G1676" s="28"/>
      <c r="H1676" s="28"/>
      <c r="I1676" s="28" t="s">
        <v>1704</v>
      </c>
      <c r="J1676" s="27" t="s">
        <v>4420</v>
      </c>
      <c r="K1676" s="29">
        <v>9143756400</v>
      </c>
      <c r="L1676" s="30"/>
      <c r="M1676" s="28"/>
      <c r="N1676" s="28"/>
      <c r="O1676" s="29"/>
      <c r="P1676" s="31"/>
      <c r="Q1676" s="28"/>
      <c r="R1676" s="28"/>
      <c r="S1676" s="28"/>
      <c r="T1676" s="28"/>
      <c r="U1676" s="29"/>
      <c r="V1676" s="32"/>
      <c r="W1676" s="33"/>
    </row>
    <row r="1677" spans="2:23" x14ac:dyDescent="0.25">
      <c r="B1677" s="25"/>
      <c r="C1677" s="80">
        <v>1235223843</v>
      </c>
      <c r="D1677" s="83" t="s">
        <v>4421</v>
      </c>
      <c r="E1677" s="82">
        <v>0</v>
      </c>
      <c r="F1677" s="28"/>
      <c r="G1677" s="28"/>
      <c r="H1677" s="28"/>
      <c r="I1677" s="28" t="s">
        <v>1704</v>
      </c>
      <c r="J1677" s="27" t="s">
        <v>4422</v>
      </c>
      <c r="K1677" s="29">
        <v>4018864040</v>
      </c>
      <c r="L1677" s="30"/>
      <c r="M1677" s="28"/>
      <c r="N1677" s="28"/>
      <c r="O1677" s="29"/>
      <c r="P1677" s="31"/>
      <c r="Q1677" s="28"/>
      <c r="R1677" s="28"/>
      <c r="S1677" s="28"/>
      <c r="T1677" s="28"/>
      <c r="U1677" s="29"/>
      <c r="V1677" s="32"/>
      <c r="W1677" s="33"/>
    </row>
    <row r="1678" spans="2:23" x14ac:dyDescent="0.25">
      <c r="B1678" s="25"/>
      <c r="C1678" s="80">
        <v>1598765430</v>
      </c>
      <c r="D1678" s="83" t="s">
        <v>4423</v>
      </c>
      <c r="E1678" s="82">
        <v>1</v>
      </c>
      <c r="F1678" s="28"/>
      <c r="G1678" s="28"/>
      <c r="H1678" s="28"/>
      <c r="I1678" s="28" t="s">
        <v>1704</v>
      </c>
      <c r="J1678" s="27" t="s">
        <v>4424</v>
      </c>
      <c r="K1678" s="29">
        <v>8456511412</v>
      </c>
      <c r="L1678" s="30"/>
      <c r="M1678" s="28"/>
      <c r="N1678" s="28"/>
      <c r="O1678" s="29"/>
      <c r="P1678" s="31"/>
      <c r="Q1678" s="28"/>
      <c r="R1678" s="28"/>
      <c r="S1678" s="28"/>
      <c r="T1678" s="28"/>
      <c r="U1678" s="29"/>
      <c r="V1678" s="32"/>
      <c r="W1678" s="33"/>
    </row>
    <row r="1679" spans="2:23" x14ac:dyDescent="0.25">
      <c r="B1679" s="25"/>
      <c r="C1679" s="80">
        <v>1720074172</v>
      </c>
      <c r="D1679" s="83" t="s">
        <v>4425</v>
      </c>
      <c r="E1679" s="82">
        <v>4</v>
      </c>
      <c r="F1679" s="28"/>
      <c r="G1679" s="28"/>
      <c r="H1679" s="28"/>
      <c r="I1679" s="28" t="s">
        <v>1704</v>
      </c>
      <c r="J1679" s="27" t="s">
        <v>69</v>
      </c>
      <c r="K1679" s="29">
        <v>8453623300</v>
      </c>
      <c r="L1679" s="30"/>
      <c r="M1679" s="28"/>
      <c r="N1679" s="28"/>
      <c r="O1679" s="29"/>
      <c r="P1679" s="31"/>
      <c r="Q1679" s="28"/>
      <c r="R1679" s="28"/>
      <c r="S1679" s="28"/>
      <c r="T1679" s="28"/>
      <c r="U1679" s="29"/>
      <c r="V1679" s="32"/>
      <c r="W1679" s="33"/>
    </row>
    <row r="1680" spans="2:23" x14ac:dyDescent="0.25">
      <c r="B1680" s="25"/>
      <c r="C1680" s="80">
        <v>1215945738</v>
      </c>
      <c r="D1680" s="83" t="s">
        <v>4426</v>
      </c>
      <c r="E1680" s="82">
        <v>5</v>
      </c>
      <c r="F1680" s="28"/>
      <c r="G1680" s="28"/>
      <c r="H1680" s="28"/>
      <c r="I1680" s="28" t="s">
        <v>1704</v>
      </c>
      <c r="J1680" s="27" t="s">
        <v>4427</v>
      </c>
      <c r="K1680" s="29">
        <v>9148493746</v>
      </c>
      <c r="L1680" s="30"/>
      <c r="M1680" s="28"/>
      <c r="N1680" s="28"/>
      <c r="O1680" s="29"/>
      <c r="P1680" s="31"/>
      <c r="Q1680" s="28"/>
      <c r="R1680" s="28"/>
      <c r="S1680" s="28"/>
      <c r="T1680" s="28"/>
      <c r="U1680" s="29"/>
      <c r="V1680" s="32"/>
      <c r="W1680" s="33"/>
    </row>
    <row r="1681" spans="2:23" x14ac:dyDescent="0.25">
      <c r="B1681" s="25"/>
      <c r="C1681" s="80">
        <v>1225020134</v>
      </c>
      <c r="D1681" s="83" t="s">
        <v>4428</v>
      </c>
      <c r="E1681" s="82">
        <v>2</v>
      </c>
      <c r="F1681" s="28"/>
      <c r="G1681" s="28"/>
      <c r="H1681" s="28"/>
      <c r="I1681" s="28" t="s">
        <v>1704</v>
      </c>
      <c r="J1681" s="27" t="s">
        <v>4429</v>
      </c>
      <c r="K1681" s="29">
        <v>2033333328</v>
      </c>
      <c r="L1681" s="30"/>
      <c r="M1681" s="28"/>
      <c r="N1681" s="28"/>
      <c r="O1681" s="29"/>
      <c r="P1681" s="31"/>
      <c r="Q1681" s="28"/>
      <c r="R1681" s="28"/>
      <c r="S1681" s="28"/>
      <c r="T1681" s="28"/>
      <c r="U1681" s="29"/>
      <c r="V1681" s="32"/>
      <c r="W1681" s="33"/>
    </row>
    <row r="1682" spans="2:23" x14ac:dyDescent="0.25">
      <c r="B1682" s="25"/>
      <c r="C1682" s="80">
        <v>1154325744</v>
      </c>
      <c r="D1682" s="83" t="s">
        <v>4430</v>
      </c>
      <c r="E1682" s="82">
        <v>2</v>
      </c>
      <c r="F1682" s="28"/>
      <c r="G1682" s="28"/>
      <c r="H1682" s="28"/>
      <c r="I1682" s="28" t="s">
        <v>1704</v>
      </c>
      <c r="J1682" s="27" t="s">
        <v>4431</v>
      </c>
      <c r="K1682" s="29">
        <v>8453623200</v>
      </c>
      <c r="L1682" s="30"/>
      <c r="M1682" s="28"/>
      <c r="N1682" s="28"/>
      <c r="O1682" s="29"/>
      <c r="P1682" s="31"/>
      <c r="Q1682" s="28"/>
      <c r="R1682" s="28"/>
      <c r="S1682" s="28"/>
      <c r="T1682" s="28"/>
      <c r="U1682" s="29"/>
      <c r="V1682" s="32"/>
      <c r="W1682" s="33"/>
    </row>
    <row r="1683" spans="2:23" x14ac:dyDescent="0.25">
      <c r="B1683" s="25"/>
      <c r="C1683" s="80">
        <v>1972555183</v>
      </c>
      <c r="D1683" s="83" t="s">
        <v>4432</v>
      </c>
      <c r="E1683" s="82">
        <v>5</v>
      </c>
      <c r="F1683" s="28"/>
      <c r="G1683" s="28"/>
      <c r="H1683" s="28"/>
      <c r="I1683" s="28" t="s">
        <v>1704</v>
      </c>
      <c r="J1683" s="27" t="s">
        <v>4433</v>
      </c>
      <c r="K1683" s="29">
        <v>2037397038</v>
      </c>
      <c r="L1683" s="30"/>
      <c r="M1683" s="28"/>
      <c r="N1683" s="28"/>
      <c r="O1683" s="29"/>
      <c r="P1683" s="31"/>
      <c r="Q1683" s="28"/>
      <c r="R1683" s="28"/>
      <c r="S1683" s="28"/>
      <c r="T1683" s="28"/>
      <c r="U1683" s="29"/>
      <c r="V1683" s="32"/>
      <c r="W1683" s="33"/>
    </row>
    <row r="1684" spans="2:23" x14ac:dyDescent="0.25">
      <c r="B1684" s="25"/>
      <c r="C1684" s="80">
        <v>1255394680</v>
      </c>
      <c r="D1684" s="83" t="s">
        <v>4434</v>
      </c>
      <c r="E1684" s="82">
        <v>5</v>
      </c>
      <c r="F1684" s="28"/>
      <c r="G1684" s="28"/>
      <c r="H1684" s="28"/>
      <c r="I1684" s="28" t="s">
        <v>1704</v>
      </c>
      <c r="J1684" s="27" t="s">
        <v>4435</v>
      </c>
      <c r="K1684" s="29">
        <v>2034594451</v>
      </c>
      <c r="L1684" s="30"/>
      <c r="M1684" s="28"/>
      <c r="N1684" s="28"/>
      <c r="O1684" s="29"/>
      <c r="P1684" s="31"/>
      <c r="Q1684" s="28"/>
      <c r="R1684" s="28"/>
      <c r="S1684" s="28"/>
      <c r="T1684" s="28"/>
      <c r="U1684" s="29"/>
      <c r="V1684" s="32"/>
      <c r="W1684" s="33"/>
    </row>
    <row r="1685" spans="2:23" x14ac:dyDescent="0.25">
      <c r="B1685" s="25"/>
      <c r="C1685" s="80">
        <v>1598769283</v>
      </c>
      <c r="D1685" s="83" t="s">
        <v>4436</v>
      </c>
      <c r="E1685" s="82">
        <v>4</v>
      </c>
      <c r="F1685" s="28"/>
      <c r="G1685" s="28"/>
      <c r="H1685" s="28"/>
      <c r="I1685" s="28" t="s">
        <v>1704</v>
      </c>
      <c r="J1685" s="27" t="s">
        <v>4437</v>
      </c>
      <c r="K1685" s="29">
        <v>8454719410</v>
      </c>
      <c r="L1685" s="30"/>
      <c r="M1685" s="28"/>
      <c r="N1685" s="28"/>
      <c r="O1685" s="29"/>
      <c r="P1685" s="31"/>
      <c r="Q1685" s="28"/>
      <c r="R1685" s="28"/>
      <c r="S1685" s="28"/>
      <c r="T1685" s="28"/>
      <c r="U1685" s="29"/>
      <c r="V1685" s="32"/>
      <c r="W1685" s="33"/>
    </row>
    <row r="1686" spans="2:23" x14ac:dyDescent="0.25">
      <c r="B1686" s="25"/>
      <c r="C1686" s="80">
        <v>1073565511</v>
      </c>
      <c r="D1686" s="83" t="s">
        <v>4438</v>
      </c>
      <c r="E1686" s="82">
        <v>2</v>
      </c>
      <c r="F1686" s="28"/>
      <c r="G1686" s="28"/>
      <c r="H1686" s="28"/>
      <c r="I1686" s="28" t="s">
        <v>1704</v>
      </c>
      <c r="J1686" s="27" t="s">
        <v>69</v>
      </c>
      <c r="K1686" s="29">
        <v>2037369919</v>
      </c>
      <c r="L1686" s="30"/>
      <c r="M1686" s="28"/>
      <c r="N1686" s="28"/>
      <c r="O1686" s="29"/>
      <c r="P1686" s="31"/>
      <c r="Q1686" s="28"/>
      <c r="R1686" s="28"/>
      <c r="S1686" s="28"/>
      <c r="T1686" s="28"/>
      <c r="U1686" s="29"/>
      <c r="V1686" s="32"/>
      <c r="W1686" s="33"/>
    </row>
    <row r="1687" spans="2:23" x14ac:dyDescent="0.25">
      <c r="B1687" s="25"/>
      <c r="C1687" s="80">
        <v>1417941105</v>
      </c>
      <c r="D1687" s="83" t="s">
        <v>4439</v>
      </c>
      <c r="E1687" s="82">
        <v>-99</v>
      </c>
      <c r="F1687" s="28"/>
      <c r="G1687" s="28"/>
      <c r="H1687" s="28"/>
      <c r="I1687" s="28" t="s">
        <v>1704</v>
      </c>
      <c r="J1687" s="27" t="s">
        <v>69</v>
      </c>
      <c r="K1687" s="29">
        <v>4019431300</v>
      </c>
      <c r="L1687" s="30"/>
      <c r="M1687" s="28"/>
      <c r="N1687" s="28"/>
      <c r="O1687" s="29"/>
      <c r="P1687" s="31"/>
      <c r="Q1687" s="28"/>
      <c r="R1687" s="28"/>
      <c r="S1687" s="28"/>
      <c r="T1687" s="28"/>
      <c r="U1687" s="29"/>
      <c r="V1687" s="32"/>
      <c r="W1687" s="33"/>
    </row>
    <row r="1688" spans="2:23" x14ac:dyDescent="0.25">
      <c r="B1688" s="25"/>
      <c r="C1688" s="80">
        <v>1699748053</v>
      </c>
      <c r="D1688" s="83" t="s">
        <v>4440</v>
      </c>
      <c r="E1688" s="82">
        <v>4</v>
      </c>
      <c r="F1688" s="28"/>
      <c r="G1688" s="28"/>
      <c r="H1688" s="28"/>
      <c r="I1688" s="28" t="s">
        <v>1704</v>
      </c>
      <c r="J1688" s="27" t="s">
        <v>69</v>
      </c>
      <c r="K1688" s="29">
        <v>9142699630</v>
      </c>
      <c r="L1688" s="30"/>
      <c r="M1688" s="28"/>
      <c r="N1688" s="28"/>
      <c r="O1688" s="29"/>
      <c r="P1688" s="31"/>
      <c r="Q1688" s="28"/>
      <c r="R1688" s="28"/>
      <c r="S1688" s="28"/>
      <c r="T1688" s="28"/>
      <c r="U1688" s="29"/>
      <c r="V1688" s="32"/>
      <c r="W1688" s="33"/>
    </row>
    <row r="1689" spans="2:23" x14ac:dyDescent="0.25">
      <c r="B1689" s="25"/>
      <c r="C1689" s="80">
        <v>1043383789</v>
      </c>
      <c r="D1689" s="83" t="s">
        <v>4441</v>
      </c>
      <c r="E1689" s="82">
        <v>1</v>
      </c>
      <c r="F1689" s="28"/>
      <c r="G1689" s="28"/>
      <c r="H1689" s="28"/>
      <c r="I1689" s="28" t="s">
        <v>1704</v>
      </c>
      <c r="J1689" s="27" t="s">
        <v>4442</v>
      </c>
      <c r="K1689" s="29">
        <v>9143520142</v>
      </c>
      <c r="L1689" s="30"/>
      <c r="M1689" s="28"/>
      <c r="N1689" s="28"/>
      <c r="O1689" s="29"/>
      <c r="P1689" s="31"/>
      <c r="Q1689" s="28"/>
      <c r="R1689" s="28"/>
      <c r="S1689" s="28"/>
      <c r="T1689" s="28"/>
      <c r="U1689" s="29"/>
      <c r="V1689" s="32"/>
      <c r="W1689" s="33"/>
    </row>
    <row r="1690" spans="2:23" x14ac:dyDescent="0.25">
      <c r="B1690" s="25"/>
      <c r="C1690" s="80">
        <v>1952390213</v>
      </c>
      <c r="D1690" s="83" t="s">
        <v>4443</v>
      </c>
      <c r="E1690" s="82">
        <v>4</v>
      </c>
      <c r="F1690" s="28"/>
      <c r="G1690" s="28"/>
      <c r="H1690" s="28"/>
      <c r="I1690" s="28" t="s">
        <v>1704</v>
      </c>
      <c r="J1690" s="27" t="s">
        <v>4444</v>
      </c>
      <c r="K1690" s="29">
        <v>4012744800</v>
      </c>
      <c r="L1690" s="30"/>
      <c r="M1690" s="28"/>
      <c r="N1690" s="28"/>
      <c r="O1690" s="29"/>
      <c r="P1690" s="31"/>
      <c r="Q1690" s="28"/>
      <c r="R1690" s="28"/>
      <c r="S1690" s="28"/>
      <c r="T1690" s="28"/>
      <c r="U1690" s="29"/>
      <c r="V1690" s="32"/>
      <c r="W1690" s="33"/>
    </row>
    <row r="1691" spans="2:23" x14ac:dyDescent="0.25">
      <c r="B1691" s="25"/>
      <c r="C1691" s="80">
        <v>1063416659</v>
      </c>
      <c r="D1691" s="83" t="s">
        <v>4445</v>
      </c>
      <c r="E1691" s="82">
        <v>-99</v>
      </c>
      <c r="F1691" s="28"/>
      <c r="G1691" s="28"/>
      <c r="H1691" s="28"/>
      <c r="I1691" s="28" t="s">
        <v>1704</v>
      </c>
      <c r="J1691" s="27" t="s">
        <v>69</v>
      </c>
      <c r="K1691" s="29">
        <v>2018169436</v>
      </c>
      <c r="L1691" s="30"/>
      <c r="M1691" s="28"/>
      <c r="N1691" s="28"/>
      <c r="O1691" s="29"/>
      <c r="P1691" s="31"/>
      <c r="Q1691" s="28"/>
      <c r="R1691" s="28"/>
      <c r="S1691" s="28"/>
      <c r="T1691" s="28"/>
      <c r="U1691" s="29"/>
      <c r="V1691" s="32"/>
      <c r="W1691" s="33"/>
    </row>
    <row r="1692" spans="2:23" x14ac:dyDescent="0.25">
      <c r="B1692" s="25"/>
      <c r="C1692" s="80">
        <v>1316939226</v>
      </c>
      <c r="D1692" s="83" t="s">
        <v>4446</v>
      </c>
      <c r="E1692" s="82">
        <v>3</v>
      </c>
      <c r="F1692" s="28"/>
      <c r="G1692" s="28"/>
      <c r="H1692" s="28"/>
      <c r="I1692" s="28" t="s">
        <v>1704</v>
      </c>
      <c r="J1692" s="27" t="s">
        <v>4447</v>
      </c>
      <c r="K1692" s="29">
        <v>2032929000</v>
      </c>
      <c r="L1692" s="30"/>
      <c r="M1692" s="28"/>
      <c r="N1692" s="28"/>
      <c r="O1692" s="29"/>
      <c r="P1692" s="31"/>
      <c r="Q1692" s="28"/>
      <c r="R1692" s="28"/>
      <c r="S1692" s="28"/>
      <c r="T1692" s="28"/>
      <c r="U1692" s="29"/>
      <c r="V1692" s="32"/>
      <c r="W1692" s="33"/>
    </row>
    <row r="1693" spans="2:23" x14ac:dyDescent="0.25">
      <c r="B1693" s="25"/>
      <c r="C1693" s="80">
        <v>1679648281</v>
      </c>
      <c r="D1693" s="83" t="s">
        <v>4448</v>
      </c>
      <c r="E1693" s="82">
        <v>3</v>
      </c>
      <c r="F1693" s="28"/>
      <c r="G1693" s="28"/>
      <c r="H1693" s="28"/>
      <c r="I1693" s="28" t="s">
        <v>1704</v>
      </c>
      <c r="J1693" s="27" t="s">
        <v>4449</v>
      </c>
      <c r="K1693" s="29">
        <v>2033485355</v>
      </c>
      <c r="L1693" s="30"/>
      <c r="M1693" s="28"/>
      <c r="N1693" s="28"/>
      <c r="O1693" s="29"/>
      <c r="P1693" s="31"/>
      <c r="Q1693" s="28"/>
      <c r="R1693" s="28"/>
      <c r="S1693" s="28"/>
      <c r="T1693" s="28"/>
      <c r="U1693" s="29"/>
      <c r="V1693" s="32"/>
      <c r="W1693" s="33"/>
    </row>
    <row r="1694" spans="2:23" x14ac:dyDescent="0.25">
      <c r="B1694" s="25"/>
      <c r="C1694" s="80">
        <v>1831193457</v>
      </c>
      <c r="D1694" s="83" t="s">
        <v>4450</v>
      </c>
      <c r="E1694" s="82">
        <v>5</v>
      </c>
      <c r="F1694" s="28"/>
      <c r="G1694" s="28"/>
      <c r="H1694" s="28"/>
      <c r="I1694" s="28" t="s">
        <v>1704</v>
      </c>
      <c r="J1694" s="27" t="s">
        <v>4451</v>
      </c>
      <c r="K1694" s="29">
        <v>9149691115</v>
      </c>
      <c r="L1694" s="30"/>
      <c r="M1694" s="28"/>
      <c r="N1694" s="28"/>
      <c r="O1694" s="29"/>
      <c r="P1694" s="31"/>
      <c r="Q1694" s="28"/>
      <c r="R1694" s="28"/>
      <c r="S1694" s="28"/>
      <c r="T1694" s="28"/>
      <c r="U1694" s="29"/>
      <c r="V1694" s="32"/>
      <c r="W1694" s="33"/>
    </row>
    <row r="1695" spans="2:23" x14ac:dyDescent="0.25">
      <c r="B1695" s="25"/>
      <c r="C1695" s="80">
        <v>1043205537</v>
      </c>
      <c r="D1695" s="83" t="s">
        <v>4452</v>
      </c>
      <c r="E1695" s="82">
        <v>1</v>
      </c>
      <c r="F1695" s="28"/>
      <c r="G1695" s="28"/>
      <c r="H1695" s="28"/>
      <c r="I1695" s="28" t="s">
        <v>1704</v>
      </c>
      <c r="J1695" s="27" t="s">
        <v>69</v>
      </c>
      <c r="K1695" s="29">
        <v>4019431300</v>
      </c>
      <c r="L1695" s="30"/>
      <c r="M1695" s="28"/>
      <c r="N1695" s="28"/>
      <c r="O1695" s="29"/>
      <c r="P1695" s="31"/>
      <c r="Q1695" s="28"/>
      <c r="R1695" s="28"/>
      <c r="S1695" s="28"/>
      <c r="T1695" s="28"/>
      <c r="U1695" s="29"/>
      <c r="V1695" s="32"/>
      <c r="W1695" s="33"/>
    </row>
    <row r="1696" spans="2:23" x14ac:dyDescent="0.25">
      <c r="B1696" s="25"/>
      <c r="C1696" s="80">
        <v>1922065200</v>
      </c>
      <c r="D1696" s="83" t="s">
        <v>4453</v>
      </c>
      <c r="E1696" s="82">
        <v>6</v>
      </c>
      <c r="F1696" s="28"/>
      <c r="G1696" s="28"/>
      <c r="H1696" s="28"/>
      <c r="I1696" s="28" t="s">
        <v>1704</v>
      </c>
      <c r="J1696" s="27" t="s">
        <v>4454</v>
      </c>
      <c r="K1696" s="29">
        <v>4014566510</v>
      </c>
      <c r="L1696" s="30"/>
      <c r="M1696" s="28"/>
      <c r="N1696" s="28"/>
      <c r="O1696" s="29"/>
      <c r="P1696" s="31"/>
      <c r="Q1696" s="28"/>
      <c r="R1696" s="28"/>
      <c r="S1696" s="28"/>
      <c r="T1696" s="28"/>
      <c r="U1696" s="29"/>
      <c r="V1696" s="32"/>
      <c r="W1696" s="33"/>
    </row>
    <row r="1697" spans="2:23" x14ac:dyDescent="0.25">
      <c r="B1697" s="25"/>
      <c r="C1697" s="80">
        <v>1568622678</v>
      </c>
      <c r="D1697" s="83" t="s">
        <v>4455</v>
      </c>
      <c r="E1697" s="82">
        <v>4</v>
      </c>
      <c r="F1697" s="28"/>
      <c r="G1697" s="28"/>
      <c r="H1697" s="28"/>
      <c r="I1697" s="28" t="s">
        <v>1704</v>
      </c>
      <c r="J1697" s="27" t="s">
        <v>4456</v>
      </c>
      <c r="K1697" s="29">
        <v>8453543700</v>
      </c>
      <c r="L1697" s="30"/>
      <c r="M1697" s="28"/>
      <c r="N1697" s="28"/>
      <c r="O1697" s="29"/>
      <c r="P1697" s="31"/>
      <c r="Q1697" s="28"/>
      <c r="R1697" s="28"/>
      <c r="S1697" s="28"/>
      <c r="T1697" s="28"/>
      <c r="U1697" s="29"/>
      <c r="V1697" s="32"/>
      <c r="W1697" s="33"/>
    </row>
    <row r="1698" spans="2:23" x14ac:dyDescent="0.25">
      <c r="B1698" s="25"/>
      <c r="C1698" s="80">
        <v>1417020181</v>
      </c>
      <c r="D1698" s="83" t="s">
        <v>4457</v>
      </c>
      <c r="E1698" s="82">
        <v>-99</v>
      </c>
      <c r="F1698" s="28"/>
      <c r="G1698" s="28"/>
      <c r="H1698" s="28"/>
      <c r="I1698" s="28" t="s">
        <v>1704</v>
      </c>
      <c r="J1698" s="27" t="s">
        <v>4458</v>
      </c>
      <c r="K1698" s="29">
        <v>8453543700</v>
      </c>
      <c r="L1698" s="30"/>
      <c r="M1698" s="28"/>
      <c r="N1698" s="28"/>
      <c r="O1698" s="29"/>
      <c r="P1698" s="31"/>
      <c r="Q1698" s="28"/>
      <c r="R1698" s="28"/>
      <c r="S1698" s="28"/>
      <c r="T1698" s="28"/>
      <c r="U1698" s="29"/>
      <c r="V1698" s="32"/>
      <c r="W1698" s="33"/>
    </row>
    <row r="1699" spans="2:23" x14ac:dyDescent="0.25">
      <c r="B1699" s="25"/>
      <c r="C1699" s="80">
        <v>1205828126</v>
      </c>
      <c r="D1699" s="83" t="s">
        <v>4459</v>
      </c>
      <c r="E1699" s="82">
        <v>2</v>
      </c>
      <c r="F1699" s="28"/>
      <c r="G1699" s="28"/>
      <c r="H1699" s="28"/>
      <c r="I1699" s="28" t="s">
        <v>1704</v>
      </c>
      <c r="J1699" s="27" t="s">
        <v>4460</v>
      </c>
      <c r="K1699" s="29">
        <v>2032929000</v>
      </c>
      <c r="L1699" s="30"/>
      <c r="M1699" s="28"/>
      <c r="N1699" s="28"/>
      <c r="O1699" s="29"/>
      <c r="P1699" s="31"/>
      <c r="Q1699" s="28"/>
      <c r="R1699" s="28"/>
      <c r="S1699" s="28"/>
      <c r="T1699" s="28"/>
      <c r="U1699" s="29"/>
      <c r="V1699" s="32"/>
      <c r="W1699" s="33"/>
    </row>
    <row r="1700" spans="2:23" x14ac:dyDescent="0.25">
      <c r="B1700" s="25"/>
      <c r="C1700" s="80">
        <v>1487630919</v>
      </c>
      <c r="D1700" s="83" t="s">
        <v>4461</v>
      </c>
      <c r="E1700" s="82">
        <v>-99</v>
      </c>
      <c r="F1700" s="28"/>
      <c r="G1700" s="28"/>
      <c r="H1700" s="28"/>
      <c r="I1700" s="28" t="s">
        <v>1769</v>
      </c>
      <c r="J1700" s="27" t="s">
        <v>4462</v>
      </c>
      <c r="K1700" s="29">
        <v>8603474620</v>
      </c>
      <c r="L1700" s="30"/>
      <c r="M1700" s="28"/>
      <c r="N1700" s="28"/>
      <c r="O1700" s="29"/>
      <c r="P1700" s="31"/>
      <c r="Q1700" s="28"/>
      <c r="R1700" s="28"/>
      <c r="S1700" s="28"/>
      <c r="T1700" s="28"/>
      <c r="U1700" s="29"/>
      <c r="V1700" s="32"/>
      <c r="W1700" s="33"/>
    </row>
    <row r="1701" spans="2:23" x14ac:dyDescent="0.25">
      <c r="B1701" s="25"/>
      <c r="C1701" s="80">
        <v>1154938744</v>
      </c>
      <c r="D1701" s="83" t="s">
        <v>4463</v>
      </c>
      <c r="E1701" s="82">
        <v>3</v>
      </c>
      <c r="F1701" s="28"/>
      <c r="G1701" s="28"/>
      <c r="H1701" s="28"/>
      <c r="I1701" s="28" t="s">
        <v>1716</v>
      </c>
      <c r="J1701" s="27" t="s">
        <v>4464</v>
      </c>
      <c r="K1701" s="29">
        <v>4019434530</v>
      </c>
      <c r="L1701" s="30"/>
      <c r="M1701" s="28"/>
      <c r="N1701" s="28"/>
      <c r="O1701" s="29"/>
      <c r="P1701" s="31"/>
      <c r="Q1701" s="28"/>
      <c r="R1701" s="28"/>
      <c r="S1701" s="28"/>
      <c r="T1701" s="28"/>
      <c r="U1701" s="29"/>
      <c r="V1701" s="32"/>
      <c r="W1701" s="33"/>
    </row>
    <row r="1702" spans="2:23" x14ac:dyDescent="0.25">
      <c r="B1702" s="25"/>
      <c r="C1702" s="80">
        <v>1063161081</v>
      </c>
      <c r="D1702" s="83" t="s">
        <v>4465</v>
      </c>
      <c r="E1702" s="82">
        <v>3</v>
      </c>
      <c r="F1702" s="28"/>
      <c r="G1702" s="28"/>
      <c r="H1702" s="28"/>
      <c r="I1702" s="28" t="s">
        <v>1716</v>
      </c>
      <c r="J1702" s="27" t="s">
        <v>69</v>
      </c>
      <c r="K1702" s="29">
        <v>2037854138</v>
      </c>
      <c r="L1702" s="30"/>
      <c r="M1702" s="28"/>
      <c r="N1702" s="28"/>
      <c r="O1702" s="29"/>
      <c r="P1702" s="31"/>
      <c r="Q1702" s="28"/>
      <c r="R1702" s="28"/>
      <c r="S1702" s="28"/>
      <c r="T1702" s="28"/>
      <c r="U1702" s="29"/>
      <c r="V1702" s="32"/>
      <c r="W1702" s="33"/>
    </row>
    <row r="1703" spans="2:23" x14ac:dyDescent="0.25">
      <c r="B1703" s="25"/>
      <c r="C1703" s="80">
        <v>1295467181</v>
      </c>
      <c r="D1703" s="83" t="s">
        <v>4466</v>
      </c>
      <c r="E1703" s="82">
        <v>1</v>
      </c>
      <c r="F1703" s="28"/>
      <c r="G1703" s="28"/>
      <c r="H1703" s="28"/>
      <c r="I1703" s="28" t="s">
        <v>1716</v>
      </c>
      <c r="J1703" s="27" t="s">
        <v>69</v>
      </c>
      <c r="K1703" s="29">
        <v>8606461000</v>
      </c>
      <c r="L1703" s="30"/>
      <c r="M1703" s="28"/>
      <c r="N1703" s="28"/>
      <c r="O1703" s="29"/>
      <c r="P1703" s="31"/>
      <c r="Q1703" s="28"/>
      <c r="R1703" s="28"/>
      <c r="S1703" s="28"/>
      <c r="T1703" s="28"/>
      <c r="U1703" s="29"/>
      <c r="V1703" s="32"/>
      <c r="W1703" s="33"/>
    </row>
    <row r="1704" spans="2:23" x14ac:dyDescent="0.25">
      <c r="B1704" s="25"/>
      <c r="C1704" s="80">
        <v>1164426987</v>
      </c>
      <c r="D1704" s="83" t="s">
        <v>4467</v>
      </c>
      <c r="E1704" s="82">
        <v>-99</v>
      </c>
      <c r="F1704" s="28"/>
      <c r="G1704" s="28"/>
      <c r="H1704" s="28"/>
      <c r="I1704" s="28" t="s">
        <v>1704</v>
      </c>
      <c r="J1704" s="27" t="s">
        <v>4442</v>
      </c>
      <c r="K1704" s="29">
        <v>8453623200</v>
      </c>
      <c r="L1704" s="30"/>
      <c r="M1704" s="28"/>
      <c r="N1704" s="28"/>
      <c r="O1704" s="29"/>
      <c r="P1704" s="31"/>
      <c r="Q1704" s="28"/>
      <c r="R1704" s="28"/>
      <c r="S1704" s="28"/>
      <c r="T1704" s="28"/>
      <c r="U1704" s="29"/>
      <c r="V1704" s="32"/>
      <c r="W1704" s="33"/>
    </row>
    <row r="1705" spans="2:23" x14ac:dyDescent="0.25">
      <c r="B1705" s="25"/>
      <c r="C1705" s="80">
        <v>1922035617</v>
      </c>
      <c r="D1705" s="83" t="s">
        <v>4468</v>
      </c>
      <c r="E1705" s="82">
        <v>7</v>
      </c>
      <c r="F1705" s="28"/>
      <c r="G1705" s="28"/>
      <c r="H1705" s="28"/>
      <c r="I1705" s="28" t="s">
        <v>1704</v>
      </c>
      <c r="J1705" s="27" t="s">
        <v>4469</v>
      </c>
      <c r="K1705" s="29">
        <v>8605221171</v>
      </c>
      <c r="L1705" s="30"/>
      <c r="M1705" s="28"/>
      <c r="N1705" s="28"/>
      <c r="O1705" s="29"/>
      <c r="P1705" s="31"/>
      <c r="Q1705" s="28"/>
      <c r="R1705" s="28"/>
      <c r="S1705" s="28"/>
      <c r="T1705" s="28"/>
      <c r="U1705" s="29"/>
      <c r="V1705" s="32"/>
      <c r="W1705" s="33"/>
    </row>
    <row r="1706" spans="2:23" x14ac:dyDescent="0.25">
      <c r="B1706" s="25"/>
      <c r="C1706" s="80">
        <v>1770564247</v>
      </c>
      <c r="D1706" s="83" t="s">
        <v>4470</v>
      </c>
      <c r="E1706" s="82">
        <v>6</v>
      </c>
      <c r="F1706" s="28"/>
      <c r="G1706" s="28"/>
      <c r="H1706" s="28"/>
      <c r="I1706" s="28" t="s">
        <v>1704</v>
      </c>
      <c r="J1706" s="27" t="s">
        <v>4471</v>
      </c>
      <c r="K1706" s="29">
        <v>2032815135</v>
      </c>
      <c r="L1706" s="30"/>
      <c r="M1706" s="28"/>
      <c r="N1706" s="28"/>
      <c r="O1706" s="29"/>
      <c r="P1706" s="31"/>
      <c r="Q1706" s="28"/>
      <c r="R1706" s="28"/>
      <c r="S1706" s="28"/>
      <c r="T1706" s="28"/>
      <c r="U1706" s="29"/>
      <c r="V1706" s="32"/>
      <c r="W1706" s="33"/>
    </row>
    <row r="1707" spans="2:23" x14ac:dyDescent="0.25">
      <c r="B1707" s="25"/>
      <c r="C1707" s="80">
        <v>1801998950</v>
      </c>
      <c r="D1707" s="83" t="s">
        <v>4472</v>
      </c>
      <c r="E1707" s="82">
        <v>7</v>
      </c>
      <c r="F1707" s="28"/>
      <c r="G1707" s="28"/>
      <c r="H1707" s="28"/>
      <c r="I1707" s="28" t="s">
        <v>1704</v>
      </c>
      <c r="J1707" s="27" t="s">
        <v>4473</v>
      </c>
      <c r="K1707" s="29">
        <v>9144937000</v>
      </c>
      <c r="L1707" s="30"/>
      <c r="M1707" s="28"/>
      <c r="N1707" s="28"/>
      <c r="O1707" s="29"/>
      <c r="P1707" s="31"/>
      <c r="Q1707" s="28"/>
      <c r="R1707" s="28"/>
      <c r="S1707" s="28"/>
      <c r="T1707" s="28"/>
      <c r="U1707" s="29"/>
      <c r="V1707" s="32"/>
      <c r="W1707" s="33"/>
    </row>
    <row r="1708" spans="2:23" x14ac:dyDescent="0.25">
      <c r="B1708" s="25"/>
      <c r="C1708" s="80">
        <v>1134179393</v>
      </c>
      <c r="D1708" s="83" t="s">
        <v>4474</v>
      </c>
      <c r="E1708" s="82">
        <v>3</v>
      </c>
      <c r="F1708" s="28"/>
      <c r="G1708" s="28"/>
      <c r="H1708" s="28"/>
      <c r="I1708" s="28" t="s">
        <v>1704</v>
      </c>
      <c r="J1708" s="27" t="s">
        <v>69</v>
      </c>
      <c r="K1708" s="29">
        <v>8453623300</v>
      </c>
      <c r="L1708" s="30"/>
      <c r="M1708" s="28"/>
      <c r="N1708" s="28"/>
      <c r="O1708" s="29"/>
      <c r="P1708" s="31"/>
      <c r="Q1708" s="28"/>
      <c r="R1708" s="28"/>
      <c r="S1708" s="28"/>
      <c r="T1708" s="28"/>
      <c r="U1708" s="29"/>
      <c r="V1708" s="32"/>
      <c r="W1708" s="33"/>
    </row>
    <row r="1709" spans="2:23" x14ac:dyDescent="0.25">
      <c r="B1709" s="25"/>
      <c r="C1709" s="80">
        <v>1932272697</v>
      </c>
      <c r="D1709" s="83" t="s">
        <v>4475</v>
      </c>
      <c r="E1709" s="82">
        <v>2</v>
      </c>
      <c r="F1709" s="28"/>
      <c r="G1709" s="28"/>
      <c r="H1709" s="28"/>
      <c r="I1709" s="28" t="s">
        <v>1704</v>
      </c>
      <c r="J1709" s="27" t="s">
        <v>69</v>
      </c>
      <c r="K1709" s="29">
        <v>8453543700</v>
      </c>
      <c r="L1709" s="30"/>
      <c r="M1709" s="28"/>
      <c r="N1709" s="28"/>
      <c r="O1709" s="29"/>
      <c r="P1709" s="31"/>
      <c r="Q1709" s="28"/>
      <c r="R1709" s="28"/>
      <c r="S1709" s="28"/>
      <c r="T1709" s="28"/>
      <c r="U1709" s="29"/>
      <c r="V1709" s="32"/>
      <c r="W1709" s="33"/>
    </row>
    <row r="1710" spans="2:23" x14ac:dyDescent="0.25">
      <c r="B1710" s="25"/>
      <c r="C1710" s="80">
        <v>1932296027</v>
      </c>
      <c r="D1710" s="83" t="s">
        <v>4476</v>
      </c>
      <c r="E1710" s="82">
        <v>4</v>
      </c>
      <c r="F1710" s="28"/>
      <c r="G1710" s="28"/>
      <c r="H1710" s="28"/>
      <c r="I1710" s="28" t="s">
        <v>1704</v>
      </c>
      <c r="J1710" s="27" t="s">
        <v>4477</v>
      </c>
      <c r="K1710" s="29">
        <v>8669253897</v>
      </c>
      <c r="L1710" s="30"/>
      <c r="M1710" s="28"/>
      <c r="N1710" s="28"/>
      <c r="O1710" s="29"/>
      <c r="P1710" s="31"/>
      <c r="Q1710" s="28"/>
      <c r="R1710" s="28"/>
      <c r="S1710" s="28"/>
      <c r="T1710" s="28"/>
      <c r="U1710" s="29"/>
      <c r="V1710" s="32"/>
      <c r="W1710" s="33"/>
    </row>
    <row r="1711" spans="2:23" x14ac:dyDescent="0.25">
      <c r="B1711" s="25"/>
      <c r="C1711" s="80">
        <v>1013016187</v>
      </c>
      <c r="D1711" s="83" t="s">
        <v>4478</v>
      </c>
      <c r="E1711" s="82">
        <v>3</v>
      </c>
      <c r="F1711" s="28"/>
      <c r="G1711" s="28"/>
      <c r="H1711" s="28"/>
      <c r="I1711" s="28" t="s">
        <v>1734</v>
      </c>
      <c r="J1711" s="27" t="s">
        <v>4479</v>
      </c>
      <c r="K1711" s="29">
        <v>8605489293</v>
      </c>
      <c r="L1711" s="30"/>
      <c r="M1711" s="28"/>
      <c r="N1711" s="28"/>
      <c r="O1711" s="29"/>
      <c r="P1711" s="31"/>
      <c r="Q1711" s="28"/>
      <c r="R1711" s="28"/>
      <c r="S1711" s="28"/>
      <c r="T1711" s="28"/>
      <c r="U1711" s="29"/>
      <c r="V1711" s="32"/>
      <c r="W1711" s="33"/>
    </row>
    <row r="1712" spans="2:23" x14ac:dyDescent="0.25">
      <c r="B1712" s="25"/>
      <c r="C1712" s="80">
        <v>1134111040</v>
      </c>
      <c r="D1712" s="83" t="s">
        <v>4480</v>
      </c>
      <c r="E1712" s="82">
        <v>-99</v>
      </c>
      <c r="F1712" s="28"/>
      <c r="G1712" s="28"/>
      <c r="H1712" s="28"/>
      <c r="I1712" s="28" t="s">
        <v>1704</v>
      </c>
      <c r="J1712" s="27" t="s">
        <v>4481</v>
      </c>
      <c r="K1712" s="29">
        <v>2032929000</v>
      </c>
      <c r="L1712" s="30"/>
      <c r="M1712" s="28"/>
      <c r="N1712" s="28"/>
      <c r="O1712" s="29"/>
      <c r="P1712" s="31"/>
      <c r="Q1712" s="28"/>
      <c r="R1712" s="28"/>
      <c r="S1712" s="28"/>
      <c r="T1712" s="28"/>
      <c r="U1712" s="29"/>
      <c r="V1712" s="32"/>
      <c r="W1712" s="33"/>
    </row>
    <row r="1713" spans="2:23" x14ac:dyDescent="0.25">
      <c r="B1713" s="25"/>
      <c r="C1713" s="80">
        <v>1235112533</v>
      </c>
      <c r="D1713" s="83" t="s">
        <v>4482</v>
      </c>
      <c r="E1713" s="82">
        <v>8</v>
      </c>
      <c r="F1713" s="28"/>
      <c r="G1713" s="28"/>
      <c r="H1713" s="28"/>
      <c r="I1713" s="28" t="s">
        <v>1704</v>
      </c>
      <c r="J1713" s="27" t="s">
        <v>4483</v>
      </c>
      <c r="K1713" s="29">
        <v>2037854138</v>
      </c>
      <c r="L1713" s="30"/>
      <c r="M1713" s="28"/>
      <c r="N1713" s="28"/>
      <c r="O1713" s="29"/>
      <c r="P1713" s="31"/>
      <c r="Q1713" s="28"/>
      <c r="R1713" s="28"/>
      <c r="S1713" s="28"/>
      <c r="T1713" s="28"/>
      <c r="U1713" s="29"/>
      <c r="V1713" s="32"/>
      <c r="W1713" s="33"/>
    </row>
    <row r="1714" spans="2:23" x14ac:dyDescent="0.25">
      <c r="B1714" s="25"/>
      <c r="C1714" s="80">
        <v>1356313944</v>
      </c>
      <c r="D1714" s="83" t="s">
        <v>4484</v>
      </c>
      <c r="E1714" s="82">
        <v>1</v>
      </c>
      <c r="F1714" s="28"/>
      <c r="G1714" s="28"/>
      <c r="H1714" s="28"/>
      <c r="I1714" s="28" t="s">
        <v>1704</v>
      </c>
      <c r="J1714" s="27" t="s">
        <v>4485</v>
      </c>
      <c r="K1714" s="29">
        <v>2037566722</v>
      </c>
      <c r="L1714" s="30"/>
      <c r="M1714" s="28"/>
      <c r="N1714" s="28"/>
      <c r="O1714" s="29"/>
      <c r="P1714" s="31"/>
      <c r="Q1714" s="28"/>
      <c r="R1714" s="28"/>
      <c r="S1714" s="28"/>
      <c r="T1714" s="28"/>
      <c r="U1714" s="29"/>
      <c r="V1714" s="32"/>
      <c r="W1714" s="33"/>
    </row>
    <row r="1715" spans="2:23" x14ac:dyDescent="0.25">
      <c r="B1715" s="25"/>
      <c r="C1715" s="80">
        <v>1437130309</v>
      </c>
      <c r="D1715" s="83" t="s">
        <v>4486</v>
      </c>
      <c r="E1715" s="82">
        <v>3</v>
      </c>
      <c r="F1715" s="28"/>
      <c r="G1715" s="28"/>
      <c r="H1715" s="28"/>
      <c r="I1715" s="28" t="s">
        <v>1704</v>
      </c>
      <c r="J1715" s="27" t="s">
        <v>4487</v>
      </c>
      <c r="K1715" s="29">
        <v>2032814463</v>
      </c>
      <c r="L1715" s="30"/>
      <c r="M1715" s="28"/>
      <c r="N1715" s="28"/>
      <c r="O1715" s="29"/>
      <c r="P1715" s="31"/>
      <c r="Q1715" s="28"/>
      <c r="R1715" s="28"/>
      <c r="S1715" s="28"/>
      <c r="T1715" s="28"/>
      <c r="U1715" s="29"/>
      <c r="V1715" s="32"/>
      <c r="W1715" s="33"/>
    </row>
    <row r="1716" spans="2:23" x14ac:dyDescent="0.25">
      <c r="B1716" s="25"/>
      <c r="C1716" s="80">
        <v>1194866038</v>
      </c>
      <c r="D1716" s="83" t="s">
        <v>4488</v>
      </c>
      <c r="E1716" s="82">
        <v>5</v>
      </c>
      <c r="F1716" s="28"/>
      <c r="G1716" s="28"/>
      <c r="H1716" s="28"/>
      <c r="I1716" s="28" t="s">
        <v>1704</v>
      </c>
      <c r="J1716" s="27" t="s">
        <v>4489</v>
      </c>
      <c r="K1716" s="29">
        <v>2037852565</v>
      </c>
      <c r="L1716" s="30"/>
      <c r="M1716" s="28"/>
      <c r="N1716" s="28"/>
      <c r="O1716" s="29"/>
      <c r="P1716" s="31"/>
      <c r="Q1716" s="28"/>
      <c r="R1716" s="28"/>
      <c r="S1716" s="28"/>
      <c r="T1716" s="28"/>
      <c r="U1716" s="29"/>
      <c r="V1716" s="32"/>
      <c r="W1716" s="33"/>
    </row>
    <row r="1717" spans="2:23" x14ac:dyDescent="0.25">
      <c r="B1717" s="25"/>
      <c r="C1717" s="80">
        <v>1538169461</v>
      </c>
      <c r="D1717" s="83" t="s">
        <v>4490</v>
      </c>
      <c r="E1717" s="82">
        <v>3</v>
      </c>
      <c r="F1717" s="28"/>
      <c r="G1717" s="28"/>
      <c r="H1717" s="28"/>
      <c r="I1717" s="28" t="s">
        <v>1704</v>
      </c>
      <c r="J1717" s="27" t="s">
        <v>4491</v>
      </c>
      <c r="K1717" s="29">
        <v>9738756116</v>
      </c>
      <c r="L1717" s="30"/>
      <c r="M1717" s="28"/>
      <c r="N1717" s="28"/>
      <c r="O1717" s="29"/>
      <c r="P1717" s="31"/>
      <c r="Q1717" s="28"/>
      <c r="R1717" s="28"/>
      <c r="S1717" s="28"/>
      <c r="T1717" s="28"/>
      <c r="U1717" s="29"/>
      <c r="V1717" s="32"/>
      <c r="W1717" s="33"/>
    </row>
    <row r="1718" spans="2:23" x14ac:dyDescent="0.25">
      <c r="B1718" s="25"/>
      <c r="C1718" s="80">
        <v>1508937889</v>
      </c>
      <c r="D1718" s="83" t="s">
        <v>4492</v>
      </c>
      <c r="E1718" s="82">
        <v>7</v>
      </c>
      <c r="F1718" s="28"/>
      <c r="G1718" s="28"/>
      <c r="H1718" s="28"/>
      <c r="I1718" s="28" t="s">
        <v>1704</v>
      </c>
      <c r="J1718" s="27" t="s">
        <v>4493</v>
      </c>
      <c r="K1718" s="29">
        <v>4014218800</v>
      </c>
      <c r="L1718" s="30"/>
      <c r="M1718" s="28"/>
      <c r="N1718" s="28"/>
      <c r="O1718" s="29"/>
      <c r="P1718" s="31"/>
      <c r="Q1718" s="28"/>
      <c r="R1718" s="28"/>
      <c r="S1718" s="28"/>
      <c r="T1718" s="28"/>
      <c r="U1718" s="29"/>
      <c r="V1718" s="32"/>
      <c r="W1718" s="33"/>
    </row>
    <row r="1719" spans="2:23" x14ac:dyDescent="0.25">
      <c r="B1719" s="25"/>
      <c r="C1719" s="80">
        <v>1598736936</v>
      </c>
      <c r="D1719" s="83" t="s">
        <v>4494</v>
      </c>
      <c r="E1719" s="82">
        <v>4</v>
      </c>
      <c r="F1719" s="28"/>
      <c r="G1719" s="28"/>
      <c r="H1719" s="28"/>
      <c r="I1719" s="28" t="s">
        <v>1704</v>
      </c>
      <c r="J1719" s="27" t="s">
        <v>4495</v>
      </c>
      <c r="K1719" s="29">
        <v>2038522278</v>
      </c>
      <c r="L1719" s="30"/>
      <c r="M1719" s="28"/>
      <c r="N1719" s="28"/>
      <c r="O1719" s="29"/>
      <c r="P1719" s="31"/>
      <c r="Q1719" s="28"/>
      <c r="R1719" s="28"/>
      <c r="S1719" s="28"/>
      <c r="T1719" s="28"/>
      <c r="U1719" s="29"/>
      <c r="V1719" s="32"/>
      <c r="W1719" s="33"/>
    </row>
    <row r="1720" spans="2:23" x14ac:dyDescent="0.25">
      <c r="B1720" s="25"/>
      <c r="C1720" s="80">
        <v>1619089513</v>
      </c>
      <c r="D1720" s="83" t="s">
        <v>4496</v>
      </c>
      <c r="E1720" s="82">
        <v>5</v>
      </c>
      <c r="F1720" s="28"/>
      <c r="G1720" s="28"/>
      <c r="H1720" s="28"/>
      <c r="I1720" s="28" t="s">
        <v>1704</v>
      </c>
      <c r="J1720" s="27" t="s">
        <v>4497</v>
      </c>
      <c r="K1720" s="29">
        <v>9144937337</v>
      </c>
      <c r="L1720" s="30"/>
      <c r="M1720" s="28"/>
      <c r="N1720" s="28"/>
      <c r="O1720" s="29"/>
      <c r="P1720" s="31"/>
      <c r="Q1720" s="28"/>
      <c r="R1720" s="28"/>
      <c r="S1720" s="28"/>
      <c r="T1720" s="28"/>
      <c r="U1720" s="29"/>
      <c r="V1720" s="32"/>
      <c r="W1720" s="33"/>
    </row>
    <row r="1721" spans="2:23" x14ac:dyDescent="0.25">
      <c r="B1721" s="25"/>
      <c r="C1721" s="80">
        <v>1639164775</v>
      </c>
      <c r="D1721" s="83" t="s">
        <v>4498</v>
      </c>
      <c r="E1721" s="82">
        <v>3</v>
      </c>
      <c r="F1721" s="28"/>
      <c r="G1721" s="28"/>
      <c r="H1721" s="28"/>
      <c r="I1721" s="28" t="s">
        <v>1704</v>
      </c>
      <c r="J1721" s="27" t="s">
        <v>4499</v>
      </c>
      <c r="K1721" s="29">
        <v>8602456050</v>
      </c>
      <c r="L1721" s="30"/>
      <c r="M1721" s="28"/>
      <c r="N1721" s="28"/>
      <c r="O1721" s="29"/>
      <c r="P1721" s="31"/>
      <c r="Q1721" s="28"/>
      <c r="R1721" s="28"/>
      <c r="S1721" s="28"/>
      <c r="T1721" s="28"/>
      <c r="U1721" s="29"/>
      <c r="V1721" s="32"/>
      <c r="W1721" s="33"/>
    </row>
    <row r="1722" spans="2:23" x14ac:dyDescent="0.25">
      <c r="B1722" s="25"/>
      <c r="C1722" s="80">
        <v>1780201517</v>
      </c>
      <c r="D1722" s="83" t="s">
        <v>4500</v>
      </c>
      <c r="E1722" s="82">
        <v>3</v>
      </c>
      <c r="F1722" s="28"/>
      <c r="G1722" s="28"/>
      <c r="H1722" s="28"/>
      <c r="I1722" s="28" t="s">
        <v>1716</v>
      </c>
      <c r="J1722" s="27" t="s">
        <v>4501</v>
      </c>
      <c r="K1722" s="29">
        <v>9145334111</v>
      </c>
      <c r="L1722" s="30"/>
      <c r="M1722" s="28"/>
      <c r="N1722" s="28"/>
      <c r="O1722" s="29"/>
      <c r="P1722" s="31"/>
      <c r="Q1722" s="28"/>
      <c r="R1722" s="28"/>
      <c r="S1722" s="28"/>
      <c r="T1722" s="28"/>
      <c r="U1722" s="29"/>
      <c r="V1722" s="32"/>
      <c r="W1722" s="33"/>
    </row>
    <row r="1723" spans="2:23" x14ac:dyDescent="0.25">
      <c r="B1723" s="25"/>
      <c r="C1723" s="80">
        <v>1629437249</v>
      </c>
      <c r="D1723" s="83" t="s">
        <v>4502</v>
      </c>
      <c r="E1723" s="82">
        <v>4</v>
      </c>
      <c r="F1723" s="28"/>
      <c r="G1723" s="28"/>
      <c r="H1723" s="28"/>
      <c r="I1723" s="28" t="s">
        <v>1704</v>
      </c>
      <c r="J1723" s="27" t="s">
        <v>4503</v>
      </c>
      <c r="K1723" s="29">
        <v>8609724262</v>
      </c>
      <c r="L1723" s="30"/>
      <c r="M1723" s="28"/>
      <c r="N1723" s="28"/>
      <c r="O1723" s="29"/>
      <c r="P1723" s="31"/>
      <c r="Q1723" s="28"/>
      <c r="R1723" s="28"/>
      <c r="S1723" s="28"/>
      <c r="T1723" s="28"/>
      <c r="U1723" s="29"/>
      <c r="V1723" s="32"/>
      <c r="W1723" s="33"/>
    </row>
    <row r="1724" spans="2:23" x14ac:dyDescent="0.25">
      <c r="B1724" s="25"/>
      <c r="C1724" s="80">
        <v>1215385661</v>
      </c>
      <c r="D1724" s="83" t="s">
        <v>4504</v>
      </c>
      <c r="E1724" s="82">
        <v>-99</v>
      </c>
      <c r="F1724" s="28"/>
      <c r="G1724" s="28"/>
      <c r="H1724" s="28"/>
      <c r="I1724" s="28" t="s">
        <v>1704</v>
      </c>
      <c r="J1724" s="27" t="s">
        <v>69</v>
      </c>
      <c r="K1724" s="29">
        <v>4017932930</v>
      </c>
      <c r="L1724" s="30"/>
      <c r="M1724" s="28"/>
      <c r="N1724" s="28"/>
      <c r="O1724" s="29"/>
      <c r="P1724" s="31"/>
      <c r="Q1724" s="28"/>
      <c r="R1724" s="28"/>
      <c r="S1724" s="28"/>
      <c r="T1724" s="28"/>
      <c r="U1724" s="29"/>
      <c r="V1724" s="32"/>
      <c r="W1724" s="33"/>
    </row>
    <row r="1725" spans="2:23" x14ac:dyDescent="0.25">
      <c r="B1725" s="25"/>
      <c r="C1725" s="80">
        <v>1780079855</v>
      </c>
      <c r="D1725" s="83" t="s">
        <v>4505</v>
      </c>
      <c r="E1725" s="82">
        <v>0</v>
      </c>
      <c r="F1725" s="28"/>
      <c r="G1725" s="28"/>
      <c r="H1725" s="28"/>
      <c r="I1725" s="28" t="s">
        <v>1704</v>
      </c>
      <c r="J1725" s="27" t="s">
        <v>69</v>
      </c>
      <c r="K1725" s="29">
        <v>5165726501</v>
      </c>
      <c r="L1725" s="30"/>
      <c r="M1725" s="28"/>
      <c r="N1725" s="28"/>
      <c r="O1725" s="29"/>
      <c r="P1725" s="31"/>
      <c r="Q1725" s="28"/>
      <c r="R1725" s="28"/>
      <c r="S1725" s="28"/>
      <c r="T1725" s="28"/>
      <c r="U1725" s="29"/>
      <c r="V1725" s="32"/>
      <c r="W1725" s="33"/>
    </row>
    <row r="1726" spans="2:23" x14ac:dyDescent="0.25">
      <c r="B1726" s="25"/>
      <c r="C1726" s="80">
        <v>1871913186</v>
      </c>
      <c r="D1726" s="83" t="s">
        <v>4506</v>
      </c>
      <c r="E1726" s="82">
        <v>6</v>
      </c>
      <c r="F1726" s="28"/>
      <c r="G1726" s="28"/>
      <c r="H1726" s="28"/>
      <c r="I1726" s="28" t="s">
        <v>1704</v>
      </c>
      <c r="J1726" s="27" t="s">
        <v>4507</v>
      </c>
      <c r="K1726" s="29">
        <v>4842274216</v>
      </c>
      <c r="L1726" s="30"/>
      <c r="M1726" s="28"/>
      <c r="N1726" s="28"/>
      <c r="O1726" s="29"/>
      <c r="P1726" s="31"/>
      <c r="Q1726" s="28"/>
      <c r="R1726" s="28"/>
      <c r="S1726" s="28"/>
      <c r="T1726" s="28"/>
      <c r="U1726" s="29"/>
      <c r="V1726" s="32"/>
      <c r="W1726" s="33"/>
    </row>
    <row r="1727" spans="2:23" x14ac:dyDescent="0.25">
      <c r="B1727" s="25"/>
      <c r="C1727" s="80">
        <v>1083151898</v>
      </c>
      <c r="D1727" s="83" t="s">
        <v>4508</v>
      </c>
      <c r="E1727" s="82">
        <v>1</v>
      </c>
      <c r="F1727" s="28"/>
      <c r="G1727" s="28"/>
      <c r="H1727" s="28"/>
      <c r="I1727" s="28" t="s">
        <v>1769</v>
      </c>
      <c r="J1727" s="27" t="s">
        <v>4509</v>
      </c>
      <c r="K1727" s="29">
        <v>2032929000</v>
      </c>
      <c r="L1727" s="30"/>
      <c r="M1727" s="28"/>
      <c r="N1727" s="28"/>
      <c r="O1727" s="29"/>
      <c r="P1727" s="31"/>
      <c r="Q1727" s="28"/>
      <c r="R1727" s="28"/>
      <c r="S1727" s="28"/>
      <c r="T1727" s="28"/>
      <c r="U1727" s="29"/>
      <c r="V1727" s="32"/>
      <c r="W1727" s="33"/>
    </row>
    <row r="1728" spans="2:23" x14ac:dyDescent="0.25">
      <c r="B1728" s="25"/>
      <c r="C1728" s="80">
        <v>1265669089</v>
      </c>
      <c r="D1728" s="83" t="s">
        <v>4510</v>
      </c>
      <c r="E1728" s="82">
        <v>-99</v>
      </c>
      <c r="F1728" s="28"/>
      <c r="G1728" s="28"/>
      <c r="H1728" s="28"/>
      <c r="I1728" s="28" t="s">
        <v>1704</v>
      </c>
      <c r="J1728" s="27" t="s">
        <v>4511</v>
      </c>
      <c r="K1728" s="29">
        <v>2032372477</v>
      </c>
      <c r="L1728" s="30"/>
      <c r="M1728" s="28"/>
      <c r="N1728" s="28"/>
      <c r="O1728" s="29"/>
      <c r="P1728" s="31"/>
      <c r="Q1728" s="28"/>
      <c r="R1728" s="28"/>
      <c r="S1728" s="28"/>
      <c r="T1728" s="28"/>
      <c r="U1728" s="29"/>
      <c r="V1728" s="32"/>
      <c r="W1728" s="33"/>
    </row>
    <row r="1729" spans="2:23" x14ac:dyDescent="0.25">
      <c r="B1729" s="25"/>
      <c r="C1729" s="80">
        <v>1346650470</v>
      </c>
      <c r="D1729" s="83" t="s">
        <v>4512</v>
      </c>
      <c r="E1729" s="82">
        <v>2</v>
      </c>
      <c r="F1729" s="28"/>
      <c r="G1729" s="28"/>
      <c r="H1729" s="28"/>
      <c r="I1729" s="28" t="s">
        <v>1704</v>
      </c>
      <c r="J1729" s="27" t="s">
        <v>4513</v>
      </c>
      <c r="K1729" s="29">
        <v>4102242116</v>
      </c>
      <c r="L1729" s="30"/>
      <c r="M1729" s="28"/>
      <c r="N1729" s="28"/>
      <c r="O1729" s="29"/>
      <c r="P1729" s="31"/>
      <c r="Q1729" s="28"/>
      <c r="R1729" s="28"/>
      <c r="S1729" s="28"/>
      <c r="T1729" s="28"/>
      <c r="U1729" s="29"/>
      <c r="V1729" s="32"/>
      <c r="W1729" s="33"/>
    </row>
    <row r="1730" spans="2:23" x14ac:dyDescent="0.25">
      <c r="B1730" s="25"/>
      <c r="C1730" s="80">
        <v>1811240740</v>
      </c>
      <c r="D1730" s="83" t="s">
        <v>4514</v>
      </c>
      <c r="E1730" s="82">
        <v>0</v>
      </c>
      <c r="F1730" s="28"/>
      <c r="G1730" s="28"/>
      <c r="H1730" s="28"/>
      <c r="I1730" s="28" t="s">
        <v>1716</v>
      </c>
      <c r="J1730" s="27" t="s">
        <v>69</v>
      </c>
      <c r="K1730" s="29">
        <v>8608599061</v>
      </c>
      <c r="L1730" s="30"/>
      <c r="M1730" s="28"/>
      <c r="N1730" s="28"/>
      <c r="O1730" s="29"/>
      <c r="P1730" s="31"/>
      <c r="Q1730" s="28"/>
      <c r="R1730" s="28"/>
      <c r="S1730" s="28"/>
      <c r="T1730" s="28"/>
      <c r="U1730" s="29"/>
      <c r="V1730" s="32"/>
      <c r="W1730" s="33"/>
    </row>
    <row r="1731" spans="2:23" x14ac:dyDescent="0.25">
      <c r="B1731" s="25"/>
      <c r="C1731" s="80">
        <v>1093192619</v>
      </c>
      <c r="D1731" s="83" t="s">
        <v>4515</v>
      </c>
      <c r="E1731" s="82">
        <v>3</v>
      </c>
      <c r="F1731" s="28"/>
      <c r="G1731" s="28"/>
      <c r="H1731" s="28"/>
      <c r="I1731" s="28" t="s">
        <v>1716</v>
      </c>
      <c r="J1731" s="27" t="s">
        <v>69</v>
      </c>
      <c r="K1731" s="29">
        <v>8453002066</v>
      </c>
      <c r="L1731" s="30"/>
      <c r="M1731" s="28"/>
      <c r="N1731" s="28"/>
      <c r="O1731" s="29"/>
      <c r="P1731" s="31"/>
      <c r="Q1731" s="28"/>
      <c r="R1731" s="28"/>
      <c r="S1731" s="28"/>
      <c r="T1731" s="28"/>
      <c r="U1731" s="29"/>
      <c r="V1731" s="32"/>
      <c r="W1731" s="33"/>
    </row>
    <row r="1732" spans="2:23" x14ac:dyDescent="0.25">
      <c r="B1732" s="25"/>
      <c r="C1732" s="80">
        <v>1922486992</v>
      </c>
      <c r="D1732" s="83" t="s">
        <v>4516</v>
      </c>
      <c r="E1732" s="82">
        <v>3</v>
      </c>
      <c r="F1732" s="28"/>
      <c r="G1732" s="28"/>
      <c r="H1732" s="28"/>
      <c r="I1732" s="28" t="s">
        <v>1704</v>
      </c>
      <c r="J1732" s="27" t="s">
        <v>4517</v>
      </c>
      <c r="K1732" s="29">
        <v>2122635506</v>
      </c>
      <c r="L1732" s="30"/>
      <c r="M1732" s="28"/>
      <c r="N1732" s="28"/>
      <c r="O1732" s="29"/>
      <c r="P1732" s="31"/>
      <c r="Q1732" s="28"/>
      <c r="R1732" s="28"/>
      <c r="S1732" s="28"/>
      <c r="T1732" s="28"/>
      <c r="U1732" s="29"/>
      <c r="V1732" s="32"/>
      <c r="W1732" s="33"/>
    </row>
    <row r="1733" spans="2:23" x14ac:dyDescent="0.25">
      <c r="B1733" s="25"/>
      <c r="C1733" s="80">
        <v>1285875484</v>
      </c>
      <c r="D1733" s="83" t="s">
        <v>4518</v>
      </c>
      <c r="E1733" s="82">
        <v>4</v>
      </c>
      <c r="F1733" s="28"/>
      <c r="G1733" s="28"/>
      <c r="H1733" s="28"/>
      <c r="I1733" s="28" t="s">
        <v>1704</v>
      </c>
      <c r="J1733" s="27" t="s">
        <v>4519</v>
      </c>
      <c r="K1733" s="29">
        <v>2037854138</v>
      </c>
      <c r="L1733" s="30"/>
      <c r="M1733" s="28"/>
      <c r="N1733" s="28"/>
      <c r="O1733" s="29"/>
      <c r="P1733" s="31"/>
      <c r="Q1733" s="28"/>
      <c r="R1733" s="28"/>
      <c r="S1733" s="28"/>
      <c r="T1733" s="28"/>
      <c r="U1733" s="29"/>
      <c r="V1733" s="32"/>
      <c r="W1733" s="33"/>
    </row>
    <row r="1734" spans="2:23" x14ac:dyDescent="0.25">
      <c r="B1734" s="25"/>
      <c r="C1734" s="80">
        <v>1952430019</v>
      </c>
      <c r="D1734" s="83" t="s">
        <v>4520</v>
      </c>
      <c r="E1734" s="82">
        <v>5</v>
      </c>
      <c r="F1734" s="28"/>
      <c r="G1734" s="28"/>
      <c r="H1734" s="28"/>
      <c r="I1734" s="28" t="s">
        <v>1704</v>
      </c>
      <c r="J1734" s="27" t="s">
        <v>4521</v>
      </c>
      <c r="K1734" s="29">
        <v>4014218801</v>
      </c>
      <c r="L1734" s="30"/>
      <c r="M1734" s="28"/>
      <c r="N1734" s="28"/>
      <c r="O1734" s="29"/>
      <c r="P1734" s="31"/>
      <c r="Q1734" s="28"/>
      <c r="R1734" s="28"/>
      <c r="S1734" s="28"/>
      <c r="T1734" s="28"/>
      <c r="U1734" s="29"/>
      <c r="V1734" s="32"/>
      <c r="W1734" s="33"/>
    </row>
    <row r="1735" spans="2:23" x14ac:dyDescent="0.25">
      <c r="B1735" s="25"/>
      <c r="C1735" s="80">
        <v>1689819856</v>
      </c>
      <c r="D1735" s="83" t="s">
        <v>4522</v>
      </c>
      <c r="E1735" s="82">
        <v>6</v>
      </c>
      <c r="F1735" s="28"/>
      <c r="G1735" s="28"/>
      <c r="H1735" s="28"/>
      <c r="I1735" s="28" t="s">
        <v>1704</v>
      </c>
      <c r="J1735" s="27" t="s">
        <v>4523</v>
      </c>
      <c r="K1735" s="29">
        <v>8606666951</v>
      </c>
      <c r="L1735" s="30"/>
      <c r="M1735" s="28"/>
      <c r="N1735" s="28"/>
      <c r="O1735" s="29"/>
      <c r="P1735" s="31"/>
      <c r="Q1735" s="28"/>
      <c r="R1735" s="28"/>
      <c r="S1735" s="28"/>
      <c r="T1735" s="28"/>
      <c r="U1735" s="29"/>
      <c r="V1735" s="32"/>
      <c r="W1735" s="33"/>
    </row>
    <row r="1736" spans="2:23" x14ac:dyDescent="0.25">
      <c r="B1736" s="25"/>
      <c r="C1736" s="80">
        <v>1053517565</v>
      </c>
      <c r="D1736" s="83" t="s">
        <v>4524</v>
      </c>
      <c r="E1736" s="82">
        <v>3</v>
      </c>
      <c r="F1736" s="28"/>
      <c r="G1736" s="28"/>
      <c r="H1736" s="28"/>
      <c r="I1736" s="28" t="s">
        <v>1704</v>
      </c>
      <c r="J1736" s="27" t="s">
        <v>4525</v>
      </c>
      <c r="K1736" s="29">
        <v>4019431300</v>
      </c>
      <c r="L1736" s="30"/>
      <c r="M1736" s="28"/>
      <c r="N1736" s="28"/>
      <c r="O1736" s="29"/>
      <c r="P1736" s="31"/>
      <c r="Q1736" s="28"/>
      <c r="R1736" s="28"/>
      <c r="S1736" s="28"/>
      <c r="T1736" s="28"/>
      <c r="U1736" s="29"/>
      <c r="V1736" s="32"/>
      <c r="W1736" s="33"/>
    </row>
    <row r="1737" spans="2:23" x14ac:dyDescent="0.25">
      <c r="B1737" s="25"/>
      <c r="C1737" s="80">
        <v>1790917813</v>
      </c>
      <c r="D1737" s="83" t="s">
        <v>4526</v>
      </c>
      <c r="E1737" s="82">
        <v>4</v>
      </c>
      <c r="F1737" s="28"/>
      <c r="G1737" s="28"/>
      <c r="H1737" s="28"/>
      <c r="I1737" s="28" t="s">
        <v>1704</v>
      </c>
      <c r="J1737" s="27" t="s">
        <v>69</v>
      </c>
      <c r="K1737" s="29">
        <v>8453623200</v>
      </c>
      <c r="L1737" s="30"/>
      <c r="M1737" s="28"/>
      <c r="N1737" s="28"/>
      <c r="O1737" s="29"/>
      <c r="P1737" s="31"/>
      <c r="Q1737" s="28"/>
      <c r="R1737" s="28"/>
      <c r="S1737" s="28"/>
      <c r="T1737" s="28"/>
      <c r="U1737" s="29"/>
      <c r="V1737" s="32"/>
      <c r="W1737" s="33"/>
    </row>
    <row r="1738" spans="2:23" x14ac:dyDescent="0.25">
      <c r="B1738" s="25"/>
      <c r="C1738" s="80">
        <v>1659339901</v>
      </c>
      <c r="D1738" s="83" t="s">
        <v>4527</v>
      </c>
      <c r="E1738" s="82">
        <v>7</v>
      </c>
      <c r="F1738" s="28"/>
      <c r="G1738" s="28"/>
      <c r="H1738" s="28"/>
      <c r="I1738" s="28" t="s">
        <v>1704</v>
      </c>
      <c r="J1738" s="27" t="s">
        <v>4528</v>
      </c>
      <c r="K1738" s="29">
        <v>8602462571</v>
      </c>
      <c r="L1738" s="30"/>
      <c r="M1738" s="28"/>
      <c r="N1738" s="28"/>
      <c r="O1738" s="29"/>
      <c r="P1738" s="31"/>
      <c r="Q1738" s="28"/>
      <c r="R1738" s="28"/>
      <c r="S1738" s="28"/>
      <c r="T1738" s="28"/>
      <c r="U1738" s="29"/>
      <c r="V1738" s="32"/>
      <c r="W1738" s="33"/>
    </row>
    <row r="1739" spans="2:23" x14ac:dyDescent="0.25">
      <c r="B1739" s="25"/>
      <c r="C1739" s="80">
        <v>1326140674</v>
      </c>
      <c r="D1739" s="83" t="s">
        <v>4529</v>
      </c>
      <c r="E1739" s="82">
        <v>3</v>
      </c>
      <c r="F1739" s="28"/>
      <c r="G1739" s="28"/>
      <c r="H1739" s="28"/>
      <c r="I1739" s="28" t="s">
        <v>1704</v>
      </c>
      <c r="J1739" s="27" t="s">
        <v>4530</v>
      </c>
      <c r="K1739" s="29">
        <v>2034886560</v>
      </c>
      <c r="L1739" s="30"/>
      <c r="M1739" s="28"/>
      <c r="N1739" s="28"/>
      <c r="O1739" s="29"/>
      <c r="P1739" s="31"/>
      <c r="Q1739" s="28"/>
      <c r="R1739" s="28"/>
      <c r="S1739" s="28"/>
      <c r="T1739" s="28"/>
      <c r="U1739" s="29"/>
      <c r="V1739" s="32"/>
      <c r="W1739" s="33"/>
    </row>
    <row r="1740" spans="2:23" x14ac:dyDescent="0.25">
      <c r="B1740" s="25"/>
      <c r="C1740" s="80">
        <v>1396949582</v>
      </c>
      <c r="D1740" s="83" t="s">
        <v>4531</v>
      </c>
      <c r="E1740" s="82">
        <v>4</v>
      </c>
      <c r="F1740" s="28"/>
      <c r="G1740" s="28"/>
      <c r="H1740" s="28"/>
      <c r="I1740" s="28" t="s">
        <v>1704</v>
      </c>
      <c r="J1740" s="27" t="s">
        <v>4532</v>
      </c>
      <c r="K1740" s="29">
        <v>2033484082</v>
      </c>
      <c r="L1740" s="30"/>
      <c r="M1740" s="28"/>
      <c r="N1740" s="28"/>
      <c r="O1740" s="29"/>
      <c r="P1740" s="31"/>
      <c r="Q1740" s="28"/>
      <c r="R1740" s="28"/>
      <c r="S1740" s="28"/>
      <c r="T1740" s="28"/>
      <c r="U1740" s="29"/>
      <c r="V1740" s="32"/>
      <c r="W1740" s="33"/>
    </row>
    <row r="1741" spans="2:23" x14ac:dyDescent="0.25">
      <c r="B1741" s="25"/>
      <c r="C1741" s="80">
        <v>1457659179</v>
      </c>
      <c r="D1741" s="83" t="s">
        <v>4533</v>
      </c>
      <c r="E1741" s="82">
        <v>-99</v>
      </c>
      <c r="F1741" s="28"/>
      <c r="G1741" s="28"/>
      <c r="H1741" s="28"/>
      <c r="I1741" s="28" t="s">
        <v>1716</v>
      </c>
      <c r="J1741" s="27" t="s">
        <v>4534</v>
      </c>
      <c r="K1741" s="29">
        <v>8609724262</v>
      </c>
      <c r="L1741" s="30"/>
      <c r="M1741" s="28"/>
      <c r="N1741" s="28"/>
      <c r="O1741" s="29"/>
      <c r="P1741" s="31"/>
      <c r="Q1741" s="28"/>
      <c r="R1741" s="28"/>
      <c r="S1741" s="28"/>
      <c r="T1741" s="28"/>
      <c r="U1741" s="29"/>
      <c r="V1741" s="32"/>
      <c r="W1741" s="33"/>
    </row>
    <row r="1742" spans="2:23" x14ac:dyDescent="0.25">
      <c r="B1742" s="25"/>
      <c r="C1742" s="80">
        <v>1487851317</v>
      </c>
      <c r="D1742" s="83" t="s">
        <v>4535</v>
      </c>
      <c r="E1742" s="82">
        <v>4</v>
      </c>
      <c r="F1742" s="28"/>
      <c r="G1742" s="28"/>
      <c r="H1742" s="28"/>
      <c r="I1742" s="28" t="s">
        <v>1734</v>
      </c>
      <c r="J1742" s="27" t="s">
        <v>4536</v>
      </c>
      <c r="K1742" s="29">
        <v>2037096402</v>
      </c>
      <c r="L1742" s="30"/>
      <c r="M1742" s="28"/>
      <c r="N1742" s="28"/>
      <c r="O1742" s="29"/>
      <c r="P1742" s="31"/>
      <c r="Q1742" s="28"/>
      <c r="R1742" s="28"/>
      <c r="S1742" s="28"/>
      <c r="T1742" s="28"/>
      <c r="U1742" s="29"/>
      <c r="V1742" s="32"/>
      <c r="W1742" s="33"/>
    </row>
    <row r="1743" spans="2:23" x14ac:dyDescent="0.25">
      <c r="B1743" s="25"/>
      <c r="C1743" s="80">
        <v>1417215161</v>
      </c>
      <c r="D1743" s="83" t="s">
        <v>4537</v>
      </c>
      <c r="E1743" s="82">
        <v>3</v>
      </c>
      <c r="F1743" s="28"/>
      <c r="G1743" s="28"/>
      <c r="H1743" s="28"/>
      <c r="I1743" s="28" t="s">
        <v>1704</v>
      </c>
      <c r="J1743" s="27" t="s">
        <v>4538</v>
      </c>
      <c r="K1743" s="29">
        <v>8606748830</v>
      </c>
      <c r="L1743" s="30"/>
      <c r="M1743" s="28"/>
      <c r="N1743" s="28"/>
      <c r="O1743" s="29"/>
      <c r="P1743" s="31"/>
      <c r="Q1743" s="28"/>
      <c r="R1743" s="28"/>
      <c r="S1743" s="28"/>
      <c r="T1743" s="28"/>
      <c r="U1743" s="29"/>
      <c r="V1743" s="32"/>
      <c r="W1743" s="33"/>
    </row>
    <row r="1744" spans="2:23" x14ac:dyDescent="0.25">
      <c r="B1744" s="25"/>
      <c r="C1744" s="80">
        <v>1417341645</v>
      </c>
      <c r="D1744" s="83" t="s">
        <v>4539</v>
      </c>
      <c r="E1744" s="82">
        <v>4</v>
      </c>
      <c r="F1744" s="28"/>
      <c r="G1744" s="28"/>
      <c r="H1744" s="28"/>
      <c r="I1744" s="28" t="s">
        <v>1737</v>
      </c>
      <c r="J1744" s="27" t="s">
        <v>4540</v>
      </c>
      <c r="K1744" s="29">
        <v>9149099018</v>
      </c>
      <c r="L1744" s="30"/>
      <c r="M1744" s="28"/>
      <c r="N1744" s="28"/>
      <c r="O1744" s="29"/>
      <c r="P1744" s="31"/>
      <c r="Q1744" s="28"/>
      <c r="R1744" s="28"/>
      <c r="S1744" s="28"/>
      <c r="T1744" s="28"/>
      <c r="U1744" s="29"/>
      <c r="V1744" s="32"/>
      <c r="W1744" s="33"/>
    </row>
    <row r="1745" spans="2:23" x14ac:dyDescent="0.25">
      <c r="B1745" s="25"/>
      <c r="C1745" s="80">
        <v>1841525128</v>
      </c>
      <c r="D1745" s="83" t="s">
        <v>4541</v>
      </c>
      <c r="E1745" s="82">
        <v>2</v>
      </c>
      <c r="F1745" s="28"/>
      <c r="G1745" s="28"/>
      <c r="H1745" s="28"/>
      <c r="I1745" s="28" t="s">
        <v>1769</v>
      </c>
      <c r="J1745" s="27" t="s">
        <v>4542</v>
      </c>
      <c r="K1745" s="29">
        <v>8455620740</v>
      </c>
      <c r="L1745" s="30"/>
      <c r="M1745" s="28"/>
      <c r="N1745" s="28"/>
      <c r="O1745" s="29"/>
      <c r="P1745" s="31"/>
      <c r="Q1745" s="28"/>
      <c r="R1745" s="28"/>
      <c r="S1745" s="28"/>
      <c r="T1745" s="28"/>
      <c r="U1745" s="29"/>
      <c r="V1745" s="32"/>
      <c r="W1745" s="33"/>
    </row>
    <row r="1746" spans="2:23" x14ac:dyDescent="0.25">
      <c r="B1746" s="25"/>
      <c r="C1746" s="80">
        <v>1275520892</v>
      </c>
      <c r="D1746" s="83" t="s">
        <v>4543</v>
      </c>
      <c r="E1746" s="82">
        <v>5</v>
      </c>
      <c r="F1746" s="28"/>
      <c r="G1746" s="28"/>
      <c r="H1746" s="28"/>
      <c r="I1746" s="28" t="s">
        <v>1704</v>
      </c>
      <c r="J1746" s="27" t="s">
        <v>4544</v>
      </c>
      <c r="K1746" s="29">
        <v>8608599061</v>
      </c>
      <c r="L1746" s="30"/>
      <c r="M1746" s="28"/>
      <c r="N1746" s="28"/>
      <c r="O1746" s="29"/>
      <c r="P1746" s="31"/>
      <c r="Q1746" s="28"/>
      <c r="R1746" s="28"/>
      <c r="S1746" s="28"/>
      <c r="T1746" s="28"/>
      <c r="U1746" s="29"/>
      <c r="V1746" s="32"/>
      <c r="W1746" s="33"/>
    </row>
    <row r="1747" spans="2:23" x14ac:dyDescent="0.25">
      <c r="B1747" s="25"/>
      <c r="C1747" s="80">
        <v>1457664500</v>
      </c>
      <c r="D1747" s="83" t="s">
        <v>4545</v>
      </c>
      <c r="E1747" s="82">
        <v>0</v>
      </c>
      <c r="F1747" s="28"/>
      <c r="G1747" s="28"/>
      <c r="H1747" s="28"/>
      <c r="I1747" s="28" t="s">
        <v>1704</v>
      </c>
      <c r="J1747" s="27" t="s">
        <v>69</v>
      </c>
      <c r="K1747" s="29">
        <v>8606493477</v>
      </c>
      <c r="L1747" s="30"/>
      <c r="M1747" s="28"/>
      <c r="N1747" s="28"/>
      <c r="O1747" s="29"/>
      <c r="P1747" s="31"/>
      <c r="Q1747" s="28"/>
      <c r="R1747" s="28"/>
      <c r="S1747" s="28"/>
      <c r="T1747" s="28"/>
      <c r="U1747" s="29"/>
      <c r="V1747" s="32"/>
      <c r="W1747" s="33"/>
    </row>
    <row r="1748" spans="2:23" x14ac:dyDescent="0.25">
      <c r="B1748" s="25"/>
      <c r="C1748" s="80">
        <v>1679646343</v>
      </c>
      <c r="D1748" s="83" t="s">
        <v>4546</v>
      </c>
      <c r="E1748" s="82">
        <v>1</v>
      </c>
      <c r="F1748" s="28"/>
      <c r="G1748" s="28"/>
      <c r="H1748" s="28"/>
      <c r="I1748" s="28" t="s">
        <v>1704</v>
      </c>
      <c r="J1748" s="27" t="s">
        <v>4547</v>
      </c>
      <c r="K1748" s="29">
        <v>8453543700</v>
      </c>
      <c r="L1748" s="30"/>
      <c r="M1748" s="28"/>
      <c r="N1748" s="28"/>
      <c r="O1748" s="29"/>
      <c r="P1748" s="31"/>
      <c r="Q1748" s="28"/>
      <c r="R1748" s="28"/>
      <c r="S1748" s="28"/>
      <c r="T1748" s="28"/>
      <c r="U1748" s="29"/>
      <c r="V1748" s="32"/>
      <c r="W1748" s="33"/>
    </row>
    <row r="1749" spans="2:23" x14ac:dyDescent="0.25">
      <c r="B1749" s="25"/>
      <c r="C1749" s="80">
        <v>1386707933</v>
      </c>
      <c r="D1749" s="83" t="s">
        <v>4548</v>
      </c>
      <c r="E1749" s="82">
        <v>4</v>
      </c>
      <c r="F1749" s="28"/>
      <c r="G1749" s="28"/>
      <c r="H1749" s="28"/>
      <c r="I1749" s="28" t="s">
        <v>1704</v>
      </c>
      <c r="J1749" s="27" t="s">
        <v>4549</v>
      </c>
      <c r="K1749" s="29">
        <v>9142358224</v>
      </c>
      <c r="L1749" s="30"/>
      <c r="M1749" s="28"/>
      <c r="N1749" s="28"/>
      <c r="O1749" s="29"/>
      <c r="P1749" s="31"/>
      <c r="Q1749" s="28"/>
      <c r="R1749" s="28"/>
      <c r="S1749" s="28"/>
      <c r="T1749" s="28"/>
      <c r="U1749" s="29"/>
      <c r="V1749" s="32"/>
      <c r="W1749" s="33"/>
    </row>
    <row r="1750" spans="2:23" x14ac:dyDescent="0.25">
      <c r="B1750" s="25"/>
      <c r="C1750" s="80">
        <v>1275653933</v>
      </c>
      <c r="D1750" s="83" t="s">
        <v>4550</v>
      </c>
      <c r="E1750" s="82">
        <v>4</v>
      </c>
      <c r="F1750" s="28"/>
      <c r="G1750" s="28"/>
      <c r="H1750" s="28"/>
      <c r="I1750" s="28" t="s">
        <v>1704</v>
      </c>
      <c r="J1750" s="27" t="s">
        <v>69</v>
      </c>
      <c r="K1750" s="29">
        <v>8605221171</v>
      </c>
      <c r="L1750" s="30"/>
      <c r="M1750" s="28"/>
      <c r="N1750" s="28"/>
      <c r="O1750" s="29"/>
      <c r="P1750" s="31"/>
      <c r="Q1750" s="28"/>
      <c r="R1750" s="28"/>
      <c r="S1750" s="28"/>
      <c r="T1750" s="28"/>
      <c r="U1750" s="29"/>
      <c r="V1750" s="32"/>
      <c r="W1750" s="33"/>
    </row>
    <row r="1751" spans="2:23" x14ac:dyDescent="0.25">
      <c r="B1751" s="25"/>
      <c r="C1751" s="80">
        <v>1629277652</v>
      </c>
      <c r="D1751" s="83" t="s">
        <v>4551</v>
      </c>
      <c r="E1751" s="82">
        <v>3</v>
      </c>
      <c r="F1751" s="28"/>
      <c r="G1751" s="28"/>
      <c r="H1751" s="28"/>
      <c r="I1751" s="28" t="s">
        <v>1737</v>
      </c>
      <c r="J1751" s="27" t="s">
        <v>4552</v>
      </c>
      <c r="K1751" s="29">
        <v>9146040375</v>
      </c>
      <c r="L1751" s="30"/>
      <c r="M1751" s="28"/>
      <c r="N1751" s="28"/>
      <c r="O1751" s="29"/>
      <c r="P1751" s="31"/>
      <c r="Q1751" s="28"/>
      <c r="R1751" s="28"/>
      <c r="S1751" s="28"/>
      <c r="T1751" s="28"/>
      <c r="U1751" s="29"/>
      <c r="V1751" s="32"/>
      <c r="W1751" s="33"/>
    </row>
    <row r="1752" spans="2:23" x14ac:dyDescent="0.25">
      <c r="B1752" s="25"/>
      <c r="C1752" s="80">
        <v>1346446580</v>
      </c>
      <c r="D1752" s="83" t="s">
        <v>4553</v>
      </c>
      <c r="E1752" s="82">
        <v>4</v>
      </c>
      <c r="F1752" s="28"/>
      <c r="G1752" s="28"/>
      <c r="H1752" s="28"/>
      <c r="I1752" s="28" t="s">
        <v>1704</v>
      </c>
      <c r="J1752" s="27" t="s">
        <v>69</v>
      </c>
      <c r="K1752" s="29">
        <v>8453623200</v>
      </c>
      <c r="L1752" s="30"/>
      <c r="M1752" s="28"/>
      <c r="N1752" s="28"/>
      <c r="O1752" s="29"/>
      <c r="P1752" s="31"/>
      <c r="Q1752" s="28"/>
      <c r="R1752" s="28"/>
      <c r="S1752" s="28"/>
      <c r="T1752" s="28"/>
      <c r="U1752" s="29"/>
      <c r="V1752" s="32"/>
      <c r="W1752" s="33"/>
    </row>
    <row r="1753" spans="2:23" x14ac:dyDescent="0.25">
      <c r="B1753" s="25"/>
      <c r="C1753" s="80">
        <v>1831163526</v>
      </c>
      <c r="D1753" s="83" t="s">
        <v>4554</v>
      </c>
      <c r="E1753" s="82">
        <v>5</v>
      </c>
      <c r="F1753" s="28"/>
      <c r="G1753" s="28"/>
      <c r="H1753" s="28"/>
      <c r="I1753" s="28" t="s">
        <v>1704</v>
      </c>
      <c r="J1753" s="27" t="s">
        <v>4555</v>
      </c>
      <c r="K1753" s="29">
        <v>2037854138</v>
      </c>
      <c r="L1753" s="30"/>
      <c r="M1753" s="28"/>
      <c r="N1753" s="28"/>
      <c r="O1753" s="29"/>
      <c r="P1753" s="31"/>
      <c r="Q1753" s="28"/>
      <c r="R1753" s="28"/>
      <c r="S1753" s="28"/>
      <c r="T1753" s="28"/>
      <c r="U1753" s="29"/>
      <c r="V1753" s="32"/>
      <c r="W1753" s="33"/>
    </row>
    <row r="1754" spans="2:23" x14ac:dyDescent="0.25">
      <c r="B1754" s="25"/>
      <c r="C1754" s="80">
        <v>1225080278</v>
      </c>
      <c r="D1754" s="83" t="s">
        <v>4556</v>
      </c>
      <c r="E1754" s="82">
        <v>4</v>
      </c>
      <c r="F1754" s="28"/>
      <c r="G1754" s="28"/>
      <c r="H1754" s="28"/>
      <c r="I1754" s="28" t="s">
        <v>1704</v>
      </c>
      <c r="J1754" s="27" t="s">
        <v>4557</v>
      </c>
      <c r="K1754" s="29">
        <v>2034521411</v>
      </c>
      <c r="L1754" s="30"/>
      <c r="M1754" s="28"/>
      <c r="N1754" s="28"/>
      <c r="O1754" s="29"/>
      <c r="P1754" s="31"/>
      <c r="Q1754" s="28"/>
      <c r="R1754" s="28"/>
      <c r="S1754" s="28"/>
      <c r="T1754" s="28"/>
      <c r="U1754" s="29"/>
      <c r="V1754" s="32"/>
      <c r="W1754" s="33"/>
    </row>
    <row r="1755" spans="2:23" x14ac:dyDescent="0.25">
      <c r="B1755" s="25"/>
      <c r="C1755" s="80">
        <v>1235155482</v>
      </c>
      <c r="D1755" s="83" t="s">
        <v>4558</v>
      </c>
      <c r="E1755" s="82">
        <v>2</v>
      </c>
      <c r="F1755" s="28"/>
      <c r="G1755" s="28"/>
      <c r="H1755" s="28"/>
      <c r="I1755" s="28" t="s">
        <v>1704</v>
      </c>
      <c r="J1755" s="27" t="s">
        <v>69</v>
      </c>
      <c r="K1755" s="29">
        <v>8452792000</v>
      </c>
      <c r="L1755" s="30"/>
      <c r="M1755" s="28"/>
      <c r="N1755" s="28"/>
      <c r="O1755" s="29"/>
      <c r="P1755" s="31"/>
      <c r="Q1755" s="28"/>
      <c r="R1755" s="28"/>
      <c r="S1755" s="28"/>
      <c r="T1755" s="28"/>
      <c r="U1755" s="29"/>
      <c r="V1755" s="32"/>
      <c r="W1755" s="33"/>
    </row>
    <row r="1756" spans="2:23" x14ac:dyDescent="0.25">
      <c r="B1756" s="25"/>
      <c r="C1756" s="80">
        <v>1447336839</v>
      </c>
      <c r="D1756" s="83" t="s">
        <v>4559</v>
      </c>
      <c r="E1756" s="82">
        <v>-99</v>
      </c>
      <c r="F1756" s="28"/>
      <c r="G1756" s="28"/>
      <c r="H1756" s="28"/>
      <c r="I1756" s="28" t="s">
        <v>1716</v>
      </c>
      <c r="J1756" s="27" t="s">
        <v>69</v>
      </c>
      <c r="K1756" s="29">
        <v>8602049126</v>
      </c>
      <c r="L1756" s="30"/>
      <c r="M1756" s="28"/>
      <c r="N1756" s="28"/>
      <c r="O1756" s="29"/>
      <c r="P1756" s="31"/>
      <c r="Q1756" s="28"/>
      <c r="R1756" s="28"/>
      <c r="S1756" s="28"/>
      <c r="T1756" s="28"/>
      <c r="U1756" s="29"/>
      <c r="V1756" s="32"/>
      <c r="W1756" s="33"/>
    </row>
    <row r="1757" spans="2:23" x14ac:dyDescent="0.25">
      <c r="B1757" s="25"/>
      <c r="C1757" s="80">
        <v>1124235015</v>
      </c>
      <c r="D1757" s="83" t="s">
        <v>4560</v>
      </c>
      <c r="E1757" s="82">
        <v>4</v>
      </c>
      <c r="F1757" s="28"/>
      <c r="G1757" s="28"/>
      <c r="H1757" s="28"/>
      <c r="I1757" s="28" t="s">
        <v>1737</v>
      </c>
      <c r="J1757" s="27" t="s">
        <v>4561</v>
      </c>
      <c r="K1757" s="29">
        <v>2037855279</v>
      </c>
      <c r="L1757" s="30"/>
      <c r="M1757" s="28"/>
      <c r="N1757" s="28"/>
      <c r="O1757" s="29"/>
      <c r="P1757" s="31"/>
      <c r="Q1757" s="28"/>
      <c r="R1757" s="28"/>
      <c r="S1757" s="28"/>
      <c r="T1757" s="28"/>
      <c r="U1757" s="29"/>
      <c r="V1757" s="32"/>
      <c r="W1757" s="33"/>
    </row>
    <row r="1758" spans="2:23" x14ac:dyDescent="0.25">
      <c r="B1758" s="25"/>
      <c r="C1758" s="80">
        <v>1871587550</v>
      </c>
      <c r="D1758" s="83" t="s">
        <v>4562</v>
      </c>
      <c r="E1758" s="82">
        <v>3</v>
      </c>
      <c r="F1758" s="28"/>
      <c r="G1758" s="28"/>
      <c r="H1758" s="28"/>
      <c r="I1758" s="28" t="s">
        <v>1704</v>
      </c>
      <c r="J1758" s="27" t="s">
        <v>69</v>
      </c>
      <c r="K1758" s="29">
        <v>4019431300</v>
      </c>
      <c r="L1758" s="30"/>
      <c r="M1758" s="28"/>
      <c r="N1758" s="28"/>
      <c r="O1758" s="29"/>
      <c r="P1758" s="31"/>
      <c r="Q1758" s="28"/>
      <c r="R1758" s="28"/>
      <c r="S1758" s="28"/>
      <c r="T1758" s="28"/>
      <c r="U1758" s="29"/>
      <c r="V1758" s="32"/>
      <c r="W1758" s="33"/>
    </row>
    <row r="1759" spans="2:23" x14ac:dyDescent="0.25">
      <c r="B1759" s="25"/>
      <c r="C1759" s="80">
        <v>1730142696</v>
      </c>
      <c r="D1759" s="83" t="s">
        <v>4563</v>
      </c>
      <c r="E1759" s="82">
        <v>3</v>
      </c>
      <c r="F1759" s="28"/>
      <c r="G1759" s="28"/>
      <c r="H1759" s="28"/>
      <c r="I1759" s="28" t="s">
        <v>1704</v>
      </c>
      <c r="J1759" s="27" t="s">
        <v>69</v>
      </c>
      <c r="K1759" s="29">
        <v>4014566510</v>
      </c>
      <c r="L1759" s="30"/>
      <c r="M1759" s="28"/>
      <c r="N1759" s="28"/>
      <c r="O1759" s="29"/>
      <c r="P1759" s="31"/>
      <c r="Q1759" s="28"/>
      <c r="R1759" s="28"/>
      <c r="S1759" s="28"/>
      <c r="T1759" s="28"/>
      <c r="U1759" s="29"/>
      <c r="V1759" s="32"/>
      <c r="W1759" s="33"/>
    </row>
    <row r="1760" spans="2:23" x14ac:dyDescent="0.25">
      <c r="B1760" s="25"/>
      <c r="C1760" s="80">
        <v>1699901041</v>
      </c>
      <c r="D1760" s="83" t="s">
        <v>4564</v>
      </c>
      <c r="E1760" s="82">
        <v>5</v>
      </c>
      <c r="F1760" s="28"/>
      <c r="G1760" s="28"/>
      <c r="H1760" s="28"/>
      <c r="I1760" s="28" t="s">
        <v>1704</v>
      </c>
      <c r="J1760" s="27" t="s">
        <v>4565</v>
      </c>
      <c r="K1760" s="29">
        <v>8606797503</v>
      </c>
      <c r="L1760" s="30"/>
      <c r="M1760" s="28"/>
      <c r="N1760" s="28"/>
      <c r="O1760" s="29"/>
      <c r="P1760" s="31"/>
      <c r="Q1760" s="28"/>
      <c r="R1760" s="28"/>
      <c r="S1760" s="28"/>
      <c r="T1760" s="28"/>
      <c r="U1760" s="29"/>
      <c r="V1760" s="32"/>
      <c r="W1760" s="33"/>
    </row>
    <row r="1761" spans="2:23" x14ac:dyDescent="0.25">
      <c r="B1761" s="25"/>
      <c r="C1761" s="80">
        <v>1851596571</v>
      </c>
      <c r="D1761" s="83" t="s">
        <v>4566</v>
      </c>
      <c r="E1761" s="82">
        <v>4</v>
      </c>
      <c r="F1761" s="28"/>
      <c r="G1761" s="28"/>
      <c r="H1761" s="28"/>
      <c r="I1761" s="28" t="s">
        <v>1704</v>
      </c>
      <c r="J1761" s="27" t="s">
        <v>4567</v>
      </c>
      <c r="K1761" s="29">
        <v>2153498222</v>
      </c>
      <c r="L1761" s="30"/>
      <c r="M1761" s="28"/>
      <c r="N1761" s="28"/>
      <c r="O1761" s="29"/>
      <c r="P1761" s="31"/>
      <c r="Q1761" s="28"/>
      <c r="R1761" s="28"/>
      <c r="S1761" s="28"/>
      <c r="T1761" s="28"/>
      <c r="U1761" s="29"/>
      <c r="V1761" s="32"/>
      <c r="W1761" s="33"/>
    </row>
    <row r="1762" spans="2:23" x14ac:dyDescent="0.25">
      <c r="B1762" s="25"/>
      <c r="C1762" s="80">
        <v>1689985715</v>
      </c>
      <c r="D1762" s="83" t="s">
        <v>4568</v>
      </c>
      <c r="E1762" s="82">
        <v>6</v>
      </c>
      <c r="F1762" s="28"/>
      <c r="G1762" s="28"/>
      <c r="H1762" s="28"/>
      <c r="I1762" s="28" t="s">
        <v>1716</v>
      </c>
      <c r="J1762" s="27" t="s">
        <v>4569</v>
      </c>
      <c r="K1762" s="29">
        <v>2037854138</v>
      </c>
      <c r="L1762" s="30"/>
      <c r="M1762" s="28"/>
      <c r="N1762" s="28"/>
      <c r="O1762" s="29"/>
      <c r="P1762" s="31"/>
      <c r="Q1762" s="28"/>
      <c r="R1762" s="28"/>
      <c r="S1762" s="28"/>
      <c r="T1762" s="28"/>
      <c r="U1762" s="29"/>
      <c r="V1762" s="32"/>
      <c r="W1762" s="33"/>
    </row>
    <row r="1763" spans="2:23" x14ac:dyDescent="0.25">
      <c r="B1763" s="25"/>
      <c r="C1763" s="80">
        <v>1538327317</v>
      </c>
      <c r="D1763" s="83" t="s">
        <v>4570</v>
      </c>
      <c r="E1763" s="82">
        <v>3</v>
      </c>
      <c r="F1763" s="28"/>
      <c r="G1763" s="28"/>
      <c r="H1763" s="28"/>
      <c r="I1763" s="28" t="s">
        <v>1704</v>
      </c>
      <c r="J1763" s="27" t="s">
        <v>4571</v>
      </c>
      <c r="K1763" s="29">
        <v>8453623300</v>
      </c>
      <c r="L1763" s="30"/>
      <c r="M1763" s="28"/>
      <c r="N1763" s="28"/>
      <c r="O1763" s="29"/>
      <c r="P1763" s="31"/>
      <c r="Q1763" s="28"/>
      <c r="R1763" s="28"/>
      <c r="S1763" s="28"/>
      <c r="T1763" s="28"/>
      <c r="U1763" s="29"/>
      <c r="V1763" s="32"/>
      <c r="W1763" s="33"/>
    </row>
    <row r="1764" spans="2:23" x14ac:dyDescent="0.25">
      <c r="B1764" s="25"/>
      <c r="C1764" s="80">
        <v>1669660627</v>
      </c>
      <c r="D1764" s="83" t="s">
        <v>4572</v>
      </c>
      <c r="E1764" s="82">
        <v>5</v>
      </c>
      <c r="F1764" s="28"/>
      <c r="G1764" s="28"/>
      <c r="H1764" s="28"/>
      <c r="I1764" s="28" t="s">
        <v>1719</v>
      </c>
      <c r="J1764" s="27" t="s">
        <v>69</v>
      </c>
      <c r="K1764" s="29">
        <v>5702716211</v>
      </c>
      <c r="L1764" s="30"/>
      <c r="M1764" s="28"/>
      <c r="N1764" s="28"/>
      <c r="O1764" s="29"/>
      <c r="P1764" s="31"/>
      <c r="Q1764" s="28"/>
      <c r="R1764" s="28"/>
      <c r="S1764" s="28"/>
      <c r="T1764" s="28"/>
      <c r="U1764" s="29"/>
      <c r="V1764" s="32"/>
      <c r="W1764" s="33"/>
    </row>
    <row r="1765" spans="2:23" x14ac:dyDescent="0.25">
      <c r="B1765" s="25"/>
      <c r="C1765" s="80">
        <v>1649506932</v>
      </c>
      <c r="D1765" s="83" t="s">
        <v>4573</v>
      </c>
      <c r="E1765" s="82">
        <v>5</v>
      </c>
      <c r="F1765" s="28"/>
      <c r="G1765" s="28"/>
      <c r="H1765" s="28"/>
      <c r="I1765" s="28" t="s">
        <v>1704</v>
      </c>
      <c r="J1765" s="27" t="s">
        <v>69</v>
      </c>
      <c r="K1765" s="29">
        <v>7322439694</v>
      </c>
      <c r="L1765" s="30"/>
      <c r="M1765" s="28"/>
      <c r="N1765" s="28"/>
      <c r="O1765" s="29"/>
      <c r="P1765" s="31"/>
      <c r="Q1765" s="28"/>
      <c r="R1765" s="28"/>
      <c r="S1765" s="28"/>
      <c r="T1765" s="28"/>
      <c r="U1765" s="29"/>
      <c r="V1765" s="32"/>
      <c r="W1765" s="33"/>
    </row>
    <row r="1766" spans="2:23" x14ac:dyDescent="0.25">
      <c r="B1766" s="25"/>
      <c r="C1766" s="80">
        <v>1962632083</v>
      </c>
      <c r="D1766" s="83" t="s">
        <v>4574</v>
      </c>
      <c r="E1766" s="82">
        <v>5</v>
      </c>
      <c r="F1766" s="28"/>
      <c r="G1766" s="28"/>
      <c r="H1766" s="28"/>
      <c r="I1766" s="28" t="s">
        <v>1704</v>
      </c>
      <c r="J1766" s="27" t="s">
        <v>4575</v>
      </c>
      <c r="K1766" s="29">
        <v>2015680493</v>
      </c>
      <c r="L1766" s="30"/>
      <c r="M1766" s="28"/>
      <c r="N1766" s="28"/>
      <c r="O1766" s="29"/>
      <c r="P1766" s="31"/>
      <c r="Q1766" s="28"/>
      <c r="R1766" s="28"/>
      <c r="S1766" s="28"/>
      <c r="T1766" s="28"/>
      <c r="U1766" s="29"/>
      <c r="V1766" s="32"/>
      <c r="W1766" s="33"/>
    </row>
    <row r="1767" spans="2:23" x14ac:dyDescent="0.25">
      <c r="B1767" s="25"/>
      <c r="C1767" s="80">
        <v>1437149507</v>
      </c>
      <c r="D1767" s="83" t="s">
        <v>4576</v>
      </c>
      <c r="E1767" s="82">
        <v>4</v>
      </c>
      <c r="F1767" s="28"/>
      <c r="G1767" s="28"/>
      <c r="H1767" s="28"/>
      <c r="I1767" s="28" t="s">
        <v>1704</v>
      </c>
      <c r="J1767" s="27" t="s">
        <v>4577</v>
      </c>
      <c r="K1767" s="29">
        <v>5859224136</v>
      </c>
      <c r="L1767" s="30"/>
      <c r="M1767" s="28"/>
      <c r="N1767" s="28"/>
      <c r="O1767" s="29"/>
      <c r="P1767" s="31"/>
      <c r="Q1767" s="28"/>
      <c r="R1767" s="28"/>
      <c r="S1767" s="28"/>
      <c r="T1767" s="28"/>
      <c r="U1767" s="29"/>
      <c r="V1767" s="32"/>
      <c r="W1767" s="33"/>
    </row>
    <row r="1768" spans="2:23" x14ac:dyDescent="0.25">
      <c r="B1768" s="25"/>
      <c r="C1768" s="80">
        <v>1962604819</v>
      </c>
      <c r="D1768" s="83" t="s">
        <v>4578</v>
      </c>
      <c r="E1768" s="82">
        <v>4</v>
      </c>
      <c r="F1768" s="28"/>
      <c r="G1768" s="28"/>
      <c r="H1768" s="28"/>
      <c r="I1768" s="28" t="s">
        <v>1734</v>
      </c>
      <c r="J1768" s="27" t="s">
        <v>4579</v>
      </c>
      <c r="K1768" s="29">
        <v>9082810221</v>
      </c>
      <c r="L1768" s="30"/>
      <c r="M1768" s="28"/>
      <c r="N1768" s="28"/>
      <c r="O1768" s="29"/>
      <c r="P1768" s="31"/>
      <c r="Q1768" s="28"/>
      <c r="R1768" s="28"/>
      <c r="S1768" s="28"/>
      <c r="T1768" s="28"/>
      <c r="U1768" s="29"/>
      <c r="V1768" s="32"/>
      <c r="W1768" s="33"/>
    </row>
    <row r="1769" spans="2:23" x14ac:dyDescent="0.25">
      <c r="B1769" s="25"/>
      <c r="C1769" s="80">
        <v>1083851687</v>
      </c>
      <c r="D1769" s="83" t="s">
        <v>4580</v>
      </c>
      <c r="E1769" s="82">
        <v>4</v>
      </c>
      <c r="F1769" s="28"/>
      <c r="G1769" s="28"/>
      <c r="H1769" s="28"/>
      <c r="I1769" s="28" t="s">
        <v>1734</v>
      </c>
      <c r="J1769" s="27" t="s">
        <v>4581</v>
      </c>
      <c r="K1769" s="29">
        <v>2014085314</v>
      </c>
      <c r="L1769" s="30"/>
      <c r="M1769" s="28"/>
      <c r="N1769" s="28"/>
      <c r="O1769" s="29"/>
      <c r="P1769" s="31"/>
      <c r="Q1769" s="28"/>
      <c r="R1769" s="28"/>
      <c r="S1769" s="28"/>
      <c r="T1769" s="28"/>
      <c r="U1769" s="29"/>
      <c r="V1769" s="32"/>
      <c r="W1769" s="33"/>
    </row>
    <row r="1770" spans="2:23" x14ac:dyDescent="0.25">
      <c r="B1770" s="25"/>
      <c r="C1770" s="80">
        <v>1528087509</v>
      </c>
      <c r="D1770" s="83" t="s">
        <v>4582</v>
      </c>
      <c r="E1770" s="82">
        <v>9</v>
      </c>
      <c r="F1770" s="28"/>
      <c r="G1770" s="28"/>
      <c r="H1770" s="28"/>
      <c r="I1770" s="28" t="s">
        <v>1737</v>
      </c>
      <c r="J1770" s="27" t="s">
        <v>4583</v>
      </c>
      <c r="K1770" s="29">
        <v>2154568242</v>
      </c>
      <c r="L1770" s="30"/>
      <c r="M1770" s="28"/>
      <c r="N1770" s="28"/>
      <c r="O1770" s="29"/>
      <c r="P1770" s="31"/>
      <c r="Q1770" s="28"/>
      <c r="R1770" s="28"/>
      <c r="S1770" s="28"/>
      <c r="T1770" s="28"/>
      <c r="U1770" s="29"/>
      <c r="V1770" s="32"/>
      <c r="W1770" s="33"/>
    </row>
    <row r="1771" spans="2:23" x14ac:dyDescent="0.25">
      <c r="B1771" s="25"/>
      <c r="C1771" s="80">
        <v>1780625038</v>
      </c>
      <c r="D1771" s="83" t="s">
        <v>4584</v>
      </c>
      <c r="E1771" s="82">
        <v>3</v>
      </c>
      <c r="F1771" s="28"/>
      <c r="G1771" s="28"/>
      <c r="H1771" s="28"/>
      <c r="I1771" s="28" t="s">
        <v>1719</v>
      </c>
      <c r="J1771" s="27" t="s">
        <v>4585</v>
      </c>
      <c r="K1771" s="29">
        <v>7326989980</v>
      </c>
      <c r="L1771" s="30"/>
      <c r="M1771" s="28"/>
      <c r="N1771" s="28"/>
      <c r="O1771" s="29"/>
      <c r="P1771" s="31"/>
      <c r="Q1771" s="28"/>
      <c r="R1771" s="28"/>
      <c r="S1771" s="28"/>
      <c r="T1771" s="28"/>
      <c r="U1771" s="29"/>
      <c r="V1771" s="32"/>
      <c r="W1771" s="33"/>
    </row>
    <row r="1772" spans="2:23" x14ac:dyDescent="0.25">
      <c r="B1772" s="25"/>
      <c r="C1772" s="80">
        <v>1003854761</v>
      </c>
      <c r="D1772" s="83" t="s">
        <v>4586</v>
      </c>
      <c r="E1772" s="82">
        <v>3</v>
      </c>
      <c r="F1772" s="28"/>
      <c r="G1772" s="28"/>
      <c r="H1772" s="28"/>
      <c r="I1772" s="28" t="s">
        <v>2266</v>
      </c>
      <c r="J1772" s="27" t="s">
        <v>69</v>
      </c>
      <c r="K1772" s="29">
        <v>8622494904</v>
      </c>
      <c r="L1772" s="30"/>
      <c r="M1772" s="28"/>
      <c r="N1772" s="28"/>
      <c r="O1772" s="29"/>
      <c r="P1772" s="31"/>
      <c r="Q1772" s="28"/>
      <c r="R1772" s="28"/>
      <c r="S1772" s="28"/>
      <c r="T1772" s="28"/>
      <c r="U1772" s="29"/>
      <c r="V1772" s="32"/>
      <c r="W1772" s="33"/>
    </row>
    <row r="1773" spans="2:23" x14ac:dyDescent="0.25">
      <c r="B1773" s="25"/>
      <c r="C1773" s="80">
        <v>1487802690</v>
      </c>
      <c r="D1773" s="83" t="s">
        <v>4587</v>
      </c>
      <c r="E1773" s="82">
        <v>6</v>
      </c>
      <c r="F1773" s="28"/>
      <c r="G1773" s="28"/>
      <c r="H1773" s="28"/>
      <c r="I1773" s="28" t="s">
        <v>1704</v>
      </c>
      <c r="J1773" s="27" t="s">
        <v>4588</v>
      </c>
      <c r="K1773" s="29">
        <v>7329022821</v>
      </c>
      <c r="L1773" s="30"/>
      <c r="M1773" s="28"/>
      <c r="N1773" s="28"/>
      <c r="O1773" s="29"/>
      <c r="P1773" s="31"/>
      <c r="Q1773" s="28"/>
      <c r="R1773" s="28"/>
      <c r="S1773" s="28"/>
      <c r="T1773" s="28"/>
      <c r="U1773" s="29"/>
      <c r="V1773" s="32"/>
      <c r="W1773" s="33"/>
    </row>
    <row r="1774" spans="2:23" x14ac:dyDescent="0.25">
      <c r="B1774" s="25"/>
      <c r="C1774" s="80">
        <v>1417118571</v>
      </c>
      <c r="D1774" s="83" t="s">
        <v>4589</v>
      </c>
      <c r="E1774" s="82">
        <v>4</v>
      </c>
      <c r="F1774" s="28"/>
      <c r="G1774" s="28"/>
      <c r="H1774" s="28"/>
      <c r="I1774" s="28" t="s">
        <v>1704</v>
      </c>
      <c r="J1774" s="27" t="s">
        <v>4590</v>
      </c>
      <c r="K1774" s="29">
        <v>2014883003</v>
      </c>
      <c r="L1774" s="30"/>
      <c r="M1774" s="28"/>
      <c r="N1774" s="28"/>
      <c r="O1774" s="29"/>
      <c r="P1774" s="31"/>
      <c r="Q1774" s="28"/>
      <c r="R1774" s="28"/>
      <c r="S1774" s="28"/>
      <c r="T1774" s="28"/>
      <c r="U1774" s="29"/>
      <c r="V1774" s="32"/>
      <c r="W1774" s="33"/>
    </row>
    <row r="1775" spans="2:23" x14ac:dyDescent="0.25">
      <c r="B1775" s="25"/>
      <c r="C1775" s="80">
        <v>1720003940</v>
      </c>
      <c r="D1775" s="83" t="s">
        <v>4591</v>
      </c>
      <c r="E1775" s="82">
        <v>3</v>
      </c>
      <c r="F1775" s="28"/>
      <c r="G1775" s="28"/>
      <c r="H1775" s="28"/>
      <c r="I1775" s="28" t="s">
        <v>1719</v>
      </c>
      <c r="J1775" s="27" t="s">
        <v>69</v>
      </c>
      <c r="K1775" s="29">
        <v>2013434250</v>
      </c>
      <c r="L1775" s="30"/>
      <c r="M1775" s="28"/>
      <c r="N1775" s="28"/>
      <c r="O1775" s="29"/>
      <c r="P1775" s="31"/>
      <c r="Q1775" s="28"/>
      <c r="R1775" s="28"/>
      <c r="S1775" s="28"/>
      <c r="T1775" s="28"/>
      <c r="U1775" s="29"/>
      <c r="V1775" s="32"/>
      <c r="W1775" s="33"/>
    </row>
    <row r="1776" spans="2:23" x14ac:dyDescent="0.25">
      <c r="B1776" s="25"/>
      <c r="C1776" s="80">
        <v>1144541442</v>
      </c>
      <c r="D1776" s="83" t="s">
        <v>4592</v>
      </c>
      <c r="E1776" s="82">
        <v>4</v>
      </c>
      <c r="F1776" s="28"/>
      <c r="G1776" s="28"/>
      <c r="H1776" s="28"/>
      <c r="I1776" s="28" t="s">
        <v>1704</v>
      </c>
      <c r="J1776" s="27" t="s">
        <v>4593</v>
      </c>
      <c r="K1776" s="29">
        <v>8485655502</v>
      </c>
      <c r="L1776" s="30"/>
      <c r="M1776" s="28"/>
      <c r="N1776" s="28"/>
      <c r="O1776" s="29"/>
      <c r="P1776" s="31"/>
      <c r="Q1776" s="28"/>
      <c r="R1776" s="28"/>
      <c r="S1776" s="28"/>
      <c r="T1776" s="28"/>
      <c r="U1776" s="29"/>
      <c r="V1776" s="32"/>
      <c r="W1776" s="33"/>
    </row>
    <row r="1777" spans="2:23" x14ac:dyDescent="0.25">
      <c r="B1777" s="25"/>
      <c r="C1777" s="80">
        <v>1134447493</v>
      </c>
      <c r="D1777" s="83" t="s">
        <v>4594</v>
      </c>
      <c r="E1777" s="82">
        <v>3</v>
      </c>
      <c r="F1777" s="28"/>
      <c r="G1777" s="28"/>
      <c r="H1777" s="28"/>
      <c r="I1777" s="28" t="s">
        <v>1704</v>
      </c>
      <c r="J1777" s="27" t="s">
        <v>4595</v>
      </c>
      <c r="K1777" s="29">
        <v>2016456125</v>
      </c>
      <c r="L1777" s="30"/>
      <c r="M1777" s="28"/>
      <c r="N1777" s="28"/>
      <c r="O1777" s="29"/>
      <c r="P1777" s="31"/>
      <c r="Q1777" s="28"/>
      <c r="R1777" s="28"/>
      <c r="S1777" s="28"/>
      <c r="T1777" s="28"/>
      <c r="U1777" s="29"/>
      <c r="V1777" s="32"/>
      <c r="W1777" s="33"/>
    </row>
    <row r="1778" spans="2:23" x14ac:dyDescent="0.25">
      <c r="B1778" s="25"/>
      <c r="C1778" s="80">
        <v>1881937704</v>
      </c>
      <c r="D1778" s="83" t="s">
        <v>4596</v>
      </c>
      <c r="E1778" s="82">
        <v>7</v>
      </c>
      <c r="F1778" s="28"/>
      <c r="G1778" s="28"/>
      <c r="H1778" s="28"/>
      <c r="I1778" s="28" t="s">
        <v>1704</v>
      </c>
      <c r="J1778" s="27" t="s">
        <v>69</v>
      </c>
      <c r="K1778" s="29">
        <v>5512343040</v>
      </c>
      <c r="L1778" s="30"/>
      <c r="M1778" s="28"/>
      <c r="N1778" s="28"/>
      <c r="O1778" s="29"/>
      <c r="P1778" s="31"/>
      <c r="Q1778" s="28"/>
      <c r="R1778" s="28"/>
      <c r="S1778" s="28"/>
      <c r="T1778" s="28"/>
      <c r="U1778" s="29"/>
      <c r="V1778" s="32"/>
      <c r="W1778" s="33"/>
    </row>
    <row r="1779" spans="2:23" x14ac:dyDescent="0.25">
      <c r="B1779" s="25"/>
      <c r="C1779" s="80">
        <v>1457790024</v>
      </c>
      <c r="D1779" s="83" t="s">
        <v>4597</v>
      </c>
      <c r="E1779" s="82">
        <v>7</v>
      </c>
      <c r="F1779" s="28"/>
      <c r="G1779" s="28"/>
      <c r="H1779" s="28"/>
      <c r="I1779" s="28" t="s">
        <v>1704</v>
      </c>
      <c r="J1779" s="27" t="s">
        <v>4598</v>
      </c>
      <c r="K1779" s="29">
        <v>9739725252</v>
      </c>
      <c r="L1779" s="30"/>
      <c r="M1779" s="28"/>
      <c r="N1779" s="28"/>
      <c r="O1779" s="29"/>
      <c r="P1779" s="31"/>
      <c r="Q1779" s="28"/>
      <c r="R1779" s="28"/>
      <c r="S1779" s="28"/>
      <c r="T1779" s="28"/>
      <c r="U1779" s="29"/>
      <c r="V1779" s="32"/>
      <c r="W1779" s="33"/>
    </row>
    <row r="1780" spans="2:23" x14ac:dyDescent="0.25">
      <c r="B1780" s="25"/>
      <c r="C1780" s="80">
        <v>1912311606</v>
      </c>
      <c r="D1780" s="83" t="s">
        <v>4599</v>
      </c>
      <c r="E1780" s="82">
        <v>5</v>
      </c>
      <c r="F1780" s="28"/>
      <c r="G1780" s="28"/>
      <c r="H1780" s="28"/>
      <c r="I1780" s="28" t="s">
        <v>1704</v>
      </c>
      <c r="J1780" s="27" t="s">
        <v>69</v>
      </c>
      <c r="K1780" s="29">
        <v>2018545000</v>
      </c>
      <c r="L1780" s="30"/>
      <c r="M1780" s="28"/>
      <c r="N1780" s="28"/>
      <c r="O1780" s="29"/>
      <c r="P1780" s="31"/>
      <c r="Q1780" s="28"/>
      <c r="R1780" s="28"/>
      <c r="S1780" s="28"/>
      <c r="T1780" s="28"/>
      <c r="U1780" s="29"/>
      <c r="V1780" s="32"/>
      <c r="W1780" s="33"/>
    </row>
    <row r="1781" spans="2:23" x14ac:dyDescent="0.25">
      <c r="B1781" s="25"/>
      <c r="C1781" s="80">
        <v>1144392242</v>
      </c>
      <c r="D1781" s="83" t="s">
        <v>4600</v>
      </c>
      <c r="E1781" s="82">
        <v>3</v>
      </c>
      <c r="F1781" s="28"/>
      <c r="G1781" s="28"/>
      <c r="H1781" s="28"/>
      <c r="I1781" s="28" t="s">
        <v>1704</v>
      </c>
      <c r="J1781" s="27" t="s">
        <v>69</v>
      </c>
      <c r="K1781" s="29">
        <v>9082734300</v>
      </c>
      <c r="L1781" s="30"/>
      <c r="M1781" s="28"/>
      <c r="N1781" s="28"/>
      <c r="O1781" s="29"/>
      <c r="P1781" s="31"/>
      <c r="Q1781" s="28"/>
      <c r="R1781" s="28"/>
      <c r="S1781" s="28"/>
      <c r="T1781" s="28"/>
      <c r="U1781" s="29"/>
      <c r="V1781" s="32"/>
      <c r="W1781" s="33"/>
    </row>
    <row r="1782" spans="2:23" x14ac:dyDescent="0.25">
      <c r="B1782" s="25"/>
      <c r="C1782" s="80">
        <v>1720016108</v>
      </c>
      <c r="D1782" s="83" t="s">
        <v>4601</v>
      </c>
      <c r="E1782" s="82">
        <v>4</v>
      </c>
      <c r="F1782" s="28"/>
      <c r="G1782" s="28"/>
      <c r="H1782" s="28"/>
      <c r="I1782" s="28" t="s">
        <v>1719</v>
      </c>
      <c r="J1782" s="27" t="s">
        <v>69</v>
      </c>
      <c r="K1782" s="29">
        <v>7328289988</v>
      </c>
      <c r="L1782" s="30"/>
      <c r="M1782" s="28"/>
      <c r="N1782" s="28"/>
      <c r="O1782" s="29"/>
      <c r="P1782" s="31"/>
      <c r="Q1782" s="28"/>
      <c r="R1782" s="28"/>
      <c r="S1782" s="28"/>
      <c r="T1782" s="28"/>
      <c r="U1782" s="29"/>
      <c r="V1782" s="32"/>
      <c r="W1782" s="33"/>
    </row>
    <row r="1783" spans="2:23" x14ac:dyDescent="0.25">
      <c r="B1783" s="25"/>
      <c r="C1783" s="80">
        <v>1295756708</v>
      </c>
      <c r="D1783" s="83" t="s">
        <v>4602</v>
      </c>
      <c r="E1783" s="82">
        <v>5</v>
      </c>
      <c r="F1783" s="28"/>
      <c r="G1783" s="28"/>
      <c r="H1783" s="28"/>
      <c r="I1783" s="28" t="s">
        <v>1704</v>
      </c>
      <c r="J1783" s="27" t="s">
        <v>69</v>
      </c>
      <c r="K1783" s="29">
        <v>9082734300</v>
      </c>
      <c r="L1783" s="30"/>
      <c r="M1783" s="28"/>
      <c r="N1783" s="28"/>
      <c r="O1783" s="29"/>
      <c r="P1783" s="31"/>
      <c r="Q1783" s="28"/>
      <c r="R1783" s="28"/>
      <c r="S1783" s="28"/>
      <c r="T1783" s="28"/>
      <c r="U1783" s="29"/>
      <c r="V1783" s="32"/>
      <c r="W1783" s="33"/>
    </row>
    <row r="1784" spans="2:23" x14ac:dyDescent="0.25">
      <c r="B1784" s="25"/>
      <c r="C1784" s="80">
        <v>1538261136</v>
      </c>
      <c r="D1784" s="83" t="s">
        <v>4603</v>
      </c>
      <c r="E1784" s="82">
        <v>5</v>
      </c>
      <c r="F1784" s="28"/>
      <c r="G1784" s="28"/>
      <c r="H1784" s="28"/>
      <c r="I1784" s="28" t="s">
        <v>1704</v>
      </c>
      <c r="J1784" s="27" t="s">
        <v>69</v>
      </c>
      <c r="K1784" s="29">
        <v>7322461028</v>
      </c>
      <c r="L1784" s="30"/>
      <c r="M1784" s="28"/>
      <c r="N1784" s="28"/>
      <c r="O1784" s="29"/>
      <c r="P1784" s="31"/>
      <c r="Q1784" s="28"/>
      <c r="R1784" s="28"/>
      <c r="S1784" s="28"/>
      <c r="T1784" s="28"/>
      <c r="U1784" s="29"/>
      <c r="V1784" s="32"/>
      <c r="W1784" s="33"/>
    </row>
    <row r="1785" spans="2:23" x14ac:dyDescent="0.25">
      <c r="B1785" s="25"/>
      <c r="C1785" s="80">
        <v>1992704993</v>
      </c>
      <c r="D1785" s="83" t="s">
        <v>4604</v>
      </c>
      <c r="E1785" s="82">
        <v>4</v>
      </c>
      <c r="F1785" s="28"/>
      <c r="G1785" s="28"/>
      <c r="H1785" s="28"/>
      <c r="I1785" s="28" t="s">
        <v>1719</v>
      </c>
      <c r="J1785" s="27" t="s">
        <v>69</v>
      </c>
      <c r="K1785" s="29">
        <v>9732619077</v>
      </c>
      <c r="L1785" s="30"/>
      <c r="M1785" s="28"/>
      <c r="N1785" s="28"/>
      <c r="O1785" s="29"/>
      <c r="P1785" s="31"/>
      <c r="Q1785" s="28"/>
      <c r="R1785" s="28"/>
      <c r="S1785" s="28"/>
      <c r="T1785" s="28"/>
      <c r="U1785" s="29"/>
      <c r="V1785" s="32"/>
      <c r="W1785" s="33"/>
    </row>
    <row r="1786" spans="2:23" x14ac:dyDescent="0.25">
      <c r="B1786" s="25"/>
      <c r="C1786" s="80">
        <v>1972639755</v>
      </c>
      <c r="D1786" s="83" t="s">
        <v>4605</v>
      </c>
      <c r="E1786" s="82">
        <v>7</v>
      </c>
      <c r="F1786" s="28"/>
      <c r="G1786" s="28"/>
      <c r="H1786" s="28"/>
      <c r="I1786" s="28" t="s">
        <v>1719</v>
      </c>
      <c r="J1786" s="27" t="s">
        <v>4606</v>
      </c>
      <c r="K1786" s="29">
        <v>9732619077</v>
      </c>
      <c r="L1786" s="30"/>
      <c r="M1786" s="28"/>
      <c r="N1786" s="28"/>
      <c r="O1786" s="29"/>
      <c r="P1786" s="31"/>
      <c r="Q1786" s="28"/>
      <c r="R1786" s="28"/>
      <c r="S1786" s="28"/>
      <c r="T1786" s="28"/>
      <c r="U1786" s="29"/>
      <c r="V1786" s="32"/>
      <c r="W1786" s="33"/>
    </row>
    <row r="1787" spans="2:23" x14ac:dyDescent="0.25">
      <c r="B1787" s="25"/>
      <c r="C1787" s="80">
        <v>1982767828</v>
      </c>
      <c r="D1787" s="83" t="s">
        <v>4607</v>
      </c>
      <c r="E1787" s="82">
        <v>7</v>
      </c>
      <c r="F1787" s="28"/>
      <c r="G1787" s="28"/>
      <c r="H1787" s="28"/>
      <c r="I1787" s="28" t="s">
        <v>1719</v>
      </c>
      <c r="J1787" s="27" t="s">
        <v>4608</v>
      </c>
      <c r="K1787" s="29">
        <v>6097164800</v>
      </c>
      <c r="L1787" s="30"/>
      <c r="M1787" s="28"/>
      <c r="N1787" s="28"/>
      <c r="O1787" s="29"/>
      <c r="P1787" s="31"/>
      <c r="Q1787" s="28"/>
      <c r="R1787" s="28"/>
      <c r="S1787" s="28"/>
      <c r="T1787" s="28"/>
      <c r="U1787" s="29"/>
      <c r="V1787" s="32"/>
      <c r="W1787" s="33"/>
    </row>
    <row r="1788" spans="2:23" x14ac:dyDescent="0.25">
      <c r="B1788" s="25"/>
      <c r="C1788" s="80">
        <v>1942359021</v>
      </c>
      <c r="D1788" s="83" t="s">
        <v>4609</v>
      </c>
      <c r="E1788" s="82">
        <v>3</v>
      </c>
      <c r="F1788" s="28"/>
      <c r="G1788" s="28"/>
      <c r="H1788" s="28"/>
      <c r="I1788" s="28" t="s">
        <v>1704</v>
      </c>
      <c r="J1788" s="27" t="s">
        <v>69</v>
      </c>
      <c r="K1788" s="29">
        <v>9737314600</v>
      </c>
      <c r="L1788" s="30"/>
      <c r="M1788" s="28"/>
      <c r="N1788" s="28"/>
      <c r="O1788" s="29"/>
      <c r="P1788" s="31"/>
      <c r="Q1788" s="28"/>
      <c r="R1788" s="28"/>
      <c r="S1788" s="28"/>
      <c r="T1788" s="28"/>
      <c r="U1788" s="29"/>
      <c r="V1788" s="32"/>
      <c r="W1788" s="33"/>
    </row>
    <row r="1789" spans="2:23" x14ac:dyDescent="0.25">
      <c r="B1789" s="25"/>
      <c r="C1789" s="80">
        <v>1851547889</v>
      </c>
      <c r="D1789" s="83" t="s">
        <v>4610</v>
      </c>
      <c r="E1789" s="82">
        <v>4</v>
      </c>
      <c r="F1789" s="28"/>
      <c r="G1789" s="28"/>
      <c r="H1789" s="28"/>
      <c r="I1789" s="28" t="s">
        <v>1719</v>
      </c>
      <c r="J1789" s="27" t="s">
        <v>69</v>
      </c>
      <c r="K1789" s="29">
        <v>9733795980</v>
      </c>
      <c r="L1789" s="30"/>
      <c r="M1789" s="28"/>
      <c r="N1789" s="28"/>
      <c r="O1789" s="29"/>
      <c r="P1789" s="31"/>
      <c r="Q1789" s="28"/>
      <c r="R1789" s="28"/>
      <c r="S1789" s="28"/>
      <c r="T1789" s="28"/>
      <c r="U1789" s="29"/>
      <c r="V1789" s="32"/>
      <c r="W1789" s="33"/>
    </row>
    <row r="1790" spans="2:23" x14ac:dyDescent="0.25">
      <c r="B1790" s="25"/>
      <c r="C1790" s="80">
        <v>1144296492</v>
      </c>
      <c r="D1790" s="83" t="s">
        <v>4611</v>
      </c>
      <c r="E1790" s="82">
        <v>6</v>
      </c>
      <c r="F1790" s="28"/>
      <c r="G1790" s="28"/>
      <c r="H1790" s="28"/>
      <c r="I1790" s="28" t="s">
        <v>1719</v>
      </c>
      <c r="J1790" s="27" t="s">
        <v>4612</v>
      </c>
      <c r="K1790" s="29">
        <v>2019412486</v>
      </c>
      <c r="L1790" s="30"/>
      <c r="M1790" s="28"/>
      <c r="N1790" s="28"/>
      <c r="O1790" s="29"/>
      <c r="P1790" s="31"/>
      <c r="Q1790" s="28"/>
      <c r="R1790" s="28"/>
      <c r="S1790" s="28"/>
      <c r="T1790" s="28"/>
      <c r="U1790" s="29"/>
      <c r="V1790" s="32"/>
      <c r="W1790" s="33"/>
    </row>
    <row r="1791" spans="2:23" x14ac:dyDescent="0.25">
      <c r="B1791" s="25"/>
      <c r="C1791" s="80">
        <v>1053318964</v>
      </c>
      <c r="D1791" s="83" t="s">
        <v>4613</v>
      </c>
      <c r="E1791" s="82">
        <v>5</v>
      </c>
      <c r="F1791" s="28"/>
      <c r="G1791" s="28"/>
      <c r="H1791" s="28"/>
      <c r="I1791" s="28" t="s">
        <v>1719</v>
      </c>
      <c r="J1791" s="27" t="s">
        <v>4614</v>
      </c>
      <c r="K1791" s="29">
        <v>2015688130</v>
      </c>
      <c r="L1791" s="30"/>
      <c r="M1791" s="28"/>
      <c r="N1791" s="28"/>
      <c r="O1791" s="29"/>
      <c r="P1791" s="31"/>
      <c r="Q1791" s="28"/>
      <c r="R1791" s="28"/>
      <c r="S1791" s="28"/>
      <c r="T1791" s="28"/>
      <c r="U1791" s="29"/>
      <c r="V1791" s="32"/>
      <c r="W1791" s="33"/>
    </row>
    <row r="1792" spans="2:23" x14ac:dyDescent="0.25">
      <c r="B1792" s="25"/>
      <c r="C1792" s="80">
        <v>1164780797</v>
      </c>
      <c r="D1792" s="83" t="s">
        <v>4615</v>
      </c>
      <c r="E1792" s="82">
        <v>5</v>
      </c>
      <c r="F1792" s="28"/>
      <c r="G1792" s="28"/>
      <c r="H1792" s="28"/>
      <c r="I1792" s="28" t="s">
        <v>1704</v>
      </c>
      <c r="J1792" s="27" t="s">
        <v>69</v>
      </c>
      <c r="K1792" s="29">
        <v>2015697044</v>
      </c>
      <c r="L1792" s="30"/>
      <c r="M1792" s="28"/>
      <c r="N1792" s="28"/>
      <c r="O1792" s="29"/>
      <c r="P1792" s="31"/>
      <c r="Q1792" s="28"/>
      <c r="R1792" s="28"/>
      <c r="S1792" s="28"/>
      <c r="T1792" s="28"/>
      <c r="U1792" s="29"/>
      <c r="V1792" s="32"/>
      <c r="W1792" s="33"/>
    </row>
    <row r="1793" spans="2:23" x14ac:dyDescent="0.25">
      <c r="B1793" s="25"/>
      <c r="C1793" s="80">
        <v>1902067952</v>
      </c>
      <c r="D1793" s="83" t="s">
        <v>4616</v>
      </c>
      <c r="E1793" s="82">
        <v>8</v>
      </c>
      <c r="F1793" s="28"/>
      <c r="G1793" s="28"/>
      <c r="H1793" s="28"/>
      <c r="I1793" s="28" t="s">
        <v>1737</v>
      </c>
      <c r="J1793" s="27" t="s">
        <v>4617</v>
      </c>
      <c r="K1793" s="29">
        <v>9737542000</v>
      </c>
      <c r="L1793" s="30"/>
      <c r="M1793" s="28"/>
      <c r="N1793" s="28"/>
      <c r="O1793" s="29"/>
      <c r="P1793" s="31"/>
      <c r="Q1793" s="28"/>
      <c r="R1793" s="28"/>
      <c r="S1793" s="28"/>
      <c r="T1793" s="28"/>
      <c r="U1793" s="29"/>
      <c r="V1793" s="32"/>
      <c r="W1793" s="33"/>
    </row>
    <row r="1794" spans="2:23" x14ac:dyDescent="0.25">
      <c r="B1794" s="25"/>
      <c r="C1794" s="80">
        <v>1063861144</v>
      </c>
      <c r="D1794" s="83" t="s">
        <v>4618</v>
      </c>
      <c r="E1794" s="82">
        <v>3</v>
      </c>
      <c r="F1794" s="28"/>
      <c r="G1794" s="28"/>
      <c r="H1794" s="28"/>
      <c r="I1794" s="28" t="s">
        <v>1769</v>
      </c>
      <c r="J1794" s="27" t="s">
        <v>69</v>
      </c>
      <c r="K1794" s="29">
        <v>9732392600</v>
      </c>
      <c r="L1794" s="30"/>
      <c r="M1794" s="28"/>
      <c r="N1794" s="28"/>
      <c r="O1794" s="29"/>
      <c r="P1794" s="31"/>
      <c r="Q1794" s="28"/>
      <c r="R1794" s="28"/>
      <c r="S1794" s="28"/>
      <c r="T1794" s="28"/>
      <c r="U1794" s="29"/>
      <c r="V1794" s="32"/>
      <c r="W1794" s="33"/>
    </row>
    <row r="1795" spans="2:23" x14ac:dyDescent="0.25">
      <c r="B1795" s="25"/>
      <c r="C1795" s="80">
        <v>1295349058</v>
      </c>
      <c r="D1795" s="83" t="s">
        <v>4619</v>
      </c>
      <c r="E1795" s="82">
        <v>3</v>
      </c>
      <c r="F1795" s="28"/>
      <c r="G1795" s="28"/>
      <c r="H1795" s="28"/>
      <c r="I1795" s="28" t="s">
        <v>1716</v>
      </c>
      <c r="J1795" s="27" t="s">
        <v>69</v>
      </c>
      <c r="K1795" s="29">
        <v>9738393400</v>
      </c>
      <c r="L1795" s="30"/>
      <c r="M1795" s="28"/>
      <c r="N1795" s="28"/>
      <c r="O1795" s="29"/>
      <c r="P1795" s="31"/>
      <c r="Q1795" s="28"/>
      <c r="R1795" s="28"/>
      <c r="S1795" s="28"/>
      <c r="T1795" s="28"/>
      <c r="U1795" s="29"/>
      <c r="V1795" s="32"/>
      <c r="W1795" s="33"/>
    </row>
    <row r="1796" spans="2:23" x14ac:dyDescent="0.25">
      <c r="B1796" s="25"/>
      <c r="C1796" s="80">
        <v>1689774713</v>
      </c>
      <c r="D1796" s="83" t="s">
        <v>4620</v>
      </c>
      <c r="E1796" s="82">
        <v>4</v>
      </c>
      <c r="F1796" s="28"/>
      <c r="G1796" s="28"/>
      <c r="H1796" s="28"/>
      <c r="I1796" s="28" t="s">
        <v>1704</v>
      </c>
      <c r="J1796" s="27" t="s">
        <v>69</v>
      </c>
      <c r="K1796" s="29">
        <v>9737314600</v>
      </c>
      <c r="L1796" s="30"/>
      <c r="M1796" s="28"/>
      <c r="N1796" s="28"/>
      <c r="O1796" s="29"/>
      <c r="P1796" s="31"/>
      <c r="Q1796" s="28"/>
      <c r="R1796" s="28"/>
      <c r="S1796" s="28"/>
      <c r="T1796" s="28"/>
      <c r="U1796" s="29"/>
      <c r="V1796" s="32"/>
      <c r="W1796" s="33"/>
    </row>
    <row r="1797" spans="2:23" x14ac:dyDescent="0.25">
      <c r="B1797" s="25"/>
      <c r="C1797" s="80">
        <v>1073509931</v>
      </c>
      <c r="D1797" s="83" t="s">
        <v>4621</v>
      </c>
      <c r="E1797" s="82">
        <v>4</v>
      </c>
      <c r="F1797" s="28"/>
      <c r="G1797" s="28"/>
      <c r="H1797" s="28"/>
      <c r="I1797" s="28" t="s">
        <v>1704</v>
      </c>
      <c r="J1797" s="27" t="s">
        <v>4622</v>
      </c>
      <c r="K1797" s="29">
        <v>2012163065</v>
      </c>
      <c r="L1797" s="30"/>
      <c r="M1797" s="28"/>
      <c r="N1797" s="28"/>
      <c r="O1797" s="29"/>
      <c r="P1797" s="31"/>
      <c r="Q1797" s="28"/>
      <c r="R1797" s="28"/>
      <c r="S1797" s="28"/>
      <c r="T1797" s="28"/>
      <c r="U1797" s="29"/>
      <c r="V1797" s="32"/>
      <c r="W1797" s="33"/>
    </row>
    <row r="1798" spans="2:23" x14ac:dyDescent="0.25">
      <c r="B1798" s="25"/>
      <c r="C1798" s="80">
        <v>1508808601</v>
      </c>
      <c r="D1798" s="83" t="s">
        <v>4623</v>
      </c>
      <c r="E1798" s="82">
        <v>4</v>
      </c>
      <c r="F1798" s="28"/>
      <c r="G1798" s="28"/>
      <c r="H1798" s="28"/>
      <c r="I1798" s="28" t="s">
        <v>1704</v>
      </c>
      <c r="J1798" s="27" t="s">
        <v>69</v>
      </c>
      <c r="K1798" s="29">
        <v>2019456564</v>
      </c>
      <c r="L1798" s="30"/>
      <c r="M1798" s="28"/>
      <c r="N1798" s="28"/>
      <c r="O1798" s="29"/>
      <c r="P1798" s="31"/>
      <c r="Q1798" s="28"/>
      <c r="R1798" s="28"/>
      <c r="S1798" s="28"/>
      <c r="T1798" s="28"/>
      <c r="U1798" s="29"/>
      <c r="V1798" s="32"/>
      <c r="W1798" s="33"/>
    </row>
    <row r="1799" spans="2:23" x14ac:dyDescent="0.25">
      <c r="B1799" s="25"/>
      <c r="C1799" s="80">
        <v>1982604831</v>
      </c>
      <c r="D1799" s="83" t="s">
        <v>4624</v>
      </c>
      <c r="E1799" s="82">
        <v>4</v>
      </c>
      <c r="F1799" s="28"/>
      <c r="G1799" s="28"/>
      <c r="H1799" s="28"/>
      <c r="I1799" s="28" t="s">
        <v>1704</v>
      </c>
      <c r="J1799" s="27" t="s">
        <v>4625</v>
      </c>
      <c r="K1799" s="29">
        <v>9737465888</v>
      </c>
      <c r="L1799" s="30"/>
      <c r="M1799" s="28"/>
      <c r="N1799" s="28"/>
      <c r="O1799" s="29"/>
      <c r="P1799" s="31"/>
      <c r="Q1799" s="28"/>
      <c r="R1799" s="28"/>
      <c r="S1799" s="28"/>
      <c r="T1799" s="28"/>
      <c r="U1799" s="29"/>
      <c r="V1799" s="32"/>
      <c r="W1799" s="33"/>
    </row>
    <row r="1800" spans="2:23" x14ac:dyDescent="0.25">
      <c r="B1800" s="25"/>
      <c r="C1800" s="80">
        <v>1063588127</v>
      </c>
      <c r="D1800" s="83" t="s">
        <v>4626</v>
      </c>
      <c r="E1800" s="82">
        <v>4</v>
      </c>
      <c r="F1800" s="28"/>
      <c r="G1800" s="28"/>
      <c r="H1800" s="28"/>
      <c r="I1800" s="28" t="s">
        <v>1704</v>
      </c>
      <c r="J1800" s="27" t="s">
        <v>4627</v>
      </c>
      <c r="K1800" s="29">
        <v>7187205928</v>
      </c>
      <c r="L1800" s="30"/>
      <c r="M1800" s="28"/>
      <c r="N1800" s="28"/>
      <c r="O1800" s="29"/>
      <c r="P1800" s="31"/>
      <c r="Q1800" s="28"/>
      <c r="R1800" s="28"/>
      <c r="S1800" s="28"/>
      <c r="T1800" s="28"/>
      <c r="U1800" s="29"/>
      <c r="V1800" s="32"/>
      <c r="W1800" s="33"/>
    </row>
    <row r="1801" spans="2:23" x14ac:dyDescent="0.25">
      <c r="B1801" s="25"/>
      <c r="C1801" s="80">
        <v>1932198942</v>
      </c>
      <c r="D1801" s="83" t="s">
        <v>4628</v>
      </c>
      <c r="E1801" s="82">
        <v>4</v>
      </c>
      <c r="F1801" s="28"/>
      <c r="G1801" s="28"/>
      <c r="H1801" s="28"/>
      <c r="I1801" s="28" t="s">
        <v>1704</v>
      </c>
      <c r="J1801" s="27" t="s">
        <v>69</v>
      </c>
      <c r="K1801" s="29">
        <v>9734671313</v>
      </c>
      <c r="L1801" s="30"/>
      <c r="M1801" s="28"/>
      <c r="N1801" s="28"/>
      <c r="O1801" s="29"/>
      <c r="P1801" s="31"/>
      <c r="Q1801" s="28"/>
      <c r="R1801" s="28"/>
      <c r="S1801" s="28"/>
      <c r="T1801" s="28"/>
      <c r="U1801" s="29"/>
      <c r="V1801" s="32"/>
      <c r="W1801" s="33"/>
    </row>
    <row r="1802" spans="2:23" x14ac:dyDescent="0.25">
      <c r="B1802" s="25"/>
      <c r="C1802" s="80">
        <v>1093787806</v>
      </c>
      <c r="D1802" s="83" t="s">
        <v>4629</v>
      </c>
      <c r="E1802" s="82">
        <v>3</v>
      </c>
      <c r="F1802" s="28"/>
      <c r="G1802" s="28"/>
      <c r="H1802" s="28"/>
      <c r="I1802" s="28" t="s">
        <v>1704</v>
      </c>
      <c r="J1802" s="27" t="s">
        <v>4630</v>
      </c>
      <c r="K1802" s="29">
        <v>8442112273</v>
      </c>
      <c r="L1802" s="30"/>
      <c r="M1802" s="28"/>
      <c r="N1802" s="28"/>
      <c r="O1802" s="29"/>
      <c r="P1802" s="31"/>
      <c r="Q1802" s="28"/>
      <c r="R1802" s="28"/>
      <c r="S1802" s="28"/>
      <c r="T1802" s="28"/>
      <c r="U1802" s="29"/>
      <c r="V1802" s="32"/>
      <c r="W1802" s="33"/>
    </row>
    <row r="1803" spans="2:23" x14ac:dyDescent="0.25">
      <c r="B1803" s="25"/>
      <c r="C1803" s="80">
        <v>1619996774</v>
      </c>
      <c r="D1803" s="83" t="s">
        <v>4631</v>
      </c>
      <c r="E1803" s="82">
        <v>4</v>
      </c>
      <c r="F1803" s="28"/>
      <c r="G1803" s="28"/>
      <c r="H1803" s="28"/>
      <c r="I1803" s="28" t="s">
        <v>1704</v>
      </c>
      <c r="J1803" s="27" t="s">
        <v>4632</v>
      </c>
      <c r="K1803" s="29">
        <v>7187438668</v>
      </c>
      <c r="L1803" s="30"/>
      <c r="M1803" s="28"/>
      <c r="N1803" s="28"/>
      <c r="O1803" s="29"/>
      <c r="P1803" s="31"/>
      <c r="Q1803" s="28"/>
      <c r="R1803" s="28"/>
      <c r="S1803" s="28"/>
      <c r="T1803" s="28"/>
      <c r="U1803" s="29"/>
      <c r="V1803" s="32"/>
      <c r="W1803" s="33"/>
    </row>
    <row r="1804" spans="2:23" x14ac:dyDescent="0.25">
      <c r="B1804" s="25"/>
      <c r="C1804" s="80">
        <v>1104864487</v>
      </c>
      <c r="D1804" s="83" t="s">
        <v>4633</v>
      </c>
      <c r="E1804" s="82">
        <v>4</v>
      </c>
      <c r="F1804" s="28"/>
      <c r="G1804" s="28"/>
      <c r="H1804" s="28"/>
      <c r="I1804" s="28" t="s">
        <v>1704</v>
      </c>
      <c r="J1804" s="27" t="s">
        <v>69</v>
      </c>
      <c r="K1804" s="29">
        <v>9083063006</v>
      </c>
      <c r="L1804" s="30"/>
      <c r="M1804" s="28"/>
      <c r="N1804" s="28"/>
      <c r="O1804" s="29"/>
      <c r="P1804" s="31"/>
      <c r="Q1804" s="28"/>
      <c r="R1804" s="28"/>
      <c r="S1804" s="28"/>
      <c r="T1804" s="28"/>
      <c r="U1804" s="29"/>
      <c r="V1804" s="32"/>
      <c r="W1804" s="33"/>
    </row>
    <row r="1805" spans="2:23" x14ac:dyDescent="0.25">
      <c r="B1805" s="25"/>
      <c r="C1805" s="80">
        <v>1285668376</v>
      </c>
      <c r="D1805" s="83" t="s">
        <v>4634</v>
      </c>
      <c r="E1805" s="82">
        <v>2</v>
      </c>
      <c r="F1805" s="28"/>
      <c r="G1805" s="28"/>
      <c r="H1805" s="28"/>
      <c r="I1805" s="28" t="s">
        <v>1704</v>
      </c>
      <c r="J1805" s="27" t="s">
        <v>4635</v>
      </c>
      <c r="K1805" s="29">
        <v>2015690555</v>
      </c>
      <c r="L1805" s="30"/>
      <c r="M1805" s="28"/>
      <c r="N1805" s="28"/>
      <c r="O1805" s="29"/>
      <c r="P1805" s="31"/>
      <c r="Q1805" s="28"/>
      <c r="R1805" s="28"/>
      <c r="S1805" s="28"/>
      <c r="T1805" s="28"/>
      <c r="U1805" s="29"/>
      <c r="V1805" s="32"/>
      <c r="W1805" s="33"/>
    </row>
    <row r="1806" spans="2:23" x14ac:dyDescent="0.25">
      <c r="B1806" s="25"/>
      <c r="C1806" s="80">
        <v>1912952763</v>
      </c>
      <c r="D1806" s="83" t="s">
        <v>4636</v>
      </c>
      <c r="E1806" s="82">
        <v>3</v>
      </c>
      <c r="F1806" s="28"/>
      <c r="G1806" s="28"/>
      <c r="H1806" s="28"/>
      <c r="I1806" s="28" t="s">
        <v>1704</v>
      </c>
      <c r="J1806" s="27" t="s">
        <v>4637</v>
      </c>
      <c r="K1806" s="29">
        <v>9735593700</v>
      </c>
      <c r="L1806" s="30"/>
      <c r="M1806" s="28"/>
      <c r="N1806" s="28"/>
      <c r="O1806" s="29"/>
      <c r="P1806" s="31"/>
      <c r="Q1806" s="28"/>
      <c r="R1806" s="28"/>
      <c r="S1806" s="28"/>
      <c r="T1806" s="28"/>
      <c r="U1806" s="29"/>
      <c r="V1806" s="32"/>
      <c r="W1806" s="33"/>
    </row>
    <row r="1807" spans="2:23" x14ac:dyDescent="0.25">
      <c r="B1807" s="25"/>
      <c r="C1807" s="80">
        <v>1740213297</v>
      </c>
      <c r="D1807" s="83" t="s">
        <v>4638</v>
      </c>
      <c r="E1807" s="82">
        <v>3</v>
      </c>
      <c r="F1807" s="28"/>
      <c r="G1807" s="28"/>
      <c r="H1807" s="28"/>
      <c r="I1807" s="28" t="s">
        <v>1704</v>
      </c>
      <c r="J1807" s="27" t="s">
        <v>4639</v>
      </c>
      <c r="K1807" s="29">
        <v>9738843355</v>
      </c>
      <c r="L1807" s="30"/>
      <c r="M1807" s="28"/>
      <c r="N1807" s="28"/>
      <c r="O1807" s="29"/>
      <c r="P1807" s="31"/>
      <c r="Q1807" s="28"/>
      <c r="R1807" s="28"/>
      <c r="S1807" s="28"/>
      <c r="T1807" s="28"/>
      <c r="U1807" s="29"/>
      <c r="V1807" s="32"/>
      <c r="W1807" s="33"/>
    </row>
    <row r="1808" spans="2:23" x14ac:dyDescent="0.25">
      <c r="B1808" s="25"/>
      <c r="C1808" s="80">
        <v>1538272091</v>
      </c>
      <c r="D1808" s="83" t="s">
        <v>4640</v>
      </c>
      <c r="E1808" s="82">
        <v>3</v>
      </c>
      <c r="F1808" s="28"/>
      <c r="G1808" s="28"/>
      <c r="H1808" s="28"/>
      <c r="I1808" s="28" t="s">
        <v>1704</v>
      </c>
      <c r="J1808" s="27" t="s">
        <v>69</v>
      </c>
      <c r="K1808" s="29">
        <v>2018230450</v>
      </c>
      <c r="L1808" s="30"/>
      <c r="M1808" s="28"/>
      <c r="N1808" s="28"/>
      <c r="O1808" s="29"/>
      <c r="P1808" s="31"/>
      <c r="Q1808" s="28"/>
      <c r="R1808" s="28"/>
      <c r="S1808" s="28"/>
      <c r="T1808" s="28"/>
      <c r="U1808" s="29"/>
      <c r="V1808" s="32"/>
      <c r="W1808" s="33"/>
    </row>
    <row r="1809" spans="2:23" x14ac:dyDescent="0.25">
      <c r="B1809" s="25"/>
      <c r="C1809" s="80">
        <v>1811994692</v>
      </c>
      <c r="D1809" s="83" t="s">
        <v>4641</v>
      </c>
      <c r="E1809" s="82">
        <v>4</v>
      </c>
      <c r="F1809" s="28"/>
      <c r="G1809" s="28"/>
      <c r="H1809" s="28"/>
      <c r="I1809" s="28" t="s">
        <v>1704</v>
      </c>
      <c r="J1809" s="27" t="s">
        <v>4642</v>
      </c>
      <c r="K1809" s="29">
        <v>7328739200</v>
      </c>
      <c r="L1809" s="30"/>
      <c r="M1809" s="28"/>
      <c r="N1809" s="28"/>
      <c r="O1809" s="29"/>
      <c r="P1809" s="31"/>
      <c r="Q1809" s="28"/>
      <c r="R1809" s="28"/>
      <c r="S1809" s="28"/>
      <c r="T1809" s="28"/>
      <c r="U1809" s="29"/>
      <c r="V1809" s="32"/>
      <c r="W1809" s="33"/>
    </row>
    <row r="1810" spans="2:23" x14ac:dyDescent="0.25">
      <c r="B1810" s="25"/>
      <c r="C1810" s="80">
        <v>1679589121</v>
      </c>
      <c r="D1810" s="83" t="s">
        <v>4643</v>
      </c>
      <c r="E1810" s="82">
        <v>5</v>
      </c>
      <c r="F1810" s="28"/>
      <c r="G1810" s="28"/>
      <c r="H1810" s="28"/>
      <c r="I1810" s="28" t="s">
        <v>1704</v>
      </c>
      <c r="J1810" s="27" t="s">
        <v>4644</v>
      </c>
      <c r="K1810" s="29">
        <v>7322357784</v>
      </c>
      <c r="L1810" s="30"/>
      <c r="M1810" s="28"/>
      <c r="N1810" s="28"/>
      <c r="O1810" s="29"/>
      <c r="P1810" s="31"/>
      <c r="Q1810" s="28"/>
      <c r="R1810" s="28"/>
      <c r="S1810" s="28"/>
      <c r="T1810" s="28"/>
      <c r="U1810" s="29"/>
      <c r="V1810" s="32"/>
      <c r="W1810" s="33"/>
    </row>
    <row r="1811" spans="2:23" x14ac:dyDescent="0.25">
      <c r="B1811" s="25"/>
      <c r="C1811" s="80">
        <v>1053301010</v>
      </c>
      <c r="D1811" s="83" t="s">
        <v>4645</v>
      </c>
      <c r="E1811" s="82">
        <v>5</v>
      </c>
      <c r="F1811" s="28"/>
      <c r="G1811" s="28"/>
      <c r="H1811" s="28"/>
      <c r="I1811" s="28" t="s">
        <v>1704</v>
      </c>
      <c r="J1811" s="27" t="s">
        <v>4646</v>
      </c>
      <c r="K1811" s="29">
        <v>9736331484</v>
      </c>
      <c r="L1811" s="30"/>
      <c r="M1811" s="28"/>
      <c r="N1811" s="28"/>
      <c r="O1811" s="29"/>
      <c r="P1811" s="31"/>
      <c r="Q1811" s="28"/>
      <c r="R1811" s="28"/>
      <c r="S1811" s="28"/>
      <c r="T1811" s="28"/>
      <c r="U1811" s="29"/>
      <c r="V1811" s="32"/>
      <c r="W1811" s="33"/>
    </row>
    <row r="1812" spans="2:23" x14ac:dyDescent="0.25">
      <c r="B1812" s="25"/>
      <c r="C1812" s="80">
        <v>1821053000</v>
      </c>
      <c r="D1812" s="83" t="s">
        <v>4647</v>
      </c>
      <c r="E1812" s="82">
        <v>4</v>
      </c>
      <c r="F1812" s="28"/>
      <c r="G1812" s="28"/>
      <c r="H1812" s="28"/>
      <c r="I1812" s="28" t="s">
        <v>1704</v>
      </c>
      <c r="J1812" s="27" t="s">
        <v>69</v>
      </c>
      <c r="K1812" s="29">
        <v>2019441008</v>
      </c>
      <c r="L1812" s="30"/>
      <c r="M1812" s="28"/>
      <c r="N1812" s="28"/>
      <c r="O1812" s="29"/>
      <c r="P1812" s="31"/>
      <c r="Q1812" s="28"/>
      <c r="R1812" s="28"/>
      <c r="S1812" s="28"/>
      <c r="T1812" s="28"/>
      <c r="U1812" s="29"/>
      <c r="V1812" s="32"/>
      <c r="W1812" s="33"/>
    </row>
    <row r="1813" spans="2:23" x14ac:dyDescent="0.25">
      <c r="B1813" s="25"/>
      <c r="C1813" s="80">
        <v>1194763177</v>
      </c>
      <c r="D1813" s="83" t="s">
        <v>4648</v>
      </c>
      <c r="E1813" s="82">
        <v>5</v>
      </c>
      <c r="F1813" s="28"/>
      <c r="G1813" s="28"/>
      <c r="H1813" s="28"/>
      <c r="I1813" s="28" t="s">
        <v>1704</v>
      </c>
      <c r="J1813" s="27" t="s">
        <v>69</v>
      </c>
      <c r="K1813" s="29">
        <v>2019456564</v>
      </c>
      <c r="L1813" s="30"/>
      <c r="M1813" s="28"/>
      <c r="N1813" s="28"/>
      <c r="O1813" s="29"/>
      <c r="P1813" s="31"/>
      <c r="Q1813" s="28"/>
      <c r="R1813" s="28"/>
      <c r="S1813" s="28"/>
      <c r="T1813" s="28"/>
      <c r="U1813" s="29"/>
      <c r="V1813" s="32"/>
      <c r="W1813" s="33"/>
    </row>
    <row r="1814" spans="2:23" x14ac:dyDescent="0.25">
      <c r="B1814" s="25"/>
      <c r="C1814" s="80">
        <v>1235246588</v>
      </c>
      <c r="D1814" s="83" t="s">
        <v>4649</v>
      </c>
      <c r="E1814" s="82">
        <v>1</v>
      </c>
      <c r="F1814" s="28"/>
      <c r="G1814" s="28"/>
      <c r="H1814" s="28"/>
      <c r="I1814" s="28" t="s">
        <v>1719</v>
      </c>
      <c r="J1814" s="27" t="s">
        <v>4650</v>
      </c>
      <c r="K1814" s="29">
        <v>6825821000</v>
      </c>
      <c r="L1814" s="30"/>
      <c r="M1814" s="28"/>
      <c r="N1814" s="28"/>
      <c r="O1814" s="29"/>
      <c r="P1814" s="31"/>
      <c r="Q1814" s="28"/>
      <c r="R1814" s="28"/>
      <c r="S1814" s="28"/>
      <c r="T1814" s="28"/>
      <c r="U1814" s="29"/>
      <c r="V1814" s="32"/>
      <c r="W1814" s="33"/>
    </row>
    <row r="1815" spans="2:23" x14ac:dyDescent="0.25">
      <c r="B1815" s="25"/>
      <c r="C1815" s="80">
        <v>1184659823</v>
      </c>
      <c r="D1815" s="83" t="s">
        <v>4651</v>
      </c>
      <c r="E1815" s="82">
        <v>4</v>
      </c>
      <c r="F1815" s="28"/>
      <c r="G1815" s="28"/>
      <c r="H1815" s="28"/>
      <c r="I1815" s="28" t="s">
        <v>1737</v>
      </c>
      <c r="J1815" s="27" t="s">
        <v>4652</v>
      </c>
      <c r="K1815" s="29">
        <v>2014207903</v>
      </c>
      <c r="L1815" s="30"/>
      <c r="M1815" s="28"/>
      <c r="N1815" s="28"/>
      <c r="O1815" s="29"/>
      <c r="P1815" s="31"/>
      <c r="Q1815" s="28"/>
      <c r="R1815" s="28"/>
      <c r="S1815" s="28"/>
      <c r="T1815" s="28"/>
      <c r="U1815" s="29"/>
      <c r="V1815" s="32"/>
      <c r="W1815" s="33"/>
    </row>
    <row r="1816" spans="2:23" x14ac:dyDescent="0.25">
      <c r="B1816" s="25"/>
      <c r="C1816" s="80">
        <v>1851351282</v>
      </c>
      <c r="D1816" s="83" t="s">
        <v>4653</v>
      </c>
      <c r="E1816" s="82">
        <v>4</v>
      </c>
      <c r="F1816" s="28"/>
      <c r="G1816" s="28"/>
      <c r="H1816" s="28"/>
      <c r="I1816" s="28" t="s">
        <v>1719</v>
      </c>
      <c r="J1816" s="27" t="s">
        <v>69</v>
      </c>
      <c r="K1816" s="29">
        <v>2015750999</v>
      </c>
      <c r="L1816" s="30"/>
      <c r="M1816" s="28"/>
      <c r="N1816" s="28"/>
      <c r="O1816" s="29"/>
      <c r="P1816" s="31"/>
      <c r="Q1816" s="28"/>
      <c r="R1816" s="28"/>
      <c r="S1816" s="28"/>
      <c r="T1816" s="28"/>
      <c r="U1816" s="29"/>
      <c r="V1816" s="32"/>
      <c r="W1816" s="33"/>
    </row>
    <row r="1817" spans="2:23" x14ac:dyDescent="0.25">
      <c r="B1817" s="25"/>
      <c r="C1817" s="80">
        <v>1255306775</v>
      </c>
      <c r="D1817" s="83" t="s">
        <v>4654</v>
      </c>
      <c r="E1817" s="82">
        <v>8</v>
      </c>
      <c r="F1817" s="28"/>
      <c r="G1817" s="28"/>
      <c r="H1817" s="28"/>
      <c r="I1817" s="28" t="s">
        <v>1719</v>
      </c>
      <c r="J1817" s="27" t="s">
        <v>69</v>
      </c>
      <c r="K1817" s="29">
        <v>6092755000</v>
      </c>
      <c r="L1817" s="30"/>
      <c r="M1817" s="28"/>
      <c r="N1817" s="28"/>
      <c r="O1817" s="29"/>
      <c r="P1817" s="31"/>
      <c r="Q1817" s="28"/>
      <c r="R1817" s="28"/>
      <c r="S1817" s="28"/>
      <c r="T1817" s="28"/>
      <c r="U1817" s="29"/>
      <c r="V1817" s="32"/>
      <c r="W1817" s="33"/>
    </row>
    <row r="1818" spans="2:23" x14ac:dyDescent="0.25">
      <c r="B1818" s="25"/>
      <c r="C1818" s="80">
        <v>1578785838</v>
      </c>
      <c r="D1818" s="83" t="s">
        <v>4655</v>
      </c>
      <c r="E1818" s="82">
        <v>3</v>
      </c>
      <c r="F1818" s="28"/>
      <c r="G1818" s="28"/>
      <c r="H1818" s="28"/>
      <c r="I1818" s="28" t="s">
        <v>1704</v>
      </c>
      <c r="J1818" s="27" t="s">
        <v>4656</v>
      </c>
      <c r="K1818" s="29">
        <v>7327759000</v>
      </c>
      <c r="L1818" s="30"/>
      <c r="M1818" s="28"/>
      <c r="N1818" s="28"/>
      <c r="O1818" s="29"/>
      <c r="P1818" s="31"/>
      <c r="Q1818" s="28"/>
      <c r="R1818" s="28"/>
      <c r="S1818" s="28"/>
      <c r="T1818" s="28"/>
      <c r="U1818" s="29"/>
      <c r="V1818" s="32"/>
      <c r="W1818" s="33"/>
    </row>
    <row r="1819" spans="2:23" x14ac:dyDescent="0.25">
      <c r="B1819" s="25"/>
      <c r="C1819" s="80">
        <v>1912449331</v>
      </c>
      <c r="D1819" s="83" t="s">
        <v>4657</v>
      </c>
      <c r="E1819" s="82">
        <v>4</v>
      </c>
      <c r="F1819" s="28"/>
      <c r="G1819" s="28"/>
      <c r="H1819" s="28"/>
      <c r="I1819" s="28" t="s">
        <v>1716</v>
      </c>
      <c r="J1819" s="27" t="s">
        <v>69</v>
      </c>
      <c r="K1819" s="29">
        <v>8664706626</v>
      </c>
      <c r="L1819" s="30"/>
      <c r="M1819" s="28"/>
      <c r="N1819" s="28"/>
      <c r="O1819" s="29"/>
      <c r="P1819" s="31"/>
      <c r="Q1819" s="28"/>
      <c r="R1819" s="28"/>
      <c r="S1819" s="28"/>
      <c r="T1819" s="28"/>
      <c r="U1819" s="29"/>
      <c r="V1819" s="32"/>
      <c r="W1819" s="33"/>
    </row>
    <row r="1820" spans="2:23" x14ac:dyDescent="0.25">
      <c r="B1820" s="25"/>
      <c r="C1820" s="80">
        <v>1245505601</v>
      </c>
      <c r="D1820" s="83" t="s">
        <v>4658</v>
      </c>
      <c r="E1820" s="82">
        <v>3</v>
      </c>
      <c r="F1820" s="28"/>
      <c r="G1820" s="28"/>
      <c r="H1820" s="28"/>
      <c r="I1820" s="28" t="s">
        <v>1704</v>
      </c>
      <c r="J1820" s="27" t="s">
        <v>69</v>
      </c>
      <c r="K1820" s="29">
        <v>9737850102</v>
      </c>
      <c r="L1820" s="30"/>
      <c r="M1820" s="28"/>
      <c r="N1820" s="28"/>
      <c r="O1820" s="29"/>
      <c r="P1820" s="31"/>
      <c r="Q1820" s="28"/>
      <c r="R1820" s="28"/>
      <c r="S1820" s="28"/>
      <c r="T1820" s="28"/>
      <c r="U1820" s="29"/>
      <c r="V1820" s="32"/>
      <c r="W1820" s="33"/>
    </row>
    <row r="1821" spans="2:23" x14ac:dyDescent="0.25">
      <c r="B1821" s="25"/>
      <c r="C1821" s="80">
        <v>1285670059</v>
      </c>
      <c r="D1821" s="83" t="s">
        <v>4659</v>
      </c>
      <c r="E1821" s="82">
        <v>5</v>
      </c>
      <c r="F1821" s="28"/>
      <c r="G1821" s="28"/>
      <c r="H1821" s="28"/>
      <c r="I1821" s="28" t="s">
        <v>1719</v>
      </c>
      <c r="J1821" s="27" t="s">
        <v>69</v>
      </c>
      <c r="K1821" s="29">
        <v>2013131500</v>
      </c>
      <c r="L1821" s="30"/>
      <c r="M1821" s="28"/>
      <c r="N1821" s="28"/>
      <c r="O1821" s="29"/>
      <c r="P1821" s="31"/>
      <c r="Q1821" s="28"/>
      <c r="R1821" s="28"/>
      <c r="S1821" s="28"/>
      <c r="T1821" s="28"/>
      <c r="U1821" s="29"/>
      <c r="V1821" s="32"/>
      <c r="W1821" s="33"/>
    </row>
    <row r="1822" spans="2:23" x14ac:dyDescent="0.25">
      <c r="B1822" s="25"/>
      <c r="C1822" s="80">
        <v>1124040316</v>
      </c>
      <c r="D1822" s="83" t="s">
        <v>4660</v>
      </c>
      <c r="E1822" s="82">
        <v>4</v>
      </c>
      <c r="F1822" s="28"/>
      <c r="G1822" s="28"/>
      <c r="H1822" s="28"/>
      <c r="I1822" s="28" t="s">
        <v>1704</v>
      </c>
      <c r="J1822" s="27" t="s">
        <v>69</v>
      </c>
      <c r="K1822" s="29">
        <v>2019861881</v>
      </c>
      <c r="L1822" s="30"/>
      <c r="M1822" s="28"/>
      <c r="N1822" s="28"/>
      <c r="O1822" s="29"/>
      <c r="P1822" s="31"/>
      <c r="Q1822" s="28"/>
      <c r="R1822" s="28"/>
      <c r="S1822" s="28"/>
      <c r="T1822" s="28"/>
      <c r="U1822" s="29"/>
      <c r="V1822" s="32"/>
      <c r="W1822" s="33"/>
    </row>
    <row r="1823" spans="2:23" x14ac:dyDescent="0.25">
      <c r="B1823" s="25"/>
      <c r="C1823" s="80">
        <v>1518037340</v>
      </c>
      <c r="D1823" s="83" t="s">
        <v>4661</v>
      </c>
      <c r="E1823" s="82">
        <v>4</v>
      </c>
      <c r="F1823" s="28"/>
      <c r="G1823" s="28"/>
      <c r="H1823" s="28"/>
      <c r="I1823" s="28" t="s">
        <v>1888</v>
      </c>
      <c r="J1823" s="27" t="s">
        <v>69</v>
      </c>
      <c r="K1823" s="29">
        <v>2012246800</v>
      </c>
      <c r="L1823" s="30"/>
      <c r="M1823" s="28"/>
      <c r="N1823" s="28"/>
      <c r="O1823" s="29"/>
      <c r="P1823" s="31"/>
      <c r="Q1823" s="28"/>
      <c r="R1823" s="28"/>
      <c r="S1823" s="28"/>
      <c r="T1823" s="28"/>
      <c r="U1823" s="29"/>
      <c r="V1823" s="32"/>
      <c r="W1823" s="33"/>
    </row>
    <row r="1824" spans="2:23" x14ac:dyDescent="0.25">
      <c r="B1824" s="25"/>
      <c r="C1824" s="80">
        <v>1609934298</v>
      </c>
      <c r="D1824" s="83" t="s">
        <v>4662</v>
      </c>
      <c r="E1824" s="82">
        <v>4</v>
      </c>
      <c r="F1824" s="28"/>
      <c r="G1824" s="28"/>
      <c r="H1824" s="28"/>
      <c r="I1824" s="28" t="s">
        <v>1707</v>
      </c>
      <c r="J1824" s="27" t="s">
        <v>69</v>
      </c>
      <c r="K1824" s="29">
        <v>7323215100</v>
      </c>
      <c r="L1824" s="30"/>
      <c r="M1824" s="28"/>
      <c r="N1824" s="28"/>
      <c r="O1824" s="29"/>
      <c r="P1824" s="31"/>
      <c r="Q1824" s="28"/>
      <c r="R1824" s="28"/>
      <c r="S1824" s="28"/>
      <c r="T1824" s="28"/>
      <c r="U1824" s="29"/>
      <c r="V1824" s="32"/>
      <c r="W1824" s="33"/>
    </row>
    <row r="1825" spans="2:23" x14ac:dyDescent="0.25">
      <c r="B1825" s="25"/>
      <c r="C1825" s="80">
        <v>1306890165</v>
      </c>
      <c r="D1825" s="83" t="s">
        <v>4663</v>
      </c>
      <c r="E1825" s="82">
        <v>4</v>
      </c>
      <c r="F1825" s="28"/>
      <c r="G1825" s="28"/>
      <c r="H1825" s="28"/>
      <c r="I1825" s="28" t="s">
        <v>1704</v>
      </c>
      <c r="J1825" s="27" t="s">
        <v>4664</v>
      </c>
      <c r="K1825" s="29">
        <v>2015697044</v>
      </c>
      <c r="L1825" s="30"/>
      <c r="M1825" s="28"/>
      <c r="N1825" s="28"/>
      <c r="O1825" s="29"/>
      <c r="P1825" s="31"/>
      <c r="Q1825" s="28"/>
      <c r="R1825" s="28"/>
      <c r="S1825" s="28"/>
      <c r="T1825" s="28"/>
      <c r="U1825" s="29"/>
      <c r="V1825" s="32"/>
      <c r="W1825" s="33"/>
    </row>
    <row r="1826" spans="2:23" x14ac:dyDescent="0.25">
      <c r="B1826" s="25"/>
      <c r="C1826" s="80">
        <v>1376583492</v>
      </c>
      <c r="D1826" s="83" t="s">
        <v>4665</v>
      </c>
      <c r="E1826" s="82">
        <v>3</v>
      </c>
      <c r="F1826" s="28"/>
      <c r="G1826" s="28"/>
      <c r="H1826" s="28"/>
      <c r="I1826" s="28" t="s">
        <v>1737</v>
      </c>
      <c r="J1826" s="27" t="s">
        <v>4666</v>
      </c>
      <c r="K1826" s="29">
        <v>2123058941</v>
      </c>
      <c r="L1826" s="30"/>
      <c r="M1826" s="28"/>
      <c r="N1826" s="28"/>
      <c r="O1826" s="29"/>
      <c r="P1826" s="31"/>
      <c r="Q1826" s="28"/>
      <c r="R1826" s="28"/>
      <c r="S1826" s="28"/>
      <c r="T1826" s="28"/>
      <c r="U1826" s="29"/>
      <c r="V1826" s="32"/>
      <c r="W1826" s="33"/>
    </row>
    <row r="1827" spans="2:23" x14ac:dyDescent="0.25">
      <c r="B1827" s="25"/>
      <c r="C1827" s="80">
        <v>1679585236</v>
      </c>
      <c r="D1827" s="83" t="s">
        <v>4667</v>
      </c>
      <c r="E1827" s="82">
        <v>3</v>
      </c>
      <c r="F1827" s="28"/>
      <c r="G1827" s="28"/>
      <c r="H1827" s="28"/>
      <c r="I1827" s="28" t="s">
        <v>1704</v>
      </c>
      <c r="J1827" s="27" t="s">
        <v>69</v>
      </c>
      <c r="K1827" s="29">
        <v>2014897772</v>
      </c>
      <c r="L1827" s="30"/>
      <c r="M1827" s="28"/>
      <c r="N1827" s="28"/>
      <c r="O1827" s="29"/>
      <c r="P1827" s="31"/>
      <c r="Q1827" s="28"/>
      <c r="R1827" s="28"/>
      <c r="S1827" s="28"/>
      <c r="T1827" s="28"/>
      <c r="U1827" s="29"/>
      <c r="V1827" s="32"/>
      <c r="W1827" s="33"/>
    </row>
    <row r="1828" spans="2:23" x14ac:dyDescent="0.25">
      <c r="B1828" s="25"/>
      <c r="C1828" s="80">
        <v>1043393317</v>
      </c>
      <c r="D1828" s="83" t="s">
        <v>4668</v>
      </c>
      <c r="E1828" s="82">
        <v>3</v>
      </c>
      <c r="F1828" s="28"/>
      <c r="G1828" s="28"/>
      <c r="H1828" s="28"/>
      <c r="I1828" s="28" t="s">
        <v>1704</v>
      </c>
      <c r="J1828" s="27" t="s">
        <v>69</v>
      </c>
      <c r="K1828" s="29">
        <v>7325960155</v>
      </c>
      <c r="L1828" s="30"/>
      <c r="M1828" s="28"/>
      <c r="N1828" s="28"/>
      <c r="O1828" s="29"/>
      <c r="P1828" s="31"/>
      <c r="Q1828" s="28"/>
      <c r="R1828" s="28"/>
      <c r="S1828" s="28"/>
      <c r="T1828" s="28"/>
      <c r="U1828" s="29"/>
      <c r="V1828" s="32"/>
      <c r="W1828" s="33"/>
    </row>
    <row r="1829" spans="2:23" x14ac:dyDescent="0.25">
      <c r="B1829" s="25"/>
      <c r="C1829" s="80">
        <v>1063489243</v>
      </c>
      <c r="D1829" s="83" t="s">
        <v>4669</v>
      </c>
      <c r="E1829" s="82">
        <v>8</v>
      </c>
      <c r="F1829" s="28"/>
      <c r="G1829" s="28"/>
      <c r="H1829" s="28"/>
      <c r="I1829" s="28" t="s">
        <v>1734</v>
      </c>
      <c r="J1829" s="27" t="s">
        <v>4670</v>
      </c>
      <c r="K1829" s="29">
        <v>5519962608</v>
      </c>
      <c r="L1829" s="30"/>
      <c r="M1829" s="28"/>
      <c r="N1829" s="28"/>
      <c r="O1829" s="29"/>
      <c r="P1829" s="31"/>
      <c r="Q1829" s="28"/>
      <c r="R1829" s="28"/>
      <c r="S1829" s="28"/>
      <c r="T1829" s="28"/>
      <c r="U1829" s="29"/>
      <c r="V1829" s="32"/>
      <c r="W1829" s="33"/>
    </row>
    <row r="1830" spans="2:23" x14ac:dyDescent="0.25">
      <c r="B1830" s="25"/>
      <c r="C1830" s="80">
        <v>1861467250</v>
      </c>
      <c r="D1830" s="83" t="s">
        <v>4671</v>
      </c>
      <c r="E1830" s="82">
        <v>3</v>
      </c>
      <c r="F1830" s="28"/>
      <c r="G1830" s="28"/>
      <c r="H1830" s="28"/>
      <c r="I1830" s="28" t="s">
        <v>1704</v>
      </c>
      <c r="J1830" s="27" t="s">
        <v>4672</v>
      </c>
      <c r="K1830" s="29">
        <v>7189480221</v>
      </c>
      <c r="L1830" s="30"/>
      <c r="M1830" s="28"/>
      <c r="N1830" s="28"/>
      <c r="O1830" s="29"/>
      <c r="P1830" s="31"/>
      <c r="Q1830" s="28"/>
      <c r="R1830" s="28"/>
      <c r="S1830" s="28"/>
      <c r="T1830" s="28"/>
      <c r="U1830" s="29"/>
      <c r="V1830" s="32"/>
      <c r="W1830" s="33"/>
    </row>
    <row r="1831" spans="2:23" x14ac:dyDescent="0.25">
      <c r="B1831" s="25"/>
      <c r="C1831" s="80">
        <v>1093763039</v>
      </c>
      <c r="D1831" s="83" t="s">
        <v>4673</v>
      </c>
      <c r="E1831" s="82">
        <v>5</v>
      </c>
      <c r="F1831" s="28"/>
      <c r="G1831" s="28"/>
      <c r="H1831" s="28"/>
      <c r="I1831" s="28" t="s">
        <v>1704</v>
      </c>
      <c r="J1831" s="27" t="s">
        <v>4674</v>
      </c>
      <c r="K1831" s="29">
        <v>9737824871</v>
      </c>
      <c r="L1831" s="30"/>
      <c r="M1831" s="28"/>
      <c r="N1831" s="28"/>
      <c r="O1831" s="29"/>
      <c r="P1831" s="31"/>
      <c r="Q1831" s="28"/>
      <c r="R1831" s="28"/>
      <c r="S1831" s="28"/>
      <c r="T1831" s="28"/>
      <c r="U1831" s="29"/>
      <c r="V1831" s="32"/>
      <c r="W1831" s="33"/>
    </row>
    <row r="1832" spans="2:23" x14ac:dyDescent="0.25">
      <c r="B1832" s="25"/>
      <c r="C1832" s="80">
        <v>1396735874</v>
      </c>
      <c r="D1832" s="83" t="s">
        <v>4675</v>
      </c>
      <c r="E1832" s="82">
        <v>4</v>
      </c>
      <c r="F1832" s="28"/>
      <c r="G1832" s="28"/>
      <c r="H1832" s="28"/>
      <c r="I1832" s="28" t="s">
        <v>1704</v>
      </c>
      <c r="J1832" s="27" t="s">
        <v>4676</v>
      </c>
      <c r="K1832" s="29">
        <v>7189809898</v>
      </c>
      <c r="L1832" s="30"/>
      <c r="M1832" s="28"/>
      <c r="N1832" s="28"/>
      <c r="O1832" s="29"/>
      <c r="P1832" s="31"/>
      <c r="Q1832" s="28"/>
      <c r="R1832" s="28"/>
      <c r="S1832" s="28"/>
      <c r="T1832" s="28"/>
      <c r="U1832" s="29"/>
      <c r="V1832" s="32"/>
      <c r="W1832" s="33"/>
    </row>
    <row r="1833" spans="2:23" x14ac:dyDescent="0.25">
      <c r="B1833" s="25"/>
      <c r="C1833" s="80">
        <v>1750320040</v>
      </c>
      <c r="D1833" s="83" t="s">
        <v>4677</v>
      </c>
      <c r="E1833" s="82">
        <v>4</v>
      </c>
      <c r="F1833" s="28"/>
      <c r="G1833" s="28"/>
      <c r="H1833" s="28"/>
      <c r="I1833" s="28" t="s">
        <v>1734</v>
      </c>
      <c r="J1833" s="27" t="s">
        <v>4678</v>
      </c>
      <c r="K1833" s="29">
        <v>7324227517</v>
      </c>
      <c r="L1833" s="30"/>
      <c r="M1833" s="28"/>
      <c r="N1833" s="28"/>
      <c r="O1833" s="29"/>
      <c r="P1833" s="31"/>
      <c r="Q1833" s="28"/>
      <c r="R1833" s="28"/>
      <c r="S1833" s="28"/>
      <c r="T1833" s="28"/>
      <c r="U1833" s="29"/>
      <c r="V1833" s="32"/>
      <c r="W1833" s="33"/>
    </row>
    <row r="1834" spans="2:23" x14ac:dyDescent="0.25">
      <c r="B1834" s="25"/>
      <c r="C1834" s="80">
        <v>1063409191</v>
      </c>
      <c r="D1834" s="83" t="s">
        <v>4679</v>
      </c>
      <c r="E1834" s="82">
        <v>6</v>
      </c>
      <c r="F1834" s="28"/>
      <c r="G1834" s="28"/>
      <c r="H1834" s="28"/>
      <c r="I1834" s="28" t="s">
        <v>1704</v>
      </c>
      <c r="J1834" s="27" t="s">
        <v>4680</v>
      </c>
      <c r="K1834" s="29">
        <v>2018662400</v>
      </c>
      <c r="L1834" s="30"/>
      <c r="M1834" s="28"/>
      <c r="N1834" s="28"/>
      <c r="O1834" s="29"/>
      <c r="P1834" s="31"/>
      <c r="Q1834" s="28"/>
      <c r="R1834" s="28"/>
      <c r="S1834" s="28"/>
      <c r="T1834" s="28"/>
      <c r="U1834" s="29"/>
      <c r="V1834" s="32"/>
      <c r="W1834" s="33"/>
    </row>
    <row r="1835" spans="2:23" x14ac:dyDescent="0.25">
      <c r="B1835" s="25"/>
      <c r="C1835" s="80">
        <v>1043287857</v>
      </c>
      <c r="D1835" s="83" t="s">
        <v>4681</v>
      </c>
      <c r="E1835" s="82">
        <v>5</v>
      </c>
      <c r="F1835" s="28"/>
      <c r="G1835" s="28"/>
      <c r="H1835" s="28"/>
      <c r="I1835" s="28" t="s">
        <v>1704</v>
      </c>
      <c r="J1835" s="27" t="s">
        <v>4682</v>
      </c>
      <c r="K1835" s="29">
        <v>7184481122</v>
      </c>
      <c r="L1835" s="30"/>
      <c r="M1835" s="28"/>
      <c r="N1835" s="28"/>
      <c r="O1835" s="29"/>
      <c r="P1835" s="31"/>
      <c r="Q1835" s="28"/>
      <c r="R1835" s="28"/>
      <c r="S1835" s="28"/>
      <c r="T1835" s="28"/>
      <c r="U1835" s="29"/>
      <c r="V1835" s="32"/>
      <c r="W1835" s="33"/>
    </row>
    <row r="1836" spans="2:23" x14ac:dyDescent="0.25">
      <c r="B1836" s="25"/>
      <c r="C1836" s="80">
        <v>1023084928</v>
      </c>
      <c r="D1836" s="83" t="s">
        <v>4683</v>
      </c>
      <c r="E1836" s="82">
        <v>7</v>
      </c>
      <c r="F1836" s="28"/>
      <c r="G1836" s="28"/>
      <c r="H1836" s="28"/>
      <c r="I1836" s="28" t="s">
        <v>1734</v>
      </c>
      <c r="J1836" s="27" t="s">
        <v>4684</v>
      </c>
      <c r="K1836" s="29">
        <v>9087252522</v>
      </c>
      <c r="L1836" s="30"/>
      <c r="M1836" s="28"/>
      <c r="N1836" s="28"/>
      <c r="O1836" s="29"/>
      <c r="P1836" s="31"/>
      <c r="Q1836" s="28"/>
      <c r="R1836" s="28"/>
      <c r="S1836" s="28"/>
      <c r="T1836" s="28"/>
      <c r="U1836" s="29"/>
      <c r="V1836" s="32"/>
      <c r="W1836" s="33"/>
    </row>
    <row r="1837" spans="2:23" x14ac:dyDescent="0.25">
      <c r="B1837" s="25"/>
      <c r="C1837" s="80">
        <v>1790779833</v>
      </c>
      <c r="D1837" s="83" t="s">
        <v>4685</v>
      </c>
      <c r="E1837" s="82">
        <v>3</v>
      </c>
      <c r="F1837" s="28"/>
      <c r="G1837" s="28"/>
      <c r="H1837" s="28"/>
      <c r="I1837" s="28" t="s">
        <v>1734</v>
      </c>
      <c r="J1837" s="27" t="s">
        <v>4686</v>
      </c>
      <c r="K1837" s="29">
        <v>2016538336</v>
      </c>
      <c r="L1837" s="30"/>
      <c r="M1837" s="28"/>
      <c r="N1837" s="28"/>
      <c r="O1837" s="29"/>
      <c r="P1837" s="31"/>
      <c r="Q1837" s="28"/>
      <c r="R1837" s="28"/>
      <c r="S1837" s="28"/>
      <c r="T1837" s="28"/>
      <c r="U1837" s="29"/>
      <c r="V1837" s="32"/>
      <c r="W1837" s="33"/>
    </row>
    <row r="1838" spans="2:23" x14ac:dyDescent="0.25">
      <c r="B1838" s="25"/>
      <c r="C1838" s="80">
        <v>1235152554</v>
      </c>
      <c r="D1838" s="83" t="s">
        <v>4687</v>
      </c>
      <c r="E1838" s="82">
        <v>5</v>
      </c>
      <c r="F1838" s="28"/>
      <c r="G1838" s="28"/>
      <c r="H1838" s="28"/>
      <c r="I1838" s="28" t="s">
        <v>1719</v>
      </c>
      <c r="J1838" s="27" t="s">
        <v>4688</v>
      </c>
      <c r="K1838" s="29">
        <v>2015416800</v>
      </c>
      <c r="L1838" s="30"/>
      <c r="M1838" s="28"/>
      <c r="N1838" s="28"/>
      <c r="O1838" s="29"/>
      <c r="P1838" s="31"/>
      <c r="Q1838" s="28"/>
      <c r="R1838" s="28"/>
      <c r="S1838" s="28"/>
      <c r="T1838" s="28"/>
      <c r="U1838" s="29"/>
      <c r="V1838" s="32"/>
      <c r="W1838" s="33"/>
    </row>
    <row r="1839" spans="2:23" x14ac:dyDescent="0.25">
      <c r="B1839" s="25"/>
      <c r="C1839" s="80">
        <v>1184622151</v>
      </c>
      <c r="D1839" s="83" t="s">
        <v>4689</v>
      </c>
      <c r="E1839" s="82">
        <v>5</v>
      </c>
      <c r="F1839" s="28"/>
      <c r="G1839" s="28"/>
      <c r="H1839" s="28"/>
      <c r="I1839" s="28" t="s">
        <v>1704</v>
      </c>
      <c r="J1839" s="27" t="s">
        <v>69</v>
      </c>
      <c r="K1839" s="29">
        <v>7326619225</v>
      </c>
      <c r="L1839" s="30"/>
      <c r="M1839" s="28"/>
      <c r="N1839" s="28"/>
      <c r="O1839" s="29"/>
      <c r="P1839" s="31"/>
      <c r="Q1839" s="28"/>
      <c r="R1839" s="28"/>
      <c r="S1839" s="28"/>
      <c r="T1839" s="28"/>
      <c r="U1839" s="29"/>
      <c r="V1839" s="32"/>
      <c r="W1839" s="33"/>
    </row>
    <row r="1840" spans="2:23" x14ac:dyDescent="0.25">
      <c r="B1840" s="25"/>
      <c r="C1840" s="80">
        <v>1851409650</v>
      </c>
      <c r="D1840" s="83" t="s">
        <v>4690</v>
      </c>
      <c r="E1840" s="82">
        <v>9</v>
      </c>
      <c r="F1840" s="28"/>
      <c r="G1840" s="28"/>
      <c r="H1840" s="28"/>
      <c r="I1840" s="28" t="s">
        <v>1704</v>
      </c>
      <c r="J1840" s="27" t="s">
        <v>4691</v>
      </c>
      <c r="K1840" s="29">
        <v>7326329777</v>
      </c>
      <c r="L1840" s="30"/>
      <c r="M1840" s="28"/>
      <c r="N1840" s="28"/>
      <c r="O1840" s="29"/>
      <c r="P1840" s="31"/>
      <c r="Q1840" s="28"/>
      <c r="R1840" s="28"/>
      <c r="S1840" s="28"/>
      <c r="T1840" s="28"/>
      <c r="U1840" s="29"/>
      <c r="V1840" s="32"/>
      <c r="W1840" s="33"/>
    </row>
    <row r="1841" spans="2:23" x14ac:dyDescent="0.25">
      <c r="B1841" s="25"/>
      <c r="C1841" s="80">
        <v>1952383275</v>
      </c>
      <c r="D1841" s="83" t="s">
        <v>4692</v>
      </c>
      <c r="E1841" s="82">
        <v>4</v>
      </c>
      <c r="F1841" s="28"/>
      <c r="G1841" s="28"/>
      <c r="H1841" s="28"/>
      <c r="I1841" s="28" t="s">
        <v>1719</v>
      </c>
      <c r="J1841" s="27" t="s">
        <v>69</v>
      </c>
      <c r="K1841" s="29">
        <v>9734020070</v>
      </c>
      <c r="L1841" s="30"/>
      <c r="M1841" s="28"/>
      <c r="N1841" s="28"/>
      <c r="O1841" s="29"/>
      <c r="P1841" s="31"/>
      <c r="Q1841" s="28"/>
      <c r="R1841" s="28"/>
      <c r="S1841" s="28"/>
      <c r="T1841" s="28"/>
      <c r="U1841" s="29"/>
      <c r="V1841" s="32"/>
      <c r="W1841" s="33"/>
    </row>
    <row r="1842" spans="2:23" x14ac:dyDescent="0.25">
      <c r="B1842" s="25"/>
      <c r="C1842" s="80">
        <v>1407935356</v>
      </c>
      <c r="D1842" s="83" t="s">
        <v>4693</v>
      </c>
      <c r="E1842" s="82">
        <v>4</v>
      </c>
      <c r="F1842" s="28"/>
      <c r="G1842" s="28"/>
      <c r="H1842" s="28"/>
      <c r="I1842" s="28" t="s">
        <v>1719</v>
      </c>
      <c r="J1842" s="27" t="s">
        <v>69</v>
      </c>
      <c r="K1842" s="29">
        <v>7329069882</v>
      </c>
      <c r="L1842" s="30"/>
      <c r="M1842" s="28"/>
      <c r="N1842" s="28"/>
      <c r="O1842" s="29"/>
      <c r="P1842" s="31"/>
      <c r="Q1842" s="28"/>
      <c r="R1842" s="28"/>
      <c r="S1842" s="28"/>
      <c r="T1842" s="28"/>
      <c r="U1842" s="29"/>
      <c r="V1842" s="32"/>
      <c r="W1842" s="33"/>
    </row>
    <row r="1843" spans="2:23" x14ac:dyDescent="0.25">
      <c r="B1843" s="25"/>
      <c r="C1843" s="80">
        <v>1780762179</v>
      </c>
      <c r="D1843" s="83" t="s">
        <v>4694</v>
      </c>
      <c r="E1843" s="82">
        <v>8</v>
      </c>
      <c r="F1843" s="28"/>
      <c r="G1843" s="28"/>
      <c r="H1843" s="28"/>
      <c r="I1843" s="28" t="s">
        <v>1719</v>
      </c>
      <c r="J1843" s="27" t="s">
        <v>69</v>
      </c>
      <c r="K1843" s="29">
        <v>7329069882</v>
      </c>
      <c r="L1843" s="30"/>
      <c r="M1843" s="28"/>
      <c r="N1843" s="28"/>
      <c r="O1843" s="29"/>
      <c r="P1843" s="31"/>
      <c r="Q1843" s="28"/>
      <c r="R1843" s="28"/>
      <c r="S1843" s="28"/>
      <c r="T1843" s="28"/>
      <c r="U1843" s="29"/>
      <c r="V1843" s="32"/>
      <c r="W1843" s="33"/>
    </row>
    <row r="1844" spans="2:23" x14ac:dyDescent="0.25">
      <c r="B1844" s="25"/>
      <c r="C1844" s="80">
        <v>1942257290</v>
      </c>
      <c r="D1844" s="83" t="s">
        <v>4695</v>
      </c>
      <c r="E1844" s="82">
        <v>7</v>
      </c>
      <c r="F1844" s="28"/>
      <c r="G1844" s="28"/>
      <c r="H1844" s="28"/>
      <c r="I1844" s="28" t="s">
        <v>1719</v>
      </c>
      <c r="J1844" s="27" t="s">
        <v>69</v>
      </c>
      <c r="K1844" s="29">
        <v>7329068662</v>
      </c>
      <c r="L1844" s="30"/>
      <c r="M1844" s="28"/>
      <c r="N1844" s="28"/>
      <c r="O1844" s="29"/>
      <c r="P1844" s="31"/>
      <c r="Q1844" s="28"/>
      <c r="R1844" s="28"/>
      <c r="S1844" s="28"/>
      <c r="T1844" s="28"/>
      <c r="U1844" s="29"/>
      <c r="V1844" s="32"/>
      <c r="W1844" s="33"/>
    </row>
    <row r="1845" spans="2:23" x14ac:dyDescent="0.25">
      <c r="B1845" s="25"/>
      <c r="C1845" s="80">
        <v>1538105895</v>
      </c>
      <c r="D1845" s="83" t="s">
        <v>4696</v>
      </c>
      <c r="E1845" s="82">
        <v>7</v>
      </c>
      <c r="F1845" s="28"/>
      <c r="G1845" s="28"/>
      <c r="H1845" s="28"/>
      <c r="I1845" s="28" t="s">
        <v>1719</v>
      </c>
      <c r="J1845" s="27" t="s">
        <v>69</v>
      </c>
      <c r="K1845" s="29">
        <v>7326328881</v>
      </c>
      <c r="L1845" s="30"/>
      <c r="M1845" s="28"/>
      <c r="N1845" s="28"/>
      <c r="O1845" s="29"/>
      <c r="P1845" s="31"/>
      <c r="Q1845" s="28"/>
      <c r="R1845" s="28"/>
      <c r="S1845" s="28"/>
      <c r="T1845" s="28"/>
      <c r="U1845" s="29"/>
      <c r="V1845" s="32"/>
      <c r="W1845" s="33"/>
    </row>
    <row r="1846" spans="2:23" x14ac:dyDescent="0.25">
      <c r="B1846" s="25"/>
      <c r="C1846" s="80">
        <v>1902877327</v>
      </c>
      <c r="D1846" s="83" t="s">
        <v>4697</v>
      </c>
      <c r="E1846" s="82">
        <v>3</v>
      </c>
      <c r="F1846" s="28"/>
      <c r="G1846" s="28"/>
      <c r="H1846" s="28"/>
      <c r="I1846" s="28" t="s">
        <v>1704</v>
      </c>
      <c r="J1846" s="27" t="s">
        <v>69</v>
      </c>
      <c r="K1846" s="29">
        <v>7327449090</v>
      </c>
      <c r="L1846" s="30"/>
      <c r="M1846" s="28"/>
      <c r="N1846" s="28"/>
      <c r="O1846" s="29"/>
      <c r="P1846" s="31"/>
      <c r="Q1846" s="28"/>
      <c r="R1846" s="28"/>
      <c r="S1846" s="28"/>
      <c r="T1846" s="28"/>
      <c r="U1846" s="29"/>
      <c r="V1846" s="32"/>
      <c r="W1846" s="33"/>
    </row>
    <row r="1847" spans="2:23" x14ac:dyDescent="0.25">
      <c r="B1847" s="25"/>
      <c r="C1847" s="80">
        <v>1386688083</v>
      </c>
      <c r="D1847" s="83" t="s">
        <v>4698</v>
      </c>
      <c r="E1847" s="82">
        <v>5</v>
      </c>
      <c r="F1847" s="28"/>
      <c r="G1847" s="28"/>
      <c r="H1847" s="28"/>
      <c r="I1847" s="28" t="s">
        <v>1719</v>
      </c>
      <c r="J1847" s="27" t="s">
        <v>69</v>
      </c>
      <c r="K1847" s="29">
        <v>9733359210</v>
      </c>
      <c r="L1847" s="30"/>
      <c r="M1847" s="28"/>
      <c r="N1847" s="28"/>
      <c r="O1847" s="29"/>
      <c r="P1847" s="31"/>
      <c r="Q1847" s="28"/>
      <c r="R1847" s="28"/>
      <c r="S1847" s="28"/>
      <c r="T1847" s="28"/>
      <c r="U1847" s="29"/>
      <c r="V1847" s="32"/>
      <c r="W1847" s="33"/>
    </row>
    <row r="1848" spans="2:23" x14ac:dyDescent="0.25">
      <c r="B1848" s="25"/>
      <c r="C1848" s="80">
        <v>1548265754</v>
      </c>
      <c r="D1848" s="83" t="s">
        <v>4699</v>
      </c>
      <c r="E1848" s="82">
        <v>-99</v>
      </c>
      <c r="F1848" s="28"/>
      <c r="G1848" s="28"/>
      <c r="H1848" s="28"/>
      <c r="I1848" s="28" t="s">
        <v>1704</v>
      </c>
      <c r="J1848" s="27" t="s">
        <v>69</v>
      </c>
      <c r="K1848" s="29">
        <v>7322644253</v>
      </c>
      <c r="L1848" s="30"/>
      <c r="M1848" s="28"/>
      <c r="N1848" s="28"/>
      <c r="O1848" s="29"/>
      <c r="P1848" s="31"/>
      <c r="Q1848" s="28"/>
      <c r="R1848" s="28"/>
      <c r="S1848" s="28"/>
      <c r="T1848" s="28"/>
      <c r="U1848" s="29"/>
      <c r="V1848" s="32"/>
      <c r="W1848" s="33"/>
    </row>
    <row r="1849" spans="2:23" x14ac:dyDescent="0.25">
      <c r="B1849" s="25"/>
      <c r="C1849" s="80">
        <v>1932131075</v>
      </c>
      <c r="D1849" s="83" t="s">
        <v>4700</v>
      </c>
      <c r="E1849" s="82">
        <v>6</v>
      </c>
      <c r="F1849" s="28"/>
      <c r="G1849" s="28"/>
      <c r="H1849" s="28"/>
      <c r="I1849" s="28" t="s">
        <v>1704</v>
      </c>
      <c r="J1849" s="27" t="s">
        <v>4701</v>
      </c>
      <c r="K1849" s="29">
        <v>9739722343</v>
      </c>
      <c r="L1849" s="30"/>
      <c r="M1849" s="28"/>
      <c r="N1849" s="28"/>
      <c r="O1849" s="29"/>
      <c r="P1849" s="31"/>
      <c r="Q1849" s="28"/>
      <c r="R1849" s="28"/>
      <c r="S1849" s="28"/>
      <c r="T1849" s="28"/>
      <c r="U1849" s="29"/>
      <c r="V1849" s="32"/>
      <c r="W1849" s="33"/>
    </row>
    <row r="1850" spans="2:23" x14ac:dyDescent="0.25">
      <c r="B1850" s="25"/>
      <c r="C1850" s="80">
        <v>1356327183</v>
      </c>
      <c r="D1850" s="83" t="s">
        <v>4702</v>
      </c>
      <c r="E1850" s="82">
        <v>3</v>
      </c>
      <c r="F1850" s="28"/>
      <c r="G1850" s="28"/>
      <c r="H1850" s="28"/>
      <c r="I1850" s="28" t="s">
        <v>1704</v>
      </c>
      <c r="J1850" s="27" t="s">
        <v>69</v>
      </c>
      <c r="K1850" s="29">
        <v>9085467678</v>
      </c>
      <c r="L1850" s="30"/>
      <c r="M1850" s="28"/>
      <c r="N1850" s="28"/>
      <c r="O1850" s="29"/>
      <c r="P1850" s="31"/>
      <c r="Q1850" s="28"/>
      <c r="R1850" s="28"/>
      <c r="S1850" s="28"/>
      <c r="T1850" s="28"/>
      <c r="U1850" s="29"/>
      <c r="V1850" s="32"/>
      <c r="W1850" s="33"/>
    </row>
    <row r="1851" spans="2:23" x14ac:dyDescent="0.25">
      <c r="B1851" s="25"/>
      <c r="C1851" s="80">
        <v>1467410381</v>
      </c>
      <c r="D1851" s="83" t="s">
        <v>4703</v>
      </c>
      <c r="E1851" s="82">
        <v>4</v>
      </c>
      <c r="F1851" s="28"/>
      <c r="G1851" s="28"/>
      <c r="H1851" s="28"/>
      <c r="I1851" s="28" t="s">
        <v>1704</v>
      </c>
      <c r="J1851" s="27" t="s">
        <v>69</v>
      </c>
      <c r="K1851" s="29">
        <v>9737361112</v>
      </c>
      <c r="L1851" s="30"/>
      <c r="M1851" s="28"/>
      <c r="N1851" s="28"/>
      <c r="O1851" s="29"/>
      <c r="P1851" s="31"/>
      <c r="Q1851" s="28"/>
      <c r="R1851" s="28"/>
      <c r="S1851" s="28"/>
      <c r="T1851" s="28"/>
      <c r="U1851" s="29"/>
      <c r="V1851" s="32"/>
      <c r="W1851" s="33"/>
    </row>
    <row r="1852" spans="2:23" x14ac:dyDescent="0.25">
      <c r="B1852" s="25"/>
      <c r="C1852" s="80">
        <v>1104887710</v>
      </c>
      <c r="D1852" s="83" t="s">
        <v>4704</v>
      </c>
      <c r="E1852" s="82">
        <v>3</v>
      </c>
      <c r="F1852" s="28"/>
      <c r="G1852" s="28"/>
      <c r="H1852" s="28"/>
      <c r="I1852" s="28" t="s">
        <v>1704</v>
      </c>
      <c r="J1852" s="27" t="s">
        <v>69</v>
      </c>
      <c r="K1852" s="29">
        <v>9089641144</v>
      </c>
      <c r="L1852" s="30"/>
      <c r="M1852" s="28"/>
      <c r="N1852" s="28"/>
      <c r="O1852" s="29"/>
      <c r="P1852" s="31"/>
      <c r="Q1852" s="28"/>
      <c r="R1852" s="28"/>
      <c r="S1852" s="28"/>
      <c r="T1852" s="28"/>
      <c r="U1852" s="29"/>
      <c r="V1852" s="32"/>
      <c r="W1852" s="33"/>
    </row>
    <row r="1853" spans="2:23" x14ac:dyDescent="0.25">
      <c r="B1853" s="25"/>
      <c r="C1853" s="80">
        <v>1295712446</v>
      </c>
      <c r="D1853" s="83" t="s">
        <v>4705</v>
      </c>
      <c r="E1853" s="82">
        <v>5</v>
      </c>
      <c r="F1853" s="28"/>
      <c r="G1853" s="28"/>
      <c r="H1853" s="28"/>
      <c r="I1853" s="28" t="s">
        <v>1704</v>
      </c>
      <c r="J1853" s="27" t="s">
        <v>4706</v>
      </c>
      <c r="K1853" s="29">
        <v>9737986900</v>
      </c>
      <c r="L1853" s="30"/>
      <c r="M1853" s="28"/>
      <c r="N1853" s="28"/>
      <c r="O1853" s="29"/>
      <c r="P1853" s="31"/>
      <c r="Q1853" s="28"/>
      <c r="R1853" s="28"/>
      <c r="S1853" s="28"/>
      <c r="T1853" s="28"/>
      <c r="U1853" s="29"/>
      <c r="V1853" s="32"/>
      <c r="W1853" s="33"/>
    </row>
    <row r="1854" spans="2:23" x14ac:dyDescent="0.25">
      <c r="B1854" s="25"/>
      <c r="C1854" s="80">
        <v>1417986167</v>
      </c>
      <c r="D1854" s="83" t="s">
        <v>4707</v>
      </c>
      <c r="E1854" s="82">
        <v>3</v>
      </c>
      <c r="F1854" s="28"/>
      <c r="G1854" s="28"/>
      <c r="H1854" s="28"/>
      <c r="I1854" s="28" t="s">
        <v>1704</v>
      </c>
      <c r="J1854" s="27" t="s">
        <v>69</v>
      </c>
      <c r="K1854" s="29">
        <v>7322003535</v>
      </c>
      <c r="L1854" s="30"/>
      <c r="M1854" s="28"/>
      <c r="N1854" s="28"/>
      <c r="O1854" s="29"/>
      <c r="P1854" s="31"/>
      <c r="Q1854" s="28"/>
      <c r="R1854" s="28"/>
      <c r="S1854" s="28"/>
      <c r="T1854" s="28"/>
      <c r="U1854" s="29"/>
      <c r="V1854" s="32"/>
      <c r="W1854" s="33"/>
    </row>
    <row r="1855" spans="2:23" x14ac:dyDescent="0.25">
      <c r="B1855" s="25"/>
      <c r="C1855" s="80">
        <v>1083671549</v>
      </c>
      <c r="D1855" s="83" t="s">
        <v>4708</v>
      </c>
      <c r="E1855" s="82">
        <v>4</v>
      </c>
      <c r="F1855" s="28"/>
      <c r="G1855" s="28"/>
      <c r="H1855" s="28"/>
      <c r="I1855" s="28" t="s">
        <v>1719</v>
      </c>
      <c r="J1855" s="27" t="s">
        <v>69</v>
      </c>
      <c r="K1855" s="29">
        <v>7326030055</v>
      </c>
      <c r="L1855" s="30"/>
      <c r="M1855" s="28"/>
      <c r="N1855" s="28"/>
      <c r="O1855" s="29"/>
      <c r="P1855" s="31"/>
      <c r="Q1855" s="28"/>
      <c r="R1855" s="28"/>
      <c r="S1855" s="28"/>
      <c r="T1855" s="28"/>
      <c r="U1855" s="29"/>
      <c r="V1855" s="32"/>
      <c r="W1855" s="33"/>
    </row>
    <row r="1856" spans="2:23" x14ac:dyDescent="0.25">
      <c r="B1856" s="25"/>
      <c r="C1856" s="80">
        <v>1750375416</v>
      </c>
      <c r="D1856" s="83" t="s">
        <v>4709</v>
      </c>
      <c r="E1856" s="82">
        <v>3</v>
      </c>
      <c r="F1856" s="28"/>
      <c r="G1856" s="28"/>
      <c r="H1856" s="28"/>
      <c r="I1856" s="28" t="s">
        <v>1704</v>
      </c>
      <c r="J1856" s="27" t="s">
        <v>69</v>
      </c>
      <c r="K1856" s="29">
        <v>7183543320</v>
      </c>
      <c r="L1856" s="30"/>
      <c r="M1856" s="28"/>
      <c r="N1856" s="28"/>
      <c r="O1856" s="29"/>
      <c r="P1856" s="31"/>
      <c r="Q1856" s="28"/>
      <c r="R1856" s="28"/>
      <c r="S1856" s="28"/>
      <c r="T1856" s="28"/>
      <c r="U1856" s="29"/>
      <c r="V1856" s="32"/>
      <c r="W1856" s="33"/>
    </row>
    <row r="1857" spans="2:23" x14ac:dyDescent="0.25">
      <c r="B1857" s="25"/>
      <c r="C1857" s="80">
        <v>1386671071</v>
      </c>
      <c r="D1857" s="83" t="s">
        <v>4710</v>
      </c>
      <c r="E1857" s="82">
        <v>5</v>
      </c>
      <c r="F1857" s="28"/>
      <c r="G1857" s="28"/>
      <c r="H1857" s="28"/>
      <c r="I1857" s="28" t="s">
        <v>1719</v>
      </c>
      <c r="J1857" s="27" t="s">
        <v>69</v>
      </c>
      <c r="K1857" s="29">
        <v>7328881203</v>
      </c>
      <c r="L1857" s="30"/>
      <c r="M1857" s="28"/>
      <c r="N1857" s="28"/>
      <c r="O1857" s="29"/>
      <c r="P1857" s="31"/>
      <c r="Q1857" s="28"/>
      <c r="R1857" s="28"/>
      <c r="S1857" s="28"/>
      <c r="T1857" s="28"/>
      <c r="U1857" s="29"/>
      <c r="V1857" s="32"/>
      <c r="W1857" s="33"/>
    </row>
    <row r="1858" spans="2:23" x14ac:dyDescent="0.25">
      <c r="B1858" s="25"/>
      <c r="C1858" s="80">
        <v>1366411076</v>
      </c>
      <c r="D1858" s="83" t="s">
        <v>4711</v>
      </c>
      <c r="E1858" s="82">
        <v>5</v>
      </c>
      <c r="F1858" s="28"/>
      <c r="G1858" s="28"/>
      <c r="H1858" s="28"/>
      <c r="I1858" s="28" t="s">
        <v>1734</v>
      </c>
      <c r="J1858" s="27" t="s">
        <v>4712</v>
      </c>
      <c r="K1858" s="29">
        <v>9738775644</v>
      </c>
      <c r="L1858" s="30"/>
      <c r="M1858" s="28"/>
      <c r="N1858" s="28"/>
      <c r="O1858" s="29"/>
      <c r="P1858" s="31"/>
      <c r="Q1858" s="28"/>
      <c r="R1858" s="28"/>
      <c r="S1858" s="28"/>
      <c r="T1858" s="28"/>
      <c r="U1858" s="29"/>
      <c r="V1858" s="32"/>
      <c r="W1858" s="33"/>
    </row>
    <row r="1859" spans="2:23" x14ac:dyDescent="0.25">
      <c r="B1859" s="25"/>
      <c r="C1859" s="80">
        <v>1790727444</v>
      </c>
      <c r="D1859" s="83" t="s">
        <v>4713</v>
      </c>
      <c r="E1859" s="82">
        <v>4</v>
      </c>
      <c r="F1859" s="28"/>
      <c r="G1859" s="28"/>
      <c r="H1859" s="28"/>
      <c r="I1859" s="28" t="s">
        <v>1719</v>
      </c>
      <c r="J1859" s="27" t="s">
        <v>69</v>
      </c>
      <c r="K1859" s="29">
        <v>2015670686</v>
      </c>
      <c r="L1859" s="30"/>
      <c r="M1859" s="28"/>
      <c r="N1859" s="28"/>
      <c r="O1859" s="29"/>
      <c r="P1859" s="31"/>
      <c r="Q1859" s="28"/>
      <c r="R1859" s="28"/>
      <c r="S1859" s="28"/>
      <c r="T1859" s="28"/>
      <c r="U1859" s="29"/>
      <c r="V1859" s="32"/>
      <c r="W1859" s="33"/>
    </row>
    <row r="1860" spans="2:23" x14ac:dyDescent="0.25">
      <c r="B1860" s="25"/>
      <c r="C1860" s="80">
        <v>1205813391</v>
      </c>
      <c r="D1860" s="83" t="s">
        <v>4714</v>
      </c>
      <c r="E1860" s="82">
        <v>3</v>
      </c>
      <c r="F1860" s="28"/>
      <c r="G1860" s="28"/>
      <c r="H1860" s="28"/>
      <c r="I1860" s="28" t="s">
        <v>1704</v>
      </c>
      <c r="J1860" s="27" t="s">
        <v>4715</v>
      </c>
      <c r="K1860" s="29">
        <v>2017948900</v>
      </c>
      <c r="L1860" s="30"/>
      <c r="M1860" s="28"/>
      <c r="N1860" s="28"/>
      <c r="O1860" s="29"/>
      <c r="P1860" s="31"/>
      <c r="Q1860" s="28"/>
      <c r="R1860" s="28"/>
      <c r="S1860" s="28"/>
      <c r="T1860" s="28"/>
      <c r="U1860" s="29"/>
      <c r="V1860" s="32"/>
      <c r="W1860" s="33"/>
    </row>
    <row r="1861" spans="2:23" x14ac:dyDescent="0.25">
      <c r="B1861" s="25"/>
      <c r="C1861" s="80">
        <v>1134133481</v>
      </c>
      <c r="D1861" s="83" t="s">
        <v>4716</v>
      </c>
      <c r="E1861" s="82">
        <v>4</v>
      </c>
      <c r="F1861" s="28"/>
      <c r="G1861" s="28"/>
      <c r="H1861" s="28"/>
      <c r="I1861" s="28" t="s">
        <v>1719</v>
      </c>
      <c r="J1861" s="27" t="s">
        <v>69</v>
      </c>
      <c r="K1861" s="29">
        <v>7322974321</v>
      </c>
      <c r="L1861" s="30"/>
      <c r="M1861" s="28"/>
      <c r="N1861" s="28"/>
      <c r="O1861" s="29"/>
      <c r="P1861" s="31"/>
      <c r="Q1861" s="28"/>
      <c r="R1861" s="28"/>
      <c r="S1861" s="28"/>
      <c r="T1861" s="28"/>
      <c r="U1861" s="29"/>
      <c r="V1861" s="32"/>
      <c r="W1861" s="33"/>
    </row>
    <row r="1862" spans="2:23" x14ac:dyDescent="0.25">
      <c r="B1862" s="25"/>
      <c r="C1862" s="80">
        <v>1902896723</v>
      </c>
      <c r="D1862" s="83" t="s">
        <v>4717</v>
      </c>
      <c r="E1862" s="82">
        <v>1</v>
      </c>
      <c r="F1862" s="28"/>
      <c r="G1862" s="28"/>
      <c r="H1862" s="28"/>
      <c r="I1862" s="28" t="s">
        <v>1704</v>
      </c>
      <c r="J1862" s="27" t="s">
        <v>69</v>
      </c>
      <c r="K1862" s="29">
        <v>9736331484</v>
      </c>
      <c r="L1862" s="30"/>
      <c r="M1862" s="28"/>
      <c r="N1862" s="28"/>
      <c r="O1862" s="29"/>
      <c r="P1862" s="31"/>
      <c r="Q1862" s="28"/>
      <c r="R1862" s="28"/>
      <c r="S1862" s="28"/>
      <c r="T1862" s="28"/>
      <c r="U1862" s="29"/>
      <c r="V1862" s="32"/>
      <c r="W1862" s="33"/>
    </row>
    <row r="1863" spans="2:23" x14ac:dyDescent="0.25">
      <c r="B1863" s="25"/>
      <c r="C1863" s="80">
        <v>1962432542</v>
      </c>
      <c r="D1863" s="83" t="s">
        <v>4718</v>
      </c>
      <c r="E1863" s="82">
        <v>7</v>
      </c>
      <c r="F1863" s="28"/>
      <c r="G1863" s="28"/>
      <c r="H1863" s="28"/>
      <c r="I1863" s="28" t="s">
        <v>1719</v>
      </c>
      <c r="J1863" s="27" t="s">
        <v>69</v>
      </c>
      <c r="K1863" s="29">
        <v>7323822762</v>
      </c>
      <c r="L1863" s="30"/>
      <c r="M1863" s="28"/>
      <c r="N1863" s="28"/>
      <c r="O1863" s="29"/>
      <c r="P1863" s="31"/>
      <c r="Q1863" s="28"/>
      <c r="R1863" s="28"/>
      <c r="S1863" s="28"/>
      <c r="T1863" s="28"/>
      <c r="U1863" s="29"/>
      <c r="V1863" s="32"/>
      <c r="W1863" s="33"/>
    </row>
    <row r="1864" spans="2:23" x14ac:dyDescent="0.25">
      <c r="B1864" s="25"/>
      <c r="C1864" s="80">
        <v>1568641058</v>
      </c>
      <c r="D1864" s="83" t="s">
        <v>4719</v>
      </c>
      <c r="E1864" s="82">
        <v>3</v>
      </c>
      <c r="F1864" s="28"/>
      <c r="G1864" s="28"/>
      <c r="H1864" s="28"/>
      <c r="I1864" s="28" t="s">
        <v>1704</v>
      </c>
      <c r="J1864" s="27" t="s">
        <v>69</v>
      </c>
      <c r="K1864" s="29">
        <v>2015697044</v>
      </c>
      <c r="L1864" s="30"/>
      <c r="M1864" s="28"/>
      <c r="N1864" s="28"/>
      <c r="O1864" s="29"/>
      <c r="P1864" s="31"/>
      <c r="Q1864" s="28"/>
      <c r="R1864" s="28"/>
      <c r="S1864" s="28"/>
      <c r="T1864" s="28"/>
      <c r="U1864" s="29"/>
      <c r="V1864" s="32"/>
      <c r="W1864" s="33"/>
    </row>
    <row r="1865" spans="2:23" x14ac:dyDescent="0.25">
      <c r="B1865" s="25"/>
      <c r="C1865" s="80">
        <v>1992941587</v>
      </c>
      <c r="D1865" s="83" t="s">
        <v>4720</v>
      </c>
      <c r="E1865" s="82">
        <v>4</v>
      </c>
      <c r="F1865" s="28"/>
      <c r="G1865" s="28"/>
      <c r="H1865" s="28"/>
      <c r="I1865" s="28" t="s">
        <v>1704</v>
      </c>
      <c r="J1865" s="27" t="s">
        <v>4721</v>
      </c>
      <c r="K1865" s="29">
        <v>2017958596</v>
      </c>
      <c r="L1865" s="30"/>
      <c r="M1865" s="28"/>
      <c r="N1865" s="28"/>
      <c r="O1865" s="29"/>
      <c r="P1865" s="31"/>
      <c r="Q1865" s="28"/>
      <c r="R1865" s="28"/>
      <c r="S1865" s="28"/>
      <c r="T1865" s="28"/>
      <c r="U1865" s="29"/>
      <c r="V1865" s="32"/>
      <c r="W1865" s="33"/>
    </row>
    <row r="1866" spans="2:23" x14ac:dyDescent="0.25">
      <c r="B1866" s="25"/>
      <c r="C1866" s="80">
        <v>1093018798</v>
      </c>
      <c r="D1866" s="83" t="s">
        <v>4722</v>
      </c>
      <c r="E1866" s="82">
        <v>5</v>
      </c>
      <c r="F1866" s="28"/>
      <c r="G1866" s="28"/>
      <c r="H1866" s="28"/>
      <c r="I1866" s="28" t="s">
        <v>1716</v>
      </c>
      <c r="J1866" s="27" t="s">
        <v>4723</v>
      </c>
      <c r="K1866" s="29">
        <v>9082810221</v>
      </c>
      <c r="L1866" s="30"/>
      <c r="M1866" s="28"/>
      <c r="N1866" s="28"/>
      <c r="O1866" s="29"/>
      <c r="P1866" s="31"/>
      <c r="Q1866" s="28"/>
      <c r="R1866" s="28"/>
      <c r="S1866" s="28"/>
      <c r="T1866" s="28"/>
      <c r="U1866" s="29"/>
      <c r="V1866" s="32"/>
      <c r="W1866" s="33"/>
    </row>
    <row r="1867" spans="2:23" x14ac:dyDescent="0.25">
      <c r="B1867" s="25"/>
      <c r="C1867" s="80">
        <v>1669473328</v>
      </c>
      <c r="D1867" s="83" t="s">
        <v>4724</v>
      </c>
      <c r="E1867" s="82">
        <v>6</v>
      </c>
      <c r="F1867" s="28"/>
      <c r="G1867" s="28"/>
      <c r="H1867" s="28"/>
      <c r="I1867" s="28" t="s">
        <v>1704</v>
      </c>
      <c r="J1867" s="27" t="s">
        <v>4725</v>
      </c>
      <c r="K1867" s="29">
        <v>9082778940</v>
      </c>
      <c r="L1867" s="30"/>
      <c r="M1867" s="28"/>
      <c r="N1867" s="28"/>
      <c r="O1867" s="29"/>
      <c r="P1867" s="31"/>
      <c r="Q1867" s="28"/>
      <c r="R1867" s="28"/>
      <c r="S1867" s="28"/>
      <c r="T1867" s="28"/>
      <c r="U1867" s="29"/>
      <c r="V1867" s="32"/>
      <c r="W1867" s="33"/>
    </row>
    <row r="1868" spans="2:23" x14ac:dyDescent="0.25">
      <c r="B1868" s="25"/>
      <c r="C1868" s="80">
        <v>1447571096</v>
      </c>
      <c r="D1868" s="83" t="s">
        <v>4726</v>
      </c>
      <c r="E1868" s="82">
        <v>4</v>
      </c>
      <c r="F1868" s="28"/>
      <c r="G1868" s="28"/>
      <c r="H1868" s="28"/>
      <c r="I1868" s="28" t="s">
        <v>1704</v>
      </c>
      <c r="J1868" s="27" t="s">
        <v>69</v>
      </c>
      <c r="K1868" s="29">
        <v>9737314600</v>
      </c>
      <c r="L1868" s="30"/>
      <c r="M1868" s="28"/>
      <c r="N1868" s="28"/>
      <c r="O1868" s="29"/>
      <c r="P1868" s="31"/>
      <c r="Q1868" s="28"/>
      <c r="R1868" s="28"/>
      <c r="S1868" s="28"/>
      <c r="T1868" s="28"/>
      <c r="U1868" s="29"/>
      <c r="V1868" s="32"/>
      <c r="W1868" s="33"/>
    </row>
    <row r="1869" spans="2:23" x14ac:dyDescent="0.25">
      <c r="B1869" s="25"/>
      <c r="C1869" s="80">
        <v>1487909339</v>
      </c>
      <c r="D1869" s="83" t="s">
        <v>4727</v>
      </c>
      <c r="E1869" s="82">
        <v>4</v>
      </c>
      <c r="F1869" s="28"/>
      <c r="G1869" s="28"/>
      <c r="H1869" s="28"/>
      <c r="I1869" s="28" t="s">
        <v>1719</v>
      </c>
      <c r="J1869" s="27" t="s">
        <v>69</v>
      </c>
      <c r="K1869" s="29">
        <v>9086851818</v>
      </c>
      <c r="L1869" s="30"/>
      <c r="M1869" s="28"/>
      <c r="N1869" s="28"/>
      <c r="O1869" s="29"/>
      <c r="P1869" s="31"/>
      <c r="Q1869" s="28"/>
      <c r="R1869" s="28"/>
      <c r="S1869" s="28"/>
      <c r="T1869" s="28"/>
      <c r="U1869" s="29"/>
      <c r="V1869" s="32"/>
      <c r="W1869" s="33"/>
    </row>
    <row r="1870" spans="2:23" x14ac:dyDescent="0.25">
      <c r="B1870" s="25"/>
      <c r="C1870" s="80">
        <v>1689964546</v>
      </c>
      <c r="D1870" s="83" t="s">
        <v>4728</v>
      </c>
      <c r="E1870" s="82">
        <v>1</v>
      </c>
      <c r="F1870" s="28"/>
      <c r="G1870" s="28"/>
      <c r="H1870" s="28"/>
      <c r="I1870" s="28" t="s">
        <v>1704</v>
      </c>
      <c r="J1870" s="27" t="s">
        <v>69</v>
      </c>
      <c r="K1870" s="29">
        <v>6099241422</v>
      </c>
      <c r="L1870" s="30"/>
      <c r="M1870" s="28"/>
      <c r="N1870" s="28"/>
      <c r="O1870" s="29"/>
      <c r="P1870" s="31"/>
      <c r="Q1870" s="28"/>
      <c r="R1870" s="28"/>
      <c r="S1870" s="28"/>
      <c r="T1870" s="28"/>
      <c r="U1870" s="29"/>
      <c r="V1870" s="32"/>
      <c r="W1870" s="33"/>
    </row>
    <row r="1871" spans="2:23" x14ac:dyDescent="0.25">
      <c r="B1871" s="25"/>
      <c r="C1871" s="80">
        <v>1689923948</v>
      </c>
      <c r="D1871" s="83" t="s">
        <v>4729</v>
      </c>
      <c r="E1871" s="82">
        <v>5</v>
      </c>
      <c r="F1871" s="28"/>
      <c r="G1871" s="28"/>
      <c r="H1871" s="28"/>
      <c r="I1871" s="28" t="s">
        <v>1719</v>
      </c>
      <c r="J1871" s="27" t="s">
        <v>69</v>
      </c>
      <c r="K1871" s="29">
        <v>3477708009</v>
      </c>
      <c r="L1871" s="30"/>
      <c r="M1871" s="28"/>
      <c r="N1871" s="28"/>
      <c r="O1871" s="29"/>
      <c r="P1871" s="31"/>
      <c r="Q1871" s="28"/>
      <c r="R1871" s="28"/>
      <c r="S1871" s="28"/>
      <c r="T1871" s="28"/>
      <c r="U1871" s="29"/>
      <c r="V1871" s="32"/>
      <c r="W1871" s="33"/>
    </row>
    <row r="1872" spans="2:23" x14ac:dyDescent="0.25">
      <c r="B1872" s="25"/>
      <c r="C1872" s="80">
        <v>1689833048</v>
      </c>
      <c r="D1872" s="83" t="s">
        <v>4730</v>
      </c>
      <c r="E1872" s="82">
        <v>2</v>
      </c>
      <c r="F1872" s="28"/>
      <c r="G1872" s="28"/>
      <c r="H1872" s="28"/>
      <c r="I1872" s="28" t="s">
        <v>1704</v>
      </c>
      <c r="J1872" s="27" t="s">
        <v>69</v>
      </c>
      <c r="K1872" s="29">
        <v>3047234041</v>
      </c>
      <c r="L1872" s="30"/>
      <c r="M1872" s="28"/>
      <c r="N1872" s="28"/>
      <c r="O1872" s="29"/>
      <c r="P1872" s="31"/>
      <c r="Q1872" s="28"/>
      <c r="R1872" s="28"/>
      <c r="S1872" s="28"/>
      <c r="T1872" s="28"/>
      <c r="U1872" s="29"/>
      <c r="V1872" s="32"/>
      <c r="W1872" s="33"/>
    </row>
    <row r="1873" spans="2:23" x14ac:dyDescent="0.25">
      <c r="B1873" s="25"/>
      <c r="C1873" s="80">
        <v>1558609883</v>
      </c>
      <c r="D1873" s="83" t="s">
        <v>4731</v>
      </c>
      <c r="E1873" s="82">
        <v>0</v>
      </c>
      <c r="F1873" s="28"/>
      <c r="G1873" s="28"/>
      <c r="H1873" s="28"/>
      <c r="I1873" s="28" t="s">
        <v>1716</v>
      </c>
      <c r="J1873" s="27" t="s">
        <v>69</v>
      </c>
      <c r="K1873" s="29">
        <v>7403462766</v>
      </c>
      <c r="L1873" s="30"/>
      <c r="M1873" s="28"/>
      <c r="N1873" s="28"/>
      <c r="O1873" s="29"/>
      <c r="P1873" s="31"/>
      <c r="Q1873" s="28"/>
      <c r="R1873" s="28"/>
      <c r="S1873" s="28"/>
      <c r="T1873" s="28"/>
      <c r="U1873" s="29"/>
      <c r="V1873" s="32"/>
      <c r="W1873" s="33"/>
    </row>
    <row r="1874" spans="2:23" x14ac:dyDescent="0.25">
      <c r="B1874" s="25"/>
      <c r="C1874" s="80">
        <v>1689714586</v>
      </c>
      <c r="D1874" s="83" t="s">
        <v>4732</v>
      </c>
      <c r="E1874" s="82">
        <v>7</v>
      </c>
      <c r="F1874" s="28"/>
      <c r="G1874" s="28"/>
      <c r="H1874" s="28"/>
      <c r="I1874" s="28" t="s">
        <v>1716</v>
      </c>
      <c r="J1874" s="27" t="s">
        <v>4733</v>
      </c>
      <c r="K1874" s="29">
        <v>6147545500</v>
      </c>
      <c r="L1874" s="30"/>
      <c r="M1874" s="28"/>
      <c r="N1874" s="28"/>
      <c r="O1874" s="29"/>
      <c r="P1874" s="31"/>
      <c r="Q1874" s="28"/>
      <c r="R1874" s="28"/>
      <c r="S1874" s="28"/>
      <c r="T1874" s="28"/>
      <c r="U1874" s="29"/>
      <c r="V1874" s="32"/>
      <c r="W1874" s="33"/>
    </row>
    <row r="1875" spans="2:23" x14ac:dyDescent="0.25">
      <c r="B1875" s="25"/>
      <c r="C1875" s="80">
        <v>1871894329</v>
      </c>
      <c r="D1875" s="83" t="s">
        <v>4734</v>
      </c>
      <c r="E1875" s="82">
        <v>0</v>
      </c>
      <c r="F1875" s="28"/>
      <c r="G1875" s="28"/>
      <c r="H1875" s="28"/>
      <c r="I1875" s="28" t="s">
        <v>1716</v>
      </c>
      <c r="J1875" s="27" t="s">
        <v>4735</v>
      </c>
      <c r="K1875" s="29">
        <v>6024899740</v>
      </c>
      <c r="L1875" s="30"/>
      <c r="M1875" s="28"/>
      <c r="N1875" s="28"/>
      <c r="O1875" s="29"/>
      <c r="P1875" s="31"/>
      <c r="Q1875" s="28"/>
      <c r="R1875" s="28"/>
      <c r="S1875" s="28"/>
      <c r="T1875" s="28"/>
      <c r="U1875" s="29"/>
      <c r="V1875" s="32"/>
      <c r="W1875" s="33"/>
    </row>
    <row r="1876" spans="2:23" x14ac:dyDescent="0.25">
      <c r="B1876" s="25"/>
      <c r="C1876" s="80">
        <v>1376824086</v>
      </c>
      <c r="D1876" s="83" t="s">
        <v>4736</v>
      </c>
      <c r="E1876" s="82">
        <v>0</v>
      </c>
      <c r="F1876" s="28"/>
      <c r="G1876" s="28"/>
      <c r="H1876" s="28"/>
      <c r="I1876" s="28" t="s">
        <v>1716</v>
      </c>
      <c r="J1876" s="27" t="s">
        <v>69</v>
      </c>
      <c r="K1876" s="29">
        <v>4192278209</v>
      </c>
      <c r="L1876" s="30"/>
      <c r="M1876" s="28"/>
      <c r="N1876" s="28"/>
      <c r="O1876" s="29"/>
      <c r="P1876" s="31"/>
      <c r="Q1876" s="28"/>
      <c r="R1876" s="28"/>
      <c r="S1876" s="28"/>
      <c r="T1876" s="28"/>
      <c r="U1876" s="29"/>
      <c r="V1876" s="32"/>
      <c r="W1876" s="33"/>
    </row>
    <row r="1877" spans="2:23" x14ac:dyDescent="0.25">
      <c r="B1877" s="25"/>
      <c r="C1877" s="80">
        <v>1124358254</v>
      </c>
      <c r="D1877" s="83" t="s">
        <v>4737</v>
      </c>
      <c r="E1877" s="82">
        <v>2</v>
      </c>
      <c r="F1877" s="28"/>
      <c r="G1877" s="28"/>
      <c r="H1877" s="28"/>
      <c r="I1877" s="28" t="s">
        <v>1716</v>
      </c>
      <c r="J1877" s="27" t="s">
        <v>4738</v>
      </c>
      <c r="K1877" s="29">
        <v>3308290951</v>
      </c>
      <c r="L1877" s="30"/>
      <c r="M1877" s="28"/>
      <c r="N1877" s="28"/>
      <c r="O1877" s="29"/>
      <c r="P1877" s="31"/>
      <c r="Q1877" s="28"/>
      <c r="R1877" s="28"/>
      <c r="S1877" s="28"/>
      <c r="T1877" s="28"/>
      <c r="U1877" s="29"/>
      <c r="V1877" s="32"/>
      <c r="W1877" s="33"/>
    </row>
    <row r="1878" spans="2:23" x14ac:dyDescent="0.25">
      <c r="B1878" s="25"/>
      <c r="C1878" s="80">
        <v>1689803678</v>
      </c>
      <c r="D1878" s="83" t="s">
        <v>4739</v>
      </c>
      <c r="E1878" s="82">
        <v>0</v>
      </c>
      <c r="F1878" s="28"/>
      <c r="G1878" s="28"/>
      <c r="H1878" s="28"/>
      <c r="I1878" s="28" t="s">
        <v>1704</v>
      </c>
      <c r="J1878" s="27" t="s">
        <v>69</v>
      </c>
      <c r="K1878" s="29">
        <v>7158383311</v>
      </c>
      <c r="L1878" s="30"/>
      <c r="M1878" s="28"/>
      <c r="N1878" s="28"/>
      <c r="O1878" s="29"/>
      <c r="P1878" s="31"/>
      <c r="Q1878" s="28"/>
      <c r="R1878" s="28"/>
      <c r="S1878" s="28"/>
      <c r="T1878" s="28"/>
      <c r="U1878" s="29"/>
      <c r="V1878" s="32"/>
      <c r="W1878" s="33"/>
    </row>
    <row r="1879" spans="2:23" x14ac:dyDescent="0.25">
      <c r="B1879" s="25"/>
      <c r="C1879" s="80">
        <v>1366706590</v>
      </c>
      <c r="D1879" s="83" t="s">
        <v>4740</v>
      </c>
      <c r="E1879" s="82">
        <v>1</v>
      </c>
      <c r="F1879" s="28"/>
      <c r="G1879" s="28"/>
      <c r="H1879" s="28"/>
      <c r="I1879" s="28" t="s">
        <v>1704</v>
      </c>
      <c r="J1879" s="27" t="s">
        <v>69</v>
      </c>
      <c r="K1879" s="29">
        <v>4196681341</v>
      </c>
      <c r="L1879" s="30"/>
      <c r="M1879" s="28"/>
      <c r="N1879" s="28"/>
      <c r="O1879" s="29"/>
      <c r="P1879" s="31"/>
      <c r="Q1879" s="28"/>
      <c r="R1879" s="28"/>
      <c r="S1879" s="28"/>
      <c r="T1879" s="28"/>
      <c r="U1879" s="29"/>
      <c r="V1879" s="32"/>
      <c r="W1879" s="33"/>
    </row>
    <row r="1880" spans="2:23" x14ac:dyDescent="0.25">
      <c r="B1880" s="25"/>
      <c r="C1880" s="80">
        <v>1326363326</v>
      </c>
      <c r="D1880" s="83" t="s">
        <v>4741</v>
      </c>
      <c r="E1880" s="82">
        <v>5</v>
      </c>
      <c r="F1880" s="28"/>
      <c r="G1880" s="28"/>
      <c r="H1880" s="28"/>
      <c r="I1880" s="28" t="s">
        <v>1737</v>
      </c>
      <c r="J1880" s="27" t="s">
        <v>4742</v>
      </c>
      <c r="K1880" s="29">
        <v>2164445691</v>
      </c>
      <c r="L1880" s="30"/>
      <c r="M1880" s="28"/>
      <c r="N1880" s="28"/>
      <c r="O1880" s="29"/>
      <c r="P1880" s="31"/>
      <c r="Q1880" s="28"/>
      <c r="R1880" s="28"/>
      <c r="S1880" s="28"/>
      <c r="T1880" s="28"/>
      <c r="U1880" s="29"/>
      <c r="V1880" s="32"/>
      <c r="W1880" s="33"/>
    </row>
    <row r="1881" spans="2:23" x14ac:dyDescent="0.25">
      <c r="B1881" s="25"/>
      <c r="C1881" s="80">
        <v>1366720666</v>
      </c>
      <c r="D1881" s="83" t="s">
        <v>4743</v>
      </c>
      <c r="E1881" s="82">
        <v>-99</v>
      </c>
      <c r="F1881" s="28"/>
      <c r="G1881" s="28"/>
      <c r="H1881" s="28"/>
      <c r="I1881" s="28" t="s">
        <v>1737</v>
      </c>
      <c r="J1881" s="27" t="s">
        <v>69</v>
      </c>
      <c r="K1881" s="29">
        <v>3139161601</v>
      </c>
      <c r="L1881" s="30"/>
      <c r="M1881" s="28"/>
      <c r="N1881" s="28"/>
      <c r="O1881" s="29"/>
      <c r="P1881" s="31"/>
      <c r="Q1881" s="28"/>
      <c r="R1881" s="28"/>
      <c r="S1881" s="28"/>
      <c r="T1881" s="28"/>
      <c r="U1881" s="29"/>
      <c r="V1881" s="32"/>
      <c r="W1881" s="33"/>
    </row>
    <row r="1882" spans="2:23" x14ac:dyDescent="0.25">
      <c r="B1882" s="25"/>
      <c r="C1882" s="80">
        <v>1306059266</v>
      </c>
      <c r="D1882" s="83" t="s">
        <v>4744</v>
      </c>
      <c r="E1882" s="82">
        <v>1</v>
      </c>
      <c r="F1882" s="28"/>
      <c r="G1882" s="28"/>
      <c r="H1882" s="28"/>
      <c r="I1882" s="28" t="s">
        <v>1704</v>
      </c>
      <c r="J1882" s="27" t="s">
        <v>69</v>
      </c>
      <c r="K1882" s="29">
        <v>9373962620</v>
      </c>
      <c r="L1882" s="30"/>
      <c r="M1882" s="28"/>
      <c r="N1882" s="28"/>
      <c r="O1882" s="29"/>
      <c r="P1882" s="31"/>
      <c r="Q1882" s="28"/>
      <c r="R1882" s="28"/>
      <c r="S1882" s="28"/>
      <c r="T1882" s="28"/>
      <c r="U1882" s="29"/>
      <c r="V1882" s="32"/>
      <c r="W1882" s="33"/>
    </row>
    <row r="1883" spans="2:23" x14ac:dyDescent="0.25">
      <c r="B1883" s="25"/>
      <c r="C1883" s="80">
        <v>1215294509</v>
      </c>
      <c r="D1883" s="83" t="s">
        <v>4745</v>
      </c>
      <c r="E1883" s="82">
        <v>5</v>
      </c>
      <c r="F1883" s="28"/>
      <c r="G1883" s="28"/>
      <c r="H1883" s="28"/>
      <c r="I1883" s="28" t="s">
        <v>1737</v>
      </c>
      <c r="J1883" s="27" t="s">
        <v>4746</v>
      </c>
      <c r="K1883" s="29">
        <v>6142936255</v>
      </c>
      <c r="L1883" s="30"/>
      <c r="M1883" s="28"/>
      <c r="N1883" s="28"/>
      <c r="O1883" s="29"/>
      <c r="P1883" s="31"/>
      <c r="Q1883" s="28"/>
      <c r="R1883" s="28"/>
      <c r="S1883" s="28"/>
      <c r="T1883" s="28"/>
      <c r="U1883" s="29"/>
      <c r="V1883" s="32"/>
      <c r="W1883" s="33"/>
    </row>
    <row r="1884" spans="2:23" x14ac:dyDescent="0.25">
      <c r="B1884" s="25"/>
      <c r="C1884" s="80">
        <v>1972087542</v>
      </c>
      <c r="D1884" s="83" t="s">
        <v>4747</v>
      </c>
      <c r="E1884" s="82">
        <v>2</v>
      </c>
      <c r="F1884" s="28"/>
      <c r="G1884" s="28"/>
      <c r="H1884" s="28"/>
      <c r="I1884" s="28" t="s">
        <v>1716</v>
      </c>
      <c r="J1884" s="27" t="s">
        <v>4748</v>
      </c>
      <c r="K1884" s="29">
        <v>4194795455</v>
      </c>
      <c r="L1884" s="30"/>
      <c r="M1884" s="28"/>
      <c r="N1884" s="28"/>
      <c r="O1884" s="29"/>
      <c r="P1884" s="31"/>
      <c r="Q1884" s="28"/>
      <c r="R1884" s="28"/>
      <c r="S1884" s="28"/>
      <c r="T1884" s="28"/>
      <c r="U1884" s="29"/>
      <c r="V1884" s="32"/>
      <c r="W1884" s="33"/>
    </row>
    <row r="1885" spans="2:23" x14ac:dyDescent="0.25">
      <c r="B1885" s="25"/>
      <c r="C1885" s="80">
        <v>1942858311</v>
      </c>
      <c r="D1885" s="83" t="s">
        <v>4749</v>
      </c>
      <c r="E1885" s="82">
        <v>7</v>
      </c>
      <c r="F1885" s="28"/>
      <c r="G1885" s="28"/>
      <c r="H1885" s="28"/>
      <c r="I1885" s="28" t="s">
        <v>1716</v>
      </c>
      <c r="J1885" s="27" t="s">
        <v>4750</v>
      </c>
      <c r="K1885" s="29">
        <v>6142938000</v>
      </c>
      <c r="L1885" s="30"/>
      <c r="M1885" s="28"/>
      <c r="N1885" s="28"/>
      <c r="O1885" s="29"/>
      <c r="P1885" s="31"/>
      <c r="Q1885" s="28"/>
      <c r="R1885" s="28"/>
      <c r="S1885" s="28"/>
      <c r="T1885" s="28"/>
      <c r="U1885" s="29"/>
      <c r="V1885" s="32"/>
      <c r="W1885" s="33"/>
    </row>
    <row r="1886" spans="2:23" x14ac:dyDescent="0.25">
      <c r="B1886" s="25"/>
      <c r="C1886" s="80">
        <v>1528609211</v>
      </c>
      <c r="D1886" s="83" t="s">
        <v>4751</v>
      </c>
      <c r="E1886" s="82">
        <v>3</v>
      </c>
      <c r="F1886" s="28"/>
      <c r="G1886" s="28"/>
      <c r="H1886" s="28"/>
      <c r="I1886" s="28" t="s">
        <v>1769</v>
      </c>
      <c r="J1886" s="27" t="s">
        <v>69</v>
      </c>
      <c r="K1886" s="29">
        <v>8148777733</v>
      </c>
      <c r="L1886" s="30"/>
      <c r="M1886" s="28"/>
      <c r="N1886" s="28"/>
      <c r="O1886" s="29"/>
      <c r="P1886" s="31"/>
      <c r="Q1886" s="28"/>
      <c r="R1886" s="28"/>
      <c r="S1886" s="28"/>
      <c r="T1886" s="28"/>
      <c r="U1886" s="29"/>
      <c r="V1886" s="32"/>
      <c r="W1886" s="33"/>
    </row>
    <row r="1887" spans="2:23" x14ac:dyDescent="0.25">
      <c r="B1887" s="25"/>
      <c r="C1887" s="80">
        <v>1356995138</v>
      </c>
      <c r="D1887" s="83" t="s">
        <v>4752</v>
      </c>
      <c r="E1887" s="82">
        <v>-99</v>
      </c>
      <c r="F1887" s="28"/>
      <c r="G1887" s="28"/>
      <c r="H1887" s="28"/>
      <c r="I1887" s="28" t="s">
        <v>1716</v>
      </c>
      <c r="J1887" s="27" t="s">
        <v>69</v>
      </c>
      <c r="K1887" s="29">
        <v>4408081212</v>
      </c>
      <c r="L1887" s="30"/>
      <c r="M1887" s="28"/>
      <c r="N1887" s="28"/>
      <c r="O1887" s="29"/>
      <c r="P1887" s="31"/>
      <c r="Q1887" s="28"/>
      <c r="R1887" s="28"/>
      <c r="S1887" s="28"/>
      <c r="T1887" s="28"/>
      <c r="U1887" s="29"/>
      <c r="V1887" s="32"/>
      <c r="W1887" s="33"/>
    </row>
    <row r="1888" spans="2:23" x14ac:dyDescent="0.25">
      <c r="B1888" s="25"/>
      <c r="C1888" s="80">
        <v>1285106757</v>
      </c>
      <c r="D1888" s="83" t="s">
        <v>4753</v>
      </c>
      <c r="E1888" s="82">
        <v>5</v>
      </c>
      <c r="F1888" s="28"/>
      <c r="G1888" s="28"/>
      <c r="H1888" s="28"/>
      <c r="I1888" s="28" t="s">
        <v>1716</v>
      </c>
      <c r="J1888" s="27" t="s">
        <v>4754</v>
      </c>
      <c r="K1888" s="29">
        <v>3307145543</v>
      </c>
      <c r="L1888" s="30"/>
      <c r="M1888" s="28"/>
      <c r="N1888" s="28"/>
      <c r="O1888" s="29"/>
      <c r="P1888" s="31"/>
      <c r="Q1888" s="28"/>
      <c r="R1888" s="28"/>
      <c r="S1888" s="28"/>
      <c r="T1888" s="28"/>
      <c r="U1888" s="29"/>
      <c r="V1888" s="32"/>
      <c r="W1888" s="33"/>
    </row>
    <row r="1889" spans="2:23" x14ac:dyDescent="0.25">
      <c r="B1889" s="25"/>
      <c r="C1889" s="80">
        <v>1376050161</v>
      </c>
      <c r="D1889" s="83" t="s">
        <v>4755</v>
      </c>
      <c r="E1889" s="82">
        <v>3</v>
      </c>
      <c r="F1889" s="28"/>
      <c r="G1889" s="28"/>
      <c r="H1889" s="28"/>
      <c r="I1889" s="28" t="s">
        <v>1716</v>
      </c>
      <c r="J1889" s="27" t="s">
        <v>4756</v>
      </c>
      <c r="K1889" s="29">
        <v>2164442200</v>
      </c>
      <c r="L1889" s="30"/>
      <c r="M1889" s="28"/>
      <c r="N1889" s="28"/>
      <c r="O1889" s="29"/>
      <c r="P1889" s="31"/>
      <c r="Q1889" s="28"/>
      <c r="R1889" s="28"/>
      <c r="S1889" s="28"/>
      <c r="T1889" s="28"/>
      <c r="U1889" s="29"/>
      <c r="V1889" s="32"/>
      <c r="W1889" s="33"/>
    </row>
    <row r="1890" spans="2:23" x14ac:dyDescent="0.25">
      <c r="B1890" s="25"/>
      <c r="C1890" s="80">
        <v>1255872685</v>
      </c>
      <c r="D1890" s="83" t="s">
        <v>4757</v>
      </c>
      <c r="E1890" s="82">
        <v>0</v>
      </c>
      <c r="F1890" s="28"/>
      <c r="G1890" s="28"/>
      <c r="H1890" s="28"/>
      <c r="I1890" s="28" t="s">
        <v>1737</v>
      </c>
      <c r="J1890" s="27" t="s">
        <v>4758</v>
      </c>
      <c r="K1890" s="29">
        <v>3302086470</v>
      </c>
      <c r="L1890" s="30"/>
      <c r="M1890" s="28"/>
      <c r="N1890" s="28"/>
      <c r="O1890" s="29"/>
      <c r="P1890" s="31"/>
      <c r="Q1890" s="28"/>
      <c r="R1890" s="28"/>
      <c r="S1890" s="28"/>
      <c r="T1890" s="28"/>
      <c r="U1890" s="29"/>
      <c r="V1890" s="32"/>
      <c r="W1890" s="33"/>
    </row>
    <row r="1891" spans="2:23" x14ac:dyDescent="0.25">
      <c r="B1891" s="25"/>
      <c r="C1891" s="80">
        <v>1922507540</v>
      </c>
      <c r="D1891" s="83" t="s">
        <v>4759</v>
      </c>
      <c r="E1891" s="82">
        <v>0</v>
      </c>
      <c r="F1891" s="28"/>
      <c r="G1891" s="28"/>
      <c r="H1891" s="28"/>
      <c r="I1891" s="28" t="s">
        <v>1716</v>
      </c>
      <c r="J1891" s="27" t="s">
        <v>69</v>
      </c>
      <c r="K1891" s="29">
        <v>3307544431</v>
      </c>
      <c r="L1891" s="30"/>
      <c r="M1891" s="28"/>
      <c r="N1891" s="28"/>
      <c r="O1891" s="29"/>
      <c r="P1891" s="31"/>
      <c r="Q1891" s="28"/>
      <c r="R1891" s="28"/>
      <c r="S1891" s="28"/>
      <c r="T1891" s="28"/>
      <c r="U1891" s="29"/>
      <c r="V1891" s="32"/>
      <c r="W1891" s="33"/>
    </row>
    <row r="1892" spans="2:23" x14ac:dyDescent="0.25">
      <c r="B1892" s="25"/>
      <c r="C1892" s="80">
        <v>1235490889</v>
      </c>
      <c r="D1892" s="83" t="s">
        <v>4760</v>
      </c>
      <c r="E1892" s="82">
        <v>4</v>
      </c>
      <c r="F1892" s="28"/>
      <c r="G1892" s="28"/>
      <c r="H1892" s="28"/>
      <c r="I1892" s="28" t="s">
        <v>1704</v>
      </c>
      <c r="J1892" s="27" t="s">
        <v>4761</v>
      </c>
      <c r="K1892" s="29">
        <v>2167787800</v>
      </c>
      <c r="L1892" s="30"/>
      <c r="M1892" s="28"/>
      <c r="N1892" s="28"/>
      <c r="O1892" s="29"/>
      <c r="P1892" s="31"/>
      <c r="Q1892" s="28"/>
      <c r="R1892" s="28"/>
      <c r="S1892" s="28"/>
      <c r="T1892" s="28"/>
      <c r="U1892" s="29"/>
      <c r="V1892" s="32"/>
      <c r="W1892" s="33"/>
    </row>
    <row r="1893" spans="2:23" x14ac:dyDescent="0.25">
      <c r="B1893" s="25"/>
      <c r="C1893" s="80">
        <v>1518477496</v>
      </c>
      <c r="D1893" s="83" t="s">
        <v>4762</v>
      </c>
      <c r="E1893" s="82">
        <v>7</v>
      </c>
      <c r="F1893" s="28"/>
      <c r="G1893" s="28"/>
      <c r="H1893" s="28"/>
      <c r="I1893" s="28" t="s">
        <v>1716</v>
      </c>
      <c r="J1893" s="27" t="s">
        <v>4763</v>
      </c>
      <c r="K1893" s="29">
        <v>2164447000</v>
      </c>
      <c r="L1893" s="30"/>
      <c r="M1893" s="28"/>
      <c r="N1893" s="28"/>
      <c r="O1893" s="29"/>
      <c r="P1893" s="31"/>
      <c r="Q1893" s="28"/>
      <c r="R1893" s="28"/>
      <c r="S1893" s="28"/>
      <c r="T1893" s="28"/>
      <c r="U1893" s="29"/>
      <c r="V1893" s="32"/>
      <c r="W1893" s="33"/>
    </row>
    <row r="1894" spans="2:23" x14ac:dyDescent="0.25">
      <c r="B1894" s="25"/>
      <c r="C1894" s="80">
        <v>1144208380</v>
      </c>
      <c r="D1894" s="83" t="s">
        <v>4764</v>
      </c>
      <c r="E1894" s="82">
        <v>2</v>
      </c>
      <c r="F1894" s="28"/>
      <c r="G1894" s="28"/>
      <c r="H1894" s="28"/>
      <c r="I1894" s="28" t="s">
        <v>1704</v>
      </c>
      <c r="J1894" s="27" t="s">
        <v>69</v>
      </c>
      <c r="K1894" s="29">
        <v>3307267598</v>
      </c>
      <c r="L1894" s="30"/>
      <c r="M1894" s="28"/>
      <c r="N1894" s="28"/>
      <c r="O1894" s="29"/>
      <c r="P1894" s="31"/>
      <c r="Q1894" s="28"/>
      <c r="R1894" s="28"/>
      <c r="S1894" s="28"/>
      <c r="T1894" s="28"/>
      <c r="U1894" s="29"/>
      <c r="V1894" s="32"/>
      <c r="W1894" s="33"/>
    </row>
    <row r="1895" spans="2:23" x14ac:dyDescent="0.25">
      <c r="B1895" s="25"/>
      <c r="C1895" s="80">
        <v>1275516460</v>
      </c>
      <c r="D1895" s="83" t="s">
        <v>4765</v>
      </c>
      <c r="E1895" s="82">
        <v>3</v>
      </c>
      <c r="F1895" s="28"/>
      <c r="G1895" s="28"/>
      <c r="H1895" s="28"/>
      <c r="I1895" s="28" t="s">
        <v>1704</v>
      </c>
      <c r="J1895" s="27" t="s">
        <v>69</v>
      </c>
      <c r="K1895" s="29">
        <v>3303727470</v>
      </c>
      <c r="L1895" s="30"/>
      <c r="M1895" s="28"/>
      <c r="N1895" s="28"/>
      <c r="O1895" s="29"/>
      <c r="P1895" s="31"/>
      <c r="Q1895" s="28"/>
      <c r="R1895" s="28"/>
      <c r="S1895" s="28"/>
      <c r="T1895" s="28"/>
      <c r="U1895" s="29"/>
      <c r="V1895" s="32"/>
      <c r="W1895" s="33"/>
    </row>
    <row r="1896" spans="2:23" x14ac:dyDescent="0.25">
      <c r="B1896" s="25"/>
      <c r="C1896" s="80">
        <v>1962452672</v>
      </c>
      <c r="D1896" s="83" t="s">
        <v>4766</v>
      </c>
      <c r="E1896" s="82">
        <v>4</v>
      </c>
      <c r="F1896" s="28"/>
      <c r="G1896" s="28"/>
      <c r="H1896" s="28"/>
      <c r="I1896" s="28" t="s">
        <v>1704</v>
      </c>
      <c r="J1896" s="27" t="s">
        <v>4767</v>
      </c>
      <c r="K1896" s="29">
        <v>2167787800</v>
      </c>
      <c r="L1896" s="30"/>
      <c r="M1896" s="28"/>
      <c r="N1896" s="28"/>
      <c r="O1896" s="29"/>
      <c r="P1896" s="31"/>
      <c r="Q1896" s="28"/>
      <c r="R1896" s="28"/>
      <c r="S1896" s="28"/>
      <c r="T1896" s="28"/>
      <c r="U1896" s="29"/>
      <c r="V1896" s="32"/>
      <c r="W1896" s="33"/>
    </row>
    <row r="1897" spans="2:23" x14ac:dyDescent="0.25">
      <c r="B1897" s="25"/>
      <c r="C1897" s="80">
        <v>1841270766</v>
      </c>
      <c r="D1897" s="83" t="s">
        <v>4768</v>
      </c>
      <c r="E1897" s="82">
        <v>2</v>
      </c>
      <c r="F1897" s="28"/>
      <c r="G1897" s="28"/>
      <c r="H1897" s="28"/>
      <c r="I1897" s="28" t="s">
        <v>1704</v>
      </c>
      <c r="J1897" s="27" t="s">
        <v>4769</v>
      </c>
      <c r="K1897" s="29">
        <v>3308042000</v>
      </c>
      <c r="L1897" s="30"/>
      <c r="M1897" s="28"/>
      <c r="N1897" s="28"/>
      <c r="O1897" s="29"/>
      <c r="P1897" s="31"/>
      <c r="Q1897" s="28"/>
      <c r="R1897" s="28"/>
      <c r="S1897" s="28"/>
      <c r="T1897" s="28"/>
      <c r="U1897" s="29"/>
      <c r="V1897" s="32"/>
      <c r="W1897" s="33"/>
    </row>
    <row r="1898" spans="2:23" x14ac:dyDescent="0.25">
      <c r="B1898" s="25"/>
      <c r="C1898" s="80">
        <v>1184642050</v>
      </c>
      <c r="D1898" s="83" t="s">
        <v>4770</v>
      </c>
      <c r="E1898" s="82">
        <v>0</v>
      </c>
      <c r="F1898" s="28"/>
      <c r="G1898" s="28"/>
      <c r="H1898" s="28"/>
      <c r="I1898" s="28" t="s">
        <v>1704</v>
      </c>
      <c r="J1898" s="27" t="s">
        <v>4771</v>
      </c>
      <c r="K1898" s="29">
        <v>4408081212</v>
      </c>
      <c r="L1898" s="30"/>
      <c r="M1898" s="28"/>
      <c r="N1898" s="28"/>
      <c r="O1898" s="29"/>
      <c r="P1898" s="31"/>
      <c r="Q1898" s="28"/>
      <c r="R1898" s="28"/>
      <c r="S1898" s="28"/>
      <c r="T1898" s="28"/>
      <c r="U1898" s="29"/>
      <c r="V1898" s="32"/>
      <c r="W1898" s="33"/>
    </row>
    <row r="1899" spans="2:23" x14ac:dyDescent="0.25">
      <c r="B1899" s="25"/>
      <c r="C1899" s="80">
        <v>1811053309</v>
      </c>
      <c r="D1899" s="83" t="s">
        <v>4772</v>
      </c>
      <c r="E1899" s="82">
        <v>5</v>
      </c>
      <c r="F1899" s="28"/>
      <c r="G1899" s="28"/>
      <c r="H1899" s="28"/>
      <c r="I1899" s="28" t="s">
        <v>1704</v>
      </c>
      <c r="J1899" s="27" t="s">
        <v>4773</v>
      </c>
      <c r="K1899" s="29">
        <v>6145752600</v>
      </c>
      <c r="L1899" s="30"/>
      <c r="M1899" s="28"/>
      <c r="N1899" s="28"/>
      <c r="O1899" s="29"/>
      <c r="P1899" s="31"/>
      <c r="Q1899" s="28"/>
      <c r="R1899" s="28"/>
      <c r="S1899" s="28"/>
      <c r="T1899" s="28"/>
      <c r="U1899" s="29"/>
      <c r="V1899" s="32"/>
      <c r="W1899" s="33"/>
    </row>
    <row r="1900" spans="2:23" x14ac:dyDescent="0.25">
      <c r="B1900" s="25"/>
      <c r="C1900" s="80">
        <v>1477579647</v>
      </c>
      <c r="D1900" s="83" t="s">
        <v>4774</v>
      </c>
      <c r="E1900" s="82">
        <v>3</v>
      </c>
      <c r="F1900" s="28"/>
      <c r="G1900" s="28"/>
      <c r="H1900" s="28"/>
      <c r="I1900" s="28" t="s">
        <v>1704</v>
      </c>
      <c r="J1900" s="27" t="s">
        <v>4775</v>
      </c>
      <c r="K1900" s="29">
        <v>2162866757</v>
      </c>
      <c r="L1900" s="30"/>
      <c r="M1900" s="28"/>
      <c r="N1900" s="28"/>
      <c r="O1900" s="29"/>
      <c r="P1900" s="31"/>
      <c r="Q1900" s="28"/>
      <c r="R1900" s="28"/>
      <c r="S1900" s="28"/>
      <c r="T1900" s="28"/>
      <c r="U1900" s="29"/>
      <c r="V1900" s="32"/>
      <c r="W1900" s="33"/>
    </row>
    <row r="1901" spans="2:23" x14ac:dyDescent="0.25">
      <c r="B1901" s="25"/>
      <c r="C1901" s="80">
        <v>1437110442</v>
      </c>
      <c r="D1901" s="83" t="s">
        <v>4776</v>
      </c>
      <c r="E1901" s="82">
        <v>-99</v>
      </c>
      <c r="F1901" s="28"/>
      <c r="G1901" s="28"/>
      <c r="H1901" s="28"/>
      <c r="I1901" s="28" t="s">
        <v>1704</v>
      </c>
      <c r="J1901" s="27" t="s">
        <v>4777</v>
      </c>
      <c r="K1901" s="29">
        <v>4194711350</v>
      </c>
      <c r="L1901" s="30"/>
      <c r="M1901" s="28"/>
      <c r="N1901" s="28"/>
      <c r="O1901" s="29"/>
      <c r="P1901" s="31"/>
      <c r="Q1901" s="28"/>
      <c r="R1901" s="28"/>
      <c r="S1901" s="28"/>
      <c r="T1901" s="28"/>
      <c r="U1901" s="29"/>
      <c r="V1901" s="32"/>
      <c r="W1901" s="33"/>
    </row>
    <row r="1902" spans="2:23" x14ac:dyDescent="0.25">
      <c r="B1902" s="25"/>
      <c r="C1902" s="80">
        <v>1801891114</v>
      </c>
      <c r="D1902" s="83" t="s">
        <v>4778</v>
      </c>
      <c r="E1902" s="82">
        <v>3</v>
      </c>
      <c r="F1902" s="28"/>
      <c r="G1902" s="28"/>
      <c r="H1902" s="28"/>
      <c r="I1902" s="28" t="s">
        <v>1704</v>
      </c>
      <c r="J1902" s="27" t="s">
        <v>69</v>
      </c>
      <c r="K1902" s="29">
        <v>9375347330</v>
      </c>
      <c r="L1902" s="30"/>
      <c r="M1902" s="28"/>
      <c r="N1902" s="28"/>
      <c r="O1902" s="29"/>
      <c r="P1902" s="31"/>
      <c r="Q1902" s="28"/>
      <c r="R1902" s="28"/>
      <c r="S1902" s="28"/>
      <c r="T1902" s="28"/>
      <c r="U1902" s="29"/>
      <c r="V1902" s="32"/>
      <c r="W1902" s="33"/>
    </row>
    <row r="1903" spans="2:23" x14ac:dyDescent="0.25">
      <c r="B1903" s="25"/>
      <c r="C1903" s="80">
        <v>1669453619</v>
      </c>
      <c r="D1903" s="83" t="s">
        <v>4779</v>
      </c>
      <c r="E1903" s="82">
        <v>4</v>
      </c>
      <c r="F1903" s="28"/>
      <c r="G1903" s="28"/>
      <c r="H1903" s="28"/>
      <c r="I1903" s="28" t="s">
        <v>1704</v>
      </c>
      <c r="J1903" s="27" t="s">
        <v>69</v>
      </c>
      <c r="K1903" s="29">
        <v>9375347330</v>
      </c>
      <c r="L1903" s="30"/>
      <c r="M1903" s="28"/>
      <c r="N1903" s="28"/>
      <c r="O1903" s="29"/>
      <c r="P1903" s="31"/>
      <c r="Q1903" s="28"/>
      <c r="R1903" s="28"/>
      <c r="S1903" s="28"/>
      <c r="T1903" s="28"/>
      <c r="U1903" s="29"/>
      <c r="V1903" s="32"/>
      <c r="W1903" s="33"/>
    </row>
    <row r="1904" spans="2:23" x14ac:dyDescent="0.25">
      <c r="B1904" s="25"/>
      <c r="C1904" s="80">
        <v>1437124211</v>
      </c>
      <c r="D1904" s="83" t="s">
        <v>4780</v>
      </c>
      <c r="E1904" s="82">
        <v>5</v>
      </c>
      <c r="F1904" s="28"/>
      <c r="G1904" s="28"/>
      <c r="H1904" s="28"/>
      <c r="I1904" s="28" t="s">
        <v>1704</v>
      </c>
      <c r="J1904" s="27" t="s">
        <v>4781</v>
      </c>
      <c r="K1904" s="29">
        <v>5133205050</v>
      </c>
      <c r="L1904" s="30"/>
      <c r="M1904" s="28"/>
      <c r="N1904" s="28"/>
      <c r="O1904" s="29"/>
      <c r="P1904" s="31"/>
      <c r="Q1904" s="28"/>
      <c r="R1904" s="28"/>
      <c r="S1904" s="28"/>
      <c r="T1904" s="28"/>
      <c r="U1904" s="29"/>
      <c r="V1904" s="32"/>
      <c r="W1904" s="33"/>
    </row>
    <row r="1905" spans="2:23" x14ac:dyDescent="0.25">
      <c r="B1905" s="25"/>
      <c r="C1905" s="80">
        <v>1376550285</v>
      </c>
      <c r="D1905" s="83" t="s">
        <v>4782</v>
      </c>
      <c r="E1905" s="82">
        <v>4</v>
      </c>
      <c r="F1905" s="28"/>
      <c r="G1905" s="28"/>
      <c r="H1905" s="28"/>
      <c r="I1905" s="28" t="s">
        <v>1704</v>
      </c>
      <c r="J1905" s="27" t="s">
        <v>69</v>
      </c>
      <c r="K1905" s="29">
        <v>2168393000</v>
      </c>
      <c r="L1905" s="30"/>
      <c r="M1905" s="28"/>
      <c r="N1905" s="28"/>
      <c r="O1905" s="29"/>
      <c r="P1905" s="31"/>
      <c r="Q1905" s="28"/>
      <c r="R1905" s="28"/>
      <c r="S1905" s="28"/>
      <c r="T1905" s="28"/>
      <c r="U1905" s="29"/>
      <c r="V1905" s="32"/>
      <c r="W1905" s="33"/>
    </row>
    <row r="1906" spans="2:23" x14ac:dyDescent="0.25">
      <c r="B1906" s="25"/>
      <c r="C1906" s="80">
        <v>1497750822</v>
      </c>
      <c r="D1906" s="83" t="s">
        <v>4783</v>
      </c>
      <c r="E1906" s="82">
        <v>2</v>
      </c>
      <c r="F1906" s="28"/>
      <c r="G1906" s="28"/>
      <c r="H1906" s="28"/>
      <c r="I1906" s="28" t="s">
        <v>1704</v>
      </c>
      <c r="J1906" s="27" t="s">
        <v>69</v>
      </c>
      <c r="K1906" s="29">
        <v>3303052020</v>
      </c>
      <c r="L1906" s="30"/>
      <c r="M1906" s="28"/>
      <c r="N1906" s="28"/>
      <c r="O1906" s="29"/>
      <c r="P1906" s="31"/>
      <c r="Q1906" s="28"/>
      <c r="R1906" s="28"/>
      <c r="S1906" s="28"/>
      <c r="T1906" s="28"/>
      <c r="U1906" s="29"/>
      <c r="V1906" s="32"/>
      <c r="W1906" s="33"/>
    </row>
    <row r="1907" spans="2:23" x14ac:dyDescent="0.25">
      <c r="B1907" s="25"/>
      <c r="C1907" s="80">
        <v>1316975840</v>
      </c>
      <c r="D1907" s="83" t="s">
        <v>4784</v>
      </c>
      <c r="E1907" s="82">
        <v>5</v>
      </c>
      <c r="F1907" s="28"/>
      <c r="G1907" s="28"/>
      <c r="H1907" s="28"/>
      <c r="I1907" s="28" t="s">
        <v>1704</v>
      </c>
      <c r="J1907" s="27" t="s">
        <v>4785</v>
      </c>
      <c r="K1907" s="29">
        <v>2168448500</v>
      </c>
      <c r="L1907" s="30"/>
      <c r="M1907" s="28"/>
      <c r="N1907" s="28"/>
      <c r="O1907" s="29"/>
      <c r="P1907" s="31"/>
      <c r="Q1907" s="28"/>
      <c r="R1907" s="28"/>
      <c r="S1907" s="28"/>
      <c r="T1907" s="28"/>
      <c r="U1907" s="29"/>
      <c r="V1907" s="32"/>
      <c r="W1907" s="33"/>
    </row>
    <row r="1908" spans="2:23" x14ac:dyDescent="0.25">
      <c r="B1908" s="25"/>
      <c r="C1908" s="80">
        <v>1376966838</v>
      </c>
      <c r="D1908" s="83" t="s">
        <v>4786</v>
      </c>
      <c r="E1908" s="82">
        <v>1</v>
      </c>
      <c r="F1908" s="28"/>
      <c r="G1908" s="28"/>
      <c r="H1908" s="28"/>
      <c r="I1908" s="28" t="s">
        <v>1716</v>
      </c>
      <c r="J1908" s="27" t="s">
        <v>4787</v>
      </c>
      <c r="K1908" s="29">
        <v>3303997215</v>
      </c>
      <c r="L1908" s="30"/>
      <c r="M1908" s="28"/>
      <c r="N1908" s="28"/>
      <c r="O1908" s="29"/>
      <c r="P1908" s="31"/>
      <c r="Q1908" s="28"/>
      <c r="R1908" s="28"/>
      <c r="S1908" s="28"/>
      <c r="T1908" s="28"/>
      <c r="U1908" s="29"/>
      <c r="V1908" s="32"/>
      <c r="W1908" s="33"/>
    </row>
    <row r="1909" spans="2:23" x14ac:dyDescent="0.25">
      <c r="B1909" s="25"/>
      <c r="C1909" s="80">
        <v>1407955008</v>
      </c>
      <c r="D1909" s="83" t="s">
        <v>4788</v>
      </c>
      <c r="E1909" s="82">
        <v>-99</v>
      </c>
      <c r="F1909" s="28"/>
      <c r="G1909" s="28"/>
      <c r="H1909" s="28"/>
      <c r="I1909" s="28" t="s">
        <v>1704</v>
      </c>
      <c r="J1909" s="27" t="s">
        <v>69</v>
      </c>
      <c r="K1909" s="29">
        <v>4194711350</v>
      </c>
      <c r="L1909" s="30"/>
      <c r="M1909" s="28"/>
      <c r="N1909" s="28"/>
      <c r="O1909" s="29"/>
      <c r="P1909" s="31"/>
      <c r="Q1909" s="28"/>
      <c r="R1909" s="28"/>
      <c r="S1909" s="28"/>
      <c r="T1909" s="28"/>
      <c r="U1909" s="29"/>
      <c r="V1909" s="32"/>
      <c r="W1909" s="33"/>
    </row>
    <row r="1910" spans="2:23" x14ac:dyDescent="0.25">
      <c r="B1910" s="25"/>
      <c r="C1910" s="80">
        <v>1558006502</v>
      </c>
      <c r="D1910" s="83" t="s">
        <v>4789</v>
      </c>
      <c r="E1910" s="82">
        <v>3</v>
      </c>
      <c r="F1910" s="28"/>
      <c r="G1910" s="28"/>
      <c r="H1910" s="28"/>
      <c r="I1910" s="28" t="s">
        <v>1716</v>
      </c>
      <c r="J1910" s="27" t="s">
        <v>4790</v>
      </c>
      <c r="K1910" s="29">
        <v>6142936255</v>
      </c>
      <c r="L1910" s="30"/>
      <c r="M1910" s="28"/>
      <c r="N1910" s="28"/>
      <c r="O1910" s="29"/>
      <c r="P1910" s="31"/>
      <c r="Q1910" s="28"/>
      <c r="R1910" s="28"/>
      <c r="S1910" s="28"/>
      <c r="T1910" s="28"/>
      <c r="U1910" s="29"/>
      <c r="V1910" s="32"/>
      <c r="W1910" s="33"/>
    </row>
    <row r="1911" spans="2:23" x14ac:dyDescent="0.25">
      <c r="B1911" s="25"/>
      <c r="C1911" s="80">
        <v>1245967538</v>
      </c>
      <c r="D1911" s="83" t="s">
        <v>4791</v>
      </c>
      <c r="E1911" s="82">
        <v>2</v>
      </c>
      <c r="F1911" s="28"/>
      <c r="G1911" s="28"/>
      <c r="H1911" s="28"/>
      <c r="I1911" s="28" t="s">
        <v>1716</v>
      </c>
      <c r="J1911" s="27" t="s">
        <v>69</v>
      </c>
      <c r="K1911" s="29">
        <v>4196270207</v>
      </c>
      <c r="L1911" s="30"/>
      <c r="M1911" s="28"/>
      <c r="N1911" s="28"/>
      <c r="O1911" s="29"/>
      <c r="P1911" s="31"/>
      <c r="Q1911" s="28"/>
      <c r="R1911" s="28"/>
      <c r="S1911" s="28"/>
      <c r="T1911" s="28"/>
      <c r="U1911" s="29"/>
      <c r="V1911" s="32"/>
      <c r="W1911" s="33"/>
    </row>
    <row r="1912" spans="2:23" x14ac:dyDescent="0.25">
      <c r="B1912" s="25"/>
      <c r="C1912" s="80">
        <v>1033172879</v>
      </c>
      <c r="D1912" s="83" t="s">
        <v>4792</v>
      </c>
      <c r="E1912" s="82">
        <v>7</v>
      </c>
      <c r="F1912" s="28"/>
      <c r="G1912" s="28"/>
      <c r="H1912" s="28"/>
      <c r="I1912" s="28" t="s">
        <v>1704</v>
      </c>
      <c r="J1912" s="27" t="s">
        <v>4793</v>
      </c>
      <c r="K1912" s="29">
        <v>2164446885</v>
      </c>
      <c r="L1912" s="30"/>
      <c r="M1912" s="28"/>
      <c r="N1912" s="28"/>
      <c r="O1912" s="29"/>
      <c r="P1912" s="31"/>
      <c r="Q1912" s="28"/>
      <c r="R1912" s="28"/>
      <c r="S1912" s="28"/>
      <c r="T1912" s="28"/>
      <c r="U1912" s="29"/>
      <c r="V1912" s="32"/>
      <c r="W1912" s="33"/>
    </row>
    <row r="1913" spans="2:23" x14ac:dyDescent="0.25">
      <c r="B1913" s="25"/>
      <c r="C1913" s="80">
        <v>1497964399</v>
      </c>
      <c r="D1913" s="83" t="s">
        <v>4794</v>
      </c>
      <c r="E1913" s="82">
        <v>3</v>
      </c>
      <c r="F1913" s="28"/>
      <c r="G1913" s="28"/>
      <c r="H1913" s="28"/>
      <c r="I1913" s="28" t="s">
        <v>1737</v>
      </c>
      <c r="J1913" s="27" t="s">
        <v>4795</v>
      </c>
      <c r="K1913" s="29">
        <v>6142936255</v>
      </c>
      <c r="L1913" s="30"/>
      <c r="M1913" s="28"/>
      <c r="N1913" s="28"/>
      <c r="O1913" s="29"/>
      <c r="P1913" s="31"/>
      <c r="Q1913" s="28"/>
      <c r="R1913" s="28"/>
      <c r="S1913" s="28"/>
      <c r="T1913" s="28"/>
      <c r="U1913" s="29"/>
      <c r="V1913" s="32"/>
      <c r="W1913" s="33"/>
    </row>
    <row r="1914" spans="2:23" x14ac:dyDescent="0.25">
      <c r="B1914" s="25"/>
      <c r="C1914" s="80">
        <v>1144203456</v>
      </c>
      <c r="D1914" s="83" t="s">
        <v>4796</v>
      </c>
      <c r="E1914" s="82">
        <v>-99</v>
      </c>
      <c r="F1914" s="28"/>
      <c r="G1914" s="28"/>
      <c r="H1914" s="28"/>
      <c r="I1914" s="28" t="s">
        <v>1704</v>
      </c>
      <c r="J1914" s="27" t="s">
        <v>4797</v>
      </c>
      <c r="K1914" s="29">
        <v>3303378709</v>
      </c>
      <c r="L1914" s="30"/>
      <c r="M1914" s="28"/>
      <c r="N1914" s="28"/>
      <c r="O1914" s="29"/>
      <c r="P1914" s="31"/>
      <c r="Q1914" s="28"/>
      <c r="R1914" s="28"/>
      <c r="S1914" s="28"/>
      <c r="T1914" s="28"/>
      <c r="U1914" s="29"/>
      <c r="V1914" s="32"/>
      <c r="W1914" s="33"/>
    </row>
    <row r="1915" spans="2:23" x14ac:dyDescent="0.25">
      <c r="B1915" s="25"/>
      <c r="C1915" s="80">
        <v>1548257876</v>
      </c>
      <c r="D1915" s="83" t="s">
        <v>4798</v>
      </c>
      <c r="E1915" s="82">
        <v>5</v>
      </c>
      <c r="F1915" s="28"/>
      <c r="G1915" s="28"/>
      <c r="H1915" s="28"/>
      <c r="I1915" s="28" t="s">
        <v>1704</v>
      </c>
      <c r="J1915" s="27" t="s">
        <v>4799</v>
      </c>
      <c r="K1915" s="29">
        <v>5675850725</v>
      </c>
      <c r="L1915" s="30"/>
      <c r="M1915" s="28"/>
      <c r="N1915" s="28"/>
      <c r="O1915" s="29"/>
      <c r="P1915" s="31"/>
      <c r="Q1915" s="28"/>
      <c r="R1915" s="28"/>
      <c r="S1915" s="28"/>
      <c r="T1915" s="28"/>
      <c r="U1915" s="29"/>
      <c r="V1915" s="32"/>
      <c r="W1915" s="33"/>
    </row>
    <row r="1916" spans="2:23" x14ac:dyDescent="0.25">
      <c r="B1916" s="25"/>
      <c r="C1916" s="80">
        <v>1710907357</v>
      </c>
      <c r="D1916" s="83" t="s">
        <v>4800</v>
      </c>
      <c r="E1916" s="82">
        <v>3</v>
      </c>
      <c r="F1916" s="28"/>
      <c r="G1916" s="28"/>
      <c r="H1916" s="28"/>
      <c r="I1916" s="28" t="s">
        <v>1704</v>
      </c>
      <c r="J1916" s="27" t="s">
        <v>4801</v>
      </c>
      <c r="K1916" s="29">
        <v>2168448500</v>
      </c>
      <c r="L1916" s="30"/>
      <c r="M1916" s="28"/>
      <c r="N1916" s="28"/>
      <c r="O1916" s="29"/>
      <c r="P1916" s="31"/>
      <c r="Q1916" s="28"/>
      <c r="R1916" s="28"/>
      <c r="S1916" s="28"/>
      <c r="T1916" s="28"/>
      <c r="U1916" s="29"/>
      <c r="V1916" s="32"/>
      <c r="W1916" s="33"/>
    </row>
    <row r="1917" spans="2:23" x14ac:dyDescent="0.25">
      <c r="B1917" s="25"/>
      <c r="C1917" s="80">
        <v>1518965896</v>
      </c>
      <c r="D1917" s="83" t="s">
        <v>4802</v>
      </c>
      <c r="E1917" s="82">
        <v>3</v>
      </c>
      <c r="F1917" s="28"/>
      <c r="G1917" s="28"/>
      <c r="H1917" s="28"/>
      <c r="I1917" s="28" t="s">
        <v>1704</v>
      </c>
      <c r="J1917" s="27" t="s">
        <v>69</v>
      </c>
      <c r="K1917" s="29">
        <v>9373253696</v>
      </c>
      <c r="L1917" s="30"/>
      <c r="M1917" s="28"/>
      <c r="N1917" s="28"/>
      <c r="O1917" s="29"/>
      <c r="P1917" s="31"/>
      <c r="Q1917" s="28"/>
      <c r="R1917" s="28"/>
      <c r="S1917" s="28"/>
      <c r="T1917" s="28"/>
      <c r="U1917" s="29"/>
      <c r="V1917" s="32"/>
      <c r="W1917" s="33"/>
    </row>
    <row r="1918" spans="2:23" x14ac:dyDescent="0.25">
      <c r="B1918" s="25"/>
      <c r="C1918" s="80">
        <v>1073577110</v>
      </c>
      <c r="D1918" s="83" t="s">
        <v>4803</v>
      </c>
      <c r="E1918" s="82">
        <v>7</v>
      </c>
      <c r="F1918" s="28"/>
      <c r="G1918" s="28"/>
      <c r="H1918" s="28"/>
      <c r="I1918" s="28" t="s">
        <v>1704</v>
      </c>
      <c r="J1918" s="27" t="s">
        <v>69</v>
      </c>
      <c r="K1918" s="29">
        <v>2164442200</v>
      </c>
      <c r="L1918" s="30"/>
      <c r="M1918" s="28"/>
      <c r="N1918" s="28"/>
      <c r="O1918" s="29"/>
      <c r="P1918" s="31"/>
      <c r="Q1918" s="28"/>
      <c r="R1918" s="28"/>
      <c r="S1918" s="28"/>
      <c r="T1918" s="28"/>
      <c r="U1918" s="29"/>
      <c r="V1918" s="32"/>
      <c r="W1918" s="33"/>
    </row>
    <row r="1919" spans="2:23" x14ac:dyDescent="0.25">
      <c r="B1919" s="25"/>
      <c r="C1919" s="80">
        <v>1932182433</v>
      </c>
      <c r="D1919" s="83" t="s">
        <v>4804</v>
      </c>
      <c r="E1919" s="82">
        <v>-99</v>
      </c>
      <c r="F1919" s="28"/>
      <c r="G1919" s="28"/>
      <c r="H1919" s="28"/>
      <c r="I1919" s="28" t="s">
        <v>1737</v>
      </c>
      <c r="J1919" s="27" t="s">
        <v>4805</v>
      </c>
      <c r="K1919" s="29">
        <v>4193837100</v>
      </c>
      <c r="L1919" s="30"/>
      <c r="M1919" s="28"/>
      <c r="N1919" s="28"/>
      <c r="O1919" s="29"/>
      <c r="P1919" s="31"/>
      <c r="Q1919" s="28"/>
      <c r="R1919" s="28"/>
      <c r="S1919" s="28"/>
      <c r="T1919" s="28"/>
      <c r="U1919" s="29"/>
      <c r="V1919" s="32"/>
      <c r="W1919" s="33"/>
    </row>
    <row r="1920" spans="2:23" x14ac:dyDescent="0.25">
      <c r="B1920" s="25"/>
      <c r="C1920" s="80">
        <v>1124026125</v>
      </c>
      <c r="D1920" s="83" t="s">
        <v>4806</v>
      </c>
      <c r="E1920" s="82">
        <v>-99</v>
      </c>
      <c r="F1920" s="28"/>
      <c r="G1920" s="28"/>
      <c r="H1920" s="28"/>
      <c r="I1920" s="28" t="s">
        <v>1704</v>
      </c>
      <c r="J1920" s="27" t="s">
        <v>69</v>
      </c>
      <c r="K1920" s="29">
        <v>4193835645</v>
      </c>
      <c r="L1920" s="30"/>
      <c r="M1920" s="28"/>
      <c r="N1920" s="28"/>
      <c r="O1920" s="29"/>
      <c r="P1920" s="31"/>
      <c r="Q1920" s="28"/>
      <c r="R1920" s="28"/>
      <c r="S1920" s="28"/>
      <c r="T1920" s="28"/>
      <c r="U1920" s="29"/>
      <c r="V1920" s="32"/>
      <c r="W1920" s="33"/>
    </row>
    <row r="1921" spans="2:23" x14ac:dyDescent="0.25">
      <c r="B1921" s="25"/>
      <c r="C1921" s="80">
        <v>1366998668</v>
      </c>
      <c r="D1921" s="83" t="s">
        <v>4807</v>
      </c>
      <c r="E1921" s="82">
        <v>7</v>
      </c>
      <c r="F1921" s="28"/>
      <c r="G1921" s="28"/>
      <c r="H1921" s="28"/>
      <c r="I1921" s="28" t="s">
        <v>1716</v>
      </c>
      <c r="J1921" s="27" t="s">
        <v>69</v>
      </c>
      <c r="K1921" s="29">
        <v>2164448770</v>
      </c>
      <c r="L1921" s="30"/>
      <c r="M1921" s="28"/>
      <c r="N1921" s="28"/>
      <c r="O1921" s="29"/>
      <c r="P1921" s="31"/>
      <c r="Q1921" s="28"/>
      <c r="R1921" s="28"/>
      <c r="S1921" s="28"/>
      <c r="T1921" s="28"/>
      <c r="U1921" s="29"/>
      <c r="V1921" s="32"/>
      <c r="W1921" s="33"/>
    </row>
    <row r="1922" spans="2:23" x14ac:dyDescent="0.25">
      <c r="B1922" s="25"/>
      <c r="C1922" s="80">
        <v>1679936561</v>
      </c>
      <c r="D1922" s="83" t="s">
        <v>4808</v>
      </c>
      <c r="E1922" s="82">
        <v>3</v>
      </c>
      <c r="F1922" s="28"/>
      <c r="G1922" s="28"/>
      <c r="H1922" s="28"/>
      <c r="I1922" s="28" t="s">
        <v>1704</v>
      </c>
      <c r="J1922" s="27" t="s">
        <v>69</v>
      </c>
      <c r="K1922" s="29">
        <v>3139162600</v>
      </c>
      <c r="L1922" s="30"/>
      <c r="M1922" s="28"/>
      <c r="N1922" s="28"/>
      <c r="O1922" s="29"/>
      <c r="P1922" s="31"/>
      <c r="Q1922" s="28"/>
      <c r="R1922" s="28"/>
      <c r="S1922" s="28"/>
      <c r="T1922" s="28"/>
      <c r="U1922" s="29"/>
      <c r="V1922" s="32"/>
      <c r="W1922" s="33"/>
    </row>
    <row r="1923" spans="2:23" x14ac:dyDescent="0.25">
      <c r="B1923" s="25"/>
      <c r="C1923" s="80">
        <v>1487897419</v>
      </c>
      <c r="D1923" s="83" t="s">
        <v>4809</v>
      </c>
      <c r="E1923" s="82">
        <v>5</v>
      </c>
      <c r="F1923" s="28"/>
      <c r="G1923" s="28"/>
      <c r="H1923" s="28"/>
      <c r="I1923" s="28" t="s">
        <v>1737</v>
      </c>
      <c r="J1923" s="27" t="s">
        <v>4810</v>
      </c>
      <c r="K1923" s="29">
        <v>2168443941</v>
      </c>
      <c r="L1923" s="30"/>
      <c r="M1923" s="28"/>
      <c r="N1923" s="28"/>
      <c r="O1923" s="29"/>
      <c r="P1923" s="31"/>
      <c r="Q1923" s="28"/>
      <c r="R1923" s="28"/>
      <c r="S1923" s="28"/>
      <c r="T1923" s="28"/>
      <c r="U1923" s="29"/>
      <c r="V1923" s="32"/>
      <c r="W1923" s="33"/>
    </row>
    <row r="1924" spans="2:23" x14ac:dyDescent="0.25">
      <c r="B1924" s="25"/>
      <c r="C1924" s="80">
        <v>1962803890</v>
      </c>
      <c r="D1924" s="83" t="s">
        <v>4811</v>
      </c>
      <c r="E1924" s="82">
        <v>4</v>
      </c>
      <c r="F1924" s="28"/>
      <c r="G1924" s="28"/>
      <c r="H1924" s="28"/>
      <c r="I1924" s="28" t="s">
        <v>1769</v>
      </c>
      <c r="J1924" s="27" t="s">
        <v>69</v>
      </c>
      <c r="K1924" s="29">
        <v>9375347330</v>
      </c>
      <c r="L1924" s="30"/>
      <c r="M1924" s="28"/>
      <c r="N1924" s="28"/>
      <c r="O1924" s="29"/>
      <c r="P1924" s="31"/>
      <c r="Q1924" s="28"/>
      <c r="R1924" s="28"/>
      <c r="S1924" s="28"/>
      <c r="T1924" s="28"/>
      <c r="U1924" s="29"/>
      <c r="V1924" s="32"/>
      <c r="W1924" s="33"/>
    </row>
    <row r="1925" spans="2:23" x14ac:dyDescent="0.25">
      <c r="B1925" s="25"/>
      <c r="C1925" s="80">
        <v>1679931968</v>
      </c>
      <c r="D1925" s="83" t="s">
        <v>4812</v>
      </c>
      <c r="E1925" s="82">
        <v>-99</v>
      </c>
      <c r="F1925" s="28"/>
      <c r="G1925" s="28"/>
      <c r="H1925" s="28"/>
      <c r="I1925" s="28" t="s">
        <v>1716</v>
      </c>
      <c r="J1925" s="27" t="s">
        <v>69</v>
      </c>
      <c r="K1925" s="29">
        <v>4192388621</v>
      </c>
      <c r="L1925" s="30"/>
      <c r="M1925" s="28"/>
      <c r="N1925" s="28"/>
      <c r="O1925" s="29"/>
      <c r="P1925" s="31"/>
      <c r="Q1925" s="28"/>
      <c r="R1925" s="28"/>
      <c r="S1925" s="28"/>
      <c r="T1925" s="28"/>
      <c r="U1925" s="29"/>
      <c r="V1925" s="32"/>
      <c r="W1925" s="33"/>
    </row>
    <row r="1926" spans="2:23" x14ac:dyDescent="0.25">
      <c r="B1926" s="25"/>
      <c r="C1926" s="80">
        <v>1669725057</v>
      </c>
      <c r="D1926" s="83" t="s">
        <v>4813</v>
      </c>
      <c r="E1926" s="82">
        <v>1</v>
      </c>
      <c r="F1926" s="28"/>
      <c r="G1926" s="28"/>
      <c r="H1926" s="28"/>
      <c r="I1926" s="28" t="s">
        <v>1704</v>
      </c>
      <c r="J1926" s="27" t="s">
        <v>4814</v>
      </c>
      <c r="K1926" s="29">
        <v>4196270207</v>
      </c>
      <c r="L1926" s="30"/>
      <c r="M1926" s="28"/>
      <c r="N1926" s="28"/>
      <c r="O1926" s="29"/>
      <c r="P1926" s="31"/>
      <c r="Q1926" s="28"/>
      <c r="R1926" s="28"/>
      <c r="S1926" s="28"/>
      <c r="T1926" s="28"/>
      <c r="U1926" s="29"/>
      <c r="V1926" s="32"/>
      <c r="W1926" s="33"/>
    </row>
    <row r="1927" spans="2:23" x14ac:dyDescent="0.25">
      <c r="B1927" s="25"/>
      <c r="C1927" s="80">
        <v>1265831689</v>
      </c>
      <c r="D1927" s="83" t="s">
        <v>4815</v>
      </c>
      <c r="E1927" s="82">
        <v>4</v>
      </c>
      <c r="F1927" s="28"/>
      <c r="G1927" s="28"/>
      <c r="H1927" s="28"/>
      <c r="I1927" s="28" t="s">
        <v>1737</v>
      </c>
      <c r="J1927" s="27" t="s">
        <v>4816</v>
      </c>
      <c r="K1927" s="29">
        <v>6142938000</v>
      </c>
      <c r="L1927" s="30"/>
      <c r="M1927" s="28"/>
      <c r="N1927" s="28"/>
      <c r="O1927" s="29"/>
      <c r="P1927" s="31"/>
      <c r="Q1927" s="28"/>
      <c r="R1927" s="28"/>
      <c r="S1927" s="28"/>
      <c r="T1927" s="28"/>
      <c r="U1927" s="29"/>
      <c r="V1927" s="32"/>
      <c r="W1927" s="33"/>
    </row>
    <row r="1928" spans="2:23" x14ac:dyDescent="0.25">
      <c r="B1928" s="25"/>
      <c r="C1928" s="80">
        <v>1457752081</v>
      </c>
      <c r="D1928" s="83" t="s">
        <v>4817</v>
      </c>
      <c r="E1928" s="82">
        <v>3</v>
      </c>
      <c r="F1928" s="28"/>
      <c r="G1928" s="28"/>
      <c r="H1928" s="28"/>
      <c r="I1928" s="28" t="s">
        <v>1716</v>
      </c>
      <c r="J1928" s="27" t="s">
        <v>4818</v>
      </c>
      <c r="K1928" s="29">
        <v>7403462766</v>
      </c>
      <c r="L1928" s="30"/>
      <c r="M1928" s="28"/>
      <c r="N1928" s="28"/>
      <c r="O1928" s="29"/>
      <c r="P1928" s="31"/>
      <c r="Q1928" s="28"/>
      <c r="R1928" s="28"/>
      <c r="S1928" s="28"/>
      <c r="T1928" s="28"/>
      <c r="U1928" s="29"/>
      <c r="V1928" s="32"/>
      <c r="W1928" s="33"/>
    </row>
    <row r="1929" spans="2:23" x14ac:dyDescent="0.25">
      <c r="B1929" s="25"/>
      <c r="C1929" s="80">
        <v>1003290883</v>
      </c>
      <c r="D1929" s="83" t="s">
        <v>4819</v>
      </c>
      <c r="E1929" s="82">
        <v>1</v>
      </c>
      <c r="F1929" s="28"/>
      <c r="G1929" s="28"/>
      <c r="H1929" s="28"/>
      <c r="I1929" s="28" t="s">
        <v>1769</v>
      </c>
      <c r="J1929" s="27" t="s">
        <v>69</v>
      </c>
      <c r="K1929" s="29">
        <v>4408081212</v>
      </c>
      <c r="L1929" s="30"/>
      <c r="M1929" s="28"/>
      <c r="N1929" s="28"/>
      <c r="O1929" s="29"/>
      <c r="P1929" s="31"/>
      <c r="Q1929" s="28"/>
      <c r="R1929" s="28"/>
      <c r="S1929" s="28"/>
      <c r="T1929" s="28"/>
      <c r="U1929" s="29"/>
      <c r="V1929" s="32"/>
      <c r="W1929" s="33"/>
    </row>
    <row r="1930" spans="2:23" x14ac:dyDescent="0.25">
      <c r="B1930" s="25"/>
      <c r="C1930" s="80">
        <v>1639507353</v>
      </c>
      <c r="D1930" s="83" t="s">
        <v>4820</v>
      </c>
      <c r="E1930" s="82">
        <v>7</v>
      </c>
      <c r="F1930" s="28"/>
      <c r="G1930" s="28"/>
      <c r="H1930" s="28"/>
      <c r="I1930" s="28" t="s">
        <v>1716</v>
      </c>
      <c r="J1930" s="27" t="s">
        <v>4821</v>
      </c>
      <c r="K1930" s="29">
        <v>6142938000</v>
      </c>
      <c r="L1930" s="30"/>
      <c r="M1930" s="28"/>
      <c r="N1930" s="28"/>
      <c r="O1930" s="29"/>
      <c r="P1930" s="31"/>
      <c r="Q1930" s="28"/>
      <c r="R1930" s="28"/>
      <c r="S1930" s="28"/>
      <c r="T1930" s="28"/>
      <c r="U1930" s="29"/>
      <c r="V1930" s="32"/>
      <c r="W1930" s="33"/>
    </row>
    <row r="1931" spans="2:23" x14ac:dyDescent="0.25">
      <c r="B1931" s="25"/>
      <c r="C1931" s="80">
        <v>1558789511</v>
      </c>
      <c r="D1931" s="83" t="s">
        <v>4822</v>
      </c>
      <c r="E1931" s="82">
        <v>4</v>
      </c>
      <c r="F1931" s="28"/>
      <c r="G1931" s="28"/>
      <c r="H1931" s="28"/>
      <c r="I1931" s="28" t="s">
        <v>1704</v>
      </c>
      <c r="J1931" s="27" t="s">
        <v>4823</v>
      </c>
      <c r="K1931" s="29">
        <v>2164442200</v>
      </c>
      <c r="L1931" s="30"/>
      <c r="M1931" s="28"/>
      <c r="N1931" s="28"/>
      <c r="O1931" s="29"/>
      <c r="P1931" s="31"/>
      <c r="Q1931" s="28"/>
      <c r="R1931" s="28"/>
      <c r="S1931" s="28"/>
      <c r="T1931" s="28"/>
      <c r="U1931" s="29"/>
      <c r="V1931" s="32"/>
      <c r="W1931" s="33"/>
    </row>
    <row r="1932" spans="2:23" x14ac:dyDescent="0.25">
      <c r="B1932" s="25"/>
      <c r="C1932" s="80">
        <v>1003194093</v>
      </c>
      <c r="D1932" s="83" t="s">
        <v>4824</v>
      </c>
      <c r="E1932" s="82">
        <v>5</v>
      </c>
      <c r="F1932" s="28"/>
      <c r="G1932" s="28"/>
      <c r="H1932" s="28"/>
      <c r="I1932" s="28" t="s">
        <v>1737</v>
      </c>
      <c r="J1932" s="27" t="s">
        <v>4825</v>
      </c>
      <c r="K1932" s="29">
        <v>3147472075</v>
      </c>
      <c r="L1932" s="30"/>
      <c r="M1932" s="28"/>
      <c r="N1932" s="28"/>
      <c r="O1932" s="29"/>
      <c r="P1932" s="31"/>
      <c r="Q1932" s="28"/>
      <c r="R1932" s="28"/>
      <c r="S1932" s="28"/>
      <c r="T1932" s="28"/>
      <c r="U1932" s="29"/>
      <c r="V1932" s="32"/>
      <c r="W1932" s="33"/>
    </row>
    <row r="1933" spans="2:23" x14ac:dyDescent="0.25">
      <c r="B1933" s="25"/>
      <c r="C1933" s="80">
        <v>1780974667</v>
      </c>
      <c r="D1933" s="83" t="s">
        <v>4826</v>
      </c>
      <c r="E1933" s="82">
        <v>4</v>
      </c>
      <c r="F1933" s="28"/>
      <c r="G1933" s="28"/>
      <c r="H1933" s="28"/>
      <c r="I1933" s="28" t="s">
        <v>1737</v>
      </c>
      <c r="J1933" s="27" t="s">
        <v>4827</v>
      </c>
      <c r="K1933" s="29">
        <v>2164441108</v>
      </c>
      <c r="L1933" s="30"/>
      <c r="M1933" s="28"/>
      <c r="N1933" s="28"/>
      <c r="O1933" s="29"/>
      <c r="P1933" s="31"/>
      <c r="Q1933" s="28"/>
      <c r="R1933" s="28"/>
      <c r="S1933" s="28"/>
      <c r="T1933" s="28"/>
      <c r="U1933" s="29"/>
      <c r="V1933" s="32"/>
      <c r="W1933" s="33"/>
    </row>
    <row r="1934" spans="2:23" x14ac:dyDescent="0.25">
      <c r="B1934" s="25"/>
      <c r="C1934" s="80">
        <v>1154738037</v>
      </c>
      <c r="D1934" s="83" t="s">
        <v>4828</v>
      </c>
      <c r="E1934" s="82">
        <v>2</v>
      </c>
      <c r="F1934" s="28"/>
      <c r="G1934" s="28"/>
      <c r="H1934" s="28"/>
      <c r="I1934" s="28" t="s">
        <v>1737</v>
      </c>
      <c r="J1934" s="27" t="s">
        <v>69</v>
      </c>
      <c r="K1934" s="29">
        <v>2154568520</v>
      </c>
      <c r="L1934" s="30"/>
      <c r="M1934" s="28"/>
      <c r="N1934" s="28"/>
      <c r="O1934" s="29"/>
      <c r="P1934" s="31"/>
      <c r="Q1934" s="28"/>
      <c r="R1934" s="28"/>
      <c r="S1934" s="28"/>
      <c r="T1934" s="28"/>
      <c r="U1934" s="29"/>
      <c r="V1934" s="32"/>
      <c r="W1934" s="33"/>
    </row>
    <row r="1935" spans="2:23" x14ac:dyDescent="0.25">
      <c r="B1935" s="25"/>
      <c r="C1935" s="80">
        <v>1750584991</v>
      </c>
      <c r="D1935" s="83" t="s">
        <v>4829</v>
      </c>
      <c r="E1935" s="82">
        <v>-99</v>
      </c>
      <c r="F1935" s="28"/>
      <c r="G1935" s="28"/>
      <c r="H1935" s="28"/>
      <c r="I1935" s="28" t="s">
        <v>1704</v>
      </c>
      <c r="J1935" s="27" t="s">
        <v>69</v>
      </c>
      <c r="K1935" s="29">
        <v>4194711350</v>
      </c>
      <c r="L1935" s="30"/>
      <c r="M1935" s="28"/>
      <c r="N1935" s="28"/>
      <c r="O1935" s="29"/>
      <c r="P1935" s="31"/>
      <c r="Q1935" s="28"/>
      <c r="R1935" s="28"/>
      <c r="S1935" s="28"/>
      <c r="T1935" s="28"/>
      <c r="U1935" s="29"/>
      <c r="V1935" s="32"/>
      <c r="W1935" s="33"/>
    </row>
    <row r="1936" spans="2:23" x14ac:dyDescent="0.25">
      <c r="B1936" s="25"/>
      <c r="C1936" s="80">
        <v>1215175732</v>
      </c>
      <c r="D1936" s="83" t="s">
        <v>4830</v>
      </c>
      <c r="E1936" s="82">
        <v>1</v>
      </c>
      <c r="F1936" s="28"/>
      <c r="G1936" s="28"/>
      <c r="H1936" s="28"/>
      <c r="I1936" s="28" t="s">
        <v>1769</v>
      </c>
      <c r="J1936" s="27" t="s">
        <v>4831</v>
      </c>
      <c r="K1936" s="29">
        <v>4408081212</v>
      </c>
      <c r="L1936" s="30"/>
      <c r="M1936" s="28"/>
      <c r="N1936" s="28"/>
      <c r="O1936" s="29"/>
      <c r="P1936" s="31"/>
      <c r="Q1936" s="28"/>
      <c r="R1936" s="28"/>
      <c r="S1936" s="28"/>
      <c r="T1936" s="28"/>
      <c r="U1936" s="29"/>
      <c r="V1936" s="32"/>
      <c r="W1936" s="33"/>
    </row>
    <row r="1937" spans="2:23" x14ac:dyDescent="0.25">
      <c r="B1937" s="25"/>
      <c r="C1937" s="80">
        <v>1023015708</v>
      </c>
      <c r="D1937" s="83" t="s">
        <v>4832</v>
      </c>
      <c r="E1937" s="82">
        <v>2</v>
      </c>
      <c r="F1937" s="28"/>
      <c r="G1937" s="28"/>
      <c r="H1937" s="28"/>
      <c r="I1937" s="28" t="s">
        <v>1704</v>
      </c>
      <c r="J1937" s="27" t="s">
        <v>4833</v>
      </c>
      <c r="K1937" s="29">
        <v>4194795455</v>
      </c>
      <c r="L1937" s="30"/>
      <c r="M1937" s="28"/>
      <c r="N1937" s="28"/>
      <c r="O1937" s="29"/>
      <c r="P1937" s="31"/>
      <c r="Q1937" s="28"/>
      <c r="R1937" s="28"/>
      <c r="S1937" s="28"/>
      <c r="T1937" s="28"/>
      <c r="U1937" s="29"/>
      <c r="V1937" s="32"/>
      <c r="W1937" s="33"/>
    </row>
    <row r="1938" spans="2:23" x14ac:dyDescent="0.25">
      <c r="B1938" s="25"/>
      <c r="C1938" s="80">
        <v>1104807155</v>
      </c>
      <c r="D1938" s="83" t="s">
        <v>4834</v>
      </c>
      <c r="E1938" s="82">
        <v>3</v>
      </c>
      <c r="F1938" s="28"/>
      <c r="G1938" s="28"/>
      <c r="H1938" s="28"/>
      <c r="I1938" s="28" t="s">
        <v>1704</v>
      </c>
      <c r="J1938" s="27" t="s">
        <v>69</v>
      </c>
      <c r="K1938" s="29">
        <v>9372932169</v>
      </c>
      <c r="L1938" s="30"/>
      <c r="M1938" s="28"/>
      <c r="N1938" s="28"/>
      <c r="O1938" s="29"/>
      <c r="P1938" s="31"/>
      <c r="Q1938" s="28"/>
      <c r="R1938" s="28"/>
      <c r="S1938" s="28"/>
      <c r="T1938" s="28"/>
      <c r="U1938" s="29"/>
      <c r="V1938" s="32"/>
      <c r="W1938" s="33"/>
    </row>
    <row r="1939" spans="2:23" x14ac:dyDescent="0.25">
      <c r="B1939" s="25"/>
      <c r="C1939" s="80">
        <v>1518903376</v>
      </c>
      <c r="D1939" s="83" t="s">
        <v>4835</v>
      </c>
      <c r="E1939" s="82">
        <v>1</v>
      </c>
      <c r="F1939" s="28"/>
      <c r="G1939" s="28"/>
      <c r="H1939" s="28"/>
      <c r="I1939" s="28" t="s">
        <v>1716</v>
      </c>
      <c r="J1939" s="27" t="s">
        <v>4836</v>
      </c>
      <c r="K1939" s="29">
        <v>3309665092</v>
      </c>
      <c r="L1939" s="30"/>
      <c r="M1939" s="28"/>
      <c r="N1939" s="28"/>
      <c r="O1939" s="29"/>
      <c r="P1939" s="31"/>
      <c r="Q1939" s="28"/>
      <c r="R1939" s="28"/>
      <c r="S1939" s="28"/>
      <c r="T1939" s="28"/>
      <c r="U1939" s="29"/>
      <c r="V1939" s="32"/>
      <c r="W1939" s="33"/>
    </row>
    <row r="1940" spans="2:23" x14ac:dyDescent="0.25">
      <c r="B1940" s="25"/>
      <c r="C1940" s="80">
        <v>1235496142</v>
      </c>
      <c r="D1940" s="83" t="s">
        <v>4837</v>
      </c>
      <c r="E1940" s="82">
        <v>1</v>
      </c>
      <c r="F1940" s="28"/>
      <c r="G1940" s="28"/>
      <c r="H1940" s="28"/>
      <c r="I1940" s="28" t="s">
        <v>1704</v>
      </c>
      <c r="J1940" s="27" t="s">
        <v>69</v>
      </c>
      <c r="K1940" s="29">
        <v>4192382390</v>
      </c>
      <c r="L1940" s="30"/>
      <c r="M1940" s="28"/>
      <c r="N1940" s="28"/>
      <c r="O1940" s="29"/>
      <c r="P1940" s="31"/>
      <c r="Q1940" s="28"/>
      <c r="R1940" s="28"/>
      <c r="S1940" s="28"/>
      <c r="T1940" s="28"/>
      <c r="U1940" s="29"/>
      <c r="V1940" s="32"/>
      <c r="W1940" s="33"/>
    </row>
    <row r="1941" spans="2:23" x14ac:dyDescent="0.25">
      <c r="B1941" s="25"/>
      <c r="C1941" s="80">
        <v>1417272113</v>
      </c>
      <c r="D1941" s="83" t="s">
        <v>4838</v>
      </c>
      <c r="E1941" s="82">
        <v>2</v>
      </c>
      <c r="F1941" s="28"/>
      <c r="G1941" s="28"/>
      <c r="H1941" s="28"/>
      <c r="I1941" s="28" t="s">
        <v>1704</v>
      </c>
      <c r="J1941" s="27" t="s">
        <v>69</v>
      </c>
      <c r="K1941" s="29">
        <v>4408081212</v>
      </c>
      <c r="L1941" s="30"/>
      <c r="M1941" s="28"/>
      <c r="N1941" s="28"/>
      <c r="O1941" s="29"/>
      <c r="P1941" s="31"/>
      <c r="Q1941" s="28"/>
      <c r="R1941" s="28"/>
      <c r="S1941" s="28"/>
      <c r="T1941" s="28"/>
      <c r="U1941" s="29"/>
      <c r="V1941" s="32"/>
      <c r="W1941" s="33"/>
    </row>
    <row r="1942" spans="2:23" x14ac:dyDescent="0.25">
      <c r="B1942" s="25"/>
      <c r="C1942" s="80">
        <v>1275927105</v>
      </c>
      <c r="D1942" s="83" t="s">
        <v>4839</v>
      </c>
      <c r="E1942" s="82">
        <v>4</v>
      </c>
      <c r="F1942" s="28"/>
      <c r="G1942" s="28"/>
      <c r="H1942" s="28"/>
      <c r="I1942" s="28" t="s">
        <v>1719</v>
      </c>
      <c r="J1942" s="27" t="s">
        <v>4840</v>
      </c>
      <c r="K1942" s="29">
        <v>6142932594</v>
      </c>
      <c r="L1942" s="30"/>
      <c r="M1942" s="28"/>
      <c r="N1942" s="28"/>
      <c r="O1942" s="29"/>
      <c r="P1942" s="31"/>
      <c r="Q1942" s="28"/>
      <c r="R1942" s="28"/>
      <c r="S1942" s="28"/>
      <c r="T1942" s="28"/>
      <c r="U1942" s="29"/>
      <c r="V1942" s="32"/>
      <c r="W1942" s="33"/>
    </row>
    <row r="1943" spans="2:23" x14ac:dyDescent="0.25">
      <c r="B1943" s="25"/>
      <c r="C1943" s="80">
        <v>1740608538</v>
      </c>
      <c r="D1943" s="83" t="s">
        <v>4841</v>
      </c>
      <c r="E1943" s="82">
        <v>0</v>
      </c>
      <c r="F1943" s="28"/>
      <c r="G1943" s="28"/>
      <c r="H1943" s="28"/>
      <c r="I1943" s="28" t="s">
        <v>1704</v>
      </c>
      <c r="J1943" s="27" t="s">
        <v>4842</v>
      </c>
      <c r="K1943" s="29">
        <v>3307071115</v>
      </c>
      <c r="L1943" s="30"/>
      <c r="M1943" s="28"/>
      <c r="N1943" s="28"/>
      <c r="O1943" s="29"/>
      <c r="P1943" s="31"/>
      <c r="Q1943" s="28"/>
      <c r="R1943" s="28"/>
      <c r="S1943" s="28"/>
      <c r="T1943" s="28"/>
      <c r="U1943" s="29"/>
      <c r="V1943" s="32"/>
      <c r="W1943" s="33"/>
    </row>
    <row r="1944" spans="2:23" x14ac:dyDescent="0.25">
      <c r="B1944" s="25"/>
      <c r="C1944" s="80">
        <v>1003998642</v>
      </c>
      <c r="D1944" s="83" t="s">
        <v>4843</v>
      </c>
      <c r="E1944" s="82">
        <v>4</v>
      </c>
      <c r="F1944" s="28"/>
      <c r="G1944" s="28"/>
      <c r="H1944" s="28"/>
      <c r="I1944" s="28" t="s">
        <v>1737</v>
      </c>
      <c r="J1944" s="27" t="s">
        <v>4844</v>
      </c>
      <c r="K1944" s="29">
        <v>6142936255</v>
      </c>
      <c r="L1944" s="30"/>
      <c r="M1944" s="28"/>
      <c r="N1944" s="28"/>
      <c r="O1944" s="29"/>
      <c r="P1944" s="31"/>
      <c r="Q1944" s="28"/>
      <c r="R1944" s="28"/>
      <c r="S1944" s="28"/>
      <c r="T1944" s="28"/>
      <c r="U1944" s="29"/>
      <c r="V1944" s="32"/>
      <c r="W1944" s="33"/>
    </row>
    <row r="1945" spans="2:23" x14ac:dyDescent="0.25">
      <c r="B1945" s="25"/>
      <c r="C1945" s="80">
        <v>1649416504</v>
      </c>
      <c r="D1945" s="83" t="s">
        <v>4845</v>
      </c>
      <c r="E1945" s="82">
        <v>3</v>
      </c>
      <c r="F1945" s="28"/>
      <c r="G1945" s="28"/>
      <c r="H1945" s="28"/>
      <c r="I1945" s="28" t="s">
        <v>1704</v>
      </c>
      <c r="J1945" s="27" t="s">
        <v>4846</v>
      </c>
      <c r="K1945" s="29">
        <v>6142936255</v>
      </c>
      <c r="L1945" s="30"/>
      <c r="M1945" s="28"/>
      <c r="N1945" s="28"/>
      <c r="O1945" s="29"/>
      <c r="P1945" s="31"/>
      <c r="Q1945" s="28"/>
      <c r="R1945" s="28"/>
      <c r="S1945" s="28"/>
      <c r="T1945" s="28"/>
      <c r="U1945" s="29"/>
      <c r="V1945" s="32"/>
      <c r="W1945" s="33"/>
    </row>
    <row r="1946" spans="2:23" x14ac:dyDescent="0.25">
      <c r="B1946" s="25"/>
      <c r="C1946" s="80">
        <v>1780693010</v>
      </c>
      <c r="D1946" s="83" t="s">
        <v>4847</v>
      </c>
      <c r="E1946" s="82">
        <v>4</v>
      </c>
      <c r="F1946" s="28"/>
      <c r="G1946" s="28"/>
      <c r="H1946" s="28"/>
      <c r="I1946" s="28" t="s">
        <v>1734</v>
      </c>
      <c r="J1946" s="27" t="s">
        <v>4848</v>
      </c>
      <c r="K1946" s="29">
        <v>3303753894</v>
      </c>
      <c r="L1946" s="30"/>
      <c r="M1946" s="28"/>
      <c r="N1946" s="28"/>
      <c r="O1946" s="29"/>
      <c r="P1946" s="31"/>
      <c r="Q1946" s="28"/>
      <c r="R1946" s="28"/>
      <c r="S1946" s="28"/>
      <c r="T1946" s="28"/>
      <c r="U1946" s="29"/>
      <c r="V1946" s="32"/>
      <c r="W1946" s="33"/>
    </row>
    <row r="1947" spans="2:23" x14ac:dyDescent="0.25">
      <c r="B1947" s="25"/>
      <c r="C1947" s="80">
        <v>1730123514</v>
      </c>
      <c r="D1947" s="83" t="s">
        <v>4849</v>
      </c>
      <c r="E1947" s="82">
        <v>1</v>
      </c>
      <c r="F1947" s="28"/>
      <c r="G1947" s="28"/>
      <c r="H1947" s="28"/>
      <c r="I1947" s="28" t="s">
        <v>1704</v>
      </c>
      <c r="J1947" s="27" t="s">
        <v>69</v>
      </c>
      <c r="K1947" s="29">
        <v>3303997215</v>
      </c>
      <c r="L1947" s="30"/>
      <c r="M1947" s="28"/>
      <c r="N1947" s="28"/>
      <c r="O1947" s="29"/>
      <c r="P1947" s="31"/>
      <c r="Q1947" s="28"/>
      <c r="R1947" s="28"/>
      <c r="S1947" s="28"/>
      <c r="T1947" s="28"/>
      <c r="U1947" s="29"/>
      <c r="V1947" s="32"/>
      <c r="W1947" s="33"/>
    </row>
    <row r="1948" spans="2:23" x14ac:dyDescent="0.25">
      <c r="B1948" s="25"/>
      <c r="C1948" s="80">
        <v>1932195724</v>
      </c>
      <c r="D1948" s="83" t="s">
        <v>4850</v>
      </c>
      <c r="E1948" s="82">
        <v>3</v>
      </c>
      <c r="F1948" s="28"/>
      <c r="G1948" s="28"/>
      <c r="H1948" s="28"/>
      <c r="I1948" s="28" t="s">
        <v>1704</v>
      </c>
      <c r="J1948" s="27" t="s">
        <v>69</v>
      </c>
      <c r="K1948" s="29">
        <v>3047234041</v>
      </c>
      <c r="L1948" s="30"/>
      <c r="M1948" s="28"/>
      <c r="N1948" s="28"/>
      <c r="O1948" s="29"/>
      <c r="P1948" s="31"/>
      <c r="Q1948" s="28"/>
      <c r="R1948" s="28"/>
      <c r="S1948" s="28"/>
      <c r="T1948" s="28"/>
      <c r="U1948" s="29"/>
      <c r="V1948" s="32"/>
      <c r="W1948" s="33"/>
    </row>
    <row r="1949" spans="2:23" x14ac:dyDescent="0.25">
      <c r="B1949" s="25"/>
      <c r="C1949" s="80">
        <v>1699989939</v>
      </c>
      <c r="D1949" s="83" t="s">
        <v>4851</v>
      </c>
      <c r="E1949" s="82">
        <v>4</v>
      </c>
      <c r="F1949" s="28"/>
      <c r="G1949" s="28"/>
      <c r="H1949" s="28"/>
      <c r="I1949" s="28" t="s">
        <v>1737</v>
      </c>
      <c r="J1949" s="27" t="s">
        <v>4852</v>
      </c>
      <c r="K1949" s="29">
        <v>8086918838</v>
      </c>
      <c r="L1949" s="30"/>
      <c r="M1949" s="28"/>
      <c r="N1949" s="28"/>
      <c r="O1949" s="29"/>
      <c r="P1949" s="31"/>
      <c r="Q1949" s="28"/>
      <c r="R1949" s="28"/>
      <c r="S1949" s="28"/>
      <c r="T1949" s="28"/>
      <c r="U1949" s="29"/>
      <c r="V1949" s="32"/>
      <c r="W1949" s="33"/>
    </row>
    <row r="1950" spans="2:23" x14ac:dyDescent="0.25">
      <c r="B1950" s="25"/>
      <c r="C1950" s="80">
        <v>1285830778</v>
      </c>
      <c r="D1950" s="83" t="s">
        <v>4853</v>
      </c>
      <c r="E1950" s="82">
        <v>6</v>
      </c>
      <c r="F1950" s="28"/>
      <c r="G1950" s="28"/>
      <c r="H1950" s="28"/>
      <c r="I1950" s="28" t="s">
        <v>1737</v>
      </c>
      <c r="J1950" s="27" t="s">
        <v>4854</v>
      </c>
      <c r="K1950" s="29">
        <v>2147483647</v>
      </c>
      <c r="L1950" s="30"/>
      <c r="M1950" s="28"/>
      <c r="N1950" s="28"/>
      <c r="O1950" s="29"/>
      <c r="P1950" s="31"/>
      <c r="Q1950" s="28"/>
      <c r="R1950" s="28"/>
      <c r="S1950" s="28"/>
      <c r="T1950" s="28"/>
      <c r="U1950" s="29"/>
      <c r="V1950" s="32"/>
      <c r="W1950" s="33"/>
    </row>
    <row r="1951" spans="2:23" x14ac:dyDescent="0.25">
      <c r="B1951" s="25"/>
      <c r="C1951" s="80">
        <v>1235394248</v>
      </c>
      <c r="D1951" s="83" t="s">
        <v>4855</v>
      </c>
      <c r="E1951" s="82">
        <v>5</v>
      </c>
      <c r="F1951" s="28"/>
      <c r="G1951" s="28"/>
      <c r="H1951" s="28"/>
      <c r="I1951" s="28" t="s">
        <v>1704</v>
      </c>
      <c r="J1951" s="27" t="s">
        <v>4856</v>
      </c>
      <c r="K1951" s="29">
        <v>4403862250</v>
      </c>
      <c r="L1951" s="30"/>
      <c r="M1951" s="28"/>
      <c r="N1951" s="28"/>
      <c r="O1951" s="29"/>
      <c r="P1951" s="31"/>
      <c r="Q1951" s="28"/>
      <c r="R1951" s="28"/>
      <c r="S1951" s="28"/>
      <c r="T1951" s="28"/>
      <c r="U1951" s="29"/>
      <c r="V1951" s="32"/>
      <c r="W1951" s="33"/>
    </row>
    <row r="1952" spans="2:23" x14ac:dyDescent="0.25">
      <c r="B1952" s="25"/>
      <c r="C1952" s="80">
        <v>1073630893</v>
      </c>
      <c r="D1952" s="83" t="s">
        <v>4857</v>
      </c>
      <c r="E1952" s="82">
        <v>5</v>
      </c>
      <c r="F1952" s="28"/>
      <c r="G1952" s="28"/>
      <c r="H1952" s="28"/>
      <c r="I1952" s="28" t="s">
        <v>1734</v>
      </c>
      <c r="J1952" s="27" t="s">
        <v>4858</v>
      </c>
      <c r="K1952" s="29">
        <v>4197099597</v>
      </c>
      <c r="L1952" s="30"/>
      <c r="M1952" s="28"/>
      <c r="N1952" s="28"/>
      <c r="O1952" s="29"/>
      <c r="P1952" s="31"/>
      <c r="Q1952" s="28"/>
      <c r="R1952" s="28"/>
      <c r="S1952" s="28"/>
      <c r="T1952" s="28"/>
      <c r="U1952" s="29"/>
      <c r="V1952" s="32"/>
      <c r="W1952" s="33"/>
    </row>
    <row r="1953" spans="2:23" x14ac:dyDescent="0.25">
      <c r="B1953" s="25"/>
      <c r="C1953" s="80">
        <v>1750523783</v>
      </c>
      <c r="D1953" s="83" t="s">
        <v>4859</v>
      </c>
      <c r="E1953" s="82">
        <v>-99</v>
      </c>
      <c r="F1953" s="28"/>
      <c r="G1953" s="28"/>
      <c r="H1953" s="28"/>
      <c r="I1953" s="28" t="s">
        <v>1704</v>
      </c>
      <c r="J1953" s="27" t="s">
        <v>69</v>
      </c>
      <c r="K1953" s="29">
        <v>8473189595</v>
      </c>
      <c r="L1953" s="30"/>
      <c r="M1953" s="28"/>
      <c r="N1953" s="28"/>
      <c r="O1953" s="29"/>
      <c r="P1953" s="31"/>
      <c r="Q1953" s="28"/>
      <c r="R1953" s="28"/>
      <c r="S1953" s="28"/>
      <c r="T1953" s="28"/>
      <c r="U1953" s="29"/>
      <c r="V1953" s="32"/>
      <c r="W1953" s="33"/>
    </row>
    <row r="1954" spans="2:23" x14ac:dyDescent="0.25">
      <c r="B1954" s="25"/>
      <c r="C1954" s="80">
        <v>1598755464</v>
      </c>
      <c r="D1954" s="83" t="s">
        <v>4860</v>
      </c>
      <c r="E1954" s="82">
        <v>2</v>
      </c>
      <c r="F1954" s="28"/>
      <c r="G1954" s="28"/>
      <c r="H1954" s="28"/>
      <c r="I1954" s="28" t="s">
        <v>1704</v>
      </c>
      <c r="J1954" s="27" t="s">
        <v>69</v>
      </c>
      <c r="K1954" s="29">
        <v>4408164546</v>
      </c>
      <c r="L1954" s="30"/>
      <c r="M1954" s="28"/>
      <c r="N1954" s="28"/>
      <c r="O1954" s="29"/>
      <c r="P1954" s="31"/>
      <c r="Q1954" s="28"/>
      <c r="R1954" s="28"/>
      <c r="S1954" s="28"/>
      <c r="T1954" s="28"/>
      <c r="U1954" s="29"/>
      <c r="V1954" s="32"/>
      <c r="W1954" s="33"/>
    </row>
    <row r="1955" spans="2:23" x14ac:dyDescent="0.25">
      <c r="B1955" s="25"/>
      <c r="C1955" s="80">
        <v>1922268150</v>
      </c>
      <c r="D1955" s="83" t="s">
        <v>4861</v>
      </c>
      <c r="E1955" s="82">
        <v>7</v>
      </c>
      <c r="F1955" s="28"/>
      <c r="G1955" s="28"/>
      <c r="H1955" s="28"/>
      <c r="I1955" s="28" t="s">
        <v>1716</v>
      </c>
      <c r="J1955" s="27" t="s">
        <v>4862</v>
      </c>
      <c r="K1955" s="29">
        <v>7578424499</v>
      </c>
      <c r="L1955" s="30"/>
      <c r="M1955" s="28"/>
      <c r="N1955" s="28"/>
      <c r="O1955" s="29"/>
      <c r="P1955" s="31"/>
      <c r="Q1955" s="28"/>
      <c r="R1955" s="28"/>
      <c r="S1955" s="28"/>
      <c r="T1955" s="28"/>
      <c r="U1955" s="29"/>
      <c r="V1955" s="32"/>
      <c r="W1955" s="33"/>
    </row>
    <row r="1956" spans="2:23" x14ac:dyDescent="0.25">
      <c r="B1956" s="25"/>
      <c r="C1956" s="80">
        <v>1568433910</v>
      </c>
      <c r="D1956" s="83" t="s">
        <v>4863</v>
      </c>
      <c r="E1956" s="82">
        <v>-99</v>
      </c>
      <c r="F1956" s="28"/>
      <c r="G1956" s="28"/>
      <c r="H1956" s="28"/>
      <c r="I1956" s="28" t="s">
        <v>1704</v>
      </c>
      <c r="J1956" s="27" t="s">
        <v>69</v>
      </c>
      <c r="K1956" s="29">
        <v>4192278209</v>
      </c>
      <c r="L1956" s="30"/>
      <c r="M1956" s="28"/>
      <c r="N1956" s="28"/>
      <c r="O1956" s="29"/>
      <c r="P1956" s="31"/>
      <c r="Q1956" s="28"/>
      <c r="R1956" s="28"/>
      <c r="S1956" s="28"/>
      <c r="T1956" s="28"/>
      <c r="U1956" s="29"/>
      <c r="V1956" s="32"/>
      <c r="W1956" s="33"/>
    </row>
    <row r="1957" spans="2:23" x14ac:dyDescent="0.25">
      <c r="B1957" s="25"/>
      <c r="C1957" s="80">
        <v>1043361298</v>
      </c>
      <c r="D1957" s="83" t="s">
        <v>4864</v>
      </c>
      <c r="E1957" s="82">
        <v>5</v>
      </c>
      <c r="F1957" s="28"/>
      <c r="G1957" s="28"/>
      <c r="H1957" s="28"/>
      <c r="I1957" s="28" t="s">
        <v>1704</v>
      </c>
      <c r="J1957" s="27" t="s">
        <v>4865</v>
      </c>
      <c r="K1957" s="29">
        <v>6142936255</v>
      </c>
      <c r="L1957" s="30"/>
      <c r="M1957" s="28"/>
      <c r="N1957" s="28"/>
      <c r="O1957" s="29"/>
      <c r="P1957" s="31"/>
      <c r="Q1957" s="28"/>
      <c r="R1957" s="28"/>
      <c r="S1957" s="28"/>
      <c r="T1957" s="28"/>
      <c r="U1957" s="29"/>
      <c r="V1957" s="32"/>
      <c r="W1957" s="33"/>
    </row>
    <row r="1958" spans="2:23" x14ac:dyDescent="0.25">
      <c r="B1958" s="25"/>
      <c r="C1958" s="80">
        <v>1750488946</v>
      </c>
      <c r="D1958" s="83" t="s">
        <v>4866</v>
      </c>
      <c r="E1958" s="82">
        <v>4</v>
      </c>
      <c r="F1958" s="28"/>
      <c r="G1958" s="28"/>
      <c r="H1958" s="28"/>
      <c r="I1958" s="28" t="s">
        <v>1704</v>
      </c>
      <c r="J1958" s="27" t="s">
        <v>69</v>
      </c>
      <c r="K1958" s="29">
        <v>9375347330</v>
      </c>
      <c r="L1958" s="30"/>
      <c r="M1958" s="28"/>
      <c r="N1958" s="28"/>
      <c r="O1958" s="29"/>
      <c r="P1958" s="31"/>
      <c r="Q1958" s="28"/>
      <c r="R1958" s="28"/>
      <c r="S1958" s="28"/>
      <c r="T1958" s="28"/>
      <c r="U1958" s="29"/>
      <c r="V1958" s="32"/>
      <c r="W1958" s="33"/>
    </row>
    <row r="1959" spans="2:23" x14ac:dyDescent="0.25">
      <c r="B1959" s="25"/>
      <c r="C1959" s="80">
        <v>1962630731</v>
      </c>
      <c r="D1959" s="83" t="s">
        <v>4867</v>
      </c>
      <c r="E1959" s="82">
        <v>4</v>
      </c>
      <c r="F1959" s="28"/>
      <c r="G1959" s="28"/>
      <c r="H1959" s="28"/>
      <c r="I1959" s="28" t="s">
        <v>1704</v>
      </c>
      <c r="J1959" s="27" t="s">
        <v>69</v>
      </c>
      <c r="K1959" s="29">
        <v>6142938000</v>
      </c>
      <c r="L1959" s="30"/>
      <c r="M1959" s="28"/>
      <c r="N1959" s="28"/>
      <c r="O1959" s="29"/>
      <c r="P1959" s="31"/>
      <c r="Q1959" s="28"/>
      <c r="R1959" s="28"/>
      <c r="S1959" s="28"/>
      <c r="T1959" s="28"/>
      <c r="U1959" s="29"/>
      <c r="V1959" s="32"/>
      <c r="W1959" s="33"/>
    </row>
    <row r="1960" spans="2:23" x14ac:dyDescent="0.25">
      <c r="B1960" s="25"/>
      <c r="C1960" s="80">
        <v>1508896754</v>
      </c>
      <c r="D1960" s="83" t="s">
        <v>4868</v>
      </c>
      <c r="E1960" s="82">
        <v>0</v>
      </c>
      <c r="F1960" s="28"/>
      <c r="G1960" s="28"/>
      <c r="H1960" s="28"/>
      <c r="I1960" s="28" t="s">
        <v>1716</v>
      </c>
      <c r="J1960" s="27" t="s">
        <v>4869</v>
      </c>
      <c r="K1960" s="29">
        <v>4408081212</v>
      </c>
      <c r="L1960" s="30"/>
      <c r="M1960" s="28"/>
      <c r="N1960" s="28"/>
      <c r="O1960" s="29"/>
      <c r="P1960" s="31"/>
      <c r="Q1960" s="28"/>
      <c r="R1960" s="28"/>
      <c r="S1960" s="28"/>
      <c r="T1960" s="28"/>
      <c r="U1960" s="29"/>
      <c r="V1960" s="32"/>
      <c r="W1960" s="33"/>
    </row>
    <row r="1961" spans="2:23" x14ac:dyDescent="0.25">
      <c r="B1961" s="25"/>
      <c r="C1961" s="80">
        <v>1336225978</v>
      </c>
      <c r="D1961" s="83" t="s">
        <v>4870</v>
      </c>
      <c r="E1961" s="82">
        <v>4</v>
      </c>
      <c r="F1961" s="28"/>
      <c r="G1961" s="28"/>
      <c r="H1961" s="28"/>
      <c r="I1961" s="28" t="s">
        <v>1707</v>
      </c>
      <c r="J1961" s="27" t="s">
        <v>69</v>
      </c>
      <c r="K1961" s="29">
        <v>5179759830</v>
      </c>
      <c r="L1961" s="30"/>
      <c r="M1961" s="28"/>
      <c r="N1961" s="28"/>
      <c r="O1961" s="29"/>
      <c r="P1961" s="31"/>
      <c r="Q1961" s="28"/>
      <c r="R1961" s="28"/>
      <c r="S1961" s="28"/>
      <c r="T1961" s="28"/>
      <c r="U1961" s="29"/>
      <c r="V1961" s="32"/>
      <c r="W1961" s="33"/>
    </row>
    <row r="1962" spans="2:23" x14ac:dyDescent="0.25">
      <c r="B1962" s="25"/>
      <c r="C1962" s="80">
        <v>1578778775</v>
      </c>
      <c r="D1962" s="83" t="s">
        <v>4871</v>
      </c>
      <c r="E1962" s="82">
        <v>2</v>
      </c>
      <c r="F1962" s="28"/>
      <c r="G1962" s="28"/>
      <c r="H1962" s="28"/>
      <c r="I1962" s="28" t="s">
        <v>1734</v>
      </c>
      <c r="J1962" s="27" t="s">
        <v>4872</v>
      </c>
      <c r="K1962" s="29">
        <v>2485513000</v>
      </c>
      <c r="L1962" s="30"/>
      <c r="M1962" s="28"/>
      <c r="N1962" s="28"/>
      <c r="O1962" s="29"/>
      <c r="P1962" s="31"/>
      <c r="Q1962" s="28"/>
      <c r="R1962" s="28"/>
      <c r="S1962" s="28"/>
      <c r="T1962" s="28"/>
      <c r="U1962" s="29"/>
      <c r="V1962" s="32"/>
      <c r="W1962" s="33"/>
    </row>
    <row r="1963" spans="2:23" x14ac:dyDescent="0.25">
      <c r="B1963" s="25"/>
      <c r="C1963" s="80">
        <v>1669655478</v>
      </c>
      <c r="D1963" s="83" t="s">
        <v>4873</v>
      </c>
      <c r="E1963" s="82">
        <v>3</v>
      </c>
      <c r="F1963" s="28"/>
      <c r="G1963" s="28"/>
      <c r="H1963" s="28"/>
      <c r="I1963" s="28" t="s">
        <v>1704</v>
      </c>
      <c r="J1963" s="27" t="s">
        <v>69</v>
      </c>
      <c r="K1963" s="29">
        <v>7349364000</v>
      </c>
      <c r="L1963" s="30"/>
      <c r="M1963" s="28"/>
      <c r="N1963" s="28"/>
      <c r="O1963" s="29"/>
      <c r="P1963" s="31"/>
      <c r="Q1963" s="28"/>
      <c r="R1963" s="28"/>
      <c r="S1963" s="28"/>
      <c r="T1963" s="28"/>
      <c r="U1963" s="29"/>
      <c r="V1963" s="32"/>
      <c r="W1963" s="33"/>
    </row>
    <row r="1964" spans="2:23" x14ac:dyDescent="0.25">
      <c r="B1964" s="25"/>
      <c r="C1964" s="80">
        <v>1265494595</v>
      </c>
      <c r="D1964" s="83" t="s">
        <v>4874</v>
      </c>
      <c r="E1964" s="82">
        <v>1</v>
      </c>
      <c r="F1964" s="28"/>
      <c r="G1964" s="28"/>
      <c r="H1964" s="28"/>
      <c r="I1964" s="28" t="s">
        <v>1704</v>
      </c>
      <c r="J1964" s="27" t="s">
        <v>69</v>
      </c>
      <c r="K1964" s="29">
        <v>5862865400</v>
      </c>
      <c r="L1964" s="30"/>
      <c r="M1964" s="28"/>
      <c r="N1964" s="28"/>
      <c r="O1964" s="29"/>
      <c r="P1964" s="31"/>
      <c r="Q1964" s="28"/>
      <c r="R1964" s="28"/>
      <c r="S1964" s="28"/>
      <c r="T1964" s="28"/>
      <c r="U1964" s="29"/>
      <c r="V1964" s="32"/>
      <c r="W1964" s="33"/>
    </row>
    <row r="1965" spans="2:23" x14ac:dyDescent="0.25">
      <c r="B1965" s="25"/>
      <c r="C1965" s="80">
        <v>1861500894</v>
      </c>
      <c r="D1965" s="83" t="s">
        <v>4875</v>
      </c>
      <c r="E1965" s="82">
        <v>0</v>
      </c>
      <c r="F1965" s="28"/>
      <c r="G1965" s="28"/>
      <c r="H1965" s="28"/>
      <c r="I1965" s="28" t="s">
        <v>1734</v>
      </c>
      <c r="J1965" s="27" t="s">
        <v>69</v>
      </c>
      <c r="K1965" s="29">
        <v>5175745645</v>
      </c>
      <c r="L1965" s="30"/>
      <c r="M1965" s="28"/>
      <c r="N1965" s="28"/>
      <c r="O1965" s="29"/>
      <c r="P1965" s="31"/>
      <c r="Q1965" s="28"/>
      <c r="R1965" s="28"/>
      <c r="S1965" s="28"/>
      <c r="T1965" s="28"/>
      <c r="U1965" s="29"/>
      <c r="V1965" s="32"/>
      <c r="W1965" s="33"/>
    </row>
    <row r="1966" spans="2:23" x14ac:dyDescent="0.25">
      <c r="B1966" s="25"/>
      <c r="C1966" s="80">
        <v>1649438318</v>
      </c>
      <c r="D1966" s="83" t="s">
        <v>4876</v>
      </c>
      <c r="E1966" s="82">
        <v>3</v>
      </c>
      <c r="F1966" s="28"/>
      <c r="G1966" s="28"/>
      <c r="H1966" s="28"/>
      <c r="I1966" s="28" t="s">
        <v>1704</v>
      </c>
      <c r="J1966" s="27" t="s">
        <v>69</v>
      </c>
      <c r="K1966" s="29">
        <v>5177083200</v>
      </c>
      <c r="L1966" s="30"/>
      <c r="M1966" s="28"/>
      <c r="N1966" s="28"/>
      <c r="O1966" s="29"/>
      <c r="P1966" s="31"/>
      <c r="Q1966" s="28"/>
      <c r="R1966" s="28"/>
      <c r="S1966" s="28"/>
      <c r="T1966" s="28"/>
      <c r="U1966" s="29"/>
      <c r="V1966" s="32"/>
      <c r="W1966" s="33"/>
    </row>
    <row r="1967" spans="2:23" x14ac:dyDescent="0.25">
      <c r="B1967" s="25"/>
      <c r="C1967" s="80">
        <v>1932335874</v>
      </c>
      <c r="D1967" s="83" t="s">
        <v>4877</v>
      </c>
      <c r="E1967" s="82">
        <v>2</v>
      </c>
      <c r="F1967" s="28"/>
      <c r="G1967" s="28"/>
      <c r="H1967" s="28"/>
      <c r="I1967" s="28" t="s">
        <v>1707</v>
      </c>
      <c r="J1967" s="27" t="s">
        <v>4878</v>
      </c>
      <c r="K1967" s="29">
        <v>5867511177</v>
      </c>
      <c r="L1967" s="30"/>
      <c r="M1967" s="28"/>
      <c r="N1967" s="28"/>
      <c r="O1967" s="29"/>
      <c r="P1967" s="31"/>
      <c r="Q1967" s="28"/>
      <c r="R1967" s="28"/>
      <c r="S1967" s="28"/>
      <c r="T1967" s="28"/>
      <c r="U1967" s="29"/>
      <c r="V1967" s="32"/>
      <c r="W1967" s="33"/>
    </row>
    <row r="1968" spans="2:23" x14ac:dyDescent="0.25">
      <c r="B1968" s="25"/>
      <c r="C1968" s="80">
        <v>1639361884</v>
      </c>
      <c r="D1968" s="83" t="s">
        <v>4879</v>
      </c>
      <c r="E1968" s="82">
        <v>7</v>
      </c>
      <c r="F1968" s="28"/>
      <c r="G1968" s="28"/>
      <c r="H1968" s="28"/>
      <c r="I1968" s="28" t="s">
        <v>1769</v>
      </c>
      <c r="J1968" s="27" t="s">
        <v>4880</v>
      </c>
      <c r="K1968" s="29">
        <v>6164945810</v>
      </c>
      <c r="L1968" s="30"/>
      <c r="M1968" s="28"/>
      <c r="N1968" s="28"/>
      <c r="O1968" s="29"/>
      <c r="P1968" s="31"/>
      <c r="Q1968" s="28"/>
      <c r="R1968" s="28"/>
      <c r="S1968" s="28"/>
      <c r="T1968" s="28"/>
      <c r="U1968" s="29"/>
      <c r="V1968" s="32"/>
      <c r="W1968" s="33"/>
    </row>
    <row r="1969" spans="2:23" x14ac:dyDescent="0.25">
      <c r="B1969" s="25"/>
      <c r="C1969" s="80">
        <v>1336152651</v>
      </c>
      <c r="D1969" s="83" t="s">
        <v>4881</v>
      </c>
      <c r="E1969" s="82">
        <v>4</v>
      </c>
      <c r="F1969" s="28"/>
      <c r="G1969" s="28"/>
      <c r="H1969" s="28"/>
      <c r="I1969" s="28" t="s">
        <v>1704</v>
      </c>
      <c r="J1969" s="27" t="s">
        <v>4882</v>
      </c>
      <c r="K1969" s="29">
        <v>7346475299</v>
      </c>
      <c r="L1969" s="30"/>
      <c r="M1969" s="28"/>
      <c r="N1969" s="28"/>
      <c r="O1969" s="29"/>
      <c r="P1969" s="31"/>
      <c r="Q1969" s="28"/>
      <c r="R1969" s="28"/>
      <c r="S1969" s="28"/>
      <c r="T1969" s="28"/>
      <c r="U1969" s="29"/>
      <c r="V1969" s="32"/>
      <c r="W1969" s="33"/>
    </row>
    <row r="1970" spans="2:23" x14ac:dyDescent="0.25">
      <c r="B1970" s="25"/>
      <c r="C1970" s="80">
        <v>1174584817</v>
      </c>
      <c r="D1970" s="83" t="s">
        <v>4883</v>
      </c>
      <c r="E1970" s="82">
        <v>1</v>
      </c>
      <c r="F1970" s="28"/>
      <c r="G1970" s="28"/>
      <c r="H1970" s="28"/>
      <c r="I1970" s="28" t="s">
        <v>1704</v>
      </c>
      <c r="J1970" s="27" t="s">
        <v>69</v>
      </c>
      <c r="K1970" s="29">
        <v>5862865400</v>
      </c>
      <c r="L1970" s="30"/>
      <c r="M1970" s="28"/>
      <c r="N1970" s="28"/>
      <c r="O1970" s="29"/>
      <c r="P1970" s="31"/>
      <c r="Q1970" s="28"/>
      <c r="R1970" s="28"/>
      <c r="S1970" s="28"/>
      <c r="T1970" s="28"/>
      <c r="U1970" s="29"/>
      <c r="V1970" s="32"/>
      <c r="W1970" s="33"/>
    </row>
    <row r="1971" spans="2:23" x14ac:dyDescent="0.25">
      <c r="B1971" s="25"/>
      <c r="C1971" s="80">
        <v>1285791293</v>
      </c>
      <c r="D1971" s="83" t="s">
        <v>4884</v>
      </c>
      <c r="E1971" s="82">
        <v>9</v>
      </c>
      <c r="F1971" s="28"/>
      <c r="G1971" s="28"/>
      <c r="H1971" s="28"/>
      <c r="I1971" s="28" t="s">
        <v>1769</v>
      </c>
      <c r="J1971" s="27" t="s">
        <v>4885</v>
      </c>
      <c r="K1971" s="29">
        <v>3134367936</v>
      </c>
      <c r="L1971" s="30"/>
      <c r="M1971" s="28"/>
      <c r="N1971" s="28"/>
      <c r="O1971" s="29"/>
      <c r="P1971" s="31"/>
      <c r="Q1971" s="28"/>
      <c r="R1971" s="28"/>
      <c r="S1971" s="28"/>
      <c r="T1971" s="28"/>
      <c r="U1971" s="29"/>
      <c r="V1971" s="32"/>
      <c r="W1971" s="33"/>
    </row>
    <row r="1972" spans="2:23" x14ac:dyDescent="0.25">
      <c r="B1972" s="25"/>
      <c r="C1972" s="80">
        <v>1386791515</v>
      </c>
      <c r="D1972" s="83" t="s">
        <v>4886</v>
      </c>
      <c r="E1972" s="82">
        <v>4</v>
      </c>
      <c r="F1972" s="28"/>
      <c r="G1972" s="28"/>
      <c r="H1972" s="28"/>
      <c r="I1972" s="28" t="s">
        <v>1769</v>
      </c>
      <c r="J1972" s="27" t="s">
        <v>69</v>
      </c>
      <c r="K1972" s="29">
        <v>6164527099</v>
      </c>
      <c r="L1972" s="30"/>
      <c r="M1972" s="28"/>
      <c r="N1972" s="28"/>
      <c r="O1972" s="29"/>
      <c r="P1972" s="31"/>
      <c r="Q1972" s="28"/>
      <c r="R1972" s="28"/>
      <c r="S1972" s="28"/>
      <c r="T1972" s="28"/>
      <c r="U1972" s="29"/>
      <c r="V1972" s="32"/>
      <c r="W1972" s="33"/>
    </row>
    <row r="1973" spans="2:23" x14ac:dyDescent="0.25">
      <c r="B1973" s="25"/>
      <c r="C1973" s="80">
        <v>1174730220</v>
      </c>
      <c r="D1973" s="83" t="s">
        <v>4887</v>
      </c>
      <c r="E1973" s="82">
        <v>3</v>
      </c>
      <c r="F1973" s="28"/>
      <c r="G1973" s="28"/>
      <c r="H1973" s="28"/>
      <c r="I1973" s="28" t="s">
        <v>1734</v>
      </c>
      <c r="J1973" s="27" t="s">
        <v>4888</v>
      </c>
      <c r="K1973" s="29">
        <v>9475221863</v>
      </c>
      <c r="L1973" s="30"/>
      <c r="M1973" s="28"/>
      <c r="N1973" s="28"/>
      <c r="O1973" s="29"/>
      <c r="P1973" s="31"/>
      <c r="Q1973" s="28"/>
      <c r="R1973" s="28"/>
      <c r="S1973" s="28"/>
      <c r="T1973" s="28"/>
      <c r="U1973" s="29"/>
      <c r="V1973" s="32"/>
      <c r="W1973" s="33"/>
    </row>
    <row r="1974" spans="2:23" x14ac:dyDescent="0.25">
      <c r="B1974" s="25"/>
      <c r="C1974" s="80">
        <v>1053539007</v>
      </c>
      <c r="D1974" s="83" t="s">
        <v>4889</v>
      </c>
      <c r="E1974" s="82">
        <v>1</v>
      </c>
      <c r="F1974" s="28"/>
      <c r="G1974" s="28"/>
      <c r="H1974" s="28"/>
      <c r="I1974" s="28" t="s">
        <v>1704</v>
      </c>
      <c r="J1974" s="27" t="s">
        <v>4890</v>
      </c>
      <c r="K1974" s="29">
        <v>6169356310</v>
      </c>
      <c r="L1974" s="30"/>
      <c r="M1974" s="28"/>
      <c r="N1974" s="28"/>
      <c r="O1974" s="29"/>
      <c r="P1974" s="31"/>
      <c r="Q1974" s="28"/>
      <c r="R1974" s="28"/>
      <c r="S1974" s="28"/>
      <c r="T1974" s="28"/>
      <c r="U1974" s="29"/>
      <c r="V1974" s="32"/>
      <c r="W1974" s="33"/>
    </row>
    <row r="1975" spans="2:23" x14ac:dyDescent="0.25">
      <c r="B1975" s="25"/>
      <c r="C1975" s="80">
        <v>1306052931</v>
      </c>
      <c r="D1975" s="83" t="s">
        <v>4891</v>
      </c>
      <c r="E1975" s="82">
        <v>4</v>
      </c>
      <c r="F1975" s="28"/>
      <c r="G1975" s="28"/>
      <c r="H1975" s="28"/>
      <c r="I1975" s="28" t="s">
        <v>1707</v>
      </c>
      <c r="J1975" s="27" t="s">
        <v>4892</v>
      </c>
      <c r="K1975" s="29">
        <v>5865780222</v>
      </c>
      <c r="L1975" s="30"/>
      <c r="M1975" s="28"/>
      <c r="N1975" s="28"/>
      <c r="O1975" s="29"/>
      <c r="P1975" s="31"/>
      <c r="Q1975" s="28"/>
      <c r="R1975" s="28"/>
      <c r="S1975" s="28"/>
      <c r="T1975" s="28"/>
      <c r="U1975" s="29"/>
      <c r="V1975" s="32"/>
      <c r="W1975" s="33"/>
    </row>
    <row r="1976" spans="2:23" x14ac:dyDescent="0.25">
      <c r="B1976" s="25"/>
      <c r="C1976" s="80">
        <v>1275689895</v>
      </c>
      <c r="D1976" s="83" t="s">
        <v>4893</v>
      </c>
      <c r="E1976" s="82">
        <v>5</v>
      </c>
      <c r="F1976" s="28"/>
      <c r="G1976" s="28"/>
      <c r="H1976" s="28"/>
      <c r="I1976" s="28" t="s">
        <v>1704</v>
      </c>
      <c r="J1976" s="27" t="s">
        <v>4894</v>
      </c>
      <c r="K1976" s="29">
        <v>7344346262</v>
      </c>
      <c r="L1976" s="30"/>
      <c r="M1976" s="28"/>
      <c r="N1976" s="28"/>
      <c r="O1976" s="29"/>
      <c r="P1976" s="31"/>
      <c r="Q1976" s="28"/>
      <c r="R1976" s="28"/>
      <c r="S1976" s="28"/>
      <c r="T1976" s="28"/>
      <c r="U1976" s="29"/>
      <c r="V1976" s="32"/>
      <c r="W1976" s="33"/>
    </row>
    <row r="1977" spans="2:23" x14ac:dyDescent="0.25">
      <c r="B1977" s="25"/>
      <c r="C1977" s="80">
        <v>1801027644</v>
      </c>
      <c r="D1977" s="83" t="s">
        <v>4895</v>
      </c>
      <c r="E1977" s="82">
        <v>7</v>
      </c>
      <c r="F1977" s="28"/>
      <c r="G1977" s="28"/>
      <c r="H1977" s="28"/>
      <c r="I1977" s="28" t="s">
        <v>1737</v>
      </c>
      <c r="J1977" s="27" t="s">
        <v>4896</v>
      </c>
      <c r="K1977" s="29">
        <v>8006536568</v>
      </c>
      <c r="L1977" s="30"/>
      <c r="M1977" s="28"/>
      <c r="N1977" s="28"/>
      <c r="O1977" s="29"/>
      <c r="P1977" s="31"/>
      <c r="Q1977" s="28"/>
      <c r="R1977" s="28"/>
      <c r="S1977" s="28"/>
      <c r="T1977" s="28"/>
      <c r="U1977" s="29"/>
      <c r="V1977" s="32"/>
      <c r="W1977" s="33"/>
    </row>
    <row r="1978" spans="2:23" x14ac:dyDescent="0.25">
      <c r="B1978" s="25"/>
      <c r="C1978" s="80">
        <v>1477593473</v>
      </c>
      <c r="D1978" s="83" t="s">
        <v>4897</v>
      </c>
      <c r="E1978" s="82">
        <v>3</v>
      </c>
      <c r="F1978" s="28"/>
      <c r="G1978" s="28"/>
      <c r="H1978" s="28"/>
      <c r="I1978" s="28" t="s">
        <v>1704</v>
      </c>
      <c r="J1978" s="27" t="s">
        <v>69</v>
      </c>
      <c r="K1978" s="29">
        <v>6167742414</v>
      </c>
      <c r="L1978" s="30"/>
      <c r="M1978" s="28"/>
      <c r="N1978" s="28"/>
      <c r="O1978" s="29"/>
      <c r="P1978" s="31"/>
      <c r="Q1978" s="28"/>
      <c r="R1978" s="28"/>
      <c r="S1978" s="28"/>
      <c r="T1978" s="28"/>
      <c r="U1978" s="29"/>
      <c r="V1978" s="32"/>
      <c r="W1978" s="33"/>
    </row>
    <row r="1979" spans="2:23" x14ac:dyDescent="0.25">
      <c r="B1979" s="25"/>
      <c r="C1979" s="80">
        <v>1326248709</v>
      </c>
      <c r="D1979" s="83" t="s">
        <v>4898</v>
      </c>
      <c r="E1979" s="82">
        <v>3</v>
      </c>
      <c r="F1979" s="28"/>
      <c r="G1979" s="28"/>
      <c r="H1979" s="28"/>
      <c r="I1979" s="28" t="s">
        <v>1737</v>
      </c>
      <c r="J1979" s="27" t="s">
        <v>4899</v>
      </c>
      <c r="K1979" s="29">
        <v>7346158468</v>
      </c>
      <c r="L1979" s="30"/>
      <c r="M1979" s="28"/>
      <c r="N1979" s="28"/>
      <c r="O1979" s="29"/>
      <c r="P1979" s="31"/>
      <c r="Q1979" s="28"/>
      <c r="R1979" s="28"/>
      <c r="S1979" s="28"/>
      <c r="T1979" s="28"/>
      <c r="U1979" s="29"/>
      <c r="V1979" s="32"/>
      <c r="W1979" s="33"/>
    </row>
    <row r="1980" spans="2:23" x14ac:dyDescent="0.25">
      <c r="B1980" s="25"/>
      <c r="C1980" s="80">
        <v>1881669224</v>
      </c>
      <c r="D1980" s="83" t="s">
        <v>4900</v>
      </c>
      <c r="E1980" s="82">
        <v>6</v>
      </c>
      <c r="F1980" s="28"/>
      <c r="G1980" s="28"/>
      <c r="H1980" s="28"/>
      <c r="I1980" s="28" t="s">
        <v>1769</v>
      </c>
      <c r="J1980" s="27" t="s">
        <v>4901</v>
      </c>
      <c r="K1980" s="29">
        <v>6162677414</v>
      </c>
      <c r="L1980" s="30"/>
      <c r="M1980" s="28"/>
      <c r="N1980" s="28"/>
      <c r="O1980" s="29"/>
      <c r="P1980" s="31"/>
      <c r="Q1980" s="28"/>
      <c r="R1980" s="28"/>
      <c r="S1980" s="28"/>
      <c r="T1980" s="28"/>
      <c r="U1980" s="29"/>
      <c r="V1980" s="32"/>
      <c r="W1980" s="33"/>
    </row>
    <row r="1981" spans="2:23" x14ac:dyDescent="0.25">
      <c r="B1981" s="25"/>
      <c r="C1981" s="80">
        <v>1457799009</v>
      </c>
      <c r="D1981" s="83" t="s">
        <v>4902</v>
      </c>
      <c r="E1981" s="82">
        <v>4</v>
      </c>
      <c r="F1981" s="28"/>
      <c r="G1981" s="28"/>
      <c r="H1981" s="28"/>
      <c r="I1981" s="28" t="s">
        <v>1716</v>
      </c>
      <c r="J1981" s="27" t="s">
        <v>69</v>
      </c>
      <c r="K1981" s="29">
        <v>2693416417</v>
      </c>
      <c r="L1981" s="30"/>
      <c r="M1981" s="28"/>
      <c r="N1981" s="28"/>
      <c r="O1981" s="29"/>
      <c r="P1981" s="31"/>
      <c r="Q1981" s="28"/>
      <c r="R1981" s="28"/>
      <c r="S1981" s="28"/>
      <c r="T1981" s="28"/>
      <c r="U1981" s="29"/>
      <c r="V1981" s="32"/>
      <c r="W1981" s="33"/>
    </row>
    <row r="1982" spans="2:23" x14ac:dyDescent="0.25">
      <c r="B1982" s="25"/>
      <c r="C1982" s="80">
        <v>1285091959</v>
      </c>
      <c r="D1982" s="83" t="s">
        <v>4903</v>
      </c>
      <c r="E1982" s="82">
        <v>5</v>
      </c>
      <c r="F1982" s="28"/>
      <c r="G1982" s="28"/>
      <c r="H1982" s="28"/>
      <c r="I1982" s="28" t="s">
        <v>1769</v>
      </c>
      <c r="J1982" s="27" t="s">
        <v>4904</v>
      </c>
      <c r="K1982" s="29">
        <v>2489648912</v>
      </c>
      <c r="L1982" s="30"/>
      <c r="M1982" s="28"/>
      <c r="N1982" s="28"/>
      <c r="O1982" s="29"/>
      <c r="P1982" s="31"/>
      <c r="Q1982" s="28"/>
      <c r="R1982" s="28"/>
      <c r="S1982" s="28"/>
      <c r="T1982" s="28"/>
      <c r="U1982" s="29"/>
      <c r="V1982" s="32"/>
      <c r="W1982" s="33"/>
    </row>
    <row r="1983" spans="2:23" x14ac:dyDescent="0.25">
      <c r="B1983" s="25"/>
      <c r="C1983" s="80">
        <v>1174963490</v>
      </c>
      <c r="D1983" s="83" t="s">
        <v>4905</v>
      </c>
      <c r="E1983" s="82">
        <v>1</v>
      </c>
      <c r="F1983" s="28"/>
      <c r="G1983" s="28"/>
      <c r="H1983" s="28"/>
      <c r="I1983" s="28" t="s">
        <v>1769</v>
      </c>
      <c r="J1983" s="27" t="s">
        <v>4906</v>
      </c>
      <c r="K1983" s="29">
        <v>5173321200</v>
      </c>
      <c r="L1983" s="30"/>
      <c r="M1983" s="28"/>
      <c r="N1983" s="28"/>
      <c r="O1983" s="29"/>
      <c r="P1983" s="31"/>
      <c r="Q1983" s="28"/>
      <c r="R1983" s="28"/>
      <c r="S1983" s="28"/>
      <c r="T1983" s="28"/>
      <c r="U1983" s="29"/>
      <c r="V1983" s="32"/>
      <c r="W1983" s="33"/>
    </row>
    <row r="1984" spans="2:23" x14ac:dyDescent="0.25">
      <c r="B1984" s="25"/>
      <c r="C1984" s="80">
        <v>1508157702</v>
      </c>
      <c r="D1984" s="83" t="s">
        <v>4907</v>
      </c>
      <c r="E1984" s="82">
        <v>1</v>
      </c>
      <c r="F1984" s="28"/>
      <c r="G1984" s="28"/>
      <c r="H1984" s="28"/>
      <c r="I1984" s="28" t="s">
        <v>1704</v>
      </c>
      <c r="J1984" s="27" t="s">
        <v>69</v>
      </c>
      <c r="K1984" s="29">
        <v>5173321200</v>
      </c>
      <c r="L1984" s="30"/>
      <c r="M1984" s="28"/>
      <c r="N1984" s="28"/>
      <c r="O1984" s="29"/>
      <c r="P1984" s="31"/>
      <c r="Q1984" s="28"/>
      <c r="R1984" s="28"/>
      <c r="S1984" s="28"/>
      <c r="T1984" s="28"/>
      <c r="U1984" s="29"/>
      <c r="V1984" s="32"/>
      <c r="W1984" s="33"/>
    </row>
    <row r="1985" spans="2:23" x14ac:dyDescent="0.25">
      <c r="B1985" s="25"/>
      <c r="C1985" s="80">
        <v>1740624808</v>
      </c>
      <c r="D1985" s="83" t="s">
        <v>4908</v>
      </c>
      <c r="E1985" s="82">
        <v>3</v>
      </c>
      <c r="F1985" s="28"/>
      <c r="G1985" s="28"/>
      <c r="H1985" s="28"/>
      <c r="I1985" s="28" t="s">
        <v>1704</v>
      </c>
      <c r="J1985" s="27" t="s">
        <v>69</v>
      </c>
      <c r="K1985" s="29">
        <v>7349366267</v>
      </c>
      <c r="L1985" s="30"/>
      <c r="M1985" s="28"/>
      <c r="N1985" s="28"/>
      <c r="O1985" s="29"/>
      <c r="P1985" s="31"/>
      <c r="Q1985" s="28"/>
      <c r="R1985" s="28"/>
      <c r="S1985" s="28"/>
      <c r="T1985" s="28"/>
      <c r="U1985" s="29"/>
      <c r="V1985" s="32"/>
      <c r="W1985" s="33"/>
    </row>
    <row r="1986" spans="2:23" x14ac:dyDescent="0.25">
      <c r="B1986" s="25"/>
      <c r="C1986" s="80">
        <v>1477986966</v>
      </c>
      <c r="D1986" s="83" t="s">
        <v>4909</v>
      </c>
      <c r="E1986" s="82">
        <v>5</v>
      </c>
      <c r="F1986" s="28"/>
      <c r="G1986" s="28"/>
      <c r="H1986" s="28"/>
      <c r="I1986" s="28" t="s">
        <v>1716</v>
      </c>
      <c r="J1986" s="27" t="s">
        <v>4910</v>
      </c>
      <c r="K1986" s="29">
        <v>7346475944</v>
      </c>
      <c r="L1986" s="30"/>
      <c r="M1986" s="28"/>
      <c r="N1986" s="28"/>
      <c r="O1986" s="29"/>
      <c r="P1986" s="31"/>
      <c r="Q1986" s="28"/>
      <c r="R1986" s="28"/>
      <c r="S1986" s="28"/>
      <c r="T1986" s="28"/>
      <c r="U1986" s="29"/>
      <c r="V1986" s="32"/>
      <c r="W1986" s="33"/>
    </row>
    <row r="1987" spans="2:23" x14ac:dyDescent="0.25">
      <c r="B1987" s="25"/>
      <c r="C1987" s="80">
        <v>1184740169</v>
      </c>
      <c r="D1987" s="83" t="s">
        <v>4911</v>
      </c>
      <c r="E1987" s="82">
        <v>1</v>
      </c>
      <c r="F1987" s="28"/>
      <c r="G1987" s="28"/>
      <c r="H1987" s="28"/>
      <c r="I1987" s="28" t="s">
        <v>1704</v>
      </c>
      <c r="J1987" s="27" t="s">
        <v>4912</v>
      </c>
      <c r="K1987" s="29">
        <v>9897919133</v>
      </c>
      <c r="L1987" s="30"/>
      <c r="M1987" s="28"/>
      <c r="N1987" s="28"/>
      <c r="O1987" s="29"/>
      <c r="P1987" s="31"/>
      <c r="Q1987" s="28"/>
      <c r="R1987" s="28"/>
      <c r="S1987" s="28"/>
      <c r="T1987" s="28"/>
      <c r="U1987" s="29"/>
      <c r="V1987" s="32"/>
      <c r="W1987" s="33"/>
    </row>
    <row r="1988" spans="2:23" x14ac:dyDescent="0.25">
      <c r="B1988" s="25"/>
      <c r="C1988" s="80">
        <v>1053479154</v>
      </c>
      <c r="D1988" s="83" t="s">
        <v>4913</v>
      </c>
      <c r="E1988" s="82">
        <v>1</v>
      </c>
      <c r="F1988" s="28"/>
      <c r="G1988" s="28"/>
      <c r="H1988" s="28"/>
      <c r="I1988" s="28" t="s">
        <v>1707</v>
      </c>
      <c r="J1988" s="27" t="s">
        <v>69</v>
      </c>
      <c r="K1988" s="29">
        <v>7345227000</v>
      </c>
      <c r="L1988" s="30"/>
      <c r="M1988" s="28"/>
      <c r="N1988" s="28"/>
      <c r="O1988" s="29"/>
      <c r="P1988" s="31"/>
      <c r="Q1988" s="28"/>
      <c r="R1988" s="28"/>
      <c r="S1988" s="28"/>
      <c r="T1988" s="28"/>
      <c r="U1988" s="29"/>
      <c r="V1988" s="32"/>
      <c r="W1988" s="33"/>
    </row>
    <row r="1989" spans="2:23" x14ac:dyDescent="0.25">
      <c r="B1989" s="25"/>
      <c r="C1989" s="80">
        <v>1619046513</v>
      </c>
      <c r="D1989" s="83" t="s">
        <v>4914</v>
      </c>
      <c r="E1989" s="82">
        <v>3</v>
      </c>
      <c r="F1989" s="28"/>
      <c r="G1989" s="28"/>
      <c r="H1989" s="28"/>
      <c r="I1989" s="28" t="s">
        <v>1769</v>
      </c>
      <c r="J1989" s="27" t="s">
        <v>4915</v>
      </c>
      <c r="K1989" s="29">
        <v>2486510800</v>
      </c>
      <c r="L1989" s="30"/>
      <c r="M1989" s="28"/>
      <c r="N1989" s="28"/>
      <c r="O1989" s="29"/>
      <c r="P1989" s="31"/>
      <c r="Q1989" s="28"/>
      <c r="R1989" s="28"/>
      <c r="S1989" s="28"/>
      <c r="T1989" s="28"/>
      <c r="U1989" s="29"/>
      <c r="V1989" s="32"/>
      <c r="W1989" s="33"/>
    </row>
    <row r="1990" spans="2:23" x14ac:dyDescent="0.25">
      <c r="B1990" s="25"/>
      <c r="C1990" s="80">
        <v>1134548407</v>
      </c>
      <c r="D1990" s="83" t="s">
        <v>4916</v>
      </c>
      <c r="E1990" s="82">
        <v>3</v>
      </c>
      <c r="F1990" s="28"/>
      <c r="G1990" s="28"/>
      <c r="H1990" s="28"/>
      <c r="I1990" s="28" t="s">
        <v>1734</v>
      </c>
      <c r="J1990" s="27" t="s">
        <v>4917</v>
      </c>
      <c r="K1990" s="29">
        <v>8022336676</v>
      </c>
      <c r="L1990" s="30"/>
      <c r="M1990" s="28"/>
      <c r="N1990" s="28"/>
      <c r="O1990" s="29"/>
      <c r="P1990" s="31"/>
      <c r="Q1990" s="28"/>
      <c r="R1990" s="28"/>
      <c r="S1990" s="28"/>
      <c r="T1990" s="28"/>
      <c r="U1990" s="29"/>
      <c r="V1990" s="32"/>
      <c r="W1990" s="33"/>
    </row>
    <row r="1991" spans="2:23" x14ac:dyDescent="0.25">
      <c r="B1991" s="25"/>
      <c r="C1991" s="80">
        <v>1255708921</v>
      </c>
      <c r="D1991" s="83" t="s">
        <v>4918</v>
      </c>
      <c r="E1991" s="82">
        <v>3</v>
      </c>
      <c r="F1991" s="28"/>
      <c r="G1991" s="28"/>
      <c r="H1991" s="28"/>
      <c r="I1991" s="28" t="s">
        <v>1716</v>
      </c>
      <c r="J1991" s="27" t="s">
        <v>4919</v>
      </c>
      <c r="K1991" s="29">
        <v>6162677414</v>
      </c>
      <c r="L1991" s="30"/>
      <c r="M1991" s="28"/>
      <c r="N1991" s="28"/>
      <c r="O1991" s="29"/>
      <c r="P1991" s="31"/>
      <c r="Q1991" s="28"/>
      <c r="R1991" s="28"/>
      <c r="S1991" s="28"/>
      <c r="T1991" s="28"/>
      <c r="U1991" s="29"/>
      <c r="V1991" s="32"/>
      <c r="W1991" s="33"/>
    </row>
    <row r="1992" spans="2:23" x14ac:dyDescent="0.25">
      <c r="B1992" s="25"/>
      <c r="C1992" s="80">
        <v>1598176729</v>
      </c>
      <c r="D1992" s="83" t="s">
        <v>4920</v>
      </c>
      <c r="E1992" s="82">
        <v>6</v>
      </c>
      <c r="F1992" s="28"/>
      <c r="G1992" s="28"/>
      <c r="H1992" s="28"/>
      <c r="I1992" s="28" t="s">
        <v>1704</v>
      </c>
      <c r="J1992" s="27" t="s">
        <v>69</v>
      </c>
      <c r="K1992" s="29">
        <v>8102279510</v>
      </c>
      <c r="L1992" s="30"/>
      <c r="M1992" s="28"/>
      <c r="N1992" s="28"/>
      <c r="O1992" s="29"/>
      <c r="P1992" s="31"/>
      <c r="Q1992" s="28"/>
      <c r="R1992" s="28"/>
      <c r="S1992" s="28"/>
      <c r="T1992" s="28"/>
      <c r="U1992" s="29"/>
      <c r="V1992" s="32"/>
      <c r="W1992" s="33"/>
    </row>
    <row r="1993" spans="2:23" x14ac:dyDescent="0.25">
      <c r="B1993" s="25"/>
      <c r="C1993" s="80">
        <v>1295722270</v>
      </c>
      <c r="D1993" s="83" t="s">
        <v>4921</v>
      </c>
      <c r="E1993" s="82">
        <v>7</v>
      </c>
      <c r="F1993" s="28"/>
      <c r="G1993" s="28"/>
      <c r="H1993" s="28"/>
      <c r="I1993" s="28" t="s">
        <v>1769</v>
      </c>
      <c r="J1993" s="27" t="s">
        <v>4922</v>
      </c>
      <c r="K1993" s="29">
        <v>3139168865</v>
      </c>
      <c r="L1993" s="30"/>
      <c r="M1993" s="28"/>
      <c r="N1993" s="28"/>
      <c r="O1993" s="29"/>
      <c r="P1993" s="31"/>
      <c r="Q1993" s="28"/>
      <c r="R1993" s="28"/>
      <c r="S1993" s="28"/>
      <c r="T1993" s="28"/>
      <c r="U1993" s="29"/>
      <c r="V1993" s="32"/>
      <c r="W1993" s="33"/>
    </row>
    <row r="1994" spans="2:23" x14ac:dyDescent="0.25">
      <c r="B1994" s="25"/>
      <c r="C1994" s="80">
        <v>1225278054</v>
      </c>
      <c r="D1994" s="83" t="s">
        <v>4923</v>
      </c>
      <c r="E1994" s="82">
        <v>0</v>
      </c>
      <c r="F1994" s="28"/>
      <c r="G1994" s="28"/>
      <c r="H1994" s="28"/>
      <c r="I1994" s="28" t="s">
        <v>1704</v>
      </c>
      <c r="J1994" s="27" t="s">
        <v>69</v>
      </c>
      <c r="K1994" s="29">
        <v>5862865400</v>
      </c>
      <c r="L1994" s="30"/>
      <c r="M1994" s="28"/>
      <c r="N1994" s="28"/>
      <c r="O1994" s="29"/>
      <c r="P1994" s="31"/>
      <c r="Q1994" s="28"/>
      <c r="R1994" s="28"/>
      <c r="S1994" s="28"/>
      <c r="T1994" s="28"/>
      <c r="U1994" s="29"/>
      <c r="V1994" s="32"/>
      <c r="W1994" s="33"/>
    </row>
    <row r="1995" spans="2:23" x14ac:dyDescent="0.25">
      <c r="B1995" s="25"/>
      <c r="C1995" s="80">
        <v>1487671442</v>
      </c>
      <c r="D1995" s="83" t="s">
        <v>4924</v>
      </c>
      <c r="E1995" s="82">
        <v>1</v>
      </c>
      <c r="F1995" s="28"/>
      <c r="G1995" s="28"/>
      <c r="H1995" s="28"/>
      <c r="I1995" s="28" t="s">
        <v>1704</v>
      </c>
      <c r="J1995" s="27" t="s">
        <v>69</v>
      </c>
      <c r="K1995" s="29">
        <v>2483544633</v>
      </c>
      <c r="L1995" s="30"/>
      <c r="M1995" s="28"/>
      <c r="N1995" s="28"/>
      <c r="O1995" s="29"/>
      <c r="P1995" s="31"/>
      <c r="Q1995" s="28"/>
      <c r="R1995" s="28"/>
      <c r="S1995" s="28"/>
      <c r="T1995" s="28"/>
      <c r="U1995" s="29"/>
      <c r="V1995" s="32"/>
      <c r="W1995" s="33"/>
    </row>
    <row r="1996" spans="2:23" x14ac:dyDescent="0.25">
      <c r="B1996" s="25"/>
      <c r="C1996" s="80">
        <v>1548688773</v>
      </c>
      <c r="D1996" s="83" t="s">
        <v>4925</v>
      </c>
      <c r="E1996" s="82">
        <v>2</v>
      </c>
      <c r="F1996" s="28"/>
      <c r="G1996" s="28"/>
      <c r="H1996" s="28"/>
      <c r="I1996" s="28" t="s">
        <v>1704</v>
      </c>
      <c r="J1996" s="27" t="s">
        <v>69</v>
      </c>
      <c r="K1996" s="29">
        <v>6162677414</v>
      </c>
      <c r="L1996" s="30"/>
      <c r="M1996" s="28"/>
      <c r="N1996" s="28"/>
      <c r="O1996" s="29"/>
      <c r="P1996" s="31"/>
      <c r="Q1996" s="28"/>
      <c r="R1996" s="28"/>
      <c r="S1996" s="28"/>
      <c r="T1996" s="28"/>
      <c r="U1996" s="29"/>
      <c r="V1996" s="32"/>
      <c r="W1996" s="33"/>
    </row>
    <row r="1997" spans="2:23" x14ac:dyDescent="0.25">
      <c r="B1997" s="25"/>
      <c r="C1997" s="80">
        <v>1114345501</v>
      </c>
      <c r="D1997" s="83" t="s">
        <v>4926</v>
      </c>
      <c r="E1997" s="82">
        <v>5</v>
      </c>
      <c r="F1997" s="28"/>
      <c r="G1997" s="28"/>
      <c r="H1997" s="28"/>
      <c r="I1997" s="28" t="s">
        <v>1737</v>
      </c>
      <c r="J1997" s="27" t="s">
        <v>4927</v>
      </c>
      <c r="K1997" s="29">
        <v>3139168899</v>
      </c>
      <c r="L1997" s="30"/>
      <c r="M1997" s="28"/>
      <c r="N1997" s="28"/>
      <c r="O1997" s="29"/>
      <c r="P1997" s="31"/>
      <c r="Q1997" s="28"/>
      <c r="R1997" s="28"/>
      <c r="S1997" s="28"/>
      <c r="T1997" s="28"/>
      <c r="U1997" s="29"/>
      <c r="V1997" s="32"/>
      <c r="W1997" s="33"/>
    </row>
    <row r="1998" spans="2:23" x14ac:dyDescent="0.25">
      <c r="B1998" s="25"/>
      <c r="C1998" s="80">
        <v>1154781128</v>
      </c>
      <c r="D1998" s="83" t="s">
        <v>4928</v>
      </c>
      <c r="E1998" s="82">
        <v>6</v>
      </c>
      <c r="F1998" s="28"/>
      <c r="G1998" s="28"/>
      <c r="H1998" s="28"/>
      <c r="I1998" s="28" t="s">
        <v>1769</v>
      </c>
      <c r="J1998" s="27" t="s">
        <v>4929</v>
      </c>
      <c r="K1998" s="29">
        <v>8003339013</v>
      </c>
      <c r="L1998" s="30"/>
      <c r="M1998" s="28"/>
      <c r="N1998" s="28"/>
      <c r="O1998" s="29"/>
      <c r="P1998" s="31"/>
      <c r="Q1998" s="28"/>
      <c r="R1998" s="28"/>
      <c r="S1998" s="28"/>
      <c r="T1998" s="28"/>
      <c r="U1998" s="29"/>
      <c r="V1998" s="32"/>
      <c r="W1998" s="33"/>
    </row>
    <row r="1999" spans="2:23" x14ac:dyDescent="0.25">
      <c r="B1999" s="25"/>
      <c r="C1999" s="80">
        <v>1437664281</v>
      </c>
      <c r="D1999" s="83" t="s">
        <v>4930</v>
      </c>
      <c r="E1999" s="82">
        <v>1</v>
      </c>
      <c r="F1999" s="28"/>
      <c r="G1999" s="28"/>
      <c r="H1999" s="28"/>
      <c r="I1999" s="28" t="s">
        <v>1769</v>
      </c>
      <c r="J1999" s="27" t="s">
        <v>4931</v>
      </c>
      <c r="K1999" s="29">
        <v>5173720500</v>
      </c>
      <c r="L1999" s="30"/>
      <c r="M1999" s="28"/>
      <c r="N1999" s="28"/>
      <c r="O1999" s="29"/>
      <c r="P1999" s="31"/>
      <c r="Q1999" s="28"/>
      <c r="R1999" s="28"/>
      <c r="S1999" s="28"/>
      <c r="T1999" s="28"/>
      <c r="U1999" s="29"/>
      <c r="V1999" s="32"/>
      <c r="W1999" s="33"/>
    </row>
    <row r="2000" spans="2:23" x14ac:dyDescent="0.25">
      <c r="B2000" s="25"/>
      <c r="C2000" s="80">
        <v>1487037099</v>
      </c>
      <c r="D2000" s="83" t="s">
        <v>4932</v>
      </c>
      <c r="E2000" s="82">
        <v>4</v>
      </c>
      <c r="F2000" s="28"/>
      <c r="G2000" s="28"/>
      <c r="H2000" s="28"/>
      <c r="I2000" s="28" t="s">
        <v>1716</v>
      </c>
      <c r="J2000" s="27" t="s">
        <v>4933</v>
      </c>
      <c r="K2000" s="29">
        <v>3137454525</v>
      </c>
      <c r="L2000" s="30"/>
      <c r="M2000" s="28"/>
      <c r="N2000" s="28"/>
      <c r="O2000" s="29"/>
      <c r="P2000" s="31"/>
      <c r="Q2000" s="28"/>
      <c r="R2000" s="28"/>
      <c r="S2000" s="28"/>
      <c r="T2000" s="28"/>
      <c r="U2000" s="29"/>
      <c r="V2000" s="32"/>
      <c r="W2000" s="33"/>
    </row>
    <row r="2001" spans="2:23" x14ac:dyDescent="0.25">
      <c r="B2001" s="25"/>
      <c r="C2001" s="80">
        <v>1083065916</v>
      </c>
      <c r="D2001" s="83" t="s">
        <v>4934</v>
      </c>
      <c r="E2001" s="82">
        <v>5</v>
      </c>
      <c r="F2001" s="28"/>
      <c r="G2001" s="28"/>
      <c r="H2001" s="28"/>
      <c r="I2001" s="28" t="s">
        <v>1704</v>
      </c>
      <c r="J2001" s="27" t="s">
        <v>69</v>
      </c>
      <c r="K2001" s="29">
        <v>5865826630</v>
      </c>
      <c r="L2001" s="30"/>
      <c r="M2001" s="28"/>
      <c r="N2001" s="28"/>
      <c r="O2001" s="29"/>
      <c r="P2001" s="31"/>
      <c r="Q2001" s="28"/>
      <c r="R2001" s="28"/>
      <c r="S2001" s="28"/>
      <c r="T2001" s="28"/>
      <c r="U2001" s="29"/>
      <c r="V2001" s="32"/>
      <c r="W2001" s="33"/>
    </row>
    <row r="2002" spans="2:23" x14ac:dyDescent="0.25">
      <c r="B2002" s="25"/>
      <c r="C2002" s="80">
        <v>1669000675</v>
      </c>
      <c r="D2002" s="83" t="s">
        <v>4935</v>
      </c>
      <c r="E2002" s="82">
        <v>1</v>
      </c>
      <c r="F2002" s="28"/>
      <c r="G2002" s="28"/>
      <c r="H2002" s="28"/>
      <c r="I2002" s="28" t="s">
        <v>1707</v>
      </c>
      <c r="J2002" s="27" t="s">
        <v>4936</v>
      </c>
      <c r="K2002" s="29">
        <v>9475221865</v>
      </c>
      <c r="L2002" s="30"/>
      <c r="M2002" s="28"/>
      <c r="N2002" s="28"/>
      <c r="O2002" s="29"/>
      <c r="P2002" s="31"/>
      <c r="Q2002" s="28"/>
      <c r="R2002" s="28"/>
      <c r="S2002" s="28"/>
      <c r="T2002" s="28"/>
      <c r="U2002" s="29"/>
      <c r="V2002" s="32"/>
      <c r="W2002" s="33"/>
    </row>
    <row r="2003" spans="2:23" x14ac:dyDescent="0.25">
      <c r="B2003" s="25"/>
      <c r="C2003" s="80">
        <v>1447816863</v>
      </c>
      <c r="D2003" s="83" t="s">
        <v>4937</v>
      </c>
      <c r="E2003" s="82">
        <v>5</v>
      </c>
      <c r="F2003" s="28"/>
      <c r="G2003" s="28"/>
      <c r="H2003" s="28"/>
      <c r="I2003" s="28" t="s">
        <v>1769</v>
      </c>
      <c r="J2003" s="27" t="s">
        <v>69</v>
      </c>
      <c r="K2003" s="29">
        <v>4149086601</v>
      </c>
      <c r="L2003" s="30"/>
      <c r="M2003" s="28"/>
      <c r="N2003" s="28"/>
      <c r="O2003" s="29"/>
      <c r="P2003" s="31"/>
      <c r="Q2003" s="28"/>
      <c r="R2003" s="28"/>
      <c r="S2003" s="28"/>
      <c r="T2003" s="28"/>
      <c r="U2003" s="29"/>
      <c r="V2003" s="32"/>
      <c r="W2003" s="33"/>
    </row>
    <row r="2004" spans="2:23" x14ac:dyDescent="0.25">
      <c r="B2004" s="25"/>
      <c r="C2004" s="80">
        <v>1437612579</v>
      </c>
      <c r="D2004" s="83" t="s">
        <v>4938</v>
      </c>
      <c r="E2004" s="82">
        <v>2</v>
      </c>
      <c r="F2004" s="28"/>
      <c r="G2004" s="28"/>
      <c r="H2004" s="28"/>
      <c r="I2004" s="28" t="s">
        <v>1719</v>
      </c>
      <c r="J2004" s="27" t="s">
        <v>69</v>
      </c>
      <c r="K2004" s="29">
        <v>7345227000</v>
      </c>
      <c r="L2004" s="30"/>
      <c r="M2004" s="28"/>
      <c r="N2004" s="28"/>
      <c r="O2004" s="29"/>
      <c r="P2004" s="31"/>
      <c r="Q2004" s="28"/>
      <c r="R2004" s="28"/>
      <c r="S2004" s="28"/>
      <c r="T2004" s="28"/>
      <c r="U2004" s="29"/>
      <c r="V2004" s="32"/>
      <c r="W2004" s="33"/>
    </row>
    <row r="2005" spans="2:23" x14ac:dyDescent="0.25">
      <c r="B2005" s="25"/>
      <c r="C2005" s="80">
        <v>1407845621</v>
      </c>
      <c r="D2005" s="83" t="s">
        <v>4939</v>
      </c>
      <c r="E2005" s="82">
        <v>1</v>
      </c>
      <c r="F2005" s="28"/>
      <c r="G2005" s="28"/>
      <c r="H2005" s="28"/>
      <c r="I2005" s="28" t="s">
        <v>1734</v>
      </c>
      <c r="J2005" s="27" t="s">
        <v>4940</v>
      </c>
      <c r="K2005" s="29">
        <v>5864432930</v>
      </c>
      <c r="L2005" s="30"/>
      <c r="M2005" s="28"/>
      <c r="N2005" s="28"/>
      <c r="O2005" s="29"/>
      <c r="P2005" s="31"/>
      <c r="Q2005" s="28"/>
      <c r="R2005" s="28"/>
      <c r="S2005" s="28"/>
      <c r="T2005" s="28"/>
      <c r="U2005" s="29"/>
      <c r="V2005" s="32"/>
      <c r="W2005" s="33"/>
    </row>
    <row r="2006" spans="2:23" x14ac:dyDescent="0.25">
      <c r="B2006" s="25"/>
      <c r="C2006" s="80">
        <v>1932288248</v>
      </c>
      <c r="D2006" s="83" t="s">
        <v>4941</v>
      </c>
      <c r="E2006" s="82">
        <v>2</v>
      </c>
      <c r="F2006" s="28"/>
      <c r="G2006" s="28"/>
      <c r="H2006" s="28"/>
      <c r="I2006" s="28" t="s">
        <v>1704</v>
      </c>
      <c r="J2006" s="27" t="s">
        <v>4942</v>
      </c>
      <c r="K2006" s="29">
        <v>3138744806</v>
      </c>
      <c r="L2006" s="30"/>
      <c r="M2006" s="28"/>
      <c r="N2006" s="28"/>
      <c r="O2006" s="29"/>
      <c r="P2006" s="31"/>
      <c r="Q2006" s="28"/>
      <c r="R2006" s="28"/>
      <c r="S2006" s="28"/>
      <c r="T2006" s="28"/>
      <c r="U2006" s="29"/>
      <c r="V2006" s="32"/>
      <c r="W2006" s="33"/>
    </row>
    <row r="2007" spans="2:23" x14ac:dyDescent="0.25">
      <c r="B2007" s="25"/>
      <c r="C2007" s="80">
        <v>1366425787</v>
      </c>
      <c r="D2007" s="83" t="s">
        <v>4943</v>
      </c>
      <c r="E2007" s="82">
        <v>3</v>
      </c>
      <c r="F2007" s="28"/>
      <c r="G2007" s="28"/>
      <c r="H2007" s="28"/>
      <c r="I2007" s="28" t="s">
        <v>1704</v>
      </c>
      <c r="J2007" s="27" t="s">
        <v>4944</v>
      </c>
      <c r="K2007" s="29">
        <v>2489855000</v>
      </c>
      <c r="L2007" s="30"/>
      <c r="M2007" s="28"/>
      <c r="N2007" s="28"/>
      <c r="O2007" s="29"/>
      <c r="P2007" s="31"/>
      <c r="Q2007" s="28"/>
      <c r="R2007" s="28"/>
      <c r="S2007" s="28"/>
      <c r="T2007" s="28"/>
      <c r="U2007" s="29"/>
      <c r="V2007" s="32"/>
      <c r="W2007" s="33"/>
    </row>
    <row r="2008" spans="2:23" x14ac:dyDescent="0.25">
      <c r="B2008" s="25"/>
      <c r="C2008" s="80">
        <v>1770568289</v>
      </c>
      <c r="D2008" s="83" t="s">
        <v>4945</v>
      </c>
      <c r="E2008" s="82">
        <v>2</v>
      </c>
      <c r="F2008" s="28"/>
      <c r="G2008" s="28"/>
      <c r="H2008" s="28"/>
      <c r="I2008" s="28" t="s">
        <v>1704</v>
      </c>
      <c r="J2008" s="27" t="s">
        <v>4946</v>
      </c>
      <c r="K2008" s="29">
        <v>2488449710</v>
      </c>
      <c r="L2008" s="30"/>
      <c r="M2008" s="28"/>
      <c r="N2008" s="28"/>
      <c r="O2008" s="29"/>
      <c r="P2008" s="31"/>
      <c r="Q2008" s="28"/>
      <c r="R2008" s="28"/>
      <c r="S2008" s="28"/>
      <c r="T2008" s="28"/>
      <c r="U2008" s="29"/>
      <c r="V2008" s="32"/>
      <c r="W2008" s="33"/>
    </row>
    <row r="2009" spans="2:23" x14ac:dyDescent="0.25">
      <c r="B2009" s="25"/>
      <c r="C2009" s="80">
        <v>1215932710</v>
      </c>
      <c r="D2009" s="83" t="s">
        <v>4947</v>
      </c>
      <c r="E2009" s="82">
        <v>2</v>
      </c>
      <c r="F2009" s="28"/>
      <c r="G2009" s="28"/>
      <c r="H2009" s="28"/>
      <c r="I2009" s="28" t="s">
        <v>1704</v>
      </c>
      <c r="J2009" s="27" t="s">
        <v>69</v>
      </c>
      <c r="K2009" s="29">
        <v>6167526525</v>
      </c>
      <c r="L2009" s="30"/>
      <c r="M2009" s="28"/>
      <c r="N2009" s="28"/>
      <c r="O2009" s="29"/>
      <c r="P2009" s="31"/>
      <c r="Q2009" s="28"/>
      <c r="R2009" s="28"/>
      <c r="S2009" s="28"/>
      <c r="T2009" s="28"/>
      <c r="U2009" s="29"/>
      <c r="V2009" s="32"/>
      <c r="W2009" s="33"/>
    </row>
    <row r="2010" spans="2:23" x14ac:dyDescent="0.25">
      <c r="B2010" s="25"/>
      <c r="C2010" s="80">
        <v>1982772430</v>
      </c>
      <c r="D2010" s="83" t="s">
        <v>4948</v>
      </c>
      <c r="E2010" s="82">
        <v>8</v>
      </c>
      <c r="F2010" s="28"/>
      <c r="G2010" s="28"/>
      <c r="H2010" s="28"/>
      <c r="I2010" s="28" t="s">
        <v>1737</v>
      </c>
      <c r="J2010" s="27" t="s">
        <v>4949</v>
      </c>
      <c r="K2010" s="29">
        <v>3139162393</v>
      </c>
      <c r="L2010" s="30"/>
      <c r="M2010" s="28"/>
      <c r="N2010" s="28"/>
      <c r="O2010" s="29"/>
      <c r="P2010" s="31"/>
      <c r="Q2010" s="28"/>
      <c r="R2010" s="28"/>
      <c r="S2010" s="28"/>
      <c r="T2010" s="28"/>
      <c r="U2010" s="29"/>
      <c r="V2010" s="32"/>
      <c r="W2010" s="33"/>
    </row>
    <row r="2011" spans="2:23" x14ac:dyDescent="0.25">
      <c r="B2011" s="25"/>
      <c r="C2011" s="80">
        <v>1184613879</v>
      </c>
      <c r="D2011" s="83" t="s">
        <v>4950</v>
      </c>
      <c r="E2011" s="82">
        <v>0</v>
      </c>
      <c r="F2011" s="28"/>
      <c r="G2011" s="28"/>
      <c r="H2011" s="28"/>
      <c r="I2011" s="28" t="s">
        <v>1704</v>
      </c>
      <c r="J2011" s="27" t="s">
        <v>69</v>
      </c>
      <c r="K2011" s="29">
        <v>2482739930</v>
      </c>
      <c r="L2011" s="30"/>
      <c r="M2011" s="28"/>
      <c r="N2011" s="28"/>
      <c r="O2011" s="29"/>
      <c r="P2011" s="31"/>
      <c r="Q2011" s="28"/>
      <c r="R2011" s="28"/>
      <c r="S2011" s="28"/>
      <c r="T2011" s="28"/>
      <c r="U2011" s="29"/>
      <c r="V2011" s="32"/>
      <c r="W2011" s="33"/>
    </row>
    <row r="2012" spans="2:23" x14ac:dyDescent="0.25">
      <c r="B2012" s="25"/>
      <c r="C2012" s="80">
        <v>1407894579</v>
      </c>
      <c r="D2012" s="83" t="s">
        <v>4951</v>
      </c>
      <c r="E2012" s="82">
        <v>1</v>
      </c>
      <c r="F2012" s="28"/>
      <c r="G2012" s="28"/>
      <c r="H2012" s="28"/>
      <c r="I2012" s="28" t="s">
        <v>1737</v>
      </c>
      <c r="J2012" s="27" t="s">
        <v>4952</v>
      </c>
      <c r="K2012" s="29">
        <v>3137457521</v>
      </c>
      <c r="L2012" s="30"/>
      <c r="M2012" s="28"/>
      <c r="N2012" s="28"/>
      <c r="O2012" s="29"/>
      <c r="P2012" s="31"/>
      <c r="Q2012" s="28"/>
      <c r="R2012" s="28"/>
      <c r="S2012" s="28"/>
      <c r="T2012" s="28"/>
      <c r="U2012" s="29"/>
      <c r="V2012" s="32"/>
      <c r="W2012" s="33"/>
    </row>
    <row r="2013" spans="2:23" x14ac:dyDescent="0.25">
      <c r="B2013" s="25"/>
      <c r="C2013" s="80">
        <v>1689756108</v>
      </c>
      <c r="D2013" s="83" t="s">
        <v>4953</v>
      </c>
      <c r="E2013" s="82">
        <v>6</v>
      </c>
      <c r="F2013" s="28"/>
      <c r="G2013" s="28"/>
      <c r="H2013" s="28"/>
      <c r="I2013" s="28" t="s">
        <v>1704</v>
      </c>
      <c r="J2013" s="27" t="s">
        <v>4954</v>
      </c>
      <c r="K2013" s="29">
        <v>3016631144</v>
      </c>
      <c r="L2013" s="30"/>
      <c r="M2013" s="28"/>
      <c r="N2013" s="28"/>
      <c r="O2013" s="29"/>
      <c r="P2013" s="31"/>
      <c r="Q2013" s="28"/>
      <c r="R2013" s="28"/>
      <c r="S2013" s="28"/>
      <c r="T2013" s="28"/>
      <c r="U2013" s="29"/>
      <c r="V2013" s="32"/>
      <c r="W2013" s="33"/>
    </row>
    <row r="2014" spans="2:23" x14ac:dyDescent="0.25">
      <c r="B2014" s="25"/>
      <c r="C2014" s="80">
        <v>1740271527</v>
      </c>
      <c r="D2014" s="83" t="s">
        <v>4955</v>
      </c>
      <c r="E2014" s="82">
        <v>2</v>
      </c>
      <c r="F2014" s="28"/>
      <c r="G2014" s="28"/>
      <c r="H2014" s="28"/>
      <c r="I2014" s="28" t="s">
        <v>1704</v>
      </c>
      <c r="J2014" s="27" t="s">
        <v>4956</v>
      </c>
      <c r="K2014" s="29">
        <v>2483533026</v>
      </c>
      <c r="L2014" s="30"/>
      <c r="M2014" s="28"/>
      <c r="N2014" s="28"/>
      <c r="O2014" s="29"/>
      <c r="P2014" s="31"/>
      <c r="Q2014" s="28"/>
      <c r="R2014" s="28"/>
      <c r="S2014" s="28"/>
      <c r="T2014" s="28"/>
      <c r="U2014" s="29"/>
      <c r="V2014" s="32"/>
      <c r="W2014" s="33"/>
    </row>
    <row r="2015" spans="2:23" x14ac:dyDescent="0.25">
      <c r="B2015" s="25"/>
      <c r="C2015" s="80">
        <v>1982693677</v>
      </c>
      <c r="D2015" s="83" t="s">
        <v>4957</v>
      </c>
      <c r="E2015" s="82">
        <v>4</v>
      </c>
      <c r="F2015" s="28"/>
      <c r="G2015" s="28"/>
      <c r="H2015" s="28"/>
      <c r="I2015" s="28" t="s">
        <v>1704</v>
      </c>
      <c r="J2015" s="27" t="s">
        <v>4958</v>
      </c>
      <c r="K2015" s="29">
        <v>2489182403</v>
      </c>
      <c r="L2015" s="30"/>
      <c r="M2015" s="28"/>
      <c r="N2015" s="28"/>
      <c r="O2015" s="29"/>
      <c r="P2015" s="31"/>
      <c r="Q2015" s="28"/>
      <c r="R2015" s="28"/>
      <c r="S2015" s="28"/>
      <c r="T2015" s="28"/>
      <c r="U2015" s="29"/>
      <c r="V2015" s="32"/>
      <c r="W2015" s="33"/>
    </row>
    <row r="2016" spans="2:23" x14ac:dyDescent="0.25">
      <c r="B2016" s="25"/>
      <c r="C2016" s="80">
        <v>1508934035</v>
      </c>
      <c r="D2016" s="83" t="s">
        <v>4959</v>
      </c>
      <c r="E2016" s="82">
        <v>6</v>
      </c>
      <c r="F2016" s="28"/>
      <c r="G2016" s="28"/>
      <c r="H2016" s="28"/>
      <c r="I2016" s="28" t="s">
        <v>1737</v>
      </c>
      <c r="J2016" s="27" t="s">
        <v>4960</v>
      </c>
      <c r="K2016" s="29">
        <v>3139169106</v>
      </c>
      <c r="L2016" s="30"/>
      <c r="M2016" s="28"/>
      <c r="N2016" s="28"/>
      <c r="O2016" s="29"/>
      <c r="P2016" s="31"/>
      <c r="Q2016" s="28"/>
      <c r="R2016" s="28"/>
      <c r="S2016" s="28"/>
      <c r="T2016" s="28"/>
      <c r="U2016" s="29"/>
      <c r="V2016" s="32"/>
      <c r="W2016" s="33"/>
    </row>
    <row r="2017" spans="2:23" x14ac:dyDescent="0.25">
      <c r="B2017" s="25"/>
      <c r="C2017" s="80">
        <v>1225046170</v>
      </c>
      <c r="D2017" s="83" t="s">
        <v>4961</v>
      </c>
      <c r="E2017" s="82">
        <v>2</v>
      </c>
      <c r="F2017" s="28"/>
      <c r="G2017" s="28"/>
      <c r="H2017" s="28"/>
      <c r="I2017" s="28" t="s">
        <v>1704</v>
      </c>
      <c r="J2017" s="27" t="s">
        <v>4962</v>
      </c>
      <c r="K2017" s="29">
        <v>5862637150</v>
      </c>
      <c r="L2017" s="30"/>
      <c r="M2017" s="28"/>
      <c r="N2017" s="28"/>
      <c r="O2017" s="29"/>
      <c r="P2017" s="31"/>
      <c r="Q2017" s="28"/>
      <c r="R2017" s="28"/>
      <c r="S2017" s="28"/>
      <c r="T2017" s="28"/>
      <c r="U2017" s="29"/>
      <c r="V2017" s="32"/>
      <c r="W2017" s="33"/>
    </row>
    <row r="2018" spans="2:23" x14ac:dyDescent="0.25">
      <c r="B2018" s="25"/>
      <c r="C2018" s="80">
        <v>1154521177</v>
      </c>
      <c r="D2018" s="83" t="s">
        <v>4963</v>
      </c>
      <c r="E2018" s="82">
        <v>2</v>
      </c>
      <c r="F2018" s="28"/>
      <c r="G2018" s="28"/>
      <c r="H2018" s="28"/>
      <c r="I2018" s="28" t="s">
        <v>1704</v>
      </c>
      <c r="J2018" s="27" t="s">
        <v>4964</v>
      </c>
      <c r="K2018" s="29">
        <v>7349364385</v>
      </c>
      <c r="L2018" s="30"/>
      <c r="M2018" s="28"/>
      <c r="N2018" s="28"/>
      <c r="O2018" s="29"/>
      <c r="P2018" s="31"/>
      <c r="Q2018" s="28"/>
      <c r="R2018" s="28"/>
      <c r="S2018" s="28"/>
      <c r="T2018" s="28"/>
      <c r="U2018" s="29"/>
      <c r="V2018" s="32"/>
      <c r="W2018" s="33"/>
    </row>
    <row r="2019" spans="2:23" x14ac:dyDescent="0.25">
      <c r="B2019" s="25"/>
      <c r="C2019" s="80">
        <v>1750339073</v>
      </c>
      <c r="D2019" s="83" t="s">
        <v>4965</v>
      </c>
      <c r="E2019" s="82">
        <v>1</v>
      </c>
      <c r="F2019" s="28"/>
      <c r="G2019" s="28"/>
      <c r="H2019" s="28"/>
      <c r="I2019" s="28" t="s">
        <v>1704</v>
      </c>
      <c r="J2019" s="27" t="s">
        <v>69</v>
      </c>
      <c r="K2019" s="29">
        <v>5173321200</v>
      </c>
      <c r="L2019" s="30"/>
      <c r="M2019" s="28"/>
      <c r="N2019" s="28"/>
      <c r="O2019" s="29"/>
      <c r="P2019" s="31"/>
      <c r="Q2019" s="28"/>
      <c r="R2019" s="28"/>
      <c r="S2019" s="28"/>
      <c r="T2019" s="28"/>
      <c r="U2019" s="29"/>
      <c r="V2019" s="32"/>
      <c r="W2019" s="33"/>
    </row>
    <row r="2020" spans="2:23" x14ac:dyDescent="0.25">
      <c r="B2020" s="25"/>
      <c r="C2020" s="80">
        <v>1679641112</v>
      </c>
      <c r="D2020" s="83" t="s">
        <v>4966</v>
      </c>
      <c r="E2020" s="82">
        <v>9</v>
      </c>
      <c r="F2020" s="28"/>
      <c r="G2020" s="28"/>
      <c r="H2020" s="28"/>
      <c r="I2020" s="28" t="s">
        <v>1737</v>
      </c>
      <c r="J2020" s="27" t="s">
        <v>4967</v>
      </c>
      <c r="K2020" s="29">
        <v>3139162393</v>
      </c>
      <c r="L2020" s="30"/>
      <c r="M2020" s="28"/>
      <c r="N2020" s="28"/>
      <c r="O2020" s="29"/>
      <c r="P2020" s="31"/>
      <c r="Q2020" s="28"/>
      <c r="R2020" s="28"/>
      <c r="S2020" s="28"/>
      <c r="T2020" s="28"/>
      <c r="U2020" s="29"/>
      <c r="V2020" s="32"/>
      <c r="W2020" s="33"/>
    </row>
    <row r="2021" spans="2:23" x14ac:dyDescent="0.25">
      <c r="B2021" s="25"/>
      <c r="C2021" s="80">
        <v>1700968237</v>
      </c>
      <c r="D2021" s="83" t="s">
        <v>4968</v>
      </c>
      <c r="E2021" s="82">
        <v>3</v>
      </c>
      <c r="F2021" s="28"/>
      <c r="G2021" s="28"/>
      <c r="H2021" s="28"/>
      <c r="I2021" s="28" t="s">
        <v>1737</v>
      </c>
      <c r="J2021" s="27" t="s">
        <v>4969</v>
      </c>
      <c r="K2021" s="29">
        <v>7349364780</v>
      </c>
      <c r="L2021" s="30"/>
      <c r="M2021" s="28"/>
      <c r="N2021" s="28"/>
      <c r="O2021" s="29"/>
      <c r="P2021" s="31"/>
      <c r="Q2021" s="28"/>
      <c r="R2021" s="28"/>
      <c r="S2021" s="28"/>
      <c r="T2021" s="28"/>
      <c r="U2021" s="29"/>
      <c r="V2021" s="32"/>
      <c r="W2021" s="33"/>
    </row>
    <row r="2022" spans="2:23" x14ac:dyDescent="0.25">
      <c r="B2022" s="25"/>
      <c r="C2022" s="80">
        <v>1689656662</v>
      </c>
      <c r="D2022" s="83" t="s">
        <v>4970</v>
      </c>
      <c r="E2022" s="82">
        <v>1</v>
      </c>
      <c r="F2022" s="28"/>
      <c r="G2022" s="28"/>
      <c r="H2022" s="28"/>
      <c r="I2022" s="28" t="s">
        <v>1704</v>
      </c>
      <c r="J2022" s="27" t="s">
        <v>4971</v>
      </c>
      <c r="K2022" s="29">
        <v>2488449710</v>
      </c>
      <c r="L2022" s="30"/>
      <c r="M2022" s="28"/>
      <c r="N2022" s="28"/>
      <c r="O2022" s="29"/>
      <c r="P2022" s="31"/>
      <c r="Q2022" s="28"/>
      <c r="R2022" s="28"/>
      <c r="S2022" s="28"/>
      <c r="T2022" s="28"/>
      <c r="U2022" s="29"/>
      <c r="V2022" s="32"/>
      <c r="W2022" s="33"/>
    </row>
    <row r="2023" spans="2:23" x14ac:dyDescent="0.25">
      <c r="B2023" s="25"/>
      <c r="C2023" s="80">
        <v>1184605206</v>
      </c>
      <c r="D2023" s="83" t="s">
        <v>4972</v>
      </c>
      <c r="E2023" s="82">
        <v>2</v>
      </c>
      <c r="F2023" s="28"/>
      <c r="G2023" s="28"/>
      <c r="H2023" s="28"/>
      <c r="I2023" s="28" t="s">
        <v>1704</v>
      </c>
      <c r="J2023" s="27" t="s">
        <v>4973</v>
      </c>
      <c r="K2023" s="29">
        <v>2488449710</v>
      </c>
      <c r="L2023" s="30"/>
      <c r="M2023" s="28"/>
      <c r="N2023" s="28"/>
      <c r="O2023" s="29"/>
      <c r="P2023" s="31"/>
      <c r="Q2023" s="28"/>
      <c r="R2023" s="28"/>
      <c r="S2023" s="28"/>
      <c r="T2023" s="28"/>
      <c r="U2023" s="29"/>
      <c r="V2023" s="32"/>
      <c r="W2023" s="33"/>
    </row>
    <row r="2024" spans="2:23" x14ac:dyDescent="0.25">
      <c r="B2024" s="25"/>
      <c r="C2024" s="80">
        <v>1801516141</v>
      </c>
      <c r="D2024" s="83" t="s">
        <v>4974</v>
      </c>
      <c r="E2024" s="82">
        <v>3</v>
      </c>
      <c r="F2024" s="28"/>
      <c r="G2024" s="28"/>
      <c r="H2024" s="28"/>
      <c r="I2024" s="28" t="s">
        <v>1716</v>
      </c>
      <c r="J2024" s="27" t="s">
        <v>69</v>
      </c>
      <c r="K2024" s="29">
        <v>2487563213</v>
      </c>
      <c r="L2024" s="30"/>
      <c r="M2024" s="28"/>
      <c r="N2024" s="28"/>
      <c r="O2024" s="29"/>
      <c r="P2024" s="31"/>
      <c r="Q2024" s="28"/>
      <c r="R2024" s="28"/>
      <c r="S2024" s="28"/>
      <c r="T2024" s="28"/>
      <c r="U2024" s="29"/>
      <c r="V2024" s="32"/>
      <c r="W2024" s="33"/>
    </row>
    <row r="2025" spans="2:23" x14ac:dyDescent="0.25">
      <c r="B2025" s="25"/>
      <c r="C2025" s="80">
        <v>1720097231</v>
      </c>
      <c r="D2025" s="83" t="s">
        <v>4975</v>
      </c>
      <c r="E2025" s="82">
        <v>5</v>
      </c>
      <c r="F2025" s="28"/>
      <c r="G2025" s="28"/>
      <c r="H2025" s="28"/>
      <c r="I2025" s="28" t="s">
        <v>1704</v>
      </c>
      <c r="J2025" s="27" t="s">
        <v>4976</v>
      </c>
      <c r="K2025" s="29">
        <v>6164527099</v>
      </c>
      <c r="L2025" s="30"/>
      <c r="M2025" s="28"/>
      <c r="N2025" s="28"/>
      <c r="O2025" s="29"/>
      <c r="P2025" s="31"/>
      <c r="Q2025" s="28"/>
      <c r="R2025" s="28"/>
      <c r="S2025" s="28"/>
      <c r="T2025" s="28"/>
      <c r="U2025" s="29"/>
      <c r="V2025" s="32"/>
      <c r="W2025" s="33"/>
    </row>
    <row r="2026" spans="2:23" x14ac:dyDescent="0.25">
      <c r="B2026" s="25"/>
      <c r="C2026" s="80">
        <v>1376696286</v>
      </c>
      <c r="D2026" s="83" t="s">
        <v>4977</v>
      </c>
      <c r="E2026" s="82">
        <v>5</v>
      </c>
      <c r="F2026" s="28"/>
      <c r="G2026" s="28"/>
      <c r="H2026" s="28"/>
      <c r="I2026" s="28" t="s">
        <v>1769</v>
      </c>
      <c r="J2026" s="27" t="s">
        <v>4978</v>
      </c>
      <c r="K2026" s="29">
        <v>7346475944</v>
      </c>
      <c r="L2026" s="30"/>
      <c r="M2026" s="28"/>
      <c r="N2026" s="28"/>
      <c r="O2026" s="29"/>
      <c r="P2026" s="31"/>
      <c r="Q2026" s="28"/>
      <c r="R2026" s="28"/>
      <c r="S2026" s="28"/>
      <c r="T2026" s="28"/>
      <c r="U2026" s="29"/>
      <c r="V2026" s="32"/>
      <c r="W2026" s="33"/>
    </row>
    <row r="2027" spans="2:23" x14ac:dyDescent="0.25">
      <c r="B2027" s="25"/>
      <c r="C2027" s="80">
        <v>1568444545</v>
      </c>
      <c r="D2027" s="83" t="s">
        <v>4979</v>
      </c>
      <c r="E2027" s="82">
        <v>1</v>
      </c>
      <c r="F2027" s="28"/>
      <c r="G2027" s="28"/>
      <c r="H2027" s="28"/>
      <c r="I2027" s="28" t="s">
        <v>1704</v>
      </c>
      <c r="J2027" s="27" t="s">
        <v>69</v>
      </c>
      <c r="K2027" s="29">
        <v>2482676222</v>
      </c>
      <c r="L2027" s="30"/>
      <c r="M2027" s="28"/>
      <c r="N2027" s="28"/>
      <c r="O2027" s="29"/>
      <c r="P2027" s="31"/>
      <c r="Q2027" s="28"/>
      <c r="R2027" s="28"/>
      <c r="S2027" s="28"/>
      <c r="T2027" s="28"/>
      <c r="U2027" s="29"/>
      <c r="V2027" s="32"/>
      <c r="W2027" s="33"/>
    </row>
    <row r="2028" spans="2:23" x14ac:dyDescent="0.25">
      <c r="B2028" s="25"/>
      <c r="C2028" s="80">
        <v>1770572356</v>
      </c>
      <c r="D2028" s="83" t="s">
        <v>4980</v>
      </c>
      <c r="E2028" s="82">
        <v>0</v>
      </c>
      <c r="F2028" s="28"/>
      <c r="G2028" s="28"/>
      <c r="H2028" s="28"/>
      <c r="I2028" s="28" t="s">
        <v>1704</v>
      </c>
      <c r="J2028" s="27" t="s">
        <v>69</v>
      </c>
      <c r="K2028" s="29">
        <v>2482739930</v>
      </c>
      <c r="L2028" s="30"/>
      <c r="M2028" s="28"/>
      <c r="N2028" s="28"/>
      <c r="O2028" s="29"/>
      <c r="P2028" s="31"/>
      <c r="Q2028" s="28"/>
      <c r="R2028" s="28"/>
      <c r="S2028" s="28"/>
      <c r="T2028" s="28"/>
      <c r="U2028" s="29"/>
      <c r="V2028" s="32"/>
      <c r="W2028" s="33"/>
    </row>
    <row r="2029" spans="2:23" x14ac:dyDescent="0.25">
      <c r="B2029" s="25"/>
      <c r="C2029" s="80">
        <v>1871569095</v>
      </c>
      <c r="D2029" s="83" t="s">
        <v>4981</v>
      </c>
      <c r="E2029" s="82">
        <v>3</v>
      </c>
      <c r="F2029" s="28"/>
      <c r="G2029" s="28"/>
      <c r="H2029" s="28"/>
      <c r="I2029" s="28" t="s">
        <v>1704</v>
      </c>
      <c r="J2029" s="27" t="s">
        <v>69</v>
      </c>
      <c r="K2029" s="29">
        <v>8109828742</v>
      </c>
      <c r="L2029" s="30"/>
      <c r="M2029" s="28"/>
      <c r="N2029" s="28"/>
      <c r="O2029" s="29"/>
      <c r="P2029" s="31"/>
      <c r="Q2029" s="28"/>
      <c r="R2029" s="28"/>
      <c r="S2029" s="28"/>
      <c r="T2029" s="28"/>
      <c r="U2029" s="29"/>
      <c r="V2029" s="32"/>
      <c r="W2029" s="33"/>
    </row>
    <row r="2030" spans="2:23" x14ac:dyDescent="0.25">
      <c r="B2030" s="25"/>
      <c r="C2030" s="80">
        <v>1407833627</v>
      </c>
      <c r="D2030" s="83" t="s">
        <v>4982</v>
      </c>
      <c r="E2030" s="82">
        <v>7</v>
      </c>
      <c r="F2030" s="28"/>
      <c r="G2030" s="28"/>
      <c r="H2030" s="28"/>
      <c r="I2030" s="28" t="s">
        <v>1707</v>
      </c>
      <c r="J2030" s="27" t="s">
        <v>4983</v>
      </c>
      <c r="K2030" s="29">
        <v>5865780222</v>
      </c>
      <c r="L2030" s="30"/>
      <c r="M2030" s="28"/>
      <c r="N2030" s="28"/>
      <c r="O2030" s="29"/>
      <c r="P2030" s="31"/>
      <c r="Q2030" s="28"/>
      <c r="R2030" s="28"/>
      <c r="S2030" s="28"/>
      <c r="T2030" s="28"/>
      <c r="U2030" s="29"/>
      <c r="V2030" s="32"/>
      <c r="W2030" s="33"/>
    </row>
    <row r="2031" spans="2:23" x14ac:dyDescent="0.25">
      <c r="B2031" s="25"/>
      <c r="C2031" s="80">
        <v>1750514485</v>
      </c>
      <c r="D2031" s="83" t="s">
        <v>4984</v>
      </c>
      <c r="E2031" s="82">
        <v>-99</v>
      </c>
      <c r="F2031" s="28"/>
      <c r="G2031" s="28"/>
      <c r="H2031" s="28"/>
      <c r="I2031" s="28" t="s">
        <v>1716</v>
      </c>
      <c r="J2031" s="27" t="s">
        <v>69</v>
      </c>
      <c r="K2031" s="29">
        <v>2488981994</v>
      </c>
      <c r="L2031" s="30"/>
      <c r="M2031" s="28"/>
      <c r="N2031" s="28"/>
      <c r="O2031" s="29"/>
      <c r="P2031" s="31"/>
      <c r="Q2031" s="28"/>
      <c r="R2031" s="28"/>
      <c r="S2031" s="28"/>
      <c r="T2031" s="28"/>
      <c r="U2031" s="29"/>
      <c r="V2031" s="32"/>
      <c r="W2031" s="33"/>
    </row>
    <row r="2032" spans="2:23" x14ac:dyDescent="0.25">
      <c r="B2032" s="25"/>
      <c r="C2032" s="80">
        <v>1225029002</v>
      </c>
      <c r="D2032" s="83" t="s">
        <v>4985</v>
      </c>
      <c r="E2032" s="82">
        <v>2</v>
      </c>
      <c r="F2032" s="28"/>
      <c r="G2032" s="28"/>
      <c r="H2032" s="28"/>
      <c r="I2032" s="28" t="s">
        <v>1704</v>
      </c>
      <c r="J2032" s="27" t="s">
        <v>69</v>
      </c>
      <c r="K2032" s="29">
        <v>2485510900</v>
      </c>
      <c r="L2032" s="30"/>
      <c r="M2032" s="28"/>
      <c r="N2032" s="28"/>
      <c r="O2032" s="29"/>
      <c r="P2032" s="31"/>
      <c r="Q2032" s="28"/>
      <c r="R2032" s="28"/>
      <c r="S2032" s="28"/>
      <c r="T2032" s="28"/>
      <c r="U2032" s="29"/>
      <c r="V2032" s="32"/>
      <c r="W2032" s="33"/>
    </row>
    <row r="2033" spans="2:23" x14ac:dyDescent="0.25">
      <c r="B2033" s="25"/>
      <c r="C2033" s="80">
        <v>1477659423</v>
      </c>
      <c r="D2033" s="83" t="s">
        <v>4986</v>
      </c>
      <c r="E2033" s="82">
        <v>4</v>
      </c>
      <c r="F2033" s="28"/>
      <c r="G2033" s="28"/>
      <c r="H2033" s="28"/>
      <c r="I2033" s="28" t="s">
        <v>1769</v>
      </c>
      <c r="J2033" s="27" t="s">
        <v>4987</v>
      </c>
      <c r="K2033" s="29">
        <v>7344346262</v>
      </c>
      <c r="L2033" s="30"/>
      <c r="M2033" s="28"/>
      <c r="N2033" s="28"/>
      <c r="O2033" s="29"/>
      <c r="P2033" s="31"/>
      <c r="Q2033" s="28"/>
      <c r="R2033" s="28"/>
      <c r="S2033" s="28"/>
      <c r="T2033" s="28"/>
      <c r="U2033" s="29"/>
      <c r="V2033" s="32"/>
      <c r="W2033" s="33"/>
    </row>
    <row r="2034" spans="2:23" x14ac:dyDescent="0.25">
      <c r="B2034" s="25"/>
      <c r="C2034" s="80">
        <v>1003967811</v>
      </c>
      <c r="D2034" s="83" t="s">
        <v>4988</v>
      </c>
      <c r="E2034" s="82">
        <v>9</v>
      </c>
      <c r="F2034" s="28"/>
      <c r="G2034" s="28"/>
      <c r="H2034" s="28"/>
      <c r="I2034" s="28" t="s">
        <v>1769</v>
      </c>
      <c r="J2034" s="27" t="s">
        <v>4989</v>
      </c>
      <c r="K2034" s="29">
        <v>7346475944</v>
      </c>
      <c r="L2034" s="30"/>
      <c r="M2034" s="28"/>
      <c r="N2034" s="28"/>
      <c r="O2034" s="29"/>
      <c r="P2034" s="31"/>
      <c r="Q2034" s="28"/>
      <c r="R2034" s="28"/>
      <c r="S2034" s="28"/>
      <c r="T2034" s="28"/>
      <c r="U2034" s="29"/>
      <c r="V2034" s="32"/>
      <c r="W2034" s="33"/>
    </row>
    <row r="2035" spans="2:23" x14ac:dyDescent="0.25">
      <c r="B2035" s="25"/>
      <c r="C2035" s="80">
        <v>1003984535</v>
      </c>
      <c r="D2035" s="83" t="s">
        <v>4990</v>
      </c>
      <c r="E2035" s="82">
        <v>2</v>
      </c>
      <c r="F2035" s="28"/>
      <c r="G2035" s="28"/>
      <c r="H2035" s="28"/>
      <c r="I2035" s="28" t="s">
        <v>1704</v>
      </c>
      <c r="J2035" s="27" t="s">
        <v>69</v>
      </c>
      <c r="K2035" s="29">
        <v>5862473760</v>
      </c>
      <c r="L2035" s="30"/>
      <c r="M2035" s="28"/>
      <c r="N2035" s="28"/>
      <c r="O2035" s="29"/>
      <c r="P2035" s="31"/>
      <c r="Q2035" s="28"/>
      <c r="R2035" s="28"/>
      <c r="S2035" s="28"/>
      <c r="T2035" s="28"/>
      <c r="U2035" s="29"/>
      <c r="V2035" s="32"/>
      <c r="W2035" s="33"/>
    </row>
    <row r="2036" spans="2:23" x14ac:dyDescent="0.25">
      <c r="B2036" s="25"/>
      <c r="C2036" s="80">
        <v>1760473540</v>
      </c>
      <c r="D2036" s="83" t="s">
        <v>4991</v>
      </c>
      <c r="E2036" s="82">
        <v>3</v>
      </c>
      <c r="F2036" s="28"/>
      <c r="G2036" s="28"/>
      <c r="H2036" s="28"/>
      <c r="I2036" s="28" t="s">
        <v>1704</v>
      </c>
      <c r="J2036" s="27" t="s">
        <v>69</v>
      </c>
      <c r="K2036" s="29">
        <v>2489269660</v>
      </c>
      <c r="L2036" s="30"/>
      <c r="M2036" s="28"/>
      <c r="N2036" s="28"/>
      <c r="O2036" s="29"/>
      <c r="P2036" s="31"/>
      <c r="Q2036" s="28"/>
      <c r="R2036" s="28"/>
      <c r="S2036" s="28"/>
      <c r="T2036" s="28"/>
      <c r="U2036" s="29"/>
      <c r="V2036" s="32"/>
      <c r="W2036" s="33"/>
    </row>
    <row r="2037" spans="2:23" x14ac:dyDescent="0.25">
      <c r="B2037" s="25"/>
      <c r="C2037" s="80">
        <v>1770564999</v>
      </c>
      <c r="D2037" s="83" t="s">
        <v>4992</v>
      </c>
      <c r="E2037" s="82">
        <v>5</v>
      </c>
      <c r="F2037" s="28"/>
      <c r="G2037" s="28"/>
      <c r="H2037" s="28"/>
      <c r="I2037" s="28" t="s">
        <v>1704</v>
      </c>
      <c r="J2037" s="27" t="s">
        <v>4993</v>
      </c>
      <c r="K2037" s="29">
        <v>5864470700</v>
      </c>
      <c r="L2037" s="30"/>
      <c r="M2037" s="28"/>
      <c r="N2037" s="28"/>
      <c r="O2037" s="29"/>
      <c r="P2037" s="31"/>
      <c r="Q2037" s="28"/>
      <c r="R2037" s="28"/>
      <c r="S2037" s="28"/>
      <c r="T2037" s="28"/>
      <c r="U2037" s="29"/>
      <c r="V2037" s="32"/>
      <c r="W2037" s="33"/>
    </row>
    <row r="2038" spans="2:23" x14ac:dyDescent="0.25">
      <c r="B2038" s="25"/>
      <c r="C2038" s="80">
        <v>1932113438</v>
      </c>
      <c r="D2038" s="83" t="s">
        <v>4994</v>
      </c>
      <c r="E2038" s="82">
        <v>1</v>
      </c>
      <c r="F2038" s="28"/>
      <c r="G2038" s="28"/>
      <c r="H2038" s="28"/>
      <c r="I2038" s="28" t="s">
        <v>1704</v>
      </c>
      <c r="J2038" s="27" t="s">
        <v>69</v>
      </c>
      <c r="K2038" s="29">
        <v>5867576400</v>
      </c>
      <c r="L2038" s="30"/>
      <c r="M2038" s="28"/>
      <c r="N2038" s="28"/>
      <c r="O2038" s="29"/>
      <c r="P2038" s="31"/>
      <c r="Q2038" s="28"/>
      <c r="R2038" s="28"/>
      <c r="S2038" s="28"/>
      <c r="T2038" s="28"/>
      <c r="U2038" s="29"/>
      <c r="V2038" s="32"/>
      <c r="W2038" s="33"/>
    </row>
    <row r="2039" spans="2:23" x14ac:dyDescent="0.25">
      <c r="B2039" s="25"/>
      <c r="C2039" s="80">
        <v>1972584191</v>
      </c>
      <c r="D2039" s="83" t="s">
        <v>4995</v>
      </c>
      <c r="E2039" s="82">
        <v>3</v>
      </c>
      <c r="F2039" s="28"/>
      <c r="G2039" s="28"/>
      <c r="H2039" s="28"/>
      <c r="I2039" s="28" t="s">
        <v>1704</v>
      </c>
      <c r="J2039" s="27" t="s">
        <v>4996</v>
      </c>
      <c r="K2039" s="29">
        <v>5864470700</v>
      </c>
      <c r="L2039" s="30"/>
      <c r="M2039" s="28"/>
      <c r="N2039" s="28"/>
      <c r="O2039" s="29"/>
      <c r="P2039" s="31"/>
      <c r="Q2039" s="28"/>
      <c r="R2039" s="28"/>
      <c r="S2039" s="28"/>
      <c r="T2039" s="28"/>
      <c r="U2039" s="29"/>
      <c r="V2039" s="32"/>
      <c r="W2039" s="33"/>
    </row>
    <row r="2040" spans="2:23" x14ac:dyDescent="0.25">
      <c r="B2040" s="25"/>
      <c r="C2040" s="80">
        <v>1467510933</v>
      </c>
      <c r="D2040" s="83" t="s">
        <v>4997</v>
      </c>
      <c r="E2040" s="82">
        <v>5</v>
      </c>
      <c r="F2040" s="28"/>
      <c r="G2040" s="28"/>
      <c r="H2040" s="28"/>
      <c r="I2040" s="28" t="s">
        <v>1734</v>
      </c>
      <c r="J2040" s="27" t="s">
        <v>4998</v>
      </c>
      <c r="K2040" s="29">
        <v>6169138050</v>
      </c>
      <c r="L2040" s="30"/>
      <c r="M2040" s="28"/>
      <c r="N2040" s="28"/>
      <c r="O2040" s="29"/>
      <c r="P2040" s="31"/>
      <c r="Q2040" s="28"/>
      <c r="R2040" s="28"/>
      <c r="S2040" s="28"/>
      <c r="T2040" s="28"/>
      <c r="U2040" s="29"/>
      <c r="V2040" s="32"/>
      <c r="W2040" s="33"/>
    </row>
    <row r="2041" spans="2:23" x14ac:dyDescent="0.25">
      <c r="B2041" s="25"/>
      <c r="C2041" s="80">
        <v>1578521217</v>
      </c>
      <c r="D2041" s="83" t="s">
        <v>4999</v>
      </c>
      <c r="E2041" s="82">
        <v>3</v>
      </c>
      <c r="F2041" s="28"/>
      <c r="G2041" s="28"/>
      <c r="H2041" s="28"/>
      <c r="I2041" s="28" t="s">
        <v>1704</v>
      </c>
      <c r="J2041" s="27" t="s">
        <v>5000</v>
      </c>
      <c r="K2041" s="29">
        <v>2488656554</v>
      </c>
      <c r="L2041" s="30"/>
      <c r="M2041" s="28"/>
      <c r="N2041" s="28"/>
      <c r="O2041" s="29"/>
      <c r="P2041" s="31"/>
      <c r="Q2041" s="28"/>
      <c r="R2041" s="28"/>
      <c r="S2041" s="28"/>
      <c r="T2041" s="28"/>
      <c r="U2041" s="29"/>
      <c r="V2041" s="32"/>
      <c r="W2041" s="33"/>
    </row>
    <row r="2042" spans="2:23" x14ac:dyDescent="0.25">
      <c r="B2042" s="25"/>
      <c r="C2042" s="80">
        <v>1003898347</v>
      </c>
      <c r="D2042" s="83" t="s">
        <v>5001</v>
      </c>
      <c r="E2042" s="82">
        <v>3</v>
      </c>
      <c r="F2042" s="28"/>
      <c r="G2042" s="28"/>
      <c r="H2042" s="28"/>
      <c r="I2042" s="28" t="s">
        <v>1704</v>
      </c>
      <c r="J2042" s="27" t="s">
        <v>69</v>
      </c>
      <c r="K2042" s="29">
        <v>2488449710</v>
      </c>
      <c r="L2042" s="30"/>
      <c r="M2042" s="28"/>
      <c r="N2042" s="28"/>
      <c r="O2042" s="29"/>
      <c r="P2042" s="31"/>
      <c r="Q2042" s="28"/>
      <c r="R2042" s="28"/>
      <c r="S2042" s="28"/>
      <c r="T2042" s="28"/>
      <c r="U2042" s="29"/>
      <c r="V2042" s="32"/>
      <c r="W2042" s="33"/>
    </row>
    <row r="2043" spans="2:23" x14ac:dyDescent="0.25">
      <c r="B2043" s="25"/>
      <c r="C2043" s="80">
        <v>1689679185</v>
      </c>
      <c r="D2043" s="83" t="s">
        <v>5002</v>
      </c>
      <c r="E2043" s="82">
        <v>0</v>
      </c>
      <c r="F2043" s="28"/>
      <c r="G2043" s="28"/>
      <c r="H2043" s="28"/>
      <c r="I2043" s="28" t="s">
        <v>1704</v>
      </c>
      <c r="J2043" s="27" t="s">
        <v>5003</v>
      </c>
      <c r="K2043" s="29">
        <v>6167526525</v>
      </c>
      <c r="L2043" s="30"/>
      <c r="M2043" s="28"/>
      <c r="N2043" s="28"/>
      <c r="O2043" s="29"/>
      <c r="P2043" s="31"/>
      <c r="Q2043" s="28"/>
      <c r="R2043" s="28"/>
      <c r="S2043" s="28"/>
      <c r="T2043" s="28"/>
      <c r="U2043" s="29"/>
      <c r="V2043" s="32"/>
      <c r="W2043" s="33"/>
    </row>
    <row r="2044" spans="2:23" x14ac:dyDescent="0.25">
      <c r="B2044" s="25"/>
      <c r="C2044" s="80">
        <v>1831271360</v>
      </c>
      <c r="D2044" s="83" t="s">
        <v>5004</v>
      </c>
      <c r="E2044" s="82">
        <v>6</v>
      </c>
      <c r="F2044" s="28"/>
      <c r="G2044" s="28"/>
      <c r="H2044" s="28"/>
      <c r="I2044" s="28" t="s">
        <v>1704</v>
      </c>
      <c r="J2044" s="27" t="s">
        <v>5005</v>
      </c>
      <c r="K2044" s="29">
        <v>7349364000</v>
      </c>
      <c r="L2044" s="30"/>
      <c r="M2044" s="28"/>
      <c r="N2044" s="28"/>
      <c r="O2044" s="29"/>
      <c r="P2044" s="31"/>
      <c r="Q2044" s="28"/>
      <c r="R2044" s="28"/>
      <c r="S2044" s="28"/>
      <c r="T2044" s="28"/>
      <c r="U2044" s="29"/>
      <c r="V2044" s="32"/>
      <c r="W2044" s="33"/>
    </row>
    <row r="2045" spans="2:23" x14ac:dyDescent="0.25">
      <c r="B2045" s="25"/>
      <c r="C2045" s="80">
        <v>1043304116</v>
      </c>
      <c r="D2045" s="83" t="s">
        <v>5006</v>
      </c>
      <c r="E2045" s="82">
        <v>2</v>
      </c>
      <c r="F2045" s="28"/>
      <c r="G2045" s="28"/>
      <c r="H2045" s="28"/>
      <c r="I2045" s="28" t="s">
        <v>1704</v>
      </c>
      <c r="J2045" s="27" t="s">
        <v>69</v>
      </c>
      <c r="K2045" s="29">
        <v>3137249170</v>
      </c>
      <c r="L2045" s="30"/>
      <c r="M2045" s="28"/>
      <c r="N2045" s="28"/>
      <c r="O2045" s="29"/>
      <c r="P2045" s="31"/>
      <c r="Q2045" s="28"/>
      <c r="R2045" s="28"/>
      <c r="S2045" s="28"/>
      <c r="T2045" s="28"/>
      <c r="U2045" s="29"/>
      <c r="V2045" s="32"/>
      <c r="W2045" s="33"/>
    </row>
    <row r="2046" spans="2:23" x14ac:dyDescent="0.25">
      <c r="B2046" s="25"/>
      <c r="C2046" s="80">
        <v>1528099397</v>
      </c>
      <c r="D2046" s="83" t="s">
        <v>5007</v>
      </c>
      <c r="E2046" s="82">
        <v>4</v>
      </c>
      <c r="F2046" s="28"/>
      <c r="G2046" s="28"/>
      <c r="H2046" s="28"/>
      <c r="I2046" s="28" t="s">
        <v>1734</v>
      </c>
      <c r="J2046" s="27" t="s">
        <v>5008</v>
      </c>
      <c r="K2046" s="29">
        <v>3139143370</v>
      </c>
      <c r="L2046" s="30"/>
      <c r="M2046" s="28"/>
      <c r="N2046" s="28"/>
      <c r="O2046" s="29"/>
      <c r="P2046" s="31"/>
      <c r="Q2046" s="28"/>
      <c r="R2046" s="28"/>
      <c r="S2046" s="28"/>
      <c r="T2046" s="28"/>
      <c r="U2046" s="29"/>
      <c r="V2046" s="32"/>
      <c r="W2046" s="33"/>
    </row>
    <row r="2047" spans="2:23" x14ac:dyDescent="0.25">
      <c r="B2047" s="25"/>
      <c r="C2047" s="80">
        <v>1619925146</v>
      </c>
      <c r="D2047" s="83" t="s">
        <v>5009</v>
      </c>
      <c r="E2047" s="82">
        <v>0</v>
      </c>
      <c r="F2047" s="28"/>
      <c r="G2047" s="28"/>
      <c r="H2047" s="28"/>
      <c r="I2047" s="28" t="s">
        <v>1704</v>
      </c>
      <c r="J2047" s="27" t="s">
        <v>69</v>
      </c>
      <c r="K2047" s="29">
        <v>5173321200</v>
      </c>
      <c r="L2047" s="30"/>
      <c r="M2047" s="28"/>
      <c r="N2047" s="28"/>
      <c r="O2047" s="29"/>
      <c r="P2047" s="31"/>
      <c r="Q2047" s="28"/>
      <c r="R2047" s="28"/>
      <c r="S2047" s="28"/>
      <c r="T2047" s="28"/>
      <c r="U2047" s="29"/>
      <c r="V2047" s="32"/>
      <c r="W2047" s="33"/>
    </row>
    <row r="2048" spans="2:23" x14ac:dyDescent="0.25">
      <c r="B2048" s="25"/>
      <c r="C2048" s="80">
        <v>1326230038</v>
      </c>
      <c r="D2048" s="83" t="s">
        <v>5010</v>
      </c>
      <c r="E2048" s="82">
        <v>8</v>
      </c>
      <c r="F2048" s="28"/>
      <c r="G2048" s="28"/>
      <c r="H2048" s="28"/>
      <c r="I2048" s="28" t="s">
        <v>1737</v>
      </c>
      <c r="J2048" s="27" t="s">
        <v>5011</v>
      </c>
      <c r="K2048" s="29">
        <v>5869781300</v>
      </c>
      <c r="L2048" s="30"/>
      <c r="M2048" s="28"/>
      <c r="N2048" s="28"/>
      <c r="O2048" s="29"/>
      <c r="P2048" s="31"/>
      <c r="Q2048" s="28"/>
      <c r="R2048" s="28"/>
      <c r="S2048" s="28"/>
      <c r="T2048" s="28"/>
      <c r="U2048" s="29"/>
      <c r="V2048" s="32"/>
      <c r="W2048" s="33"/>
    </row>
    <row r="2049" spans="2:23" x14ac:dyDescent="0.25">
      <c r="B2049" s="25"/>
      <c r="C2049" s="80">
        <v>1376597369</v>
      </c>
      <c r="D2049" s="83" t="s">
        <v>5012</v>
      </c>
      <c r="E2049" s="82">
        <v>2</v>
      </c>
      <c r="F2049" s="28"/>
      <c r="G2049" s="28"/>
      <c r="H2049" s="28"/>
      <c r="I2049" s="28" t="s">
        <v>1704</v>
      </c>
      <c r="J2049" s="27" t="s">
        <v>69</v>
      </c>
      <c r="K2049" s="29">
        <v>8107333194</v>
      </c>
      <c r="L2049" s="30"/>
      <c r="M2049" s="28"/>
      <c r="N2049" s="28"/>
      <c r="O2049" s="29"/>
      <c r="P2049" s="31"/>
      <c r="Q2049" s="28"/>
      <c r="R2049" s="28"/>
      <c r="S2049" s="28"/>
      <c r="T2049" s="28"/>
      <c r="U2049" s="29"/>
      <c r="V2049" s="32"/>
      <c r="W2049" s="33"/>
    </row>
    <row r="2050" spans="2:23" x14ac:dyDescent="0.25">
      <c r="B2050" s="25"/>
      <c r="C2050" s="80">
        <v>1700808862</v>
      </c>
      <c r="D2050" s="83" t="s">
        <v>5013</v>
      </c>
      <c r="E2050" s="82">
        <v>5</v>
      </c>
      <c r="F2050" s="28"/>
      <c r="G2050" s="28"/>
      <c r="H2050" s="28"/>
      <c r="I2050" s="28" t="s">
        <v>1704</v>
      </c>
      <c r="J2050" s="27" t="s">
        <v>5014</v>
      </c>
      <c r="K2050" s="29">
        <v>7346475944</v>
      </c>
      <c r="L2050" s="30"/>
      <c r="M2050" s="28"/>
      <c r="N2050" s="28"/>
      <c r="O2050" s="29"/>
      <c r="P2050" s="31"/>
      <c r="Q2050" s="28"/>
      <c r="R2050" s="28"/>
      <c r="S2050" s="28"/>
      <c r="T2050" s="28"/>
      <c r="U2050" s="29"/>
      <c r="V2050" s="32"/>
      <c r="W2050" s="33"/>
    </row>
    <row r="2051" spans="2:23" x14ac:dyDescent="0.25">
      <c r="B2051" s="25"/>
      <c r="C2051" s="80">
        <v>1447236401</v>
      </c>
      <c r="D2051" s="83" t="s">
        <v>5015</v>
      </c>
      <c r="E2051" s="82">
        <v>2</v>
      </c>
      <c r="F2051" s="28"/>
      <c r="G2051" s="28"/>
      <c r="H2051" s="28"/>
      <c r="I2051" s="28" t="s">
        <v>1704</v>
      </c>
      <c r="J2051" s="27" t="s">
        <v>69</v>
      </c>
      <c r="K2051" s="29">
        <v>2486510800</v>
      </c>
      <c r="L2051" s="30"/>
      <c r="M2051" s="28"/>
      <c r="N2051" s="28"/>
      <c r="O2051" s="29"/>
      <c r="P2051" s="31"/>
      <c r="Q2051" s="28"/>
      <c r="R2051" s="28"/>
      <c r="S2051" s="28"/>
      <c r="T2051" s="28"/>
      <c r="U2051" s="29"/>
      <c r="V2051" s="32"/>
      <c r="W2051" s="33"/>
    </row>
    <row r="2052" spans="2:23" x14ac:dyDescent="0.25">
      <c r="B2052" s="25"/>
      <c r="C2052" s="80">
        <v>1013090935</v>
      </c>
      <c r="D2052" s="83" t="s">
        <v>5016</v>
      </c>
      <c r="E2052" s="82">
        <v>8</v>
      </c>
      <c r="F2052" s="28"/>
      <c r="G2052" s="28"/>
      <c r="H2052" s="28"/>
      <c r="I2052" s="28" t="s">
        <v>1737</v>
      </c>
      <c r="J2052" s="27" t="s">
        <v>5017</v>
      </c>
      <c r="K2052" s="29">
        <v>7346475299</v>
      </c>
      <c r="L2052" s="30"/>
      <c r="M2052" s="28"/>
      <c r="N2052" s="28"/>
      <c r="O2052" s="29"/>
      <c r="P2052" s="31"/>
      <c r="Q2052" s="28"/>
      <c r="R2052" s="28"/>
      <c r="S2052" s="28"/>
      <c r="T2052" s="28"/>
      <c r="U2052" s="29"/>
      <c r="V2052" s="32"/>
      <c r="W2052" s="33"/>
    </row>
    <row r="2053" spans="2:23" x14ac:dyDescent="0.25">
      <c r="B2053" s="25"/>
      <c r="C2053" s="80">
        <v>1437154200</v>
      </c>
      <c r="D2053" s="83" t="s">
        <v>5018</v>
      </c>
      <c r="E2053" s="82">
        <v>4</v>
      </c>
      <c r="F2053" s="28"/>
      <c r="G2053" s="28"/>
      <c r="H2053" s="28"/>
      <c r="I2053" s="28" t="s">
        <v>1704</v>
      </c>
      <c r="J2053" s="27" t="s">
        <v>5019</v>
      </c>
      <c r="K2053" s="29">
        <v>2486624110</v>
      </c>
      <c r="L2053" s="30"/>
      <c r="M2053" s="28"/>
      <c r="N2053" s="28"/>
      <c r="O2053" s="29"/>
      <c r="P2053" s="31"/>
      <c r="Q2053" s="28"/>
      <c r="R2053" s="28"/>
      <c r="S2053" s="28"/>
      <c r="T2053" s="28"/>
      <c r="U2053" s="29"/>
      <c r="V2053" s="32"/>
      <c r="W2053" s="33"/>
    </row>
    <row r="2054" spans="2:23" x14ac:dyDescent="0.25">
      <c r="B2054" s="25"/>
      <c r="C2054" s="80">
        <v>1649242777</v>
      </c>
      <c r="D2054" s="83" t="s">
        <v>5020</v>
      </c>
      <c r="E2054" s="82">
        <v>3</v>
      </c>
      <c r="F2054" s="28"/>
      <c r="G2054" s="28"/>
      <c r="H2054" s="28"/>
      <c r="I2054" s="28" t="s">
        <v>1769</v>
      </c>
      <c r="J2054" s="27" t="s">
        <v>69</v>
      </c>
      <c r="K2054" s="29">
        <v>2488493331</v>
      </c>
      <c r="L2054" s="30"/>
      <c r="M2054" s="28"/>
      <c r="N2054" s="28"/>
      <c r="O2054" s="29"/>
      <c r="P2054" s="31"/>
      <c r="Q2054" s="28"/>
      <c r="R2054" s="28"/>
      <c r="S2054" s="28"/>
      <c r="T2054" s="28"/>
      <c r="U2054" s="29"/>
      <c r="V2054" s="32"/>
      <c r="W2054" s="33"/>
    </row>
    <row r="2055" spans="2:23" x14ac:dyDescent="0.25">
      <c r="B2055" s="25"/>
      <c r="C2055" s="80">
        <v>1811138787</v>
      </c>
      <c r="D2055" s="83" t="s">
        <v>5021</v>
      </c>
      <c r="E2055" s="82">
        <v>4</v>
      </c>
      <c r="F2055" s="28"/>
      <c r="G2055" s="28"/>
      <c r="H2055" s="28"/>
      <c r="I2055" s="28" t="s">
        <v>2012</v>
      </c>
      <c r="J2055" s="27" t="s">
        <v>5022</v>
      </c>
      <c r="K2055" s="29">
        <v>7344792371</v>
      </c>
      <c r="L2055" s="30"/>
      <c r="M2055" s="28"/>
      <c r="N2055" s="28"/>
      <c r="O2055" s="29"/>
      <c r="P2055" s="31"/>
      <c r="Q2055" s="28"/>
      <c r="R2055" s="28"/>
      <c r="S2055" s="28"/>
      <c r="T2055" s="28"/>
      <c r="U2055" s="29"/>
      <c r="V2055" s="32"/>
      <c r="W2055" s="33"/>
    </row>
    <row r="2056" spans="2:23" x14ac:dyDescent="0.25">
      <c r="B2056" s="25"/>
      <c r="C2056" s="80">
        <v>1538107651</v>
      </c>
      <c r="D2056" s="83" t="s">
        <v>5023</v>
      </c>
      <c r="E2056" s="82">
        <v>3</v>
      </c>
      <c r="F2056" s="28"/>
      <c r="G2056" s="28"/>
      <c r="H2056" s="28"/>
      <c r="I2056" s="28" t="s">
        <v>1704</v>
      </c>
      <c r="J2056" s="27" t="s">
        <v>5024</v>
      </c>
      <c r="K2056" s="29">
        <v>2489451220</v>
      </c>
      <c r="L2056" s="30"/>
      <c r="M2056" s="28"/>
      <c r="N2056" s="28"/>
      <c r="O2056" s="29"/>
      <c r="P2056" s="31"/>
      <c r="Q2056" s="28"/>
      <c r="R2056" s="28"/>
      <c r="S2056" s="28"/>
      <c r="T2056" s="28"/>
      <c r="U2056" s="29"/>
      <c r="V2056" s="32"/>
      <c r="W2056" s="33"/>
    </row>
    <row r="2057" spans="2:23" x14ac:dyDescent="0.25">
      <c r="B2057" s="25"/>
      <c r="C2057" s="80">
        <v>1013133412</v>
      </c>
      <c r="D2057" s="83" t="s">
        <v>5025</v>
      </c>
      <c r="E2057" s="82">
        <v>7</v>
      </c>
      <c r="F2057" s="28"/>
      <c r="G2057" s="28"/>
      <c r="H2057" s="28"/>
      <c r="I2057" s="28" t="s">
        <v>1704</v>
      </c>
      <c r="J2057" s="27" t="s">
        <v>5026</v>
      </c>
      <c r="K2057" s="29">
        <v>8006536568</v>
      </c>
      <c r="L2057" s="30"/>
      <c r="M2057" s="28"/>
      <c r="N2057" s="28"/>
      <c r="O2057" s="29"/>
      <c r="P2057" s="31"/>
      <c r="Q2057" s="28"/>
      <c r="R2057" s="28"/>
      <c r="S2057" s="28"/>
      <c r="T2057" s="28"/>
      <c r="U2057" s="29"/>
      <c r="V2057" s="32"/>
      <c r="W2057" s="33"/>
    </row>
    <row r="2058" spans="2:23" x14ac:dyDescent="0.25">
      <c r="B2058" s="25"/>
      <c r="C2058" s="80">
        <v>1568452928</v>
      </c>
      <c r="D2058" s="83" t="s">
        <v>5027</v>
      </c>
      <c r="E2058" s="82">
        <v>2</v>
      </c>
      <c r="F2058" s="28"/>
      <c r="G2058" s="28"/>
      <c r="H2058" s="28"/>
      <c r="I2058" s="28" t="s">
        <v>1704</v>
      </c>
      <c r="J2058" s="27" t="s">
        <v>69</v>
      </c>
      <c r="K2058" s="29">
        <v>2488442700</v>
      </c>
      <c r="L2058" s="30"/>
      <c r="M2058" s="28"/>
      <c r="N2058" s="28"/>
      <c r="O2058" s="29"/>
      <c r="P2058" s="31"/>
      <c r="Q2058" s="28"/>
      <c r="R2058" s="28"/>
      <c r="S2058" s="28"/>
      <c r="T2058" s="28"/>
      <c r="U2058" s="29"/>
      <c r="V2058" s="32"/>
      <c r="W2058" s="33"/>
    </row>
    <row r="2059" spans="2:23" x14ac:dyDescent="0.25">
      <c r="B2059" s="25"/>
      <c r="C2059" s="80">
        <v>1346224193</v>
      </c>
      <c r="D2059" s="83" t="s">
        <v>5028</v>
      </c>
      <c r="E2059" s="82">
        <v>4</v>
      </c>
      <c r="F2059" s="28"/>
      <c r="G2059" s="28"/>
      <c r="H2059" s="28"/>
      <c r="I2059" s="28" t="s">
        <v>1704</v>
      </c>
      <c r="J2059" s="27" t="s">
        <v>69</v>
      </c>
      <c r="K2059" s="29">
        <v>2483994400</v>
      </c>
      <c r="L2059" s="30"/>
      <c r="M2059" s="28"/>
      <c r="N2059" s="28"/>
      <c r="O2059" s="29"/>
      <c r="P2059" s="31"/>
      <c r="Q2059" s="28"/>
      <c r="R2059" s="28"/>
      <c r="S2059" s="28"/>
      <c r="T2059" s="28"/>
      <c r="U2059" s="29"/>
      <c r="V2059" s="32"/>
      <c r="W2059" s="33"/>
    </row>
    <row r="2060" spans="2:23" x14ac:dyDescent="0.25">
      <c r="B2060" s="25"/>
      <c r="C2060" s="80">
        <v>1689236002</v>
      </c>
      <c r="D2060" s="83" t="s">
        <v>5029</v>
      </c>
      <c r="E2060" s="82">
        <v>2</v>
      </c>
      <c r="F2060" s="28"/>
      <c r="G2060" s="28"/>
      <c r="H2060" s="28"/>
      <c r="I2060" s="28" t="s">
        <v>1769</v>
      </c>
      <c r="J2060" s="27" t="s">
        <v>69</v>
      </c>
      <c r="K2060" s="29">
        <v>5173321200</v>
      </c>
      <c r="L2060" s="30"/>
      <c r="M2060" s="28"/>
      <c r="N2060" s="28"/>
      <c r="O2060" s="29"/>
      <c r="P2060" s="31"/>
      <c r="Q2060" s="28"/>
      <c r="R2060" s="28"/>
      <c r="S2060" s="28"/>
      <c r="T2060" s="28"/>
      <c r="U2060" s="29"/>
      <c r="V2060" s="32"/>
      <c r="W2060" s="33"/>
    </row>
    <row r="2061" spans="2:23" x14ac:dyDescent="0.25">
      <c r="B2061" s="25"/>
      <c r="C2061" s="80">
        <v>1962798306</v>
      </c>
      <c r="D2061" s="83" t="s">
        <v>5030</v>
      </c>
      <c r="E2061" s="82">
        <v>4</v>
      </c>
      <c r="F2061" s="28"/>
      <c r="G2061" s="28"/>
      <c r="H2061" s="28"/>
      <c r="I2061" s="28" t="s">
        <v>1704</v>
      </c>
      <c r="J2061" s="27" t="s">
        <v>69</v>
      </c>
      <c r="K2061" s="29">
        <v>7346475299</v>
      </c>
      <c r="L2061" s="30"/>
      <c r="M2061" s="28"/>
      <c r="N2061" s="28"/>
      <c r="O2061" s="29"/>
      <c r="P2061" s="31"/>
      <c r="Q2061" s="28"/>
      <c r="R2061" s="28"/>
      <c r="S2061" s="28"/>
      <c r="T2061" s="28"/>
      <c r="U2061" s="29"/>
      <c r="V2061" s="32"/>
      <c r="W2061" s="33"/>
    </row>
    <row r="2062" spans="2:23" x14ac:dyDescent="0.25">
      <c r="B2062" s="25"/>
      <c r="C2062" s="80">
        <v>1497072243</v>
      </c>
      <c r="D2062" s="83" t="s">
        <v>5031</v>
      </c>
      <c r="E2062" s="82">
        <v>6</v>
      </c>
      <c r="F2062" s="28"/>
      <c r="G2062" s="28"/>
      <c r="H2062" s="28"/>
      <c r="I2062" s="28" t="s">
        <v>1704</v>
      </c>
      <c r="J2062" s="27" t="s">
        <v>69</v>
      </c>
      <c r="K2062" s="29">
        <v>6162527200</v>
      </c>
      <c r="L2062" s="30"/>
      <c r="M2062" s="28"/>
      <c r="N2062" s="28"/>
      <c r="O2062" s="29"/>
      <c r="P2062" s="31"/>
      <c r="Q2062" s="28"/>
      <c r="R2062" s="28"/>
      <c r="S2062" s="28"/>
      <c r="T2062" s="28"/>
      <c r="U2062" s="29"/>
      <c r="V2062" s="32"/>
      <c r="W2062" s="33"/>
    </row>
    <row r="2063" spans="2:23" x14ac:dyDescent="0.25">
      <c r="B2063" s="25"/>
      <c r="C2063" s="80">
        <v>1194903708</v>
      </c>
      <c r="D2063" s="83" t="s">
        <v>5032</v>
      </c>
      <c r="E2063" s="82">
        <v>2</v>
      </c>
      <c r="F2063" s="28"/>
      <c r="G2063" s="28"/>
      <c r="H2063" s="28"/>
      <c r="I2063" s="28" t="s">
        <v>1704</v>
      </c>
      <c r="J2063" s="27" t="s">
        <v>69</v>
      </c>
      <c r="K2063" s="29">
        <v>2485692160</v>
      </c>
      <c r="L2063" s="30"/>
      <c r="M2063" s="28"/>
      <c r="N2063" s="28"/>
      <c r="O2063" s="29"/>
      <c r="P2063" s="31"/>
      <c r="Q2063" s="28"/>
      <c r="R2063" s="28"/>
      <c r="S2063" s="28"/>
      <c r="T2063" s="28"/>
      <c r="U2063" s="29"/>
      <c r="V2063" s="32"/>
      <c r="W2063" s="33"/>
    </row>
    <row r="2064" spans="2:23" x14ac:dyDescent="0.25">
      <c r="B2064" s="25"/>
      <c r="C2064" s="80">
        <v>1023377645</v>
      </c>
      <c r="D2064" s="83" t="s">
        <v>5033</v>
      </c>
      <c r="E2064" s="82">
        <v>-99</v>
      </c>
      <c r="F2064" s="28"/>
      <c r="G2064" s="28"/>
      <c r="H2064" s="28"/>
      <c r="I2064" s="28" t="s">
        <v>1707</v>
      </c>
      <c r="J2064" s="27" t="s">
        <v>5034</v>
      </c>
      <c r="K2064" s="29">
        <v>5865827550</v>
      </c>
      <c r="L2064" s="30"/>
      <c r="M2064" s="28"/>
      <c r="N2064" s="28"/>
      <c r="O2064" s="29"/>
      <c r="P2064" s="31"/>
      <c r="Q2064" s="28"/>
      <c r="R2064" s="28"/>
      <c r="S2064" s="28"/>
      <c r="T2064" s="28"/>
      <c r="U2064" s="29"/>
      <c r="V2064" s="32"/>
      <c r="W2064" s="33"/>
    </row>
    <row r="2065" spans="2:23" x14ac:dyDescent="0.25">
      <c r="B2065" s="25"/>
      <c r="C2065" s="80">
        <v>1134332794</v>
      </c>
      <c r="D2065" s="83" t="s">
        <v>5035</v>
      </c>
      <c r="E2065" s="82">
        <v>4</v>
      </c>
      <c r="F2065" s="28"/>
      <c r="G2065" s="28"/>
      <c r="H2065" s="28"/>
      <c r="I2065" s="28" t="s">
        <v>1704</v>
      </c>
      <c r="J2065" s="27" t="s">
        <v>5036</v>
      </c>
      <c r="K2065" s="29">
        <v>6164945810</v>
      </c>
      <c r="L2065" s="30"/>
      <c r="M2065" s="28"/>
      <c r="N2065" s="28"/>
      <c r="O2065" s="29"/>
      <c r="P2065" s="31"/>
      <c r="Q2065" s="28"/>
      <c r="R2065" s="28"/>
      <c r="S2065" s="28"/>
      <c r="T2065" s="28"/>
      <c r="U2065" s="29"/>
      <c r="V2065" s="32"/>
      <c r="W2065" s="33"/>
    </row>
    <row r="2066" spans="2:23" x14ac:dyDescent="0.25">
      <c r="B2066" s="25"/>
      <c r="C2066" s="80">
        <v>1679690549</v>
      </c>
      <c r="D2066" s="83" t="s">
        <v>5037</v>
      </c>
      <c r="E2066" s="82">
        <v>4</v>
      </c>
      <c r="F2066" s="28"/>
      <c r="G2066" s="28"/>
      <c r="H2066" s="28"/>
      <c r="I2066" s="28" t="s">
        <v>1704</v>
      </c>
      <c r="J2066" s="27" t="s">
        <v>4894</v>
      </c>
      <c r="K2066" s="29">
        <v>7344346262</v>
      </c>
      <c r="L2066" s="30"/>
      <c r="M2066" s="28"/>
      <c r="N2066" s="28"/>
      <c r="O2066" s="29"/>
      <c r="P2066" s="31"/>
      <c r="Q2066" s="28"/>
      <c r="R2066" s="28"/>
      <c r="S2066" s="28"/>
      <c r="T2066" s="28"/>
      <c r="U2066" s="29"/>
      <c r="V2066" s="32"/>
      <c r="W2066" s="33"/>
    </row>
    <row r="2067" spans="2:23" x14ac:dyDescent="0.25">
      <c r="B2067" s="25"/>
      <c r="C2067" s="80">
        <v>1528180601</v>
      </c>
      <c r="D2067" s="83" t="s">
        <v>5038</v>
      </c>
      <c r="E2067" s="82">
        <v>6</v>
      </c>
      <c r="F2067" s="28"/>
      <c r="G2067" s="28"/>
      <c r="H2067" s="28"/>
      <c r="I2067" s="28" t="s">
        <v>1737</v>
      </c>
      <c r="J2067" s="27" t="s">
        <v>5039</v>
      </c>
      <c r="K2067" s="29">
        <v>3139162393</v>
      </c>
      <c r="L2067" s="30"/>
      <c r="M2067" s="28"/>
      <c r="N2067" s="28"/>
      <c r="O2067" s="29"/>
      <c r="P2067" s="31"/>
      <c r="Q2067" s="28"/>
      <c r="R2067" s="28"/>
      <c r="S2067" s="28"/>
      <c r="T2067" s="28"/>
      <c r="U2067" s="29"/>
      <c r="V2067" s="32"/>
      <c r="W2067" s="33"/>
    </row>
    <row r="2068" spans="2:23" x14ac:dyDescent="0.25">
      <c r="B2068" s="25"/>
      <c r="C2068" s="80">
        <v>1831482702</v>
      </c>
      <c r="D2068" s="83" t="s">
        <v>5040</v>
      </c>
      <c r="E2068" s="82">
        <v>3</v>
      </c>
      <c r="F2068" s="28"/>
      <c r="G2068" s="28"/>
      <c r="H2068" s="28"/>
      <c r="I2068" s="28" t="s">
        <v>1704</v>
      </c>
      <c r="J2068" s="27" t="s">
        <v>69</v>
      </c>
      <c r="K2068" s="29">
        <v>7349362047</v>
      </c>
      <c r="L2068" s="30"/>
      <c r="M2068" s="28"/>
      <c r="N2068" s="28"/>
      <c r="O2068" s="29"/>
      <c r="P2068" s="31"/>
      <c r="Q2068" s="28"/>
      <c r="R2068" s="28"/>
      <c r="S2068" s="28"/>
      <c r="T2068" s="28"/>
      <c r="U2068" s="29"/>
      <c r="V2068" s="32"/>
      <c r="W2068" s="33"/>
    </row>
    <row r="2069" spans="2:23" x14ac:dyDescent="0.25">
      <c r="B2069" s="25"/>
      <c r="C2069" s="80">
        <v>1457563488</v>
      </c>
      <c r="D2069" s="83" t="s">
        <v>5041</v>
      </c>
      <c r="E2069" s="82">
        <v>3</v>
      </c>
      <c r="F2069" s="28"/>
      <c r="G2069" s="28"/>
      <c r="H2069" s="28"/>
      <c r="I2069" s="28" t="s">
        <v>1704</v>
      </c>
      <c r="J2069" s="27" t="s">
        <v>5042</v>
      </c>
      <c r="K2069" s="29">
        <v>2485799220</v>
      </c>
      <c r="L2069" s="30"/>
      <c r="M2069" s="28"/>
      <c r="N2069" s="28"/>
      <c r="O2069" s="29"/>
      <c r="P2069" s="31"/>
      <c r="Q2069" s="28"/>
      <c r="R2069" s="28"/>
      <c r="S2069" s="28"/>
      <c r="T2069" s="28"/>
      <c r="U2069" s="29"/>
      <c r="V2069" s="32"/>
      <c r="W2069" s="33"/>
    </row>
    <row r="2070" spans="2:23" x14ac:dyDescent="0.25">
      <c r="B2070" s="25"/>
      <c r="C2070" s="80">
        <v>1811019458</v>
      </c>
      <c r="D2070" s="83" t="s">
        <v>5043</v>
      </c>
      <c r="E2070" s="82">
        <v>3</v>
      </c>
      <c r="F2070" s="28"/>
      <c r="G2070" s="28"/>
      <c r="H2070" s="28"/>
      <c r="I2070" s="28" t="s">
        <v>1704</v>
      </c>
      <c r="J2070" s="27" t="s">
        <v>5044</v>
      </c>
      <c r="K2070" s="29">
        <v>2488091001</v>
      </c>
      <c r="L2070" s="30"/>
      <c r="M2070" s="28"/>
      <c r="N2070" s="28"/>
      <c r="O2070" s="29"/>
      <c r="P2070" s="31"/>
      <c r="Q2070" s="28"/>
      <c r="R2070" s="28"/>
      <c r="S2070" s="28"/>
      <c r="T2070" s="28"/>
      <c r="U2070" s="29"/>
      <c r="V2070" s="32"/>
      <c r="W2070" s="33"/>
    </row>
    <row r="2071" spans="2:23" x14ac:dyDescent="0.25">
      <c r="B2071" s="25"/>
      <c r="C2071" s="80">
        <v>1760614101</v>
      </c>
      <c r="D2071" s="83" t="s">
        <v>5045</v>
      </c>
      <c r="E2071" s="82">
        <v>2</v>
      </c>
      <c r="F2071" s="28"/>
      <c r="G2071" s="28"/>
      <c r="H2071" s="28"/>
      <c r="I2071" s="28" t="s">
        <v>1769</v>
      </c>
      <c r="J2071" s="27" t="s">
        <v>69</v>
      </c>
      <c r="K2071" s="29">
        <v>5173321200</v>
      </c>
      <c r="L2071" s="30"/>
      <c r="M2071" s="28"/>
      <c r="N2071" s="28"/>
      <c r="O2071" s="29"/>
      <c r="P2071" s="31"/>
      <c r="Q2071" s="28"/>
      <c r="R2071" s="28"/>
      <c r="S2071" s="28"/>
      <c r="T2071" s="28"/>
      <c r="U2071" s="29"/>
      <c r="V2071" s="32"/>
      <c r="W2071" s="33"/>
    </row>
    <row r="2072" spans="2:23" x14ac:dyDescent="0.25">
      <c r="B2072" s="25"/>
      <c r="C2072" s="80">
        <v>1528291986</v>
      </c>
      <c r="D2072" s="83" t="s">
        <v>5046</v>
      </c>
      <c r="E2072" s="82">
        <v>4</v>
      </c>
      <c r="F2072" s="28"/>
      <c r="G2072" s="28"/>
      <c r="H2072" s="28"/>
      <c r="I2072" s="28" t="s">
        <v>1769</v>
      </c>
      <c r="J2072" s="27" t="s">
        <v>5047</v>
      </c>
      <c r="K2072" s="29">
        <v>5173321200</v>
      </c>
      <c r="L2072" s="30"/>
      <c r="M2072" s="28"/>
      <c r="N2072" s="28"/>
      <c r="O2072" s="29"/>
      <c r="P2072" s="31"/>
      <c r="Q2072" s="28"/>
      <c r="R2072" s="28"/>
      <c r="S2072" s="28"/>
      <c r="T2072" s="28"/>
      <c r="U2072" s="29"/>
      <c r="V2072" s="32"/>
      <c r="W2072" s="33"/>
    </row>
    <row r="2073" spans="2:23" x14ac:dyDescent="0.25">
      <c r="B2073" s="25"/>
      <c r="C2073" s="80">
        <v>1225398431</v>
      </c>
      <c r="D2073" s="83" t="s">
        <v>5048</v>
      </c>
      <c r="E2073" s="82">
        <v>2</v>
      </c>
      <c r="F2073" s="28"/>
      <c r="G2073" s="28"/>
      <c r="H2073" s="28"/>
      <c r="I2073" s="28" t="s">
        <v>1704</v>
      </c>
      <c r="J2073" s="27" t="s">
        <v>69</v>
      </c>
      <c r="K2073" s="29">
        <v>5864475110</v>
      </c>
      <c r="L2073" s="30"/>
      <c r="M2073" s="28"/>
      <c r="N2073" s="28"/>
      <c r="O2073" s="29"/>
      <c r="P2073" s="31"/>
      <c r="Q2073" s="28"/>
      <c r="R2073" s="28"/>
      <c r="S2073" s="28"/>
      <c r="T2073" s="28"/>
      <c r="U2073" s="29"/>
      <c r="V2073" s="32"/>
      <c r="W2073" s="33"/>
    </row>
    <row r="2074" spans="2:23" x14ac:dyDescent="0.25">
      <c r="B2074" s="25"/>
      <c r="C2074" s="80">
        <v>1194160002</v>
      </c>
      <c r="D2074" s="83" t="s">
        <v>5049</v>
      </c>
      <c r="E2074" s="82">
        <v>3</v>
      </c>
      <c r="F2074" s="28"/>
      <c r="G2074" s="28"/>
      <c r="H2074" s="28"/>
      <c r="I2074" s="28" t="s">
        <v>1704</v>
      </c>
      <c r="J2074" s="27" t="s">
        <v>69</v>
      </c>
      <c r="K2074" s="29">
        <v>5865826630</v>
      </c>
      <c r="L2074" s="30"/>
      <c r="M2074" s="28"/>
      <c r="N2074" s="28"/>
      <c r="O2074" s="29"/>
      <c r="P2074" s="31"/>
      <c r="Q2074" s="28"/>
      <c r="R2074" s="28"/>
      <c r="S2074" s="28"/>
      <c r="T2074" s="28"/>
      <c r="U2074" s="29"/>
      <c r="V2074" s="32"/>
      <c r="W2074" s="33"/>
    </row>
    <row r="2075" spans="2:23" x14ac:dyDescent="0.25">
      <c r="B2075" s="25"/>
      <c r="C2075" s="80">
        <v>1366679649</v>
      </c>
      <c r="D2075" s="83" t="s">
        <v>5050</v>
      </c>
      <c r="E2075" s="82">
        <v>3</v>
      </c>
      <c r="F2075" s="28"/>
      <c r="G2075" s="28"/>
      <c r="H2075" s="28"/>
      <c r="I2075" s="28" t="s">
        <v>1737</v>
      </c>
      <c r="J2075" s="27" t="s">
        <v>69</v>
      </c>
      <c r="K2075" s="29">
        <v>7349362047</v>
      </c>
      <c r="L2075" s="30"/>
      <c r="M2075" s="28"/>
      <c r="N2075" s="28"/>
      <c r="O2075" s="29"/>
      <c r="P2075" s="31"/>
      <c r="Q2075" s="28"/>
      <c r="R2075" s="28"/>
      <c r="S2075" s="28"/>
      <c r="T2075" s="28"/>
      <c r="U2075" s="29"/>
      <c r="V2075" s="32"/>
      <c r="W2075" s="33"/>
    </row>
    <row r="2076" spans="2:23" x14ac:dyDescent="0.25">
      <c r="B2076" s="25"/>
      <c r="C2076" s="80">
        <v>1336330224</v>
      </c>
      <c r="D2076" s="83" t="s">
        <v>5051</v>
      </c>
      <c r="E2076" s="82">
        <v>1</v>
      </c>
      <c r="F2076" s="28"/>
      <c r="G2076" s="28"/>
      <c r="H2076" s="28"/>
      <c r="I2076" s="28" t="s">
        <v>1704</v>
      </c>
      <c r="J2076" s="27" t="s">
        <v>69</v>
      </c>
      <c r="K2076" s="29">
        <v>2486624110</v>
      </c>
      <c r="L2076" s="30"/>
      <c r="M2076" s="28"/>
      <c r="N2076" s="28"/>
      <c r="O2076" s="29"/>
      <c r="P2076" s="31"/>
      <c r="Q2076" s="28"/>
      <c r="R2076" s="28"/>
      <c r="S2076" s="28"/>
      <c r="T2076" s="28"/>
      <c r="U2076" s="29"/>
      <c r="V2076" s="32"/>
      <c r="W2076" s="33"/>
    </row>
    <row r="2077" spans="2:23" x14ac:dyDescent="0.25">
      <c r="B2077" s="25"/>
      <c r="C2077" s="80">
        <v>1578825857</v>
      </c>
      <c r="D2077" s="83" t="s">
        <v>5052</v>
      </c>
      <c r="E2077" s="82">
        <v>-99</v>
      </c>
      <c r="F2077" s="28"/>
      <c r="G2077" s="28"/>
      <c r="H2077" s="28"/>
      <c r="I2077" s="28" t="s">
        <v>1704</v>
      </c>
      <c r="J2077" s="27" t="s">
        <v>69</v>
      </c>
      <c r="K2077" s="29">
        <v>2486510800</v>
      </c>
      <c r="L2077" s="30"/>
      <c r="M2077" s="28"/>
      <c r="N2077" s="28"/>
      <c r="O2077" s="29"/>
      <c r="P2077" s="31"/>
      <c r="Q2077" s="28"/>
      <c r="R2077" s="28"/>
      <c r="S2077" s="28"/>
      <c r="T2077" s="28"/>
      <c r="U2077" s="29"/>
      <c r="V2077" s="32"/>
      <c r="W2077" s="33"/>
    </row>
    <row r="2078" spans="2:23" x14ac:dyDescent="0.25">
      <c r="B2078" s="25"/>
      <c r="C2078" s="80">
        <v>1083952998</v>
      </c>
      <c r="D2078" s="83" t="s">
        <v>5053</v>
      </c>
      <c r="E2078" s="82">
        <v>3</v>
      </c>
      <c r="F2078" s="28"/>
      <c r="G2078" s="28"/>
      <c r="H2078" s="28"/>
      <c r="I2078" s="28" t="s">
        <v>1769</v>
      </c>
      <c r="J2078" s="27" t="s">
        <v>69</v>
      </c>
      <c r="K2078" s="29">
        <v>6162677414</v>
      </c>
      <c r="L2078" s="30"/>
      <c r="M2078" s="28"/>
      <c r="N2078" s="28"/>
      <c r="O2078" s="29"/>
      <c r="P2078" s="31"/>
      <c r="Q2078" s="28"/>
      <c r="R2078" s="28"/>
      <c r="S2078" s="28"/>
      <c r="T2078" s="28"/>
      <c r="U2078" s="29"/>
      <c r="V2078" s="32"/>
      <c r="W2078" s="33"/>
    </row>
    <row r="2079" spans="2:23" x14ac:dyDescent="0.25">
      <c r="B2079" s="25"/>
      <c r="C2079" s="80">
        <v>1548491129</v>
      </c>
      <c r="D2079" s="83" t="s">
        <v>5054</v>
      </c>
      <c r="E2079" s="82">
        <v>3</v>
      </c>
      <c r="F2079" s="28"/>
      <c r="G2079" s="28"/>
      <c r="H2079" s="28"/>
      <c r="I2079" s="28" t="s">
        <v>1704</v>
      </c>
      <c r="J2079" s="27" t="s">
        <v>5042</v>
      </c>
      <c r="K2079" s="29">
        <v>2485799220</v>
      </c>
      <c r="L2079" s="30"/>
      <c r="M2079" s="28"/>
      <c r="N2079" s="28"/>
      <c r="O2079" s="29"/>
      <c r="P2079" s="31"/>
      <c r="Q2079" s="28"/>
      <c r="R2079" s="28"/>
      <c r="S2079" s="28"/>
      <c r="T2079" s="28"/>
      <c r="U2079" s="29"/>
      <c r="V2079" s="32"/>
      <c r="W2079" s="33"/>
    </row>
    <row r="2080" spans="2:23" x14ac:dyDescent="0.25">
      <c r="B2080" s="25"/>
      <c r="C2080" s="80">
        <v>1548548084</v>
      </c>
      <c r="D2080" s="83" t="s">
        <v>5055</v>
      </c>
      <c r="E2080" s="82">
        <v>2</v>
      </c>
      <c r="F2080" s="28"/>
      <c r="G2080" s="28"/>
      <c r="H2080" s="28"/>
      <c r="I2080" s="28" t="s">
        <v>1769</v>
      </c>
      <c r="J2080" s="27" t="s">
        <v>5056</v>
      </c>
      <c r="K2080" s="29">
        <v>5173321200</v>
      </c>
      <c r="L2080" s="30"/>
      <c r="M2080" s="28"/>
      <c r="N2080" s="28"/>
      <c r="O2080" s="29"/>
      <c r="P2080" s="31"/>
      <c r="Q2080" s="28"/>
      <c r="R2080" s="28"/>
      <c r="S2080" s="28"/>
      <c r="T2080" s="28"/>
      <c r="U2080" s="29"/>
      <c r="V2080" s="32"/>
      <c r="W2080" s="33"/>
    </row>
    <row r="2081" spans="2:23" x14ac:dyDescent="0.25">
      <c r="B2081" s="25"/>
      <c r="C2081" s="80">
        <v>1043401086</v>
      </c>
      <c r="D2081" s="83" t="s">
        <v>5057</v>
      </c>
      <c r="E2081" s="82">
        <v>5</v>
      </c>
      <c r="F2081" s="28"/>
      <c r="G2081" s="28"/>
      <c r="H2081" s="28"/>
      <c r="I2081" s="28" t="s">
        <v>1704</v>
      </c>
      <c r="J2081" s="27" t="s">
        <v>5058</v>
      </c>
      <c r="K2081" s="29">
        <v>9015169183</v>
      </c>
      <c r="L2081" s="30"/>
      <c r="M2081" s="28"/>
      <c r="N2081" s="28"/>
      <c r="O2081" s="29"/>
      <c r="P2081" s="31"/>
      <c r="Q2081" s="28"/>
      <c r="R2081" s="28"/>
      <c r="S2081" s="28"/>
      <c r="T2081" s="28"/>
      <c r="U2081" s="29"/>
      <c r="V2081" s="32"/>
      <c r="W2081" s="33"/>
    </row>
    <row r="2082" spans="2:23" x14ac:dyDescent="0.25">
      <c r="B2082" s="25"/>
      <c r="C2082" s="80">
        <v>1730527359</v>
      </c>
      <c r="D2082" s="83" t="s">
        <v>5059</v>
      </c>
      <c r="E2082" s="82">
        <v>1</v>
      </c>
      <c r="F2082" s="28"/>
      <c r="G2082" s="28"/>
      <c r="H2082" s="28"/>
      <c r="I2082" s="28" t="s">
        <v>1704</v>
      </c>
      <c r="J2082" s="27" t="s">
        <v>69</v>
      </c>
      <c r="K2082" s="29">
        <v>7346475299</v>
      </c>
      <c r="L2082" s="30"/>
      <c r="M2082" s="28"/>
      <c r="N2082" s="28"/>
      <c r="O2082" s="29"/>
      <c r="P2082" s="31"/>
      <c r="Q2082" s="28"/>
      <c r="R2082" s="28"/>
      <c r="S2082" s="28"/>
      <c r="T2082" s="28"/>
      <c r="U2082" s="29"/>
      <c r="V2082" s="32"/>
      <c r="W2082" s="33"/>
    </row>
    <row r="2083" spans="2:23" x14ac:dyDescent="0.25">
      <c r="B2083" s="25"/>
      <c r="C2083" s="80">
        <v>1205277811</v>
      </c>
      <c r="D2083" s="83" t="s">
        <v>5060</v>
      </c>
      <c r="E2083" s="82">
        <v>0</v>
      </c>
      <c r="F2083" s="28"/>
      <c r="G2083" s="28"/>
      <c r="H2083" s="28"/>
      <c r="I2083" s="28" t="s">
        <v>1704</v>
      </c>
      <c r="J2083" s="27" t="s">
        <v>69</v>
      </c>
      <c r="K2083" s="29">
        <v>3137454525</v>
      </c>
      <c r="L2083" s="30"/>
      <c r="M2083" s="28"/>
      <c r="N2083" s="28"/>
      <c r="O2083" s="29"/>
      <c r="P2083" s="31"/>
      <c r="Q2083" s="28"/>
      <c r="R2083" s="28"/>
      <c r="S2083" s="28"/>
      <c r="T2083" s="28"/>
      <c r="U2083" s="29"/>
      <c r="V2083" s="32"/>
      <c r="W2083" s="33"/>
    </row>
    <row r="2084" spans="2:23" x14ac:dyDescent="0.25">
      <c r="B2084" s="25"/>
      <c r="C2084" s="80">
        <v>1801866124</v>
      </c>
      <c r="D2084" s="83" t="s">
        <v>5061</v>
      </c>
      <c r="E2084" s="82">
        <v>2</v>
      </c>
      <c r="F2084" s="28"/>
      <c r="G2084" s="28"/>
      <c r="H2084" s="28"/>
      <c r="I2084" s="28" t="s">
        <v>1716</v>
      </c>
      <c r="J2084" s="27" t="s">
        <v>5062</v>
      </c>
      <c r="K2084" s="29">
        <v>5864470700</v>
      </c>
      <c r="L2084" s="30"/>
      <c r="M2084" s="28"/>
      <c r="N2084" s="28"/>
      <c r="O2084" s="29"/>
      <c r="P2084" s="31"/>
      <c r="Q2084" s="28"/>
      <c r="R2084" s="28"/>
      <c r="S2084" s="28"/>
      <c r="T2084" s="28"/>
      <c r="U2084" s="29"/>
      <c r="V2084" s="32"/>
      <c r="W2084" s="33"/>
    </row>
    <row r="2085" spans="2:23" x14ac:dyDescent="0.25">
      <c r="B2085" s="25"/>
      <c r="C2085" s="80">
        <v>1649545955</v>
      </c>
      <c r="D2085" s="83" t="s">
        <v>5063</v>
      </c>
      <c r="E2085" s="82">
        <v>1</v>
      </c>
      <c r="F2085" s="28"/>
      <c r="G2085" s="28"/>
      <c r="H2085" s="28"/>
      <c r="I2085" s="28" t="s">
        <v>1716</v>
      </c>
      <c r="J2085" s="27" t="s">
        <v>69</v>
      </c>
      <c r="K2085" s="29">
        <v>2489269660</v>
      </c>
      <c r="L2085" s="30"/>
      <c r="M2085" s="28"/>
      <c r="N2085" s="28"/>
      <c r="O2085" s="29"/>
      <c r="P2085" s="31"/>
      <c r="Q2085" s="28"/>
      <c r="R2085" s="28"/>
      <c r="S2085" s="28"/>
      <c r="T2085" s="28"/>
      <c r="U2085" s="29"/>
      <c r="V2085" s="32"/>
      <c r="W2085" s="33"/>
    </row>
    <row r="2086" spans="2:23" x14ac:dyDescent="0.25">
      <c r="B2086" s="25"/>
      <c r="C2086" s="80">
        <v>1306158993</v>
      </c>
      <c r="D2086" s="83" t="s">
        <v>5064</v>
      </c>
      <c r="E2086" s="82">
        <v>1</v>
      </c>
      <c r="F2086" s="28"/>
      <c r="G2086" s="28"/>
      <c r="H2086" s="28"/>
      <c r="I2086" s="28" t="s">
        <v>1975</v>
      </c>
      <c r="J2086" s="27" t="s">
        <v>69</v>
      </c>
      <c r="K2086" s="29">
        <v>2486519200</v>
      </c>
      <c r="L2086" s="30"/>
      <c r="M2086" s="28"/>
      <c r="N2086" s="28"/>
      <c r="O2086" s="29"/>
      <c r="P2086" s="31"/>
      <c r="Q2086" s="28"/>
      <c r="R2086" s="28"/>
      <c r="S2086" s="28"/>
      <c r="T2086" s="28"/>
      <c r="U2086" s="29"/>
      <c r="V2086" s="32"/>
      <c r="W2086" s="33"/>
    </row>
    <row r="2087" spans="2:23" x14ac:dyDescent="0.25">
      <c r="B2087" s="25"/>
      <c r="C2087" s="80">
        <v>1134562549</v>
      </c>
      <c r="D2087" s="83" t="s">
        <v>5065</v>
      </c>
      <c r="E2087" s="82">
        <v>1</v>
      </c>
      <c r="F2087" s="28"/>
      <c r="G2087" s="28"/>
      <c r="H2087" s="28"/>
      <c r="I2087" s="28" t="s">
        <v>1704</v>
      </c>
      <c r="J2087" s="27" t="s">
        <v>69</v>
      </c>
      <c r="K2087" s="29">
        <v>9739409798</v>
      </c>
      <c r="L2087" s="30"/>
      <c r="M2087" s="28"/>
      <c r="N2087" s="28"/>
      <c r="O2087" s="29"/>
      <c r="P2087" s="31"/>
      <c r="Q2087" s="28"/>
      <c r="R2087" s="28"/>
      <c r="S2087" s="28"/>
      <c r="T2087" s="28"/>
      <c r="U2087" s="29"/>
      <c r="V2087" s="32"/>
      <c r="W2087" s="33"/>
    </row>
    <row r="2088" spans="2:23" x14ac:dyDescent="0.25">
      <c r="B2088" s="25"/>
      <c r="C2088" s="80">
        <v>1710159363</v>
      </c>
      <c r="D2088" s="83" t="s">
        <v>5066</v>
      </c>
      <c r="E2088" s="82">
        <v>7</v>
      </c>
      <c r="F2088" s="28"/>
      <c r="G2088" s="28"/>
      <c r="H2088" s="28"/>
      <c r="I2088" s="28" t="s">
        <v>1737</v>
      </c>
      <c r="J2088" s="27" t="s">
        <v>5067</v>
      </c>
      <c r="K2088" s="29">
        <v>6126253902</v>
      </c>
      <c r="L2088" s="30"/>
      <c r="M2088" s="28"/>
      <c r="N2088" s="28"/>
      <c r="O2088" s="29"/>
      <c r="P2088" s="31"/>
      <c r="Q2088" s="28"/>
      <c r="R2088" s="28"/>
      <c r="S2088" s="28"/>
      <c r="T2088" s="28"/>
      <c r="U2088" s="29"/>
      <c r="V2088" s="32"/>
      <c r="W2088" s="33"/>
    </row>
    <row r="2089" spans="2:23" x14ac:dyDescent="0.25">
      <c r="B2089" s="25"/>
      <c r="C2089" s="80">
        <v>1013205202</v>
      </c>
      <c r="D2089" s="83" t="s">
        <v>5068</v>
      </c>
      <c r="E2089" s="82">
        <v>5</v>
      </c>
      <c r="F2089" s="28"/>
      <c r="G2089" s="28"/>
      <c r="H2089" s="28"/>
      <c r="I2089" s="28" t="s">
        <v>1737</v>
      </c>
      <c r="J2089" s="27" t="s">
        <v>5069</v>
      </c>
      <c r="K2089" s="29">
        <v>6088905000</v>
      </c>
      <c r="L2089" s="30"/>
      <c r="M2089" s="28"/>
      <c r="N2089" s="28"/>
      <c r="O2089" s="29"/>
      <c r="P2089" s="31"/>
      <c r="Q2089" s="28"/>
      <c r="R2089" s="28"/>
      <c r="S2089" s="28"/>
      <c r="T2089" s="28"/>
      <c r="U2089" s="29"/>
      <c r="V2089" s="32"/>
      <c r="W2089" s="33"/>
    </row>
    <row r="2090" spans="2:23" x14ac:dyDescent="0.25">
      <c r="B2090" s="25"/>
      <c r="C2090" s="80">
        <v>1104119551</v>
      </c>
      <c r="D2090" s="83" t="s">
        <v>5070</v>
      </c>
      <c r="E2090" s="82">
        <v>5</v>
      </c>
      <c r="F2090" s="28"/>
      <c r="G2090" s="28"/>
      <c r="H2090" s="28"/>
      <c r="I2090" s="28" t="s">
        <v>1737</v>
      </c>
      <c r="J2090" s="27" t="s">
        <v>5071</v>
      </c>
      <c r="K2090" s="29">
        <v>6128741114</v>
      </c>
      <c r="L2090" s="30"/>
      <c r="M2090" s="28"/>
      <c r="N2090" s="28"/>
      <c r="O2090" s="29"/>
      <c r="P2090" s="31"/>
      <c r="Q2090" s="28"/>
      <c r="R2090" s="28"/>
      <c r="S2090" s="28"/>
      <c r="T2090" s="28"/>
      <c r="U2090" s="29"/>
      <c r="V2090" s="32"/>
      <c r="W2090" s="33"/>
    </row>
    <row r="2091" spans="2:23" x14ac:dyDescent="0.25">
      <c r="B2091" s="25"/>
      <c r="C2091" s="80">
        <v>1629265079</v>
      </c>
      <c r="D2091" s="83" t="s">
        <v>5072</v>
      </c>
      <c r="E2091" s="82">
        <v>4</v>
      </c>
      <c r="F2091" s="28"/>
      <c r="G2091" s="28"/>
      <c r="H2091" s="28"/>
      <c r="I2091" s="28" t="s">
        <v>1704</v>
      </c>
      <c r="J2091" s="27" t="s">
        <v>5073</v>
      </c>
      <c r="K2091" s="29">
        <v>7635874400</v>
      </c>
      <c r="L2091" s="30"/>
      <c r="M2091" s="28"/>
      <c r="N2091" s="28"/>
      <c r="O2091" s="29"/>
      <c r="P2091" s="31"/>
      <c r="Q2091" s="28"/>
      <c r="R2091" s="28"/>
      <c r="S2091" s="28"/>
      <c r="T2091" s="28"/>
      <c r="U2091" s="29"/>
      <c r="V2091" s="32"/>
      <c r="W2091" s="33"/>
    </row>
    <row r="2092" spans="2:23" x14ac:dyDescent="0.25">
      <c r="B2092" s="25"/>
      <c r="C2092" s="80">
        <v>1457369498</v>
      </c>
      <c r="D2092" s="83" t="s">
        <v>5074</v>
      </c>
      <c r="E2092" s="82">
        <v>3</v>
      </c>
      <c r="F2092" s="28"/>
      <c r="G2092" s="28"/>
      <c r="H2092" s="28"/>
      <c r="I2092" s="28" t="s">
        <v>1704</v>
      </c>
      <c r="J2092" s="27" t="s">
        <v>5075</v>
      </c>
      <c r="K2092" s="29">
        <v>6083642204</v>
      </c>
      <c r="L2092" s="30"/>
      <c r="M2092" s="28"/>
      <c r="N2092" s="28"/>
      <c r="O2092" s="29"/>
      <c r="P2092" s="31"/>
      <c r="Q2092" s="28"/>
      <c r="R2092" s="28"/>
      <c r="S2092" s="28"/>
      <c r="T2092" s="28"/>
      <c r="U2092" s="29"/>
      <c r="V2092" s="32"/>
      <c r="W2092" s="33"/>
    </row>
    <row r="2093" spans="2:23" x14ac:dyDescent="0.25">
      <c r="B2093" s="25"/>
      <c r="C2093" s="80">
        <v>1841511243</v>
      </c>
      <c r="D2093" s="83" t="s">
        <v>5076</v>
      </c>
      <c r="E2093" s="82">
        <v>4</v>
      </c>
      <c r="F2093" s="28"/>
      <c r="G2093" s="28"/>
      <c r="H2093" s="28"/>
      <c r="I2093" s="28" t="s">
        <v>1704</v>
      </c>
      <c r="J2093" s="27" t="s">
        <v>69</v>
      </c>
      <c r="K2093" s="29">
        <v>9529935000</v>
      </c>
      <c r="L2093" s="30"/>
      <c r="M2093" s="28"/>
      <c r="N2093" s="28"/>
      <c r="O2093" s="29"/>
      <c r="P2093" s="31"/>
      <c r="Q2093" s="28"/>
      <c r="R2093" s="28"/>
      <c r="S2093" s="28"/>
      <c r="T2093" s="28"/>
      <c r="U2093" s="29"/>
      <c r="V2093" s="32"/>
      <c r="W2093" s="33"/>
    </row>
    <row r="2094" spans="2:23" x14ac:dyDescent="0.25">
      <c r="B2094" s="25"/>
      <c r="C2094" s="80">
        <v>1619223708</v>
      </c>
      <c r="D2094" s="83" t="s">
        <v>5077</v>
      </c>
      <c r="E2094" s="82">
        <v>4</v>
      </c>
      <c r="F2094" s="28"/>
      <c r="G2094" s="28"/>
      <c r="H2094" s="28"/>
      <c r="I2094" s="28" t="s">
        <v>1704</v>
      </c>
      <c r="J2094" s="27" t="s">
        <v>5078</v>
      </c>
      <c r="K2094" s="29">
        <v>4149556660</v>
      </c>
      <c r="L2094" s="30"/>
      <c r="M2094" s="28"/>
      <c r="N2094" s="28"/>
      <c r="O2094" s="29"/>
      <c r="P2094" s="31"/>
      <c r="Q2094" s="28"/>
      <c r="R2094" s="28"/>
      <c r="S2094" s="28"/>
      <c r="T2094" s="28"/>
      <c r="U2094" s="29"/>
      <c r="V2094" s="32"/>
      <c r="W2094" s="33"/>
    </row>
    <row r="2095" spans="2:23" x14ac:dyDescent="0.25">
      <c r="B2095" s="25"/>
      <c r="C2095" s="80">
        <v>1376832592</v>
      </c>
      <c r="D2095" s="83" t="s">
        <v>5079</v>
      </c>
      <c r="E2095" s="82">
        <v>2</v>
      </c>
      <c r="F2095" s="28"/>
      <c r="G2095" s="28"/>
      <c r="H2095" s="28"/>
      <c r="I2095" s="28" t="s">
        <v>1734</v>
      </c>
      <c r="J2095" s="27" t="s">
        <v>5080</v>
      </c>
      <c r="K2095" s="29">
        <v>6082528000</v>
      </c>
      <c r="L2095" s="30"/>
      <c r="M2095" s="28"/>
      <c r="N2095" s="28"/>
      <c r="O2095" s="29"/>
      <c r="P2095" s="31"/>
      <c r="Q2095" s="28"/>
      <c r="R2095" s="28"/>
      <c r="S2095" s="28"/>
      <c r="T2095" s="28"/>
      <c r="U2095" s="29"/>
      <c r="V2095" s="32"/>
      <c r="W2095" s="33"/>
    </row>
    <row r="2096" spans="2:23" x14ac:dyDescent="0.25">
      <c r="B2096" s="25"/>
      <c r="C2096" s="80">
        <v>1205092103</v>
      </c>
      <c r="D2096" s="83" t="s">
        <v>5081</v>
      </c>
      <c r="E2096" s="82">
        <v>6</v>
      </c>
      <c r="F2096" s="28"/>
      <c r="G2096" s="28"/>
      <c r="H2096" s="28"/>
      <c r="I2096" s="28" t="s">
        <v>1704</v>
      </c>
      <c r="J2096" s="27" t="s">
        <v>5082</v>
      </c>
      <c r="K2096" s="29">
        <v>6128711145</v>
      </c>
      <c r="L2096" s="30"/>
      <c r="M2096" s="28"/>
      <c r="N2096" s="28"/>
      <c r="O2096" s="29"/>
      <c r="P2096" s="31"/>
      <c r="Q2096" s="28"/>
      <c r="R2096" s="28"/>
      <c r="S2096" s="28"/>
      <c r="T2096" s="28"/>
      <c r="U2096" s="29"/>
      <c r="V2096" s="32"/>
      <c r="W2096" s="33"/>
    </row>
    <row r="2097" spans="2:23" x14ac:dyDescent="0.25">
      <c r="B2097" s="25"/>
      <c r="C2097" s="80">
        <v>1942555909</v>
      </c>
      <c r="D2097" s="83" t="s">
        <v>5083</v>
      </c>
      <c r="E2097" s="82">
        <v>0</v>
      </c>
      <c r="F2097" s="28"/>
      <c r="G2097" s="28"/>
      <c r="H2097" s="28"/>
      <c r="I2097" s="28" t="s">
        <v>1737</v>
      </c>
      <c r="J2097" s="27" t="s">
        <v>5084</v>
      </c>
      <c r="K2097" s="29">
        <v>9049532000</v>
      </c>
      <c r="L2097" s="30"/>
      <c r="M2097" s="28"/>
      <c r="N2097" s="28"/>
      <c r="O2097" s="29"/>
      <c r="P2097" s="31"/>
      <c r="Q2097" s="28"/>
      <c r="R2097" s="28"/>
      <c r="S2097" s="28"/>
      <c r="T2097" s="28"/>
      <c r="U2097" s="29"/>
      <c r="V2097" s="32"/>
      <c r="W2097" s="33"/>
    </row>
    <row r="2098" spans="2:23" x14ac:dyDescent="0.25">
      <c r="B2098" s="25"/>
      <c r="C2098" s="80">
        <v>1699063883</v>
      </c>
      <c r="D2098" s="83" t="s">
        <v>5085</v>
      </c>
      <c r="E2098" s="82">
        <v>5</v>
      </c>
      <c r="F2098" s="28"/>
      <c r="G2098" s="28"/>
      <c r="H2098" s="28"/>
      <c r="I2098" s="28" t="s">
        <v>1704</v>
      </c>
      <c r="J2098" s="27" t="s">
        <v>5086</v>
      </c>
      <c r="K2098" s="29">
        <v>6088905000</v>
      </c>
      <c r="L2098" s="30"/>
      <c r="M2098" s="28"/>
      <c r="N2098" s="28"/>
      <c r="O2098" s="29"/>
      <c r="P2098" s="31"/>
      <c r="Q2098" s="28"/>
      <c r="R2098" s="28"/>
      <c r="S2098" s="28"/>
      <c r="T2098" s="28"/>
      <c r="U2098" s="29"/>
      <c r="V2098" s="32"/>
      <c r="W2098" s="33"/>
    </row>
    <row r="2099" spans="2:23" x14ac:dyDescent="0.25">
      <c r="B2099" s="25"/>
      <c r="C2099" s="80">
        <v>1619251196</v>
      </c>
      <c r="D2099" s="83" t="s">
        <v>5087</v>
      </c>
      <c r="E2099" s="82">
        <v>8</v>
      </c>
      <c r="F2099" s="28"/>
      <c r="G2099" s="28"/>
      <c r="H2099" s="28"/>
      <c r="I2099" s="28" t="s">
        <v>1737</v>
      </c>
      <c r="J2099" s="27" t="s">
        <v>5088</v>
      </c>
      <c r="K2099" s="29">
        <v>6512548600</v>
      </c>
      <c r="L2099" s="30"/>
      <c r="M2099" s="28"/>
      <c r="N2099" s="28"/>
      <c r="O2099" s="29"/>
      <c r="P2099" s="31"/>
      <c r="Q2099" s="28"/>
      <c r="R2099" s="28"/>
      <c r="S2099" s="28"/>
      <c r="T2099" s="28"/>
      <c r="U2099" s="29"/>
      <c r="V2099" s="32"/>
      <c r="W2099" s="33"/>
    </row>
    <row r="2100" spans="2:23" x14ac:dyDescent="0.25">
      <c r="B2100" s="25"/>
      <c r="C2100" s="80">
        <v>1467636902</v>
      </c>
      <c r="D2100" s="83" t="s">
        <v>5089</v>
      </c>
      <c r="E2100" s="82">
        <v>1</v>
      </c>
      <c r="F2100" s="28"/>
      <c r="G2100" s="28"/>
      <c r="H2100" s="28"/>
      <c r="I2100" s="28" t="s">
        <v>1704</v>
      </c>
      <c r="J2100" s="27" t="s">
        <v>5090</v>
      </c>
      <c r="K2100" s="29">
        <v>5072842511</v>
      </c>
      <c r="L2100" s="30"/>
      <c r="M2100" s="28"/>
      <c r="N2100" s="28"/>
      <c r="O2100" s="29"/>
      <c r="P2100" s="31"/>
      <c r="Q2100" s="28"/>
      <c r="R2100" s="28"/>
      <c r="S2100" s="28"/>
      <c r="T2100" s="28"/>
      <c r="U2100" s="29"/>
      <c r="V2100" s="32"/>
      <c r="W2100" s="33"/>
    </row>
    <row r="2101" spans="2:23" x14ac:dyDescent="0.25">
      <c r="B2101" s="25"/>
      <c r="C2101" s="80">
        <v>1275720898</v>
      </c>
      <c r="D2101" s="83" t="s">
        <v>5091</v>
      </c>
      <c r="E2101" s="82">
        <v>6</v>
      </c>
      <c r="F2101" s="28"/>
      <c r="G2101" s="28"/>
      <c r="H2101" s="28"/>
      <c r="I2101" s="28" t="s">
        <v>1737</v>
      </c>
      <c r="J2101" s="27" t="s">
        <v>5092</v>
      </c>
      <c r="K2101" s="29">
        <v>6126258999</v>
      </c>
      <c r="L2101" s="30"/>
      <c r="M2101" s="28"/>
      <c r="N2101" s="28"/>
      <c r="O2101" s="29"/>
      <c r="P2101" s="31"/>
      <c r="Q2101" s="28"/>
      <c r="R2101" s="28"/>
      <c r="S2101" s="28"/>
      <c r="T2101" s="28"/>
      <c r="U2101" s="29"/>
      <c r="V2101" s="32"/>
      <c r="W2101" s="33"/>
    </row>
    <row r="2102" spans="2:23" x14ac:dyDescent="0.25">
      <c r="B2102" s="25"/>
      <c r="C2102" s="80">
        <v>1790340552</v>
      </c>
      <c r="D2102" s="83" t="s">
        <v>5093</v>
      </c>
      <c r="E2102" s="82">
        <v>5</v>
      </c>
      <c r="F2102" s="28"/>
      <c r="G2102" s="28"/>
      <c r="H2102" s="28"/>
      <c r="I2102" s="28" t="s">
        <v>1769</v>
      </c>
      <c r="J2102" s="27" t="s">
        <v>5094</v>
      </c>
      <c r="K2102" s="29">
        <v>6128711145</v>
      </c>
      <c r="L2102" s="30"/>
      <c r="M2102" s="28"/>
      <c r="N2102" s="28"/>
      <c r="O2102" s="29"/>
      <c r="P2102" s="31"/>
      <c r="Q2102" s="28"/>
      <c r="R2102" s="28"/>
      <c r="S2102" s="28"/>
      <c r="T2102" s="28"/>
      <c r="U2102" s="29"/>
      <c r="V2102" s="32"/>
      <c r="W2102" s="33"/>
    </row>
    <row r="2103" spans="2:23" x14ac:dyDescent="0.25">
      <c r="B2103" s="25"/>
      <c r="C2103" s="80">
        <v>1609011949</v>
      </c>
      <c r="D2103" s="83" t="s">
        <v>5095</v>
      </c>
      <c r="E2103" s="82">
        <v>7</v>
      </c>
      <c r="F2103" s="28"/>
      <c r="G2103" s="28"/>
      <c r="H2103" s="28"/>
      <c r="I2103" s="28" t="s">
        <v>1704</v>
      </c>
      <c r="J2103" s="27" t="s">
        <v>5096</v>
      </c>
      <c r="K2103" s="29">
        <v>6128711145</v>
      </c>
      <c r="L2103" s="30"/>
      <c r="M2103" s="28"/>
      <c r="N2103" s="28"/>
      <c r="O2103" s="29"/>
      <c r="P2103" s="31"/>
      <c r="Q2103" s="28"/>
      <c r="R2103" s="28"/>
      <c r="S2103" s="28"/>
      <c r="T2103" s="28"/>
      <c r="U2103" s="29"/>
      <c r="V2103" s="32"/>
      <c r="W2103" s="33"/>
    </row>
    <row r="2104" spans="2:23" x14ac:dyDescent="0.25">
      <c r="B2104" s="25"/>
      <c r="C2104" s="80">
        <v>1639363286</v>
      </c>
      <c r="D2104" s="83" t="s">
        <v>5097</v>
      </c>
      <c r="E2104" s="82">
        <v>7</v>
      </c>
      <c r="F2104" s="28"/>
      <c r="G2104" s="28"/>
      <c r="H2104" s="28"/>
      <c r="I2104" s="28" t="s">
        <v>1704</v>
      </c>
      <c r="J2104" s="27" t="s">
        <v>5098</v>
      </c>
      <c r="K2104" s="29">
        <v>6128738582</v>
      </c>
      <c r="L2104" s="30"/>
      <c r="M2104" s="28"/>
      <c r="N2104" s="28"/>
      <c r="O2104" s="29"/>
      <c r="P2104" s="31"/>
      <c r="Q2104" s="28"/>
      <c r="R2104" s="28"/>
      <c r="S2104" s="28"/>
      <c r="T2104" s="28"/>
      <c r="U2104" s="29"/>
      <c r="V2104" s="32"/>
      <c r="W2104" s="33"/>
    </row>
    <row r="2105" spans="2:23" x14ac:dyDescent="0.25">
      <c r="B2105" s="25"/>
      <c r="C2105" s="80">
        <v>1407122443</v>
      </c>
      <c r="D2105" s="83" t="s">
        <v>5099</v>
      </c>
      <c r="E2105" s="82">
        <v>3</v>
      </c>
      <c r="F2105" s="28"/>
      <c r="G2105" s="28"/>
      <c r="H2105" s="28"/>
      <c r="I2105" s="28" t="s">
        <v>1704</v>
      </c>
      <c r="J2105" s="27" t="s">
        <v>5100</v>
      </c>
      <c r="K2105" s="29">
        <v>4149556830</v>
      </c>
      <c r="L2105" s="30"/>
      <c r="M2105" s="28"/>
      <c r="N2105" s="28"/>
      <c r="O2105" s="29"/>
      <c r="P2105" s="31"/>
      <c r="Q2105" s="28"/>
      <c r="R2105" s="28"/>
      <c r="S2105" s="28"/>
      <c r="T2105" s="28"/>
      <c r="U2105" s="29"/>
      <c r="V2105" s="32"/>
      <c r="W2105" s="33"/>
    </row>
    <row r="2106" spans="2:23" x14ac:dyDescent="0.25">
      <c r="B2106" s="25"/>
      <c r="C2106" s="80">
        <v>1992915342</v>
      </c>
      <c r="D2106" s="83" t="s">
        <v>5101</v>
      </c>
      <c r="E2106" s="82">
        <v>2</v>
      </c>
      <c r="F2106" s="28"/>
      <c r="G2106" s="28"/>
      <c r="H2106" s="28"/>
      <c r="I2106" s="28" t="s">
        <v>1704</v>
      </c>
      <c r="J2106" s="27" t="s">
        <v>5102</v>
      </c>
      <c r="K2106" s="29">
        <v>8593234887</v>
      </c>
      <c r="L2106" s="30"/>
      <c r="M2106" s="28"/>
      <c r="N2106" s="28"/>
      <c r="O2106" s="29"/>
      <c r="P2106" s="31"/>
      <c r="Q2106" s="28"/>
      <c r="R2106" s="28"/>
      <c r="S2106" s="28"/>
      <c r="T2106" s="28"/>
      <c r="U2106" s="29"/>
      <c r="V2106" s="32"/>
      <c r="W2106" s="33"/>
    </row>
    <row r="2107" spans="2:23" x14ac:dyDescent="0.25">
      <c r="B2107" s="25"/>
      <c r="C2107" s="80">
        <v>1265667778</v>
      </c>
      <c r="D2107" s="83" t="s">
        <v>5103</v>
      </c>
      <c r="E2107" s="82">
        <v>6</v>
      </c>
      <c r="F2107" s="28"/>
      <c r="G2107" s="28"/>
      <c r="H2107" s="28"/>
      <c r="I2107" s="28" t="s">
        <v>1704</v>
      </c>
      <c r="J2107" s="27" t="s">
        <v>5104</v>
      </c>
      <c r="K2107" s="29">
        <v>6516369443</v>
      </c>
      <c r="L2107" s="30"/>
      <c r="M2107" s="28"/>
      <c r="N2107" s="28"/>
      <c r="O2107" s="29"/>
      <c r="P2107" s="31"/>
      <c r="Q2107" s="28"/>
      <c r="R2107" s="28"/>
      <c r="S2107" s="28"/>
      <c r="T2107" s="28"/>
      <c r="U2107" s="29"/>
      <c r="V2107" s="32"/>
      <c r="W2107" s="33"/>
    </row>
    <row r="2108" spans="2:23" x14ac:dyDescent="0.25">
      <c r="B2108" s="25"/>
      <c r="C2108" s="80">
        <v>1861975864</v>
      </c>
      <c r="D2108" s="83" t="s">
        <v>5105</v>
      </c>
      <c r="E2108" s="82">
        <v>7</v>
      </c>
      <c r="F2108" s="28"/>
      <c r="G2108" s="28"/>
      <c r="H2108" s="28"/>
      <c r="I2108" s="28" t="s">
        <v>1769</v>
      </c>
      <c r="J2108" s="27" t="s">
        <v>5106</v>
      </c>
      <c r="K2108" s="29">
        <v>5072842511</v>
      </c>
      <c r="L2108" s="30"/>
      <c r="M2108" s="28"/>
      <c r="N2108" s="28"/>
      <c r="O2108" s="29"/>
      <c r="P2108" s="31"/>
      <c r="Q2108" s="28"/>
      <c r="R2108" s="28"/>
      <c r="S2108" s="28"/>
      <c r="T2108" s="28"/>
      <c r="U2108" s="29"/>
      <c r="V2108" s="32"/>
      <c r="W2108" s="33"/>
    </row>
    <row r="2109" spans="2:23" x14ac:dyDescent="0.25">
      <c r="B2109" s="25"/>
      <c r="C2109" s="80">
        <v>1114306537</v>
      </c>
      <c r="D2109" s="83" t="s">
        <v>5107</v>
      </c>
      <c r="E2109" s="82">
        <v>1</v>
      </c>
      <c r="F2109" s="28"/>
      <c r="G2109" s="28"/>
      <c r="H2109" s="28"/>
      <c r="I2109" s="28" t="s">
        <v>1734</v>
      </c>
      <c r="J2109" s="27" t="s">
        <v>5108</v>
      </c>
      <c r="K2109" s="29">
        <v>6316898333</v>
      </c>
      <c r="L2109" s="30"/>
      <c r="M2109" s="28"/>
      <c r="N2109" s="28"/>
      <c r="O2109" s="29"/>
      <c r="P2109" s="31"/>
      <c r="Q2109" s="28"/>
      <c r="R2109" s="28"/>
      <c r="S2109" s="28"/>
      <c r="T2109" s="28"/>
      <c r="U2109" s="29"/>
      <c r="V2109" s="32"/>
      <c r="W2109" s="33"/>
    </row>
    <row r="2110" spans="2:23" x14ac:dyDescent="0.25">
      <c r="B2110" s="25"/>
      <c r="C2110" s="80">
        <v>1740564640</v>
      </c>
      <c r="D2110" s="83" t="s">
        <v>5109</v>
      </c>
      <c r="E2110" s="82">
        <v>5</v>
      </c>
      <c r="F2110" s="28"/>
      <c r="G2110" s="28"/>
      <c r="H2110" s="28"/>
      <c r="I2110" s="28" t="s">
        <v>1769</v>
      </c>
      <c r="J2110" s="27" t="s">
        <v>5110</v>
      </c>
      <c r="K2110" s="29">
        <v>6128711145</v>
      </c>
      <c r="L2110" s="30"/>
      <c r="M2110" s="28"/>
      <c r="N2110" s="28"/>
      <c r="O2110" s="29"/>
      <c r="P2110" s="31"/>
      <c r="Q2110" s="28"/>
      <c r="R2110" s="28"/>
      <c r="S2110" s="28"/>
      <c r="T2110" s="28"/>
      <c r="U2110" s="29"/>
      <c r="V2110" s="32"/>
      <c r="W2110" s="33"/>
    </row>
    <row r="2111" spans="2:23" x14ac:dyDescent="0.25">
      <c r="B2111" s="25"/>
      <c r="C2111" s="80">
        <v>1538691696</v>
      </c>
      <c r="D2111" s="83" t="s">
        <v>5111</v>
      </c>
      <c r="E2111" s="82">
        <v>4</v>
      </c>
      <c r="F2111" s="28"/>
      <c r="G2111" s="28"/>
      <c r="H2111" s="28"/>
      <c r="I2111" s="28" t="s">
        <v>1707</v>
      </c>
      <c r="J2111" s="27" t="s">
        <v>69</v>
      </c>
      <c r="K2111" s="29">
        <v>8282580608</v>
      </c>
      <c r="L2111" s="30"/>
      <c r="M2111" s="28"/>
      <c r="N2111" s="28"/>
      <c r="O2111" s="29"/>
      <c r="P2111" s="31"/>
      <c r="Q2111" s="28"/>
      <c r="R2111" s="28"/>
      <c r="S2111" s="28"/>
      <c r="T2111" s="28"/>
      <c r="U2111" s="29"/>
      <c r="V2111" s="32"/>
      <c r="W2111" s="33"/>
    </row>
    <row r="2112" spans="2:23" x14ac:dyDescent="0.25">
      <c r="B2112" s="25"/>
      <c r="C2112" s="80">
        <v>1730679804</v>
      </c>
      <c r="D2112" s="83" t="s">
        <v>5112</v>
      </c>
      <c r="E2112" s="82">
        <v>5</v>
      </c>
      <c r="F2112" s="28"/>
      <c r="G2112" s="28"/>
      <c r="H2112" s="28"/>
      <c r="I2112" s="28" t="s">
        <v>1716</v>
      </c>
      <c r="J2112" s="27" t="s">
        <v>69</v>
      </c>
      <c r="K2112" s="29">
        <v>4142380228</v>
      </c>
      <c r="L2112" s="30"/>
      <c r="M2112" s="28"/>
      <c r="N2112" s="28"/>
      <c r="O2112" s="29"/>
      <c r="P2112" s="31"/>
      <c r="Q2112" s="28"/>
      <c r="R2112" s="28"/>
      <c r="S2112" s="28"/>
      <c r="T2112" s="28"/>
      <c r="U2112" s="29"/>
      <c r="V2112" s="32"/>
      <c r="W2112" s="33"/>
    </row>
    <row r="2113" spans="2:23" x14ac:dyDescent="0.25">
      <c r="B2113" s="25"/>
      <c r="C2113" s="80">
        <v>1912416132</v>
      </c>
      <c r="D2113" s="83" t="s">
        <v>5113</v>
      </c>
      <c r="E2113" s="82">
        <v>2</v>
      </c>
      <c r="F2113" s="28"/>
      <c r="G2113" s="28"/>
      <c r="H2113" s="28"/>
      <c r="I2113" s="28" t="s">
        <v>1716</v>
      </c>
      <c r="J2113" s="27" t="s">
        <v>5114</v>
      </c>
      <c r="K2113" s="29">
        <v>6082638094</v>
      </c>
      <c r="L2113" s="30"/>
      <c r="M2113" s="28"/>
      <c r="N2113" s="28"/>
      <c r="O2113" s="29"/>
      <c r="P2113" s="31"/>
      <c r="Q2113" s="28"/>
      <c r="R2113" s="28"/>
      <c r="S2113" s="28"/>
      <c r="T2113" s="28"/>
      <c r="U2113" s="29"/>
      <c r="V2113" s="32"/>
      <c r="W2113" s="33"/>
    </row>
    <row r="2114" spans="2:23" x14ac:dyDescent="0.25">
      <c r="B2114" s="25"/>
      <c r="C2114" s="80">
        <v>1982852414</v>
      </c>
      <c r="D2114" s="83" t="s">
        <v>5115</v>
      </c>
      <c r="E2114" s="82">
        <v>3</v>
      </c>
      <c r="F2114" s="28"/>
      <c r="G2114" s="28"/>
      <c r="H2114" s="28"/>
      <c r="I2114" s="28" t="s">
        <v>1737</v>
      </c>
      <c r="J2114" s="27" t="s">
        <v>5116</v>
      </c>
      <c r="K2114" s="29">
        <v>5072842511</v>
      </c>
      <c r="L2114" s="30"/>
      <c r="M2114" s="28"/>
      <c r="N2114" s="28"/>
      <c r="O2114" s="29"/>
      <c r="P2114" s="31"/>
      <c r="Q2114" s="28"/>
      <c r="R2114" s="28"/>
      <c r="S2114" s="28"/>
      <c r="T2114" s="28"/>
      <c r="U2114" s="29"/>
      <c r="V2114" s="32"/>
      <c r="W2114" s="33"/>
    </row>
    <row r="2115" spans="2:23" x14ac:dyDescent="0.25">
      <c r="B2115" s="25"/>
      <c r="C2115" s="80">
        <v>1588636286</v>
      </c>
      <c r="D2115" s="83" t="s">
        <v>5117</v>
      </c>
      <c r="E2115" s="82">
        <v>3</v>
      </c>
      <c r="F2115" s="28"/>
      <c r="G2115" s="28"/>
      <c r="H2115" s="28"/>
      <c r="I2115" s="28" t="s">
        <v>1704</v>
      </c>
      <c r="J2115" s="27" t="s">
        <v>5118</v>
      </c>
      <c r="K2115" s="29">
        <v>6517725700</v>
      </c>
      <c r="L2115" s="30"/>
      <c r="M2115" s="28"/>
      <c r="N2115" s="28"/>
      <c r="O2115" s="29"/>
      <c r="P2115" s="31"/>
      <c r="Q2115" s="28"/>
      <c r="R2115" s="28"/>
      <c r="S2115" s="28"/>
      <c r="T2115" s="28"/>
      <c r="U2115" s="29"/>
      <c r="V2115" s="32"/>
      <c r="W2115" s="33"/>
    </row>
    <row r="2116" spans="2:23" x14ac:dyDescent="0.25">
      <c r="B2116" s="25"/>
      <c r="C2116" s="80">
        <v>1538106828</v>
      </c>
      <c r="D2116" s="83" t="s">
        <v>5119</v>
      </c>
      <c r="E2116" s="82">
        <v>3</v>
      </c>
      <c r="F2116" s="28"/>
      <c r="G2116" s="28"/>
      <c r="H2116" s="28"/>
      <c r="I2116" s="28" t="s">
        <v>1734</v>
      </c>
      <c r="J2116" s="27" t="s">
        <v>5120</v>
      </c>
      <c r="K2116" s="29">
        <v>6082528000</v>
      </c>
      <c r="L2116" s="30"/>
      <c r="M2116" s="28"/>
      <c r="N2116" s="28"/>
      <c r="O2116" s="29"/>
      <c r="P2116" s="31"/>
      <c r="Q2116" s="28"/>
      <c r="R2116" s="28"/>
      <c r="S2116" s="28"/>
      <c r="T2116" s="28"/>
      <c r="U2116" s="29"/>
      <c r="V2116" s="32"/>
      <c r="W2116" s="33"/>
    </row>
    <row r="2117" spans="2:23" x14ac:dyDescent="0.25">
      <c r="B2117" s="25"/>
      <c r="C2117" s="80">
        <v>1811007305</v>
      </c>
      <c r="D2117" s="83" t="s">
        <v>5121</v>
      </c>
      <c r="E2117" s="82">
        <v>1</v>
      </c>
      <c r="F2117" s="28"/>
      <c r="G2117" s="28"/>
      <c r="H2117" s="28"/>
      <c r="I2117" s="28" t="s">
        <v>1704</v>
      </c>
      <c r="J2117" s="27" t="s">
        <v>5122</v>
      </c>
      <c r="K2117" s="29">
        <v>6087567292</v>
      </c>
      <c r="L2117" s="30"/>
      <c r="M2117" s="28"/>
      <c r="N2117" s="28"/>
      <c r="O2117" s="29"/>
      <c r="P2117" s="31"/>
      <c r="Q2117" s="28"/>
      <c r="R2117" s="28"/>
      <c r="S2117" s="28"/>
      <c r="T2117" s="28"/>
      <c r="U2117" s="29"/>
      <c r="V2117" s="32"/>
      <c r="W2117" s="33"/>
    </row>
    <row r="2118" spans="2:23" x14ac:dyDescent="0.25">
      <c r="B2118" s="25"/>
      <c r="C2118" s="80">
        <v>1528046752</v>
      </c>
      <c r="D2118" s="83" t="s">
        <v>5123</v>
      </c>
      <c r="E2118" s="82">
        <v>1</v>
      </c>
      <c r="F2118" s="28"/>
      <c r="G2118" s="28"/>
      <c r="H2118" s="28"/>
      <c r="I2118" s="28" t="s">
        <v>1704</v>
      </c>
      <c r="J2118" s="27" t="s">
        <v>5124</v>
      </c>
      <c r="K2118" s="29">
        <v>5072844823</v>
      </c>
      <c r="L2118" s="30"/>
      <c r="M2118" s="28"/>
      <c r="N2118" s="28"/>
      <c r="O2118" s="29"/>
      <c r="P2118" s="31"/>
      <c r="Q2118" s="28"/>
      <c r="R2118" s="28"/>
      <c r="S2118" s="28"/>
      <c r="T2118" s="28"/>
      <c r="U2118" s="29"/>
      <c r="V2118" s="32"/>
      <c r="W2118" s="33"/>
    </row>
    <row r="2119" spans="2:23" x14ac:dyDescent="0.25">
      <c r="B2119" s="25"/>
      <c r="C2119" s="80">
        <v>1699741611</v>
      </c>
      <c r="D2119" s="83" t="s">
        <v>5125</v>
      </c>
      <c r="E2119" s="82">
        <v>6</v>
      </c>
      <c r="F2119" s="28"/>
      <c r="G2119" s="28"/>
      <c r="H2119" s="28"/>
      <c r="I2119" s="28" t="s">
        <v>1704</v>
      </c>
      <c r="J2119" s="27" t="s">
        <v>5126</v>
      </c>
      <c r="K2119" s="29">
        <v>6088905090</v>
      </c>
      <c r="L2119" s="30"/>
      <c r="M2119" s="28"/>
      <c r="N2119" s="28"/>
      <c r="O2119" s="29"/>
      <c r="P2119" s="31"/>
      <c r="Q2119" s="28"/>
      <c r="R2119" s="28"/>
      <c r="S2119" s="28"/>
      <c r="T2119" s="28"/>
      <c r="U2119" s="29"/>
      <c r="V2119" s="32"/>
      <c r="W2119" s="33"/>
    </row>
    <row r="2120" spans="2:23" x14ac:dyDescent="0.25">
      <c r="B2120" s="25"/>
      <c r="C2120" s="80">
        <v>1275507600</v>
      </c>
      <c r="D2120" s="83" t="s">
        <v>5127</v>
      </c>
      <c r="E2120" s="82">
        <v>0</v>
      </c>
      <c r="F2120" s="28"/>
      <c r="G2120" s="28"/>
      <c r="H2120" s="28"/>
      <c r="I2120" s="28" t="s">
        <v>1704</v>
      </c>
      <c r="J2120" s="27" t="s">
        <v>5128</v>
      </c>
      <c r="K2120" s="29">
        <v>5072842511</v>
      </c>
      <c r="L2120" s="30"/>
      <c r="M2120" s="28"/>
      <c r="N2120" s="28"/>
      <c r="O2120" s="29"/>
      <c r="P2120" s="31"/>
      <c r="Q2120" s="28"/>
      <c r="R2120" s="28"/>
      <c r="S2120" s="28"/>
      <c r="T2120" s="28"/>
      <c r="U2120" s="29"/>
      <c r="V2120" s="32"/>
      <c r="W2120" s="33"/>
    </row>
    <row r="2121" spans="2:23" x14ac:dyDescent="0.25">
      <c r="B2121" s="25"/>
      <c r="C2121" s="80">
        <v>1861464547</v>
      </c>
      <c r="D2121" s="83" t="s">
        <v>5129</v>
      </c>
      <c r="E2121" s="82">
        <v>5</v>
      </c>
      <c r="F2121" s="28"/>
      <c r="G2121" s="28"/>
      <c r="H2121" s="28"/>
      <c r="I2121" s="28" t="s">
        <v>1704</v>
      </c>
      <c r="J2121" s="27" t="s">
        <v>5130</v>
      </c>
      <c r="K2121" s="29">
        <v>6128711145</v>
      </c>
      <c r="L2121" s="30"/>
      <c r="M2121" s="28"/>
      <c r="N2121" s="28"/>
      <c r="O2121" s="29"/>
      <c r="P2121" s="31"/>
      <c r="Q2121" s="28"/>
      <c r="R2121" s="28"/>
      <c r="S2121" s="28"/>
      <c r="T2121" s="28"/>
      <c r="U2121" s="29"/>
      <c r="V2121" s="32"/>
      <c r="W2121" s="33"/>
    </row>
    <row r="2122" spans="2:23" x14ac:dyDescent="0.25">
      <c r="B2122" s="25"/>
      <c r="C2122" s="80">
        <v>1831169366</v>
      </c>
      <c r="D2122" s="83" t="s">
        <v>5131</v>
      </c>
      <c r="E2122" s="82">
        <v>3</v>
      </c>
      <c r="F2122" s="28"/>
      <c r="G2122" s="28"/>
      <c r="H2122" s="28"/>
      <c r="I2122" s="28" t="s">
        <v>1704</v>
      </c>
      <c r="J2122" s="27" t="s">
        <v>5132</v>
      </c>
      <c r="K2122" s="29">
        <v>5072842511</v>
      </c>
      <c r="L2122" s="30"/>
      <c r="M2122" s="28"/>
      <c r="N2122" s="28"/>
      <c r="O2122" s="29"/>
      <c r="P2122" s="31"/>
      <c r="Q2122" s="28"/>
      <c r="R2122" s="28"/>
      <c r="S2122" s="28"/>
      <c r="T2122" s="28"/>
      <c r="U2122" s="29"/>
      <c r="V2122" s="32"/>
      <c r="W2122" s="33"/>
    </row>
    <row r="2123" spans="2:23" x14ac:dyDescent="0.25">
      <c r="B2123" s="25"/>
      <c r="C2123" s="80">
        <v>1821117532</v>
      </c>
      <c r="D2123" s="83" t="s">
        <v>5133</v>
      </c>
      <c r="E2123" s="82">
        <v>4</v>
      </c>
      <c r="F2123" s="28"/>
      <c r="G2123" s="28"/>
      <c r="H2123" s="28"/>
      <c r="I2123" s="28" t="s">
        <v>1769</v>
      </c>
      <c r="J2123" s="27" t="s">
        <v>5134</v>
      </c>
      <c r="K2123" s="29">
        <v>6082658528</v>
      </c>
      <c r="L2123" s="30"/>
      <c r="M2123" s="28"/>
      <c r="N2123" s="28"/>
      <c r="O2123" s="29"/>
      <c r="P2123" s="31"/>
      <c r="Q2123" s="28"/>
      <c r="R2123" s="28"/>
      <c r="S2123" s="28"/>
      <c r="T2123" s="28"/>
      <c r="U2123" s="29"/>
      <c r="V2123" s="32"/>
      <c r="W2123" s="33"/>
    </row>
    <row r="2124" spans="2:23" x14ac:dyDescent="0.25">
      <c r="B2124" s="25"/>
      <c r="C2124" s="80">
        <v>1700841566</v>
      </c>
      <c r="D2124" s="83" t="s">
        <v>5135</v>
      </c>
      <c r="E2124" s="82">
        <v>4</v>
      </c>
      <c r="F2124" s="28"/>
      <c r="G2124" s="28"/>
      <c r="H2124" s="28"/>
      <c r="I2124" s="28" t="s">
        <v>1734</v>
      </c>
      <c r="J2124" s="27" t="s">
        <v>5136</v>
      </c>
      <c r="K2124" s="29">
        <v>6083718300</v>
      </c>
      <c r="L2124" s="30"/>
      <c r="M2124" s="28"/>
      <c r="N2124" s="28"/>
      <c r="O2124" s="29"/>
      <c r="P2124" s="31"/>
      <c r="Q2124" s="28"/>
      <c r="R2124" s="28"/>
      <c r="S2124" s="28"/>
      <c r="T2124" s="28"/>
      <c r="U2124" s="29"/>
      <c r="V2124" s="32"/>
      <c r="W2124" s="33"/>
    </row>
    <row r="2125" spans="2:23" x14ac:dyDescent="0.25">
      <c r="B2125" s="25"/>
      <c r="C2125" s="80">
        <v>1356595466</v>
      </c>
      <c r="D2125" s="83" t="s">
        <v>5137</v>
      </c>
      <c r="E2125" s="82">
        <v>7</v>
      </c>
      <c r="F2125" s="28"/>
      <c r="G2125" s="28"/>
      <c r="H2125" s="28"/>
      <c r="I2125" s="28" t="s">
        <v>1716</v>
      </c>
      <c r="J2125" s="27" t="s">
        <v>5138</v>
      </c>
      <c r="K2125" s="29">
        <v>9529936600</v>
      </c>
      <c r="L2125" s="30"/>
      <c r="M2125" s="28"/>
      <c r="N2125" s="28"/>
      <c r="O2125" s="29"/>
      <c r="P2125" s="31"/>
      <c r="Q2125" s="28"/>
      <c r="R2125" s="28"/>
      <c r="S2125" s="28"/>
      <c r="T2125" s="28"/>
      <c r="U2125" s="29"/>
      <c r="V2125" s="32"/>
      <c r="W2125" s="33"/>
    </row>
    <row r="2126" spans="2:23" x14ac:dyDescent="0.25">
      <c r="B2126" s="25"/>
      <c r="C2126" s="80">
        <v>1992739494</v>
      </c>
      <c r="D2126" s="83" t="s">
        <v>5139</v>
      </c>
      <c r="E2126" s="82">
        <v>5</v>
      </c>
      <c r="F2126" s="28"/>
      <c r="G2126" s="28"/>
      <c r="H2126" s="28"/>
      <c r="I2126" s="28" t="s">
        <v>1704</v>
      </c>
      <c r="J2126" s="27" t="s">
        <v>5140</v>
      </c>
      <c r="K2126" s="29">
        <v>6126263296</v>
      </c>
      <c r="L2126" s="30"/>
      <c r="M2126" s="28"/>
      <c r="N2126" s="28"/>
      <c r="O2126" s="29"/>
      <c r="P2126" s="31"/>
      <c r="Q2126" s="28"/>
      <c r="R2126" s="28"/>
      <c r="S2126" s="28"/>
      <c r="T2126" s="28"/>
      <c r="U2126" s="29"/>
      <c r="V2126" s="32"/>
      <c r="W2126" s="33"/>
    </row>
    <row r="2127" spans="2:23" x14ac:dyDescent="0.25">
      <c r="B2127" s="25"/>
      <c r="C2127" s="80">
        <v>1578520706</v>
      </c>
      <c r="D2127" s="83" t="s">
        <v>5141</v>
      </c>
      <c r="E2127" s="82">
        <v>4</v>
      </c>
      <c r="F2127" s="28"/>
      <c r="G2127" s="28"/>
      <c r="H2127" s="28"/>
      <c r="I2127" s="28" t="s">
        <v>1734</v>
      </c>
      <c r="J2127" s="27" t="s">
        <v>5142</v>
      </c>
      <c r="K2127" s="29">
        <v>6082630946</v>
      </c>
      <c r="L2127" s="30"/>
      <c r="M2127" s="28"/>
      <c r="N2127" s="28"/>
      <c r="O2127" s="29"/>
      <c r="P2127" s="31"/>
      <c r="Q2127" s="28"/>
      <c r="R2127" s="28"/>
      <c r="S2127" s="28"/>
      <c r="T2127" s="28"/>
      <c r="U2127" s="29"/>
      <c r="V2127" s="32"/>
      <c r="W2127" s="33"/>
    </row>
    <row r="2128" spans="2:23" x14ac:dyDescent="0.25">
      <c r="B2128" s="25"/>
      <c r="C2128" s="80">
        <v>1962462085</v>
      </c>
      <c r="D2128" s="83" t="s">
        <v>5143</v>
      </c>
      <c r="E2128" s="82">
        <v>7</v>
      </c>
      <c r="F2128" s="28"/>
      <c r="G2128" s="28"/>
      <c r="H2128" s="28"/>
      <c r="I2128" s="28" t="s">
        <v>1737</v>
      </c>
      <c r="J2128" s="27" t="s">
        <v>5144</v>
      </c>
      <c r="K2128" s="29">
        <v>6126266100</v>
      </c>
      <c r="L2128" s="30"/>
      <c r="M2128" s="28"/>
      <c r="N2128" s="28"/>
      <c r="O2128" s="29"/>
      <c r="P2128" s="31"/>
      <c r="Q2128" s="28"/>
      <c r="R2128" s="28"/>
      <c r="S2128" s="28"/>
      <c r="T2128" s="28"/>
      <c r="U2128" s="29"/>
      <c r="V2128" s="32"/>
      <c r="W2128" s="33"/>
    </row>
    <row r="2129" spans="2:23" x14ac:dyDescent="0.25">
      <c r="B2129" s="25"/>
      <c r="C2129" s="80">
        <v>1740360619</v>
      </c>
      <c r="D2129" s="83" t="s">
        <v>5145</v>
      </c>
      <c r="E2129" s="82">
        <v>9</v>
      </c>
      <c r="F2129" s="28"/>
      <c r="G2129" s="28"/>
      <c r="H2129" s="28"/>
      <c r="I2129" s="28" t="s">
        <v>1737</v>
      </c>
      <c r="J2129" s="27" t="s">
        <v>5146</v>
      </c>
      <c r="K2129" s="29">
        <v>8442738383</v>
      </c>
      <c r="L2129" s="30"/>
      <c r="M2129" s="28"/>
      <c r="N2129" s="28"/>
      <c r="O2129" s="29"/>
      <c r="P2129" s="31"/>
      <c r="Q2129" s="28"/>
      <c r="R2129" s="28"/>
      <c r="S2129" s="28"/>
      <c r="T2129" s="28"/>
      <c r="U2129" s="29"/>
      <c r="V2129" s="32"/>
      <c r="W2129" s="33"/>
    </row>
    <row r="2130" spans="2:23" x14ac:dyDescent="0.25">
      <c r="B2130" s="25"/>
      <c r="C2130" s="80">
        <v>1790750271</v>
      </c>
      <c r="D2130" s="83" t="s">
        <v>5147</v>
      </c>
      <c r="E2130" s="82">
        <v>5</v>
      </c>
      <c r="F2130" s="28"/>
      <c r="G2130" s="28"/>
      <c r="H2130" s="28"/>
      <c r="I2130" s="28" t="s">
        <v>1704</v>
      </c>
      <c r="J2130" s="27" t="s">
        <v>5148</v>
      </c>
      <c r="K2130" s="29">
        <v>6128705557</v>
      </c>
      <c r="L2130" s="30"/>
      <c r="M2130" s="28"/>
      <c r="N2130" s="28"/>
      <c r="O2130" s="29"/>
      <c r="P2130" s="31"/>
      <c r="Q2130" s="28"/>
      <c r="R2130" s="28"/>
      <c r="S2130" s="28"/>
      <c r="T2130" s="28"/>
      <c r="U2130" s="29"/>
      <c r="V2130" s="32"/>
      <c r="W2130" s="33"/>
    </row>
    <row r="2131" spans="2:23" x14ac:dyDescent="0.25">
      <c r="B2131" s="25"/>
      <c r="C2131" s="80">
        <v>1013964873</v>
      </c>
      <c r="D2131" s="83" t="s">
        <v>5149</v>
      </c>
      <c r="E2131" s="82">
        <v>1</v>
      </c>
      <c r="F2131" s="28"/>
      <c r="G2131" s="28"/>
      <c r="H2131" s="28"/>
      <c r="I2131" s="28" t="s">
        <v>1737</v>
      </c>
      <c r="J2131" s="27" t="s">
        <v>5150</v>
      </c>
      <c r="K2131" s="29">
        <v>9196848111</v>
      </c>
      <c r="L2131" s="30"/>
      <c r="M2131" s="28"/>
      <c r="N2131" s="28"/>
      <c r="O2131" s="29"/>
      <c r="P2131" s="31"/>
      <c r="Q2131" s="28"/>
      <c r="R2131" s="28"/>
      <c r="S2131" s="28"/>
      <c r="T2131" s="28"/>
      <c r="U2131" s="29"/>
      <c r="V2131" s="32"/>
      <c r="W2131" s="33"/>
    </row>
    <row r="2132" spans="2:23" x14ac:dyDescent="0.25">
      <c r="B2132" s="25"/>
      <c r="C2132" s="80">
        <v>1932152212</v>
      </c>
      <c r="D2132" s="83" t="s">
        <v>5151</v>
      </c>
      <c r="E2132" s="82">
        <v>2</v>
      </c>
      <c r="F2132" s="28"/>
      <c r="G2132" s="28"/>
      <c r="H2132" s="28"/>
      <c r="I2132" s="28" t="s">
        <v>1737</v>
      </c>
      <c r="J2132" s="27" t="s">
        <v>5152</v>
      </c>
      <c r="K2132" s="29">
        <v>4148056400</v>
      </c>
      <c r="L2132" s="30"/>
      <c r="M2132" s="28"/>
      <c r="N2132" s="28"/>
      <c r="O2132" s="29"/>
      <c r="P2132" s="31"/>
      <c r="Q2132" s="28"/>
      <c r="R2132" s="28"/>
      <c r="S2132" s="28"/>
      <c r="T2132" s="28"/>
      <c r="U2132" s="29"/>
      <c r="V2132" s="32"/>
      <c r="W2132" s="33"/>
    </row>
    <row r="2133" spans="2:23" x14ac:dyDescent="0.25">
      <c r="B2133" s="25"/>
      <c r="C2133" s="80">
        <v>1316924228</v>
      </c>
      <c r="D2133" s="83" t="s">
        <v>5153</v>
      </c>
      <c r="E2133" s="82">
        <v>2</v>
      </c>
      <c r="F2133" s="28"/>
      <c r="G2133" s="28"/>
      <c r="H2133" s="28"/>
      <c r="I2133" s="28" t="s">
        <v>1704</v>
      </c>
      <c r="J2133" s="27" t="s">
        <v>5154</v>
      </c>
      <c r="K2133" s="29">
        <v>5072842511</v>
      </c>
      <c r="L2133" s="30"/>
      <c r="M2133" s="28"/>
      <c r="N2133" s="28"/>
      <c r="O2133" s="29"/>
      <c r="P2133" s="31"/>
      <c r="Q2133" s="28"/>
      <c r="R2133" s="28"/>
      <c r="S2133" s="28"/>
      <c r="T2133" s="28"/>
      <c r="U2133" s="29"/>
      <c r="V2133" s="32"/>
      <c r="W2133" s="33"/>
    </row>
    <row r="2134" spans="2:23" x14ac:dyDescent="0.25">
      <c r="B2134" s="25"/>
      <c r="C2134" s="80">
        <v>1609840958</v>
      </c>
      <c r="D2134" s="83" t="s">
        <v>5155</v>
      </c>
      <c r="E2134" s="82">
        <v>1</v>
      </c>
      <c r="F2134" s="28"/>
      <c r="G2134" s="28"/>
      <c r="H2134" s="28"/>
      <c r="I2134" s="28" t="s">
        <v>1704</v>
      </c>
      <c r="J2134" s="27" t="s">
        <v>5156</v>
      </c>
      <c r="K2134" s="29">
        <v>5072848118</v>
      </c>
      <c r="L2134" s="30"/>
      <c r="M2134" s="28"/>
      <c r="N2134" s="28"/>
      <c r="O2134" s="29"/>
      <c r="P2134" s="31"/>
      <c r="Q2134" s="28"/>
      <c r="R2134" s="28"/>
      <c r="S2134" s="28"/>
      <c r="T2134" s="28"/>
      <c r="U2134" s="29"/>
      <c r="V2134" s="32"/>
      <c r="W2134" s="33"/>
    </row>
    <row r="2135" spans="2:23" x14ac:dyDescent="0.25">
      <c r="B2135" s="25"/>
      <c r="C2135" s="80">
        <v>1124023031</v>
      </c>
      <c r="D2135" s="83" t="s">
        <v>5157</v>
      </c>
      <c r="E2135" s="82">
        <v>1</v>
      </c>
      <c r="F2135" s="28"/>
      <c r="G2135" s="28"/>
      <c r="H2135" s="28"/>
      <c r="I2135" s="28" t="s">
        <v>1704</v>
      </c>
      <c r="J2135" s="27" t="s">
        <v>5158</v>
      </c>
      <c r="K2135" s="29">
        <v>6083642200</v>
      </c>
      <c r="L2135" s="30"/>
      <c r="M2135" s="28"/>
      <c r="N2135" s="28"/>
      <c r="O2135" s="29"/>
      <c r="P2135" s="31"/>
      <c r="Q2135" s="28"/>
      <c r="R2135" s="28"/>
      <c r="S2135" s="28"/>
      <c r="T2135" s="28"/>
      <c r="U2135" s="29"/>
      <c r="V2135" s="32"/>
      <c r="W2135" s="33"/>
    </row>
    <row r="2136" spans="2:23" x14ac:dyDescent="0.25">
      <c r="B2136" s="25"/>
      <c r="C2136" s="80">
        <v>1568415305</v>
      </c>
      <c r="D2136" s="83" t="s">
        <v>5159</v>
      </c>
      <c r="E2136" s="82">
        <v>5</v>
      </c>
      <c r="F2136" s="28"/>
      <c r="G2136" s="28"/>
      <c r="H2136" s="28"/>
      <c r="I2136" s="28" t="s">
        <v>1704</v>
      </c>
      <c r="J2136" s="27" t="s">
        <v>5160</v>
      </c>
      <c r="K2136" s="29">
        <v>6128738582</v>
      </c>
      <c r="L2136" s="30"/>
      <c r="M2136" s="28"/>
      <c r="N2136" s="28"/>
      <c r="O2136" s="29"/>
      <c r="P2136" s="31"/>
      <c r="Q2136" s="28"/>
      <c r="R2136" s="28"/>
      <c r="S2136" s="28"/>
      <c r="T2136" s="28"/>
      <c r="U2136" s="29"/>
      <c r="V2136" s="32"/>
      <c r="W2136" s="33"/>
    </row>
    <row r="2137" spans="2:23" x14ac:dyDescent="0.25">
      <c r="B2137" s="25"/>
      <c r="C2137" s="80">
        <v>1386640811</v>
      </c>
      <c r="D2137" s="83" t="s">
        <v>5161</v>
      </c>
      <c r="E2137" s="82">
        <v>7</v>
      </c>
      <c r="F2137" s="28"/>
      <c r="G2137" s="28"/>
      <c r="H2137" s="28"/>
      <c r="I2137" s="28" t="s">
        <v>1737</v>
      </c>
      <c r="J2137" s="27" t="s">
        <v>5162</v>
      </c>
      <c r="K2137" s="29">
        <v>2623291000</v>
      </c>
      <c r="L2137" s="30"/>
      <c r="M2137" s="28"/>
      <c r="N2137" s="28"/>
      <c r="O2137" s="29"/>
      <c r="P2137" s="31"/>
      <c r="Q2137" s="28"/>
      <c r="R2137" s="28"/>
      <c r="S2137" s="28"/>
      <c r="T2137" s="28"/>
      <c r="U2137" s="29"/>
      <c r="V2137" s="32"/>
      <c r="W2137" s="33"/>
    </row>
    <row r="2138" spans="2:23" x14ac:dyDescent="0.25">
      <c r="B2138" s="25"/>
      <c r="C2138" s="80">
        <v>1639156243</v>
      </c>
      <c r="D2138" s="83" t="s">
        <v>5163</v>
      </c>
      <c r="E2138" s="82">
        <v>4</v>
      </c>
      <c r="F2138" s="28"/>
      <c r="G2138" s="28"/>
      <c r="H2138" s="28"/>
      <c r="I2138" s="28" t="s">
        <v>1704</v>
      </c>
      <c r="J2138" s="27" t="s">
        <v>5164</v>
      </c>
      <c r="K2138" s="29">
        <v>9529933123</v>
      </c>
      <c r="L2138" s="30"/>
      <c r="M2138" s="28"/>
      <c r="N2138" s="28"/>
      <c r="O2138" s="29"/>
      <c r="P2138" s="31"/>
      <c r="Q2138" s="28"/>
      <c r="R2138" s="28"/>
      <c r="S2138" s="28"/>
      <c r="T2138" s="28"/>
      <c r="U2138" s="29"/>
      <c r="V2138" s="32"/>
      <c r="W2138" s="33"/>
    </row>
    <row r="2139" spans="2:23" x14ac:dyDescent="0.25">
      <c r="B2139" s="25"/>
      <c r="C2139" s="80">
        <v>1902866122</v>
      </c>
      <c r="D2139" s="83" t="s">
        <v>5165</v>
      </c>
      <c r="E2139" s="82">
        <v>6</v>
      </c>
      <c r="F2139" s="28"/>
      <c r="G2139" s="28"/>
      <c r="H2139" s="28"/>
      <c r="I2139" s="28" t="s">
        <v>1704</v>
      </c>
      <c r="J2139" s="27" t="s">
        <v>5166</v>
      </c>
      <c r="K2139" s="29">
        <v>6128705557</v>
      </c>
      <c r="L2139" s="30"/>
      <c r="M2139" s="28"/>
      <c r="N2139" s="28"/>
      <c r="O2139" s="29"/>
      <c r="P2139" s="31"/>
      <c r="Q2139" s="28"/>
      <c r="R2139" s="28"/>
      <c r="S2139" s="28"/>
      <c r="T2139" s="28"/>
      <c r="U2139" s="29"/>
      <c r="V2139" s="32"/>
      <c r="W2139" s="33"/>
    </row>
    <row r="2140" spans="2:23" x14ac:dyDescent="0.25">
      <c r="B2140" s="25"/>
      <c r="C2140" s="80">
        <v>1285267922</v>
      </c>
      <c r="D2140" s="83" t="s">
        <v>5167</v>
      </c>
      <c r="E2140" s="82">
        <v>6</v>
      </c>
      <c r="F2140" s="28"/>
      <c r="G2140" s="28"/>
      <c r="H2140" s="28"/>
      <c r="I2140" s="28" t="s">
        <v>1716</v>
      </c>
      <c r="J2140" s="27" t="s">
        <v>5168</v>
      </c>
      <c r="K2140" s="29">
        <v>6128711145</v>
      </c>
      <c r="L2140" s="30"/>
      <c r="M2140" s="28"/>
      <c r="N2140" s="28"/>
      <c r="O2140" s="29"/>
      <c r="P2140" s="31"/>
      <c r="Q2140" s="28"/>
      <c r="R2140" s="28"/>
      <c r="S2140" s="28"/>
      <c r="T2140" s="28"/>
      <c r="U2140" s="29"/>
      <c r="V2140" s="32"/>
      <c r="W2140" s="33"/>
    </row>
    <row r="2141" spans="2:23" x14ac:dyDescent="0.25">
      <c r="B2141" s="25"/>
      <c r="C2141" s="80">
        <v>1497896955</v>
      </c>
      <c r="D2141" s="83" t="s">
        <v>5169</v>
      </c>
      <c r="E2141" s="82">
        <v>-99</v>
      </c>
      <c r="F2141" s="28"/>
      <c r="G2141" s="28"/>
      <c r="H2141" s="28"/>
      <c r="I2141" s="28" t="s">
        <v>1716</v>
      </c>
      <c r="J2141" s="27" t="s">
        <v>5170</v>
      </c>
      <c r="K2141" s="29">
        <v>6087566588</v>
      </c>
      <c r="L2141" s="30"/>
      <c r="M2141" s="28"/>
      <c r="N2141" s="28"/>
      <c r="O2141" s="29"/>
      <c r="P2141" s="31"/>
      <c r="Q2141" s="28"/>
      <c r="R2141" s="28"/>
      <c r="S2141" s="28"/>
      <c r="T2141" s="28"/>
      <c r="U2141" s="29"/>
      <c r="V2141" s="32"/>
      <c r="W2141" s="33"/>
    </row>
    <row r="2142" spans="2:23" x14ac:dyDescent="0.25">
      <c r="B2142" s="25"/>
      <c r="C2142" s="80">
        <v>1033503040</v>
      </c>
      <c r="D2142" s="83" t="s">
        <v>5171</v>
      </c>
      <c r="E2142" s="82">
        <v>6</v>
      </c>
      <c r="F2142" s="28"/>
      <c r="G2142" s="28"/>
      <c r="H2142" s="28"/>
      <c r="I2142" s="28" t="s">
        <v>1719</v>
      </c>
      <c r="J2142" s="27" t="s">
        <v>69</v>
      </c>
      <c r="K2142" s="29">
        <v>3108257375</v>
      </c>
      <c r="L2142" s="30"/>
      <c r="M2142" s="28"/>
      <c r="N2142" s="28"/>
      <c r="O2142" s="29"/>
      <c r="P2142" s="31"/>
      <c r="Q2142" s="28"/>
      <c r="R2142" s="28"/>
      <c r="S2142" s="28"/>
      <c r="T2142" s="28"/>
      <c r="U2142" s="29"/>
      <c r="V2142" s="32"/>
      <c r="W2142" s="33"/>
    </row>
    <row r="2143" spans="2:23" x14ac:dyDescent="0.25">
      <c r="B2143" s="25"/>
      <c r="C2143" s="80">
        <v>1104037340</v>
      </c>
      <c r="D2143" s="83" t="s">
        <v>5172</v>
      </c>
      <c r="E2143" s="82">
        <v>3</v>
      </c>
      <c r="F2143" s="28"/>
      <c r="G2143" s="28"/>
      <c r="H2143" s="28"/>
      <c r="I2143" s="28" t="s">
        <v>1704</v>
      </c>
      <c r="J2143" s="27" t="s">
        <v>5173</v>
      </c>
      <c r="K2143" s="29">
        <v>4146493790</v>
      </c>
      <c r="L2143" s="30"/>
      <c r="M2143" s="28"/>
      <c r="N2143" s="28"/>
      <c r="O2143" s="29"/>
      <c r="P2143" s="31"/>
      <c r="Q2143" s="28"/>
      <c r="R2143" s="28"/>
      <c r="S2143" s="28"/>
      <c r="T2143" s="28"/>
      <c r="U2143" s="29"/>
      <c r="V2143" s="32"/>
      <c r="W2143" s="33"/>
    </row>
    <row r="2144" spans="2:23" x14ac:dyDescent="0.25">
      <c r="B2144" s="25"/>
      <c r="C2144" s="80">
        <v>1215344825</v>
      </c>
      <c r="D2144" s="83" t="s">
        <v>5174</v>
      </c>
      <c r="E2144" s="82">
        <v>5</v>
      </c>
      <c r="F2144" s="28"/>
      <c r="G2144" s="28"/>
      <c r="H2144" s="28"/>
      <c r="I2144" s="28" t="s">
        <v>1716</v>
      </c>
      <c r="J2144" s="27" t="s">
        <v>5175</v>
      </c>
      <c r="K2144" s="29">
        <v>9529933246</v>
      </c>
      <c r="L2144" s="30"/>
      <c r="M2144" s="28"/>
      <c r="N2144" s="28"/>
      <c r="O2144" s="29"/>
      <c r="P2144" s="31"/>
      <c r="Q2144" s="28"/>
      <c r="R2144" s="28"/>
      <c r="S2144" s="28"/>
      <c r="T2144" s="28"/>
      <c r="U2144" s="29"/>
      <c r="V2144" s="32"/>
      <c r="W2144" s="33"/>
    </row>
    <row r="2145" spans="2:23" x14ac:dyDescent="0.25">
      <c r="B2145" s="25"/>
      <c r="C2145" s="80">
        <v>1518925965</v>
      </c>
      <c r="D2145" s="83" t="s">
        <v>5176</v>
      </c>
      <c r="E2145" s="82">
        <v>4</v>
      </c>
      <c r="F2145" s="28"/>
      <c r="G2145" s="28"/>
      <c r="H2145" s="28"/>
      <c r="I2145" s="28" t="s">
        <v>1737</v>
      </c>
      <c r="J2145" s="27" t="s">
        <v>5177</v>
      </c>
      <c r="K2145" s="29">
        <v>6608785464</v>
      </c>
      <c r="L2145" s="30"/>
      <c r="M2145" s="28"/>
      <c r="N2145" s="28"/>
      <c r="O2145" s="29"/>
      <c r="P2145" s="31"/>
      <c r="Q2145" s="28"/>
      <c r="R2145" s="28"/>
      <c r="S2145" s="28"/>
      <c r="T2145" s="28"/>
      <c r="U2145" s="29"/>
      <c r="V2145" s="32"/>
      <c r="W2145" s="33"/>
    </row>
    <row r="2146" spans="2:23" x14ac:dyDescent="0.25">
      <c r="B2146" s="25"/>
      <c r="C2146" s="80">
        <v>1871923201</v>
      </c>
      <c r="D2146" s="83" t="s">
        <v>5178</v>
      </c>
      <c r="E2146" s="82">
        <v>4</v>
      </c>
      <c r="F2146" s="28"/>
      <c r="G2146" s="28"/>
      <c r="H2146" s="28"/>
      <c r="I2146" s="28" t="s">
        <v>1716</v>
      </c>
      <c r="J2146" s="27" t="s">
        <v>69</v>
      </c>
      <c r="K2146" s="29">
        <v>8139293600</v>
      </c>
      <c r="L2146" s="30"/>
      <c r="M2146" s="28"/>
      <c r="N2146" s="28"/>
      <c r="O2146" s="29"/>
      <c r="P2146" s="31"/>
      <c r="Q2146" s="28"/>
      <c r="R2146" s="28"/>
      <c r="S2146" s="28"/>
      <c r="T2146" s="28"/>
      <c r="U2146" s="29"/>
      <c r="V2146" s="32"/>
      <c r="W2146" s="33"/>
    </row>
    <row r="2147" spans="2:23" x14ac:dyDescent="0.25">
      <c r="B2147" s="25"/>
      <c r="C2147" s="80">
        <v>1689087371</v>
      </c>
      <c r="D2147" s="83" t="s">
        <v>5179</v>
      </c>
      <c r="E2147" s="82">
        <v>2</v>
      </c>
      <c r="F2147" s="28"/>
      <c r="G2147" s="28"/>
      <c r="H2147" s="28"/>
      <c r="I2147" s="28" t="s">
        <v>1704</v>
      </c>
      <c r="J2147" s="27" t="s">
        <v>69</v>
      </c>
      <c r="K2147" s="29">
        <v>6088905000</v>
      </c>
      <c r="L2147" s="30"/>
      <c r="M2147" s="28"/>
      <c r="N2147" s="28"/>
      <c r="O2147" s="29"/>
      <c r="P2147" s="31"/>
      <c r="Q2147" s="28"/>
      <c r="R2147" s="28"/>
      <c r="S2147" s="28"/>
      <c r="T2147" s="28"/>
      <c r="U2147" s="29"/>
      <c r="V2147" s="32"/>
      <c r="W2147" s="33"/>
    </row>
    <row r="2148" spans="2:23" x14ac:dyDescent="0.25">
      <c r="B2148" s="25"/>
      <c r="C2148" s="80">
        <v>1205273174</v>
      </c>
      <c r="D2148" s="83" t="s">
        <v>5180</v>
      </c>
      <c r="E2148" s="82">
        <v>7</v>
      </c>
      <c r="F2148" s="28"/>
      <c r="G2148" s="28"/>
      <c r="H2148" s="28"/>
      <c r="I2148" s="28" t="s">
        <v>1737</v>
      </c>
      <c r="J2148" s="27" t="s">
        <v>69</v>
      </c>
      <c r="K2148" s="29">
        <v>4158467530</v>
      </c>
      <c r="L2148" s="30"/>
      <c r="M2148" s="28"/>
      <c r="N2148" s="28"/>
      <c r="O2148" s="29"/>
      <c r="P2148" s="31"/>
      <c r="Q2148" s="28"/>
      <c r="R2148" s="28"/>
      <c r="S2148" s="28"/>
      <c r="T2148" s="28"/>
      <c r="U2148" s="29"/>
      <c r="V2148" s="32"/>
      <c r="W2148" s="33"/>
    </row>
    <row r="2149" spans="2:23" x14ac:dyDescent="0.25">
      <c r="B2149" s="25"/>
      <c r="C2149" s="80">
        <v>1982076659</v>
      </c>
      <c r="D2149" s="83" t="s">
        <v>5181</v>
      </c>
      <c r="E2149" s="82">
        <v>6</v>
      </c>
      <c r="F2149" s="28"/>
      <c r="G2149" s="28"/>
      <c r="H2149" s="28"/>
      <c r="I2149" s="28" t="s">
        <v>1716</v>
      </c>
      <c r="J2149" s="27" t="s">
        <v>5182</v>
      </c>
      <c r="K2149" s="29">
        <v>9529935000</v>
      </c>
      <c r="L2149" s="30"/>
      <c r="M2149" s="28"/>
      <c r="N2149" s="28"/>
      <c r="O2149" s="29"/>
      <c r="P2149" s="31"/>
      <c r="Q2149" s="28"/>
      <c r="R2149" s="28"/>
      <c r="S2149" s="28"/>
      <c r="T2149" s="28"/>
      <c r="U2149" s="29"/>
      <c r="V2149" s="32"/>
      <c r="W2149" s="33"/>
    </row>
    <row r="2150" spans="2:23" x14ac:dyDescent="0.25">
      <c r="B2150" s="25"/>
      <c r="C2150" s="80">
        <v>1912382193</v>
      </c>
      <c r="D2150" s="83" t="s">
        <v>5183</v>
      </c>
      <c r="E2150" s="82">
        <v>10</v>
      </c>
      <c r="F2150" s="28"/>
      <c r="G2150" s="28"/>
      <c r="H2150" s="28"/>
      <c r="I2150" s="28" t="s">
        <v>1716</v>
      </c>
      <c r="J2150" s="27" t="s">
        <v>5184</v>
      </c>
      <c r="K2150" s="29">
        <v>6512548600</v>
      </c>
      <c r="L2150" s="30"/>
      <c r="M2150" s="28"/>
      <c r="N2150" s="28"/>
      <c r="O2150" s="29"/>
      <c r="P2150" s="31"/>
      <c r="Q2150" s="28"/>
      <c r="R2150" s="28"/>
      <c r="S2150" s="28"/>
      <c r="T2150" s="28"/>
      <c r="U2150" s="29"/>
      <c r="V2150" s="32"/>
      <c r="W2150" s="33"/>
    </row>
    <row r="2151" spans="2:23" x14ac:dyDescent="0.25">
      <c r="B2151" s="25"/>
      <c r="C2151" s="80">
        <v>1396130456</v>
      </c>
      <c r="D2151" s="83" t="s">
        <v>5185</v>
      </c>
      <c r="E2151" s="82">
        <v>4</v>
      </c>
      <c r="F2151" s="28"/>
      <c r="G2151" s="28"/>
      <c r="H2151" s="28"/>
      <c r="I2151" s="28" t="s">
        <v>1707</v>
      </c>
      <c r="J2151" s="27" t="s">
        <v>69</v>
      </c>
      <c r="K2151" s="29">
        <v>6516472100</v>
      </c>
      <c r="L2151" s="30"/>
      <c r="M2151" s="28"/>
      <c r="N2151" s="28"/>
      <c r="O2151" s="29"/>
      <c r="P2151" s="31"/>
      <c r="Q2151" s="28"/>
      <c r="R2151" s="28"/>
      <c r="S2151" s="28"/>
      <c r="T2151" s="28"/>
      <c r="U2151" s="29"/>
      <c r="V2151" s="32"/>
      <c r="W2151" s="33"/>
    </row>
    <row r="2152" spans="2:23" x14ac:dyDescent="0.25">
      <c r="B2152" s="25"/>
      <c r="C2152" s="80">
        <v>1972988871</v>
      </c>
      <c r="D2152" s="83" t="s">
        <v>5186</v>
      </c>
      <c r="E2152" s="82">
        <v>9</v>
      </c>
      <c r="F2152" s="28"/>
      <c r="G2152" s="28"/>
      <c r="H2152" s="28"/>
      <c r="I2152" s="28" t="s">
        <v>1769</v>
      </c>
      <c r="J2152" s="27" t="s">
        <v>5187</v>
      </c>
      <c r="K2152" s="29">
        <v>6126727422</v>
      </c>
      <c r="L2152" s="30"/>
      <c r="M2152" s="28"/>
      <c r="N2152" s="28"/>
      <c r="O2152" s="29"/>
      <c r="P2152" s="31"/>
      <c r="Q2152" s="28"/>
      <c r="R2152" s="28"/>
      <c r="S2152" s="28"/>
      <c r="T2152" s="28"/>
      <c r="U2152" s="29"/>
      <c r="V2152" s="32"/>
      <c r="W2152" s="33"/>
    </row>
    <row r="2153" spans="2:23" x14ac:dyDescent="0.25">
      <c r="B2153" s="25"/>
      <c r="C2153" s="80">
        <v>1982087839</v>
      </c>
      <c r="D2153" s="83" t="s">
        <v>5188</v>
      </c>
      <c r="E2153" s="82">
        <v>6</v>
      </c>
      <c r="F2153" s="28"/>
      <c r="G2153" s="28"/>
      <c r="H2153" s="28"/>
      <c r="I2153" s="28" t="s">
        <v>1716</v>
      </c>
      <c r="J2153" s="27" t="s">
        <v>5189</v>
      </c>
      <c r="K2153" s="29">
        <v>8003262250</v>
      </c>
      <c r="L2153" s="30"/>
      <c r="M2153" s="28"/>
      <c r="N2153" s="28"/>
      <c r="O2153" s="29"/>
      <c r="P2153" s="31"/>
      <c r="Q2153" s="28"/>
      <c r="R2153" s="28"/>
      <c r="S2153" s="28"/>
      <c r="T2153" s="28"/>
      <c r="U2153" s="29"/>
      <c r="V2153" s="32"/>
      <c r="W2153" s="33"/>
    </row>
    <row r="2154" spans="2:23" x14ac:dyDescent="0.25">
      <c r="B2154" s="25"/>
      <c r="C2154" s="80">
        <v>1467653279</v>
      </c>
      <c r="D2154" s="83" t="s">
        <v>5190</v>
      </c>
      <c r="E2154" s="82">
        <v>6</v>
      </c>
      <c r="F2154" s="28"/>
      <c r="G2154" s="28"/>
      <c r="H2154" s="28"/>
      <c r="I2154" s="28" t="s">
        <v>1737</v>
      </c>
      <c r="J2154" s="27" t="s">
        <v>5191</v>
      </c>
      <c r="K2154" s="29">
        <v>4146495534</v>
      </c>
      <c r="L2154" s="30"/>
      <c r="M2154" s="28"/>
      <c r="N2154" s="28"/>
      <c r="O2154" s="29"/>
      <c r="P2154" s="31"/>
      <c r="Q2154" s="28"/>
      <c r="R2154" s="28"/>
      <c r="S2154" s="28"/>
      <c r="T2154" s="28"/>
      <c r="U2154" s="29"/>
      <c r="V2154" s="32"/>
      <c r="W2154" s="33"/>
    </row>
    <row r="2155" spans="2:23" x14ac:dyDescent="0.25">
      <c r="B2155" s="25"/>
      <c r="C2155" s="80">
        <v>1538322151</v>
      </c>
      <c r="D2155" s="83" t="s">
        <v>5192</v>
      </c>
      <c r="E2155" s="82">
        <v>6</v>
      </c>
      <c r="F2155" s="28"/>
      <c r="G2155" s="28"/>
      <c r="H2155" s="28"/>
      <c r="I2155" s="28" t="s">
        <v>1769</v>
      </c>
      <c r="J2155" s="27" t="s">
        <v>5193</v>
      </c>
      <c r="K2155" s="29">
        <v>4148053666</v>
      </c>
      <c r="L2155" s="30"/>
      <c r="M2155" s="28"/>
      <c r="N2155" s="28"/>
      <c r="O2155" s="29"/>
      <c r="P2155" s="31"/>
      <c r="Q2155" s="28"/>
      <c r="R2155" s="28"/>
      <c r="S2155" s="28"/>
      <c r="T2155" s="28"/>
      <c r="U2155" s="29"/>
      <c r="V2155" s="32"/>
      <c r="W2155" s="33"/>
    </row>
    <row r="2156" spans="2:23" x14ac:dyDescent="0.25">
      <c r="B2156" s="25"/>
      <c r="C2156" s="80">
        <v>1114939113</v>
      </c>
      <c r="D2156" s="83" t="s">
        <v>5194</v>
      </c>
      <c r="E2156" s="82">
        <v>3</v>
      </c>
      <c r="F2156" s="28"/>
      <c r="G2156" s="28"/>
      <c r="H2156" s="28"/>
      <c r="I2156" s="28" t="s">
        <v>1737</v>
      </c>
      <c r="J2156" s="27" t="s">
        <v>5195</v>
      </c>
      <c r="K2156" s="29">
        <v>5072661586</v>
      </c>
      <c r="L2156" s="30"/>
      <c r="M2156" s="28"/>
      <c r="N2156" s="28"/>
      <c r="O2156" s="29"/>
      <c r="P2156" s="31"/>
      <c r="Q2156" s="28"/>
      <c r="R2156" s="28"/>
      <c r="S2156" s="28"/>
      <c r="T2156" s="28"/>
      <c r="U2156" s="29"/>
      <c r="V2156" s="32"/>
      <c r="W2156" s="33"/>
    </row>
    <row r="2157" spans="2:23" x14ac:dyDescent="0.25">
      <c r="B2157" s="25"/>
      <c r="C2157" s="80">
        <v>1780743682</v>
      </c>
      <c r="D2157" s="83" t="s">
        <v>5196</v>
      </c>
      <c r="E2157" s="82">
        <v>3</v>
      </c>
      <c r="F2157" s="28"/>
      <c r="G2157" s="28"/>
      <c r="H2157" s="28"/>
      <c r="I2157" s="28" t="s">
        <v>1704</v>
      </c>
      <c r="J2157" s="27" t="s">
        <v>5197</v>
      </c>
      <c r="K2157" s="29">
        <v>6087567292</v>
      </c>
      <c r="L2157" s="30"/>
      <c r="M2157" s="28"/>
      <c r="N2157" s="28"/>
      <c r="O2157" s="29"/>
      <c r="P2157" s="31"/>
      <c r="Q2157" s="28"/>
      <c r="R2157" s="28"/>
      <c r="S2157" s="28"/>
      <c r="T2157" s="28"/>
      <c r="U2157" s="29"/>
      <c r="V2157" s="32"/>
      <c r="W2157" s="33"/>
    </row>
    <row r="2158" spans="2:23" x14ac:dyDescent="0.25">
      <c r="B2158" s="25"/>
      <c r="C2158" s="80">
        <v>1891775508</v>
      </c>
      <c r="D2158" s="83" t="s">
        <v>5198</v>
      </c>
      <c r="E2158" s="82">
        <v>4</v>
      </c>
      <c r="F2158" s="28"/>
      <c r="G2158" s="28"/>
      <c r="H2158" s="28"/>
      <c r="I2158" s="28" t="s">
        <v>1737</v>
      </c>
      <c r="J2158" s="27" t="s">
        <v>5199</v>
      </c>
      <c r="K2158" s="29">
        <v>5072842511</v>
      </c>
      <c r="L2158" s="30"/>
      <c r="M2158" s="28"/>
      <c r="N2158" s="28"/>
      <c r="O2158" s="29"/>
      <c r="P2158" s="31"/>
      <c r="Q2158" s="28"/>
      <c r="R2158" s="28"/>
      <c r="S2158" s="28"/>
      <c r="T2158" s="28"/>
      <c r="U2158" s="29"/>
      <c r="V2158" s="32"/>
      <c r="W2158" s="33"/>
    </row>
    <row r="2159" spans="2:23" x14ac:dyDescent="0.25">
      <c r="B2159" s="25"/>
      <c r="C2159" s="80">
        <v>1487761706</v>
      </c>
      <c r="D2159" s="83" t="s">
        <v>5200</v>
      </c>
      <c r="E2159" s="82">
        <v>3</v>
      </c>
      <c r="F2159" s="28"/>
      <c r="G2159" s="28"/>
      <c r="H2159" s="28"/>
      <c r="I2159" s="28" t="s">
        <v>1704</v>
      </c>
      <c r="J2159" s="27" t="s">
        <v>5201</v>
      </c>
      <c r="K2159" s="29">
        <v>4149086601</v>
      </c>
      <c r="L2159" s="30"/>
      <c r="M2159" s="28"/>
      <c r="N2159" s="28"/>
      <c r="O2159" s="29"/>
      <c r="P2159" s="31"/>
      <c r="Q2159" s="28"/>
      <c r="R2159" s="28"/>
      <c r="S2159" s="28"/>
      <c r="T2159" s="28"/>
      <c r="U2159" s="29"/>
      <c r="V2159" s="32"/>
      <c r="W2159" s="33"/>
    </row>
    <row r="2160" spans="2:23" x14ac:dyDescent="0.25">
      <c r="B2160" s="25"/>
      <c r="C2160" s="80">
        <v>1841630506</v>
      </c>
      <c r="D2160" s="83" t="s">
        <v>5202</v>
      </c>
      <c r="E2160" s="82">
        <v>5</v>
      </c>
      <c r="F2160" s="28"/>
      <c r="G2160" s="28"/>
      <c r="H2160" s="28"/>
      <c r="I2160" s="28" t="s">
        <v>1704</v>
      </c>
      <c r="J2160" s="27" t="s">
        <v>69</v>
      </c>
      <c r="K2160" s="29">
        <v>3193848955</v>
      </c>
      <c r="L2160" s="30"/>
      <c r="M2160" s="28"/>
      <c r="N2160" s="28"/>
      <c r="O2160" s="29"/>
      <c r="P2160" s="31"/>
      <c r="Q2160" s="28"/>
      <c r="R2160" s="28"/>
      <c r="S2160" s="28"/>
      <c r="T2160" s="28"/>
      <c r="U2160" s="29"/>
      <c r="V2160" s="32"/>
      <c r="W2160" s="33"/>
    </row>
    <row r="2161" spans="2:23" x14ac:dyDescent="0.25">
      <c r="B2161" s="25"/>
      <c r="C2161" s="80">
        <v>1013312867</v>
      </c>
      <c r="D2161" s="83" t="s">
        <v>5203</v>
      </c>
      <c r="E2161" s="82">
        <v>7</v>
      </c>
      <c r="F2161" s="28"/>
      <c r="G2161" s="28"/>
      <c r="H2161" s="28"/>
      <c r="I2161" s="28" t="s">
        <v>1769</v>
      </c>
      <c r="J2161" s="27" t="s">
        <v>5204</v>
      </c>
      <c r="K2161" s="29">
        <v>4146462550</v>
      </c>
      <c r="L2161" s="30"/>
      <c r="M2161" s="28"/>
      <c r="N2161" s="28"/>
      <c r="O2161" s="29"/>
      <c r="P2161" s="31"/>
      <c r="Q2161" s="28"/>
      <c r="R2161" s="28"/>
      <c r="S2161" s="28"/>
      <c r="T2161" s="28"/>
      <c r="U2161" s="29"/>
      <c r="V2161" s="32"/>
      <c r="W2161" s="33"/>
    </row>
    <row r="2162" spans="2:23" x14ac:dyDescent="0.25">
      <c r="B2162" s="25"/>
      <c r="C2162" s="80">
        <v>1699885764</v>
      </c>
      <c r="D2162" s="83" t="s">
        <v>5205</v>
      </c>
      <c r="E2162" s="82">
        <v>4</v>
      </c>
      <c r="F2162" s="28"/>
      <c r="G2162" s="28"/>
      <c r="H2162" s="28"/>
      <c r="I2162" s="28" t="s">
        <v>1716</v>
      </c>
      <c r="J2162" s="27" t="s">
        <v>5206</v>
      </c>
      <c r="K2162" s="29">
        <v>7152217822</v>
      </c>
      <c r="L2162" s="30"/>
      <c r="M2162" s="28"/>
      <c r="N2162" s="28"/>
      <c r="O2162" s="29"/>
      <c r="P2162" s="31"/>
      <c r="Q2162" s="28"/>
      <c r="R2162" s="28"/>
      <c r="S2162" s="28"/>
      <c r="T2162" s="28"/>
      <c r="U2162" s="29"/>
      <c r="V2162" s="32"/>
      <c r="W2162" s="33"/>
    </row>
    <row r="2163" spans="2:23" x14ac:dyDescent="0.25">
      <c r="B2163" s="25"/>
      <c r="C2163" s="80">
        <v>1467730580</v>
      </c>
      <c r="D2163" s="83" t="s">
        <v>5207</v>
      </c>
      <c r="E2163" s="82">
        <v>5</v>
      </c>
      <c r="F2163" s="28"/>
      <c r="G2163" s="28"/>
      <c r="H2163" s="28"/>
      <c r="I2163" s="28" t="s">
        <v>1716</v>
      </c>
      <c r="J2163" s="27" t="s">
        <v>5208</v>
      </c>
      <c r="K2163" s="29">
        <v>4148053310</v>
      </c>
      <c r="L2163" s="30"/>
      <c r="M2163" s="28"/>
      <c r="N2163" s="28"/>
      <c r="O2163" s="29"/>
      <c r="P2163" s="31"/>
      <c r="Q2163" s="28"/>
      <c r="R2163" s="28"/>
      <c r="S2163" s="28"/>
      <c r="T2163" s="28"/>
      <c r="U2163" s="29"/>
      <c r="V2163" s="32"/>
      <c r="W2163" s="33"/>
    </row>
    <row r="2164" spans="2:23" x14ac:dyDescent="0.25">
      <c r="B2164" s="25"/>
      <c r="C2164" s="80">
        <v>1366419046</v>
      </c>
      <c r="D2164" s="83" t="s">
        <v>5209</v>
      </c>
      <c r="E2164" s="82">
        <v>1</v>
      </c>
      <c r="F2164" s="28"/>
      <c r="G2164" s="28"/>
      <c r="H2164" s="28"/>
      <c r="I2164" s="28" t="s">
        <v>1704</v>
      </c>
      <c r="J2164" s="27" t="s">
        <v>5210</v>
      </c>
      <c r="K2164" s="29">
        <v>4149086615</v>
      </c>
      <c r="L2164" s="30"/>
      <c r="M2164" s="28"/>
      <c r="N2164" s="28"/>
      <c r="O2164" s="29"/>
      <c r="P2164" s="31"/>
      <c r="Q2164" s="28"/>
      <c r="R2164" s="28"/>
      <c r="S2164" s="28"/>
      <c r="T2164" s="28"/>
      <c r="U2164" s="29"/>
      <c r="V2164" s="32"/>
      <c r="W2164" s="33"/>
    </row>
    <row r="2165" spans="2:23" x14ac:dyDescent="0.25">
      <c r="B2165" s="25"/>
      <c r="C2165" s="80">
        <v>1699977926</v>
      </c>
      <c r="D2165" s="83" t="s">
        <v>5211</v>
      </c>
      <c r="E2165" s="82">
        <v>4</v>
      </c>
      <c r="F2165" s="28"/>
      <c r="G2165" s="28"/>
      <c r="H2165" s="28"/>
      <c r="I2165" s="28" t="s">
        <v>1704</v>
      </c>
      <c r="J2165" s="27" t="s">
        <v>5212</v>
      </c>
      <c r="K2165" s="29">
        <v>6512418000</v>
      </c>
      <c r="L2165" s="30"/>
      <c r="M2165" s="28"/>
      <c r="N2165" s="28"/>
      <c r="O2165" s="29"/>
      <c r="P2165" s="31"/>
      <c r="Q2165" s="28"/>
      <c r="R2165" s="28"/>
      <c r="S2165" s="28"/>
      <c r="T2165" s="28"/>
      <c r="U2165" s="29"/>
      <c r="V2165" s="32"/>
      <c r="W2165" s="33"/>
    </row>
    <row r="2166" spans="2:23" x14ac:dyDescent="0.25">
      <c r="B2166" s="25"/>
      <c r="C2166" s="80">
        <v>1700116712</v>
      </c>
      <c r="D2166" s="83" t="s">
        <v>5213</v>
      </c>
      <c r="E2166" s="82">
        <v>2</v>
      </c>
      <c r="F2166" s="28"/>
      <c r="G2166" s="28"/>
      <c r="H2166" s="28"/>
      <c r="I2166" s="28" t="s">
        <v>1737</v>
      </c>
      <c r="J2166" s="27" t="s">
        <v>5214</v>
      </c>
      <c r="K2166" s="29">
        <v>5072842512</v>
      </c>
      <c r="L2166" s="30"/>
      <c r="M2166" s="28"/>
      <c r="N2166" s="28"/>
      <c r="O2166" s="29"/>
      <c r="P2166" s="31"/>
      <c r="Q2166" s="28"/>
      <c r="R2166" s="28"/>
      <c r="S2166" s="28"/>
      <c r="T2166" s="28"/>
      <c r="U2166" s="29"/>
      <c r="V2166" s="32"/>
      <c r="W2166" s="33"/>
    </row>
    <row r="2167" spans="2:23" x14ac:dyDescent="0.25">
      <c r="B2167" s="25"/>
      <c r="C2167" s="80">
        <v>1477981777</v>
      </c>
      <c r="D2167" s="83" t="s">
        <v>5215</v>
      </c>
      <c r="E2167" s="82">
        <v>7</v>
      </c>
      <c r="F2167" s="28"/>
      <c r="G2167" s="28"/>
      <c r="H2167" s="28"/>
      <c r="I2167" s="28" t="s">
        <v>1769</v>
      </c>
      <c r="J2167" s="27" t="s">
        <v>5216</v>
      </c>
      <c r="K2167" s="29">
        <v>6128711145</v>
      </c>
      <c r="L2167" s="30"/>
      <c r="M2167" s="28"/>
      <c r="N2167" s="28"/>
      <c r="O2167" s="29"/>
      <c r="P2167" s="31"/>
      <c r="Q2167" s="28"/>
      <c r="R2167" s="28"/>
      <c r="S2167" s="28"/>
      <c r="T2167" s="28"/>
      <c r="U2167" s="29"/>
      <c r="V2167" s="32"/>
      <c r="W2167" s="33"/>
    </row>
    <row r="2168" spans="2:23" x14ac:dyDescent="0.25">
      <c r="B2168" s="25"/>
      <c r="C2168" s="80">
        <v>1245664630</v>
      </c>
      <c r="D2168" s="83" t="s">
        <v>5217</v>
      </c>
      <c r="E2168" s="82">
        <v>6</v>
      </c>
      <c r="F2168" s="28"/>
      <c r="G2168" s="28"/>
      <c r="H2168" s="28"/>
      <c r="I2168" s="28" t="s">
        <v>1716</v>
      </c>
      <c r="J2168" s="27" t="s">
        <v>5218</v>
      </c>
      <c r="K2168" s="29">
        <v>9529933240</v>
      </c>
      <c r="L2168" s="30"/>
      <c r="M2168" s="28"/>
      <c r="N2168" s="28"/>
      <c r="O2168" s="29"/>
      <c r="P2168" s="31"/>
      <c r="Q2168" s="28"/>
      <c r="R2168" s="28"/>
      <c r="S2168" s="28"/>
      <c r="T2168" s="28"/>
      <c r="U2168" s="29"/>
      <c r="V2168" s="32"/>
      <c r="W2168" s="33"/>
    </row>
    <row r="2169" spans="2:23" x14ac:dyDescent="0.25">
      <c r="B2169" s="25"/>
      <c r="C2169" s="80">
        <v>1396141156</v>
      </c>
      <c r="D2169" s="83" t="s">
        <v>5219</v>
      </c>
      <c r="E2169" s="82">
        <v>3</v>
      </c>
      <c r="F2169" s="28"/>
      <c r="G2169" s="28"/>
      <c r="H2169" s="28"/>
      <c r="I2169" s="28" t="s">
        <v>1769</v>
      </c>
      <c r="J2169" s="27" t="s">
        <v>5220</v>
      </c>
      <c r="K2169" s="29">
        <v>4143193000</v>
      </c>
      <c r="L2169" s="30"/>
      <c r="M2169" s="28"/>
      <c r="N2169" s="28"/>
      <c r="O2169" s="29"/>
      <c r="P2169" s="31"/>
      <c r="Q2169" s="28"/>
      <c r="R2169" s="28"/>
      <c r="S2169" s="28"/>
      <c r="T2169" s="28"/>
      <c r="U2169" s="29"/>
      <c r="V2169" s="32"/>
      <c r="W2169" s="33"/>
    </row>
    <row r="2170" spans="2:23" x14ac:dyDescent="0.25">
      <c r="B2170" s="25"/>
      <c r="C2170" s="80">
        <v>1356606206</v>
      </c>
      <c r="D2170" s="83" t="s">
        <v>5221</v>
      </c>
      <c r="E2170" s="82">
        <v>2</v>
      </c>
      <c r="F2170" s="28"/>
      <c r="G2170" s="28"/>
      <c r="H2170" s="28"/>
      <c r="I2170" s="28" t="s">
        <v>1737</v>
      </c>
      <c r="J2170" s="27" t="s">
        <v>69</v>
      </c>
      <c r="K2170" s="29">
        <v>6088905000</v>
      </c>
      <c r="L2170" s="30"/>
      <c r="M2170" s="28"/>
      <c r="N2170" s="28"/>
      <c r="O2170" s="29"/>
      <c r="P2170" s="31"/>
      <c r="Q2170" s="28"/>
      <c r="R2170" s="28"/>
      <c r="S2170" s="28"/>
      <c r="T2170" s="28"/>
      <c r="U2170" s="29"/>
      <c r="V2170" s="32"/>
      <c r="W2170" s="33"/>
    </row>
    <row r="2171" spans="2:23" x14ac:dyDescent="0.25">
      <c r="B2171" s="25"/>
      <c r="C2171" s="80">
        <v>1356516777</v>
      </c>
      <c r="D2171" s="83" t="s">
        <v>5222</v>
      </c>
      <c r="E2171" s="82">
        <v>8</v>
      </c>
      <c r="F2171" s="28"/>
      <c r="G2171" s="28"/>
      <c r="H2171" s="28"/>
      <c r="I2171" s="28" t="s">
        <v>1704</v>
      </c>
      <c r="J2171" s="27" t="s">
        <v>5223</v>
      </c>
      <c r="K2171" s="29">
        <v>6128711145</v>
      </c>
      <c r="L2171" s="30"/>
      <c r="M2171" s="28"/>
      <c r="N2171" s="28"/>
      <c r="O2171" s="29"/>
      <c r="P2171" s="31"/>
      <c r="Q2171" s="28"/>
      <c r="R2171" s="28"/>
      <c r="S2171" s="28"/>
      <c r="T2171" s="28"/>
      <c r="U2171" s="29"/>
      <c r="V2171" s="32"/>
      <c r="W2171" s="33"/>
    </row>
    <row r="2172" spans="2:23" x14ac:dyDescent="0.25">
      <c r="B2172" s="25"/>
      <c r="C2172" s="80">
        <v>1740493352</v>
      </c>
      <c r="D2172" s="83" t="s">
        <v>5224</v>
      </c>
      <c r="E2172" s="82">
        <v>5</v>
      </c>
      <c r="F2172" s="28"/>
      <c r="G2172" s="28"/>
      <c r="H2172" s="28"/>
      <c r="I2172" s="28" t="s">
        <v>1704</v>
      </c>
      <c r="J2172" s="27" t="s">
        <v>5225</v>
      </c>
      <c r="K2172" s="29">
        <v>6082636400</v>
      </c>
      <c r="L2172" s="30"/>
      <c r="M2172" s="28"/>
      <c r="N2172" s="28"/>
      <c r="O2172" s="29"/>
      <c r="P2172" s="31"/>
      <c r="Q2172" s="28"/>
      <c r="R2172" s="28"/>
      <c r="S2172" s="28"/>
      <c r="T2172" s="28"/>
      <c r="U2172" s="29"/>
      <c r="V2172" s="32"/>
      <c r="W2172" s="33"/>
    </row>
    <row r="2173" spans="2:23" x14ac:dyDescent="0.25">
      <c r="B2173" s="25"/>
      <c r="C2173" s="80">
        <v>1760443121</v>
      </c>
      <c r="D2173" s="83" t="s">
        <v>5226</v>
      </c>
      <c r="E2173" s="82">
        <v>3</v>
      </c>
      <c r="F2173" s="28"/>
      <c r="G2173" s="28"/>
      <c r="H2173" s="28"/>
      <c r="I2173" s="28" t="s">
        <v>1734</v>
      </c>
      <c r="J2173" s="27" t="s">
        <v>5227</v>
      </c>
      <c r="K2173" s="29">
        <v>6504987089</v>
      </c>
      <c r="L2173" s="30"/>
      <c r="M2173" s="28"/>
      <c r="N2173" s="28"/>
      <c r="O2173" s="29"/>
      <c r="P2173" s="31"/>
      <c r="Q2173" s="28"/>
      <c r="R2173" s="28"/>
      <c r="S2173" s="28"/>
      <c r="T2173" s="28"/>
      <c r="U2173" s="29"/>
      <c r="V2173" s="32"/>
      <c r="W2173" s="33"/>
    </row>
    <row r="2174" spans="2:23" x14ac:dyDescent="0.25">
      <c r="B2174" s="25"/>
      <c r="C2174" s="80">
        <v>1972780013</v>
      </c>
      <c r="D2174" s="83" t="s">
        <v>5228</v>
      </c>
      <c r="E2174" s="82">
        <v>3</v>
      </c>
      <c r="F2174" s="28"/>
      <c r="G2174" s="28"/>
      <c r="H2174" s="28"/>
      <c r="I2174" s="28" t="s">
        <v>1737</v>
      </c>
      <c r="J2174" s="27" t="s">
        <v>5229</v>
      </c>
      <c r="K2174" s="29">
        <v>9202624560</v>
      </c>
      <c r="L2174" s="30"/>
      <c r="M2174" s="28"/>
      <c r="N2174" s="28"/>
      <c r="O2174" s="29"/>
      <c r="P2174" s="31"/>
      <c r="Q2174" s="28"/>
      <c r="R2174" s="28"/>
      <c r="S2174" s="28"/>
      <c r="T2174" s="28"/>
      <c r="U2174" s="29"/>
      <c r="V2174" s="32"/>
      <c r="W2174" s="33"/>
    </row>
    <row r="2175" spans="2:23" x14ac:dyDescent="0.25">
      <c r="B2175" s="25"/>
      <c r="C2175" s="80">
        <v>1053370353</v>
      </c>
      <c r="D2175" s="83" t="s">
        <v>5230</v>
      </c>
      <c r="E2175" s="82">
        <v>-99</v>
      </c>
      <c r="F2175" s="28"/>
      <c r="G2175" s="28"/>
      <c r="H2175" s="28"/>
      <c r="I2175" s="28" t="s">
        <v>1704</v>
      </c>
      <c r="J2175" s="27" t="s">
        <v>5231</v>
      </c>
      <c r="K2175" s="29">
        <v>8155254500</v>
      </c>
      <c r="L2175" s="30"/>
      <c r="M2175" s="28"/>
      <c r="N2175" s="28"/>
      <c r="O2175" s="29"/>
      <c r="P2175" s="31"/>
      <c r="Q2175" s="28"/>
      <c r="R2175" s="28"/>
      <c r="S2175" s="28"/>
      <c r="T2175" s="28"/>
      <c r="U2175" s="29"/>
      <c r="V2175" s="32"/>
      <c r="W2175" s="33"/>
    </row>
    <row r="2176" spans="2:23" x14ac:dyDescent="0.25">
      <c r="B2176" s="25"/>
      <c r="C2176" s="80">
        <v>1346291747</v>
      </c>
      <c r="D2176" s="83" t="s">
        <v>5232</v>
      </c>
      <c r="E2176" s="82">
        <v>5</v>
      </c>
      <c r="F2176" s="28"/>
      <c r="G2176" s="28"/>
      <c r="H2176" s="28"/>
      <c r="I2176" s="28" t="s">
        <v>1769</v>
      </c>
      <c r="J2176" s="27" t="s">
        <v>5233</v>
      </c>
      <c r="K2176" s="29">
        <v>4148053666</v>
      </c>
      <c r="L2176" s="30"/>
      <c r="M2176" s="28"/>
      <c r="N2176" s="28"/>
      <c r="O2176" s="29"/>
      <c r="P2176" s="31"/>
      <c r="Q2176" s="28"/>
      <c r="R2176" s="28"/>
      <c r="S2176" s="28"/>
      <c r="T2176" s="28"/>
      <c r="U2176" s="29"/>
      <c r="V2176" s="32"/>
      <c r="W2176" s="33"/>
    </row>
    <row r="2177" spans="2:23" x14ac:dyDescent="0.25">
      <c r="B2177" s="25"/>
      <c r="C2177" s="80">
        <v>1164628574</v>
      </c>
      <c r="D2177" s="83" t="s">
        <v>5234</v>
      </c>
      <c r="E2177" s="82">
        <v>0</v>
      </c>
      <c r="F2177" s="28"/>
      <c r="G2177" s="28"/>
      <c r="H2177" s="28"/>
      <c r="I2177" s="28" t="s">
        <v>1734</v>
      </c>
      <c r="J2177" s="27" t="s">
        <v>5235</v>
      </c>
      <c r="K2177" s="29">
        <v>6082528000</v>
      </c>
      <c r="L2177" s="30"/>
      <c r="M2177" s="28"/>
      <c r="N2177" s="28"/>
      <c r="O2177" s="29"/>
      <c r="P2177" s="31"/>
      <c r="Q2177" s="28"/>
      <c r="R2177" s="28"/>
      <c r="S2177" s="28"/>
      <c r="T2177" s="28"/>
      <c r="U2177" s="29"/>
      <c r="V2177" s="32"/>
      <c r="W2177" s="33"/>
    </row>
    <row r="2178" spans="2:23" x14ac:dyDescent="0.25">
      <c r="B2178" s="25"/>
      <c r="C2178" s="80">
        <v>1669433454</v>
      </c>
      <c r="D2178" s="83" t="s">
        <v>5236</v>
      </c>
      <c r="E2178" s="82">
        <v>4</v>
      </c>
      <c r="F2178" s="28"/>
      <c r="G2178" s="28"/>
      <c r="H2178" s="28"/>
      <c r="I2178" s="28" t="s">
        <v>1704</v>
      </c>
      <c r="J2178" s="27" t="s">
        <v>5237</v>
      </c>
      <c r="K2178" s="29">
        <v>6082636400</v>
      </c>
      <c r="L2178" s="30"/>
      <c r="M2178" s="28"/>
      <c r="N2178" s="28"/>
      <c r="O2178" s="29"/>
      <c r="P2178" s="31"/>
      <c r="Q2178" s="28"/>
      <c r="R2178" s="28"/>
      <c r="S2178" s="28"/>
      <c r="T2178" s="28"/>
      <c r="U2178" s="29"/>
      <c r="V2178" s="32"/>
      <c r="W2178" s="33"/>
    </row>
    <row r="2179" spans="2:23" x14ac:dyDescent="0.25">
      <c r="B2179" s="25"/>
      <c r="C2179" s="80">
        <v>1568484608</v>
      </c>
      <c r="D2179" s="83" t="s">
        <v>5238</v>
      </c>
      <c r="E2179" s="82">
        <v>5</v>
      </c>
      <c r="F2179" s="28"/>
      <c r="G2179" s="28"/>
      <c r="H2179" s="28"/>
      <c r="I2179" s="28" t="s">
        <v>1704</v>
      </c>
      <c r="J2179" s="27" t="s">
        <v>69</v>
      </c>
      <c r="K2179" s="29">
        <v>9529935000</v>
      </c>
      <c r="L2179" s="30"/>
      <c r="M2179" s="28"/>
      <c r="N2179" s="28"/>
      <c r="O2179" s="29"/>
      <c r="P2179" s="31"/>
      <c r="Q2179" s="28"/>
      <c r="R2179" s="28"/>
      <c r="S2179" s="28"/>
      <c r="T2179" s="28"/>
      <c r="U2179" s="29"/>
      <c r="V2179" s="32"/>
      <c r="W2179" s="33"/>
    </row>
    <row r="2180" spans="2:23" x14ac:dyDescent="0.25">
      <c r="B2180" s="25"/>
      <c r="C2180" s="80">
        <v>1861461626</v>
      </c>
      <c r="D2180" s="83" t="s">
        <v>5239</v>
      </c>
      <c r="E2180" s="82">
        <v>6</v>
      </c>
      <c r="F2180" s="28"/>
      <c r="G2180" s="28"/>
      <c r="H2180" s="28"/>
      <c r="I2180" s="28" t="s">
        <v>1737</v>
      </c>
      <c r="J2180" s="27" t="s">
        <v>5240</v>
      </c>
      <c r="K2180" s="29">
        <v>4146495534</v>
      </c>
      <c r="L2180" s="30"/>
      <c r="M2180" s="28"/>
      <c r="N2180" s="28"/>
      <c r="O2180" s="29"/>
      <c r="P2180" s="31"/>
      <c r="Q2180" s="28"/>
      <c r="R2180" s="28"/>
      <c r="S2180" s="28"/>
      <c r="T2180" s="28"/>
      <c r="U2180" s="29"/>
      <c r="V2180" s="32"/>
      <c r="W2180" s="33"/>
    </row>
    <row r="2181" spans="2:23" x14ac:dyDescent="0.25">
      <c r="B2181" s="25"/>
      <c r="C2181" s="80">
        <v>1134389646</v>
      </c>
      <c r="D2181" s="83" t="s">
        <v>5241</v>
      </c>
      <c r="E2181" s="82">
        <v>8</v>
      </c>
      <c r="F2181" s="28"/>
      <c r="G2181" s="28"/>
      <c r="H2181" s="28"/>
      <c r="I2181" s="28" t="s">
        <v>1769</v>
      </c>
      <c r="J2181" s="27" t="s">
        <v>5242</v>
      </c>
      <c r="K2181" s="29">
        <v>6128735444</v>
      </c>
      <c r="L2181" s="30"/>
      <c r="M2181" s="28"/>
      <c r="N2181" s="28"/>
      <c r="O2181" s="29"/>
      <c r="P2181" s="31"/>
      <c r="Q2181" s="28"/>
      <c r="R2181" s="28"/>
      <c r="S2181" s="28"/>
      <c r="T2181" s="28"/>
      <c r="U2181" s="29"/>
      <c r="V2181" s="32"/>
      <c r="W2181" s="33"/>
    </row>
    <row r="2182" spans="2:23" x14ac:dyDescent="0.25">
      <c r="B2182" s="25"/>
      <c r="C2182" s="80">
        <v>1659565943</v>
      </c>
      <c r="D2182" s="83" t="s">
        <v>5243</v>
      </c>
      <c r="E2182" s="82">
        <v>3</v>
      </c>
      <c r="F2182" s="28"/>
      <c r="G2182" s="28"/>
      <c r="H2182" s="28"/>
      <c r="I2182" s="28" t="s">
        <v>1737</v>
      </c>
      <c r="J2182" s="27" t="s">
        <v>5244</v>
      </c>
      <c r="K2182" s="29">
        <v>9135886183</v>
      </c>
      <c r="L2182" s="30"/>
      <c r="M2182" s="28"/>
      <c r="N2182" s="28"/>
      <c r="O2182" s="29"/>
      <c r="P2182" s="31"/>
      <c r="Q2182" s="28"/>
      <c r="R2182" s="28"/>
      <c r="S2182" s="28"/>
      <c r="T2182" s="28"/>
      <c r="U2182" s="29"/>
      <c r="V2182" s="32"/>
      <c r="W2182" s="33"/>
    </row>
    <row r="2183" spans="2:23" x14ac:dyDescent="0.25">
      <c r="B2183" s="25"/>
      <c r="C2183" s="80">
        <v>1144412503</v>
      </c>
      <c r="D2183" s="83" t="s">
        <v>5245</v>
      </c>
      <c r="E2183" s="82">
        <v>6</v>
      </c>
      <c r="F2183" s="28"/>
      <c r="G2183" s="28"/>
      <c r="H2183" s="28"/>
      <c r="I2183" s="28" t="s">
        <v>1704</v>
      </c>
      <c r="J2183" s="27" t="s">
        <v>5246</v>
      </c>
      <c r="K2183" s="29">
        <v>6128711145</v>
      </c>
      <c r="L2183" s="30"/>
      <c r="M2183" s="28"/>
      <c r="N2183" s="28"/>
      <c r="O2183" s="29"/>
      <c r="P2183" s="31"/>
      <c r="Q2183" s="28"/>
      <c r="R2183" s="28"/>
      <c r="S2183" s="28"/>
      <c r="T2183" s="28"/>
      <c r="U2183" s="29"/>
      <c r="V2183" s="32"/>
      <c r="W2183" s="33"/>
    </row>
    <row r="2184" spans="2:23" x14ac:dyDescent="0.25">
      <c r="B2184" s="25"/>
      <c r="C2184" s="80">
        <v>1790821882</v>
      </c>
      <c r="D2184" s="83" t="s">
        <v>5247</v>
      </c>
      <c r="E2184" s="82">
        <v>2</v>
      </c>
      <c r="F2184" s="28"/>
      <c r="G2184" s="28"/>
      <c r="H2184" s="28"/>
      <c r="I2184" s="28" t="s">
        <v>1716</v>
      </c>
      <c r="J2184" s="27" t="s">
        <v>5248</v>
      </c>
      <c r="K2184" s="29">
        <v>6305276450</v>
      </c>
      <c r="L2184" s="30"/>
      <c r="M2184" s="28"/>
      <c r="N2184" s="28"/>
      <c r="O2184" s="29"/>
      <c r="P2184" s="31"/>
      <c r="Q2184" s="28"/>
      <c r="R2184" s="28"/>
      <c r="S2184" s="28"/>
      <c r="T2184" s="28"/>
      <c r="U2184" s="29"/>
      <c r="V2184" s="32"/>
      <c r="W2184" s="33"/>
    </row>
    <row r="2185" spans="2:23" x14ac:dyDescent="0.25">
      <c r="B2185" s="25"/>
      <c r="C2185" s="80">
        <v>1518943513</v>
      </c>
      <c r="D2185" s="83" t="s">
        <v>5249</v>
      </c>
      <c r="E2185" s="82">
        <v>1</v>
      </c>
      <c r="F2185" s="28"/>
      <c r="G2185" s="28"/>
      <c r="H2185" s="28"/>
      <c r="I2185" s="28" t="s">
        <v>1704</v>
      </c>
      <c r="J2185" s="27" t="s">
        <v>5250</v>
      </c>
      <c r="K2185" s="29">
        <v>7086360006</v>
      </c>
      <c r="L2185" s="30"/>
      <c r="M2185" s="28"/>
      <c r="N2185" s="28"/>
      <c r="O2185" s="29"/>
      <c r="P2185" s="31"/>
      <c r="Q2185" s="28"/>
      <c r="R2185" s="28"/>
      <c r="S2185" s="28"/>
      <c r="T2185" s="28"/>
      <c r="U2185" s="29"/>
      <c r="V2185" s="32"/>
      <c r="W2185" s="33"/>
    </row>
    <row r="2186" spans="2:23" x14ac:dyDescent="0.25">
      <c r="B2186" s="25"/>
      <c r="C2186" s="80">
        <v>1497932461</v>
      </c>
      <c r="D2186" s="83" t="s">
        <v>5251</v>
      </c>
      <c r="E2186" s="82">
        <v>3</v>
      </c>
      <c r="F2186" s="28"/>
      <c r="G2186" s="28"/>
      <c r="H2186" s="28"/>
      <c r="I2186" s="28" t="s">
        <v>1704</v>
      </c>
      <c r="J2186" s="27" t="s">
        <v>5252</v>
      </c>
      <c r="K2186" s="29">
        <v>6308598700</v>
      </c>
      <c r="L2186" s="30"/>
      <c r="M2186" s="28"/>
      <c r="N2186" s="28"/>
      <c r="O2186" s="29"/>
      <c r="P2186" s="31"/>
      <c r="Q2186" s="28"/>
      <c r="R2186" s="28"/>
      <c r="S2186" s="28"/>
      <c r="T2186" s="28"/>
      <c r="U2186" s="29"/>
      <c r="V2186" s="32"/>
      <c r="W2186" s="33"/>
    </row>
    <row r="2187" spans="2:23" x14ac:dyDescent="0.25">
      <c r="B2187" s="25"/>
      <c r="C2187" s="80">
        <v>1073534681</v>
      </c>
      <c r="D2187" s="83" t="s">
        <v>5253</v>
      </c>
      <c r="E2187" s="82">
        <v>8</v>
      </c>
      <c r="F2187" s="28"/>
      <c r="G2187" s="28"/>
      <c r="H2187" s="28"/>
      <c r="I2187" s="28" t="s">
        <v>1704</v>
      </c>
      <c r="J2187" s="27" t="s">
        <v>5254</v>
      </c>
      <c r="K2187" s="29">
        <v>8476967571</v>
      </c>
      <c r="L2187" s="30"/>
      <c r="M2187" s="28"/>
      <c r="N2187" s="28"/>
      <c r="O2187" s="29"/>
      <c r="P2187" s="31"/>
      <c r="Q2187" s="28"/>
      <c r="R2187" s="28"/>
      <c r="S2187" s="28"/>
      <c r="T2187" s="28"/>
      <c r="U2187" s="29"/>
      <c r="V2187" s="32"/>
      <c r="W2187" s="33"/>
    </row>
    <row r="2188" spans="2:23" x14ac:dyDescent="0.25">
      <c r="B2188" s="25"/>
      <c r="C2188" s="80">
        <v>1134141039</v>
      </c>
      <c r="D2188" s="83" t="s">
        <v>5255</v>
      </c>
      <c r="E2188" s="82">
        <v>7</v>
      </c>
      <c r="F2188" s="28"/>
      <c r="G2188" s="28"/>
      <c r="H2188" s="28"/>
      <c r="I2188" s="28" t="s">
        <v>1737</v>
      </c>
      <c r="J2188" s="27" t="s">
        <v>5256</v>
      </c>
      <c r="K2188" s="29">
        <v>3129428910</v>
      </c>
      <c r="L2188" s="30"/>
      <c r="M2188" s="28"/>
      <c r="N2188" s="28"/>
      <c r="O2188" s="29"/>
      <c r="P2188" s="31"/>
      <c r="Q2188" s="28"/>
      <c r="R2188" s="28"/>
      <c r="S2188" s="28"/>
      <c r="T2188" s="28"/>
      <c r="U2188" s="29"/>
      <c r="V2188" s="32"/>
      <c r="W2188" s="33"/>
    </row>
    <row r="2189" spans="2:23" x14ac:dyDescent="0.25">
      <c r="B2189" s="25"/>
      <c r="C2189" s="80">
        <v>1639106313</v>
      </c>
      <c r="D2189" s="83" t="s">
        <v>5257</v>
      </c>
      <c r="E2189" s="82">
        <v>6</v>
      </c>
      <c r="F2189" s="28"/>
      <c r="G2189" s="28"/>
      <c r="H2189" s="28"/>
      <c r="I2189" s="28" t="s">
        <v>1737</v>
      </c>
      <c r="J2189" s="27" t="s">
        <v>5258</v>
      </c>
      <c r="K2189" s="29">
        <v>7737022395</v>
      </c>
      <c r="L2189" s="30"/>
      <c r="M2189" s="28"/>
      <c r="N2189" s="28"/>
      <c r="O2189" s="29"/>
      <c r="P2189" s="31"/>
      <c r="Q2189" s="28"/>
      <c r="R2189" s="28"/>
      <c r="S2189" s="28"/>
      <c r="T2189" s="28"/>
      <c r="U2189" s="29"/>
      <c r="V2189" s="32"/>
      <c r="W2189" s="33"/>
    </row>
    <row r="2190" spans="2:23" x14ac:dyDescent="0.25">
      <c r="B2190" s="25"/>
      <c r="C2190" s="80">
        <v>1154591428</v>
      </c>
      <c r="D2190" s="83" t="s">
        <v>5259</v>
      </c>
      <c r="E2190" s="82">
        <v>5</v>
      </c>
      <c r="F2190" s="28"/>
      <c r="G2190" s="28"/>
      <c r="H2190" s="28"/>
      <c r="I2190" s="28" t="s">
        <v>1704</v>
      </c>
      <c r="J2190" s="27" t="s">
        <v>5260</v>
      </c>
      <c r="K2190" s="29">
        <v>7737021000</v>
      </c>
      <c r="L2190" s="30"/>
      <c r="M2190" s="28"/>
      <c r="N2190" s="28"/>
      <c r="O2190" s="29"/>
      <c r="P2190" s="31"/>
      <c r="Q2190" s="28"/>
      <c r="R2190" s="28"/>
      <c r="S2190" s="28"/>
      <c r="T2190" s="28"/>
      <c r="U2190" s="29"/>
      <c r="V2190" s="32"/>
      <c r="W2190" s="33"/>
    </row>
    <row r="2191" spans="2:23" x14ac:dyDescent="0.25">
      <c r="B2191" s="25"/>
      <c r="C2191" s="80">
        <v>1265608186</v>
      </c>
      <c r="D2191" s="83" t="s">
        <v>5261</v>
      </c>
      <c r="E2191" s="82">
        <v>-99</v>
      </c>
      <c r="F2191" s="28"/>
      <c r="G2191" s="28"/>
      <c r="H2191" s="28"/>
      <c r="I2191" s="28" t="s">
        <v>1704</v>
      </c>
      <c r="J2191" s="27" t="s">
        <v>69</v>
      </c>
      <c r="K2191" s="29">
        <v>8473824410</v>
      </c>
      <c r="L2191" s="30"/>
      <c r="M2191" s="28"/>
      <c r="N2191" s="28"/>
      <c r="O2191" s="29"/>
      <c r="P2191" s="31"/>
      <c r="Q2191" s="28"/>
      <c r="R2191" s="28"/>
      <c r="S2191" s="28"/>
      <c r="T2191" s="28"/>
      <c r="U2191" s="29"/>
      <c r="V2191" s="32"/>
      <c r="W2191" s="33"/>
    </row>
    <row r="2192" spans="2:23" x14ac:dyDescent="0.25">
      <c r="B2192" s="25"/>
      <c r="C2192" s="80">
        <v>1093735144</v>
      </c>
      <c r="D2192" s="83" t="s">
        <v>5262</v>
      </c>
      <c r="E2192" s="82">
        <v>5</v>
      </c>
      <c r="F2192" s="28"/>
      <c r="G2192" s="28"/>
      <c r="H2192" s="28"/>
      <c r="I2192" s="28" t="s">
        <v>1719</v>
      </c>
      <c r="J2192" s="27" t="s">
        <v>5263</v>
      </c>
      <c r="K2192" s="29">
        <v>8476275206</v>
      </c>
      <c r="L2192" s="30"/>
      <c r="M2192" s="28"/>
      <c r="N2192" s="28"/>
      <c r="O2192" s="29"/>
      <c r="P2192" s="31"/>
      <c r="Q2192" s="28"/>
      <c r="R2192" s="28"/>
      <c r="S2192" s="28"/>
      <c r="T2192" s="28"/>
      <c r="U2192" s="29"/>
      <c r="V2192" s="32"/>
      <c r="W2192" s="33"/>
    </row>
    <row r="2193" spans="2:23" x14ac:dyDescent="0.25">
      <c r="B2193" s="25"/>
      <c r="C2193" s="80">
        <v>1134388598</v>
      </c>
      <c r="D2193" s="83" t="s">
        <v>5264</v>
      </c>
      <c r="E2193" s="82">
        <v>6</v>
      </c>
      <c r="F2193" s="28"/>
      <c r="G2193" s="28"/>
      <c r="H2193" s="28"/>
      <c r="I2193" s="28" t="s">
        <v>1704</v>
      </c>
      <c r="J2193" s="27" t="s">
        <v>5265</v>
      </c>
      <c r="K2193" s="29">
        <v>7737026140</v>
      </c>
      <c r="L2193" s="30"/>
      <c r="M2193" s="28"/>
      <c r="N2193" s="28"/>
      <c r="O2193" s="29"/>
      <c r="P2193" s="31"/>
      <c r="Q2193" s="28"/>
      <c r="R2193" s="28"/>
      <c r="S2193" s="28"/>
      <c r="T2193" s="28"/>
      <c r="U2193" s="29"/>
      <c r="V2193" s="32"/>
      <c r="W2193" s="33"/>
    </row>
    <row r="2194" spans="2:23" x14ac:dyDescent="0.25">
      <c r="B2194" s="25"/>
      <c r="C2194" s="80">
        <v>1154566594</v>
      </c>
      <c r="D2194" s="83" t="s">
        <v>5266</v>
      </c>
      <c r="E2194" s="82">
        <v>4</v>
      </c>
      <c r="F2194" s="28"/>
      <c r="G2194" s="28"/>
      <c r="H2194" s="28"/>
      <c r="I2194" s="28" t="s">
        <v>1769</v>
      </c>
      <c r="J2194" s="27" t="s">
        <v>5267</v>
      </c>
      <c r="K2194" s="29">
        <v>3123551700</v>
      </c>
      <c r="L2194" s="30"/>
      <c r="M2194" s="28"/>
      <c r="N2194" s="28"/>
      <c r="O2194" s="29"/>
      <c r="P2194" s="31"/>
      <c r="Q2194" s="28"/>
      <c r="R2194" s="28"/>
      <c r="S2194" s="28"/>
      <c r="T2194" s="28"/>
      <c r="U2194" s="29"/>
      <c r="V2194" s="32"/>
      <c r="W2194" s="33"/>
    </row>
    <row r="2195" spans="2:23" x14ac:dyDescent="0.25">
      <c r="B2195" s="25"/>
      <c r="C2195" s="80">
        <v>1831204734</v>
      </c>
      <c r="D2195" s="83" t="s">
        <v>5268</v>
      </c>
      <c r="E2195" s="82">
        <v>2</v>
      </c>
      <c r="F2195" s="28"/>
      <c r="G2195" s="28"/>
      <c r="H2195" s="28"/>
      <c r="I2195" s="28" t="s">
        <v>1704</v>
      </c>
      <c r="J2195" s="27" t="s">
        <v>69</v>
      </c>
      <c r="K2195" s="29">
        <v>6307892260</v>
      </c>
      <c r="L2195" s="30"/>
      <c r="M2195" s="28"/>
      <c r="N2195" s="28"/>
      <c r="O2195" s="29"/>
      <c r="P2195" s="31"/>
      <c r="Q2195" s="28"/>
      <c r="R2195" s="28"/>
      <c r="S2195" s="28"/>
      <c r="T2195" s="28"/>
      <c r="U2195" s="29"/>
      <c r="V2195" s="32"/>
      <c r="W2195" s="33"/>
    </row>
    <row r="2196" spans="2:23" x14ac:dyDescent="0.25">
      <c r="B2196" s="25"/>
      <c r="C2196" s="80">
        <v>1588642136</v>
      </c>
      <c r="D2196" s="83" t="s">
        <v>5269</v>
      </c>
      <c r="E2196" s="82">
        <v>-99</v>
      </c>
      <c r="F2196" s="28"/>
      <c r="G2196" s="28"/>
      <c r="H2196" s="28"/>
      <c r="I2196" s="28" t="s">
        <v>1704</v>
      </c>
      <c r="J2196" s="27" t="s">
        <v>69</v>
      </c>
      <c r="K2196" s="29">
        <v>8475356083</v>
      </c>
      <c r="L2196" s="30"/>
      <c r="M2196" s="28"/>
      <c r="N2196" s="28"/>
      <c r="O2196" s="29"/>
      <c r="P2196" s="31"/>
      <c r="Q2196" s="28"/>
      <c r="R2196" s="28"/>
      <c r="S2196" s="28"/>
      <c r="T2196" s="28"/>
      <c r="U2196" s="29"/>
      <c r="V2196" s="32"/>
      <c r="W2196" s="33"/>
    </row>
    <row r="2197" spans="2:23" x14ac:dyDescent="0.25">
      <c r="B2197" s="25"/>
      <c r="C2197" s="80">
        <v>1164472312</v>
      </c>
      <c r="D2197" s="83" t="s">
        <v>5270</v>
      </c>
      <c r="E2197" s="82">
        <v>4</v>
      </c>
      <c r="F2197" s="28"/>
      <c r="G2197" s="28"/>
      <c r="H2197" s="28"/>
      <c r="I2197" s="28" t="s">
        <v>1704</v>
      </c>
      <c r="J2197" s="27" t="s">
        <v>5271</v>
      </c>
      <c r="K2197" s="29">
        <v>8473827165</v>
      </c>
      <c r="L2197" s="30"/>
      <c r="M2197" s="28"/>
      <c r="N2197" s="28"/>
      <c r="O2197" s="29"/>
      <c r="P2197" s="31"/>
      <c r="Q2197" s="28"/>
      <c r="R2197" s="28"/>
      <c r="S2197" s="28"/>
      <c r="T2197" s="28"/>
      <c r="U2197" s="29"/>
      <c r="V2197" s="32"/>
      <c r="W2197" s="33"/>
    </row>
    <row r="2198" spans="2:23" x14ac:dyDescent="0.25">
      <c r="B2198" s="25"/>
      <c r="C2198" s="80">
        <v>1679908875</v>
      </c>
      <c r="D2198" s="83" t="s">
        <v>5272</v>
      </c>
      <c r="E2198" s="82">
        <v>7</v>
      </c>
      <c r="F2198" s="28"/>
      <c r="G2198" s="28"/>
      <c r="H2198" s="28"/>
      <c r="I2198" s="28" t="s">
        <v>1716</v>
      </c>
      <c r="J2198" s="27" t="s">
        <v>5273</v>
      </c>
      <c r="K2198" s="29">
        <v>3129967598</v>
      </c>
      <c r="L2198" s="30"/>
      <c r="M2198" s="28"/>
      <c r="N2198" s="28"/>
      <c r="O2198" s="29"/>
      <c r="P2198" s="31"/>
      <c r="Q2198" s="28"/>
      <c r="R2198" s="28"/>
      <c r="S2198" s="28"/>
      <c r="T2198" s="28"/>
      <c r="U2198" s="29"/>
      <c r="V2198" s="32"/>
      <c r="W2198" s="33"/>
    </row>
    <row r="2199" spans="2:23" x14ac:dyDescent="0.25">
      <c r="B2199" s="25"/>
      <c r="C2199" s="80">
        <v>1518306455</v>
      </c>
      <c r="D2199" s="83" t="s">
        <v>5274</v>
      </c>
      <c r="E2199" s="82">
        <v>3</v>
      </c>
      <c r="F2199" s="28"/>
      <c r="G2199" s="28"/>
      <c r="H2199" s="28"/>
      <c r="I2199" s="28" t="s">
        <v>1737</v>
      </c>
      <c r="J2199" s="27" t="s">
        <v>5275</v>
      </c>
      <c r="K2199" s="29">
        <v>7817448585</v>
      </c>
      <c r="L2199" s="30"/>
      <c r="M2199" s="28"/>
      <c r="N2199" s="28"/>
      <c r="O2199" s="29"/>
      <c r="P2199" s="31"/>
      <c r="Q2199" s="28"/>
      <c r="R2199" s="28"/>
      <c r="S2199" s="28"/>
      <c r="T2199" s="28"/>
      <c r="U2199" s="29"/>
      <c r="V2199" s="32"/>
      <c r="W2199" s="33"/>
    </row>
    <row r="2200" spans="2:23" x14ac:dyDescent="0.25">
      <c r="B2200" s="25"/>
      <c r="C2200" s="80">
        <v>1821297870</v>
      </c>
      <c r="D2200" s="83" t="s">
        <v>5276</v>
      </c>
      <c r="E2200" s="82">
        <v>8</v>
      </c>
      <c r="F2200" s="28"/>
      <c r="G2200" s="28"/>
      <c r="H2200" s="28"/>
      <c r="I2200" s="28" t="s">
        <v>1737</v>
      </c>
      <c r="J2200" s="27" t="s">
        <v>5277</v>
      </c>
      <c r="K2200" s="29">
        <v>8179222585</v>
      </c>
      <c r="L2200" s="30"/>
      <c r="M2200" s="28"/>
      <c r="N2200" s="28"/>
      <c r="O2200" s="29"/>
      <c r="P2200" s="31"/>
      <c r="Q2200" s="28"/>
      <c r="R2200" s="28"/>
      <c r="S2200" s="28"/>
      <c r="T2200" s="28"/>
      <c r="U2200" s="29"/>
      <c r="V2200" s="32"/>
      <c r="W2200" s="33"/>
    </row>
    <row r="2201" spans="2:23" x14ac:dyDescent="0.25">
      <c r="B2201" s="25"/>
      <c r="C2201" s="80">
        <v>1043531528</v>
      </c>
      <c r="D2201" s="83" t="s">
        <v>5278</v>
      </c>
      <c r="E2201" s="82">
        <v>4</v>
      </c>
      <c r="F2201" s="28"/>
      <c r="G2201" s="28"/>
      <c r="H2201" s="28"/>
      <c r="I2201" s="28" t="s">
        <v>1704</v>
      </c>
      <c r="J2201" s="27" t="s">
        <v>5279</v>
      </c>
      <c r="K2201" s="29">
        <v>8476575800</v>
      </c>
      <c r="L2201" s="30"/>
      <c r="M2201" s="28"/>
      <c r="N2201" s="28"/>
      <c r="O2201" s="29"/>
      <c r="P2201" s="31"/>
      <c r="Q2201" s="28"/>
      <c r="R2201" s="28"/>
      <c r="S2201" s="28"/>
      <c r="T2201" s="28"/>
      <c r="U2201" s="29"/>
      <c r="V2201" s="32"/>
      <c r="W2201" s="33"/>
    </row>
    <row r="2202" spans="2:23" x14ac:dyDescent="0.25">
      <c r="B2202" s="25"/>
      <c r="C2202" s="80">
        <v>1649743626</v>
      </c>
      <c r="D2202" s="83" t="s">
        <v>5280</v>
      </c>
      <c r="E2202" s="82">
        <v>-99</v>
      </c>
      <c r="F2202" s="28"/>
      <c r="G2202" s="28"/>
      <c r="H2202" s="28"/>
      <c r="I2202" s="28" t="s">
        <v>5281</v>
      </c>
      <c r="J2202" s="27" t="s">
        <v>5282</v>
      </c>
      <c r="K2202" s="29">
        <v>3129429485</v>
      </c>
      <c r="L2202" s="30"/>
      <c r="M2202" s="28"/>
      <c r="N2202" s="28"/>
      <c r="O2202" s="29"/>
      <c r="P2202" s="31"/>
      <c r="Q2202" s="28"/>
      <c r="R2202" s="28"/>
      <c r="S2202" s="28"/>
      <c r="T2202" s="28"/>
      <c r="U2202" s="29"/>
      <c r="V2202" s="32"/>
      <c r="W2202" s="33"/>
    </row>
    <row r="2203" spans="2:23" x14ac:dyDescent="0.25">
      <c r="B2203" s="25"/>
      <c r="C2203" s="80">
        <v>1831435866</v>
      </c>
      <c r="D2203" s="83" t="s">
        <v>5283</v>
      </c>
      <c r="E2203" s="82">
        <v>-99</v>
      </c>
      <c r="F2203" s="28"/>
      <c r="G2203" s="28"/>
      <c r="H2203" s="28"/>
      <c r="I2203" s="28" t="s">
        <v>5281</v>
      </c>
      <c r="J2203" s="27" t="s">
        <v>5284</v>
      </c>
      <c r="K2203" s="29">
        <v>7736658990</v>
      </c>
      <c r="L2203" s="30"/>
      <c r="M2203" s="28"/>
      <c r="N2203" s="28"/>
      <c r="O2203" s="29"/>
      <c r="P2203" s="31"/>
      <c r="Q2203" s="28"/>
      <c r="R2203" s="28"/>
      <c r="S2203" s="28"/>
      <c r="T2203" s="28"/>
      <c r="U2203" s="29"/>
      <c r="V2203" s="32"/>
      <c r="W2203" s="33"/>
    </row>
    <row r="2204" spans="2:23" x14ac:dyDescent="0.25">
      <c r="B2204" s="25"/>
      <c r="C2204" s="80">
        <v>1235131673</v>
      </c>
      <c r="D2204" s="83" t="s">
        <v>5285</v>
      </c>
      <c r="E2204" s="82">
        <v>4</v>
      </c>
      <c r="F2204" s="28"/>
      <c r="G2204" s="28"/>
      <c r="H2204" s="28"/>
      <c r="I2204" s="28" t="s">
        <v>1704</v>
      </c>
      <c r="J2204" s="27" t="s">
        <v>69</v>
      </c>
      <c r="K2204" s="29">
        <v>8474339840</v>
      </c>
      <c r="L2204" s="30"/>
      <c r="M2204" s="28"/>
      <c r="N2204" s="28"/>
      <c r="O2204" s="29"/>
      <c r="P2204" s="31"/>
      <c r="Q2204" s="28"/>
      <c r="R2204" s="28"/>
      <c r="S2204" s="28"/>
      <c r="T2204" s="28"/>
      <c r="U2204" s="29"/>
      <c r="V2204" s="32"/>
      <c r="W2204" s="33"/>
    </row>
    <row r="2205" spans="2:23" x14ac:dyDescent="0.25">
      <c r="B2205" s="25"/>
      <c r="C2205" s="80">
        <v>1578552915</v>
      </c>
      <c r="D2205" s="83" t="s">
        <v>5286</v>
      </c>
      <c r="E2205" s="82">
        <v>9</v>
      </c>
      <c r="F2205" s="28"/>
      <c r="G2205" s="28"/>
      <c r="H2205" s="28"/>
      <c r="I2205" s="28" t="s">
        <v>1719</v>
      </c>
      <c r="J2205" s="27" t="s">
        <v>5287</v>
      </c>
      <c r="K2205" s="29">
        <v>7732938890</v>
      </c>
      <c r="L2205" s="30"/>
      <c r="M2205" s="28"/>
      <c r="N2205" s="28"/>
      <c r="O2205" s="29"/>
      <c r="P2205" s="31"/>
      <c r="Q2205" s="28"/>
      <c r="R2205" s="28"/>
      <c r="S2205" s="28"/>
      <c r="T2205" s="28"/>
      <c r="U2205" s="29"/>
      <c r="V2205" s="32"/>
      <c r="W2205" s="33"/>
    </row>
    <row r="2206" spans="2:23" x14ac:dyDescent="0.25">
      <c r="B2206" s="25"/>
      <c r="C2206" s="80">
        <v>1205801313</v>
      </c>
      <c r="D2206" s="83" t="s">
        <v>5288</v>
      </c>
      <c r="E2206" s="82">
        <v>3</v>
      </c>
      <c r="F2206" s="28"/>
      <c r="G2206" s="28"/>
      <c r="H2206" s="28"/>
      <c r="I2206" s="28" t="s">
        <v>1704</v>
      </c>
      <c r="J2206" s="27" t="s">
        <v>5289</v>
      </c>
      <c r="K2206" s="29">
        <v>8473827165</v>
      </c>
      <c r="L2206" s="30"/>
      <c r="M2206" s="28"/>
      <c r="N2206" s="28"/>
      <c r="O2206" s="29"/>
      <c r="P2206" s="31"/>
      <c r="Q2206" s="28"/>
      <c r="R2206" s="28"/>
      <c r="S2206" s="28"/>
      <c r="T2206" s="28"/>
      <c r="U2206" s="29"/>
      <c r="V2206" s="32"/>
      <c r="W2206" s="33"/>
    </row>
    <row r="2207" spans="2:23" x14ac:dyDescent="0.25">
      <c r="B2207" s="25"/>
      <c r="C2207" s="80">
        <v>1376264069</v>
      </c>
      <c r="D2207" s="83" t="s">
        <v>5290</v>
      </c>
      <c r="E2207" s="82">
        <v>4</v>
      </c>
      <c r="F2207" s="28"/>
      <c r="G2207" s="28"/>
      <c r="H2207" s="28"/>
      <c r="I2207" s="28" t="s">
        <v>1716</v>
      </c>
      <c r="J2207" s="27" t="s">
        <v>5291</v>
      </c>
      <c r="K2207" s="29">
        <v>8154041856</v>
      </c>
      <c r="L2207" s="30"/>
      <c r="M2207" s="28"/>
      <c r="N2207" s="28"/>
      <c r="O2207" s="29"/>
      <c r="P2207" s="31"/>
      <c r="Q2207" s="28"/>
      <c r="R2207" s="28"/>
      <c r="S2207" s="28"/>
      <c r="T2207" s="28"/>
      <c r="U2207" s="29"/>
      <c r="V2207" s="32"/>
      <c r="W2207" s="33"/>
    </row>
    <row r="2208" spans="2:23" x14ac:dyDescent="0.25">
      <c r="B2208" s="25"/>
      <c r="C2208" s="80">
        <v>1588820781</v>
      </c>
      <c r="D2208" s="83" t="s">
        <v>5292</v>
      </c>
      <c r="E2208" s="82">
        <v>2</v>
      </c>
      <c r="F2208" s="28"/>
      <c r="G2208" s="28"/>
      <c r="H2208" s="28"/>
      <c r="I2208" s="28" t="s">
        <v>1704</v>
      </c>
      <c r="J2208" s="27" t="s">
        <v>5293</v>
      </c>
      <c r="K2208" s="29">
        <v>7082169000</v>
      </c>
      <c r="L2208" s="30"/>
      <c r="M2208" s="28"/>
      <c r="N2208" s="28"/>
      <c r="O2208" s="29"/>
      <c r="P2208" s="31"/>
      <c r="Q2208" s="28"/>
      <c r="R2208" s="28"/>
      <c r="S2208" s="28"/>
      <c r="T2208" s="28"/>
      <c r="U2208" s="29"/>
      <c r="V2208" s="32"/>
      <c r="W2208" s="33"/>
    </row>
    <row r="2209" spans="2:23" x14ac:dyDescent="0.25">
      <c r="B2209" s="25"/>
      <c r="C2209" s="80">
        <v>1043597131</v>
      </c>
      <c r="D2209" s="83" t="s">
        <v>5294</v>
      </c>
      <c r="E2209" s="82">
        <v>6</v>
      </c>
      <c r="F2209" s="28"/>
      <c r="G2209" s="28"/>
      <c r="H2209" s="28"/>
      <c r="I2209" s="28" t="s">
        <v>1716</v>
      </c>
      <c r="J2209" s="27" t="s">
        <v>5295</v>
      </c>
      <c r="K2209" s="29">
        <v>3129428910</v>
      </c>
      <c r="L2209" s="30"/>
      <c r="M2209" s="28"/>
      <c r="N2209" s="28"/>
      <c r="O2209" s="29"/>
      <c r="P2209" s="31"/>
      <c r="Q2209" s="28"/>
      <c r="R2209" s="28"/>
      <c r="S2209" s="28"/>
      <c r="T2209" s="28"/>
      <c r="U2209" s="29"/>
      <c r="V2209" s="32"/>
      <c r="W2209" s="33"/>
    </row>
    <row r="2210" spans="2:23" x14ac:dyDescent="0.25">
      <c r="B2210" s="25"/>
      <c r="C2210" s="80">
        <v>1588045165</v>
      </c>
      <c r="D2210" s="83" t="s">
        <v>5296</v>
      </c>
      <c r="E2210" s="82">
        <v>5</v>
      </c>
      <c r="F2210" s="28"/>
      <c r="G2210" s="28"/>
      <c r="H2210" s="28"/>
      <c r="I2210" s="28" t="s">
        <v>1737</v>
      </c>
      <c r="J2210" s="27" t="s">
        <v>5297</v>
      </c>
      <c r="K2210" s="29">
        <v>8475702000</v>
      </c>
      <c r="L2210" s="30"/>
      <c r="M2210" s="28"/>
      <c r="N2210" s="28"/>
      <c r="O2210" s="29"/>
      <c r="P2210" s="31"/>
      <c r="Q2210" s="28"/>
      <c r="R2210" s="28"/>
      <c r="S2210" s="28"/>
      <c r="T2210" s="28"/>
      <c r="U2210" s="29"/>
      <c r="V2210" s="32"/>
      <c r="W2210" s="33"/>
    </row>
    <row r="2211" spans="2:23" x14ac:dyDescent="0.25">
      <c r="B2211" s="25"/>
      <c r="C2211" s="80">
        <v>1336539980</v>
      </c>
      <c r="D2211" s="83" t="s">
        <v>5298</v>
      </c>
      <c r="E2211" s="82">
        <v>4</v>
      </c>
      <c r="F2211" s="28"/>
      <c r="G2211" s="28"/>
      <c r="H2211" s="28"/>
      <c r="I2211" s="28" t="s">
        <v>1716</v>
      </c>
      <c r="J2211" s="27" t="s">
        <v>5299</v>
      </c>
      <c r="K2211" s="29">
        <v>3126954837</v>
      </c>
      <c r="L2211" s="30"/>
      <c r="M2211" s="28"/>
      <c r="N2211" s="28"/>
      <c r="O2211" s="29"/>
      <c r="P2211" s="31"/>
      <c r="Q2211" s="28"/>
      <c r="R2211" s="28"/>
      <c r="S2211" s="28"/>
      <c r="T2211" s="28"/>
      <c r="U2211" s="29"/>
      <c r="V2211" s="32"/>
      <c r="W2211" s="33"/>
    </row>
    <row r="2212" spans="2:23" x14ac:dyDescent="0.25">
      <c r="B2212" s="25"/>
      <c r="C2212" s="80">
        <v>1467774224</v>
      </c>
      <c r="D2212" s="83" t="s">
        <v>5300</v>
      </c>
      <c r="E2212" s="82">
        <v>7</v>
      </c>
      <c r="F2212" s="28"/>
      <c r="G2212" s="28"/>
      <c r="H2212" s="28"/>
      <c r="I2212" s="28" t="s">
        <v>1716</v>
      </c>
      <c r="J2212" s="27" t="s">
        <v>5301</v>
      </c>
      <c r="K2212" s="29">
        <v>7734723704</v>
      </c>
      <c r="L2212" s="30"/>
      <c r="M2212" s="28"/>
      <c r="N2212" s="28"/>
      <c r="O2212" s="29"/>
      <c r="P2212" s="31"/>
      <c r="Q2212" s="28"/>
      <c r="R2212" s="28"/>
      <c r="S2212" s="28"/>
      <c r="T2212" s="28"/>
      <c r="U2212" s="29"/>
      <c r="V2212" s="32"/>
      <c r="W2212" s="33"/>
    </row>
    <row r="2213" spans="2:23" x14ac:dyDescent="0.25">
      <c r="B2213" s="25"/>
      <c r="C2213" s="80">
        <v>1689038911</v>
      </c>
      <c r="D2213" s="83" t="s">
        <v>5302</v>
      </c>
      <c r="E2213" s="82">
        <v>6</v>
      </c>
      <c r="F2213" s="28"/>
      <c r="G2213" s="28"/>
      <c r="H2213" s="28"/>
      <c r="I2213" s="28" t="s">
        <v>1737</v>
      </c>
      <c r="J2213" s="27" t="s">
        <v>5303</v>
      </c>
      <c r="K2213" s="29">
        <v>3129964908</v>
      </c>
      <c r="L2213" s="30"/>
      <c r="M2213" s="28"/>
      <c r="N2213" s="28"/>
      <c r="O2213" s="29"/>
      <c r="P2213" s="31"/>
      <c r="Q2213" s="28"/>
      <c r="R2213" s="28"/>
      <c r="S2213" s="28"/>
      <c r="T2213" s="28"/>
      <c r="U2213" s="29"/>
      <c r="V2213" s="32"/>
      <c r="W2213" s="33"/>
    </row>
    <row r="2214" spans="2:23" x14ac:dyDescent="0.25">
      <c r="B2214" s="25"/>
      <c r="C2214" s="80">
        <v>1801248422</v>
      </c>
      <c r="D2214" s="83" t="s">
        <v>5304</v>
      </c>
      <c r="E2214" s="82">
        <v>8</v>
      </c>
      <c r="F2214" s="28"/>
      <c r="G2214" s="28"/>
      <c r="H2214" s="28"/>
      <c r="I2214" s="28" t="s">
        <v>1716</v>
      </c>
      <c r="J2214" s="27" t="s">
        <v>5305</v>
      </c>
      <c r="K2214" s="29">
        <v>8476571900</v>
      </c>
      <c r="L2214" s="30"/>
      <c r="M2214" s="28"/>
      <c r="N2214" s="28"/>
      <c r="O2214" s="29"/>
      <c r="P2214" s="31"/>
      <c r="Q2214" s="28"/>
      <c r="R2214" s="28"/>
      <c r="S2214" s="28"/>
      <c r="T2214" s="28"/>
      <c r="U2214" s="29"/>
      <c r="V2214" s="32"/>
      <c r="W2214" s="33"/>
    </row>
    <row r="2215" spans="2:23" x14ac:dyDescent="0.25">
      <c r="B2215" s="25"/>
      <c r="C2215" s="80">
        <v>1639539752</v>
      </c>
      <c r="D2215" s="83" t="s">
        <v>5306</v>
      </c>
      <c r="E2215" s="82">
        <v>6</v>
      </c>
      <c r="F2215" s="28"/>
      <c r="G2215" s="28"/>
      <c r="H2215" s="28"/>
      <c r="I2215" s="28" t="s">
        <v>1707</v>
      </c>
      <c r="J2215" s="27" t="s">
        <v>5307</v>
      </c>
      <c r="K2215" s="29">
        <v>7739616520</v>
      </c>
      <c r="L2215" s="30"/>
      <c r="M2215" s="28"/>
      <c r="N2215" s="28"/>
      <c r="O2215" s="29"/>
      <c r="P2215" s="31"/>
      <c r="Q2215" s="28"/>
      <c r="R2215" s="28"/>
      <c r="S2215" s="28"/>
      <c r="T2215" s="28"/>
      <c r="U2215" s="29"/>
      <c r="V2215" s="32"/>
      <c r="W2215" s="33"/>
    </row>
    <row r="2216" spans="2:23" x14ac:dyDescent="0.25">
      <c r="B2216" s="25"/>
      <c r="C2216" s="80">
        <v>1619317229</v>
      </c>
      <c r="D2216" s="83" t="s">
        <v>5308</v>
      </c>
      <c r="E2216" s="82">
        <v>2</v>
      </c>
      <c r="F2216" s="28"/>
      <c r="G2216" s="28"/>
      <c r="H2216" s="28"/>
      <c r="I2216" s="28" t="s">
        <v>1704</v>
      </c>
      <c r="J2216" s="27" t="s">
        <v>69</v>
      </c>
      <c r="K2216" s="29">
        <v>8479205467</v>
      </c>
      <c r="L2216" s="30"/>
      <c r="M2216" s="28"/>
      <c r="N2216" s="28"/>
      <c r="O2216" s="29"/>
      <c r="P2216" s="31"/>
      <c r="Q2216" s="28"/>
      <c r="R2216" s="28"/>
      <c r="S2216" s="28"/>
      <c r="T2216" s="28"/>
      <c r="U2216" s="29"/>
      <c r="V2216" s="32"/>
      <c r="W2216" s="33"/>
    </row>
    <row r="2217" spans="2:23" x14ac:dyDescent="0.25">
      <c r="B2217" s="25"/>
      <c r="C2217" s="80">
        <v>1003897786</v>
      </c>
      <c r="D2217" s="83" t="s">
        <v>5309</v>
      </c>
      <c r="E2217" s="82">
        <v>4</v>
      </c>
      <c r="F2217" s="28"/>
      <c r="G2217" s="28"/>
      <c r="H2217" s="28"/>
      <c r="I2217" s="28" t="s">
        <v>1704</v>
      </c>
      <c r="J2217" s="27" t="s">
        <v>5310</v>
      </c>
      <c r="K2217" s="29">
        <v>8474375500</v>
      </c>
      <c r="L2217" s="30"/>
      <c r="M2217" s="28"/>
      <c r="N2217" s="28"/>
      <c r="O2217" s="29"/>
      <c r="P2217" s="31"/>
      <c r="Q2217" s="28"/>
      <c r="R2217" s="28"/>
      <c r="S2217" s="28"/>
      <c r="T2217" s="28"/>
      <c r="U2217" s="29"/>
      <c r="V2217" s="32"/>
      <c r="W2217" s="33"/>
    </row>
    <row r="2218" spans="2:23" x14ac:dyDescent="0.25">
      <c r="B2218" s="25"/>
      <c r="C2218" s="80">
        <v>1164585683</v>
      </c>
      <c r="D2218" s="83" t="s">
        <v>5311</v>
      </c>
      <c r="E2218" s="82">
        <v>7</v>
      </c>
      <c r="F2218" s="28"/>
      <c r="G2218" s="28"/>
      <c r="H2218" s="28"/>
      <c r="I2218" s="28" t="s">
        <v>1737</v>
      </c>
      <c r="J2218" s="27" t="s">
        <v>5312</v>
      </c>
      <c r="K2218" s="29">
        <v>7737022300</v>
      </c>
      <c r="L2218" s="30"/>
      <c r="M2218" s="28"/>
      <c r="N2218" s="28"/>
      <c r="O2218" s="29"/>
      <c r="P2218" s="31"/>
      <c r="Q2218" s="28"/>
      <c r="R2218" s="28"/>
      <c r="S2218" s="28"/>
      <c r="T2218" s="28"/>
      <c r="U2218" s="29"/>
      <c r="V2218" s="32"/>
      <c r="W2218" s="33"/>
    </row>
    <row r="2219" spans="2:23" x14ac:dyDescent="0.25">
      <c r="B2219" s="25"/>
      <c r="C2219" s="80">
        <v>1770511404</v>
      </c>
      <c r="D2219" s="83" t="s">
        <v>5313</v>
      </c>
      <c r="E2219" s="82">
        <v>7</v>
      </c>
      <c r="F2219" s="28"/>
      <c r="G2219" s="28"/>
      <c r="H2219" s="28"/>
      <c r="I2219" s="28" t="s">
        <v>1737</v>
      </c>
      <c r="J2219" s="27" t="s">
        <v>5314</v>
      </c>
      <c r="K2219" s="29">
        <v>3126955620</v>
      </c>
      <c r="L2219" s="30"/>
      <c r="M2219" s="28"/>
      <c r="N2219" s="28"/>
      <c r="O2219" s="29"/>
      <c r="P2219" s="31"/>
      <c r="Q2219" s="28"/>
      <c r="R2219" s="28"/>
      <c r="S2219" s="28"/>
      <c r="T2219" s="28"/>
      <c r="U2219" s="29"/>
      <c r="V2219" s="32"/>
      <c r="W2219" s="33"/>
    </row>
    <row r="2220" spans="2:23" x14ac:dyDescent="0.25">
      <c r="B2220" s="25"/>
      <c r="C2220" s="80">
        <v>1497860373</v>
      </c>
      <c r="D2220" s="83" t="s">
        <v>5315</v>
      </c>
      <c r="E2220" s="82">
        <v>3</v>
      </c>
      <c r="F2220" s="28"/>
      <c r="G2220" s="28"/>
      <c r="H2220" s="28"/>
      <c r="I2220" s="28" t="s">
        <v>1704</v>
      </c>
      <c r="J2220" s="27" t="s">
        <v>69</v>
      </c>
      <c r="K2220" s="29">
        <v>6307892260</v>
      </c>
      <c r="L2220" s="30"/>
      <c r="M2220" s="28"/>
      <c r="N2220" s="28"/>
      <c r="O2220" s="29"/>
      <c r="P2220" s="31"/>
      <c r="Q2220" s="28"/>
      <c r="R2220" s="28"/>
      <c r="S2220" s="28"/>
      <c r="T2220" s="28"/>
      <c r="U2220" s="29"/>
      <c r="V2220" s="32"/>
      <c r="W2220" s="33"/>
    </row>
    <row r="2221" spans="2:23" x14ac:dyDescent="0.25">
      <c r="B2221" s="25"/>
      <c r="C2221" s="80">
        <v>1356327910</v>
      </c>
      <c r="D2221" s="83" t="s">
        <v>5316</v>
      </c>
      <c r="E2221" s="82">
        <v>4</v>
      </c>
      <c r="F2221" s="28"/>
      <c r="G2221" s="28"/>
      <c r="H2221" s="28"/>
      <c r="I2221" s="28" t="s">
        <v>1704</v>
      </c>
      <c r="J2221" s="27" t="s">
        <v>5317</v>
      </c>
      <c r="K2221" s="29">
        <v>6304349312</v>
      </c>
      <c r="L2221" s="30"/>
      <c r="M2221" s="28"/>
      <c r="N2221" s="28"/>
      <c r="O2221" s="29"/>
      <c r="P2221" s="31"/>
      <c r="Q2221" s="28"/>
      <c r="R2221" s="28"/>
      <c r="S2221" s="28"/>
      <c r="T2221" s="28"/>
      <c r="U2221" s="29"/>
      <c r="V2221" s="32"/>
      <c r="W2221" s="33"/>
    </row>
    <row r="2222" spans="2:23" x14ac:dyDescent="0.25">
      <c r="B2222" s="25"/>
      <c r="C2222" s="80">
        <v>1326214891</v>
      </c>
      <c r="D2222" s="83" t="s">
        <v>5318</v>
      </c>
      <c r="E2222" s="82">
        <v>5</v>
      </c>
      <c r="F2222" s="28"/>
      <c r="G2222" s="28"/>
      <c r="H2222" s="28"/>
      <c r="I2222" s="28" t="s">
        <v>1704</v>
      </c>
      <c r="J2222" s="27" t="s">
        <v>5319</v>
      </c>
      <c r="K2222" s="29">
        <v>5026450970</v>
      </c>
      <c r="L2222" s="30"/>
      <c r="M2222" s="28"/>
      <c r="N2222" s="28"/>
      <c r="O2222" s="29"/>
      <c r="P2222" s="31"/>
      <c r="Q2222" s="28"/>
      <c r="R2222" s="28"/>
      <c r="S2222" s="28"/>
      <c r="T2222" s="28"/>
      <c r="U2222" s="29"/>
      <c r="V2222" s="32"/>
      <c r="W2222" s="33"/>
    </row>
    <row r="2223" spans="2:23" x14ac:dyDescent="0.25">
      <c r="B2223" s="25"/>
      <c r="C2223" s="80">
        <v>1841276417</v>
      </c>
      <c r="D2223" s="83" t="s">
        <v>5320</v>
      </c>
      <c r="E2223" s="82">
        <v>-99</v>
      </c>
      <c r="F2223" s="28"/>
      <c r="G2223" s="28"/>
      <c r="H2223" s="28"/>
      <c r="I2223" s="28" t="s">
        <v>1704</v>
      </c>
      <c r="J2223" s="27" t="s">
        <v>5321</v>
      </c>
      <c r="K2223" s="29">
        <v>6304349312</v>
      </c>
      <c r="L2223" s="30"/>
      <c r="M2223" s="28"/>
      <c r="N2223" s="28"/>
      <c r="O2223" s="29"/>
      <c r="P2223" s="31"/>
      <c r="Q2223" s="28"/>
      <c r="R2223" s="28"/>
      <c r="S2223" s="28"/>
      <c r="T2223" s="28"/>
      <c r="U2223" s="29"/>
      <c r="V2223" s="32"/>
      <c r="W2223" s="33"/>
    </row>
    <row r="2224" spans="2:23" x14ac:dyDescent="0.25">
      <c r="B2224" s="25"/>
      <c r="C2224" s="80">
        <v>1457359697</v>
      </c>
      <c r="D2224" s="83" t="s">
        <v>5322</v>
      </c>
      <c r="E2224" s="82">
        <v>3</v>
      </c>
      <c r="F2224" s="28"/>
      <c r="G2224" s="28"/>
      <c r="H2224" s="28"/>
      <c r="I2224" s="28" t="s">
        <v>1704</v>
      </c>
      <c r="J2224" s="27" t="s">
        <v>5323</v>
      </c>
      <c r="K2224" s="29">
        <v>7084995678</v>
      </c>
      <c r="L2224" s="30"/>
      <c r="M2224" s="28"/>
      <c r="N2224" s="28"/>
      <c r="O2224" s="29"/>
      <c r="P2224" s="31"/>
      <c r="Q2224" s="28"/>
      <c r="R2224" s="28"/>
      <c r="S2224" s="28"/>
      <c r="T2224" s="28"/>
      <c r="U2224" s="29"/>
      <c r="V2224" s="32"/>
      <c r="W2224" s="33"/>
    </row>
    <row r="2225" spans="2:23" x14ac:dyDescent="0.25">
      <c r="B2225" s="25"/>
      <c r="C2225" s="80">
        <v>1912937244</v>
      </c>
      <c r="D2225" s="83" t="s">
        <v>5324</v>
      </c>
      <c r="E2225" s="82">
        <v>6</v>
      </c>
      <c r="F2225" s="28"/>
      <c r="G2225" s="28"/>
      <c r="H2225" s="28"/>
      <c r="I2225" s="28" t="s">
        <v>1737</v>
      </c>
      <c r="J2225" s="27" t="s">
        <v>5325</v>
      </c>
      <c r="K2225" s="29">
        <v>3126958900</v>
      </c>
      <c r="L2225" s="30"/>
      <c r="M2225" s="28"/>
      <c r="N2225" s="28"/>
      <c r="O2225" s="29"/>
      <c r="P2225" s="31"/>
      <c r="Q2225" s="28"/>
      <c r="R2225" s="28"/>
      <c r="S2225" s="28"/>
      <c r="T2225" s="28"/>
      <c r="U2225" s="29"/>
      <c r="V2225" s="32"/>
      <c r="W2225" s="33"/>
    </row>
    <row r="2226" spans="2:23" x14ac:dyDescent="0.25">
      <c r="B2226" s="25"/>
      <c r="C2226" s="80">
        <v>1770578858</v>
      </c>
      <c r="D2226" s="83" t="s">
        <v>5326</v>
      </c>
      <c r="E2226" s="82">
        <v>4</v>
      </c>
      <c r="F2226" s="28"/>
      <c r="G2226" s="28"/>
      <c r="H2226" s="28"/>
      <c r="I2226" s="28" t="s">
        <v>1704</v>
      </c>
      <c r="J2226" s="27" t="s">
        <v>69</v>
      </c>
      <c r="K2226" s="29">
        <v>8153448585</v>
      </c>
      <c r="L2226" s="30"/>
      <c r="M2226" s="28"/>
      <c r="N2226" s="28"/>
      <c r="O2226" s="29"/>
      <c r="P2226" s="31"/>
      <c r="Q2226" s="28"/>
      <c r="R2226" s="28"/>
      <c r="S2226" s="28"/>
      <c r="T2226" s="28"/>
      <c r="U2226" s="29"/>
      <c r="V2226" s="32"/>
      <c r="W2226" s="33"/>
    </row>
    <row r="2227" spans="2:23" x14ac:dyDescent="0.25">
      <c r="B2227" s="25"/>
      <c r="C2227" s="80">
        <v>1770573305</v>
      </c>
      <c r="D2227" s="83" t="s">
        <v>5327</v>
      </c>
      <c r="E2227" s="82">
        <v>8</v>
      </c>
      <c r="F2227" s="28"/>
      <c r="G2227" s="28"/>
      <c r="H2227" s="28"/>
      <c r="I2227" s="28" t="s">
        <v>1737</v>
      </c>
      <c r="J2227" s="27" t="s">
        <v>5328</v>
      </c>
      <c r="K2227" s="29">
        <v>3126959286</v>
      </c>
      <c r="L2227" s="30"/>
      <c r="M2227" s="28"/>
      <c r="N2227" s="28"/>
      <c r="O2227" s="29"/>
      <c r="P2227" s="31"/>
      <c r="Q2227" s="28"/>
      <c r="R2227" s="28"/>
      <c r="S2227" s="28"/>
      <c r="T2227" s="28"/>
      <c r="U2227" s="29"/>
      <c r="V2227" s="32"/>
      <c r="W2227" s="33"/>
    </row>
    <row r="2228" spans="2:23" x14ac:dyDescent="0.25">
      <c r="B2228" s="25"/>
      <c r="C2228" s="80">
        <v>1376578062</v>
      </c>
      <c r="D2228" s="83" t="s">
        <v>5329</v>
      </c>
      <c r="E2228" s="82">
        <v>8</v>
      </c>
      <c r="F2228" s="28"/>
      <c r="G2228" s="28"/>
      <c r="H2228" s="28"/>
      <c r="I2228" s="28" t="s">
        <v>1704</v>
      </c>
      <c r="J2228" s="27" t="s">
        <v>5330</v>
      </c>
      <c r="K2228" s="29">
        <v>8476571900</v>
      </c>
      <c r="L2228" s="30"/>
      <c r="M2228" s="28"/>
      <c r="N2228" s="28"/>
      <c r="O2228" s="29"/>
      <c r="P2228" s="31"/>
      <c r="Q2228" s="28"/>
      <c r="R2228" s="28"/>
      <c r="S2228" s="28"/>
      <c r="T2228" s="28"/>
      <c r="U2228" s="29"/>
      <c r="V2228" s="32"/>
      <c r="W2228" s="33"/>
    </row>
    <row r="2229" spans="2:23" x14ac:dyDescent="0.25">
      <c r="B2229" s="25"/>
      <c r="C2229" s="80">
        <v>1982086526</v>
      </c>
      <c r="D2229" s="83" t="s">
        <v>5331</v>
      </c>
      <c r="E2229" s="82">
        <v>9</v>
      </c>
      <c r="F2229" s="28"/>
      <c r="G2229" s="28"/>
      <c r="H2229" s="28"/>
      <c r="I2229" s="28" t="s">
        <v>1704</v>
      </c>
      <c r="J2229" s="27" t="s">
        <v>5332</v>
      </c>
      <c r="K2229" s="29">
        <v>8478821005</v>
      </c>
      <c r="L2229" s="30"/>
      <c r="M2229" s="28"/>
      <c r="N2229" s="28"/>
      <c r="O2229" s="29"/>
      <c r="P2229" s="31"/>
      <c r="Q2229" s="28"/>
      <c r="R2229" s="28"/>
      <c r="S2229" s="28"/>
      <c r="T2229" s="28"/>
      <c r="U2229" s="29"/>
      <c r="V2229" s="32"/>
      <c r="W2229" s="33"/>
    </row>
    <row r="2230" spans="2:23" x14ac:dyDescent="0.25">
      <c r="B2230" s="25"/>
      <c r="C2230" s="80">
        <v>1982716098</v>
      </c>
      <c r="D2230" s="83" t="s">
        <v>5333</v>
      </c>
      <c r="E2230" s="82">
        <v>6</v>
      </c>
      <c r="F2230" s="28"/>
      <c r="G2230" s="28"/>
      <c r="H2230" s="28"/>
      <c r="I2230" s="28" t="s">
        <v>1704</v>
      </c>
      <c r="J2230" s="27" t="s">
        <v>5334</v>
      </c>
      <c r="K2230" s="29">
        <v>8478881300</v>
      </c>
      <c r="L2230" s="30"/>
      <c r="M2230" s="28"/>
      <c r="N2230" s="28"/>
      <c r="O2230" s="29"/>
      <c r="P2230" s="31"/>
      <c r="Q2230" s="28"/>
      <c r="R2230" s="28"/>
      <c r="S2230" s="28"/>
      <c r="T2230" s="28"/>
      <c r="U2230" s="29"/>
      <c r="V2230" s="32"/>
      <c r="W2230" s="33"/>
    </row>
    <row r="2231" spans="2:23" x14ac:dyDescent="0.25">
      <c r="B2231" s="25"/>
      <c r="C2231" s="80">
        <v>1821137142</v>
      </c>
      <c r="D2231" s="83" t="s">
        <v>5335</v>
      </c>
      <c r="E2231" s="82">
        <v>7</v>
      </c>
      <c r="F2231" s="28"/>
      <c r="G2231" s="28"/>
      <c r="H2231" s="28"/>
      <c r="I2231" s="28" t="s">
        <v>1719</v>
      </c>
      <c r="J2231" s="27" t="s">
        <v>5336</v>
      </c>
      <c r="K2231" s="29">
        <v>7732754250</v>
      </c>
      <c r="L2231" s="30"/>
      <c r="M2231" s="28"/>
      <c r="N2231" s="28"/>
      <c r="O2231" s="29"/>
      <c r="P2231" s="31"/>
      <c r="Q2231" s="28"/>
      <c r="R2231" s="28"/>
      <c r="S2231" s="28"/>
      <c r="T2231" s="28"/>
      <c r="U2231" s="29"/>
      <c r="V2231" s="32"/>
      <c r="W2231" s="33"/>
    </row>
    <row r="2232" spans="2:23" x14ac:dyDescent="0.25">
      <c r="B2232" s="25"/>
      <c r="C2232" s="80">
        <v>1225142730</v>
      </c>
      <c r="D2232" s="83" t="s">
        <v>5337</v>
      </c>
      <c r="E2232" s="82">
        <v>9</v>
      </c>
      <c r="F2232" s="28"/>
      <c r="G2232" s="28"/>
      <c r="H2232" s="28"/>
      <c r="I2232" s="28" t="s">
        <v>1737</v>
      </c>
      <c r="J2232" s="27" t="s">
        <v>5338</v>
      </c>
      <c r="K2232" s="29">
        <v>8554837362</v>
      </c>
      <c r="L2232" s="30"/>
      <c r="M2232" s="28"/>
      <c r="N2232" s="28"/>
      <c r="O2232" s="29"/>
      <c r="P2232" s="31"/>
      <c r="Q2232" s="28"/>
      <c r="R2232" s="28"/>
      <c r="S2232" s="28"/>
      <c r="T2232" s="28"/>
      <c r="U2232" s="29"/>
      <c r="V2232" s="32"/>
      <c r="W2232" s="33"/>
    </row>
    <row r="2233" spans="2:23" x14ac:dyDescent="0.25">
      <c r="B2233" s="25"/>
      <c r="C2233" s="80">
        <v>1942312210</v>
      </c>
      <c r="D2233" s="83" t="s">
        <v>5339</v>
      </c>
      <c r="E2233" s="82">
        <v>4</v>
      </c>
      <c r="F2233" s="28"/>
      <c r="G2233" s="28"/>
      <c r="H2233" s="28"/>
      <c r="I2233" s="28" t="s">
        <v>1704</v>
      </c>
      <c r="J2233" s="27" t="s">
        <v>5340</v>
      </c>
      <c r="K2233" s="29">
        <v>6309691167</v>
      </c>
      <c r="L2233" s="30"/>
      <c r="M2233" s="28"/>
      <c r="N2233" s="28"/>
      <c r="O2233" s="29"/>
      <c r="P2233" s="31"/>
      <c r="Q2233" s="28"/>
      <c r="R2233" s="28"/>
      <c r="S2233" s="28"/>
      <c r="T2233" s="28"/>
      <c r="U2233" s="29"/>
      <c r="V2233" s="32"/>
      <c r="W2233" s="33"/>
    </row>
    <row r="2234" spans="2:23" x14ac:dyDescent="0.25">
      <c r="B2234" s="25"/>
      <c r="C2234" s="80">
        <v>1245262906</v>
      </c>
      <c r="D2234" s="83" t="s">
        <v>5341</v>
      </c>
      <c r="E2234" s="82">
        <v>8</v>
      </c>
      <c r="F2234" s="28"/>
      <c r="G2234" s="28"/>
      <c r="H2234" s="28"/>
      <c r="I2234" s="28" t="s">
        <v>1737</v>
      </c>
      <c r="J2234" s="27" t="s">
        <v>5342</v>
      </c>
      <c r="K2234" s="29">
        <v>3126959286</v>
      </c>
      <c r="L2234" s="30"/>
      <c r="M2234" s="28"/>
      <c r="N2234" s="28"/>
      <c r="O2234" s="29"/>
      <c r="P2234" s="31"/>
      <c r="Q2234" s="28"/>
      <c r="R2234" s="28"/>
      <c r="S2234" s="28"/>
      <c r="T2234" s="28"/>
      <c r="U2234" s="29"/>
      <c r="V2234" s="32"/>
      <c r="W2234" s="33"/>
    </row>
    <row r="2235" spans="2:23" x14ac:dyDescent="0.25">
      <c r="B2235" s="25"/>
      <c r="C2235" s="80">
        <v>1588640650</v>
      </c>
      <c r="D2235" s="83" t="s">
        <v>5343</v>
      </c>
      <c r="E2235" s="82">
        <v>1</v>
      </c>
      <c r="F2235" s="28"/>
      <c r="G2235" s="28"/>
      <c r="H2235" s="28"/>
      <c r="I2235" s="28" t="s">
        <v>1704</v>
      </c>
      <c r="J2235" s="27" t="s">
        <v>5344</v>
      </c>
      <c r="K2235" s="29">
        <v>6304349312</v>
      </c>
      <c r="L2235" s="30"/>
      <c r="M2235" s="28"/>
      <c r="N2235" s="28"/>
      <c r="O2235" s="29"/>
      <c r="P2235" s="31"/>
      <c r="Q2235" s="28"/>
      <c r="R2235" s="28"/>
      <c r="S2235" s="28"/>
      <c r="T2235" s="28"/>
      <c r="U2235" s="29"/>
      <c r="V2235" s="32"/>
      <c r="W2235" s="33"/>
    </row>
    <row r="2236" spans="2:23" x14ac:dyDescent="0.25">
      <c r="B2236" s="25"/>
      <c r="C2236" s="80">
        <v>1093809089</v>
      </c>
      <c r="D2236" s="83" t="s">
        <v>5345</v>
      </c>
      <c r="E2236" s="82">
        <v>6</v>
      </c>
      <c r="F2236" s="28"/>
      <c r="G2236" s="28"/>
      <c r="H2236" s="28"/>
      <c r="I2236" s="28" t="s">
        <v>1704</v>
      </c>
      <c r="J2236" s="27" t="s">
        <v>5346</v>
      </c>
      <c r="K2236" s="29">
        <v>8473189595</v>
      </c>
      <c r="L2236" s="30"/>
      <c r="M2236" s="28"/>
      <c r="N2236" s="28"/>
      <c r="O2236" s="29"/>
      <c r="P2236" s="31"/>
      <c r="Q2236" s="28"/>
      <c r="R2236" s="28"/>
      <c r="S2236" s="28"/>
      <c r="T2236" s="28"/>
      <c r="U2236" s="29"/>
      <c r="V2236" s="32"/>
      <c r="W2236" s="33"/>
    </row>
    <row r="2237" spans="2:23" x14ac:dyDescent="0.25">
      <c r="B2237" s="25"/>
      <c r="C2237" s="80">
        <v>1588977722</v>
      </c>
      <c r="D2237" s="83" t="s">
        <v>5347</v>
      </c>
      <c r="E2237" s="82">
        <v>5</v>
      </c>
      <c r="F2237" s="28"/>
      <c r="G2237" s="28"/>
      <c r="H2237" s="28"/>
      <c r="I2237" s="28" t="s">
        <v>1704</v>
      </c>
      <c r="J2237" s="27" t="s">
        <v>5348</v>
      </c>
      <c r="K2237" s="29">
        <v>8472951300</v>
      </c>
      <c r="L2237" s="30"/>
      <c r="M2237" s="28"/>
      <c r="N2237" s="28"/>
      <c r="O2237" s="29"/>
      <c r="P2237" s="31"/>
      <c r="Q2237" s="28"/>
      <c r="R2237" s="28"/>
      <c r="S2237" s="28"/>
      <c r="T2237" s="28"/>
      <c r="U2237" s="29"/>
      <c r="V2237" s="32"/>
      <c r="W2237" s="33"/>
    </row>
    <row r="2238" spans="2:23" x14ac:dyDescent="0.25">
      <c r="B2238" s="25"/>
      <c r="C2238" s="80">
        <v>1891809620</v>
      </c>
      <c r="D2238" s="83" t="s">
        <v>5349</v>
      </c>
      <c r="E2238" s="82">
        <v>6</v>
      </c>
      <c r="F2238" s="28"/>
      <c r="G2238" s="28"/>
      <c r="H2238" s="28"/>
      <c r="I2238" s="28" t="s">
        <v>1737</v>
      </c>
      <c r="J2238" s="27" t="s">
        <v>5350</v>
      </c>
      <c r="K2238" s="29">
        <v>8885847888</v>
      </c>
      <c r="L2238" s="30"/>
      <c r="M2238" s="28"/>
      <c r="N2238" s="28"/>
      <c r="O2238" s="29"/>
      <c r="P2238" s="31"/>
      <c r="Q2238" s="28"/>
      <c r="R2238" s="28"/>
      <c r="S2238" s="28"/>
      <c r="T2238" s="28"/>
      <c r="U2238" s="29"/>
      <c r="V2238" s="32"/>
      <c r="W2238" s="33"/>
    </row>
    <row r="2239" spans="2:23" x14ac:dyDescent="0.25">
      <c r="B2239" s="25"/>
      <c r="C2239" s="80">
        <v>1386738060</v>
      </c>
      <c r="D2239" s="83" t="s">
        <v>5351</v>
      </c>
      <c r="E2239" s="82">
        <v>8</v>
      </c>
      <c r="F2239" s="28"/>
      <c r="G2239" s="28"/>
      <c r="H2239" s="28"/>
      <c r="I2239" s="28" t="s">
        <v>1719</v>
      </c>
      <c r="J2239" s="27" t="s">
        <v>69</v>
      </c>
      <c r="K2239" s="29">
        <v>3128089000</v>
      </c>
      <c r="L2239" s="30"/>
      <c r="M2239" s="28"/>
      <c r="N2239" s="28"/>
      <c r="O2239" s="29"/>
      <c r="P2239" s="31"/>
      <c r="Q2239" s="28"/>
      <c r="R2239" s="28"/>
      <c r="S2239" s="28"/>
      <c r="T2239" s="28"/>
      <c r="U2239" s="29"/>
      <c r="V2239" s="32"/>
      <c r="W2239" s="33"/>
    </row>
    <row r="2240" spans="2:23" x14ac:dyDescent="0.25">
      <c r="B2240" s="25"/>
      <c r="C2240" s="80">
        <v>1750356804</v>
      </c>
      <c r="D2240" s="83" t="s">
        <v>5352</v>
      </c>
      <c r="E2240" s="82">
        <v>9</v>
      </c>
      <c r="F2240" s="28"/>
      <c r="G2240" s="28"/>
      <c r="H2240" s="28"/>
      <c r="I2240" s="28" t="s">
        <v>1704</v>
      </c>
      <c r="J2240" s="27" t="s">
        <v>5353</v>
      </c>
      <c r="K2240" s="29">
        <v>6307172600</v>
      </c>
      <c r="L2240" s="30"/>
      <c r="M2240" s="28"/>
      <c r="N2240" s="28"/>
      <c r="O2240" s="29"/>
      <c r="P2240" s="31"/>
      <c r="Q2240" s="28"/>
      <c r="R2240" s="28"/>
      <c r="S2240" s="28"/>
      <c r="T2240" s="28"/>
      <c r="U2240" s="29"/>
      <c r="V2240" s="32"/>
      <c r="W2240" s="33"/>
    </row>
    <row r="2241" spans="2:23" x14ac:dyDescent="0.25">
      <c r="B2241" s="25"/>
      <c r="C2241" s="80">
        <v>1508858226</v>
      </c>
      <c r="D2241" s="83" t="s">
        <v>5354</v>
      </c>
      <c r="E2241" s="82">
        <v>3</v>
      </c>
      <c r="F2241" s="28"/>
      <c r="G2241" s="28"/>
      <c r="H2241" s="28"/>
      <c r="I2241" s="28" t="s">
        <v>1704</v>
      </c>
      <c r="J2241" s="27" t="s">
        <v>5355</v>
      </c>
      <c r="K2241" s="29">
        <v>8474339840</v>
      </c>
      <c r="L2241" s="30"/>
      <c r="M2241" s="28"/>
      <c r="N2241" s="28"/>
      <c r="O2241" s="29"/>
      <c r="P2241" s="31"/>
      <c r="Q2241" s="28"/>
      <c r="R2241" s="28"/>
      <c r="S2241" s="28"/>
      <c r="T2241" s="28"/>
      <c r="U2241" s="29"/>
      <c r="V2241" s="32"/>
      <c r="W2241" s="33"/>
    </row>
    <row r="2242" spans="2:23" x14ac:dyDescent="0.25">
      <c r="B2242" s="25"/>
      <c r="C2242" s="80">
        <v>1053404343</v>
      </c>
      <c r="D2242" s="83" t="s">
        <v>5356</v>
      </c>
      <c r="E2242" s="82">
        <v>7</v>
      </c>
      <c r="F2242" s="28"/>
      <c r="G2242" s="28"/>
      <c r="H2242" s="28"/>
      <c r="I2242" s="28" t="s">
        <v>1707</v>
      </c>
      <c r="J2242" s="27" t="s">
        <v>5357</v>
      </c>
      <c r="K2242" s="29">
        <v>3128420100</v>
      </c>
      <c r="L2242" s="30"/>
      <c r="M2242" s="28"/>
      <c r="N2242" s="28"/>
      <c r="O2242" s="29"/>
      <c r="P2242" s="31"/>
      <c r="Q2242" s="28"/>
      <c r="R2242" s="28"/>
      <c r="S2242" s="28"/>
      <c r="T2242" s="28"/>
      <c r="U2242" s="29"/>
      <c r="V2242" s="32"/>
      <c r="W2242" s="33"/>
    </row>
    <row r="2243" spans="2:23" x14ac:dyDescent="0.25">
      <c r="B2243" s="25"/>
      <c r="C2243" s="80">
        <v>1073227740</v>
      </c>
      <c r="D2243" s="83" t="s">
        <v>5358</v>
      </c>
      <c r="E2243" s="82">
        <v>3</v>
      </c>
      <c r="F2243" s="28"/>
      <c r="G2243" s="28"/>
      <c r="H2243" s="28"/>
      <c r="I2243" s="28" t="s">
        <v>1716</v>
      </c>
      <c r="J2243" s="27" t="s">
        <v>5359</v>
      </c>
      <c r="K2243" s="29">
        <v>3129471100</v>
      </c>
      <c r="L2243" s="30"/>
      <c r="M2243" s="28"/>
      <c r="N2243" s="28"/>
      <c r="O2243" s="29"/>
      <c r="P2243" s="31"/>
      <c r="Q2243" s="28"/>
      <c r="R2243" s="28"/>
      <c r="S2243" s="28"/>
      <c r="T2243" s="28"/>
      <c r="U2243" s="29"/>
      <c r="V2243" s="32"/>
      <c r="W2243" s="33"/>
    </row>
    <row r="2244" spans="2:23" x14ac:dyDescent="0.25">
      <c r="B2244" s="25"/>
      <c r="C2244" s="80">
        <v>1861077299</v>
      </c>
      <c r="D2244" s="83" t="s">
        <v>5360</v>
      </c>
      <c r="E2244" s="82">
        <v>4</v>
      </c>
      <c r="F2244" s="28"/>
      <c r="G2244" s="28"/>
      <c r="H2244" s="28"/>
      <c r="I2244" s="28" t="s">
        <v>1716</v>
      </c>
      <c r="J2244" s="27" t="s">
        <v>5361</v>
      </c>
      <c r="K2244" s="29">
        <v>7737010897</v>
      </c>
      <c r="L2244" s="30"/>
      <c r="M2244" s="28"/>
      <c r="N2244" s="28"/>
      <c r="O2244" s="29"/>
      <c r="P2244" s="31"/>
      <c r="Q2244" s="28"/>
      <c r="R2244" s="28"/>
      <c r="S2244" s="28"/>
      <c r="T2244" s="28"/>
      <c r="U2244" s="29"/>
      <c r="V2244" s="32"/>
      <c r="W2244" s="33"/>
    </row>
    <row r="2245" spans="2:23" x14ac:dyDescent="0.25">
      <c r="B2245" s="25"/>
      <c r="C2245" s="80">
        <v>1881676997</v>
      </c>
      <c r="D2245" s="83" t="s">
        <v>5362</v>
      </c>
      <c r="E2245" s="82">
        <v>0</v>
      </c>
      <c r="F2245" s="28"/>
      <c r="G2245" s="28"/>
      <c r="H2245" s="28"/>
      <c r="I2245" s="28" t="s">
        <v>1704</v>
      </c>
      <c r="J2245" s="27" t="s">
        <v>69</v>
      </c>
      <c r="K2245" s="29">
        <v>8476771170</v>
      </c>
      <c r="L2245" s="30"/>
      <c r="M2245" s="28"/>
      <c r="N2245" s="28"/>
      <c r="O2245" s="29"/>
      <c r="P2245" s="31"/>
      <c r="Q2245" s="28"/>
      <c r="R2245" s="28"/>
      <c r="S2245" s="28"/>
      <c r="T2245" s="28"/>
      <c r="U2245" s="29"/>
      <c r="V2245" s="32"/>
      <c r="W2245" s="33"/>
    </row>
    <row r="2246" spans="2:23" x14ac:dyDescent="0.25">
      <c r="B2246" s="25"/>
      <c r="C2246" s="80">
        <v>1821070939</v>
      </c>
      <c r="D2246" s="83" t="s">
        <v>5363</v>
      </c>
      <c r="E2246" s="82">
        <v>4</v>
      </c>
      <c r="F2246" s="28"/>
      <c r="G2246" s="28"/>
      <c r="H2246" s="28"/>
      <c r="I2246" s="28" t="s">
        <v>1704</v>
      </c>
      <c r="J2246" s="27" t="s">
        <v>5364</v>
      </c>
      <c r="K2246" s="29">
        <v>8476771170</v>
      </c>
      <c r="L2246" s="30"/>
      <c r="M2246" s="28"/>
      <c r="N2246" s="28"/>
      <c r="O2246" s="29"/>
      <c r="P2246" s="31"/>
      <c r="Q2246" s="28"/>
      <c r="R2246" s="28"/>
      <c r="S2246" s="28"/>
      <c r="T2246" s="28"/>
      <c r="U2246" s="29"/>
      <c r="V2246" s="32"/>
      <c r="W2246" s="33"/>
    </row>
    <row r="2247" spans="2:23" x14ac:dyDescent="0.25">
      <c r="B2247" s="25"/>
      <c r="C2247" s="80">
        <v>1497299689</v>
      </c>
      <c r="D2247" s="83" t="s">
        <v>5365</v>
      </c>
      <c r="E2247" s="82">
        <v>7</v>
      </c>
      <c r="F2247" s="28"/>
      <c r="G2247" s="28"/>
      <c r="H2247" s="28"/>
      <c r="I2247" s="28" t="s">
        <v>1716</v>
      </c>
      <c r="J2247" s="27" t="s">
        <v>5366</v>
      </c>
      <c r="K2247" s="29">
        <v>7735256780</v>
      </c>
      <c r="L2247" s="30"/>
      <c r="M2247" s="28"/>
      <c r="N2247" s="28"/>
      <c r="O2247" s="29"/>
      <c r="P2247" s="31"/>
      <c r="Q2247" s="28"/>
      <c r="R2247" s="28"/>
      <c r="S2247" s="28"/>
      <c r="T2247" s="28"/>
      <c r="U2247" s="29"/>
      <c r="V2247" s="32"/>
      <c r="W2247" s="33"/>
    </row>
    <row r="2248" spans="2:23" x14ac:dyDescent="0.25">
      <c r="B2248" s="25"/>
      <c r="C2248" s="80">
        <v>1770580029</v>
      </c>
      <c r="D2248" s="83" t="s">
        <v>5367</v>
      </c>
      <c r="E2248" s="82">
        <v>6</v>
      </c>
      <c r="F2248" s="28"/>
      <c r="G2248" s="28"/>
      <c r="H2248" s="28"/>
      <c r="I2248" s="28" t="s">
        <v>1704</v>
      </c>
      <c r="J2248" s="27" t="s">
        <v>5368</v>
      </c>
      <c r="K2248" s="29">
        <v>8473827165</v>
      </c>
      <c r="L2248" s="30"/>
      <c r="M2248" s="28"/>
      <c r="N2248" s="28"/>
      <c r="O2248" s="29"/>
      <c r="P2248" s="31"/>
      <c r="Q2248" s="28"/>
      <c r="R2248" s="28"/>
      <c r="S2248" s="28"/>
      <c r="T2248" s="28"/>
      <c r="U2248" s="29"/>
      <c r="V2248" s="32"/>
      <c r="W2248" s="33"/>
    </row>
    <row r="2249" spans="2:23" x14ac:dyDescent="0.25">
      <c r="B2249" s="25"/>
      <c r="C2249" s="80">
        <v>1710011416</v>
      </c>
      <c r="D2249" s="83" t="s">
        <v>5369</v>
      </c>
      <c r="E2249" s="82">
        <v>4</v>
      </c>
      <c r="F2249" s="28"/>
      <c r="G2249" s="28"/>
      <c r="H2249" s="28"/>
      <c r="I2249" s="28" t="s">
        <v>1704</v>
      </c>
      <c r="J2249" s="27" t="s">
        <v>5370</v>
      </c>
      <c r="K2249" s="29">
        <v>8478437030</v>
      </c>
      <c r="L2249" s="30"/>
      <c r="M2249" s="28"/>
      <c r="N2249" s="28"/>
      <c r="O2249" s="29"/>
      <c r="P2249" s="31"/>
      <c r="Q2249" s="28"/>
      <c r="R2249" s="28"/>
      <c r="S2249" s="28"/>
      <c r="T2249" s="28"/>
      <c r="U2249" s="29"/>
      <c r="V2249" s="32"/>
      <c r="W2249" s="33"/>
    </row>
    <row r="2250" spans="2:23" x14ac:dyDescent="0.25">
      <c r="B2250" s="25"/>
      <c r="C2250" s="80">
        <v>1336157171</v>
      </c>
      <c r="D2250" s="83" t="s">
        <v>5371</v>
      </c>
      <c r="E2250" s="82">
        <v>5</v>
      </c>
      <c r="F2250" s="28"/>
      <c r="G2250" s="28"/>
      <c r="H2250" s="28"/>
      <c r="I2250" s="28" t="s">
        <v>1704</v>
      </c>
      <c r="J2250" s="27" t="s">
        <v>5372</v>
      </c>
      <c r="K2250" s="29">
        <v>8886936437</v>
      </c>
      <c r="L2250" s="30"/>
      <c r="M2250" s="28"/>
      <c r="N2250" s="28"/>
      <c r="O2250" s="29"/>
      <c r="P2250" s="31"/>
      <c r="Q2250" s="28"/>
      <c r="R2250" s="28"/>
      <c r="S2250" s="28"/>
      <c r="T2250" s="28"/>
      <c r="U2250" s="29"/>
      <c r="V2250" s="32"/>
      <c r="W2250" s="33"/>
    </row>
    <row r="2251" spans="2:23" x14ac:dyDescent="0.25">
      <c r="B2251" s="25"/>
      <c r="C2251" s="80">
        <v>1407821689</v>
      </c>
      <c r="D2251" s="83" t="s">
        <v>5373</v>
      </c>
      <c r="E2251" s="82">
        <v>8</v>
      </c>
      <c r="F2251" s="28"/>
      <c r="G2251" s="28"/>
      <c r="H2251" s="28"/>
      <c r="I2251" s="28" t="s">
        <v>1737</v>
      </c>
      <c r="J2251" s="27" t="s">
        <v>5374</v>
      </c>
      <c r="K2251" s="29">
        <v>3128411472</v>
      </c>
      <c r="L2251" s="30"/>
      <c r="M2251" s="28"/>
      <c r="N2251" s="28"/>
      <c r="O2251" s="29"/>
      <c r="P2251" s="31"/>
      <c r="Q2251" s="28"/>
      <c r="R2251" s="28"/>
      <c r="S2251" s="28"/>
      <c r="T2251" s="28"/>
      <c r="U2251" s="29"/>
      <c r="V2251" s="32"/>
      <c r="W2251" s="33"/>
    </row>
    <row r="2252" spans="2:23" x14ac:dyDescent="0.25">
      <c r="B2252" s="25"/>
      <c r="C2252" s="80">
        <v>1003923459</v>
      </c>
      <c r="D2252" s="83" t="s">
        <v>5375</v>
      </c>
      <c r="E2252" s="82">
        <v>4</v>
      </c>
      <c r="F2252" s="28"/>
      <c r="G2252" s="28"/>
      <c r="H2252" s="28"/>
      <c r="I2252" s="28" t="s">
        <v>2266</v>
      </c>
      <c r="J2252" s="27" t="s">
        <v>69</v>
      </c>
      <c r="K2252" s="29">
        <v>3123281055</v>
      </c>
      <c r="L2252" s="30"/>
      <c r="M2252" s="28"/>
      <c r="N2252" s="28"/>
      <c r="O2252" s="29"/>
      <c r="P2252" s="31"/>
      <c r="Q2252" s="28"/>
      <c r="R2252" s="28"/>
      <c r="S2252" s="28"/>
      <c r="T2252" s="28"/>
      <c r="U2252" s="29"/>
      <c r="V2252" s="32"/>
      <c r="W2252" s="33"/>
    </row>
    <row r="2253" spans="2:23" x14ac:dyDescent="0.25">
      <c r="B2253" s="25"/>
      <c r="C2253" s="80">
        <v>1255665444</v>
      </c>
      <c r="D2253" s="83" t="s">
        <v>5376</v>
      </c>
      <c r="E2253" s="82">
        <v>8</v>
      </c>
      <c r="F2253" s="28"/>
      <c r="G2253" s="28"/>
      <c r="H2253" s="28"/>
      <c r="I2253" s="28" t="s">
        <v>1719</v>
      </c>
      <c r="J2253" s="27" t="s">
        <v>69</v>
      </c>
      <c r="K2253" s="29">
        <v>3125672000</v>
      </c>
      <c r="L2253" s="30"/>
      <c r="M2253" s="28"/>
      <c r="N2253" s="28"/>
      <c r="O2253" s="29"/>
      <c r="P2253" s="31"/>
      <c r="Q2253" s="28"/>
      <c r="R2253" s="28"/>
      <c r="S2253" s="28"/>
      <c r="T2253" s="28"/>
      <c r="U2253" s="29"/>
      <c r="V2253" s="32"/>
      <c r="W2253" s="33"/>
    </row>
    <row r="2254" spans="2:23" x14ac:dyDescent="0.25">
      <c r="B2254" s="25"/>
      <c r="C2254" s="80">
        <v>1467448324</v>
      </c>
      <c r="D2254" s="83" t="s">
        <v>5377</v>
      </c>
      <c r="E2254" s="82">
        <v>5</v>
      </c>
      <c r="F2254" s="28"/>
      <c r="G2254" s="28"/>
      <c r="H2254" s="28"/>
      <c r="I2254" s="28" t="s">
        <v>1704</v>
      </c>
      <c r="J2254" s="27" t="s">
        <v>5378</v>
      </c>
      <c r="K2254" s="29">
        <v>8153977340</v>
      </c>
      <c r="L2254" s="30"/>
      <c r="M2254" s="28"/>
      <c r="N2254" s="28"/>
      <c r="O2254" s="29"/>
      <c r="P2254" s="31"/>
      <c r="Q2254" s="28"/>
      <c r="R2254" s="28"/>
      <c r="S2254" s="28"/>
      <c r="T2254" s="28"/>
      <c r="U2254" s="29"/>
      <c r="V2254" s="32"/>
      <c r="W2254" s="33"/>
    </row>
    <row r="2255" spans="2:23" x14ac:dyDescent="0.25">
      <c r="B2255" s="25"/>
      <c r="C2255" s="80">
        <v>1013920156</v>
      </c>
      <c r="D2255" s="83" t="s">
        <v>5379</v>
      </c>
      <c r="E2255" s="82">
        <v>6</v>
      </c>
      <c r="F2255" s="28"/>
      <c r="G2255" s="28"/>
      <c r="H2255" s="28"/>
      <c r="I2255" s="28" t="s">
        <v>1734</v>
      </c>
      <c r="J2255" s="27" t="s">
        <v>5380</v>
      </c>
      <c r="K2255" s="29">
        <v>7734453500</v>
      </c>
      <c r="L2255" s="30"/>
      <c r="M2255" s="28"/>
      <c r="N2255" s="28"/>
      <c r="O2255" s="29"/>
      <c r="P2255" s="31"/>
      <c r="Q2255" s="28"/>
      <c r="R2255" s="28"/>
      <c r="S2255" s="28"/>
      <c r="T2255" s="28"/>
      <c r="U2255" s="29"/>
      <c r="V2255" s="32"/>
      <c r="W2255" s="33"/>
    </row>
    <row r="2256" spans="2:23" x14ac:dyDescent="0.25">
      <c r="B2256" s="25"/>
      <c r="C2256" s="80">
        <v>1285727669</v>
      </c>
      <c r="D2256" s="83" t="s">
        <v>5381</v>
      </c>
      <c r="E2256" s="82">
        <v>3</v>
      </c>
      <c r="F2256" s="28"/>
      <c r="G2256" s="28"/>
      <c r="H2256" s="28"/>
      <c r="I2256" s="28" t="s">
        <v>1704</v>
      </c>
      <c r="J2256" s="27" t="s">
        <v>5382</v>
      </c>
      <c r="K2256" s="29">
        <v>6306295100</v>
      </c>
      <c r="L2256" s="30"/>
      <c r="M2256" s="28"/>
      <c r="N2256" s="28"/>
      <c r="O2256" s="29"/>
      <c r="P2256" s="31"/>
      <c r="Q2256" s="28"/>
      <c r="R2256" s="28"/>
      <c r="S2256" s="28"/>
      <c r="T2256" s="28"/>
      <c r="U2256" s="29"/>
      <c r="V2256" s="32"/>
      <c r="W2256" s="33"/>
    </row>
    <row r="2257" spans="2:23" x14ac:dyDescent="0.25">
      <c r="B2257" s="25"/>
      <c r="C2257" s="80">
        <v>1720080054</v>
      </c>
      <c r="D2257" s="83" t="s">
        <v>5383</v>
      </c>
      <c r="E2257" s="82">
        <v>1</v>
      </c>
      <c r="F2257" s="28"/>
      <c r="G2257" s="28"/>
      <c r="H2257" s="28"/>
      <c r="I2257" s="28" t="s">
        <v>1704</v>
      </c>
      <c r="J2257" s="27" t="s">
        <v>5384</v>
      </c>
      <c r="K2257" s="29">
        <v>8472470187</v>
      </c>
      <c r="L2257" s="30"/>
      <c r="M2257" s="28"/>
      <c r="N2257" s="28"/>
      <c r="O2257" s="29"/>
      <c r="P2257" s="31"/>
      <c r="Q2257" s="28"/>
      <c r="R2257" s="28"/>
      <c r="S2257" s="28"/>
      <c r="T2257" s="28"/>
      <c r="U2257" s="29"/>
      <c r="V2257" s="32"/>
      <c r="W2257" s="33"/>
    </row>
    <row r="2258" spans="2:23" x14ac:dyDescent="0.25">
      <c r="B2258" s="25"/>
      <c r="C2258" s="80">
        <v>1568417780</v>
      </c>
      <c r="D2258" s="83" t="s">
        <v>5385</v>
      </c>
      <c r="E2258" s="82">
        <v>7</v>
      </c>
      <c r="F2258" s="28"/>
      <c r="G2258" s="28"/>
      <c r="H2258" s="28"/>
      <c r="I2258" s="28" t="s">
        <v>1704</v>
      </c>
      <c r="J2258" s="27" t="s">
        <v>5386</v>
      </c>
      <c r="K2258" s="29">
        <v>8476571900</v>
      </c>
      <c r="L2258" s="30"/>
      <c r="M2258" s="28"/>
      <c r="N2258" s="28"/>
      <c r="O2258" s="29"/>
      <c r="P2258" s="31"/>
      <c r="Q2258" s="28"/>
      <c r="R2258" s="28"/>
      <c r="S2258" s="28"/>
      <c r="T2258" s="28"/>
      <c r="U2258" s="29"/>
      <c r="V2258" s="32"/>
      <c r="W2258" s="33"/>
    </row>
    <row r="2259" spans="2:23" x14ac:dyDescent="0.25">
      <c r="B2259" s="25"/>
      <c r="C2259" s="80">
        <v>1033272554</v>
      </c>
      <c r="D2259" s="83" t="s">
        <v>5387</v>
      </c>
      <c r="E2259" s="82">
        <v>7</v>
      </c>
      <c r="F2259" s="28"/>
      <c r="G2259" s="28"/>
      <c r="H2259" s="28"/>
      <c r="I2259" s="28" t="s">
        <v>1704</v>
      </c>
      <c r="J2259" s="27" t="s">
        <v>5388</v>
      </c>
      <c r="K2259" s="29">
        <v>8888240200</v>
      </c>
      <c r="L2259" s="30"/>
      <c r="M2259" s="28"/>
      <c r="N2259" s="28"/>
      <c r="O2259" s="29"/>
      <c r="P2259" s="31"/>
      <c r="Q2259" s="28"/>
      <c r="R2259" s="28"/>
      <c r="S2259" s="28"/>
      <c r="T2259" s="28"/>
      <c r="U2259" s="29"/>
      <c r="V2259" s="32"/>
      <c r="W2259" s="33"/>
    </row>
    <row r="2260" spans="2:23" x14ac:dyDescent="0.25">
      <c r="B2260" s="25"/>
      <c r="C2260" s="80">
        <v>1376526954</v>
      </c>
      <c r="D2260" s="83" t="s">
        <v>5389</v>
      </c>
      <c r="E2260" s="82">
        <v>7</v>
      </c>
      <c r="F2260" s="28"/>
      <c r="G2260" s="28"/>
      <c r="H2260" s="28"/>
      <c r="I2260" s="28" t="s">
        <v>1719</v>
      </c>
      <c r="J2260" s="27" t="s">
        <v>69</v>
      </c>
      <c r="K2260" s="29">
        <v>3128420100</v>
      </c>
      <c r="L2260" s="30"/>
      <c r="M2260" s="28"/>
      <c r="N2260" s="28"/>
      <c r="O2260" s="29"/>
      <c r="P2260" s="31"/>
      <c r="Q2260" s="28"/>
      <c r="R2260" s="28"/>
      <c r="S2260" s="28"/>
      <c r="T2260" s="28"/>
      <c r="U2260" s="29"/>
      <c r="V2260" s="32"/>
      <c r="W2260" s="33"/>
    </row>
    <row r="2261" spans="2:23" x14ac:dyDescent="0.25">
      <c r="B2261" s="25"/>
      <c r="C2261" s="80">
        <v>1649760984</v>
      </c>
      <c r="D2261" s="83" t="s">
        <v>5390</v>
      </c>
      <c r="E2261" s="82">
        <v>6</v>
      </c>
      <c r="F2261" s="28"/>
      <c r="G2261" s="28"/>
      <c r="H2261" s="28"/>
      <c r="I2261" s="28" t="s">
        <v>1707</v>
      </c>
      <c r="J2261" s="27" t="s">
        <v>5391</v>
      </c>
      <c r="K2261" s="29">
        <v>8473905900</v>
      </c>
      <c r="L2261" s="30"/>
      <c r="M2261" s="28"/>
      <c r="N2261" s="28"/>
      <c r="O2261" s="29"/>
      <c r="P2261" s="31"/>
      <c r="Q2261" s="28"/>
      <c r="R2261" s="28"/>
      <c r="S2261" s="28"/>
      <c r="T2261" s="28"/>
      <c r="U2261" s="29"/>
      <c r="V2261" s="32"/>
      <c r="W2261" s="33"/>
    </row>
    <row r="2262" spans="2:23" x14ac:dyDescent="0.25">
      <c r="B2262" s="25"/>
      <c r="C2262" s="80">
        <v>1952873127</v>
      </c>
      <c r="D2262" s="83" t="s">
        <v>5392</v>
      </c>
      <c r="E2262" s="82">
        <v>8</v>
      </c>
      <c r="F2262" s="28"/>
      <c r="G2262" s="28"/>
      <c r="H2262" s="28"/>
      <c r="I2262" s="28" t="s">
        <v>1716</v>
      </c>
      <c r="J2262" s="27" t="s">
        <v>5393</v>
      </c>
      <c r="K2262" s="29">
        <v>7734236400</v>
      </c>
      <c r="L2262" s="30"/>
      <c r="M2262" s="28"/>
      <c r="N2262" s="28"/>
      <c r="O2262" s="29"/>
      <c r="P2262" s="31"/>
      <c r="Q2262" s="28"/>
      <c r="R2262" s="28"/>
      <c r="S2262" s="28"/>
      <c r="T2262" s="28"/>
      <c r="U2262" s="29"/>
      <c r="V2262" s="32"/>
      <c r="W2262" s="33"/>
    </row>
    <row r="2263" spans="2:23" x14ac:dyDescent="0.25">
      <c r="B2263" s="25"/>
      <c r="C2263" s="80">
        <v>1942796123</v>
      </c>
      <c r="D2263" s="83" t="s">
        <v>5394</v>
      </c>
      <c r="E2263" s="82">
        <v>0</v>
      </c>
      <c r="F2263" s="28"/>
      <c r="G2263" s="28"/>
      <c r="H2263" s="28"/>
      <c r="I2263" s="28" t="s">
        <v>1716</v>
      </c>
      <c r="J2263" s="27" t="s">
        <v>5395</v>
      </c>
      <c r="K2263" s="29">
        <v>8725882076</v>
      </c>
      <c r="L2263" s="30"/>
      <c r="M2263" s="28"/>
      <c r="N2263" s="28"/>
      <c r="O2263" s="29"/>
      <c r="P2263" s="31"/>
      <c r="Q2263" s="28"/>
      <c r="R2263" s="28"/>
      <c r="S2263" s="28"/>
      <c r="T2263" s="28"/>
      <c r="U2263" s="29"/>
      <c r="V2263" s="32"/>
      <c r="W2263" s="33"/>
    </row>
    <row r="2264" spans="2:23" x14ac:dyDescent="0.25">
      <c r="B2264" s="25"/>
      <c r="C2264" s="80">
        <v>1275018020</v>
      </c>
      <c r="D2264" s="83" t="s">
        <v>5396</v>
      </c>
      <c r="E2264" s="82">
        <v>6</v>
      </c>
      <c r="F2264" s="28"/>
      <c r="G2264" s="28"/>
      <c r="H2264" s="28"/>
      <c r="I2264" s="28" t="s">
        <v>1716</v>
      </c>
      <c r="J2264" s="27" t="s">
        <v>5397</v>
      </c>
      <c r="K2264" s="29">
        <v>3126955620</v>
      </c>
      <c r="L2264" s="30"/>
      <c r="M2264" s="28"/>
      <c r="N2264" s="28"/>
      <c r="O2264" s="29"/>
      <c r="P2264" s="31"/>
      <c r="Q2264" s="28"/>
      <c r="R2264" s="28"/>
      <c r="S2264" s="28"/>
      <c r="T2264" s="28"/>
      <c r="U2264" s="29"/>
      <c r="V2264" s="32"/>
      <c r="W2264" s="33"/>
    </row>
    <row r="2265" spans="2:23" x14ac:dyDescent="0.25">
      <c r="B2265" s="25"/>
      <c r="C2265" s="80">
        <v>1104480995</v>
      </c>
      <c r="D2265" s="83" t="s">
        <v>5398</v>
      </c>
      <c r="E2265" s="82">
        <v>4</v>
      </c>
      <c r="F2265" s="28"/>
      <c r="G2265" s="28"/>
      <c r="H2265" s="28"/>
      <c r="I2265" s="28" t="s">
        <v>1716</v>
      </c>
      <c r="J2265" s="27" t="s">
        <v>5366</v>
      </c>
      <c r="K2265" s="29">
        <v>3123261400</v>
      </c>
      <c r="L2265" s="30"/>
      <c r="M2265" s="28"/>
      <c r="N2265" s="28"/>
      <c r="O2265" s="29"/>
      <c r="P2265" s="31"/>
      <c r="Q2265" s="28"/>
      <c r="R2265" s="28"/>
      <c r="S2265" s="28"/>
      <c r="T2265" s="28"/>
      <c r="U2265" s="29"/>
      <c r="V2265" s="32"/>
      <c r="W2265" s="33"/>
    </row>
    <row r="2266" spans="2:23" x14ac:dyDescent="0.25">
      <c r="B2266" s="25"/>
      <c r="C2266" s="80">
        <v>1902062037</v>
      </c>
      <c r="D2266" s="83" t="s">
        <v>5399</v>
      </c>
      <c r="E2266" s="82">
        <v>4</v>
      </c>
      <c r="F2266" s="28"/>
      <c r="G2266" s="28"/>
      <c r="H2266" s="28"/>
      <c r="I2266" s="28" t="s">
        <v>1737</v>
      </c>
      <c r="J2266" s="27" t="s">
        <v>5400</v>
      </c>
      <c r="K2266" s="29">
        <v>3129428910</v>
      </c>
      <c r="L2266" s="30"/>
      <c r="M2266" s="28"/>
      <c r="N2266" s="28"/>
      <c r="O2266" s="29"/>
      <c r="P2266" s="31"/>
      <c r="Q2266" s="28"/>
      <c r="R2266" s="28"/>
      <c r="S2266" s="28"/>
      <c r="T2266" s="28"/>
      <c r="U2266" s="29"/>
      <c r="V2266" s="32"/>
      <c r="W2266" s="33"/>
    </row>
    <row r="2267" spans="2:23" x14ac:dyDescent="0.25">
      <c r="B2267" s="25"/>
      <c r="C2267" s="80">
        <v>1497014294</v>
      </c>
      <c r="D2267" s="83" t="s">
        <v>5401</v>
      </c>
      <c r="E2267" s="82">
        <v>8</v>
      </c>
      <c r="F2267" s="28"/>
      <c r="G2267" s="28"/>
      <c r="H2267" s="28"/>
      <c r="I2267" s="28" t="s">
        <v>1737</v>
      </c>
      <c r="J2267" s="27" t="s">
        <v>5402</v>
      </c>
      <c r="K2267" s="29">
        <v>3126955620</v>
      </c>
      <c r="L2267" s="30"/>
      <c r="M2267" s="28"/>
      <c r="N2267" s="28"/>
      <c r="O2267" s="29"/>
      <c r="P2267" s="31"/>
      <c r="Q2267" s="28"/>
      <c r="R2267" s="28"/>
      <c r="S2267" s="28"/>
      <c r="T2267" s="28"/>
      <c r="U2267" s="29"/>
      <c r="V2267" s="32"/>
      <c r="W2267" s="33"/>
    </row>
    <row r="2268" spans="2:23" x14ac:dyDescent="0.25">
      <c r="B2268" s="25"/>
      <c r="C2268" s="80">
        <v>1073625562</v>
      </c>
      <c r="D2268" s="83" t="s">
        <v>5403</v>
      </c>
      <c r="E2268" s="82">
        <v>-99</v>
      </c>
      <c r="F2268" s="28"/>
      <c r="G2268" s="28"/>
      <c r="H2268" s="28"/>
      <c r="I2268" s="28" t="s">
        <v>1704</v>
      </c>
      <c r="J2268" s="27" t="s">
        <v>69</v>
      </c>
      <c r="K2268" s="29">
        <v>8473824410</v>
      </c>
      <c r="L2268" s="30"/>
      <c r="M2268" s="28"/>
      <c r="N2268" s="28"/>
      <c r="O2268" s="29"/>
      <c r="P2268" s="31"/>
      <c r="Q2268" s="28"/>
      <c r="R2268" s="28"/>
      <c r="S2268" s="28"/>
      <c r="T2268" s="28"/>
      <c r="U2268" s="29"/>
      <c r="V2268" s="32"/>
      <c r="W2268" s="33"/>
    </row>
    <row r="2269" spans="2:23" x14ac:dyDescent="0.25">
      <c r="B2269" s="25"/>
      <c r="C2269" s="80">
        <v>1982767406</v>
      </c>
      <c r="D2269" s="83" t="s">
        <v>5404</v>
      </c>
      <c r="E2269" s="82">
        <v>5</v>
      </c>
      <c r="F2269" s="28"/>
      <c r="G2269" s="28"/>
      <c r="H2269" s="28"/>
      <c r="I2269" s="28" t="s">
        <v>1737</v>
      </c>
      <c r="J2269" s="27" t="s">
        <v>5405</v>
      </c>
      <c r="K2269" s="29">
        <v>8888240200</v>
      </c>
      <c r="L2269" s="30"/>
      <c r="M2269" s="28"/>
      <c r="N2269" s="28"/>
      <c r="O2269" s="29"/>
      <c r="P2269" s="31"/>
      <c r="Q2269" s="28"/>
      <c r="R2269" s="28"/>
      <c r="S2269" s="28"/>
      <c r="T2269" s="28"/>
      <c r="U2269" s="29"/>
      <c r="V2269" s="32"/>
      <c r="W2269" s="33"/>
    </row>
    <row r="2270" spans="2:23" x14ac:dyDescent="0.25">
      <c r="B2270" s="25"/>
      <c r="C2270" s="80">
        <v>1457542920</v>
      </c>
      <c r="D2270" s="83" t="s">
        <v>5406</v>
      </c>
      <c r="E2270" s="82">
        <v>6</v>
      </c>
      <c r="F2270" s="28"/>
      <c r="G2270" s="28"/>
      <c r="H2270" s="28"/>
      <c r="I2270" s="28" t="s">
        <v>1737</v>
      </c>
      <c r="J2270" s="27" t="s">
        <v>5407</v>
      </c>
      <c r="K2270" s="29">
        <v>3129967598</v>
      </c>
      <c r="L2270" s="30"/>
      <c r="M2270" s="28"/>
      <c r="N2270" s="28"/>
      <c r="O2270" s="29"/>
      <c r="P2270" s="31"/>
      <c r="Q2270" s="28"/>
      <c r="R2270" s="28"/>
      <c r="S2270" s="28"/>
      <c r="T2270" s="28"/>
      <c r="U2270" s="29"/>
      <c r="V2270" s="32"/>
      <c r="W2270" s="33"/>
    </row>
    <row r="2271" spans="2:23" x14ac:dyDescent="0.25">
      <c r="B2271" s="25"/>
      <c r="C2271" s="80">
        <v>1548585193</v>
      </c>
      <c r="D2271" s="83" t="s">
        <v>5408</v>
      </c>
      <c r="E2271" s="82">
        <v>6</v>
      </c>
      <c r="F2271" s="28"/>
      <c r="G2271" s="28"/>
      <c r="H2271" s="28"/>
      <c r="I2271" s="28" t="s">
        <v>1737</v>
      </c>
      <c r="J2271" s="27" t="s">
        <v>5409</v>
      </c>
      <c r="K2271" s="29">
        <v>5108062100</v>
      </c>
      <c r="L2271" s="30"/>
      <c r="M2271" s="28"/>
      <c r="N2271" s="28"/>
      <c r="O2271" s="29"/>
      <c r="P2271" s="31"/>
      <c r="Q2271" s="28"/>
      <c r="R2271" s="28"/>
      <c r="S2271" s="28"/>
      <c r="T2271" s="28"/>
      <c r="U2271" s="29"/>
      <c r="V2271" s="32"/>
      <c r="W2271" s="33"/>
    </row>
    <row r="2272" spans="2:23" x14ac:dyDescent="0.25">
      <c r="B2272" s="25"/>
      <c r="C2272" s="80">
        <v>1679701239</v>
      </c>
      <c r="D2272" s="83" t="s">
        <v>5410</v>
      </c>
      <c r="E2272" s="82">
        <v>1</v>
      </c>
      <c r="F2272" s="28"/>
      <c r="G2272" s="28"/>
      <c r="H2272" s="28"/>
      <c r="I2272" s="28" t="s">
        <v>1704</v>
      </c>
      <c r="J2272" s="27" t="s">
        <v>69</v>
      </c>
      <c r="K2272" s="29">
        <v>8477232210</v>
      </c>
      <c r="L2272" s="30"/>
      <c r="M2272" s="28"/>
      <c r="N2272" s="28"/>
      <c r="O2272" s="29"/>
      <c r="P2272" s="31"/>
      <c r="Q2272" s="28"/>
      <c r="R2272" s="28"/>
      <c r="S2272" s="28"/>
      <c r="T2272" s="28"/>
      <c r="U2272" s="29"/>
      <c r="V2272" s="32"/>
      <c r="W2272" s="33"/>
    </row>
    <row r="2273" spans="2:23" x14ac:dyDescent="0.25">
      <c r="B2273" s="25"/>
      <c r="C2273" s="80">
        <v>1043520380</v>
      </c>
      <c r="D2273" s="83" t="s">
        <v>5411</v>
      </c>
      <c r="E2273" s="82">
        <v>1</v>
      </c>
      <c r="F2273" s="28"/>
      <c r="G2273" s="28"/>
      <c r="H2273" s="28"/>
      <c r="I2273" s="28" t="s">
        <v>1704</v>
      </c>
      <c r="J2273" s="27" t="s">
        <v>5412</v>
      </c>
      <c r="K2273" s="29">
        <v>3126954837</v>
      </c>
      <c r="L2273" s="30"/>
      <c r="M2273" s="28"/>
      <c r="N2273" s="28"/>
      <c r="O2273" s="29"/>
      <c r="P2273" s="31"/>
      <c r="Q2273" s="28"/>
      <c r="R2273" s="28"/>
      <c r="S2273" s="28"/>
      <c r="T2273" s="28"/>
      <c r="U2273" s="29"/>
      <c r="V2273" s="32"/>
      <c r="W2273" s="33"/>
    </row>
    <row r="2274" spans="2:23" x14ac:dyDescent="0.25">
      <c r="B2274" s="25"/>
      <c r="C2274" s="80">
        <v>1952733677</v>
      </c>
      <c r="D2274" s="83" t="s">
        <v>5413</v>
      </c>
      <c r="E2274" s="82">
        <v>3</v>
      </c>
      <c r="F2274" s="28"/>
      <c r="G2274" s="28"/>
      <c r="H2274" s="28"/>
      <c r="I2274" s="28" t="s">
        <v>1716</v>
      </c>
      <c r="J2274" s="27" t="s">
        <v>5414</v>
      </c>
      <c r="K2274" s="29">
        <v>6308899889</v>
      </c>
      <c r="L2274" s="30"/>
      <c r="M2274" s="28"/>
      <c r="N2274" s="28"/>
      <c r="O2274" s="29"/>
      <c r="P2274" s="31"/>
      <c r="Q2274" s="28"/>
      <c r="R2274" s="28"/>
      <c r="S2274" s="28"/>
      <c r="T2274" s="28"/>
      <c r="U2274" s="29"/>
      <c r="V2274" s="32"/>
      <c r="W2274" s="33"/>
    </row>
    <row r="2275" spans="2:23" x14ac:dyDescent="0.25">
      <c r="B2275" s="25"/>
      <c r="C2275" s="80">
        <v>1598010902</v>
      </c>
      <c r="D2275" s="83" t="s">
        <v>5415</v>
      </c>
      <c r="E2275" s="82">
        <v>6</v>
      </c>
      <c r="F2275" s="28"/>
      <c r="G2275" s="28"/>
      <c r="H2275" s="28"/>
      <c r="I2275" s="28" t="s">
        <v>1716</v>
      </c>
      <c r="J2275" s="27" t="s">
        <v>5416</v>
      </c>
      <c r="K2275" s="29">
        <v>3124135371</v>
      </c>
      <c r="L2275" s="30"/>
      <c r="M2275" s="28"/>
      <c r="N2275" s="28"/>
      <c r="O2275" s="29"/>
      <c r="P2275" s="31"/>
      <c r="Q2275" s="28"/>
      <c r="R2275" s="28"/>
      <c r="S2275" s="28"/>
      <c r="T2275" s="28"/>
      <c r="U2275" s="29"/>
      <c r="V2275" s="32"/>
      <c r="W2275" s="33"/>
    </row>
    <row r="2276" spans="2:23" x14ac:dyDescent="0.25">
      <c r="B2276" s="25"/>
      <c r="C2276" s="80">
        <v>1043243355</v>
      </c>
      <c r="D2276" s="83" t="s">
        <v>5417</v>
      </c>
      <c r="E2276" s="82">
        <v>6</v>
      </c>
      <c r="F2276" s="28"/>
      <c r="G2276" s="28"/>
      <c r="H2276" s="28"/>
      <c r="I2276" s="28" t="s">
        <v>1716</v>
      </c>
      <c r="J2276" s="27" t="s">
        <v>5418</v>
      </c>
      <c r="K2276" s="29">
        <v>3126958900</v>
      </c>
      <c r="L2276" s="30"/>
      <c r="M2276" s="28"/>
      <c r="N2276" s="28"/>
      <c r="O2276" s="29"/>
      <c r="P2276" s="31"/>
      <c r="Q2276" s="28"/>
      <c r="R2276" s="28"/>
      <c r="S2276" s="28"/>
      <c r="T2276" s="28"/>
      <c r="U2276" s="29"/>
      <c r="V2276" s="32"/>
      <c r="W2276" s="33"/>
    </row>
    <row r="2277" spans="2:23" x14ac:dyDescent="0.25">
      <c r="B2277" s="25"/>
      <c r="C2277" s="80">
        <v>1740496512</v>
      </c>
      <c r="D2277" s="83" t="s">
        <v>5419</v>
      </c>
      <c r="E2277" s="82">
        <v>7</v>
      </c>
      <c r="F2277" s="28"/>
      <c r="G2277" s="28"/>
      <c r="H2277" s="28"/>
      <c r="I2277" s="28" t="s">
        <v>1737</v>
      </c>
      <c r="J2277" s="27" t="s">
        <v>5420</v>
      </c>
      <c r="K2277" s="29">
        <v>8666002273</v>
      </c>
      <c r="L2277" s="30"/>
      <c r="M2277" s="28"/>
      <c r="N2277" s="28"/>
      <c r="O2277" s="29"/>
      <c r="P2277" s="31"/>
      <c r="Q2277" s="28"/>
      <c r="R2277" s="28"/>
      <c r="S2277" s="28"/>
      <c r="T2277" s="28"/>
      <c r="U2277" s="29"/>
      <c r="V2277" s="32"/>
      <c r="W2277" s="33"/>
    </row>
    <row r="2278" spans="2:23" x14ac:dyDescent="0.25">
      <c r="B2278" s="25"/>
      <c r="C2278" s="80">
        <v>1689818098</v>
      </c>
      <c r="D2278" s="83" t="s">
        <v>5421</v>
      </c>
      <c r="E2278" s="82">
        <v>8</v>
      </c>
      <c r="F2278" s="28"/>
      <c r="G2278" s="28"/>
      <c r="H2278" s="28"/>
      <c r="I2278" s="28" t="s">
        <v>1737</v>
      </c>
      <c r="J2278" s="27" t="s">
        <v>5422</v>
      </c>
      <c r="K2278" s="29">
        <v>3129428910</v>
      </c>
      <c r="L2278" s="30"/>
      <c r="M2278" s="28"/>
      <c r="N2278" s="28"/>
      <c r="O2278" s="29"/>
      <c r="P2278" s="31"/>
      <c r="Q2278" s="28"/>
      <c r="R2278" s="28"/>
      <c r="S2278" s="28"/>
      <c r="T2278" s="28"/>
      <c r="U2278" s="29"/>
      <c r="V2278" s="32"/>
      <c r="W2278" s="33"/>
    </row>
    <row r="2279" spans="2:23" x14ac:dyDescent="0.25">
      <c r="B2279" s="25"/>
      <c r="C2279" s="80">
        <v>1306166202</v>
      </c>
      <c r="D2279" s="83" t="s">
        <v>5423</v>
      </c>
      <c r="E2279" s="82">
        <v>3</v>
      </c>
      <c r="F2279" s="28"/>
      <c r="G2279" s="28"/>
      <c r="H2279" s="28"/>
      <c r="I2279" s="28" t="s">
        <v>1704</v>
      </c>
      <c r="J2279" s="27" t="s">
        <v>5424</v>
      </c>
      <c r="K2279" s="29">
        <v>6177246006</v>
      </c>
      <c r="L2279" s="30"/>
      <c r="M2279" s="28"/>
      <c r="N2279" s="28"/>
      <c r="O2279" s="29"/>
      <c r="P2279" s="31"/>
      <c r="Q2279" s="28"/>
      <c r="R2279" s="28"/>
      <c r="S2279" s="28"/>
      <c r="T2279" s="28"/>
      <c r="U2279" s="29"/>
      <c r="V2279" s="32"/>
      <c r="W2279" s="33"/>
    </row>
    <row r="2280" spans="2:23" x14ac:dyDescent="0.25">
      <c r="B2280" s="25"/>
      <c r="C2280" s="80">
        <v>1376830091</v>
      </c>
      <c r="D2280" s="83" t="s">
        <v>5425</v>
      </c>
      <c r="E2280" s="82">
        <v>4</v>
      </c>
      <c r="F2280" s="28"/>
      <c r="G2280" s="28"/>
      <c r="H2280" s="28"/>
      <c r="I2280" s="28" t="s">
        <v>1734</v>
      </c>
      <c r="J2280" s="27" t="s">
        <v>5426</v>
      </c>
      <c r="K2280" s="29">
        <v>8608868545</v>
      </c>
      <c r="L2280" s="30"/>
      <c r="M2280" s="28"/>
      <c r="N2280" s="28"/>
      <c r="O2280" s="29"/>
      <c r="P2280" s="31"/>
      <c r="Q2280" s="28"/>
      <c r="R2280" s="28"/>
      <c r="S2280" s="28"/>
      <c r="T2280" s="28"/>
      <c r="U2280" s="29"/>
      <c r="V2280" s="32"/>
      <c r="W2280" s="33"/>
    </row>
    <row r="2281" spans="2:23" x14ac:dyDescent="0.25">
      <c r="B2281" s="25"/>
      <c r="C2281" s="80">
        <v>1306102629</v>
      </c>
      <c r="D2281" s="83" t="s">
        <v>5427</v>
      </c>
      <c r="E2281" s="82">
        <v>6</v>
      </c>
      <c r="F2281" s="28"/>
      <c r="G2281" s="28"/>
      <c r="H2281" s="28"/>
      <c r="I2281" s="28" t="s">
        <v>1769</v>
      </c>
      <c r="J2281" s="27" t="s">
        <v>5428</v>
      </c>
      <c r="K2281" s="29">
        <v>6177326389</v>
      </c>
      <c r="L2281" s="30"/>
      <c r="M2281" s="28"/>
      <c r="N2281" s="28"/>
      <c r="O2281" s="29"/>
      <c r="P2281" s="31"/>
      <c r="Q2281" s="28"/>
      <c r="R2281" s="28"/>
      <c r="S2281" s="28"/>
      <c r="T2281" s="28"/>
      <c r="U2281" s="29"/>
      <c r="V2281" s="32"/>
      <c r="W2281" s="33"/>
    </row>
    <row r="2282" spans="2:23" x14ac:dyDescent="0.25">
      <c r="B2282" s="25"/>
      <c r="C2282" s="80">
        <v>1518016344</v>
      </c>
      <c r="D2282" s="83" t="s">
        <v>5429</v>
      </c>
      <c r="E2282" s="82">
        <v>8</v>
      </c>
      <c r="F2282" s="28"/>
      <c r="G2282" s="28"/>
      <c r="H2282" s="28"/>
      <c r="I2282" s="28" t="s">
        <v>1704</v>
      </c>
      <c r="J2282" s="27" t="s">
        <v>5430</v>
      </c>
      <c r="K2282" s="29">
        <v>5083341000</v>
      </c>
      <c r="L2282" s="30"/>
      <c r="M2282" s="28"/>
      <c r="N2282" s="28"/>
      <c r="O2282" s="29"/>
      <c r="P2282" s="31"/>
      <c r="Q2282" s="28"/>
      <c r="R2282" s="28"/>
      <c r="S2282" s="28"/>
      <c r="T2282" s="28"/>
      <c r="U2282" s="29"/>
      <c r="V2282" s="32"/>
      <c r="W2282" s="33"/>
    </row>
    <row r="2283" spans="2:23" x14ac:dyDescent="0.25">
      <c r="B2283" s="25"/>
      <c r="C2283" s="80">
        <v>1922445675</v>
      </c>
      <c r="D2283" s="83" t="s">
        <v>5431</v>
      </c>
      <c r="E2283" s="82">
        <v>3</v>
      </c>
      <c r="F2283" s="28"/>
      <c r="G2283" s="28"/>
      <c r="H2283" s="28"/>
      <c r="I2283" s="28" t="s">
        <v>1719</v>
      </c>
      <c r="J2283" s="27" t="s">
        <v>69</v>
      </c>
      <c r="K2283" s="29">
        <v>6173766600</v>
      </c>
      <c r="L2283" s="30"/>
      <c r="M2283" s="28"/>
      <c r="N2283" s="28"/>
      <c r="O2283" s="29"/>
      <c r="P2283" s="31"/>
      <c r="Q2283" s="28"/>
      <c r="R2283" s="28"/>
      <c r="S2283" s="28"/>
      <c r="T2283" s="28"/>
      <c r="U2283" s="29"/>
      <c r="V2283" s="32"/>
      <c r="W2283" s="33"/>
    </row>
    <row r="2284" spans="2:23" x14ac:dyDescent="0.25">
      <c r="B2284" s="25"/>
      <c r="C2284" s="80">
        <v>1174946347</v>
      </c>
      <c r="D2284" s="83" t="s">
        <v>5432</v>
      </c>
      <c r="E2284" s="82">
        <v>5</v>
      </c>
      <c r="F2284" s="28"/>
      <c r="G2284" s="28"/>
      <c r="H2284" s="28"/>
      <c r="I2284" s="28" t="s">
        <v>1888</v>
      </c>
      <c r="J2284" s="27" t="s">
        <v>69</v>
      </c>
      <c r="K2284" s="29">
        <v>6176321085</v>
      </c>
      <c r="L2284" s="30"/>
      <c r="M2284" s="28"/>
      <c r="N2284" s="28"/>
      <c r="O2284" s="29"/>
      <c r="P2284" s="31"/>
      <c r="Q2284" s="28"/>
      <c r="R2284" s="28"/>
      <c r="S2284" s="28"/>
      <c r="T2284" s="28"/>
      <c r="U2284" s="29"/>
      <c r="V2284" s="32"/>
      <c r="W2284" s="33"/>
    </row>
    <row r="2285" spans="2:23" x14ac:dyDescent="0.25">
      <c r="B2285" s="25"/>
      <c r="C2285" s="80">
        <v>1134296064</v>
      </c>
      <c r="D2285" s="83" t="s">
        <v>5433</v>
      </c>
      <c r="E2285" s="82">
        <v>3</v>
      </c>
      <c r="F2285" s="28"/>
      <c r="G2285" s="28"/>
      <c r="H2285" s="28"/>
      <c r="I2285" s="28" t="s">
        <v>1704</v>
      </c>
      <c r="J2285" s="27" t="s">
        <v>5434</v>
      </c>
      <c r="K2285" s="29">
        <v>6176386525</v>
      </c>
      <c r="L2285" s="30"/>
      <c r="M2285" s="28"/>
      <c r="N2285" s="28"/>
      <c r="O2285" s="29"/>
      <c r="P2285" s="31"/>
      <c r="Q2285" s="28"/>
      <c r="R2285" s="28"/>
      <c r="S2285" s="28"/>
      <c r="T2285" s="28"/>
      <c r="U2285" s="29"/>
      <c r="V2285" s="32"/>
      <c r="W2285" s="33"/>
    </row>
    <row r="2286" spans="2:23" x14ac:dyDescent="0.25">
      <c r="B2286" s="25"/>
      <c r="C2286" s="80">
        <v>1598026494</v>
      </c>
      <c r="D2286" s="83" t="s">
        <v>5435</v>
      </c>
      <c r="E2286" s="82">
        <v>3</v>
      </c>
      <c r="F2286" s="28"/>
      <c r="G2286" s="28"/>
      <c r="H2286" s="28"/>
      <c r="I2286" s="28" t="s">
        <v>1704</v>
      </c>
      <c r="J2286" s="27" t="s">
        <v>5436</v>
      </c>
      <c r="K2286" s="29">
        <v>4137943570</v>
      </c>
      <c r="L2286" s="30"/>
      <c r="M2286" s="28"/>
      <c r="N2286" s="28"/>
      <c r="O2286" s="29"/>
      <c r="P2286" s="31"/>
      <c r="Q2286" s="28"/>
      <c r="R2286" s="28"/>
      <c r="S2286" s="28"/>
      <c r="T2286" s="28"/>
      <c r="U2286" s="29"/>
      <c r="V2286" s="32"/>
      <c r="W2286" s="33"/>
    </row>
    <row r="2287" spans="2:23" x14ac:dyDescent="0.25">
      <c r="B2287" s="25"/>
      <c r="C2287" s="80">
        <v>1679868541</v>
      </c>
      <c r="D2287" s="83" t="s">
        <v>5437</v>
      </c>
      <c r="E2287" s="82">
        <v>4</v>
      </c>
      <c r="F2287" s="28"/>
      <c r="G2287" s="28"/>
      <c r="H2287" s="28"/>
      <c r="I2287" s="28" t="s">
        <v>1704</v>
      </c>
      <c r="J2287" s="27" t="s">
        <v>5438</v>
      </c>
      <c r="K2287" s="29">
        <v>7744422173</v>
      </c>
      <c r="L2287" s="30"/>
      <c r="M2287" s="28"/>
      <c r="N2287" s="28"/>
      <c r="O2287" s="29"/>
      <c r="P2287" s="31"/>
      <c r="Q2287" s="28"/>
      <c r="R2287" s="28"/>
      <c r="S2287" s="28"/>
      <c r="T2287" s="28"/>
      <c r="U2287" s="29"/>
      <c r="V2287" s="32"/>
      <c r="W2287" s="33"/>
    </row>
    <row r="2288" spans="2:23" x14ac:dyDescent="0.25">
      <c r="B2288" s="25"/>
      <c r="C2288" s="80">
        <v>1447392006</v>
      </c>
      <c r="D2288" s="83" t="s">
        <v>5439</v>
      </c>
      <c r="E2288" s="82">
        <v>7</v>
      </c>
      <c r="F2288" s="28"/>
      <c r="G2288" s="28"/>
      <c r="H2288" s="28"/>
      <c r="I2288" s="28" t="s">
        <v>1704</v>
      </c>
      <c r="J2288" s="27" t="s">
        <v>5440</v>
      </c>
      <c r="K2288" s="29">
        <v>6172670891</v>
      </c>
      <c r="L2288" s="30"/>
      <c r="M2288" s="28"/>
      <c r="N2288" s="28"/>
      <c r="O2288" s="29"/>
      <c r="P2288" s="31"/>
      <c r="Q2288" s="28"/>
      <c r="R2288" s="28"/>
      <c r="S2288" s="28"/>
      <c r="T2288" s="28"/>
      <c r="U2288" s="29"/>
      <c r="V2288" s="32"/>
      <c r="W2288" s="33"/>
    </row>
    <row r="2289" spans="2:23" x14ac:dyDescent="0.25">
      <c r="B2289" s="25"/>
      <c r="C2289" s="80">
        <v>1457392714</v>
      </c>
      <c r="D2289" s="83" t="s">
        <v>5441</v>
      </c>
      <c r="E2289" s="82">
        <v>4</v>
      </c>
      <c r="F2289" s="28"/>
      <c r="G2289" s="28"/>
      <c r="H2289" s="28"/>
      <c r="I2289" s="28" t="s">
        <v>1704</v>
      </c>
      <c r="J2289" s="27" t="s">
        <v>69</v>
      </c>
      <c r="K2289" s="29">
        <v>6179691227</v>
      </c>
      <c r="L2289" s="30"/>
      <c r="M2289" s="28"/>
      <c r="N2289" s="28"/>
      <c r="O2289" s="29"/>
      <c r="P2289" s="31"/>
      <c r="Q2289" s="28"/>
      <c r="R2289" s="28"/>
      <c r="S2289" s="28"/>
      <c r="T2289" s="28"/>
      <c r="U2289" s="29"/>
      <c r="V2289" s="32"/>
      <c r="W2289" s="33"/>
    </row>
    <row r="2290" spans="2:23" x14ac:dyDescent="0.25">
      <c r="B2290" s="25"/>
      <c r="C2290" s="80">
        <v>1730341686</v>
      </c>
      <c r="D2290" s="83" t="s">
        <v>5442</v>
      </c>
      <c r="E2290" s="82">
        <v>6</v>
      </c>
      <c r="F2290" s="28"/>
      <c r="G2290" s="28"/>
      <c r="H2290" s="28"/>
      <c r="I2290" s="28" t="s">
        <v>1707</v>
      </c>
      <c r="J2290" s="27" t="s">
        <v>69</v>
      </c>
      <c r="K2290" s="29">
        <v>6172697500</v>
      </c>
      <c r="L2290" s="30"/>
      <c r="M2290" s="28"/>
      <c r="N2290" s="28"/>
      <c r="O2290" s="29"/>
      <c r="P2290" s="31"/>
      <c r="Q2290" s="28"/>
      <c r="R2290" s="28"/>
      <c r="S2290" s="28"/>
      <c r="T2290" s="28"/>
      <c r="U2290" s="29"/>
      <c r="V2290" s="32"/>
      <c r="W2290" s="33"/>
    </row>
    <row r="2291" spans="2:23" x14ac:dyDescent="0.25">
      <c r="B2291" s="25"/>
      <c r="C2291" s="80">
        <v>1790049161</v>
      </c>
      <c r="D2291" s="83" t="s">
        <v>5443</v>
      </c>
      <c r="E2291" s="82">
        <v>7</v>
      </c>
      <c r="F2291" s="28"/>
      <c r="G2291" s="28"/>
      <c r="H2291" s="28"/>
      <c r="I2291" s="28" t="s">
        <v>1737</v>
      </c>
      <c r="J2291" s="27" t="s">
        <v>5444</v>
      </c>
      <c r="K2291" s="29">
        <v>6176321070</v>
      </c>
      <c r="L2291" s="30"/>
      <c r="M2291" s="28"/>
      <c r="N2291" s="28"/>
      <c r="O2291" s="29"/>
      <c r="P2291" s="31"/>
      <c r="Q2291" s="28"/>
      <c r="R2291" s="28"/>
      <c r="S2291" s="28"/>
      <c r="T2291" s="28"/>
      <c r="U2291" s="29"/>
      <c r="V2291" s="32"/>
      <c r="W2291" s="33"/>
    </row>
    <row r="2292" spans="2:23" x14ac:dyDescent="0.25">
      <c r="B2292" s="25"/>
      <c r="C2292" s="80">
        <v>1225395262</v>
      </c>
      <c r="D2292" s="83" t="s">
        <v>5445</v>
      </c>
      <c r="E2292" s="82">
        <v>2</v>
      </c>
      <c r="F2292" s="28"/>
      <c r="G2292" s="28"/>
      <c r="H2292" s="28"/>
      <c r="I2292" s="28" t="s">
        <v>1704</v>
      </c>
      <c r="J2292" s="27" t="s">
        <v>5446</v>
      </c>
      <c r="K2292" s="29">
        <v>2038522278</v>
      </c>
      <c r="L2292" s="30"/>
      <c r="M2292" s="28"/>
      <c r="N2292" s="28"/>
      <c r="O2292" s="29"/>
      <c r="P2292" s="31"/>
      <c r="Q2292" s="28"/>
      <c r="R2292" s="28"/>
      <c r="S2292" s="28"/>
      <c r="T2292" s="28"/>
      <c r="U2292" s="29"/>
      <c r="V2292" s="32"/>
      <c r="W2292" s="33"/>
    </row>
    <row r="2293" spans="2:23" x14ac:dyDescent="0.25">
      <c r="B2293" s="25"/>
      <c r="C2293" s="80">
        <v>1710272620</v>
      </c>
      <c r="D2293" s="83" t="s">
        <v>5365</v>
      </c>
      <c r="E2293" s="82">
        <v>5</v>
      </c>
      <c r="F2293" s="28"/>
      <c r="G2293" s="28"/>
      <c r="H2293" s="28"/>
      <c r="I2293" s="28" t="s">
        <v>1704</v>
      </c>
      <c r="J2293" s="27" t="s">
        <v>5447</v>
      </c>
      <c r="K2293" s="29">
        <v>6176321070</v>
      </c>
      <c r="L2293" s="30"/>
      <c r="M2293" s="28"/>
      <c r="N2293" s="28"/>
      <c r="O2293" s="29"/>
      <c r="P2293" s="31"/>
      <c r="Q2293" s="28"/>
      <c r="R2293" s="28"/>
      <c r="S2293" s="28"/>
      <c r="T2293" s="28"/>
      <c r="U2293" s="29"/>
      <c r="V2293" s="32"/>
      <c r="W2293" s="33"/>
    </row>
    <row r="2294" spans="2:23" x14ac:dyDescent="0.25">
      <c r="B2294" s="25"/>
      <c r="C2294" s="80">
        <v>1053605477</v>
      </c>
      <c r="D2294" s="83" t="s">
        <v>5448</v>
      </c>
      <c r="E2294" s="82">
        <v>5</v>
      </c>
      <c r="F2294" s="28"/>
      <c r="G2294" s="28"/>
      <c r="H2294" s="28"/>
      <c r="I2294" s="28" t="s">
        <v>1704</v>
      </c>
      <c r="J2294" s="27" t="s">
        <v>69</v>
      </c>
      <c r="K2294" s="29">
        <v>6176321070</v>
      </c>
      <c r="L2294" s="30"/>
      <c r="M2294" s="28"/>
      <c r="N2294" s="28"/>
      <c r="O2294" s="29"/>
      <c r="P2294" s="31"/>
      <c r="Q2294" s="28"/>
      <c r="R2294" s="28"/>
      <c r="S2294" s="28"/>
      <c r="T2294" s="28"/>
      <c r="U2294" s="29"/>
      <c r="V2294" s="32"/>
      <c r="W2294" s="33"/>
    </row>
    <row r="2295" spans="2:23" x14ac:dyDescent="0.25">
      <c r="B2295" s="25"/>
      <c r="C2295" s="80">
        <v>1417486770</v>
      </c>
      <c r="D2295" s="83" t="s">
        <v>5449</v>
      </c>
      <c r="E2295" s="82">
        <v>2</v>
      </c>
      <c r="F2295" s="28"/>
      <c r="G2295" s="28"/>
      <c r="H2295" s="28"/>
      <c r="I2295" s="28" t="s">
        <v>1719</v>
      </c>
      <c r="J2295" s="27" t="s">
        <v>69</v>
      </c>
      <c r="K2295" s="29">
        <v>6177325500</v>
      </c>
      <c r="L2295" s="30"/>
      <c r="M2295" s="28"/>
      <c r="N2295" s="28"/>
      <c r="O2295" s="29"/>
      <c r="P2295" s="31"/>
      <c r="Q2295" s="28"/>
      <c r="R2295" s="28"/>
      <c r="S2295" s="28"/>
      <c r="T2295" s="28"/>
      <c r="U2295" s="29"/>
      <c r="V2295" s="32"/>
      <c r="W2295" s="33"/>
    </row>
    <row r="2296" spans="2:23" x14ac:dyDescent="0.25">
      <c r="B2296" s="25"/>
      <c r="C2296" s="80">
        <v>1538165055</v>
      </c>
      <c r="D2296" s="83" t="s">
        <v>5450</v>
      </c>
      <c r="E2296" s="82">
        <v>2</v>
      </c>
      <c r="F2296" s="28"/>
      <c r="G2296" s="28"/>
      <c r="H2296" s="28"/>
      <c r="I2296" s="28" t="s">
        <v>1704</v>
      </c>
      <c r="J2296" s="27" t="s">
        <v>5451</v>
      </c>
      <c r="K2296" s="29">
        <v>5088720508</v>
      </c>
      <c r="L2296" s="30"/>
      <c r="M2296" s="28"/>
      <c r="N2296" s="28"/>
      <c r="O2296" s="29"/>
      <c r="P2296" s="31"/>
      <c r="Q2296" s="28"/>
      <c r="R2296" s="28"/>
      <c r="S2296" s="28"/>
      <c r="T2296" s="28"/>
      <c r="U2296" s="29"/>
      <c r="V2296" s="32"/>
      <c r="W2296" s="33"/>
    </row>
    <row r="2297" spans="2:23" x14ac:dyDescent="0.25">
      <c r="B2297" s="25"/>
      <c r="C2297" s="80">
        <v>1225536501</v>
      </c>
      <c r="D2297" s="83" t="s">
        <v>5452</v>
      </c>
      <c r="E2297" s="82">
        <v>7</v>
      </c>
      <c r="F2297" s="28"/>
      <c r="G2297" s="28"/>
      <c r="H2297" s="28"/>
      <c r="I2297" s="28" t="s">
        <v>1769</v>
      </c>
      <c r="J2297" s="27" t="s">
        <v>69</v>
      </c>
      <c r="K2297" s="29">
        <v>9788864684</v>
      </c>
      <c r="L2297" s="30"/>
      <c r="M2297" s="28"/>
      <c r="N2297" s="28"/>
      <c r="O2297" s="29"/>
      <c r="P2297" s="31"/>
      <c r="Q2297" s="28"/>
      <c r="R2297" s="28"/>
      <c r="S2297" s="28"/>
      <c r="T2297" s="28"/>
      <c r="U2297" s="29"/>
      <c r="V2297" s="32"/>
      <c r="W2297" s="33"/>
    </row>
    <row r="2298" spans="2:23" x14ac:dyDescent="0.25">
      <c r="B2298" s="25"/>
      <c r="C2298" s="80">
        <v>1649246273</v>
      </c>
      <c r="D2298" s="83" t="s">
        <v>5453</v>
      </c>
      <c r="E2298" s="82">
        <v>3</v>
      </c>
      <c r="F2298" s="28"/>
      <c r="G2298" s="28"/>
      <c r="H2298" s="28"/>
      <c r="I2298" s="28" t="s">
        <v>1704</v>
      </c>
      <c r="J2298" s="27" t="s">
        <v>5454</v>
      </c>
      <c r="K2298" s="29">
        <v>5086209200</v>
      </c>
      <c r="L2298" s="30"/>
      <c r="M2298" s="28"/>
      <c r="N2298" s="28"/>
      <c r="O2298" s="29"/>
      <c r="P2298" s="31"/>
      <c r="Q2298" s="28"/>
      <c r="R2298" s="28"/>
      <c r="S2298" s="28"/>
      <c r="T2298" s="28"/>
      <c r="U2298" s="29"/>
      <c r="V2298" s="32"/>
      <c r="W2298" s="33"/>
    </row>
    <row r="2299" spans="2:23" x14ac:dyDescent="0.25">
      <c r="B2299" s="25"/>
      <c r="C2299" s="80">
        <v>1851328959</v>
      </c>
      <c r="D2299" s="83" t="s">
        <v>5455</v>
      </c>
      <c r="E2299" s="82">
        <v>5</v>
      </c>
      <c r="F2299" s="28"/>
      <c r="G2299" s="28"/>
      <c r="H2299" s="28"/>
      <c r="I2299" s="28" t="s">
        <v>1704</v>
      </c>
      <c r="J2299" s="27" t="s">
        <v>5456</v>
      </c>
      <c r="K2299" s="29">
        <v>7818785200</v>
      </c>
      <c r="L2299" s="30"/>
      <c r="M2299" s="28"/>
      <c r="N2299" s="28"/>
      <c r="O2299" s="29"/>
      <c r="P2299" s="31"/>
      <c r="Q2299" s="28"/>
      <c r="R2299" s="28"/>
      <c r="S2299" s="28"/>
      <c r="T2299" s="28"/>
      <c r="U2299" s="29"/>
      <c r="V2299" s="32"/>
      <c r="W2299" s="33"/>
    </row>
    <row r="2300" spans="2:23" x14ac:dyDescent="0.25">
      <c r="B2300" s="25"/>
      <c r="C2300" s="80">
        <v>1699765883</v>
      </c>
      <c r="D2300" s="83" t="s">
        <v>5457</v>
      </c>
      <c r="E2300" s="82">
        <v>5</v>
      </c>
      <c r="F2300" s="28"/>
      <c r="G2300" s="28"/>
      <c r="H2300" s="28"/>
      <c r="I2300" s="28" t="s">
        <v>1704</v>
      </c>
      <c r="J2300" s="27" t="s">
        <v>5458</v>
      </c>
      <c r="K2300" s="29">
        <v>6177326389</v>
      </c>
      <c r="L2300" s="30"/>
      <c r="M2300" s="28"/>
      <c r="N2300" s="28"/>
      <c r="O2300" s="29"/>
      <c r="P2300" s="31"/>
      <c r="Q2300" s="28"/>
      <c r="R2300" s="28"/>
      <c r="S2300" s="28"/>
      <c r="T2300" s="28"/>
      <c r="U2300" s="29"/>
      <c r="V2300" s="32"/>
      <c r="W2300" s="33"/>
    </row>
    <row r="2301" spans="2:23" x14ac:dyDescent="0.25">
      <c r="B2301" s="25"/>
      <c r="C2301" s="80">
        <v>1649208190</v>
      </c>
      <c r="D2301" s="83" t="s">
        <v>5459</v>
      </c>
      <c r="E2301" s="82">
        <v>2</v>
      </c>
      <c r="F2301" s="28"/>
      <c r="G2301" s="28"/>
      <c r="H2301" s="28"/>
      <c r="I2301" s="28" t="s">
        <v>1704</v>
      </c>
      <c r="J2301" s="27" t="s">
        <v>5460</v>
      </c>
      <c r="K2301" s="29">
        <v>5087559650</v>
      </c>
      <c r="L2301" s="30"/>
      <c r="M2301" s="28"/>
      <c r="N2301" s="28"/>
      <c r="O2301" s="29"/>
      <c r="P2301" s="31"/>
      <c r="Q2301" s="28"/>
      <c r="R2301" s="28"/>
      <c r="S2301" s="28"/>
      <c r="T2301" s="28"/>
      <c r="U2301" s="29"/>
      <c r="V2301" s="32"/>
      <c r="W2301" s="33"/>
    </row>
    <row r="2302" spans="2:23" x14ac:dyDescent="0.25">
      <c r="B2302" s="25"/>
      <c r="C2302" s="80">
        <v>1790700276</v>
      </c>
      <c r="D2302" s="83" t="s">
        <v>5461</v>
      </c>
      <c r="E2302" s="82">
        <v>3</v>
      </c>
      <c r="F2302" s="28"/>
      <c r="G2302" s="28"/>
      <c r="H2302" s="28"/>
      <c r="I2302" s="28" t="s">
        <v>1719</v>
      </c>
      <c r="J2302" s="27" t="s">
        <v>5462</v>
      </c>
      <c r="K2302" s="29">
        <v>6177347333</v>
      </c>
      <c r="L2302" s="30"/>
      <c r="M2302" s="28"/>
      <c r="N2302" s="28"/>
      <c r="O2302" s="29"/>
      <c r="P2302" s="31"/>
      <c r="Q2302" s="28"/>
      <c r="R2302" s="28"/>
      <c r="S2302" s="28"/>
      <c r="T2302" s="28"/>
      <c r="U2302" s="29"/>
      <c r="V2302" s="32"/>
      <c r="W2302" s="33"/>
    </row>
    <row r="2303" spans="2:23" x14ac:dyDescent="0.25">
      <c r="B2303" s="25"/>
      <c r="C2303" s="80">
        <v>1417021437</v>
      </c>
      <c r="D2303" s="83" t="s">
        <v>5463</v>
      </c>
      <c r="E2303" s="82">
        <v>3</v>
      </c>
      <c r="F2303" s="28"/>
      <c r="G2303" s="28"/>
      <c r="H2303" s="28"/>
      <c r="I2303" s="28" t="s">
        <v>1704</v>
      </c>
      <c r="J2303" s="27" t="s">
        <v>5464</v>
      </c>
      <c r="K2303" s="29">
        <v>6175620500</v>
      </c>
      <c r="L2303" s="30"/>
      <c r="M2303" s="28"/>
      <c r="N2303" s="28"/>
      <c r="O2303" s="29"/>
      <c r="P2303" s="31"/>
      <c r="Q2303" s="28"/>
      <c r="R2303" s="28"/>
      <c r="S2303" s="28"/>
      <c r="T2303" s="28"/>
      <c r="U2303" s="29"/>
      <c r="V2303" s="32"/>
      <c r="W2303" s="33"/>
    </row>
    <row r="2304" spans="2:23" x14ac:dyDescent="0.25">
      <c r="B2304" s="25"/>
      <c r="C2304" s="80">
        <v>1093781445</v>
      </c>
      <c r="D2304" s="83" t="s">
        <v>5465</v>
      </c>
      <c r="E2304" s="82">
        <v>6</v>
      </c>
      <c r="F2304" s="28"/>
      <c r="G2304" s="28"/>
      <c r="H2304" s="28"/>
      <c r="I2304" s="28" t="s">
        <v>1707</v>
      </c>
      <c r="J2304" s="27" t="s">
        <v>5466</v>
      </c>
      <c r="K2304" s="29">
        <v>6175275528</v>
      </c>
      <c r="L2304" s="30"/>
      <c r="M2304" s="28"/>
      <c r="N2304" s="28"/>
      <c r="O2304" s="29"/>
      <c r="P2304" s="31"/>
      <c r="Q2304" s="28"/>
      <c r="R2304" s="28"/>
      <c r="S2304" s="28"/>
      <c r="T2304" s="28"/>
      <c r="U2304" s="29"/>
      <c r="V2304" s="32"/>
      <c r="W2304" s="33"/>
    </row>
    <row r="2305" spans="2:23" x14ac:dyDescent="0.25">
      <c r="B2305" s="25"/>
      <c r="C2305" s="80">
        <v>1639497514</v>
      </c>
      <c r="D2305" s="83" t="s">
        <v>5467</v>
      </c>
      <c r="E2305" s="82">
        <v>4</v>
      </c>
      <c r="F2305" s="28"/>
      <c r="G2305" s="28"/>
      <c r="H2305" s="28"/>
      <c r="I2305" s="28" t="s">
        <v>1704</v>
      </c>
      <c r="J2305" s="27" t="s">
        <v>5468</v>
      </c>
      <c r="K2305" s="29">
        <v>5088214100</v>
      </c>
      <c r="L2305" s="30"/>
      <c r="M2305" s="28"/>
      <c r="N2305" s="28"/>
      <c r="O2305" s="29"/>
      <c r="P2305" s="31"/>
      <c r="Q2305" s="28"/>
      <c r="R2305" s="28"/>
      <c r="S2305" s="28"/>
      <c r="T2305" s="28"/>
      <c r="U2305" s="29"/>
      <c r="V2305" s="32"/>
      <c r="W2305" s="33"/>
    </row>
    <row r="2306" spans="2:23" x14ac:dyDescent="0.25">
      <c r="B2306" s="25"/>
      <c r="C2306" s="80">
        <v>1609030865</v>
      </c>
      <c r="D2306" s="83" t="s">
        <v>5469</v>
      </c>
      <c r="E2306" s="82">
        <v>8</v>
      </c>
      <c r="F2306" s="28"/>
      <c r="G2306" s="28"/>
      <c r="H2306" s="28"/>
      <c r="I2306" s="28" t="s">
        <v>1704</v>
      </c>
      <c r="J2306" s="27" t="s">
        <v>5470</v>
      </c>
      <c r="K2306" s="29">
        <v>6176321125</v>
      </c>
      <c r="L2306" s="30"/>
      <c r="M2306" s="28"/>
      <c r="N2306" s="28"/>
      <c r="O2306" s="29"/>
      <c r="P2306" s="31"/>
      <c r="Q2306" s="28"/>
      <c r="R2306" s="28"/>
      <c r="S2306" s="28"/>
      <c r="T2306" s="28"/>
      <c r="U2306" s="29"/>
      <c r="V2306" s="32"/>
      <c r="W2306" s="33"/>
    </row>
    <row r="2307" spans="2:23" x14ac:dyDescent="0.25">
      <c r="B2307" s="25"/>
      <c r="C2307" s="80">
        <v>1598725541</v>
      </c>
      <c r="D2307" s="83" t="s">
        <v>5471</v>
      </c>
      <c r="E2307" s="82">
        <v>7</v>
      </c>
      <c r="F2307" s="28"/>
      <c r="G2307" s="28"/>
      <c r="H2307" s="28"/>
      <c r="I2307" s="28" t="s">
        <v>1734</v>
      </c>
      <c r="J2307" s="27" t="s">
        <v>5472</v>
      </c>
      <c r="K2307" s="29">
        <v>6174143789</v>
      </c>
      <c r="L2307" s="30"/>
      <c r="M2307" s="28"/>
      <c r="N2307" s="28"/>
      <c r="O2307" s="29"/>
      <c r="P2307" s="31"/>
      <c r="Q2307" s="28"/>
      <c r="R2307" s="28"/>
      <c r="S2307" s="28"/>
      <c r="T2307" s="28"/>
      <c r="U2307" s="29"/>
      <c r="V2307" s="32"/>
      <c r="W2307" s="33"/>
    </row>
    <row r="2308" spans="2:23" x14ac:dyDescent="0.25">
      <c r="B2308" s="25"/>
      <c r="C2308" s="80">
        <v>1518978154</v>
      </c>
      <c r="D2308" s="83" t="s">
        <v>5473</v>
      </c>
      <c r="E2308" s="82">
        <v>3</v>
      </c>
      <c r="F2308" s="28"/>
      <c r="G2308" s="28"/>
      <c r="H2308" s="28"/>
      <c r="I2308" s="28" t="s">
        <v>1734</v>
      </c>
      <c r="J2308" s="27" t="s">
        <v>5474</v>
      </c>
      <c r="K2308" s="29">
        <v>4137947394</v>
      </c>
      <c r="L2308" s="30"/>
      <c r="M2308" s="28"/>
      <c r="N2308" s="28"/>
      <c r="O2308" s="29"/>
      <c r="P2308" s="31"/>
      <c r="Q2308" s="28"/>
      <c r="R2308" s="28"/>
      <c r="S2308" s="28"/>
      <c r="T2308" s="28"/>
      <c r="U2308" s="29"/>
      <c r="V2308" s="32"/>
      <c r="W2308" s="33"/>
    </row>
    <row r="2309" spans="2:23" x14ac:dyDescent="0.25">
      <c r="B2309" s="25"/>
      <c r="C2309" s="80">
        <v>1518939446</v>
      </c>
      <c r="D2309" s="83" t="s">
        <v>5475</v>
      </c>
      <c r="E2309" s="82">
        <v>7</v>
      </c>
      <c r="F2309" s="28"/>
      <c r="G2309" s="28"/>
      <c r="H2309" s="28"/>
      <c r="I2309" s="28" t="s">
        <v>1704</v>
      </c>
      <c r="J2309" s="27" t="s">
        <v>5476</v>
      </c>
      <c r="K2309" s="29">
        <v>5087471560</v>
      </c>
      <c r="L2309" s="30"/>
      <c r="M2309" s="28"/>
      <c r="N2309" s="28"/>
      <c r="O2309" s="29"/>
      <c r="P2309" s="31"/>
      <c r="Q2309" s="28"/>
      <c r="R2309" s="28"/>
      <c r="S2309" s="28"/>
      <c r="T2309" s="28"/>
      <c r="U2309" s="29"/>
      <c r="V2309" s="32"/>
      <c r="W2309" s="33"/>
    </row>
    <row r="2310" spans="2:23" x14ac:dyDescent="0.25">
      <c r="B2310" s="25"/>
      <c r="C2310" s="80">
        <v>1619925518</v>
      </c>
      <c r="D2310" s="83" t="s">
        <v>5477</v>
      </c>
      <c r="E2310" s="82">
        <v>6</v>
      </c>
      <c r="F2310" s="28"/>
      <c r="G2310" s="28"/>
      <c r="H2310" s="28"/>
      <c r="I2310" s="28" t="s">
        <v>1704</v>
      </c>
      <c r="J2310" s="27" t="s">
        <v>5478</v>
      </c>
      <c r="K2310" s="29">
        <v>6174145405</v>
      </c>
      <c r="L2310" s="30"/>
      <c r="M2310" s="28"/>
      <c r="N2310" s="28"/>
      <c r="O2310" s="29"/>
      <c r="P2310" s="31"/>
      <c r="Q2310" s="28"/>
      <c r="R2310" s="28"/>
      <c r="S2310" s="28"/>
      <c r="T2310" s="28"/>
      <c r="U2310" s="29"/>
      <c r="V2310" s="32"/>
      <c r="W2310" s="33"/>
    </row>
    <row r="2311" spans="2:23" x14ac:dyDescent="0.25">
      <c r="B2311" s="25"/>
      <c r="C2311" s="80">
        <v>1720052038</v>
      </c>
      <c r="D2311" s="83" t="s">
        <v>5479</v>
      </c>
      <c r="E2311" s="82">
        <v>6</v>
      </c>
      <c r="F2311" s="28"/>
      <c r="G2311" s="28"/>
      <c r="H2311" s="28"/>
      <c r="I2311" s="28" t="s">
        <v>1704</v>
      </c>
      <c r="J2311" s="27" t="s">
        <v>5480</v>
      </c>
      <c r="K2311" s="29">
        <v>6176576440</v>
      </c>
      <c r="L2311" s="30"/>
      <c r="M2311" s="28"/>
      <c r="N2311" s="28"/>
      <c r="O2311" s="29"/>
      <c r="P2311" s="31"/>
      <c r="Q2311" s="28"/>
      <c r="R2311" s="28"/>
      <c r="S2311" s="28"/>
      <c r="T2311" s="28"/>
      <c r="U2311" s="29"/>
      <c r="V2311" s="32"/>
      <c r="W2311" s="33"/>
    </row>
    <row r="2312" spans="2:23" x14ac:dyDescent="0.25">
      <c r="B2312" s="25"/>
      <c r="C2312" s="80">
        <v>1720054356</v>
      </c>
      <c r="D2312" s="83" t="s">
        <v>5481</v>
      </c>
      <c r="E2312" s="82">
        <v>4</v>
      </c>
      <c r="F2312" s="28"/>
      <c r="G2312" s="28"/>
      <c r="H2312" s="28"/>
      <c r="I2312" s="28" t="s">
        <v>1704</v>
      </c>
      <c r="J2312" s="27" t="s">
        <v>5482</v>
      </c>
      <c r="K2312" s="29">
        <v>5086209200</v>
      </c>
      <c r="L2312" s="30"/>
      <c r="M2312" s="28"/>
      <c r="N2312" s="28"/>
      <c r="O2312" s="29"/>
      <c r="P2312" s="31"/>
      <c r="Q2312" s="28"/>
      <c r="R2312" s="28"/>
      <c r="S2312" s="28"/>
      <c r="T2312" s="28"/>
      <c r="U2312" s="29"/>
      <c r="V2312" s="32"/>
      <c r="W2312" s="33"/>
    </row>
    <row r="2313" spans="2:23" x14ac:dyDescent="0.25">
      <c r="B2313" s="25"/>
      <c r="C2313" s="80">
        <v>1164492617</v>
      </c>
      <c r="D2313" s="83" t="s">
        <v>5483</v>
      </c>
      <c r="E2313" s="82">
        <v>4</v>
      </c>
      <c r="F2313" s="28"/>
      <c r="G2313" s="28"/>
      <c r="H2313" s="28"/>
      <c r="I2313" s="28" t="s">
        <v>1704</v>
      </c>
      <c r="J2313" s="27" t="s">
        <v>5484</v>
      </c>
      <c r="K2313" s="29">
        <v>4135868910</v>
      </c>
      <c r="L2313" s="30"/>
      <c r="M2313" s="28"/>
      <c r="N2313" s="28"/>
      <c r="O2313" s="29"/>
      <c r="P2313" s="31"/>
      <c r="Q2313" s="28"/>
      <c r="R2313" s="28"/>
      <c r="S2313" s="28"/>
      <c r="T2313" s="28"/>
      <c r="U2313" s="29"/>
      <c r="V2313" s="32"/>
      <c r="W2313" s="33"/>
    </row>
    <row r="2314" spans="2:23" x14ac:dyDescent="0.25">
      <c r="B2314" s="25"/>
      <c r="C2314" s="80">
        <v>1508973173</v>
      </c>
      <c r="D2314" s="83" t="s">
        <v>5485</v>
      </c>
      <c r="E2314" s="82">
        <v>8</v>
      </c>
      <c r="F2314" s="28"/>
      <c r="G2314" s="28"/>
      <c r="H2314" s="28"/>
      <c r="I2314" s="28" t="s">
        <v>1737</v>
      </c>
      <c r="J2314" s="27" t="s">
        <v>5486</v>
      </c>
      <c r="K2314" s="29">
        <v>6176328696</v>
      </c>
      <c r="L2314" s="30"/>
      <c r="M2314" s="28"/>
      <c r="N2314" s="28"/>
      <c r="O2314" s="29"/>
      <c r="P2314" s="31"/>
      <c r="Q2314" s="28"/>
      <c r="R2314" s="28"/>
      <c r="S2314" s="28"/>
      <c r="T2314" s="28"/>
      <c r="U2314" s="29"/>
      <c r="V2314" s="32"/>
      <c r="W2314" s="33"/>
    </row>
    <row r="2315" spans="2:23" x14ac:dyDescent="0.25">
      <c r="B2315" s="25"/>
      <c r="C2315" s="80">
        <v>1821078767</v>
      </c>
      <c r="D2315" s="83" t="s">
        <v>5487</v>
      </c>
      <c r="E2315" s="82">
        <v>2</v>
      </c>
      <c r="F2315" s="28"/>
      <c r="G2315" s="28"/>
      <c r="H2315" s="28"/>
      <c r="I2315" s="28" t="s">
        <v>1704</v>
      </c>
      <c r="J2315" s="27" t="s">
        <v>5488</v>
      </c>
      <c r="K2315" s="29">
        <v>7813312922</v>
      </c>
      <c r="L2315" s="30"/>
      <c r="M2315" s="28"/>
      <c r="N2315" s="28"/>
      <c r="O2315" s="29"/>
      <c r="P2315" s="31"/>
      <c r="Q2315" s="28"/>
      <c r="R2315" s="28"/>
      <c r="S2315" s="28"/>
      <c r="T2315" s="28"/>
      <c r="U2315" s="29"/>
      <c r="V2315" s="32"/>
      <c r="W2315" s="33"/>
    </row>
    <row r="2316" spans="2:23" x14ac:dyDescent="0.25">
      <c r="B2316" s="25"/>
      <c r="C2316" s="80">
        <v>1053304469</v>
      </c>
      <c r="D2316" s="83" t="s">
        <v>5489</v>
      </c>
      <c r="E2316" s="82">
        <v>2</v>
      </c>
      <c r="F2316" s="28"/>
      <c r="G2316" s="28"/>
      <c r="H2316" s="28"/>
      <c r="I2316" s="28" t="s">
        <v>1734</v>
      </c>
      <c r="J2316" s="27" t="s">
        <v>5490</v>
      </c>
      <c r="K2316" s="29">
        <v>5086753232</v>
      </c>
      <c r="L2316" s="30"/>
      <c r="M2316" s="28"/>
      <c r="N2316" s="28"/>
      <c r="O2316" s="29"/>
      <c r="P2316" s="31"/>
      <c r="Q2316" s="28"/>
      <c r="R2316" s="28"/>
      <c r="S2316" s="28"/>
      <c r="T2316" s="28"/>
      <c r="U2316" s="29"/>
      <c r="V2316" s="32"/>
      <c r="W2316" s="33"/>
    </row>
    <row r="2317" spans="2:23" x14ac:dyDescent="0.25">
      <c r="B2317" s="25"/>
      <c r="C2317" s="80">
        <v>1699733089</v>
      </c>
      <c r="D2317" s="83" t="s">
        <v>5491</v>
      </c>
      <c r="E2317" s="82">
        <v>9</v>
      </c>
      <c r="F2317" s="28"/>
      <c r="G2317" s="28"/>
      <c r="H2317" s="28"/>
      <c r="I2317" s="28" t="s">
        <v>1719</v>
      </c>
      <c r="J2317" s="27" t="s">
        <v>5492</v>
      </c>
      <c r="K2317" s="29">
        <v>6173183300</v>
      </c>
      <c r="L2317" s="30"/>
      <c r="M2317" s="28"/>
      <c r="N2317" s="28"/>
      <c r="O2317" s="29"/>
      <c r="P2317" s="31"/>
      <c r="Q2317" s="28"/>
      <c r="R2317" s="28"/>
      <c r="S2317" s="28"/>
      <c r="T2317" s="28"/>
      <c r="U2317" s="29"/>
      <c r="V2317" s="32"/>
      <c r="W2317" s="33"/>
    </row>
    <row r="2318" spans="2:23" x14ac:dyDescent="0.25">
      <c r="B2318" s="25"/>
      <c r="C2318" s="80">
        <v>1902012438</v>
      </c>
      <c r="D2318" s="83" t="s">
        <v>5493</v>
      </c>
      <c r="E2318" s="82">
        <v>4</v>
      </c>
      <c r="F2318" s="28"/>
      <c r="G2318" s="28"/>
      <c r="H2318" s="28"/>
      <c r="I2318" s="28" t="s">
        <v>1737</v>
      </c>
      <c r="J2318" s="27" t="s">
        <v>69</v>
      </c>
      <c r="K2318" s="29">
        <v>6177326266</v>
      </c>
      <c r="L2318" s="30"/>
      <c r="M2318" s="28"/>
      <c r="N2318" s="28"/>
      <c r="O2318" s="29"/>
      <c r="P2318" s="31"/>
      <c r="Q2318" s="28"/>
      <c r="R2318" s="28"/>
      <c r="S2318" s="28"/>
      <c r="T2318" s="28"/>
      <c r="U2318" s="29"/>
      <c r="V2318" s="32"/>
      <c r="W2318" s="33"/>
    </row>
    <row r="2319" spans="2:23" x14ac:dyDescent="0.25">
      <c r="B2319" s="25"/>
      <c r="C2319" s="80">
        <v>1104858638</v>
      </c>
      <c r="D2319" s="83" t="s">
        <v>5494</v>
      </c>
      <c r="E2319" s="82">
        <v>10</v>
      </c>
      <c r="F2319" s="28"/>
      <c r="G2319" s="28"/>
      <c r="H2319" s="28"/>
      <c r="I2319" s="28" t="s">
        <v>1719</v>
      </c>
      <c r="J2319" s="27" t="s">
        <v>5495</v>
      </c>
      <c r="K2319" s="29">
        <v>6176328623</v>
      </c>
      <c r="L2319" s="30"/>
      <c r="M2319" s="28"/>
      <c r="N2319" s="28"/>
      <c r="O2319" s="29"/>
      <c r="P2319" s="31"/>
      <c r="Q2319" s="28"/>
      <c r="R2319" s="28"/>
      <c r="S2319" s="28"/>
      <c r="T2319" s="28"/>
      <c r="U2319" s="29"/>
      <c r="V2319" s="32"/>
      <c r="W2319" s="33"/>
    </row>
    <row r="2320" spans="2:23" x14ac:dyDescent="0.25">
      <c r="B2320" s="25"/>
      <c r="C2320" s="80">
        <v>1215903281</v>
      </c>
      <c r="D2320" s="83" t="s">
        <v>5496</v>
      </c>
      <c r="E2320" s="82">
        <v>4</v>
      </c>
      <c r="F2320" s="28"/>
      <c r="G2320" s="28"/>
      <c r="H2320" s="28"/>
      <c r="I2320" s="28" t="s">
        <v>1704</v>
      </c>
      <c r="J2320" s="27" t="s">
        <v>69</v>
      </c>
      <c r="K2320" s="29">
        <v>5085883174</v>
      </c>
      <c r="L2320" s="30"/>
      <c r="M2320" s="28"/>
      <c r="N2320" s="28"/>
      <c r="O2320" s="29"/>
      <c r="P2320" s="31"/>
      <c r="Q2320" s="28"/>
      <c r="R2320" s="28"/>
      <c r="S2320" s="28"/>
      <c r="T2320" s="28"/>
      <c r="U2320" s="29"/>
      <c r="V2320" s="32"/>
      <c r="W2320" s="33"/>
    </row>
    <row r="2321" spans="2:23" x14ac:dyDescent="0.25">
      <c r="B2321" s="25"/>
      <c r="C2321" s="80">
        <v>1659354595</v>
      </c>
      <c r="D2321" s="83" t="s">
        <v>5497</v>
      </c>
      <c r="E2321" s="82">
        <v>4</v>
      </c>
      <c r="F2321" s="28"/>
      <c r="G2321" s="28"/>
      <c r="H2321" s="28"/>
      <c r="I2321" s="28" t="s">
        <v>1719</v>
      </c>
      <c r="J2321" s="27" t="s">
        <v>69</v>
      </c>
      <c r="K2321" s="29">
        <v>6177860141</v>
      </c>
      <c r="L2321" s="30"/>
      <c r="M2321" s="28"/>
      <c r="N2321" s="28"/>
      <c r="O2321" s="29"/>
      <c r="P2321" s="31"/>
      <c r="Q2321" s="28"/>
      <c r="R2321" s="28"/>
      <c r="S2321" s="28"/>
      <c r="T2321" s="28"/>
      <c r="U2321" s="29"/>
      <c r="V2321" s="32"/>
      <c r="W2321" s="33"/>
    </row>
    <row r="2322" spans="2:23" x14ac:dyDescent="0.25">
      <c r="B2322" s="25"/>
      <c r="C2322" s="80">
        <v>1356389043</v>
      </c>
      <c r="D2322" s="83" t="s">
        <v>5498</v>
      </c>
      <c r="E2322" s="82">
        <v>4</v>
      </c>
      <c r="F2322" s="28"/>
      <c r="G2322" s="28"/>
      <c r="H2322" s="28"/>
      <c r="I2322" s="28" t="s">
        <v>1716</v>
      </c>
      <c r="J2322" s="27" t="s">
        <v>5499</v>
      </c>
      <c r="K2322" s="29">
        <v>4137377951</v>
      </c>
      <c r="L2322" s="30"/>
      <c r="M2322" s="28"/>
      <c r="N2322" s="28"/>
      <c r="O2322" s="29"/>
      <c r="P2322" s="31"/>
      <c r="Q2322" s="28"/>
      <c r="R2322" s="28"/>
      <c r="S2322" s="28"/>
      <c r="T2322" s="28"/>
      <c r="U2322" s="29"/>
      <c r="V2322" s="32"/>
      <c r="W2322" s="33"/>
    </row>
    <row r="2323" spans="2:23" x14ac:dyDescent="0.25">
      <c r="B2323" s="25"/>
      <c r="C2323" s="80">
        <v>1730181876</v>
      </c>
      <c r="D2323" s="83" t="s">
        <v>5500</v>
      </c>
      <c r="E2323" s="82">
        <v>5</v>
      </c>
      <c r="F2323" s="28"/>
      <c r="G2323" s="28"/>
      <c r="H2323" s="28"/>
      <c r="I2323" s="28" t="s">
        <v>1719</v>
      </c>
      <c r="J2323" s="27" t="s">
        <v>5501</v>
      </c>
      <c r="K2323" s="29">
        <v>5083637300</v>
      </c>
      <c r="L2323" s="30"/>
      <c r="M2323" s="28"/>
      <c r="N2323" s="28"/>
      <c r="O2323" s="29"/>
      <c r="P2323" s="31"/>
      <c r="Q2323" s="28"/>
      <c r="R2323" s="28"/>
      <c r="S2323" s="28"/>
      <c r="T2323" s="28"/>
      <c r="U2323" s="29"/>
      <c r="V2323" s="32"/>
      <c r="W2323" s="33"/>
    </row>
    <row r="2324" spans="2:23" x14ac:dyDescent="0.25">
      <c r="B2324" s="25"/>
      <c r="C2324" s="80">
        <v>1043306558</v>
      </c>
      <c r="D2324" s="83" t="s">
        <v>5502</v>
      </c>
      <c r="E2324" s="82">
        <v>4</v>
      </c>
      <c r="F2324" s="28"/>
      <c r="G2324" s="28"/>
      <c r="H2324" s="28"/>
      <c r="I2324" s="28" t="s">
        <v>1704</v>
      </c>
      <c r="J2324" s="27" t="s">
        <v>5503</v>
      </c>
      <c r="K2324" s="29">
        <v>6177345552</v>
      </c>
      <c r="L2324" s="30"/>
      <c r="M2324" s="28"/>
      <c r="N2324" s="28"/>
      <c r="O2324" s="29"/>
      <c r="P2324" s="31"/>
      <c r="Q2324" s="28"/>
      <c r="R2324" s="28"/>
      <c r="S2324" s="28"/>
      <c r="T2324" s="28"/>
      <c r="U2324" s="29"/>
      <c r="V2324" s="32"/>
      <c r="W2324" s="33"/>
    </row>
    <row r="2325" spans="2:23" x14ac:dyDescent="0.25">
      <c r="B2325" s="25"/>
      <c r="C2325" s="80">
        <v>1396933248</v>
      </c>
      <c r="D2325" s="83" t="s">
        <v>5504</v>
      </c>
      <c r="E2325" s="82">
        <v>4</v>
      </c>
      <c r="F2325" s="28"/>
      <c r="G2325" s="28"/>
      <c r="H2325" s="28"/>
      <c r="I2325" s="28" t="s">
        <v>1704</v>
      </c>
      <c r="J2325" s="27" t="s">
        <v>5505</v>
      </c>
      <c r="K2325" s="29">
        <v>4137940000</v>
      </c>
      <c r="L2325" s="30"/>
      <c r="M2325" s="28"/>
      <c r="N2325" s="28"/>
      <c r="O2325" s="29"/>
      <c r="P2325" s="31"/>
      <c r="Q2325" s="28"/>
      <c r="R2325" s="28"/>
      <c r="S2325" s="28"/>
      <c r="T2325" s="28"/>
      <c r="U2325" s="29"/>
      <c r="V2325" s="32"/>
      <c r="W2325" s="33"/>
    </row>
    <row r="2326" spans="2:23" x14ac:dyDescent="0.25">
      <c r="B2326" s="25"/>
      <c r="C2326" s="80">
        <v>1790860583</v>
      </c>
      <c r="D2326" s="83" t="s">
        <v>5506</v>
      </c>
      <c r="E2326" s="82">
        <v>2</v>
      </c>
      <c r="F2326" s="28"/>
      <c r="G2326" s="28"/>
      <c r="H2326" s="28"/>
      <c r="I2326" s="28" t="s">
        <v>1716</v>
      </c>
      <c r="J2326" s="27" t="s">
        <v>69</v>
      </c>
      <c r="K2326" s="29">
        <v>6177540100</v>
      </c>
      <c r="L2326" s="30"/>
      <c r="M2326" s="28"/>
      <c r="N2326" s="28"/>
      <c r="O2326" s="29"/>
      <c r="P2326" s="31"/>
      <c r="Q2326" s="28"/>
      <c r="R2326" s="28"/>
      <c r="S2326" s="28"/>
      <c r="T2326" s="28"/>
      <c r="U2326" s="29"/>
      <c r="V2326" s="32"/>
      <c r="W2326" s="33"/>
    </row>
    <row r="2327" spans="2:23" x14ac:dyDescent="0.25">
      <c r="B2327" s="25"/>
      <c r="C2327" s="80">
        <v>1184828766</v>
      </c>
      <c r="D2327" s="83" t="s">
        <v>5507</v>
      </c>
      <c r="E2327" s="82">
        <v>4</v>
      </c>
      <c r="F2327" s="28"/>
      <c r="G2327" s="28"/>
      <c r="H2327" s="28"/>
      <c r="I2327" s="28" t="s">
        <v>1734</v>
      </c>
      <c r="J2327" s="27" t="s">
        <v>5508</v>
      </c>
      <c r="K2327" s="29">
        <v>5083683122</v>
      </c>
      <c r="L2327" s="30"/>
      <c r="M2327" s="28"/>
      <c r="N2327" s="28"/>
      <c r="O2327" s="29"/>
      <c r="P2327" s="31"/>
      <c r="Q2327" s="28"/>
      <c r="R2327" s="28"/>
      <c r="S2327" s="28"/>
      <c r="T2327" s="28"/>
      <c r="U2327" s="29"/>
      <c r="V2327" s="32"/>
      <c r="W2327" s="33"/>
    </row>
    <row r="2328" spans="2:23" x14ac:dyDescent="0.25">
      <c r="B2328" s="25"/>
      <c r="C2328" s="80">
        <v>1750369559</v>
      </c>
      <c r="D2328" s="83" t="s">
        <v>5509</v>
      </c>
      <c r="E2328" s="82">
        <v>7</v>
      </c>
      <c r="F2328" s="28"/>
      <c r="G2328" s="28"/>
      <c r="H2328" s="28"/>
      <c r="I2328" s="28" t="s">
        <v>1737</v>
      </c>
      <c r="J2328" s="27" t="s">
        <v>5510</v>
      </c>
      <c r="K2328" s="29">
        <v>6176321070</v>
      </c>
      <c r="L2328" s="30"/>
      <c r="M2328" s="28"/>
      <c r="N2328" s="28"/>
      <c r="O2328" s="29"/>
      <c r="P2328" s="31"/>
      <c r="Q2328" s="28"/>
      <c r="R2328" s="28"/>
      <c r="S2328" s="28"/>
      <c r="T2328" s="28"/>
      <c r="U2328" s="29"/>
      <c r="V2328" s="32"/>
      <c r="W2328" s="33"/>
    </row>
    <row r="2329" spans="2:23" x14ac:dyDescent="0.25">
      <c r="B2329" s="25"/>
      <c r="C2329" s="80">
        <v>1639177710</v>
      </c>
      <c r="D2329" s="83" t="s">
        <v>5511</v>
      </c>
      <c r="E2329" s="82">
        <v>3</v>
      </c>
      <c r="F2329" s="28"/>
      <c r="G2329" s="28"/>
      <c r="H2329" s="28"/>
      <c r="I2329" s="28" t="s">
        <v>1704</v>
      </c>
      <c r="J2329" s="27" t="s">
        <v>69</v>
      </c>
      <c r="K2329" s="29">
        <v>4135251554</v>
      </c>
      <c r="L2329" s="30"/>
      <c r="M2329" s="28"/>
      <c r="N2329" s="28"/>
      <c r="O2329" s="29"/>
      <c r="P2329" s="31"/>
      <c r="Q2329" s="28"/>
      <c r="R2329" s="28"/>
      <c r="S2329" s="28"/>
      <c r="T2329" s="28"/>
      <c r="U2329" s="29"/>
      <c r="V2329" s="32"/>
      <c r="W2329" s="33"/>
    </row>
    <row r="2330" spans="2:23" x14ac:dyDescent="0.25">
      <c r="B2330" s="25"/>
      <c r="C2330" s="80">
        <v>1710092929</v>
      </c>
      <c r="D2330" s="83" t="s">
        <v>5512</v>
      </c>
      <c r="E2330" s="82">
        <v>8</v>
      </c>
      <c r="F2330" s="28"/>
      <c r="G2330" s="28"/>
      <c r="H2330" s="28"/>
      <c r="I2330" s="28" t="s">
        <v>1716</v>
      </c>
      <c r="J2330" s="27" t="s">
        <v>5513</v>
      </c>
      <c r="K2330" s="29">
        <v>6176386525</v>
      </c>
      <c r="L2330" s="30"/>
      <c r="M2330" s="28"/>
      <c r="N2330" s="28"/>
      <c r="O2330" s="29"/>
      <c r="P2330" s="31"/>
      <c r="Q2330" s="28"/>
      <c r="R2330" s="28"/>
      <c r="S2330" s="28"/>
      <c r="T2330" s="28"/>
      <c r="U2330" s="29"/>
      <c r="V2330" s="32"/>
      <c r="W2330" s="33"/>
    </row>
    <row r="2331" spans="2:23" x14ac:dyDescent="0.25">
      <c r="B2331" s="25"/>
      <c r="C2331" s="80">
        <v>1013443316</v>
      </c>
      <c r="D2331" s="83" t="s">
        <v>5514</v>
      </c>
      <c r="E2331" s="82">
        <v>8</v>
      </c>
      <c r="F2331" s="28"/>
      <c r="G2331" s="28"/>
      <c r="H2331" s="28"/>
      <c r="I2331" s="28" t="s">
        <v>1716</v>
      </c>
      <c r="J2331" s="27" t="s">
        <v>5515</v>
      </c>
      <c r="K2331" s="29">
        <v>3399333344</v>
      </c>
      <c r="L2331" s="30"/>
      <c r="M2331" s="28"/>
      <c r="N2331" s="28"/>
      <c r="O2331" s="29"/>
      <c r="P2331" s="31"/>
      <c r="Q2331" s="28"/>
      <c r="R2331" s="28"/>
      <c r="S2331" s="28"/>
      <c r="T2331" s="28"/>
      <c r="U2331" s="29"/>
      <c r="V2331" s="32"/>
      <c r="W2331" s="33"/>
    </row>
    <row r="2332" spans="2:23" x14ac:dyDescent="0.25">
      <c r="B2332" s="25"/>
      <c r="C2332" s="80">
        <v>1962502997</v>
      </c>
      <c r="D2332" s="83" t="s">
        <v>5516</v>
      </c>
      <c r="E2332" s="82">
        <v>1</v>
      </c>
      <c r="F2332" s="28"/>
      <c r="G2332" s="28"/>
      <c r="H2332" s="28"/>
      <c r="I2332" s="28" t="s">
        <v>1704</v>
      </c>
      <c r="J2332" s="27" t="s">
        <v>69</v>
      </c>
      <c r="K2332" s="29">
        <v>5084786363</v>
      </c>
      <c r="L2332" s="30"/>
      <c r="M2332" s="28"/>
      <c r="N2332" s="28"/>
      <c r="O2332" s="29"/>
      <c r="P2332" s="31"/>
      <c r="Q2332" s="28"/>
      <c r="R2332" s="28"/>
      <c r="S2332" s="28"/>
      <c r="T2332" s="28"/>
      <c r="U2332" s="29"/>
      <c r="V2332" s="32"/>
      <c r="W2332" s="33"/>
    </row>
    <row r="2333" spans="2:23" x14ac:dyDescent="0.25">
      <c r="B2333" s="25"/>
      <c r="C2333" s="80">
        <v>1740503598</v>
      </c>
      <c r="D2333" s="83" t="s">
        <v>5517</v>
      </c>
      <c r="E2333" s="82">
        <v>4</v>
      </c>
      <c r="F2333" s="28"/>
      <c r="G2333" s="28"/>
      <c r="H2333" s="28"/>
      <c r="I2333" s="28" t="s">
        <v>1704</v>
      </c>
      <c r="J2333" s="27" t="s">
        <v>5518</v>
      </c>
      <c r="K2333" s="29">
        <v>2122416500</v>
      </c>
      <c r="L2333" s="30"/>
      <c r="M2333" s="28"/>
      <c r="N2333" s="28"/>
      <c r="O2333" s="29"/>
      <c r="P2333" s="31"/>
      <c r="Q2333" s="28"/>
      <c r="R2333" s="28"/>
      <c r="S2333" s="28"/>
      <c r="T2333" s="28"/>
      <c r="U2333" s="29"/>
      <c r="V2333" s="32"/>
      <c r="W2333" s="33"/>
    </row>
    <row r="2334" spans="2:23" x14ac:dyDescent="0.25">
      <c r="B2334" s="25"/>
      <c r="C2334" s="80">
        <v>1376664938</v>
      </c>
      <c r="D2334" s="83" t="s">
        <v>5519</v>
      </c>
      <c r="E2334" s="82">
        <v>2</v>
      </c>
      <c r="F2334" s="28"/>
      <c r="G2334" s="28"/>
      <c r="H2334" s="28"/>
      <c r="I2334" s="28" t="s">
        <v>1704</v>
      </c>
      <c r="J2334" s="27" t="s">
        <v>5520</v>
      </c>
      <c r="K2334" s="29">
        <v>8573070896</v>
      </c>
      <c r="L2334" s="30"/>
      <c r="M2334" s="28"/>
      <c r="N2334" s="28"/>
      <c r="O2334" s="29"/>
      <c r="P2334" s="31"/>
      <c r="Q2334" s="28"/>
      <c r="R2334" s="28"/>
      <c r="S2334" s="28"/>
      <c r="T2334" s="28"/>
      <c r="U2334" s="29"/>
      <c r="V2334" s="32"/>
      <c r="W2334" s="33"/>
    </row>
    <row r="2335" spans="2:23" x14ac:dyDescent="0.25">
      <c r="B2335" s="25"/>
      <c r="C2335" s="80">
        <v>1083807523</v>
      </c>
      <c r="D2335" s="83" t="s">
        <v>5521</v>
      </c>
      <c r="E2335" s="82">
        <v>5</v>
      </c>
      <c r="F2335" s="28"/>
      <c r="G2335" s="28"/>
      <c r="H2335" s="28"/>
      <c r="I2335" s="28" t="s">
        <v>1734</v>
      </c>
      <c r="J2335" s="27" t="s">
        <v>5522</v>
      </c>
      <c r="K2335" s="29">
        <v>6177892372</v>
      </c>
      <c r="L2335" s="30"/>
      <c r="M2335" s="28"/>
      <c r="N2335" s="28"/>
      <c r="O2335" s="29"/>
      <c r="P2335" s="31"/>
      <c r="Q2335" s="28"/>
      <c r="R2335" s="28"/>
      <c r="S2335" s="28"/>
      <c r="T2335" s="28"/>
      <c r="U2335" s="29"/>
      <c r="V2335" s="32"/>
      <c r="W2335" s="33"/>
    </row>
    <row r="2336" spans="2:23" x14ac:dyDescent="0.25">
      <c r="B2336" s="25"/>
      <c r="C2336" s="80">
        <v>1811078868</v>
      </c>
      <c r="D2336" s="83" t="s">
        <v>5523</v>
      </c>
      <c r="E2336" s="82">
        <v>3</v>
      </c>
      <c r="F2336" s="28"/>
      <c r="G2336" s="28"/>
      <c r="H2336" s="28"/>
      <c r="I2336" s="28" t="s">
        <v>1716</v>
      </c>
      <c r="J2336" s="27" t="s">
        <v>5524</v>
      </c>
      <c r="K2336" s="29">
        <v>6176329700</v>
      </c>
      <c r="L2336" s="30"/>
      <c r="M2336" s="28"/>
      <c r="N2336" s="28"/>
      <c r="O2336" s="29"/>
      <c r="P2336" s="31"/>
      <c r="Q2336" s="28"/>
      <c r="R2336" s="28"/>
      <c r="S2336" s="28"/>
      <c r="T2336" s="28"/>
      <c r="U2336" s="29"/>
      <c r="V2336" s="32"/>
      <c r="W2336" s="33"/>
    </row>
    <row r="2337" spans="2:23" x14ac:dyDescent="0.25">
      <c r="B2337" s="25"/>
      <c r="C2337" s="80" t="s">
        <v>69</v>
      </c>
      <c r="D2337" s="83" t="s">
        <v>5525</v>
      </c>
      <c r="E2337" s="82">
        <v>-99</v>
      </c>
      <c r="F2337" s="28"/>
      <c r="G2337" s="28"/>
      <c r="H2337" s="28"/>
      <c r="I2337" s="28" t="s">
        <v>69</v>
      </c>
      <c r="J2337" s="27" t="s">
        <v>5526</v>
      </c>
      <c r="K2337" s="29" t="s">
        <v>69</v>
      </c>
      <c r="L2337" s="30"/>
      <c r="M2337" s="28"/>
      <c r="N2337" s="28"/>
      <c r="O2337" s="29"/>
      <c r="P2337" s="31"/>
      <c r="Q2337" s="28"/>
      <c r="R2337" s="28"/>
      <c r="S2337" s="28"/>
      <c r="T2337" s="28"/>
      <c r="U2337" s="29"/>
      <c r="V2337" s="32"/>
      <c r="W2337" s="33"/>
    </row>
    <row r="2338" spans="2:23" x14ac:dyDescent="0.25">
      <c r="B2338" s="25"/>
      <c r="C2338" s="80">
        <v>1922678564</v>
      </c>
      <c r="D2338" s="83" t="s">
        <v>5527</v>
      </c>
      <c r="E2338" s="82">
        <v>1</v>
      </c>
      <c r="F2338" s="28"/>
      <c r="G2338" s="28"/>
      <c r="H2338" s="28"/>
      <c r="I2338" s="28" t="s">
        <v>1716</v>
      </c>
      <c r="J2338" s="27" t="s">
        <v>5528</v>
      </c>
      <c r="K2338" s="29">
        <v>5082645986</v>
      </c>
      <c r="L2338" s="30"/>
      <c r="M2338" s="28"/>
      <c r="N2338" s="28"/>
      <c r="O2338" s="29"/>
      <c r="P2338" s="31"/>
      <c r="Q2338" s="28"/>
      <c r="R2338" s="28"/>
      <c r="S2338" s="28"/>
      <c r="T2338" s="28"/>
      <c r="U2338" s="29"/>
      <c r="V2338" s="32"/>
      <c r="W2338" s="33"/>
    </row>
    <row r="2339" spans="2:23" x14ac:dyDescent="0.25">
      <c r="B2339" s="25"/>
      <c r="C2339" s="80" t="s">
        <v>69</v>
      </c>
      <c r="D2339" s="83" t="s">
        <v>5529</v>
      </c>
      <c r="E2339" s="82">
        <v>-99</v>
      </c>
      <c r="F2339" s="28"/>
      <c r="G2339" s="28"/>
      <c r="H2339" s="28"/>
      <c r="I2339" s="28" t="s">
        <v>2467</v>
      </c>
      <c r="J2339" s="27" t="s">
        <v>69</v>
      </c>
      <c r="K2339" s="29">
        <v>6174144880</v>
      </c>
      <c r="L2339" s="30"/>
      <c r="M2339" s="28"/>
      <c r="N2339" s="28"/>
      <c r="O2339" s="29"/>
      <c r="P2339" s="31"/>
      <c r="Q2339" s="28"/>
      <c r="R2339" s="28"/>
      <c r="S2339" s="28"/>
      <c r="T2339" s="28"/>
      <c r="U2339" s="29"/>
      <c r="V2339" s="32"/>
      <c r="W2339" s="33"/>
    </row>
    <row r="2340" spans="2:23" x14ac:dyDescent="0.25">
      <c r="B2340" s="25"/>
      <c r="C2340" s="80">
        <v>1336235324</v>
      </c>
      <c r="D2340" s="83" t="s">
        <v>5530</v>
      </c>
      <c r="E2340" s="82">
        <v>4</v>
      </c>
      <c r="F2340" s="28"/>
      <c r="G2340" s="28"/>
      <c r="H2340" s="28"/>
      <c r="I2340" s="28" t="s">
        <v>1704</v>
      </c>
      <c r="J2340" s="27" t="s">
        <v>5531</v>
      </c>
      <c r="K2340" s="29">
        <v>7813065100</v>
      </c>
      <c r="L2340" s="30"/>
      <c r="M2340" s="28"/>
      <c r="N2340" s="28"/>
      <c r="O2340" s="29"/>
      <c r="P2340" s="31"/>
      <c r="Q2340" s="28"/>
      <c r="R2340" s="28"/>
      <c r="S2340" s="28"/>
      <c r="T2340" s="28"/>
      <c r="U2340" s="29"/>
      <c r="V2340" s="32"/>
      <c r="W2340" s="33"/>
    </row>
    <row r="2341" spans="2:23" x14ac:dyDescent="0.25">
      <c r="B2341" s="25"/>
      <c r="C2341" s="80">
        <v>1922078930</v>
      </c>
      <c r="D2341" s="83" t="s">
        <v>5532</v>
      </c>
      <c r="E2341" s="82">
        <v>4</v>
      </c>
      <c r="F2341" s="28"/>
      <c r="G2341" s="28"/>
      <c r="H2341" s="28"/>
      <c r="I2341" s="28" t="s">
        <v>1704</v>
      </c>
      <c r="J2341" s="27" t="s">
        <v>69</v>
      </c>
      <c r="K2341" s="29">
        <v>6179691227</v>
      </c>
      <c r="L2341" s="30"/>
      <c r="M2341" s="28"/>
      <c r="N2341" s="28"/>
      <c r="O2341" s="29"/>
      <c r="P2341" s="31"/>
      <c r="Q2341" s="28"/>
      <c r="R2341" s="28"/>
      <c r="S2341" s="28"/>
      <c r="T2341" s="28"/>
      <c r="U2341" s="29"/>
      <c r="V2341" s="32"/>
      <c r="W2341" s="33"/>
    </row>
    <row r="2342" spans="2:23" x14ac:dyDescent="0.25">
      <c r="B2342" s="25"/>
      <c r="C2342" s="80">
        <v>1962410548</v>
      </c>
      <c r="D2342" s="83" t="s">
        <v>5533</v>
      </c>
      <c r="E2342" s="82">
        <v>3</v>
      </c>
      <c r="F2342" s="28"/>
      <c r="G2342" s="28"/>
      <c r="H2342" s="28"/>
      <c r="I2342" s="28" t="s">
        <v>1704</v>
      </c>
      <c r="J2342" s="27" t="s">
        <v>5534</v>
      </c>
      <c r="K2342" s="29">
        <v>7813312922</v>
      </c>
      <c r="L2342" s="30"/>
      <c r="M2342" s="28"/>
      <c r="N2342" s="28"/>
      <c r="O2342" s="29"/>
      <c r="P2342" s="31"/>
      <c r="Q2342" s="28"/>
      <c r="R2342" s="28"/>
      <c r="S2342" s="28"/>
      <c r="T2342" s="28"/>
      <c r="U2342" s="29"/>
      <c r="V2342" s="32"/>
      <c r="W2342" s="33"/>
    </row>
    <row r="2343" spans="2:23" x14ac:dyDescent="0.25">
      <c r="B2343" s="25"/>
      <c r="C2343" s="80">
        <v>1083680375</v>
      </c>
      <c r="D2343" s="83" t="s">
        <v>5535</v>
      </c>
      <c r="E2343" s="82">
        <v>4</v>
      </c>
      <c r="F2343" s="28"/>
      <c r="G2343" s="28"/>
      <c r="H2343" s="28"/>
      <c r="I2343" s="28" t="s">
        <v>1704</v>
      </c>
      <c r="J2343" s="27" t="s">
        <v>5536</v>
      </c>
      <c r="K2343" s="29">
        <v>5085883174</v>
      </c>
      <c r="L2343" s="30"/>
      <c r="M2343" s="28"/>
      <c r="N2343" s="28"/>
      <c r="O2343" s="29"/>
      <c r="P2343" s="31"/>
      <c r="Q2343" s="28"/>
      <c r="R2343" s="28"/>
      <c r="S2343" s="28"/>
      <c r="T2343" s="28"/>
      <c r="U2343" s="29"/>
      <c r="V2343" s="32"/>
      <c r="W2343" s="33"/>
    </row>
    <row r="2344" spans="2:23" x14ac:dyDescent="0.25">
      <c r="B2344" s="25"/>
      <c r="C2344" s="80">
        <v>1497780548</v>
      </c>
      <c r="D2344" s="83" t="s">
        <v>5537</v>
      </c>
      <c r="E2344" s="82">
        <v>3</v>
      </c>
      <c r="F2344" s="28"/>
      <c r="G2344" s="28"/>
      <c r="H2344" s="28"/>
      <c r="I2344" s="28" t="s">
        <v>1704</v>
      </c>
      <c r="J2344" s="27" t="s">
        <v>5538</v>
      </c>
      <c r="K2344" s="29">
        <v>7818785200</v>
      </c>
      <c r="L2344" s="30"/>
      <c r="M2344" s="28"/>
      <c r="N2344" s="28"/>
      <c r="O2344" s="29"/>
      <c r="P2344" s="31"/>
      <c r="Q2344" s="28"/>
      <c r="R2344" s="28"/>
      <c r="S2344" s="28"/>
      <c r="T2344" s="28"/>
      <c r="U2344" s="29"/>
      <c r="V2344" s="32"/>
      <c r="W2344" s="33"/>
    </row>
    <row r="2345" spans="2:23" x14ac:dyDescent="0.25">
      <c r="B2345" s="25"/>
      <c r="C2345" s="80">
        <v>1427014935</v>
      </c>
      <c r="D2345" s="83" t="s">
        <v>5539</v>
      </c>
      <c r="E2345" s="82">
        <v>2</v>
      </c>
      <c r="F2345" s="28"/>
      <c r="G2345" s="28"/>
      <c r="H2345" s="28"/>
      <c r="I2345" s="28" t="s">
        <v>1704</v>
      </c>
      <c r="J2345" s="27" t="s">
        <v>5540</v>
      </c>
      <c r="K2345" s="29">
        <v>5086763411</v>
      </c>
      <c r="L2345" s="30"/>
      <c r="M2345" s="28"/>
      <c r="N2345" s="28"/>
      <c r="O2345" s="29"/>
      <c r="P2345" s="31"/>
      <c r="Q2345" s="28"/>
      <c r="R2345" s="28"/>
      <c r="S2345" s="28"/>
      <c r="T2345" s="28"/>
      <c r="U2345" s="29"/>
      <c r="V2345" s="32"/>
      <c r="W2345" s="33"/>
    </row>
    <row r="2346" spans="2:23" x14ac:dyDescent="0.25">
      <c r="B2346" s="25"/>
      <c r="C2346" s="80">
        <v>1073590774</v>
      </c>
      <c r="D2346" s="83" t="s">
        <v>5541</v>
      </c>
      <c r="E2346" s="82">
        <v>4</v>
      </c>
      <c r="F2346" s="28"/>
      <c r="G2346" s="28"/>
      <c r="H2346" s="28"/>
      <c r="I2346" s="28" t="s">
        <v>1704</v>
      </c>
      <c r="J2346" s="27" t="s">
        <v>5542</v>
      </c>
      <c r="K2346" s="29">
        <v>6176386116</v>
      </c>
      <c r="L2346" s="30"/>
      <c r="M2346" s="28"/>
      <c r="N2346" s="28"/>
      <c r="O2346" s="29"/>
      <c r="P2346" s="31"/>
      <c r="Q2346" s="28"/>
      <c r="R2346" s="28"/>
      <c r="S2346" s="28"/>
      <c r="T2346" s="28"/>
      <c r="U2346" s="29"/>
      <c r="V2346" s="32"/>
      <c r="W2346" s="33"/>
    </row>
    <row r="2347" spans="2:23" x14ac:dyDescent="0.25">
      <c r="B2347" s="25"/>
      <c r="C2347" s="80">
        <v>1508853417</v>
      </c>
      <c r="D2347" s="83" t="s">
        <v>5543</v>
      </c>
      <c r="E2347" s="82">
        <v>5</v>
      </c>
      <c r="F2347" s="28"/>
      <c r="G2347" s="28"/>
      <c r="H2347" s="28"/>
      <c r="I2347" s="28" t="s">
        <v>1704</v>
      </c>
      <c r="J2347" s="27" t="s">
        <v>5544</v>
      </c>
      <c r="K2347" s="29">
        <v>8177704064</v>
      </c>
      <c r="L2347" s="30"/>
      <c r="M2347" s="28"/>
      <c r="N2347" s="28"/>
      <c r="O2347" s="29"/>
      <c r="P2347" s="31"/>
      <c r="Q2347" s="28"/>
      <c r="R2347" s="28"/>
      <c r="S2347" s="28"/>
      <c r="T2347" s="28"/>
      <c r="U2347" s="29"/>
      <c r="V2347" s="32"/>
      <c r="W2347" s="33"/>
    </row>
    <row r="2348" spans="2:23" x14ac:dyDescent="0.25">
      <c r="B2348" s="25"/>
      <c r="C2348" s="80">
        <v>1891833893</v>
      </c>
      <c r="D2348" s="83" t="s">
        <v>5545</v>
      </c>
      <c r="E2348" s="82">
        <v>4</v>
      </c>
      <c r="F2348" s="28"/>
      <c r="G2348" s="28"/>
      <c r="H2348" s="28"/>
      <c r="I2348" s="28" t="s">
        <v>1734</v>
      </c>
      <c r="J2348" s="27" t="s">
        <v>5546</v>
      </c>
      <c r="K2348" s="29">
        <v>6783120450</v>
      </c>
      <c r="L2348" s="30"/>
      <c r="M2348" s="28"/>
      <c r="N2348" s="28"/>
      <c r="O2348" s="29"/>
      <c r="P2348" s="31"/>
      <c r="Q2348" s="28"/>
      <c r="R2348" s="28"/>
      <c r="S2348" s="28"/>
      <c r="T2348" s="28"/>
      <c r="U2348" s="29"/>
      <c r="V2348" s="32"/>
      <c r="W2348" s="33"/>
    </row>
    <row r="2349" spans="2:23" x14ac:dyDescent="0.25">
      <c r="B2349" s="25"/>
      <c r="C2349" s="80">
        <v>1518913706</v>
      </c>
      <c r="D2349" s="83" t="s">
        <v>5547</v>
      </c>
      <c r="E2349" s="82">
        <v>5</v>
      </c>
      <c r="F2349" s="28"/>
      <c r="G2349" s="28"/>
      <c r="H2349" s="28"/>
      <c r="I2349" s="28" t="s">
        <v>1704</v>
      </c>
      <c r="J2349" s="27" t="s">
        <v>5548</v>
      </c>
      <c r="K2349" s="29">
        <v>6174211380</v>
      </c>
      <c r="L2349" s="30"/>
      <c r="M2349" s="28"/>
      <c r="N2349" s="28"/>
      <c r="O2349" s="29"/>
      <c r="P2349" s="31"/>
      <c r="Q2349" s="28"/>
      <c r="R2349" s="28"/>
      <c r="S2349" s="28"/>
      <c r="T2349" s="28"/>
      <c r="U2349" s="29"/>
      <c r="V2349" s="32"/>
      <c r="W2349" s="33"/>
    </row>
    <row r="2350" spans="2:23" x14ac:dyDescent="0.25">
      <c r="B2350" s="25"/>
      <c r="C2350" s="80">
        <v>1518984947</v>
      </c>
      <c r="D2350" s="83" t="s">
        <v>5549</v>
      </c>
      <c r="E2350" s="82">
        <v>3</v>
      </c>
      <c r="F2350" s="28"/>
      <c r="G2350" s="28"/>
      <c r="H2350" s="28"/>
      <c r="I2350" s="28" t="s">
        <v>1734</v>
      </c>
      <c r="J2350" s="27" t="s">
        <v>5550</v>
      </c>
      <c r="K2350" s="29">
        <v>4132845400</v>
      </c>
      <c r="L2350" s="30"/>
      <c r="M2350" s="28"/>
      <c r="N2350" s="28"/>
      <c r="O2350" s="29"/>
      <c r="P2350" s="31"/>
      <c r="Q2350" s="28"/>
      <c r="R2350" s="28"/>
      <c r="S2350" s="28"/>
      <c r="T2350" s="28"/>
      <c r="U2350" s="29"/>
      <c r="V2350" s="32"/>
      <c r="W2350" s="33"/>
    </row>
    <row r="2351" spans="2:23" x14ac:dyDescent="0.25">
      <c r="B2351" s="25"/>
      <c r="C2351" s="80">
        <v>1285661652</v>
      </c>
      <c r="D2351" s="83" t="s">
        <v>5551</v>
      </c>
      <c r="E2351" s="82">
        <v>6</v>
      </c>
      <c r="F2351" s="28"/>
      <c r="G2351" s="28"/>
      <c r="H2351" s="28"/>
      <c r="I2351" s="28" t="s">
        <v>1704</v>
      </c>
      <c r="J2351" s="27" t="s">
        <v>5552</v>
      </c>
      <c r="K2351" s="29">
        <v>6177740820</v>
      </c>
      <c r="L2351" s="30"/>
      <c r="M2351" s="28"/>
      <c r="N2351" s="28"/>
      <c r="O2351" s="29"/>
      <c r="P2351" s="31"/>
      <c r="Q2351" s="28"/>
      <c r="R2351" s="28"/>
      <c r="S2351" s="28"/>
      <c r="T2351" s="28"/>
      <c r="U2351" s="29"/>
      <c r="V2351" s="32"/>
      <c r="W2351" s="33"/>
    </row>
    <row r="2352" spans="2:23" x14ac:dyDescent="0.25">
      <c r="B2352" s="25"/>
      <c r="C2352" s="80">
        <v>1487764965</v>
      </c>
      <c r="D2352" s="83" t="s">
        <v>5553</v>
      </c>
      <c r="E2352" s="82">
        <v>4</v>
      </c>
      <c r="F2352" s="28"/>
      <c r="G2352" s="28"/>
      <c r="H2352" s="28"/>
      <c r="I2352" s="28" t="s">
        <v>1704</v>
      </c>
      <c r="J2352" s="27" t="s">
        <v>5554</v>
      </c>
      <c r="K2352" s="29">
        <v>6174212508</v>
      </c>
      <c r="L2352" s="30"/>
      <c r="M2352" s="28"/>
      <c r="N2352" s="28"/>
      <c r="O2352" s="29"/>
      <c r="P2352" s="31"/>
      <c r="Q2352" s="28"/>
      <c r="R2352" s="28"/>
      <c r="S2352" s="28"/>
      <c r="T2352" s="28"/>
      <c r="U2352" s="29"/>
      <c r="V2352" s="32"/>
      <c r="W2352" s="33"/>
    </row>
    <row r="2353" spans="2:23" x14ac:dyDescent="0.25">
      <c r="B2353" s="25"/>
      <c r="C2353" s="80">
        <v>1427113760</v>
      </c>
      <c r="D2353" s="83" t="s">
        <v>5555</v>
      </c>
      <c r="E2353" s="82">
        <v>2</v>
      </c>
      <c r="F2353" s="28"/>
      <c r="G2353" s="28"/>
      <c r="H2353" s="28"/>
      <c r="I2353" s="28" t="s">
        <v>1704</v>
      </c>
      <c r="J2353" s="27" t="s">
        <v>5556</v>
      </c>
      <c r="K2353" s="29">
        <v>6176365883</v>
      </c>
      <c r="L2353" s="30"/>
      <c r="M2353" s="28"/>
      <c r="N2353" s="28"/>
      <c r="O2353" s="29"/>
      <c r="P2353" s="31"/>
      <c r="Q2353" s="28"/>
      <c r="R2353" s="28"/>
      <c r="S2353" s="28"/>
      <c r="T2353" s="28"/>
      <c r="U2353" s="29"/>
      <c r="V2353" s="32"/>
      <c r="W2353" s="33"/>
    </row>
    <row r="2354" spans="2:23" x14ac:dyDescent="0.25">
      <c r="B2354" s="25"/>
      <c r="C2354" s="80">
        <v>1609834662</v>
      </c>
      <c r="D2354" s="83" t="s">
        <v>5557</v>
      </c>
      <c r="E2354" s="82">
        <v>5</v>
      </c>
      <c r="F2354" s="28"/>
      <c r="G2354" s="28"/>
      <c r="H2354" s="28"/>
      <c r="I2354" s="28" t="s">
        <v>1734</v>
      </c>
      <c r="J2354" s="27" t="s">
        <v>5558</v>
      </c>
      <c r="K2354" s="29">
        <v>4132625672</v>
      </c>
      <c r="L2354" s="30"/>
      <c r="M2354" s="28"/>
      <c r="N2354" s="28"/>
      <c r="O2354" s="29"/>
      <c r="P2354" s="31"/>
      <c r="Q2354" s="28"/>
      <c r="R2354" s="28"/>
      <c r="S2354" s="28"/>
      <c r="T2354" s="28"/>
      <c r="U2354" s="29"/>
      <c r="V2354" s="32"/>
      <c r="W2354" s="33"/>
    </row>
    <row r="2355" spans="2:23" x14ac:dyDescent="0.25">
      <c r="B2355" s="25"/>
      <c r="C2355" s="80">
        <v>1811987902</v>
      </c>
      <c r="D2355" s="83" t="s">
        <v>5559</v>
      </c>
      <c r="E2355" s="82">
        <v>4</v>
      </c>
      <c r="F2355" s="28"/>
      <c r="G2355" s="28"/>
      <c r="H2355" s="28"/>
      <c r="I2355" s="28" t="s">
        <v>1704</v>
      </c>
      <c r="J2355" s="27" t="s">
        <v>69</v>
      </c>
      <c r="K2355" s="29">
        <v>6179691227</v>
      </c>
      <c r="L2355" s="30"/>
      <c r="M2355" s="28"/>
      <c r="N2355" s="28"/>
      <c r="O2355" s="29"/>
      <c r="P2355" s="31"/>
      <c r="Q2355" s="28"/>
      <c r="R2355" s="28"/>
      <c r="S2355" s="28"/>
      <c r="T2355" s="28"/>
      <c r="U2355" s="29"/>
      <c r="V2355" s="32"/>
      <c r="W2355" s="33"/>
    </row>
    <row r="2356" spans="2:23" x14ac:dyDescent="0.25">
      <c r="B2356" s="25"/>
      <c r="C2356" s="80">
        <v>1780737890</v>
      </c>
      <c r="D2356" s="83" t="s">
        <v>5560</v>
      </c>
      <c r="E2356" s="82">
        <v>4</v>
      </c>
      <c r="F2356" s="28"/>
      <c r="G2356" s="28"/>
      <c r="H2356" s="28"/>
      <c r="I2356" s="28" t="s">
        <v>1716</v>
      </c>
      <c r="J2356" s="27" t="s">
        <v>5561</v>
      </c>
      <c r="K2356" s="29">
        <v>6176671756</v>
      </c>
      <c r="L2356" s="30"/>
      <c r="M2356" s="28"/>
      <c r="N2356" s="28"/>
      <c r="O2356" s="29"/>
      <c r="P2356" s="31"/>
      <c r="Q2356" s="28"/>
      <c r="R2356" s="28"/>
      <c r="S2356" s="28"/>
      <c r="T2356" s="28"/>
      <c r="U2356" s="29"/>
      <c r="V2356" s="32"/>
      <c r="W2356" s="33"/>
    </row>
    <row r="2357" spans="2:23" x14ac:dyDescent="0.25">
      <c r="B2357" s="25"/>
      <c r="C2357" s="80">
        <v>1306907415</v>
      </c>
      <c r="D2357" s="83" t="s">
        <v>5562</v>
      </c>
      <c r="E2357" s="82">
        <v>3</v>
      </c>
      <c r="F2357" s="28"/>
      <c r="G2357" s="28"/>
      <c r="H2357" s="28"/>
      <c r="I2357" s="28" t="s">
        <v>1704</v>
      </c>
      <c r="J2357" s="27" t="s">
        <v>5563</v>
      </c>
      <c r="K2357" s="29">
        <v>4134998590</v>
      </c>
      <c r="L2357" s="30"/>
      <c r="M2357" s="28"/>
      <c r="N2357" s="28"/>
      <c r="O2357" s="29"/>
      <c r="P2357" s="31"/>
      <c r="Q2357" s="28"/>
      <c r="R2357" s="28"/>
      <c r="S2357" s="28"/>
      <c r="T2357" s="28"/>
      <c r="U2357" s="29"/>
      <c r="V2357" s="32"/>
      <c r="W2357" s="33"/>
    </row>
    <row r="2358" spans="2:23" x14ac:dyDescent="0.25">
      <c r="B2358" s="25"/>
      <c r="C2358" s="80">
        <v>1295380079</v>
      </c>
      <c r="D2358" s="83" t="s">
        <v>5564</v>
      </c>
      <c r="E2358" s="82">
        <v>1</v>
      </c>
      <c r="F2358" s="28"/>
      <c r="G2358" s="28"/>
      <c r="H2358" s="28"/>
      <c r="I2358" s="28" t="s">
        <v>1719</v>
      </c>
      <c r="J2358" s="27" t="s">
        <v>69</v>
      </c>
      <c r="K2358" s="29">
        <v>6177893000</v>
      </c>
      <c r="L2358" s="30"/>
      <c r="M2358" s="28"/>
      <c r="N2358" s="28"/>
      <c r="O2358" s="29"/>
      <c r="P2358" s="31"/>
      <c r="Q2358" s="28"/>
      <c r="R2358" s="28"/>
      <c r="S2358" s="28"/>
      <c r="T2358" s="28"/>
      <c r="U2358" s="29"/>
      <c r="V2358" s="32"/>
      <c r="W2358" s="33"/>
    </row>
    <row r="2359" spans="2:23" x14ac:dyDescent="0.25">
      <c r="B2359" s="25"/>
      <c r="C2359" s="80" t="s">
        <v>69</v>
      </c>
      <c r="D2359" s="83" t="s">
        <v>2349</v>
      </c>
      <c r="E2359" s="82">
        <v>-99</v>
      </c>
      <c r="F2359" s="28"/>
      <c r="G2359" s="28"/>
      <c r="H2359" s="28"/>
      <c r="I2359" s="28" t="s">
        <v>69</v>
      </c>
      <c r="J2359" s="27" t="s">
        <v>69</v>
      </c>
      <c r="K2359" s="29" t="s">
        <v>69</v>
      </c>
      <c r="L2359" s="30"/>
      <c r="M2359" s="28"/>
      <c r="N2359" s="28"/>
      <c r="O2359" s="29"/>
      <c r="P2359" s="31"/>
      <c r="Q2359" s="28"/>
      <c r="R2359" s="28"/>
      <c r="S2359" s="28"/>
      <c r="T2359" s="28"/>
      <c r="U2359" s="29"/>
      <c r="V2359" s="32"/>
      <c r="W2359" s="33"/>
    </row>
    <row r="2360" spans="2:23" x14ac:dyDescent="0.25">
      <c r="B2360" s="25"/>
      <c r="C2360" s="80">
        <v>1235580259</v>
      </c>
      <c r="D2360" s="83" t="s">
        <v>5565</v>
      </c>
      <c r="E2360" s="82">
        <v>2</v>
      </c>
      <c r="F2360" s="28"/>
      <c r="G2360" s="28"/>
      <c r="H2360" s="28"/>
      <c r="I2360" s="28" t="s">
        <v>1734</v>
      </c>
      <c r="J2360" s="27" t="s">
        <v>5566</v>
      </c>
      <c r="K2360" s="29">
        <v>7817448737</v>
      </c>
      <c r="L2360" s="30"/>
      <c r="M2360" s="28"/>
      <c r="N2360" s="28"/>
      <c r="O2360" s="29"/>
      <c r="P2360" s="31"/>
      <c r="Q2360" s="28"/>
      <c r="R2360" s="28"/>
      <c r="S2360" s="28"/>
      <c r="T2360" s="28"/>
      <c r="U2360" s="29"/>
      <c r="V2360" s="32"/>
      <c r="W2360" s="33"/>
    </row>
    <row r="2361" spans="2:23" x14ac:dyDescent="0.25">
      <c r="B2361" s="25"/>
      <c r="C2361" s="80">
        <v>1174987333</v>
      </c>
      <c r="D2361" s="83" t="s">
        <v>5567</v>
      </c>
      <c r="E2361" s="82">
        <v>3</v>
      </c>
      <c r="F2361" s="28"/>
      <c r="G2361" s="28"/>
      <c r="H2361" s="28"/>
      <c r="I2361" s="28" t="s">
        <v>1719</v>
      </c>
      <c r="J2361" s="27" t="s">
        <v>5568</v>
      </c>
      <c r="K2361" s="29">
        <v>6172883230</v>
      </c>
      <c r="L2361" s="30"/>
      <c r="M2361" s="28"/>
      <c r="N2361" s="28"/>
      <c r="O2361" s="29"/>
      <c r="P2361" s="31"/>
      <c r="Q2361" s="28"/>
      <c r="R2361" s="28"/>
      <c r="S2361" s="28"/>
      <c r="T2361" s="28"/>
      <c r="U2361" s="29"/>
      <c r="V2361" s="32"/>
      <c r="W2361" s="33"/>
    </row>
    <row r="2362" spans="2:23" x14ac:dyDescent="0.25">
      <c r="B2362" s="25"/>
      <c r="C2362" s="80">
        <v>1366856619</v>
      </c>
      <c r="D2362" s="83" t="s">
        <v>5569</v>
      </c>
      <c r="E2362" s="82">
        <v>5</v>
      </c>
      <c r="F2362" s="28"/>
      <c r="G2362" s="28"/>
      <c r="H2362" s="28"/>
      <c r="I2362" s="28" t="s">
        <v>1737</v>
      </c>
      <c r="J2362" s="27" t="s">
        <v>5570</v>
      </c>
      <c r="K2362" s="29">
        <v>6176677000</v>
      </c>
      <c r="L2362" s="30"/>
      <c r="M2362" s="28"/>
      <c r="N2362" s="28"/>
      <c r="O2362" s="29"/>
      <c r="P2362" s="31"/>
      <c r="Q2362" s="28"/>
      <c r="R2362" s="28"/>
      <c r="S2362" s="28"/>
      <c r="T2362" s="28"/>
      <c r="U2362" s="29"/>
      <c r="V2362" s="32"/>
      <c r="W2362" s="33"/>
    </row>
    <row r="2363" spans="2:23" x14ac:dyDescent="0.25">
      <c r="B2363" s="25"/>
      <c r="C2363" s="80">
        <v>1669883245</v>
      </c>
      <c r="D2363" s="83" t="s">
        <v>5571</v>
      </c>
      <c r="E2363" s="82">
        <v>3</v>
      </c>
      <c r="F2363" s="28"/>
      <c r="G2363" s="28"/>
      <c r="H2363" s="28"/>
      <c r="I2363" s="28" t="s">
        <v>1704</v>
      </c>
      <c r="J2363" s="27" t="s">
        <v>5572</v>
      </c>
      <c r="K2363" s="29">
        <v>6177326389</v>
      </c>
      <c r="L2363" s="30"/>
      <c r="M2363" s="28"/>
      <c r="N2363" s="28"/>
      <c r="O2363" s="29"/>
      <c r="P2363" s="31"/>
      <c r="Q2363" s="28"/>
      <c r="R2363" s="28"/>
      <c r="S2363" s="28"/>
      <c r="T2363" s="28"/>
      <c r="U2363" s="29"/>
      <c r="V2363" s="32"/>
      <c r="W2363" s="33"/>
    </row>
    <row r="2364" spans="2:23" x14ac:dyDescent="0.25">
      <c r="B2364" s="25"/>
      <c r="C2364" s="80">
        <v>1649660424</v>
      </c>
      <c r="D2364" s="83" t="s">
        <v>5573</v>
      </c>
      <c r="E2364" s="82">
        <v>0</v>
      </c>
      <c r="F2364" s="28"/>
      <c r="G2364" s="28"/>
      <c r="H2364" s="28"/>
      <c r="I2364" s="28" t="s">
        <v>1769</v>
      </c>
      <c r="J2364" s="27" t="s">
        <v>69</v>
      </c>
      <c r="K2364" s="29">
        <v>4137945700</v>
      </c>
      <c r="L2364" s="30"/>
      <c r="M2364" s="28"/>
      <c r="N2364" s="28"/>
      <c r="O2364" s="29"/>
      <c r="P2364" s="31"/>
      <c r="Q2364" s="28"/>
      <c r="R2364" s="28"/>
      <c r="S2364" s="28"/>
      <c r="T2364" s="28"/>
      <c r="U2364" s="29"/>
      <c r="V2364" s="32"/>
      <c r="W2364" s="33"/>
    </row>
    <row r="2365" spans="2:23" x14ac:dyDescent="0.25">
      <c r="B2365" s="25"/>
      <c r="C2365" s="80">
        <v>1770970790</v>
      </c>
      <c r="D2365" s="83" t="s">
        <v>5574</v>
      </c>
      <c r="E2365" s="82">
        <v>-99</v>
      </c>
      <c r="F2365" s="28"/>
      <c r="G2365" s="28"/>
      <c r="H2365" s="28"/>
      <c r="I2365" s="28" t="s">
        <v>1716</v>
      </c>
      <c r="J2365" s="27" t="s">
        <v>69</v>
      </c>
      <c r="K2365" s="29">
        <v>5088458200</v>
      </c>
      <c r="L2365" s="30"/>
      <c r="M2365" s="28"/>
      <c r="N2365" s="28"/>
      <c r="O2365" s="29"/>
      <c r="P2365" s="31"/>
      <c r="Q2365" s="28"/>
      <c r="R2365" s="28"/>
      <c r="S2365" s="28"/>
      <c r="T2365" s="28"/>
      <c r="U2365" s="29"/>
      <c r="V2365" s="32"/>
      <c r="W2365" s="33"/>
    </row>
    <row r="2366" spans="2:23" x14ac:dyDescent="0.25">
      <c r="B2366" s="25"/>
      <c r="C2366" s="80">
        <v>1316338668</v>
      </c>
      <c r="D2366" s="83" t="s">
        <v>5575</v>
      </c>
      <c r="E2366" s="82">
        <v>4</v>
      </c>
      <c r="F2366" s="28"/>
      <c r="G2366" s="28"/>
      <c r="H2366" s="28"/>
      <c r="I2366" s="28" t="s">
        <v>1769</v>
      </c>
      <c r="J2366" s="27" t="s">
        <v>5576</v>
      </c>
      <c r="K2366" s="29">
        <v>4136374442</v>
      </c>
      <c r="L2366" s="30"/>
      <c r="M2366" s="28"/>
      <c r="N2366" s="28"/>
      <c r="O2366" s="29"/>
      <c r="P2366" s="31"/>
      <c r="Q2366" s="28"/>
      <c r="R2366" s="28"/>
      <c r="S2366" s="28"/>
      <c r="T2366" s="28"/>
      <c r="U2366" s="29"/>
      <c r="V2366" s="32"/>
      <c r="W2366" s="33"/>
    </row>
    <row r="2367" spans="2:23" x14ac:dyDescent="0.25">
      <c r="B2367" s="25"/>
      <c r="C2367" s="80">
        <v>1386621092</v>
      </c>
      <c r="D2367" s="83" t="s">
        <v>5577</v>
      </c>
      <c r="E2367" s="82">
        <v>5</v>
      </c>
      <c r="F2367" s="28"/>
      <c r="G2367" s="28"/>
      <c r="H2367" s="28"/>
      <c r="I2367" s="28" t="s">
        <v>1704</v>
      </c>
      <c r="J2367" s="27" t="s">
        <v>69</v>
      </c>
      <c r="K2367" s="29">
        <v>6176387440</v>
      </c>
      <c r="L2367" s="30"/>
      <c r="M2367" s="28"/>
      <c r="N2367" s="28"/>
      <c r="O2367" s="29"/>
      <c r="P2367" s="31"/>
      <c r="Q2367" s="28"/>
      <c r="R2367" s="28"/>
      <c r="S2367" s="28"/>
      <c r="T2367" s="28"/>
      <c r="U2367" s="29"/>
      <c r="V2367" s="32"/>
      <c r="W2367" s="33"/>
    </row>
    <row r="2368" spans="2:23" x14ac:dyDescent="0.25">
      <c r="B2368" s="25"/>
      <c r="C2368" s="80">
        <v>1043479587</v>
      </c>
      <c r="D2368" s="83" t="s">
        <v>5578</v>
      </c>
      <c r="E2368" s="82">
        <v>9</v>
      </c>
      <c r="F2368" s="28"/>
      <c r="G2368" s="28"/>
      <c r="H2368" s="28"/>
      <c r="I2368" s="28" t="s">
        <v>1704</v>
      </c>
      <c r="J2368" s="27" t="s">
        <v>5579</v>
      </c>
      <c r="K2368" s="29">
        <v>6176321070</v>
      </c>
      <c r="L2368" s="30"/>
      <c r="M2368" s="28"/>
      <c r="N2368" s="28"/>
      <c r="O2368" s="29"/>
      <c r="P2368" s="31"/>
      <c r="Q2368" s="28"/>
      <c r="R2368" s="28"/>
      <c r="S2368" s="28"/>
      <c r="T2368" s="28"/>
      <c r="U2368" s="29"/>
      <c r="V2368" s="32"/>
      <c r="W2368" s="33"/>
    </row>
    <row r="2369" spans="2:23" x14ac:dyDescent="0.25">
      <c r="B2369" s="25"/>
      <c r="C2369" s="80">
        <v>1205099546</v>
      </c>
      <c r="D2369" s="83" t="s">
        <v>5580</v>
      </c>
      <c r="E2369" s="82">
        <v>1</v>
      </c>
      <c r="F2369" s="28"/>
      <c r="G2369" s="28"/>
      <c r="H2369" s="28"/>
      <c r="I2369" s="28" t="s">
        <v>1704</v>
      </c>
      <c r="J2369" s="27" t="s">
        <v>69</v>
      </c>
      <c r="K2369" s="29">
        <v>8573896791</v>
      </c>
      <c r="L2369" s="30"/>
      <c r="M2369" s="28"/>
      <c r="N2369" s="28"/>
      <c r="O2369" s="29"/>
      <c r="P2369" s="31"/>
      <c r="Q2369" s="28"/>
      <c r="R2369" s="28"/>
      <c r="S2369" s="28"/>
      <c r="T2369" s="28"/>
      <c r="U2369" s="29"/>
      <c r="V2369" s="32"/>
      <c r="W2369" s="33"/>
    </row>
    <row r="2370" spans="2:23" x14ac:dyDescent="0.25">
      <c r="B2370" s="25"/>
      <c r="C2370" s="80">
        <v>1861537458</v>
      </c>
      <c r="D2370" s="83" t="s">
        <v>5581</v>
      </c>
      <c r="E2370" s="82">
        <v>9</v>
      </c>
      <c r="F2370" s="28"/>
      <c r="G2370" s="28"/>
      <c r="H2370" s="28"/>
      <c r="I2370" s="28" t="s">
        <v>1769</v>
      </c>
      <c r="J2370" s="27" t="s">
        <v>5582</v>
      </c>
      <c r="K2370" s="29">
        <v>5087965661</v>
      </c>
      <c r="L2370" s="30"/>
      <c r="M2370" s="28"/>
      <c r="N2370" s="28"/>
      <c r="O2370" s="29"/>
      <c r="P2370" s="31"/>
      <c r="Q2370" s="28"/>
      <c r="R2370" s="28"/>
      <c r="S2370" s="28"/>
      <c r="T2370" s="28"/>
      <c r="U2370" s="29"/>
      <c r="V2370" s="32"/>
      <c r="W2370" s="33"/>
    </row>
    <row r="2371" spans="2:23" x14ac:dyDescent="0.25">
      <c r="B2371" s="25"/>
      <c r="C2371" s="80">
        <v>1790775963</v>
      </c>
      <c r="D2371" s="83" t="s">
        <v>5583</v>
      </c>
      <c r="E2371" s="82">
        <v>-99</v>
      </c>
      <c r="F2371" s="28"/>
      <c r="G2371" s="28"/>
      <c r="H2371" s="28"/>
      <c r="I2371" s="28" t="s">
        <v>1719</v>
      </c>
      <c r="J2371" s="27" t="s">
        <v>69</v>
      </c>
      <c r="K2371" s="29">
        <v>7746445629</v>
      </c>
      <c r="L2371" s="30"/>
      <c r="M2371" s="28"/>
      <c r="N2371" s="28"/>
      <c r="O2371" s="29"/>
      <c r="P2371" s="31"/>
      <c r="Q2371" s="28"/>
      <c r="R2371" s="28"/>
      <c r="S2371" s="28"/>
      <c r="T2371" s="28"/>
      <c r="U2371" s="29"/>
      <c r="V2371" s="32"/>
      <c r="W2371" s="33"/>
    </row>
    <row r="2372" spans="2:23" x14ac:dyDescent="0.25">
      <c r="B2372" s="25"/>
      <c r="C2372" s="80">
        <v>1538262100</v>
      </c>
      <c r="D2372" s="83" t="s">
        <v>5584</v>
      </c>
      <c r="E2372" s="82">
        <v>1</v>
      </c>
      <c r="F2372" s="28"/>
      <c r="G2372" s="28"/>
      <c r="H2372" s="28"/>
      <c r="I2372" s="28" t="s">
        <v>1704</v>
      </c>
      <c r="J2372" s="27" t="s">
        <v>5585</v>
      </c>
      <c r="K2372" s="29">
        <v>5084786363</v>
      </c>
      <c r="L2372" s="30"/>
      <c r="M2372" s="28"/>
      <c r="N2372" s="28"/>
      <c r="O2372" s="29"/>
      <c r="P2372" s="31"/>
      <c r="Q2372" s="28"/>
      <c r="R2372" s="28"/>
      <c r="S2372" s="28"/>
      <c r="T2372" s="28"/>
      <c r="U2372" s="29"/>
      <c r="V2372" s="32"/>
      <c r="W2372" s="33"/>
    </row>
    <row r="2373" spans="2:23" x14ac:dyDescent="0.25">
      <c r="B2373" s="25"/>
      <c r="C2373" s="80">
        <v>1205800158</v>
      </c>
      <c r="D2373" s="83" t="s">
        <v>5586</v>
      </c>
      <c r="E2373" s="82">
        <v>1</v>
      </c>
      <c r="F2373" s="28"/>
      <c r="G2373" s="28"/>
      <c r="H2373" s="28"/>
      <c r="I2373" s="28" t="s">
        <v>1704</v>
      </c>
      <c r="J2373" s="27" t="s">
        <v>69</v>
      </c>
      <c r="K2373" s="29">
        <v>5084255446</v>
      </c>
      <c r="L2373" s="30"/>
      <c r="M2373" s="28"/>
      <c r="N2373" s="28"/>
      <c r="O2373" s="29"/>
      <c r="P2373" s="31"/>
      <c r="Q2373" s="28"/>
      <c r="R2373" s="28"/>
      <c r="S2373" s="28"/>
      <c r="T2373" s="28"/>
      <c r="U2373" s="29"/>
      <c r="V2373" s="32"/>
      <c r="W2373" s="33"/>
    </row>
    <row r="2374" spans="2:23" x14ac:dyDescent="0.25">
      <c r="B2374" s="25"/>
      <c r="C2374" s="80">
        <v>1114032315</v>
      </c>
      <c r="D2374" s="83" t="s">
        <v>5587</v>
      </c>
      <c r="E2374" s="82">
        <v>4</v>
      </c>
      <c r="F2374" s="28"/>
      <c r="G2374" s="28"/>
      <c r="H2374" s="28"/>
      <c r="I2374" s="28" t="s">
        <v>1769</v>
      </c>
      <c r="J2374" s="27" t="s">
        <v>5588</v>
      </c>
      <c r="K2374" s="29">
        <v>4135405048</v>
      </c>
      <c r="L2374" s="30"/>
      <c r="M2374" s="28"/>
      <c r="N2374" s="28"/>
      <c r="O2374" s="29"/>
      <c r="P2374" s="31"/>
      <c r="Q2374" s="28"/>
      <c r="R2374" s="28"/>
      <c r="S2374" s="28"/>
      <c r="T2374" s="28"/>
      <c r="U2374" s="29"/>
      <c r="V2374" s="32"/>
      <c r="W2374" s="33"/>
    </row>
    <row r="2375" spans="2:23" x14ac:dyDescent="0.25">
      <c r="B2375" s="25"/>
      <c r="C2375" s="80">
        <v>1114365921</v>
      </c>
      <c r="D2375" s="83" t="s">
        <v>5589</v>
      </c>
      <c r="E2375" s="82">
        <v>2</v>
      </c>
      <c r="F2375" s="28"/>
      <c r="G2375" s="28"/>
      <c r="H2375" s="28"/>
      <c r="I2375" s="28" t="s">
        <v>1737</v>
      </c>
      <c r="J2375" s="27" t="s">
        <v>69</v>
      </c>
      <c r="K2375" s="29">
        <v>8002258885</v>
      </c>
      <c r="L2375" s="30"/>
      <c r="M2375" s="28"/>
      <c r="N2375" s="28"/>
      <c r="O2375" s="29"/>
      <c r="P2375" s="31"/>
      <c r="Q2375" s="28"/>
      <c r="R2375" s="28"/>
      <c r="S2375" s="28"/>
      <c r="T2375" s="28"/>
      <c r="U2375" s="29"/>
      <c r="V2375" s="32"/>
      <c r="W2375" s="33"/>
    </row>
    <row r="2376" spans="2:23" x14ac:dyDescent="0.25">
      <c r="B2376" s="25"/>
      <c r="C2376" s="80">
        <v>1124092929</v>
      </c>
      <c r="D2376" s="83" t="s">
        <v>5590</v>
      </c>
      <c r="E2376" s="82">
        <v>6</v>
      </c>
      <c r="F2376" s="28"/>
      <c r="G2376" s="28"/>
      <c r="H2376" s="28"/>
      <c r="I2376" s="28" t="s">
        <v>1707</v>
      </c>
      <c r="J2376" s="27" t="s">
        <v>69</v>
      </c>
      <c r="K2376" s="29">
        <v>6172883230</v>
      </c>
      <c r="L2376" s="30"/>
      <c r="M2376" s="28"/>
      <c r="N2376" s="28"/>
      <c r="O2376" s="29"/>
      <c r="P2376" s="31"/>
      <c r="Q2376" s="28"/>
      <c r="R2376" s="28"/>
      <c r="S2376" s="28"/>
      <c r="T2376" s="28"/>
      <c r="U2376" s="29"/>
      <c r="V2376" s="32"/>
      <c r="W2376" s="33"/>
    </row>
    <row r="2377" spans="2:23" x14ac:dyDescent="0.25">
      <c r="B2377" s="25"/>
      <c r="C2377" s="80">
        <v>1417104902</v>
      </c>
      <c r="D2377" s="83" t="s">
        <v>5591</v>
      </c>
      <c r="E2377" s="82">
        <v>4</v>
      </c>
      <c r="F2377" s="28"/>
      <c r="G2377" s="28"/>
      <c r="H2377" s="28"/>
      <c r="I2377" s="28" t="s">
        <v>1734</v>
      </c>
      <c r="J2377" s="27" t="s">
        <v>5592</v>
      </c>
      <c r="K2377" s="29">
        <v>6177796700</v>
      </c>
      <c r="L2377" s="30"/>
      <c r="M2377" s="28"/>
      <c r="N2377" s="28"/>
      <c r="O2377" s="29"/>
      <c r="P2377" s="31"/>
      <c r="Q2377" s="28"/>
      <c r="R2377" s="28"/>
      <c r="S2377" s="28"/>
      <c r="T2377" s="28"/>
      <c r="U2377" s="29"/>
      <c r="V2377" s="32"/>
      <c r="W2377" s="33"/>
    </row>
    <row r="2378" spans="2:23" x14ac:dyDescent="0.25">
      <c r="B2378" s="25"/>
      <c r="C2378" s="80">
        <v>1750597704</v>
      </c>
      <c r="D2378" s="83" t="s">
        <v>5593</v>
      </c>
      <c r="E2378" s="82">
        <v>3</v>
      </c>
      <c r="F2378" s="28"/>
      <c r="G2378" s="28"/>
      <c r="H2378" s="28"/>
      <c r="I2378" s="28" t="s">
        <v>1704</v>
      </c>
      <c r="J2378" s="27" t="s">
        <v>5594</v>
      </c>
      <c r="K2378" s="29">
        <v>5083502940</v>
      </c>
      <c r="L2378" s="30"/>
      <c r="M2378" s="28"/>
      <c r="N2378" s="28"/>
      <c r="O2378" s="29"/>
      <c r="P2378" s="31"/>
      <c r="Q2378" s="28"/>
      <c r="R2378" s="28"/>
      <c r="S2378" s="28"/>
      <c r="T2378" s="28"/>
      <c r="U2378" s="29"/>
      <c r="V2378" s="32"/>
      <c r="W2378" s="33"/>
    </row>
    <row r="2379" spans="2:23" x14ac:dyDescent="0.25">
      <c r="B2379" s="25"/>
      <c r="C2379" s="80">
        <v>1952324576</v>
      </c>
      <c r="D2379" s="83" t="s">
        <v>5595</v>
      </c>
      <c r="E2379" s="82">
        <v>2</v>
      </c>
      <c r="F2379" s="28"/>
      <c r="G2379" s="28"/>
      <c r="H2379" s="28"/>
      <c r="I2379" s="28" t="s">
        <v>1769</v>
      </c>
      <c r="J2379" s="27" t="s">
        <v>5596</v>
      </c>
      <c r="K2379" s="29">
        <v>4135868910</v>
      </c>
      <c r="L2379" s="30"/>
      <c r="M2379" s="28"/>
      <c r="N2379" s="28"/>
      <c r="O2379" s="29"/>
      <c r="P2379" s="31"/>
      <c r="Q2379" s="28"/>
      <c r="R2379" s="28"/>
      <c r="S2379" s="28"/>
      <c r="T2379" s="28"/>
      <c r="U2379" s="29"/>
      <c r="V2379" s="32"/>
      <c r="W2379" s="33"/>
    </row>
    <row r="2380" spans="2:23" x14ac:dyDescent="0.25">
      <c r="B2380" s="25"/>
      <c r="C2380" s="80">
        <v>1154583953</v>
      </c>
      <c r="D2380" s="83" t="s">
        <v>5597</v>
      </c>
      <c r="E2380" s="82">
        <v>1</v>
      </c>
      <c r="F2380" s="28"/>
      <c r="G2380" s="28"/>
      <c r="H2380" s="28"/>
      <c r="I2380" s="28" t="s">
        <v>1704</v>
      </c>
      <c r="J2380" s="27" t="s">
        <v>5598</v>
      </c>
      <c r="K2380" s="29">
        <v>5082222021</v>
      </c>
      <c r="L2380" s="30"/>
      <c r="M2380" s="28"/>
      <c r="N2380" s="28"/>
      <c r="O2380" s="29"/>
      <c r="P2380" s="31"/>
      <c r="Q2380" s="28"/>
      <c r="R2380" s="28"/>
      <c r="S2380" s="28"/>
      <c r="T2380" s="28"/>
      <c r="U2380" s="29"/>
      <c r="V2380" s="32"/>
      <c r="W2380" s="33"/>
    </row>
    <row r="2381" spans="2:23" x14ac:dyDescent="0.25">
      <c r="B2381" s="25"/>
      <c r="C2381" s="80">
        <v>1326360470</v>
      </c>
      <c r="D2381" s="83" t="s">
        <v>5599</v>
      </c>
      <c r="E2381" s="82">
        <v>5</v>
      </c>
      <c r="F2381" s="28"/>
      <c r="G2381" s="28"/>
      <c r="H2381" s="28"/>
      <c r="I2381" s="28" t="s">
        <v>1716</v>
      </c>
      <c r="J2381" s="27" t="s">
        <v>5600</v>
      </c>
      <c r="K2381" s="29">
        <v>5088563068</v>
      </c>
      <c r="L2381" s="30"/>
      <c r="M2381" s="28"/>
      <c r="N2381" s="28"/>
      <c r="O2381" s="29"/>
      <c r="P2381" s="31"/>
      <c r="Q2381" s="28"/>
      <c r="R2381" s="28"/>
      <c r="S2381" s="28"/>
      <c r="T2381" s="28"/>
      <c r="U2381" s="29"/>
      <c r="V2381" s="32"/>
      <c r="W2381" s="33"/>
    </row>
    <row r="2382" spans="2:23" x14ac:dyDescent="0.25">
      <c r="B2382" s="25"/>
      <c r="C2382" s="80">
        <v>1497993281</v>
      </c>
      <c r="D2382" s="83" t="s">
        <v>5601</v>
      </c>
      <c r="E2382" s="82">
        <v>3</v>
      </c>
      <c r="F2382" s="28"/>
      <c r="G2382" s="28"/>
      <c r="H2382" s="28"/>
      <c r="I2382" s="28" t="s">
        <v>1769</v>
      </c>
      <c r="J2382" s="27" t="s">
        <v>69</v>
      </c>
      <c r="K2382" s="29">
        <v>4137348254</v>
      </c>
      <c r="L2382" s="30"/>
      <c r="M2382" s="28"/>
      <c r="N2382" s="28"/>
      <c r="O2382" s="29"/>
      <c r="P2382" s="31"/>
      <c r="Q2382" s="28"/>
      <c r="R2382" s="28"/>
      <c r="S2382" s="28"/>
      <c r="T2382" s="28"/>
      <c r="U2382" s="29"/>
      <c r="V2382" s="32"/>
      <c r="W2382" s="33"/>
    </row>
    <row r="2383" spans="2:23" x14ac:dyDescent="0.25">
      <c r="B2383" s="25"/>
      <c r="C2383" s="80">
        <v>1992844484</v>
      </c>
      <c r="D2383" s="83" t="s">
        <v>5602</v>
      </c>
      <c r="E2383" s="82">
        <v>3</v>
      </c>
      <c r="F2383" s="28"/>
      <c r="G2383" s="28"/>
      <c r="H2383" s="28"/>
      <c r="I2383" s="28" t="s">
        <v>1704</v>
      </c>
      <c r="J2383" s="27" t="s">
        <v>5603</v>
      </c>
      <c r="K2383" s="29">
        <v>5088720508</v>
      </c>
      <c r="L2383" s="30"/>
      <c r="M2383" s="28"/>
      <c r="N2383" s="28"/>
      <c r="O2383" s="29"/>
      <c r="P2383" s="31"/>
      <c r="Q2383" s="28"/>
      <c r="R2383" s="28"/>
      <c r="S2383" s="28"/>
      <c r="T2383" s="28"/>
      <c r="U2383" s="29"/>
      <c r="V2383" s="32"/>
      <c r="W2383" s="33"/>
    </row>
    <row r="2384" spans="2:23" x14ac:dyDescent="0.25">
      <c r="B2384" s="25"/>
      <c r="C2384" s="80">
        <v>1659587699</v>
      </c>
      <c r="D2384" s="83" t="s">
        <v>5604</v>
      </c>
      <c r="E2384" s="82">
        <v>5</v>
      </c>
      <c r="F2384" s="28"/>
      <c r="G2384" s="28"/>
      <c r="H2384" s="28"/>
      <c r="I2384" s="28" t="s">
        <v>1704</v>
      </c>
      <c r="J2384" s="27" t="s">
        <v>5605</v>
      </c>
      <c r="K2384" s="29">
        <v>7813312922</v>
      </c>
      <c r="L2384" s="30"/>
      <c r="M2384" s="28"/>
      <c r="N2384" s="28"/>
      <c r="O2384" s="29"/>
      <c r="P2384" s="31"/>
      <c r="Q2384" s="28"/>
      <c r="R2384" s="28"/>
      <c r="S2384" s="28"/>
      <c r="T2384" s="28"/>
      <c r="U2384" s="29"/>
      <c r="V2384" s="32"/>
      <c r="W2384" s="33"/>
    </row>
    <row r="2385" spans="2:23" x14ac:dyDescent="0.25">
      <c r="B2385" s="25"/>
      <c r="C2385" s="80">
        <v>1346449824</v>
      </c>
      <c r="D2385" s="83" t="s">
        <v>5606</v>
      </c>
      <c r="E2385" s="82">
        <v>5</v>
      </c>
      <c r="F2385" s="28"/>
      <c r="G2385" s="28"/>
      <c r="H2385" s="28"/>
      <c r="I2385" s="28" t="s">
        <v>1719</v>
      </c>
      <c r="J2385" s="27" t="s">
        <v>69</v>
      </c>
      <c r="K2385" s="29">
        <v>6176963800</v>
      </c>
      <c r="L2385" s="30"/>
      <c r="M2385" s="28"/>
      <c r="N2385" s="28"/>
      <c r="O2385" s="29"/>
      <c r="P2385" s="31"/>
      <c r="Q2385" s="28"/>
      <c r="R2385" s="28"/>
      <c r="S2385" s="28"/>
      <c r="T2385" s="28"/>
      <c r="U2385" s="29"/>
      <c r="V2385" s="32"/>
      <c r="W2385" s="33"/>
    </row>
    <row r="2386" spans="2:23" x14ac:dyDescent="0.25">
      <c r="B2386" s="25"/>
      <c r="C2386" s="80">
        <v>1326068479</v>
      </c>
      <c r="D2386" s="83" t="s">
        <v>5607</v>
      </c>
      <c r="E2386" s="82">
        <v>5</v>
      </c>
      <c r="F2386" s="28"/>
      <c r="G2386" s="28"/>
      <c r="H2386" s="28"/>
      <c r="I2386" s="28" t="s">
        <v>1737</v>
      </c>
      <c r="J2386" s="27" t="s">
        <v>5608</v>
      </c>
      <c r="K2386" s="29">
        <v>5088562846</v>
      </c>
      <c r="L2386" s="30"/>
      <c r="M2386" s="28"/>
      <c r="N2386" s="28"/>
      <c r="O2386" s="29"/>
      <c r="P2386" s="31"/>
      <c r="Q2386" s="28"/>
      <c r="R2386" s="28"/>
      <c r="S2386" s="28"/>
      <c r="T2386" s="28"/>
      <c r="U2386" s="29"/>
      <c r="V2386" s="32"/>
      <c r="W2386" s="33"/>
    </row>
    <row r="2387" spans="2:23" x14ac:dyDescent="0.25">
      <c r="B2387" s="25"/>
      <c r="C2387" s="80">
        <v>1801822564</v>
      </c>
      <c r="D2387" s="83" t="s">
        <v>5609</v>
      </c>
      <c r="E2387" s="82">
        <v>2</v>
      </c>
      <c r="F2387" s="28"/>
      <c r="G2387" s="28"/>
      <c r="H2387" s="28"/>
      <c r="I2387" s="28" t="s">
        <v>1704</v>
      </c>
      <c r="J2387" s="27" t="s">
        <v>5610</v>
      </c>
      <c r="K2387" s="29">
        <v>7816820606</v>
      </c>
      <c r="L2387" s="30"/>
      <c r="M2387" s="28"/>
      <c r="N2387" s="28"/>
      <c r="O2387" s="29"/>
      <c r="P2387" s="31"/>
      <c r="Q2387" s="28"/>
      <c r="R2387" s="28"/>
      <c r="S2387" s="28"/>
      <c r="T2387" s="28"/>
      <c r="U2387" s="29"/>
      <c r="V2387" s="32"/>
      <c r="W2387" s="33"/>
    </row>
    <row r="2388" spans="2:23" x14ac:dyDescent="0.25">
      <c r="B2388" s="25"/>
      <c r="C2388" s="80">
        <v>1043259138</v>
      </c>
      <c r="D2388" s="83" t="s">
        <v>5611</v>
      </c>
      <c r="E2388" s="82">
        <v>3</v>
      </c>
      <c r="F2388" s="28"/>
      <c r="G2388" s="28"/>
      <c r="H2388" s="28"/>
      <c r="I2388" s="28" t="s">
        <v>1719</v>
      </c>
      <c r="J2388" s="27" t="s">
        <v>69</v>
      </c>
      <c r="K2388" s="29">
        <v>6177540100</v>
      </c>
      <c r="L2388" s="30"/>
      <c r="M2388" s="28"/>
      <c r="N2388" s="28"/>
      <c r="O2388" s="29"/>
      <c r="P2388" s="31"/>
      <c r="Q2388" s="28"/>
      <c r="R2388" s="28"/>
      <c r="S2388" s="28"/>
      <c r="T2388" s="28"/>
      <c r="U2388" s="29"/>
      <c r="V2388" s="32"/>
      <c r="W2388" s="33"/>
    </row>
    <row r="2389" spans="2:23" x14ac:dyDescent="0.25">
      <c r="B2389" s="25"/>
      <c r="C2389" s="80">
        <v>1477727451</v>
      </c>
      <c r="D2389" s="83" t="s">
        <v>5612</v>
      </c>
      <c r="E2389" s="82">
        <v>1</v>
      </c>
      <c r="F2389" s="28"/>
      <c r="G2389" s="28"/>
      <c r="H2389" s="28"/>
      <c r="I2389" s="28" t="s">
        <v>1704</v>
      </c>
      <c r="J2389" s="27" t="s">
        <v>5613</v>
      </c>
      <c r="K2389" s="29">
        <v>5089732000</v>
      </c>
      <c r="L2389" s="30"/>
      <c r="M2389" s="28"/>
      <c r="N2389" s="28"/>
      <c r="O2389" s="29"/>
      <c r="P2389" s="31"/>
      <c r="Q2389" s="28"/>
      <c r="R2389" s="28"/>
      <c r="S2389" s="28"/>
      <c r="T2389" s="28"/>
      <c r="U2389" s="29"/>
      <c r="V2389" s="32"/>
      <c r="W2389" s="33"/>
    </row>
    <row r="2390" spans="2:23" x14ac:dyDescent="0.25">
      <c r="B2390" s="25"/>
      <c r="C2390" s="80">
        <v>1912210121</v>
      </c>
      <c r="D2390" s="83" t="s">
        <v>5614</v>
      </c>
      <c r="E2390" s="82">
        <v>7</v>
      </c>
      <c r="F2390" s="28"/>
      <c r="G2390" s="28"/>
      <c r="H2390" s="28"/>
      <c r="I2390" s="28" t="s">
        <v>1719</v>
      </c>
      <c r="J2390" s="27" t="s">
        <v>69</v>
      </c>
      <c r="K2390" s="29">
        <v>6175216700</v>
      </c>
      <c r="L2390" s="30"/>
      <c r="M2390" s="28"/>
      <c r="N2390" s="28"/>
      <c r="O2390" s="29"/>
      <c r="P2390" s="31"/>
      <c r="Q2390" s="28"/>
      <c r="R2390" s="28"/>
      <c r="S2390" s="28"/>
      <c r="T2390" s="28"/>
      <c r="U2390" s="29"/>
      <c r="V2390" s="32"/>
      <c r="W2390" s="33"/>
    </row>
    <row r="2391" spans="2:23" x14ac:dyDescent="0.25">
      <c r="B2391" s="25"/>
      <c r="C2391" s="80">
        <v>1174581169</v>
      </c>
      <c r="D2391" s="83" t="s">
        <v>5615</v>
      </c>
      <c r="E2391" s="82">
        <v>2</v>
      </c>
      <c r="F2391" s="28"/>
      <c r="G2391" s="28"/>
      <c r="H2391" s="28"/>
      <c r="I2391" s="28" t="s">
        <v>1716</v>
      </c>
      <c r="J2391" s="27" t="s">
        <v>5616</v>
      </c>
      <c r="K2391" s="29">
        <v>5086753232</v>
      </c>
      <c r="L2391" s="30"/>
      <c r="M2391" s="28"/>
      <c r="N2391" s="28"/>
      <c r="O2391" s="29"/>
      <c r="P2391" s="31"/>
      <c r="Q2391" s="28"/>
      <c r="R2391" s="28"/>
      <c r="S2391" s="28"/>
      <c r="T2391" s="28"/>
      <c r="U2391" s="29"/>
      <c r="V2391" s="32"/>
      <c r="W2391" s="33"/>
    </row>
    <row r="2392" spans="2:23" x14ac:dyDescent="0.25">
      <c r="B2392" s="25"/>
      <c r="C2392" s="80">
        <v>1629169461</v>
      </c>
      <c r="D2392" s="83" t="s">
        <v>5617</v>
      </c>
      <c r="E2392" s="82">
        <v>8</v>
      </c>
      <c r="F2392" s="28"/>
      <c r="G2392" s="28"/>
      <c r="H2392" s="28"/>
      <c r="I2392" s="28" t="s">
        <v>1769</v>
      </c>
      <c r="J2392" s="27" t="s">
        <v>5618</v>
      </c>
      <c r="K2392" s="29">
        <v>6176321056</v>
      </c>
      <c r="L2392" s="30"/>
      <c r="M2392" s="28"/>
      <c r="N2392" s="28"/>
      <c r="O2392" s="29"/>
      <c r="P2392" s="31"/>
      <c r="Q2392" s="28"/>
      <c r="R2392" s="28"/>
      <c r="S2392" s="28"/>
      <c r="T2392" s="28"/>
      <c r="U2392" s="29"/>
      <c r="V2392" s="32"/>
      <c r="W2392" s="33"/>
    </row>
    <row r="2393" spans="2:23" x14ac:dyDescent="0.25">
      <c r="B2393" s="25"/>
      <c r="C2393" s="80">
        <v>1114981289</v>
      </c>
      <c r="D2393" s="83" t="s">
        <v>5619</v>
      </c>
      <c r="E2393" s="82">
        <v>5</v>
      </c>
      <c r="F2393" s="28"/>
      <c r="G2393" s="28"/>
      <c r="H2393" s="28"/>
      <c r="I2393" s="28" t="s">
        <v>1769</v>
      </c>
      <c r="J2393" s="27" t="s">
        <v>5620</v>
      </c>
      <c r="K2393" s="29">
        <v>6176615500</v>
      </c>
      <c r="L2393" s="30"/>
      <c r="M2393" s="28"/>
      <c r="N2393" s="28"/>
      <c r="O2393" s="29"/>
      <c r="P2393" s="31"/>
      <c r="Q2393" s="28"/>
      <c r="R2393" s="28"/>
      <c r="S2393" s="28"/>
      <c r="T2393" s="28"/>
      <c r="U2393" s="29"/>
      <c r="V2393" s="32"/>
      <c r="W2393" s="33"/>
    </row>
    <row r="2394" spans="2:23" x14ac:dyDescent="0.25">
      <c r="B2394" s="25"/>
      <c r="C2394" s="80">
        <v>1124183074</v>
      </c>
      <c r="D2394" s="83" t="s">
        <v>5621</v>
      </c>
      <c r="E2394" s="82">
        <v>2</v>
      </c>
      <c r="F2394" s="28"/>
      <c r="G2394" s="28"/>
      <c r="H2394" s="28"/>
      <c r="I2394" s="28" t="s">
        <v>1704</v>
      </c>
      <c r="J2394" s="27" t="s">
        <v>5622</v>
      </c>
      <c r="K2394" s="29">
        <v>8605839252</v>
      </c>
      <c r="L2394" s="30"/>
      <c r="M2394" s="28"/>
      <c r="N2394" s="28"/>
      <c r="O2394" s="29"/>
      <c r="P2394" s="31"/>
      <c r="Q2394" s="28"/>
      <c r="R2394" s="28"/>
      <c r="S2394" s="28"/>
      <c r="T2394" s="28"/>
      <c r="U2394" s="29"/>
      <c r="V2394" s="32"/>
      <c r="W2394" s="33"/>
    </row>
    <row r="2395" spans="2:23" x14ac:dyDescent="0.25">
      <c r="B2395" s="25"/>
      <c r="C2395" s="80">
        <v>1750383170</v>
      </c>
      <c r="D2395" s="83" t="s">
        <v>5623</v>
      </c>
      <c r="E2395" s="82">
        <v>1</v>
      </c>
      <c r="F2395" s="28"/>
      <c r="G2395" s="28"/>
      <c r="H2395" s="28"/>
      <c r="I2395" s="28" t="s">
        <v>1704</v>
      </c>
      <c r="J2395" s="27" t="s">
        <v>69</v>
      </c>
      <c r="K2395" s="29">
        <v>4134998590</v>
      </c>
      <c r="L2395" s="30"/>
      <c r="M2395" s="28"/>
      <c r="N2395" s="28"/>
      <c r="O2395" s="29"/>
      <c r="P2395" s="31"/>
      <c r="Q2395" s="28"/>
      <c r="R2395" s="28"/>
      <c r="S2395" s="28"/>
      <c r="T2395" s="28"/>
      <c r="U2395" s="29"/>
      <c r="V2395" s="32"/>
      <c r="W2395" s="33"/>
    </row>
    <row r="2396" spans="2:23" x14ac:dyDescent="0.25">
      <c r="B2396" s="25"/>
      <c r="C2396" s="80">
        <v>1487797874</v>
      </c>
      <c r="D2396" s="83" t="s">
        <v>5624</v>
      </c>
      <c r="E2396" s="82">
        <v>4</v>
      </c>
      <c r="F2396" s="28"/>
      <c r="G2396" s="28"/>
      <c r="H2396" s="28"/>
      <c r="I2396" s="28" t="s">
        <v>1704</v>
      </c>
      <c r="J2396" s="27" t="s">
        <v>5625</v>
      </c>
      <c r="K2396" s="29">
        <v>5089963991</v>
      </c>
      <c r="L2396" s="30"/>
      <c r="M2396" s="28"/>
      <c r="N2396" s="28"/>
      <c r="O2396" s="29"/>
      <c r="P2396" s="31"/>
      <c r="Q2396" s="28"/>
      <c r="R2396" s="28"/>
      <c r="S2396" s="28"/>
      <c r="T2396" s="28"/>
      <c r="U2396" s="29"/>
      <c r="V2396" s="32"/>
      <c r="W2396" s="33"/>
    </row>
    <row r="2397" spans="2:23" x14ac:dyDescent="0.25">
      <c r="B2397" s="25"/>
      <c r="C2397" s="80">
        <v>1306907084</v>
      </c>
      <c r="D2397" s="83" t="s">
        <v>5626</v>
      </c>
      <c r="E2397" s="82">
        <v>5</v>
      </c>
      <c r="F2397" s="28"/>
      <c r="G2397" s="28"/>
      <c r="H2397" s="28"/>
      <c r="I2397" s="28" t="s">
        <v>1704</v>
      </c>
      <c r="J2397" s="27" t="s">
        <v>5627</v>
      </c>
      <c r="K2397" s="29">
        <v>4137947364</v>
      </c>
      <c r="L2397" s="30"/>
      <c r="M2397" s="28"/>
      <c r="N2397" s="28"/>
      <c r="O2397" s="29"/>
      <c r="P2397" s="31"/>
      <c r="Q2397" s="28"/>
      <c r="R2397" s="28"/>
      <c r="S2397" s="28"/>
      <c r="T2397" s="28"/>
      <c r="U2397" s="29"/>
      <c r="V2397" s="32"/>
      <c r="W2397" s="33"/>
    </row>
    <row r="2398" spans="2:23" x14ac:dyDescent="0.25">
      <c r="B2398" s="25"/>
      <c r="C2398" s="80">
        <v>1316993983</v>
      </c>
      <c r="D2398" s="83" t="s">
        <v>5628</v>
      </c>
      <c r="E2398" s="82">
        <v>4</v>
      </c>
      <c r="F2398" s="28"/>
      <c r="G2398" s="28"/>
      <c r="H2398" s="28"/>
      <c r="I2398" s="28" t="s">
        <v>1704</v>
      </c>
      <c r="J2398" s="27" t="s">
        <v>69</v>
      </c>
      <c r="K2398" s="29">
        <v>5088563068</v>
      </c>
      <c r="L2398" s="30"/>
      <c r="M2398" s="28"/>
      <c r="N2398" s="28"/>
      <c r="O2398" s="29"/>
      <c r="P2398" s="31"/>
      <c r="Q2398" s="28"/>
      <c r="R2398" s="28"/>
      <c r="S2398" s="28"/>
      <c r="T2398" s="28"/>
      <c r="U2398" s="29"/>
      <c r="V2398" s="32"/>
      <c r="W2398" s="33"/>
    </row>
    <row r="2399" spans="2:23" x14ac:dyDescent="0.25">
      <c r="B2399" s="25"/>
      <c r="C2399" s="80">
        <v>1063640092</v>
      </c>
      <c r="D2399" s="83" t="s">
        <v>5629</v>
      </c>
      <c r="E2399" s="82">
        <v>3</v>
      </c>
      <c r="F2399" s="28"/>
      <c r="G2399" s="28"/>
      <c r="H2399" s="28"/>
      <c r="I2399" s="28" t="s">
        <v>1734</v>
      </c>
      <c r="J2399" s="27" t="s">
        <v>5630</v>
      </c>
      <c r="K2399" s="29">
        <v>5088625650</v>
      </c>
      <c r="L2399" s="30"/>
      <c r="M2399" s="28"/>
      <c r="N2399" s="28"/>
      <c r="O2399" s="29"/>
      <c r="P2399" s="31"/>
      <c r="Q2399" s="28"/>
      <c r="R2399" s="28"/>
      <c r="S2399" s="28"/>
      <c r="T2399" s="28"/>
      <c r="U2399" s="29"/>
      <c r="V2399" s="32"/>
      <c r="W2399" s="33"/>
    </row>
    <row r="2400" spans="2:23" x14ac:dyDescent="0.25">
      <c r="B2400" s="25"/>
      <c r="C2400" s="80">
        <v>1265402614</v>
      </c>
      <c r="D2400" s="83" t="s">
        <v>5631</v>
      </c>
      <c r="E2400" s="82">
        <v>3</v>
      </c>
      <c r="F2400" s="28"/>
      <c r="G2400" s="28"/>
      <c r="H2400" s="28"/>
      <c r="I2400" s="28" t="s">
        <v>1704</v>
      </c>
      <c r="J2400" s="27" t="s">
        <v>5632</v>
      </c>
      <c r="K2400" s="29">
        <v>4135868910</v>
      </c>
      <c r="L2400" s="30"/>
      <c r="M2400" s="28"/>
      <c r="N2400" s="28"/>
      <c r="O2400" s="29"/>
      <c r="P2400" s="31"/>
      <c r="Q2400" s="28"/>
      <c r="R2400" s="28"/>
      <c r="S2400" s="28"/>
      <c r="T2400" s="28"/>
      <c r="U2400" s="29"/>
      <c r="V2400" s="32"/>
      <c r="W2400" s="33"/>
    </row>
    <row r="2401" spans="2:23" x14ac:dyDescent="0.25">
      <c r="B2401" s="25"/>
      <c r="C2401" s="80">
        <v>1215175211</v>
      </c>
      <c r="D2401" s="83" t="s">
        <v>5633</v>
      </c>
      <c r="E2401" s="82">
        <v>7</v>
      </c>
      <c r="F2401" s="28"/>
      <c r="G2401" s="28"/>
      <c r="H2401" s="28"/>
      <c r="I2401" s="28" t="s">
        <v>1737</v>
      </c>
      <c r="J2401" s="27" t="s">
        <v>5634</v>
      </c>
      <c r="K2401" s="29">
        <v>6176321070</v>
      </c>
      <c r="L2401" s="30"/>
      <c r="M2401" s="28"/>
      <c r="N2401" s="28"/>
      <c r="O2401" s="29"/>
      <c r="P2401" s="31"/>
      <c r="Q2401" s="28"/>
      <c r="R2401" s="28"/>
      <c r="S2401" s="28"/>
      <c r="T2401" s="28"/>
      <c r="U2401" s="29"/>
      <c r="V2401" s="32"/>
      <c r="W2401" s="33"/>
    </row>
    <row r="2402" spans="2:23" x14ac:dyDescent="0.25">
      <c r="B2402" s="25"/>
      <c r="C2402" s="80">
        <v>1053501080</v>
      </c>
      <c r="D2402" s="83" t="s">
        <v>5635</v>
      </c>
      <c r="E2402" s="82">
        <v>5</v>
      </c>
      <c r="F2402" s="28"/>
      <c r="G2402" s="28"/>
      <c r="H2402" s="28"/>
      <c r="I2402" s="28" t="s">
        <v>1704</v>
      </c>
      <c r="J2402" s="27" t="s">
        <v>5636</v>
      </c>
      <c r="K2402" s="29">
        <v>5088563759</v>
      </c>
      <c r="L2402" s="30"/>
      <c r="M2402" s="28"/>
      <c r="N2402" s="28"/>
      <c r="O2402" s="29"/>
      <c r="P2402" s="31"/>
      <c r="Q2402" s="28"/>
      <c r="R2402" s="28"/>
      <c r="S2402" s="28"/>
      <c r="T2402" s="28"/>
      <c r="U2402" s="29"/>
      <c r="V2402" s="32"/>
      <c r="W2402" s="33"/>
    </row>
    <row r="2403" spans="2:23" x14ac:dyDescent="0.25">
      <c r="B2403" s="25"/>
      <c r="C2403" s="80">
        <v>1740514892</v>
      </c>
      <c r="D2403" s="83" t="s">
        <v>5637</v>
      </c>
      <c r="E2403" s="82">
        <v>1</v>
      </c>
      <c r="F2403" s="28"/>
      <c r="G2403" s="28"/>
      <c r="H2403" s="28"/>
      <c r="I2403" s="28" t="s">
        <v>1769</v>
      </c>
      <c r="J2403" s="27" t="s">
        <v>5638</v>
      </c>
      <c r="K2403" s="29">
        <v>8014298000</v>
      </c>
      <c r="L2403" s="30"/>
      <c r="M2403" s="28"/>
      <c r="N2403" s="28"/>
      <c r="O2403" s="29"/>
      <c r="P2403" s="31"/>
      <c r="Q2403" s="28"/>
      <c r="R2403" s="28"/>
      <c r="S2403" s="28"/>
      <c r="T2403" s="28"/>
      <c r="U2403" s="29"/>
      <c r="V2403" s="32"/>
      <c r="W2403" s="33"/>
    </row>
    <row r="2404" spans="2:23" x14ac:dyDescent="0.25">
      <c r="B2404" s="25"/>
      <c r="C2404" s="80">
        <v>1962432583</v>
      </c>
      <c r="D2404" s="83" t="s">
        <v>5639</v>
      </c>
      <c r="E2404" s="82">
        <v>-99</v>
      </c>
      <c r="F2404" s="28"/>
      <c r="G2404" s="28"/>
      <c r="H2404" s="28"/>
      <c r="I2404" s="28" t="s">
        <v>1704</v>
      </c>
      <c r="J2404" s="27" t="s">
        <v>69</v>
      </c>
      <c r="K2404" s="29">
        <v>8013741268</v>
      </c>
      <c r="L2404" s="30"/>
      <c r="M2404" s="28"/>
      <c r="N2404" s="28"/>
      <c r="O2404" s="29"/>
      <c r="P2404" s="31"/>
      <c r="Q2404" s="28"/>
      <c r="R2404" s="28"/>
      <c r="S2404" s="28"/>
      <c r="T2404" s="28"/>
      <c r="U2404" s="29"/>
      <c r="V2404" s="32"/>
      <c r="W2404" s="33"/>
    </row>
    <row r="2405" spans="2:23" x14ac:dyDescent="0.25">
      <c r="B2405" s="25"/>
      <c r="C2405" s="80">
        <v>1437348943</v>
      </c>
      <c r="D2405" s="83" t="s">
        <v>5640</v>
      </c>
      <c r="E2405" s="82">
        <v>3</v>
      </c>
      <c r="F2405" s="28"/>
      <c r="G2405" s="28"/>
      <c r="H2405" s="28"/>
      <c r="I2405" s="28" t="s">
        <v>1704</v>
      </c>
      <c r="J2405" s="27" t="s">
        <v>69</v>
      </c>
      <c r="K2405" s="29">
        <v>8017720775</v>
      </c>
      <c r="L2405" s="30"/>
      <c r="M2405" s="28"/>
      <c r="N2405" s="28"/>
      <c r="O2405" s="29"/>
      <c r="P2405" s="31"/>
      <c r="Q2405" s="28"/>
      <c r="R2405" s="28"/>
      <c r="S2405" s="28"/>
      <c r="T2405" s="28"/>
      <c r="U2405" s="29"/>
      <c r="V2405" s="32"/>
      <c r="W2405" s="33"/>
    </row>
    <row r="2406" spans="2:23" x14ac:dyDescent="0.25">
      <c r="B2406" s="25"/>
      <c r="C2406" s="80">
        <v>1851447668</v>
      </c>
      <c r="D2406" s="83" t="s">
        <v>5641</v>
      </c>
      <c r="E2406" s="82">
        <v>1</v>
      </c>
      <c r="F2406" s="28"/>
      <c r="G2406" s="28"/>
      <c r="H2406" s="28"/>
      <c r="I2406" s="28" t="s">
        <v>1704</v>
      </c>
      <c r="J2406" s="27" t="s">
        <v>5642</v>
      </c>
      <c r="K2406" s="29">
        <v>9702079773</v>
      </c>
      <c r="L2406" s="30"/>
      <c r="M2406" s="28"/>
      <c r="N2406" s="28"/>
      <c r="O2406" s="29"/>
      <c r="P2406" s="31"/>
      <c r="Q2406" s="28"/>
      <c r="R2406" s="28"/>
      <c r="S2406" s="28"/>
      <c r="T2406" s="28"/>
      <c r="U2406" s="29"/>
      <c r="V2406" s="32"/>
      <c r="W2406" s="33"/>
    </row>
    <row r="2407" spans="2:23" x14ac:dyDescent="0.25">
      <c r="B2407" s="25"/>
      <c r="C2407" s="80">
        <v>1619909314</v>
      </c>
      <c r="D2407" s="83" t="s">
        <v>5643</v>
      </c>
      <c r="E2407" s="82">
        <v>5</v>
      </c>
      <c r="F2407" s="28"/>
      <c r="G2407" s="28"/>
      <c r="H2407" s="28"/>
      <c r="I2407" s="28" t="s">
        <v>1737</v>
      </c>
      <c r="J2407" s="27" t="s">
        <v>5644</v>
      </c>
      <c r="K2407" s="29">
        <v>8015817802</v>
      </c>
      <c r="L2407" s="30"/>
      <c r="M2407" s="28"/>
      <c r="N2407" s="28"/>
      <c r="O2407" s="29"/>
      <c r="P2407" s="31"/>
      <c r="Q2407" s="28"/>
      <c r="R2407" s="28"/>
      <c r="S2407" s="28"/>
      <c r="T2407" s="28"/>
      <c r="U2407" s="29"/>
      <c r="V2407" s="32"/>
      <c r="W2407" s="33"/>
    </row>
    <row r="2408" spans="2:23" x14ac:dyDescent="0.25">
      <c r="B2408" s="25"/>
      <c r="C2408" s="80">
        <v>1679767842</v>
      </c>
      <c r="D2408" s="83" t="s">
        <v>5645</v>
      </c>
      <c r="E2408" s="82">
        <v>3</v>
      </c>
      <c r="F2408" s="28"/>
      <c r="G2408" s="28"/>
      <c r="H2408" s="28"/>
      <c r="I2408" s="28" t="s">
        <v>1704</v>
      </c>
      <c r="J2408" s="27" t="s">
        <v>5646</v>
      </c>
      <c r="K2408" s="29">
        <v>8019443199</v>
      </c>
      <c r="L2408" s="30"/>
      <c r="M2408" s="28"/>
      <c r="N2408" s="28"/>
      <c r="O2408" s="29"/>
      <c r="P2408" s="31"/>
      <c r="Q2408" s="28"/>
      <c r="R2408" s="28"/>
      <c r="S2408" s="28"/>
      <c r="T2408" s="28"/>
      <c r="U2408" s="29"/>
      <c r="V2408" s="32"/>
      <c r="W2408" s="33"/>
    </row>
    <row r="2409" spans="2:23" x14ac:dyDescent="0.25">
      <c r="B2409" s="25"/>
      <c r="C2409" s="80">
        <v>1598952145</v>
      </c>
      <c r="D2409" s="83" t="s">
        <v>5647</v>
      </c>
      <c r="E2409" s="82">
        <v>2</v>
      </c>
      <c r="F2409" s="28"/>
      <c r="G2409" s="28"/>
      <c r="H2409" s="28"/>
      <c r="I2409" s="28" t="s">
        <v>1704</v>
      </c>
      <c r="J2409" s="27" t="s">
        <v>5648</v>
      </c>
      <c r="K2409" s="29">
        <v>8012980057</v>
      </c>
      <c r="L2409" s="30"/>
      <c r="M2409" s="28"/>
      <c r="N2409" s="28"/>
      <c r="O2409" s="29"/>
      <c r="P2409" s="31"/>
      <c r="Q2409" s="28"/>
      <c r="R2409" s="28"/>
      <c r="S2409" s="28"/>
      <c r="T2409" s="28"/>
      <c r="U2409" s="29"/>
      <c r="V2409" s="32"/>
      <c r="W2409" s="33"/>
    </row>
    <row r="2410" spans="2:23" x14ac:dyDescent="0.25">
      <c r="B2410" s="25"/>
      <c r="C2410" s="80">
        <v>1427211911</v>
      </c>
      <c r="D2410" s="83" t="s">
        <v>5649</v>
      </c>
      <c r="E2410" s="82">
        <v>3</v>
      </c>
      <c r="F2410" s="28"/>
      <c r="G2410" s="28"/>
      <c r="H2410" s="28"/>
      <c r="I2410" s="28" t="s">
        <v>1737</v>
      </c>
      <c r="J2410" s="27" t="s">
        <v>5650</v>
      </c>
      <c r="K2410" s="29">
        <v>3034937000</v>
      </c>
      <c r="L2410" s="30"/>
      <c r="M2410" s="28"/>
      <c r="N2410" s="28"/>
      <c r="O2410" s="29"/>
      <c r="P2410" s="31"/>
      <c r="Q2410" s="28"/>
      <c r="R2410" s="28"/>
      <c r="S2410" s="28"/>
      <c r="T2410" s="28"/>
      <c r="U2410" s="29"/>
      <c r="V2410" s="32"/>
      <c r="W2410" s="33"/>
    </row>
    <row r="2411" spans="2:23" x14ac:dyDescent="0.25">
      <c r="B2411" s="25"/>
      <c r="C2411" s="80">
        <v>1053384347</v>
      </c>
      <c r="D2411" s="83" t="s">
        <v>5651</v>
      </c>
      <c r="E2411" s="82">
        <v>0</v>
      </c>
      <c r="F2411" s="28"/>
      <c r="G2411" s="28"/>
      <c r="H2411" s="28"/>
      <c r="I2411" s="28" t="s">
        <v>1704</v>
      </c>
      <c r="J2411" s="27" t="s">
        <v>69</v>
      </c>
      <c r="K2411" s="29">
        <v>7196327101</v>
      </c>
      <c r="L2411" s="30"/>
      <c r="M2411" s="28"/>
      <c r="N2411" s="28"/>
      <c r="O2411" s="29"/>
      <c r="P2411" s="31"/>
      <c r="Q2411" s="28"/>
      <c r="R2411" s="28"/>
      <c r="S2411" s="28"/>
      <c r="T2411" s="28"/>
      <c r="U2411" s="29"/>
      <c r="V2411" s="32"/>
      <c r="W2411" s="33"/>
    </row>
    <row r="2412" spans="2:23" x14ac:dyDescent="0.25">
      <c r="B2412" s="25"/>
      <c r="C2412" s="80">
        <v>1851375455</v>
      </c>
      <c r="D2412" s="83" t="s">
        <v>5652</v>
      </c>
      <c r="E2412" s="82">
        <v>2</v>
      </c>
      <c r="F2412" s="28"/>
      <c r="G2412" s="28"/>
      <c r="H2412" s="28"/>
      <c r="I2412" s="28" t="s">
        <v>1704</v>
      </c>
      <c r="J2412" s="27" t="s">
        <v>69</v>
      </c>
      <c r="K2412" s="29">
        <v>3037761234</v>
      </c>
      <c r="L2412" s="30"/>
      <c r="M2412" s="28"/>
      <c r="N2412" s="28"/>
      <c r="O2412" s="29"/>
      <c r="P2412" s="31"/>
      <c r="Q2412" s="28"/>
      <c r="R2412" s="28"/>
      <c r="S2412" s="28"/>
      <c r="T2412" s="28"/>
      <c r="U2412" s="29"/>
      <c r="V2412" s="32"/>
      <c r="W2412" s="33"/>
    </row>
    <row r="2413" spans="2:23" x14ac:dyDescent="0.25">
      <c r="B2413" s="25"/>
      <c r="C2413" s="80">
        <v>1689623852</v>
      </c>
      <c r="D2413" s="83" t="s">
        <v>5653</v>
      </c>
      <c r="E2413" s="82">
        <v>1</v>
      </c>
      <c r="F2413" s="28"/>
      <c r="G2413" s="28"/>
      <c r="H2413" s="28"/>
      <c r="I2413" s="28" t="s">
        <v>1704</v>
      </c>
      <c r="J2413" s="27" t="s">
        <v>5654</v>
      </c>
      <c r="K2413" s="29">
        <v>8017720698</v>
      </c>
      <c r="L2413" s="30"/>
      <c r="M2413" s="28"/>
      <c r="N2413" s="28"/>
      <c r="O2413" s="29"/>
      <c r="P2413" s="31"/>
      <c r="Q2413" s="28"/>
      <c r="R2413" s="28"/>
      <c r="S2413" s="28"/>
      <c r="T2413" s="28"/>
      <c r="U2413" s="29"/>
      <c r="V2413" s="32"/>
      <c r="W2413" s="33"/>
    </row>
    <row r="2414" spans="2:23" x14ac:dyDescent="0.25">
      <c r="B2414" s="25"/>
      <c r="C2414" s="80">
        <v>1194711622</v>
      </c>
      <c r="D2414" s="83" t="s">
        <v>5655</v>
      </c>
      <c r="E2414" s="82">
        <v>3</v>
      </c>
      <c r="F2414" s="28"/>
      <c r="G2414" s="28"/>
      <c r="H2414" s="28"/>
      <c r="I2414" s="28" t="s">
        <v>1704</v>
      </c>
      <c r="J2414" s="27" t="s">
        <v>5656</v>
      </c>
      <c r="K2414" s="29">
        <v>3037228987</v>
      </c>
      <c r="L2414" s="30"/>
      <c r="M2414" s="28"/>
      <c r="N2414" s="28"/>
      <c r="O2414" s="29"/>
      <c r="P2414" s="31"/>
      <c r="Q2414" s="28"/>
      <c r="R2414" s="28"/>
      <c r="S2414" s="28"/>
      <c r="T2414" s="28"/>
      <c r="U2414" s="29"/>
      <c r="V2414" s="32"/>
      <c r="W2414" s="33"/>
    </row>
    <row r="2415" spans="2:23" x14ac:dyDescent="0.25">
      <c r="B2415" s="25"/>
      <c r="C2415" s="80">
        <v>1245203561</v>
      </c>
      <c r="D2415" s="83" t="s">
        <v>5657</v>
      </c>
      <c r="E2415" s="82">
        <v>1</v>
      </c>
      <c r="F2415" s="28"/>
      <c r="G2415" s="28"/>
      <c r="H2415" s="28"/>
      <c r="I2415" s="28" t="s">
        <v>1704</v>
      </c>
      <c r="J2415" s="27" t="s">
        <v>5658</v>
      </c>
      <c r="K2415" s="29">
        <v>9702426600</v>
      </c>
      <c r="L2415" s="30"/>
      <c r="M2415" s="28"/>
      <c r="N2415" s="28"/>
      <c r="O2415" s="29"/>
      <c r="P2415" s="31"/>
      <c r="Q2415" s="28"/>
      <c r="R2415" s="28"/>
      <c r="S2415" s="28"/>
      <c r="T2415" s="28"/>
      <c r="U2415" s="29"/>
      <c r="V2415" s="32"/>
      <c r="W2415" s="33"/>
    </row>
    <row r="2416" spans="2:23" x14ac:dyDescent="0.25">
      <c r="B2416" s="25"/>
      <c r="C2416" s="80">
        <v>1518013143</v>
      </c>
      <c r="D2416" s="83" t="s">
        <v>5659</v>
      </c>
      <c r="E2416" s="82">
        <v>2</v>
      </c>
      <c r="F2416" s="28"/>
      <c r="G2416" s="28"/>
      <c r="H2416" s="28"/>
      <c r="I2416" s="28" t="s">
        <v>1704</v>
      </c>
      <c r="J2416" s="27" t="s">
        <v>5660</v>
      </c>
      <c r="K2416" s="29">
        <v>3037888888</v>
      </c>
      <c r="L2416" s="30"/>
      <c r="M2416" s="28"/>
      <c r="N2416" s="28"/>
      <c r="O2416" s="29"/>
      <c r="P2416" s="31"/>
      <c r="Q2416" s="28"/>
      <c r="R2416" s="28"/>
      <c r="S2416" s="28"/>
      <c r="T2416" s="28"/>
      <c r="U2416" s="29"/>
      <c r="V2416" s="32"/>
      <c r="W2416" s="33"/>
    </row>
    <row r="2417" spans="2:23" x14ac:dyDescent="0.25">
      <c r="B2417" s="25"/>
      <c r="C2417" s="80">
        <v>1174664825</v>
      </c>
      <c r="D2417" s="83" t="s">
        <v>5661</v>
      </c>
      <c r="E2417" s="82">
        <v>1</v>
      </c>
      <c r="F2417" s="28"/>
      <c r="G2417" s="28"/>
      <c r="H2417" s="28"/>
      <c r="I2417" s="28" t="s">
        <v>1769</v>
      </c>
      <c r="J2417" s="27" t="s">
        <v>69</v>
      </c>
      <c r="K2417" s="29">
        <v>3034403000</v>
      </c>
      <c r="L2417" s="30"/>
      <c r="M2417" s="28"/>
      <c r="N2417" s="28"/>
      <c r="O2417" s="29"/>
      <c r="P2417" s="31"/>
      <c r="Q2417" s="28"/>
      <c r="R2417" s="28"/>
      <c r="S2417" s="28"/>
      <c r="T2417" s="28"/>
      <c r="U2417" s="29"/>
      <c r="V2417" s="32"/>
      <c r="W2417" s="33"/>
    </row>
    <row r="2418" spans="2:23" x14ac:dyDescent="0.25">
      <c r="B2418" s="25"/>
      <c r="C2418" s="80">
        <v>1285621052</v>
      </c>
      <c r="D2418" s="83" t="s">
        <v>5662</v>
      </c>
      <c r="E2418" s="82">
        <v>4</v>
      </c>
      <c r="F2418" s="28"/>
      <c r="G2418" s="28"/>
      <c r="H2418" s="28"/>
      <c r="I2418" s="28" t="s">
        <v>1707</v>
      </c>
      <c r="J2418" s="27" t="s">
        <v>69</v>
      </c>
      <c r="K2418" s="29">
        <v>8019648726</v>
      </c>
      <c r="L2418" s="30"/>
      <c r="M2418" s="28"/>
      <c r="N2418" s="28"/>
      <c r="O2418" s="29"/>
      <c r="P2418" s="31"/>
      <c r="Q2418" s="28"/>
      <c r="R2418" s="28"/>
      <c r="S2418" s="28"/>
      <c r="T2418" s="28"/>
      <c r="U2418" s="29"/>
      <c r="V2418" s="32"/>
      <c r="W2418" s="33"/>
    </row>
    <row r="2419" spans="2:23" x14ac:dyDescent="0.25">
      <c r="B2419" s="25"/>
      <c r="C2419" s="80">
        <v>1053468942</v>
      </c>
      <c r="D2419" s="83" t="s">
        <v>5663</v>
      </c>
      <c r="E2419" s="82">
        <v>1</v>
      </c>
      <c r="F2419" s="28"/>
      <c r="G2419" s="28"/>
      <c r="H2419" s="28"/>
      <c r="I2419" s="28" t="s">
        <v>1704</v>
      </c>
      <c r="J2419" s="27" t="s">
        <v>69</v>
      </c>
      <c r="K2419" s="29">
        <v>6053713533</v>
      </c>
      <c r="L2419" s="30"/>
      <c r="M2419" s="28"/>
      <c r="N2419" s="28"/>
      <c r="O2419" s="29"/>
      <c r="P2419" s="31"/>
      <c r="Q2419" s="28"/>
      <c r="R2419" s="28"/>
      <c r="S2419" s="28"/>
      <c r="T2419" s="28"/>
      <c r="U2419" s="29"/>
      <c r="V2419" s="32"/>
      <c r="W2419" s="33"/>
    </row>
    <row r="2420" spans="2:23" x14ac:dyDescent="0.25">
      <c r="B2420" s="25"/>
      <c r="C2420" s="80">
        <v>1265552210</v>
      </c>
      <c r="D2420" s="83" t="s">
        <v>5664</v>
      </c>
      <c r="E2420" s="82">
        <v>2</v>
      </c>
      <c r="F2420" s="28"/>
      <c r="G2420" s="28"/>
      <c r="H2420" s="28"/>
      <c r="I2420" s="28" t="s">
        <v>1769</v>
      </c>
      <c r="J2420" s="27" t="s">
        <v>5665</v>
      </c>
      <c r="K2420" s="29">
        <v>7194736115</v>
      </c>
      <c r="L2420" s="30"/>
      <c r="M2420" s="28"/>
      <c r="N2420" s="28"/>
      <c r="O2420" s="29"/>
      <c r="P2420" s="31"/>
      <c r="Q2420" s="28"/>
      <c r="R2420" s="28"/>
      <c r="S2420" s="28"/>
      <c r="T2420" s="28"/>
      <c r="U2420" s="29"/>
      <c r="V2420" s="32"/>
      <c r="W2420" s="33"/>
    </row>
    <row r="2421" spans="2:23" x14ac:dyDescent="0.25">
      <c r="B2421" s="25"/>
      <c r="C2421" s="80">
        <v>1194142166</v>
      </c>
      <c r="D2421" s="83" t="s">
        <v>5666</v>
      </c>
      <c r="E2421" s="82">
        <v>1</v>
      </c>
      <c r="F2421" s="28"/>
      <c r="G2421" s="28"/>
      <c r="H2421" s="28"/>
      <c r="I2421" s="28" t="s">
        <v>1704</v>
      </c>
      <c r="J2421" s="27" t="s">
        <v>5667</v>
      </c>
      <c r="K2421" s="29">
        <v>5702716439</v>
      </c>
      <c r="L2421" s="30"/>
      <c r="M2421" s="28"/>
      <c r="N2421" s="28"/>
      <c r="O2421" s="29"/>
      <c r="P2421" s="31"/>
      <c r="Q2421" s="28"/>
      <c r="R2421" s="28"/>
      <c r="S2421" s="28"/>
      <c r="T2421" s="28"/>
      <c r="U2421" s="29"/>
      <c r="V2421" s="32"/>
      <c r="W2421" s="33"/>
    </row>
    <row r="2422" spans="2:23" x14ac:dyDescent="0.25">
      <c r="B2422" s="25"/>
      <c r="C2422" s="80">
        <v>1053678169</v>
      </c>
      <c r="D2422" s="83" t="s">
        <v>5668</v>
      </c>
      <c r="E2422" s="82">
        <v>1</v>
      </c>
      <c r="F2422" s="28"/>
      <c r="G2422" s="28"/>
      <c r="H2422" s="28"/>
      <c r="I2422" s="28" t="s">
        <v>1737</v>
      </c>
      <c r="J2422" s="27" t="s">
        <v>5669</v>
      </c>
      <c r="K2422" s="29">
        <v>7207548134</v>
      </c>
      <c r="L2422" s="30"/>
      <c r="M2422" s="28"/>
      <c r="N2422" s="28"/>
      <c r="O2422" s="29"/>
      <c r="P2422" s="31"/>
      <c r="Q2422" s="28"/>
      <c r="R2422" s="28"/>
      <c r="S2422" s="28"/>
      <c r="T2422" s="28"/>
      <c r="U2422" s="29"/>
      <c r="V2422" s="32"/>
      <c r="W2422" s="33"/>
    </row>
    <row r="2423" spans="2:23" x14ac:dyDescent="0.25">
      <c r="B2423" s="25"/>
      <c r="C2423" s="80">
        <v>1588035117</v>
      </c>
      <c r="D2423" s="83" t="s">
        <v>5670</v>
      </c>
      <c r="E2423" s="82">
        <v>2</v>
      </c>
      <c r="F2423" s="28"/>
      <c r="G2423" s="28"/>
      <c r="H2423" s="28"/>
      <c r="I2423" s="28" t="s">
        <v>1769</v>
      </c>
      <c r="J2423" s="27" t="s">
        <v>5671</v>
      </c>
      <c r="K2423" s="29">
        <v>3036045000</v>
      </c>
      <c r="L2423" s="30"/>
      <c r="M2423" s="28"/>
      <c r="N2423" s="28"/>
      <c r="O2423" s="29"/>
      <c r="P2423" s="31"/>
      <c r="Q2423" s="28"/>
      <c r="R2423" s="28"/>
      <c r="S2423" s="28"/>
      <c r="T2423" s="28"/>
      <c r="U2423" s="29"/>
      <c r="V2423" s="32"/>
      <c r="W2423" s="33"/>
    </row>
    <row r="2424" spans="2:23" x14ac:dyDescent="0.25">
      <c r="B2424" s="25"/>
      <c r="C2424" s="80">
        <v>1811034176</v>
      </c>
      <c r="D2424" s="83" t="s">
        <v>5672</v>
      </c>
      <c r="E2424" s="82">
        <v>0</v>
      </c>
      <c r="F2424" s="28"/>
      <c r="G2424" s="28"/>
      <c r="H2424" s="28"/>
      <c r="I2424" s="28" t="s">
        <v>1704</v>
      </c>
      <c r="J2424" s="27" t="s">
        <v>5673</v>
      </c>
      <c r="K2424" s="29">
        <v>3034366822</v>
      </c>
      <c r="L2424" s="30"/>
      <c r="M2424" s="28"/>
      <c r="N2424" s="28"/>
      <c r="O2424" s="29"/>
      <c r="P2424" s="31"/>
      <c r="Q2424" s="28"/>
      <c r="R2424" s="28"/>
      <c r="S2424" s="28"/>
      <c r="T2424" s="28"/>
      <c r="U2424" s="29"/>
      <c r="V2424" s="32"/>
      <c r="W2424" s="33"/>
    </row>
    <row r="2425" spans="2:23" x14ac:dyDescent="0.25">
      <c r="B2425" s="25"/>
      <c r="C2425" s="80">
        <v>1669775672</v>
      </c>
      <c r="D2425" s="83" t="s">
        <v>5674</v>
      </c>
      <c r="E2425" s="82">
        <v>-99</v>
      </c>
      <c r="F2425" s="28"/>
      <c r="G2425" s="28"/>
      <c r="H2425" s="28"/>
      <c r="I2425" s="28" t="s">
        <v>1769</v>
      </c>
      <c r="J2425" s="27" t="s">
        <v>69</v>
      </c>
      <c r="K2425" s="29">
        <v>9708104475</v>
      </c>
      <c r="L2425" s="30"/>
      <c r="M2425" s="28"/>
      <c r="N2425" s="28"/>
      <c r="O2425" s="29"/>
      <c r="P2425" s="31"/>
      <c r="Q2425" s="28"/>
      <c r="R2425" s="28"/>
      <c r="S2425" s="28"/>
      <c r="T2425" s="28"/>
      <c r="U2425" s="29"/>
      <c r="V2425" s="32"/>
      <c r="W2425" s="33"/>
    </row>
    <row r="2426" spans="2:23" x14ac:dyDescent="0.25">
      <c r="B2426" s="25"/>
      <c r="C2426" s="80">
        <v>1013281427</v>
      </c>
      <c r="D2426" s="83" t="s">
        <v>5675</v>
      </c>
      <c r="E2426" s="82">
        <v>2</v>
      </c>
      <c r="F2426" s="28"/>
      <c r="G2426" s="28"/>
      <c r="H2426" s="28"/>
      <c r="I2426" s="28" t="s">
        <v>1716</v>
      </c>
      <c r="J2426" s="27" t="s">
        <v>5676</v>
      </c>
      <c r="K2426" s="29">
        <v>4178294620</v>
      </c>
      <c r="L2426" s="30"/>
      <c r="M2426" s="28"/>
      <c r="N2426" s="28"/>
      <c r="O2426" s="29"/>
      <c r="P2426" s="31"/>
      <c r="Q2426" s="28"/>
      <c r="R2426" s="28"/>
      <c r="S2426" s="28"/>
      <c r="T2426" s="28"/>
      <c r="U2426" s="29"/>
      <c r="V2426" s="32"/>
      <c r="W2426" s="33"/>
    </row>
    <row r="2427" spans="2:23" x14ac:dyDescent="0.25">
      <c r="B2427" s="25"/>
      <c r="C2427" s="80">
        <v>1972745024</v>
      </c>
      <c r="D2427" s="83" t="s">
        <v>5677</v>
      </c>
      <c r="E2427" s="82">
        <v>3</v>
      </c>
      <c r="F2427" s="28"/>
      <c r="G2427" s="28"/>
      <c r="H2427" s="28"/>
      <c r="I2427" s="28" t="s">
        <v>1704</v>
      </c>
      <c r="J2427" s="27" t="s">
        <v>5678</v>
      </c>
      <c r="K2427" s="29">
        <v>8014088399</v>
      </c>
      <c r="L2427" s="30"/>
      <c r="M2427" s="28"/>
      <c r="N2427" s="28"/>
      <c r="O2427" s="29"/>
      <c r="P2427" s="31"/>
      <c r="Q2427" s="28"/>
      <c r="R2427" s="28"/>
      <c r="S2427" s="28"/>
      <c r="T2427" s="28"/>
      <c r="U2427" s="29"/>
      <c r="V2427" s="32"/>
      <c r="W2427" s="33"/>
    </row>
    <row r="2428" spans="2:23" x14ac:dyDescent="0.25">
      <c r="B2428" s="25"/>
      <c r="C2428" s="80">
        <v>1538273776</v>
      </c>
      <c r="D2428" s="83" t="s">
        <v>5679</v>
      </c>
      <c r="E2428" s="82">
        <v>1</v>
      </c>
      <c r="F2428" s="28"/>
      <c r="G2428" s="28"/>
      <c r="H2428" s="28"/>
      <c r="I2428" s="28" t="s">
        <v>1704</v>
      </c>
      <c r="J2428" s="27" t="s">
        <v>5680</v>
      </c>
      <c r="K2428" s="29">
        <v>3037888888</v>
      </c>
      <c r="L2428" s="30"/>
      <c r="M2428" s="28"/>
      <c r="N2428" s="28"/>
      <c r="O2428" s="29"/>
      <c r="P2428" s="31"/>
      <c r="Q2428" s="28"/>
      <c r="R2428" s="28"/>
      <c r="S2428" s="28"/>
      <c r="T2428" s="28"/>
      <c r="U2428" s="29"/>
      <c r="V2428" s="32"/>
      <c r="W2428" s="33"/>
    </row>
    <row r="2429" spans="2:23" x14ac:dyDescent="0.25">
      <c r="B2429" s="25"/>
      <c r="C2429" s="80">
        <v>1902041981</v>
      </c>
      <c r="D2429" s="83" t="s">
        <v>5681</v>
      </c>
      <c r="E2429" s="82">
        <v>4</v>
      </c>
      <c r="F2429" s="28"/>
      <c r="G2429" s="28"/>
      <c r="H2429" s="28"/>
      <c r="I2429" s="28" t="s">
        <v>1716</v>
      </c>
      <c r="J2429" s="27" t="s">
        <v>5682</v>
      </c>
      <c r="K2429" s="29">
        <v>7166361201</v>
      </c>
      <c r="L2429" s="30"/>
      <c r="M2429" s="28"/>
      <c r="N2429" s="28"/>
      <c r="O2429" s="29"/>
      <c r="P2429" s="31"/>
      <c r="Q2429" s="28"/>
      <c r="R2429" s="28"/>
      <c r="S2429" s="28"/>
      <c r="T2429" s="28"/>
      <c r="U2429" s="29"/>
      <c r="V2429" s="32"/>
      <c r="W2429" s="33"/>
    </row>
    <row r="2430" spans="2:23" x14ac:dyDescent="0.25">
      <c r="B2430" s="25"/>
      <c r="C2430" s="80">
        <v>1285936617</v>
      </c>
      <c r="D2430" s="83" t="s">
        <v>5683</v>
      </c>
      <c r="E2430" s="82">
        <v>4</v>
      </c>
      <c r="F2430" s="28"/>
      <c r="G2430" s="28"/>
      <c r="H2430" s="28"/>
      <c r="I2430" s="28" t="s">
        <v>1716</v>
      </c>
      <c r="J2430" s="27" t="s">
        <v>5684</v>
      </c>
      <c r="K2430" s="29">
        <v>8015635121</v>
      </c>
      <c r="L2430" s="30"/>
      <c r="M2430" s="28"/>
      <c r="N2430" s="28"/>
      <c r="O2430" s="29"/>
      <c r="P2430" s="31"/>
      <c r="Q2430" s="28"/>
      <c r="R2430" s="28"/>
      <c r="S2430" s="28"/>
      <c r="T2430" s="28"/>
      <c r="U2430" s="29"/>
      <c r="V2430" s="32"/>
      <c r="W2430" s="33"/>
    </row>
    <row r="2431" spans="2:23" x14ac:dyDescent="0.25">
      <c r="B2431" s="25"/>
      <c r="C2431" s="80">
        <v>1215238530</v>
      </c>
      <c r="D2431" s="83" t="s">
        <v>5685</v>
      </c>
      <c r="E2431" s="82">
        <v>-99</v>
      </c>
      <c r="F2431" s="28"/>
      <c r="G2431" s="28"/>
      <c r="H2431" s="28"/>
      <c r="I2431" s="28" t="s">
        <v>1769</v>
      </c>
      <c r="J2431" s="27" t="s">
        <v>69</v>
      </c>
      <c r="K2431" s="29">
        <v>8019646214</v>
      </c>
      <c r="L2431" s="30"/>
      <c r="M2431" s="28"/>
      <c r="N2431" s="28"/>
      <c r="O2431" s="29"/>
      <c r="P2431" s="31"/>
      <c r="Q2431" s="28"/>
      <c r="R2431" s="28"/>
      <c r="S2431" s="28"/>
      <c r="T2431" s="28"/>
      <c r="U2431" s="29"/>
      <c r="V2431" s="32"/>
      <c r="W2431" s="33"/>
    </row>
    <row r="2432" spans="2:23" x14ac:dyDescent="0.25">
      <c r="B2432" s="25"/>
      <c r="C2432" s="80">
        <v>1740268481</v>
      </c>
      <c r="D2432" s="83" t="s">
        <v>5686</v>
      </c>
      <c r="E2432" s="82">
        <v>-99</v>
      </c>
      <c r="F2432" s="28"/>
      <c r="G2432" s="28"/>
      <c r="H2432" s="28"/>
      <c r="I2432" s="28" t="s">
        <v>1704</v>
      </c>
      <c r="J2432" s="27" t="s">
        <v>5687</v>
      </c>
      <c r="K2432" s="29">
        <v>9706695432</v>
      </c>
      <c r="L2432" s="30"/>
      <c r="M2432" s="28"/>
      <c r="N2432" s="28"/>
      <c r="O2432" s="29"/>
      <c r="P2432" s="31"/>
      <c r="Q2432" s="28"/>
      <c r="R2432" s="28"/>
      <c r="S2432" s="28"/>
      <c r="T2432" s="28"/>
      <c r="U2432" s="29"/>
      <c r="V2432" s="32"/>
      <c r="W2432" s="33"/>
    </row>
    <row r="2433" spans="2:23" x14ac:dyDescent="0.25">
      <c r="B2433" s="25"/>
      <c r="C2433" s="80">
        <v>1952356677</v>
      </c>
      <c r="D2433" s="83" t="s">
        <v>5688</v>
      </c>
      <c r="E2433" s="82">
        <v>1</v>
      </c>
      <c r="F2433" s="28"/>
      <c r="G2433" s="28"/>
      <c r="H2433" s="28"/>
      <c r="I2433" s="28" t="s">
        <v>1704</v>
      </c>
      <c r="J2433" s="27" t="s">
        <v>69</v>
      </c>
      <c r="K2433" s="29">
        <v>3038610808</v>
      </c>
      <c r="L2433" s="30"/>
      <c r="M2433" s="28"/>
      <c r="N2433" s="28"/>
      <c r="O2433" s="29"/>
      <c r="P2433" s="31"/>
      <c r="Q2433" s="28"/>
      <c r="R2433" s="28"/>
      <c r="S2433" s="28"/>
      <c r="T2433" s="28"/>
      <c r="U2433" s="29"/>
      <c r="V2433" s="32"/>
      <c r="W2433" s="33"/>
    </row>
    <row r="2434" spans="2:23" x14ac:dyDescent="0.25">
      <c r="B2434" s="25"/>
      <c r="C2434" s="80">
        <v>1528286192</v>
      </c>
      <c r="D2434" s="83" t="s">
        <v>5689</v>
      </c>
      <c r="E2434" s="82">
        <v>2</v>
      </c>
      <c r="F2434" s="28"/>
      <c r="G2434" s="28"/>
      <c r="H2434" s="28"/>
      <c r="I2434" s="28" t="s">
        <v>1769</v>
      </c>
      <c r="J2434" s="27" t="s">
        <v>5690</v>
      </c>
      <c r="K2434" s="29">
        <v>7196357321</v>
      </c>
      <c r="L2434" s="30"/>
      <c r="M2434" s="28"/>
      <c r="N2434" s="28"/>
      <c r="O2434" s="29"/>
      <c r="P2434" s="31"/>
      <c r="Q2434" s="28"/>
      <c r="R2434" s="28"/>
      <c r="S2434" s="28"/>
      <c r="T2434" s="28"/>
      <c r="U2434" s="29"/>
      <c r="V2434" s="32"/>
      <c r="W2434" s="33"/>
    </row>
    <row r="2435" spans="2:23" x14ac:dyDescent="0.25">
      <c r="B2435" s="25"/>
      <c r="C2435" s="80">
        <v>1396891974</v>
      </c>
      <c r="D2435" s="83" t="s">
        <v>5691</v>
      </c>
      <c r="E2435" s="82">
        <v>4</v>
      </c>
      <c r="F2435" s="28"/>
      <c r="G2435" s="28"/>
      <c r="H2435" s="28"/>
      <c r="I2435" s="28" t="s">
        <v>1704</v>
      </c>
      <c r="J2435" s="27" t="s">
        <v>5692</v>
      </c>
      <c r="K2435" s="29">
        <v>3033384545</v>
      </c>
      <c r="L2435" s="30"/>
      <c r="M2435" s="28"/>
      <c r="N2435" s="28"/>
      <c r="O2435" s="29"/>
      <c r="P2435" s="31"/>
      <c r="Q2435" s="28"/>
      <c r="R2435" s="28"/>
      <c r="S2435" s="28"/>
      <c r="T2435" s="28"/>
      <c r="U2435" s="29"/>
      <c r="V2435" s="32"/>
      <c r="W2435" s="33"/>
    </row>
    <row r="2436" spans="2:23" x14ac:dyDescent="0.25">
      <c r="B2436" s="25"/>
      <c r="C2436" s="80">
        <v>1831281674</v>
      </c>
      <c r="D2436" s="83" t="s">
        <v>5693</v>
      </c>
      <c r="E2436" s="82">
        <v>0</v>
      </c>
      <c r="F2436" s="28"/>
      <c r="G2436" s="28"/>
      <c r="H2436" s="28"/>
      <c r="I2436" s="28" t="s">
        <v>1704</v>
      </c>
      <c r="J2436" s="27" t="s">
        <v>69</v>
      </c>
      <c r="K2436" s="29">
        <v>9135883901</v>
      </c>
      <c r="L2436" s="30"/>
      <c r="M2436" s="28"/>
      <c r="N2436" s="28"/>
      <c r="O2436" s="29"/>
      <c r="P2436" s="31"/>
      <c r="Q2436" s="28"/>
      <c r="R2436" s="28"/>
      <c r="S2436" s="28"/>
      <c r="T2436" s="28"/>
      <c r="U2436" s="29"/>
      <c r="V2436" s="32"/>
      <c r="W2436" s="33"/>
    </row>
    <row r="2437" spans="2:23" x14ac:dyDescent="0.25">
      <c r="B2437" s="25"/>
      <c r="C2437" s="80">
        <v>1144693532</v>
      </c>
      <c r="D2437" s="83" t="s">
        <v>5694</v>
      </c>
      <c r="E2437" s="82">
        <v>1</v>
      </c>
      <c r="F2437" s="28"/>
      <c r="G2437" s="28"/>
      <c r="H2437" s="28"/>
      <c r="I2437" s="28" t="s">
        <v>1716</v>
      </c>
      <c r="J2437" s="27" t="s">
        <v>5695</v>
      </c>
      <c r="K2437" s="29">
        <v>3037888888</v>
      </c>
      <c r="L2437" s="30"/>
      <c r="M2437" s="28"/>
      <c r="N2437" s="28"/>
      <c r="O2437" s="29"/>
      <c r="P2437" s="31"/>
      <c r="Q2437" s="28"/>
      <c r="R2437" s="28"/>
      <c r="S2437" s="28"/>
      <c r="T2437" s="28"/>
      <c r="U2437" s="29"/>
      <c r="V2437" s="32"/>
      <c r="W2437" s="33"/>
    </row>
    <row r="2438" spans="2:23" x14ac:dyDescent="0.25">
      <c r="B2438" s="25"/>
      <c r="C2438" s="80">
        <v>1437658705</v>
      </c>
      <c r="D2438" s="83" t="s">
        <v>5696</v>
      </c>
      <c r="E2438" s="82">
        <v>3</v>
      </c>
      <c r="F2438" s="28"/>
      <c r="G2438" s="28"/>
      <c r="H2438" s="28"/>
      <c r="I2438" s="28" t="s">
        <v>1769</v>
      </c>
      <c r="J2438" s="27" t="s">
        <v>69</v>
      </c>
      <c r="K2438" s="29">
        <v>2817236759</v>
      </c>
      <c r="L2438" s="30"/>
      <c r="M2438" s="28"/>
      <c r="N2438" s="28"/>
      <c r="O2438" s="29"/>
      <c r="P2438" s="31"/>
      <c r="Q2438" s="28"/>
      <c r="R2438" s="28"/>
      <c r="S2438" s="28"/>
      <c r="T2438" s="28"/>
      <c r="U2438" s="29"/>
      <c r="V2438" s="32"/>
      <c r="W2438" s="33"/>
    </row>
    <row r="2439" spans="2:23" x14ac:dyDescent="0.25">
      <c r="B2439" s="25"/>
      <c r="C2439" s="80">
        <v>1497149645</v>
      </c>
      <c r="D2439" s="83" t="s">
        <v>5697</v>
      </c>
      <c r="E2439" s="82">
        <v>2</v>
      </c>
      <c r="F2439" s="28"/>
      <c r="G2439" s="28"/>
      <c r="H2439" s="28"/>
      <c r="I2439" s="28" t="s">
        <v>1737</v>
      </c>
      <c r="J2439" s="27" t="s">
        <v>69</v>
      </c>
      <c r="K2439" s="29">
        <v>3037246407</v>
      </c>
      <c r="L2439" s="30"/>
      <c r="M2439" s="28"/>
      <c r="N2439" s="28"/>
      <c r="O2439" s="29"/>
      <c r="P2439" s="31"/>
      <c r="Q2439" s="28"/>
      <c r="R2439" s="28"/>
      <c r="S2439" s="28"/>
      <c r="T2439" s="28"/>
      <c r="U2439" s="29"/>
      <c r="V2439" s="32"/>
      <c r="W2439" s="33"/>
    </row>
    <row r="2440" spans="2:23" x14ac:dyDescent="0.25">
      <c r="B2440" s="25"/>
      <c r="C2440" s="80">
        <v>1841685781</v>
      </c>
      <c r="D2440" s="83" t="s">
        <v>5698</v>
      </c>
      <c r="E2440" s="82">
        <v>3</v>
      </c>
      <c r="F2440" s="28"/>
      <c r="G2440" s="28"/>
      <c r="H2440" s="28"/>
      <c r="I2440" s="28" t="s">
        <v>1704</v>
      </c>
      <c r="J2440" s="27" t="s">
        <v>5699</v>
      </c>
      <c r="K2440" s="29">
        <v>3036045000</v>
      </c>
      <c r="L2440" s="30"/>
      <c r="M2440" s="28"/>
      <c r="N2440" s="28"/>
      <c r="O2440" s="29"/>
      <c r="P2440" s="31"/>
      <c r="Q2440" s="28"/>
      <c r="R2440" s="28"/>
      <c r="S2440" s="28"/>
      <c r="T2440" s="28"/>
      <c r="U2440" s="29"/>
      <c r="V2440" s="32"/>
      <c r="W2440" s="33"/>
    </row>
    <row r="2441" spans="2:23" x14ac:dyDescent="0.25">
      <c r="B2441" s="25"/>
      <c r="C2441" s="80">
        <v>1740614585</v>
      </c>
      <c r="D2441" s="83" t="s">
        <v>5700</v>
      </c>
      <c r="E2441" s="82">
        <v>4</v>
      </c>
      <c r="F2441" s="28"/>
      <c r="G2441" s="28"/>
      <c r="H2441" s="28"/>
      <c r="I2441" s="28" t="s">
        <v>1716</v>
      </c>
      <c r="J2441" s="27" t="s">
        <v>5701</v>
      </c>
      <c r="K2441" s="29">
        <v>3032051090</v>
      </c>
      <c r="L2441" s="30"/>
      <c r="M2441" s="28"/>
      <c r="N2441" s="28"/>
      <c r="O2441" s="29"/>
      <c r="P2441" s="31"/>
      <c r="Q2441" s="28"/>
      <c r="R2441" s="28"/>
      <c r="S2441" s="28"/>
      <c r="T2441" s="28"/>
      <c r="U2441" s="29"/>
      <c r="V2441" s="32"/>
      <c r="W2441" s="33"/>
    </row>
    <row r="2442" spans="2:23" x14ac:dyDescent="0.25">
      <c r="B2442" s="25"/>
      <c r="C2442" s="80">
        <v>1780003780</v>
      </c>
      <c r="D2442" s="83" t="s">
        <v>5702</v>
      </c>
      <c r="E2442" s="82">
        <v>5</v>
      </c>
      <c r="F2442" s="28"/>
      <c r="G2442" s="28"/>
      <c r="H2442" s="28"/>
      <c r="I2442" s="28" t="s">
        <v>1704</v>
      </c>
      <c r="J2442" s="27" t="s">
        <v>69</v>
      </c>
      <c r="K2442" s="29">
        <v>8015077000</v>
      </c>
      <c r="L2442" s="30"/>
      <c r="M2442" s="28"/>
      <c r="N2442" s="28"/>
      <c r="O2442" s="29"/>
      <c r="P2442" s="31"/>
      <c r="Q2442" s="28"/>
      <c r="R2442" s="28"/>
      <c r="S2442" s="28"/>
      <c r="T2442" s="28"/>
      <c r="U2442" s="29"/>
      <c r="V2442" s="32"/>
      <c r="W2442" s="33"/>
    </row>
    <row r="2443" spans="2:23" x14ac:dyDescent="0.25">
      <c r="B2443" s="25"/>
      <c r="C2443" s="80">
        <v>1114335114</v>
      </c>
      <c r="D2443" s="83" t="s">
        <v>5703</v>
      </c>
      <c r="E2443" s="82">
        <v>5</v>
      </c>
      <c r="F2443" s="28"/>
      <c r="G2443" s="28"/>
      <c r="H2443" s="28"/>
      <c r="I2443" s="28" t="s">
        <v>1769</v>
      </c>
      <c r="J2443" s="27" t="s">
        <v>69</v>
      </c>
      <c r="K2443" s="29">
        <v>7709359546</v>
      </c>
      <c r="L2443" s="30"/>
      <c r="M2443" s="28"/>
      <c r="N2443" s="28"/>
      <c r="O2443" s="29"/>
      <c r="P2443" s="31"/>
      <c r="Q2443" s="28"/>
      <c r="R2443" s="28"/>
      <c r="S2443" s="28"/>
      <c r="T2443" s="28"/>
      <c r="U2443" s="29"/>
      <c r="V2443" s="32"/>
      <c r="W2443" s="33"/>
    </row>
    <row r="2444" spans="2:23" x14ac:dyDescent="0.25">
      <c r="B2444" s="25"/>
      <c r="C2444" s="80">
        <v>1578096897</v>
      </c>
      <c r="D2444" s="83" t="s">
        <v>5704</v>
      </c>
      <c r="E2444" s="82">
        <v>4</v>
      </c>
      <c r="F2444" s="28"/>
      <c r="G2444" s="28"/>
      <c r="H2444" s="28"/>
      <c r="I2444" s="28" t="s">
        <v>1769</v>
      </c>
      <c r="J2444" s="27" t="s">
        <v>5705</v>
      </c>
      <c r="K2444" s="29">
        <v>2024442000</v>
      </c>
      <c r="L2444" s="30"/>
      <c r="M2444" s="28"/>
      <c r="N2444" s="28"/>
      <c r="O2444" s="29"/>
      <c r="P2444" s="31"/>
      <c r="Q2444" s="28"/>
      <c r="R2444" s="28"/>
      <c r="S2444" s="28"/>
      <c r="T2444" s="28"/>
      <c r="U2444" s="29"/>
      <c r="V2444" s="32"/>
      <c r="W2444" s="33"/>
    </row>
    <row r="2445" spans="2:23" x14ac:dyDescent="0.25">
      <c r="B2445" s="25"/>
      <c r="C2445" s="80">
        <v>1831307040</v>
      </c>
      <c r="D2445" s="83" t="s">
        <v>5706</v>
      </c>
      <c r="E2445" s="82">
        <v>4</v>
      </c>
      <c r="F2445" s="28"/>
      <c r="G2445" s="28"/>
      <c r="H2445" s="28"/>
      <c r="I2445" s="28" t="s">
        <v>1704</v>
      </c>
      <c r="J2445" s="27" t="s">
        <v>5707</v>
      </c>
      <c r="K2445" s="29">
        <v>3034937000</v>
      </c>
      <c r="L2445" s="30"/>
      <c r="M2445" s="28"/>
      <c r="N2445" s="28"/>
      <c r="O2445" s="29"/>
      <c r="P2445" s="31"/>
      <c r="Q2445" s="28"/>
      <c r="R2445" s="28"/>
      <c r="S2445" s="28"/>
      <c r="T2445" s="28"/>
      <c r="U2445" s="29"/>
      <c r="V2445" s="32"/>
      <c r="W2445" s="33"/>
    </row>
    <row r="2446" spans="2:23" x14ac:dyDescent="0.25">
      <c r="B2446" s="25"/>
      <c r="C2446" s="80">
        <v>1952739336</v>
      </c>
      <c r="D2446" s="83" t="s">
        <v>5708</v>
      </c>
      <c r="E2446" s="82">
        <v>0</v>
      </c>
      <c r="F2446" s="28"/>
      <c r="G2446" s="28"/>
      <c r="H2446" s="28"/>
      <c r="I2446" s="28" t="s">
        <v>1716</v>
      </c>
      <c r="J2446" s="27" t="s">
        <v>5709</v>
      </c>
      <c r="K2446" s="29">
        <v>9706695432</v>
      </c>
      <c r="L2446" s="30"/>
      <c r="M2446" s="28"/>
      <c r="N2446" s="28"/>
      <c r="O2446" s="29"/>
      <c r="P2446" s="31"/>
      <c r="Q2446" s="28"/>
      <c r="R2446" s="28"/>
      <c r="S2446" s="28"/>
      <c r="T2446" s="28"/>
      <c r="U2446" s="29"/>
      <c r="V2446" s="32"/>
      <c r="W2446" s="33"/>
    </row>
    <row r="2447" spans="2:23" x14ac:dyDescent="0.25">
      <c r="B2447" s="25"/>
      <c r="C2447" s="80">
        <v>1578984456</v>
      </c>
      <c r="D2447" s="83" t="s">
        <v>5710</v>
      </c>
      <c r="E2447" s="82">
        <v>4</v>
      </c>
      <c r="F2447" s="28"/>
      <c r="G2447" s="28"/>
      <c r="H2447" s="28"/>
      <c r="I2447" s="28" t="s">
        <v>1769</v>
      </c>
      <c r="J2447" s="27" t="s">
        <v>5711</v>
      </c>
      <c r="K2447" s="29">
        <v>3032524442</v>
      </c>
      <c r="L2447" s="30"/>
      <c r="M2447" s="28"/>
      <c r="N2447" s="28"/>
      <c r="O2447" s="29"/>
      <c r="P2447" s="31"/>
      <c r="Q2447" s="28"/>
      <c r="R2447" s="28"/>
      <c r="S2447" s="28"/>
      <c r="T2447" s="28"/>
      <c r="U2447" s="29"/>
      <c r="V2447" s="32"/>
      <c r="W2447" s="33"/>
    </row>
    <row r="2448" spans="2:23" x14ac:dyDescent="0.25">
      <c r="B2448" s="25"/>
      <c r="C2448" s="80">
        <v>1124331707</v>
      </c>
      <c r="D2448" s="83" t="s">
        <v>5712</v>
      </c>
      <c r="E2448" s="82">
        <v>6</v>
      </c>
      <c r="F2448" s="28"/>
      <c r="G2448" s="28"/>
      <c r="H2448" s="28"/>
      <c r="I2448" s="28" t="s">
        <v>1769</v>
      </c>
      <c r="J2448" s="27" t="s">
        <v>5713</v>
      </c>
      <c r="K2448" s="29">
        <v>7208482280</v>
      </c>
      <c r="L2448" s="30"/>
      <c r="M2448" s="28"/>
      <c r="N2448" s="28"/>
      <c r="O2448" s="29"/>
      <c r="P2448" s="31"/>
      <c r="Q2448" s="28"/>
      <c r="R2448" s="28"/>
      <c r="S2448" s="28"/>
      <c r="T2448" s="28"/>
      <c r="U2448" s="29"/>
      <c r="V2448" s="32"/>
      <c r="W2448" s="33"/>
    </row>
    <row r="2449" spans="2:23" x14ac:dyDescent="0.25">
      <c r="B2449" s="25"/>
      <c r="C2449" s="80">
        <v>1306088422</v>
      </c>
      <c r="D2449" s="83" t="s">
        <v>5714</v>
      </c>
      <c r="E2449" s="82">
        <v>3</v>
      </c>
      <c r="F2449" s="28"/>
      <c r="G2449" s="28"/>
      <c r="H2449" s="28"/>
      <c r="I2449" s="28" t="s">
        <v>1737</v>
      </c>
      <c r="J2449" s="27" t="s">
        <v>5715</v>
      </c>
      <c r="K2449" s="29">
        <v>7208482775</v>
      </c>
      <c r="L2449" s="30"/>
      <c r="M2449" s="28"/>
      <c r="N2449" s="28"/>
      <c r="O2449" s="29"/>
      <c r="P2449" s="31"/>
      <c r="Q2449" s="28"/>
      <c r="R2449" s="28"/>
      <c r="S2449" s="28"/>
      <c r="T2449" s="28"/>
      <c r="U2449" s="29"/>
      <c r="V2449" s="32"/>
      <c r="W2449" s="33"/>
    </row>
    <row r="2450" spans="2:23" x14ac:dyDescent="0.25">
      <c r="B2450" s="25"/>
      <c r="C2450" s="80">
        <v>1932654555</v>
      </c>
      <c r="D2450" s="83" t="s">
        <v>5716</v>
      </c>
      <c r="E2450" s="82">
        <v>2</v>
      </c>
      <c r="F2450" s="28"/>
      <c r="G2450" s="28"/>
      <c r="H2450" s="28"/>
      <c r="I2450" s="28" t="s">
        <v>1716</v>
      </c>
      <c r="J2450" s="27" t="s">
        <v>5717</v>
      </c>
      <c r="K2450" s="29">
        <v>3034981885</v>
      </c>
      <c r="L2450" s="30"/>
      <c r="M2450" s="28"/>
      <c r="N2450" s="28"/>
      <c r="O2450" s="29"/>
      <c r="P2450" s="31"/>
      <c r="Q2450" s="28"/>
      <c r="R2450" s="28"/>
      <c r="S2450" s="28"/>
      <c r="T2450" s="28"/>
      <c r="U2450" s="29"/>
      <c r="V2450" s="32"/>
      <c r="W2450" s="33"/>
    </row>
    <row r="2451" spans="2:23" x14ac:dyDescent="0.25">
      <c r="B2451" s="25"/>
      <c r="C2451" s="80">
        <v>1780132308</v>
      </c>
      <c r="D2451" s="83" t="s">
        <v>5718</v>
      </c>
      <c r="E2451" s="82">
        <v>5</v>
      </c>
      <c r="F2451" s="28"/>
      <c r="G2451" s="28"/>
      <c r="H2451" s="28"/>
      <c r="I2451" s="28" t="s">
        <v>1716</v>
      </c>
      <c r="J2451" s="27" t="s">
        <v>5719</v>
      </c>
      <c r="K2451" s="29">
        <v>7208480840</v>
      </c>
      <c r="L2451" s="30"/>
      <c r="M2451" s="28"/>
      <c r="N2451" s="28"/>
      <c r="O2451" s="29"/>
      <c r="P2451" s="31"/>
      <c r="Q2451" s="28"/>
      <c r="R2451" s="28"/>
      <c r="S2451" s="28"/>
      <c r="T2451" s="28"/>
      <c r="U2451" s="29"/>
      <c r="V2451" s="32"/>
      <c r="W2451" s="33"/>
    </row>
    <row r="2452" spans="2:23" x14ac:dyDescent="0.25">
      <c r="B2452" s="25"/>
      <c r="C2452" s="80">
        <v>1457317638</v>
      </c>
      <c r="D2452" s="83" t="s">
        <v>5720</v>
      </c>
      <c r="E2452" s="82">
        <v>5</v>
      </c>
      <c r="F2452" s="28"/>
      <c r="G2452" s="28"/>
      <c r="H2452" s="28"/>
      <c r="I2452" s="28" t="s">
        <v>1704</v>
      </c>
      <c r="J2452" s="27" t="s">
        <v>5721</v>
      </c>
      <c r="K2452" s="29">
        <v>3037888888</v>
      </c>
      <c r="L2452" s="30"/>
      <c r="M2452" s="28"/>
      <c r="N2452" s="28"/>
      <c r="O2452" s="29"/>
      <c r="P2452" s="31"/>
      <c r="Q2452" s="28"/>
      <c r="R2452" s="28"/>
      <c r="S2452" s="28"/>
      <c r="T2452" s="28"/>
      <c r="U2452" s="29"/>
      <c r="V2452" s="32"/>
      <c r="W2452" s="33"/>
    </row>
    <row r="2453" spans="2:23" x14ac:dyDescent="0.25">
      <c r="B2453" s="25"/>
      <c r="C2453" s="80">
        <v>1619332871</v>
      </c>
      <c r="D2453" s="83" t="s">
        <v>5722</v>
      </c>
      <c r="E2453" s="82">
        <v>5</v>
      </c>
      <c r="F2453" s="28"/>
      <c r="G2453" s="28"/>
      <c r="H2453" s="28"/>
      <c r="I2453" s="28" t="s">
        <v>1716</v>
      </c>
      <c r="J2453" s="27" t="s">
        <v>5723</v>
      </c>
      <c r="K2453" s="29">
        <v>7208480000</v>
      </c>
      <c r="L2453" s="30"/>
      <c r="M2453" s="28"/>
      <c r="N2453" s="28"/>
      <c r="O2453" s="29"/>
      <c r="P2453" s="31"/>
      <c r="Q2453" s="28"/>
      <c r="R2453" s="28"/>
      <c r="S2453" s="28"/>
      <c r="T2453" s="28"/>
      <c r="U2453" s="29"/>
      <c r="V2453" s="32"/>
      <c r="W2453" s="33"/>
    </row>
    <row r="2454" spans="2:23" x14ac:dyDescent="0.25">
      <c r="B2454" s="25"/>
      <c r="C2454" s="80">
        <v>1639331200</v>
      </c>
      <c r="D2454" s="83" t="s">
        <v>5724</v>
      </c>
      <c r="E2454" s="82">
        <v>1</v>
      </c>
      <c r="F2454" s="28"/>
      <c r="G2454" s="28"/>
      <c r="H2454" s="28"/>
      <c r="I2454" s="28" t="s">
        <v>1704</v>
      </c>
      <c r="J2454" s="27" t="s">
        <v>5725</v>
      </c>
      <c r="K2454" s="29">
        <v>3026453232</v>
      </c>
      <c r="L2454" s="30"/>
      <c r="M2454" s="28"/>
      <c r="N2454" s="28"/>
      <c r="O2454" s="29"/>
      <c r="P2454" s="31"/>
      <c r="Q2454" s="28"/>
      <c r="R2454" s="28"/>
      <c r="S2454" s="28"/>
      <c r="T2454" s="28"/>
      <c r="U2454" s="29"/>
      <c r="V2454" s="32"/>
      <c r="W2454" s="33"/>
    </row>
    <row r="2455" spans="2:23" x14ac:dyDescent="0.25">
      <c r="B2455" s="25"/>
      <c r="C2455" s="80">
        <v>1295193217</v>
      </c>
      <c r="D2455" s="83" t="s">
        <v>5726</v>
      </c>
      <c r="E2455" s="82">
        <v>3</v>
      </c>
      <c r="F2455" s="28"/>
      <c r="G2455" s="28"/>
      <c r="H2455" s="28"/>
      <c r="I2455" s="28" t="s">
        <v>1769</v>
      </c>
      <c r="J2455" s="27" t="s">
        <v>69</v>
      </c>
      <c r="K2455" s="29">
        <v>9702001600</v>
      </c>
      <c r="L2455" s="30"/>
      <c r="M2455" s="28"/>
      <c r="N2455" s="28"/>
      <c r="O2455" s="29"/>
      <c r="P2455" s="31"/>
      <c r="Q2455" s="28"/>
      <c r="R2455" s="28"/>
      <c r="S2455" s="28"/>
      <c r="T2455" s="28"/>
      <c r="U2455" s="29"/>
      <c r="V2455" s="32"/>
      <c r="W2455" s="33"/>
    </row>
    <row r="2456" spans="2:23" x14ac:dyDescent="0.25">
      <c r="B2456" s="25"/>
      <c r="C2456" s="80">
        <v>1881040509</v>
      </c>
      <c r="D2456" s="83" t="s">
        <v>5727</v>
      </c>
      <c r="E2456" s="82">
        <v>7</v>
      </c>
      <c r="F2456" s="28"/>
      <c r="G2456" s="28"/>
      <c r="H2456" s="28"/>
      <c r="I2456" s="28" t="s">
        <v>1716</v>
      </c>
      <c r="J2456" s="27" t="s">
        <v>5728</v>
      </c>
      <c r="K2456" s="29">
        <v>7208482245</v>
      </c>
      <c r="L2456" s="30"/>
      <c r="M2456" s="28"/>
      <c r="N2456" s="28"/>
      <c r="O2456" s="29"/>
      <c r="P2456" s="31"/>
      <c r="Q2456" s="28"/>
      <c r="R2456" s="28"/>
      <c r="S2456" s="28"/>
      <c r="T2456" s="28"/>
      <c r="U2456" s="29"/>
      <c r="V2456" s="32"/>
      <c r="W2456" s="33"/>
    </row>
    <row r="2457" spans="2:23" x14ac:dyDescent="0.25">
      <c r="B2457" s="25"/>
      <c r="C2457" s="80">
        <v>1952852196</v>
      </c>
      <c r="D2457" s="83" t="s">
        <v>5729</v>
      </c>
      <c r="E2457" s="82">
        <v>3</v>
      </c>
      <c r="F2457" s="28"/>
      <c r="G2457" s="28"/>
      <c r="H2457" s="28"/>
      <c r="I2457" s="28" t="s">
        <v>1769</v>
      </c>
      <c r="J2457" s="27" t="s">
        <v>5730</v>
      </c>
      <c r="K2457" s="29">
        <v>3037228987</v>
      </c>
      <c r="L2457" s="30"/>
      <c r="M2457" s="28"/>
      <c r="N2457" s="28"/>
      <c r="O2457" s="29"/>
      <c r="P2457" s="31"/>
      <c r="Q2457" s="28"/>
      <c r="R2457" s="28"/>
      <c r="S2457" s="28"/>
      <c r="T2457" s="28"/>
      <c r="U2457" s="29"/>
      <c r="V2457" s="32"/>
      <c r="W2457" s="33"/>
    </row>
    <row r="2458" spans="2:23" x14ac:dyDescent="0.25">
      <c r="B2458" s="25"/>
      <c r="C2458" s="80">
        <v>1750980298</v>
      </c>
      <c r="D2458" s="83" t="s">
        <v>5731</v>
      </c>
      <c r="E2458" s="82">
        <v>3</v>
      </c>
      <c r="F2458" s="28"/>
      <c r="G2458" s="28"/>
      <c r="H2458" s="28"/>
      <c r="I2458" s="28" t="s">
        <v>1769</v>
      </c>
      <c r="J2458" s="27" t="s">
        <v>5732</v>
      </c>
      <c r="K2458" s="29">
        <v>3034942705</v>
      </c>
      <c r="L2458" s="30"/>
      <c r="M2458" s="28"/>
      <c r="N2458" s="28"/>
      <c r="O2458" s="29"/>
      <c r="P2458" s="31"/>
      <c r="Q2458" s="28"/>
      <c r="R2458" s="28"/>
      <c r="S2458" s="28"/>
      <c r="T2458" s="28"/>
      <c r="U2458" s="29"/>
      <c r="V2458" s="32"/>
      <c r="W2458" s="33"/>
    </row>
    <row r="2459" spans="2:23" x14ac:dyDescent="0.25">
      <c r="B2459" s="25"/>
      <c r="C2459" s="80">
        <v>1053415463</v>
      </c>
      <c r="D2459" s="83" t="s">
        <v>5733</v>
      </c>
      <c r="E2459" s="82">
        <v>1</v>
      </c>
      <c r="F2459" s="28"/>
      <c r="G2459" s="28"/>
      <c r="H2459" s="28"/>
      <c r="I2459" s="28" t="s">
        <v>1704</v>
      </c>
      <c r="J2459" s="27" t="s">
        <v>5734</v>
      </c>
      <c r="K2459" s="29">
        <v>7196361201</v>
      </c>
      <c r="L2459" s="30"/>
      <c r="M2459" s="28"/>
      <c r="N2459" s="28"/>
      <c r="O2459" s="29"/>
      <c r="P2459" s="31"/>
      <c r="Q2459" s="28"/>
      <c r="R2459" s="28"/>
      <c r="S2459" s="28"/>
      <c r="T2459" s="28"/>
      <c r="U2459" s="29"/>
      <c r="V2459" s="32"/>
      <c r="W2459" s="33"/>
    </row>
    <row r="2460" spans="2:23" x14ac:dyDescent="0.25">
      <c r="B2460" s="25"/>
      <c r="C2460" s="80">
        <v>1902850811</v>
      </c>
      <c r="D2460" s="83" t="s">
        <v>5735</v>
      </c>
      <c r="E2460" s="82">
        <v>4</v>
      </c>
      <c r="F2460" s="28"/>
      <c r="G2460" s="28"/>
      <c r="H2460" s="28"/>
      <c r="I2460" s="28" t="s">
        <v>1704</v>
      </c>
      <c r="J2460" s="27" t="s">
        <v>5736</v>
      </c>
      <c r="K2460" s="29">
        <v>3038614500</v>
      </c>
      <c r="L2460" s="30"/>
      <c r="M2460" s="28"/>
      <c r="N2460" s="28"/>
      <c r="O2460" s="29"/>
      <c r="P2460" s="31"/>
      <c r="Q2460" s="28"/>
      <c r="R2460" s="28"/>
      <c r="S2460" s="28"/>
      <c r="T2460" s="28"/>
      <c r="U2460" s="29"/>
      <c r="V2460" s="32"/>
      <c r="W2460" s="33"/>
    </row>
    <row r="2461" spans="2:23" x14ac:dyDescent="0.25">
      <c r="B2461" s="25"/>
      <c r="C2461" s="80">
        <v>1134215809</v>
      </c>
      <c r="D2461" s="83" t="s">
        <v>5737</v>
      </c>
      <c r="E2461" s="82">
        <v>3</v>
      </c>
      <c r="F2461" s="28"/>
      <c r="G2461" s="28"/>
      <c r="H2461" s="28"/>
      <c r="I2461" s="28" t="s">
        <v>1704</v>
      </c>
      <c r="J2461" s="27" t="s">
        <v>5738</v>
      </c>
      <c r="K2461" s="29">
        <v>8012633041</v>
      </c>
      <c r="L2461" s="30"/>
      <c r="M2461" s="28"/>
      <c r="N2461" s="28"/>
      <c r="O2461" s="29"/>
      <c r="P2461" s="31"/>
      <c r="Q2461" s="28"/>
      <c r="R2461" s="28"/>
      <c r="S2461" s="28"/>
      <c r="T2461" s="28"/>
      <c r="U2461" s="29"/>
      <c r="V2461" s="32"/>
      <c r="W2461" s="33"/>
    </row>
    <row r="2462" spans="2:23" x14ac:dyDescent="0.25">
      <c r="B2462" s="25"/>
      <c r="C2462" s="80">
        <v>1275647414</v>
      </c>
      <c r="D2462" s="83" t="s">
        <v>5739</v>
      </c>
      <c r="E2462" s="82">
        <v>2</v>
      </c>
      <c r="F2462" s="28"/>
      <c r="G2462" s="28"/>
      <c r="H2462" s="28"/>
      <c r="I2462" s="28" t="s">
        <v>1704</v>
      </c>
      <c r="J2462" s="27" t="s">
        <v>5740</v>
      </c>
      <c r="K2462" s="29">
        <v>3037888888</v>
      </c>
      <c r="L2462" s="30"/>
      <c r="M2462" s="28"/>
      <c r="N2462" s="28"/>
      <c r="O2462" s="29"/>
      <c r="P2462" s="31"/>
      <c r="Q2462" s="28"/>
      <c r="R2462" s="28"/>
      <c r="S2462" s="28"/>
      <c r="T2462" s="28"/>
      <c r="U2462" s="29"/>
      <c r="V2462" s="32"/>
      <c r="W2462" s="33"/>
    </row>
    <row r="2463" spans="2:23" x14ac:dyDescent="0.25">
      <c r="B2463" s="25"/>
      <c r="C2463" s="80">
        <v>1124003330</v>
      </c>
      <c r="D2463" s="83" t="s">
        <v>5741</v>
      </c>
      <c r="E2463" s="82">
        <v>1</v>
      </c>
      <c r="F2463" s="28"/>
      <c r="G2463" s="28"/>
      <c r="H2463" s="28"/>
      <c r="I2463" s="28" t="s">
        <v>1704</v>
      </c>
      <c r="J2463" s="27" t="s">
        <v>69</v>
      </c>
      <c r="K2463" s="29">
        <v>3034403000</v>
      </c>
      <c r="L2463" s="30"/>
      <c r="M2463" s="28"/>
      <c r="N2463" s="28"/>
      <c r="O2463" s="29"/>
      <c r="P2463" s="31"/>
      <c r="Q2463" s="28"/>
      <c r="R2463" s="28"/>
      <c r="S2463" s="28"/>
      <c r="T2463" s="28"/>
      <c r="U2463" s="29"/>
      <c r="V2463" s="32"/>
      <c r="W2463" s="33"/>
    </row>
    <row r="2464" spans="2:23" x14ac:dyDescent="0.25">
      <c r="B2464" s="25"/>
      <c r="C2464" s="80">
        <v>1174518344</v>
      </c>
      <c r="D2464" s="83" t="s">
        <v>5742</v>
      </c>
      <c r="E2464" s="82">
        <v>2</v>
      </c>
      <c r="F2464" s="28"/>
      <c r="G2464" s="28"/>
      <c r="H2464" s="28"/>
      <c r="I2464" s="28" t="s">
        <v>1704</v>
      </c>
      <c r="J2464" s="27" t="s">
        <v>69</v>
      </c>
      <c r="K2464" s="29">
        <v>3033553525</v>
      </c>
      <c r="L2464" s="30"/>
      <c r="M2464" s="28"/>
      <c r="N2464" s="28"/>
      <c r="O2464" s="29"/>
      <c r="P2464" s="31"/>
      <c r="Q2464" s="28"/>
      <c r="R2464" s="28"/>
      <c r="S2464" s="28"/>
      <c r="T2464" s="28"/>
      <c r="U2464" s="29"/>
      <c r="V2464" s="32"/>
      <c r="W2464" s="33"/>
    </row>
    <row r="2465" spans="2:23" x14ac:dyDescent="0.25">
      <c r="B2465" s="25"/>
      <c r="C2465" s="80">
        <v>1033105531</v>
      </c>
      <c r="D2465" s="83" t="s">
        <v>5743</v>
      </c>
      <c r="E2465" s="82">
        <v>-99</v>
      </c>
      <c r="F2465" s="28"/>
      <c r="G2465" s="28"/>
      <c r="H2465" s="28"/>
      <c r="I2465" s="28" t="s">
        <v>1704</v>
      </c>
      <c r="J2465" s="27" t="s">
        <v>69</v>
      </c>
      <c r="K2465" s="29">
        <v>3037228987</v>
      </c>
      <c r="L2465" s="30"/>
      <c r="M2465" s="28"/>
      <c r="N2465" s="28"/>
      <c r="O2465" s="29"/>
      <c r="P2465" s="31"/>
      <c r="Q2465" s="28"/>
      <c r="R2465" s="28"/>
      <c r="S2465" s="28"/>
      <c r="T2465" s="28"/>
      <c r="U2465" s="29"/>
      <c r="V2465" s="32"/>
      <c r="W2465" s="33"/>
    </row>
    <row r="2466" spans="2:23" x14ac:dyDescent="0.25">
      <c r="B2466" s="25"/>
      <c r="C2466" s="80">
        <v>1114918588</v>
      </c>
      <c r="D2466" s="83" t="s">
        <v>3113</v>
      </c>
      <c r="E2466" s="82">
        <v>2</v>
      </c>
      <c r="F2466" s="28"/>
      <c r="G2466" s="28"/>
      <c r="H2466" s="28"/>
      <c r="I2466" s="28" t="s">
        <v>1719</v>
      </c>
      <c r="J2466" s="27" t="s">
        <v>69</v>
      </c>
      <c r="K2466" s="29">
        <v>3036993197</v>
      </c>
      <c r="L2466" s="30"/>
      <c r="M2466" s="28"/>
      <c r="N2466" s="28"/>
      <c r="O2466" s="29"/>
      <c r="P2466" s="31"/>
      <c r="Q2466" s="28"/>
      <c r="R2466" s="28"/>
      <c r="S2466" s="28"/>
      <c r="T2466" s="28"/>
      <c r="U2466" s="29"/>
      <c r="V2466" s="32"/>
      <c r="W2466" s="33"/>
    </row>
    <row r="2467" spans="2:23" x14ac:dyDescent="0.25">
      <c r="B2467" s="25"/>
      <c r="C2467" s="80">
        <v>1629155205</v>
      </c>
      <c r="D2467" s="83" t="s">
        <v>5744</v>
      </c>
      <c r="E2467" s="82">
        <v>-99</v>
      </c>
      <c r="F2467" s="28"/>
      <c r="G2467" s="28"/>
      <c r="H2467" s="28"/>
      <c r="I2467" s="28" t="s">
        <v>1704</v>
      </c>
      <c r="J2467" s="27" t="s">
        <v>5745</v>
      </c>
      <c r="K2467" s="29">
        <v>7196361299</v>
      </c>
      <c r="L2467" s="30"/>
      <c r="M2467" s="28"/>
      <c r="N2467" s="28"/>
      <c r="O2467" s="29"/>
      <c r="P2467" s="31"/>
      <c r="Q2467" s="28"/>
      <c r="R2467" s="28"/>
      <c r="S2467" s="28"/>
      <c r="T2467" s="28"/>
      <c r="U2467" s="29"/>
      <c r="V2467" s="32"/>
      <c r="W2467" s="33"/>
    </row>
    <row r="2468" spans="2:23" x14ac:dyDescent="0.25">
      <c r="B2468" s="25"/>
      <c r="C2468" s="80">
        <v>1437162013</v>
      </c>
      <c r="D2468" s="83" t="s">
        <v>5746</v>
      </c>
      <c r="E2468" s="82">
        <v>3</v>
      </c>
      <c r="F2468" s="28"/>
      <c r="G2468" s="28"/>
      <c r="H2468" s="28"/>
      <c r="I2468" s="28" t="s">
        <v>1704</v>
      </c>
      <c r="J2468" s="27" t="s">
        <v>5747</v>
      </c>
      <c r="K2468" s="29">
        <v>8012694222</v>
      </c>
      <c r="L2468" s="30"/>
      <c r="M2468" s="28"/>
      <c r="N2468" s="28"/>
      <c r="O2468" s="29"/>
      <c r="P2468" s="31"/>
      <c r="Q2468" s="28"/>
      <c r="R2468" s="28"/>
      <c r="S2468" s="28"/>
      <c r="T2468" s="28"/>
      <c r="U2468" s="29"/>
      <c r="V2468" s="32"/>
      <c r="W2468" s="33"/>
    </row>
    <row r="2469" spans="2:23" x14ac:dyDescent="0.25">
      <c r="B2469" s="25"/>
      <c r="C2469" s="80">
        <v>1003845249</v>
      </c>
      <c r="D2469" s="83" t="s">
        <v>5748</v>
      </c>
      <c r="E2469" s="82">
        <v>-99</v>
      </c>
      <c r="F2469" s="28"/>
      <c r="G2469" s="28"/>
      <c r="H2469" s="28"/>
      <c r="I2469" s="28" t="s">
        <v>1704</v>
      </c>
      <c r="J2469" s="27" t="s">
        <v>5749</v>
      </c>
      <c r="K2469" s="29">
        <v>3033991564</v>
      </c>
      <c r="L2469" s="30"/>
      <c r="M2469" s="28"/>
      <c r="N2469" s="28"/>
      <c r="O2469" s="29"/>
      <c r="P2469" s="31"/>
      <c r="Q2469" s="28"/>
      <c r="R2469" s="28"/>
      <c r="S2469" s="28"/>
      <c r="T2469" s="28"/>
      <c r="U2469" s="29"/>
      <c r="V2469" s="32"/>
      <c r="W2469" s="33"/>
    </row>
    <row r="2470" spans="2:23" x14ac:dyDescent="0.25">
      <c r="B2470" s="25"/>
      <c r="C2470" s="80">
        <v>1205929841</v>
      </c>
      <c r="D2470" s="83" t="s">
        <v>5750</v>
      </c>
      <c r="E2470" s="82">
        <v>1</v>
      </c>
      <c r="F2470" s="28"/>
      <c r="G2470" s="28"/>
      <c r="H2470" s="28"/>
      <c r="I2470" s="28" t="s">
        <v>1704</v>
      </c>
      <c r="J2470" s="27" t="s">
        <v>69</v>
      </c>
      <c r="K2470" s="29">
        <v>3032692085</v>
      </c>
      <c r="L2470" s="30"/>
      <c r="M2470" s="28"/>
      <c r="N2470" s="28"/>
      <c r="O2470" s="29"/>
      <c r="P2470" s="31"/>
      <c r="Q2470" s="28"/>
      <c r="R2470" s="28"/>
      <c r="S2470" s="28"/>
      <c r="T2470" s="28"/>
      <c r="U2470" s="29"/>
      <c r="V2470" s="32"/>
      <c r="W2470" s="33"/>
    </row>
    <row r="2471" spans="2:23" x14ac:dyDescent="0.25">
      <c r="B2471" s="25"/>
      <c r="C2471" s="80">
        <v>1134154313</v>
      </c>
      <c r="D2471" s="83" t="s">
        <v>5751</v>
      </c>
      <c r="E2471" s="82">
        <v>2</v>
      </c>
      <c r="F2471" s="28"/>
      <c r="G2471" s="28"/>
      <c r="H2471" s="28"/>
      <c r="I2471" s="28" t="s">
        <v>1704</v>
      </c>
      <c r="J2471" s="27" t="s">
        <v>5752</v>
      </c>
      <c r="K2471" s="29">
        <v>3032051090</v>
      </c>
      <c r="L2471" s="30"/>
      <c r="M2471" s="28"/>
      <c r="N2471" s="28"/>
      <c r="O2471" s="29"/>
      <c r="P2471" s="31"/>
      <c r="Q2471" s="28"/>
      <c r="R2471" s="28"/>
      <c r="S2471" s="28"/>
      <c r="T2471" s="28"/>
      <c r="U2471" s="29"/>
      <c r="V2471" s="32"/>
      <c r="W2471" s="33"/>
    </row>
    <row r="2472" spans="2:23" x14ac:dyDescent="0.25">
      <c r="B2472" s="25"/>
      <c r="C2472" s="80">
        <v>1336901222</v>
      </c>
      <c r="D2472" s="83" t="s">
        <v>5753</v>
      </c>
      <c r="E2472" s="82">
        <v>-99</v>
      </c>
      <c r="F2472" s="28"/>
      <c r="G2472" s="28"/>
      <c r="H2472" s="28"/>
      <c r="I2472" s="28" t="s">
        <v>1769</v>
      </c>
      <c r="J2472" s="27" t="s">
        <v>69</v>
      </c>
      <c r="K2472" s="29">
        <v>7204722496</v>
      </c>
      <c r="L2472" s="30"/>
      <c r="M2472" s="28"/>
      <c r="N2472" s="28"/>
      <c r="O2472" s="29"/>
      <c r="P2472" s="31"/>
      <c r="Q2472" s="28"/>
      <c r="R2472" s="28"/>
      <c r="S2472" s="28"/>
      <c r="T2472" s="28"/>
      <c r="U2472" s="29"/>
      <c r="V2472" s="32"/>
      <c r="W2472" s="33"/>
    </row>
    <row r="2473" spans="2:23" x14ac:dyDescent="0.25">
      <c r="B2473" s="25"/>
      <c r="C2473" s="80">
        <v>1053065847</v>
      </c>
      <c r="D2473" s="83" t="s">
        <v>5754</v>
      </c>
      <c r="E2473" s="82">
        <v>1</v>
      </c>
      <c r="F2473" s="28"/>
      <c r="G2473" s="28"/>
      <c r="H2473" s="28"/>
      <c r="I2473" s="28" t="s">
        <v>69</v>
      </c>
      <c r="J2473" s="27" t="s">
        <v>69</v>
      </c>
      <c r="K2473" s="29">
        <v>8012663113</v>
      </c>
      <c r="L2473" s="30"/>
      <c r="M2473" s="28"/>
      <c r="N2473" s="28"/>
      <c r="O2473" s="29"/>
      <c r="P2473" s="31"/>
      <c r="Q2473" s="28"/>
      <c r="R2473" s="28"/>
      <c r="S2473" s="28"/>
      <c r="T2473" s="28"/>
      <c r="U2473" s="29"/>
      <c r="V2473" s="32"/>
      <c r="W2473" s="33"/>
    </row>
    <row r="2474" spans="2:23" x14ac:dyDescent="0.25">
      <c r="B2474" s="25"/>
      <c r="C2474" s="80" t="s">
        <v>69</v>
      </c>
      <c r="D2474" s="83" t="s">
        <v>5755</v>
      </c>
      <c r="E2474" s="82">
        <v>-99</v>
      </c>
      <c r="F2474" s="28"/>
      <c r="G2474" s="28"/>
      <c r="H2474" s="28"/>
      <c r="I2474" s="28" t="s">
        <v>69</v>
      </c>
      <c r="J2474" s="27" t="s">
        <v>69</v>
      </c>
      <c r="K2474" s="29" t="s">
        <v>69</v>
      </c>
      <c r="L2474" s="30"/>
      <c r="M2474" s="28"/>
      <c r="N2474" s="28"/>
      <c r="O2474" s="29"/>
      <c r="P2474" s="31"/>
      <c r="Q2474" s="28"/>
      <c r="R2474" s="28"/>
      <c r="S2474" s="28"/>
      <c r="T2474" s="28"/>
      <c r="U2474" s="29"/>
      <c r="V2474" s="32"/>
      <c r="W2474" s="33"/>
    </row>
    <row r="2475" spans="2:23" x14ac:dyDescent="0.25">
      <c r="B2475" s="25"/>
      <c r="C2475" s="80">
        <v>1043912298</v>
      </c>
      <c r="D2475" s="83" t="s">
        <v>5756</v>
      </c>
      <c r="E2475" s="82">
        <v>1</v>
      </c>
      <c r="F2475" s="28"/>
      <c r="G2475" s="28"/>
      <c r="H2475" s="28"/>
      <c r="I2475" s="28" t="s">
        <v>1716</v>
      </c>
      <c r="J2475" s="27" t="s">
        <v>69</v>
      </c>
      <c r="K2475" s="29">
        <v>8019648726</v>
      </c>
      <c r="L2475" s="30"/>
      <c r="M2475" s="28"/>
      <c r="N2475" s="28"/>
      <c r="O2475" s="29"/>
      <c r="P2475" s="31"/>
      <c r="Q2475" s="28"/>
      <c r="R2475" s="28"/>
      <c r="S2475" s="28"/>
      <c r="T2475" s="28"/>
      <c r="U2475" s="29"/>
      <c r="V2475" s="32"/>
      <c r="W2475" s="33"/>
    </row>
    <row r="2476" spans="2:23" x14ac:dyDescent="0.25">
      <c r="B2476" s="25"/>
      <c r="C2476" s="80">
        <v>1003586876</v>
      </c>
      <c r="D2476" s="83" t="s">
        <v>5757</v>
      </c>
      <c r="E2476" s="82">
        <v>5</v>
      </c>
      <c r="F2476" s="28"/>
      <c r="G2476" s="28"/>
      <c r="H2476" s="28"/>
      <c r="I2476" s="28" t="s">
        <v>1716</v>
      </c>
      <c r="J2476" s="27" t="s">
        <v>69</v>
      </c>
      <c r="K2476" s="29">
        <v>8015073380</v>
      </c>
      <c r="L2476" s="30"/>
      <c r="M2476" s="28"/>
      <c r="N2476" s="28"/>
      <c r="O2476" s="29"/>
      <c r="P2476" s="31"/>
      <c r="Q2476" s="28"/>
      <c r="R2476" s="28"/>
      <c r="S2476" s="28"/>
      <c r="T2476" s="28"/>
      <c r="U2476" s="29"/>
      <c r="V2476" s="32"/>
      <c r="W2476" s="33"/>
    </row>
    <row r="2477" spans="2:23" x14ac:dyDescent="0.25">
      <c r="B2477" s="25"/>
      <c r="C2477" s="80">
        <v>1720757065</v>
      </c>
      <c r="D2477" s="83" t="s">
        <v>5758</v>
      </c>
      <c r="E2477" s="82">
        <v>3</v>
      </c>
      <c r="F2477" s="28"/>
      <c r="G2477" s="28"/>
      <c r="H2477" s="28"/>
      <c r="I2477" s="28" t="s">
        <v>1769</v>
      </c>
      <c r="J2477" s="27" t="s">
        <v>5759</v>
      </c>
      <c r="K2477" s="29">
        <v>8015812000</v>
      </c>
      <c r="L2477" s="30"/>
      <c r="M2477" s="28"/>
      <c r="N2477" s="28"/>
      <c r="O2477" s="29"/>
      <c r="P2477" s="31"/>
      <c r="Q2477" s="28"/>
      <c r="R2477" s="28"/>
      <c r="S2477" s="28"/>
      <c r="T2477" s="28"/>
      <c r="U2477" s="29"/>
      <c r="V2477" s="32"/>
      <c r="W2477" s="33"/>
    </row>
    <row r="2478" spans="2:23" x14ac:dyDescent="0.25">
      <c r="B2478" s="25"/>
      <c r="C2478" s="80">
        <v>1942965934</v>
      </c>
      <c r="D2478" s="83" t="s">
        <v>5760</v>
      </c>
      <c r="E2478" s="82">
        <v>2</v>
      </c>
      <c r="F2478" s="28"/>
      <c r="G2478" s="28"/>
      <c r="H2478" s="28"/>
      <c r="I2478" s="28" t="s">
        <v>1716</v>
      </c>
      <c r="J2478" s="27" t="s">
        <v>69</v>
      </c>
      <c r="K2478" s="29">
        <v>8473540761</v>
      </c>
      <c r="L2478" s="30"/>
      <c r="M2478" s="28"/>
      <c r="N2478" s="28"/>
      <c r="O2478" s="29"/>
      <c r="P2478" s="31"/>
      <c r="Q2478" s="28"/>
      <c r="R2478" s="28"/>
      <c r="S2478" s="28"/>
      <c r="T2478" s="28"/>
      <c r="U2478" s="29"/>
      <c r="V2478" s="32"/>
      <c r="W2478" s="33"/>
    </row>
    <row r="2479" spans="2:23" x14ac:dyDescent="0.25">
      <c r="B2479" s="25"/>
      <c r="C2479" s="80">
        <v>1265690374</v>
      </c>
      <c r="D2479" s="83" t="s">
        <v>5761</v>
      </c>
      <c r="E2479" s="82">
        <v>1</v>
      </c>
      <c r="F2479" s="28"/>
      <c r="G2479" s="28"/>
      <c r="H2479" s="28"/>
      <c r="I2479" s="28" t="s">
        <v>1704</v>
      </c>
      <c r="J2479" s="27" t="s">
        <v>69</v>
      </c>
      <c r="K2479" s="29">
        <v>3032524442</v>
      </c>
      <c r="L2479" s="30"/>
      <c r="M2479" s="28"/>
      <c r="N2479" s="28"/>
      <c r="O2479" s="29"/>
      <c r="P2479" s="31"/>
      <c r="Q2479" s="28"/>
      <c r="R2479" s="28"/>
      <c r="S2479" s="28"/>
      <c r="T2479" s="28"/>
      <c r="U2479" s="29"/>
      <c r="V2479" s="32"/>
      <c r="W2479" s="33"/>
    </row>
    <row r="2480" spans="2:23" x14ac:dyDescent="0.25">
      <c r="B2480" s="25"/>
      <c r="C2480" s="80">
        <v>1285689075</v>
      </c>
      <c r="D2480" s="83" t="s">
        <v>5762</v>
      </c>
      <c r="E2480" s="82">
        <v>4</v>
      </c>
      <c r="F2480" s="28"/>
      <c r="G2480" s="28"/>
      <c r="H2480" s="28"/>
      <c r="I2480" s="28" t="s">
        <v>1704</v>
      </c>
      <c r="J2480" s="27" t="s">
        <v>5763</v>
      </c>
      <c r="K2480" s="29">
        <v>7196361201</v>
      </c>
      <c r="L2480" s="30"/>
      <c r="M2480" s="28"/>
      <c r="N2480" s="28"/>
      <c r="O2480" s="29"/>
      <c r="P2480" s="31"/>
      <c r="Q2480" s="28"/>
      <c r="R2480" s="28"/>
      <c r="S2480" s="28"/>
      <c r="T2480" s="28"/>
      <c r="U2480" s="29"/>
      <c r="V2480" s="32"/>
      <c r="W2480" s="33"/>
    </row>
    <row r="2481" spans="2:23" x14ac:dyDescent="0.25">
      <c r="B2481" s="25"/>
      <c r="C2481" s="80">
        <v>1780600312</v>
      </c>
      <c r="D2481" s="83" t="s">
        <v>5764</v>
      </c>
      <c r="E2481" s="82">
        <v>2</v>
      </c>
      <c r="F2481" s="28"/>
      <c r="G2481" s="28"/>
      <c r="H2481" s="28"/>
      <c r="I2481" s="28" t="s">
        <v>1704</v>
      </c>
      <c r="J2481" s="27" t="s">
        <v>5765</v>
      </c>
      <c r="K2481" s="29">
        <v>8013742362</v>
      </c>
      <c r="L2481" s="30"/>
      <c r="M2481" s="28"/>
      <c r="N2481" s="28"/>
      <c r="O2481" s="29"/>
      <c r="P2481" s="31"/>
      <c r="Q2481" s="28"/>
      <c r="R2481" s="28"/>
      <c r="S2481" s="28"/>
      <c r="T2481" s="28"/>
      <c r="U2481" s="29"/>
      <c r="V2481" s="32"/>
      <c r="W2481" s="33"/>
    </row>
    <row r="2482" spans="2:23" x14ac:dyDescent="0.25">
      <c r="B2482" s="25"/>
      <c r="C2482" s="80">
        <v>1104891910</v>
      </c>
      <c r="D2482" s="83" t="s">
        <v>5766</v>
      </c>
      <c r="E2482" s="82">
        <v>2</v>
      </c>
      <c r="F2482" s="28"/>
      <c r="G2482" s="28"/>
      <c r="H2482" s="28"/>
      <c r="I2482" s="28" t="s">
        <v>1704</v>
      </c>
      <c r="J2482" s="27" t="s">
        <v>69</v>
      </c>
      <c r="K2482" s="29">
        <v>9702426600</v>
      </c>
      <c r="L2482" s="30"/>
      <c r="M2482" s="28"/>
      <c r="N2482" s="28"/>
      <c r="O2482" s="29"/>
      <c r="P2482" s="31"/>
      <c r="Q2482" s="28"/>
      <c r="R2482" s="28"/>
      <c r="S2482" s="28"/>
      <c r="T2482" s="28"/>
      <c r="U2482" s="29"/>
      <c r="V2482" s="32"/>
      <c r="W2482" s="33"/>
    </row>
    <row r="2483" spans="2:23" x14ac:dyDescent="0.25">
      <c r="B2483" s="25"/>
      <c r="C2483" s="80">
        <v>1205822707</v>
      </c>
      <c r="D2483" s="83" t="s">
        <v>5767</v>
      </c>
      <c r="E2483" s="82">
        <v>2</v>
      </c>
      <c r="F2483" s="28"/>
      <c r="G2483" s="28"/>
      <c r="H2483" s="28"/>
      <c r="I2483" s="28" t="s">
        <v>1704</v>
      </c>
      <c r="J2483" s="27" t="s">
        <v>5768</v>
      </c>
      <c r="K2483" s="29">
        <v>3037228987</v>
      </c>
      <c r="L2483" s="30"/>
      <c r="M2483" s="28"/>
      <c r="N2483" s="28"/>
      <c r="O2483" s="29"/>
      <c r="P2483" s="31"/>
      <c r="Q2483" s="28"/>
      <c r="R2483" s="28"/>
      <c r="S2483" s="28"/>
      <c r="T2483" s="28"/>
      <c r="U2483" s="29"/>
      <c r="V2483" s="32"/>
      <c r="W2483" s="33"/>
    </row>
    <row r="2484" spans="2:23" x14ac:dyDescent="0.25">
      <c r="B2484" s="25"/>
      <c r="C2484" s="80">
        <v>1508383738</v>
      </c>
      <c r="D2484" s="83" t="s">
        <v>5769</v>
      </c>
      <c r="E2484" s="82">
        <v>3</v>
      </c>
      <c r="F2484" s="28"/>
      <c r="G2484" s="28"/>
      <c r="H2484" s="28"/>
      <c r="I2484" s="28" t="s">
        <v>1769</v>
      </c>
      <c r="J2484" s="27" t="s">
        <v>69</v>
      </c>
      <c r="K2484" s="29">
        <v>8015077000</v>
      </c>
      <c r="L2484" s="30"/>
      <c r="M2484" s="28"/>
      <c r="N2484" s="28"/>
      <c r="O2484" s="29"/>
      <c r="P2484" s="31"/>
      <c r="Q2484" s="28"/>
      <c r="R2484" s="28"/>
      <c r="S2484" s="28"/>
      <c r="T2484" s="28"/>
      <c r="U2484" s="29"/>
      <c r="V2484" s="32"/>
      <c r="W2484" s="33"/>
    </row>
    <row r="2485" spans="2:23" x14ac:dyDescent="0.25">
      <c r="B2485" s="25"/>
      <c r="C2485" s="80">
        <v>1114471562</v>
      </c>
      <c r="D2485" s="83" t="s">
        <v>5770</v>
      </c>
      <c r="E2485" s="82">
        <v>3</v>
      </c>
      <c r="F2485" s="28"/>
      <c r="G2485" s="28"/>
      <c r="H2485" s="28"/>
      <c r="I2485" s="28" t="s">
        <v>1769</v>
      </c>
      <c r="J2485" s="27" t="s">
        <v>5771</v>
      </c>
      <c r="K2485" s="29">
        <v>3036045000</v>
      </c>
      <c r="L2485" s="30"/>
      <c r="M2485" s="28"/>
      <c r="N2485" s="28"/>
      <c r="O2485" s="29"/>
      <c r="P2485" s="31"/>
      <c r="Q2485" s="28"/>
      <c r="R2485" s="28"/>
      <c r="S2485" s="28"/>
      <c r="T2485" s="28"/>
      <c r="U2485" s="29"/>
      <c r="V2485" s="32"/>
      <c r="W2485" s="33"/>
    </row>
    <row r="2486" spans="2:23" x14ac:dyDescent="0.25">
      <c r="B2486" s="25"/>
      <c r="C2486" s="80">
        <v>1215986484</v>
      </c>
      <c r="D2486" s="83" t="s">
        <v>5772</v>
      </c>
      <c r="E2486" s="82">
        <v>2</v>
      </c>
      <c r="F2486" s="28"/>
      <c r="G2486" s="28"/>
      <c r="H2486" s="28"/>
      <c r="I2486" s="28" t="s">
        <v>1704</v>
      </c>
      <c r="J2486" s="27" t="s">
        <v>69</v>
      </c>
      <c r="K2486" s="29">
        <v>8017720775</v>
      </c>
      <c r="L2486" s="30"/>
      <c r="M2486" s="28"/>
      <c r="N2486" s="28"/>
      <c r="O2486" s="29"/>
      <c r="P2486" s="31"/>
      <c r="Q2486" s="28"/>
      <c r="R2486" s="28"/>
      <c r="S2486" s="28"/>
      <c r="T2486" s="28"/>
      <c r="U2486" s="29"/>
      <c r="V2486" s="32"/>
      <c r="W2486" s="33"/>
    </row>
    <row r="2487" spans="2:23" x14ac:dyDescent="0.25">
      <c r="B2487" s="25"/>
      <c r="C2487" s="80">
        <v>1649266701</v>
      </c>
      <c r="D2487" s="83" t="s">
        <v>5773</v>
      </c>
      <c r="E2487" s="82">
        <v>3</v>
      </c>
      <c r="F2487" s="28"/>
      <c r="G2487" s="28"/>
      <c r="H2487" s="28"/>
      <c r="I2487" s="28" t="s">
        <v>1704</v>
      </c>
      <c r="J2487" s="27" t="s">
        <v>5774</v>
      </c>
      <c r="K2487" s="29">
        <v>3037228987</v>
      </c>
      <c r="L2487" s="30"/>
      <c r="M2487" s="28"/>
      <c r="N2487" s="28"/>
      <c r="O2487" s="29"/>
      <c r="P2487" s="31"/>
      <c r="Q2487" s="28"/>
      <c r="R2487" s="28"/>
      <c r="S2487" s="28"/>
      <c r="T2487" s="28"/>
      <c r="U2487" s="29"/>
      <c r="V2487" s="32"/>
      <c r="W2487" s="33"/>
    </row>
    <row r="2488" spans="2:23" x14ac:dyDescent="0.25">
      <c r="B2488" s="25"/>
      <c r="C2488" s="80">
        <v>1962654681</v>
      </c>
      <c r="D2488" s="83" t="s">
        <v>5775</v>
      </c>
      <c r="E2488" s="82">
        <v>3</v>
      </c>
      <c r="F2488" s="28"/>
      <c r="G2488" s="28"/>
      <c r="H2488" s="28"/>
      <c r="I2488" s="28" t="s">
        <v>1704</v>
      </c>
      <c r="J2488" s="27" t="s">
        <v>69</v>
      </c>
      <c r="K2488" s="29">
        <v>8018124673</v>
      </c>
      <c r="L2488" s="30"/>
      <c r="M2488" s="28"/>
      <c r="N2488" s="28"/>
      <c r="O2488" s="29"/>
      <c r="P2488" s="31"/>
      <c r="Q2488" s="28"/>
      <c r="R2488" s="28"/>
      <c r="S2488" s="28"/>
      <c r="T2488" s="28"/>
      <c r="U2488" s="29"/>
      <c r="V2488" s="32"/>
      <c r="W2488" s="33"/>
    </row>
    <row r="2489" spans="2:23" x14ac:dyDescent="0.25">
      <c r="B2489" s="25"/>
      <c r="C2489" s="80">
        <v>1942496757</v>
      </c>
      <c r="D2489" s="83" t="s">
        <v>5776</v>
      </c>
      <c r="E2489" s="82">
        <v>3</v>
      </c>
      <c r="F2489" s="28"/>
      <c r="G2489" s="28"/>
      <c r="H2489" s="28"/>
      <c r="I2489" s="28" t="s">
        <v>1704</v>
      </c>
      <c r="J2489" s="27" t="s">
        <v>5777</v>
      </c>
      <c r="K2489" s="29">
        <v>8015817802</v>
      </c>
      <c r="L2489" s="30"/>
      <c r="M2489" s="28"/>
      <c r="N2489" s="28"/>
      <c r="O2489" s="29"/>
      <c r="P2489" s="31"/>
      <c r="Q2489" s="28"/>
      <c r="R2489" s="28"/>
      <c r="S2489" s="28"/>
      <c r="T2489" s="28"/>
      <c r="U2489" s="29"/>
      <c r="V2489" s="32"/>
      <c r="W2489" s="33"/>
    </row>
    <row r="2490" spans="2:23" x14ac:dyDescent="0.25">
      <c r="B2490" s="25"/>
      <c r="C2490" s="80">
        <v>1104813559</v>
      </c>
      <c r="D2490" s="83" t="s">
        <v>5778</v>
      </c>
      <c r="E2490" s="82">
        <v>2</v>
      </c>
      <c r="F2490" s="28"/>
      <c r="G2490" s="28"/>
      <c r="H2490" s="28"/>
      <c r="I2490" s="28" t="s">
        <v>1704</v>
      </c>
      <c r="J2490" s="27" t="s">
        <v>5779</v>
      </c>
      <c r="K2490" s="29">
        <v>3033553525</v>
      </c>
      <c r="L2490" s="30"/>
      <c r="M2490" s="28"/>
      <c r="N2490" s="28"/>
      <c r="O2490" s="29"/>
      <c r="P2490" s="31"/>
      <c r="Q2490" s="28"/>
      <c r="R2490" s="28"/>
      <c r="S2490" s="28"/>
      <c r="T2490" s="28"/>
      <c r="U2490" s="29"/>
      <c r="V2490" s="32"/>
      <c r="W2490" s="33"/>
    </row>
    <row r="2491" spans="2:23" x14ac:dyDescent="0.25">
      <c r="B2491" s="25"/>
      <c r="C2491" s="80">
        <v>1760583785</v>
      </c>
      <c r="D2491" s="83" t="s">
        <v>5780</v>
      </c>
      <c r="E2491" s="82">
        <v>3</v>
      </c>
      <c r="F2491" s="28"/>
      <c r="G2491" s="28"/>
      <c r="H2491" s="28"/>
      <c r="I2491" s="28" t="s">
        <v>1769</v>
      </c>
      <c r="J2491" s="27" t="s">
        <v>5781</v>
      </c>
      <c r="K2491" s="29">
        <v>9702079773</v>
      </c>
      <c r="L2491" s="30"/>
      <c r="M2491" s="28"/>
      <c r="N2491" s="28"/>
      <c r="O2491" s="29"/>
      <c r="P2491" s="31"/>
      <c r="Q2491" s="28"/>
      <c r="R2491" s="28"/>
      <c r="S2491" s="28"/>
      <c r="T2491" s="28"/>
      <c r="U2491" s="29"/>
      <c r="V2491" s="32"/>
      <c r="W2491" s="33"/>
    </row>
    <row r="2492" spans="2:23" x14ac:dyDescent="0.25">
      <c r="B2492" s="25"/>
      <c r="C2492" s="80">
        <v>1316965536</v>
      </c>
      <c r="D2492" s="83" t="s">
        <v>5782</v>
      </c>
      <c r="E2492" s="82">
        <v>4</v>
      </c>
      <c r="F2492" s="28"/>
      <c r="G2492" s="28"/>
      <c r="H2492" s="28"/>
      <c r="I2492" s="28" t="s">
        <v>1719</v>
      </c>
      <c r="J2492" s="27" t="s">
        <v>5783</v>
      </c>
      <c r="K2492" s="29">
        <v>3032381488</v>
      </c>
      <c r="L2492" s="30"/>
      <c r="M2492" s="28"/>
      <c r="N2492" s="28"/>
      <c r="O2492" s="29"/>
      <c r="P2492" s="31"/>
      <c r="Q2492" s="28"/>
      <c r="R2492" s="28"/>
      <c r="S2492" s="28"/>
      <c r="T2492" s="28"/>
      <c r="U2492" s="29"/>
      <c r="V2492" s="32"/>
      <c r="W2492" s="33"/>
    </row>
    <row r="2493" spans="2:23" x14ac:dyDescent="0.25">
      <c r="B2493" s="25"/>
      <c r="C2493" s="80">
        <v>1619057114</v>
      </c>
      <c r="D2493" s="83" t="s">
        <v>5784</v>
      </c>
      <c r="E2493" s="82">
        <v>5</v>
      </c>
      <c r="F2493" s="28"/>
      <c r="G2493" s="28"/>
      <c r="H2493" s="28"/>
      <c r="I2493" s="28" t="s">
        <v>1737</v>
      </c>
      <c r="J2493" s="27" t="s">
        <v>5785</v>
      </c>
      <c r="K2493" s="29">
        <v>4343856000</v>
      </c>
      <c r="L2493" s="30"/>
      <c r="M2493" s="28"/>
      <c r="N2493" s="28"/>
      <c r="O2493" s="29"/>
      <c r="P2493" s="31"/>
      <c r="Q2493" s="28"/>
      <c r="R2493" s="28"/>
      <c r="S2493" s="28"/>
      <c r="T2493" s="28"/>
      <c r="U2493" s="29"/>
      <c r="V2493" s="32"/>
      <c r="W2493" s="33"/>
    </row>
    <row r="2494" spans="2:23" x14ac:dyDescent="0.25">
      <c r="B2494" s="25"/>
      <c r="C2494" s="80">
        <v>1063522423</v>
      </c>
      <c r="D2494" s="83" t="s">
        <v>5786</v>
      </c>
      <c r="E2494" s="82">
        <v>3</v>
      </c>
      <c r="F2494" s="28"/>
      <c r="G2494" s="28"/>
      <c r="H2494" s="28"/>
      <c r="I2494" s="28" t="s">
        <v>2585</v>
      </c>
      <c r="J2494" s="27" t="s">
        <v>69</v>
      </c>
      <c r="K2494" s="29">
        <v>3039571310</v>
      </c>
      <c r="L2494" s="30"/>
      <c r="M2494" s="28"/>
      <c r="N2494" s="28"/>
      <c r="O2494" s="29"/>
      <c r="P2494" s="31"/>
      <c r="Q2494" s="28"/>
      <c r="R2494" s="28"/>
      <c r="S2494" s="28"/>
      <c r="T2494" s="28"/>
      <c r="U2494" s="29"/>
      <c r="V2494" s="32"/>
      <c r="W2494" s="33"/>
    </row>
    <row r="2495" spans="2:23" x14ac:dyDescent="0.25">
      <c r="B2495" s="25"/>
      <c r="C2495" s="80">
        <v>1255487831</v>
      </c>
      <c r="D2495" s="83" t="s">
        <v>5787</v>
      </c>
      <c r="E2495" s="82">
        <v>3</v>
      </c>
      <c r="F2495" s="28"/>
      <c r="G2495" s="28"/>
      <c r="H2495" s="28"/>
      <c r="I2495" s="28" t="s">
        <v>1704</v>
      </c>
      <c r="J2495" s="27" t="s">
        <v>69</v>
      </c>
      <c r="K2495" s="29">
        <v>7196357321</v>
      </c>
      <c r="L2495" s="30"/>
      <c r="M2495" s="28"/>
      <c r="N2495" s="28"/>
      <c r="O2495" s="29"/>
      <c r="P2495" s="31"/>
      <c r="Q2495" s="28"/>
      <c r="R2495" s="28"/>
      <c r="S2495" s="28"/>
      <c r="T2495" s="28"/>
      <c r="U2495" s="29"/>
      <c r="V2495" s="32"/>
      <c r="W2495" s="33"/>
    </row>
    <row r="2496" spans="2:23" x14ac:dyDescent="0.25">
      <c r="B2496" s="25"/>
      <c r="C2496" s="80">
        <v>1457669772</v>
      </c>
      <c r="D2496" s="83" t="s">
        <v>5788</v>
      </c>
      <c r="E2496" s="82">
        <v>2</v>
      </c>
      <c r="F2496" s="28"/>
      <c r="G2496" s="28"/>
      <c r="H2496" s="28"/>
      <c r="I2496" s="28" t="s">
        <v>1769</v>
      </c>
      <c r="J2496" s="27" t="s">
        <v>5789</v>
      </c>
      <c r="K2496" s="29">
        <v>5035824900</v>
      </c>
      <c r="L2496" s="30"/>
      <c r="M2496" s="28"/>
      <c r="N2496" s="28"/>
      <c r="O2496" s="29"/>
      <c r="P2496" s="31"/>
      <c r="Q2496" s="28"/>
      <c r="R2496" s="28"/>
      <c r="S2496" s="28"/>
      <c r="T2496" s="28"/>
      <c r="U2496" s="29"/>
      <c r="V2496" s="32"/>
      <c r="W2496" s="33"/>
    </row>
    <row r="2497" spans="2:23" x14ac:dyDescent="0.25">
      <c r="B2497" s="25"/>
      <c r="C2497" s="80">
        <v>1669423430</v>
      </c>
      <c r="D2497" s="83" t="s">
        <v>5790</v>
      </c>
      <c r="E2497" s="82">
        <v>3</v>
      </c>
      <c r="F2497" s="28"/>
      <c r="G2497" s="28"/>
      <c r="H2497" s="28"/>
      <c r="I2497" s="28" t="s">
        <v>1704</v>
      </c>
      <c r="J2497" s="27" t="s">
        <v>5791</v>
      </c>
      <c r="K2497" s="29">
        <v>7207543372</v>
      </c>
      <c r="L2497" s="30"/>
      <c r="M2497" s="28"/>
      <c r="N2497" s="28"/>
      <c r="O2497" s="29"/>
      <c r="P2497" s="31"/>
      <c r="Q2497" s="28"/>
      <c r="R2497" s="28"/>
      <c r="S2497" s="28"/>
      <c r="T2497" s="28"/>
      <c r="U2497" s="29"/>
      <c r="V2497" s="32"/>
      <c r="W2497" s="33"/>
    </row>
    <row r="2498" spans="2:23" x14ac:dyDescent="0.25">
      <c r="B2498" s="25"/>
      <c r="C2498" s="80">
        <v>1477621902</v>
      </c>
      <c r="D2498" s="83" t="s">
        <v>5792</v>
      </c>
      <c r="E2498" s="82">
        <v>5</v>
      </c>
      <c r="F2498" s="28"/>
      <c r="G2498" s="28"/>
      <c r="H2498" s="28"/>
      <c r="I2498" s="28" t="s">
        <v>1704</v>
      </c>
      <c r="J2498" s="27" t="s">
        <v>5793</v>
      </c>
      <c r="K2498" s="29">
        <v>3039254720</v>
      </c>
      <c r="L2498" s="30"/>
      <c r="M2498" s="28"/>
      <c r="N2498" s="28"/>
      <c r="O2498" s="29"/>
      <c r="P2498" s="31"/>
      <c r="Q2498" s="28"/>
      <c r="R2498" s="28"/>
      <c r="S2498" s="28"/>
      <c r="T2498" s="28"/>
      <c r="U2498" s="29"/>
      <c r="V2498" s="32"/>
      <c r="W2498" s="33"/>
    </row>
    <row r="2499" spans="2:23" x14ac:dyDescent="0.25">
      <c r="B2499" s="25"/>
      <c r="C2499" s="80">
        <v>1124157250</v>
      </c>
      <c r="D2499" s="83" t="s">
        <v>5794</v>
      </c>
      <c r="E2499" s="82">
        <v>5</v>
      </c>
      <c r="F2499" s="28"/>
      <c r="G2499" s="28"/>
      <c r="H2499" s="28"/>
      <c r="I2499" s="28" t="s">
        <v>1769</v>
      </c>
      <c r="J2499" s="27" t="s">
        <v>5795</v>
      </c>
      <c r="K2499" s="29">
        <v>3036715553</v>
      </c>
      <c r="L2499" s="30"/>
      <c r="M2499" s="28"/>
      <c r="N2499" s="28"/>
      <c r="O2499" s="29"/>
      <c r="P2499" s="31"/>
      <c r="Q2499" s="28"/>
      <c r="R2499" s="28"/>
      <c r="S2499" s="28"/>
      <c r="T2499" s="28"/>
      <c r="U2499" s="29"/>
      <c r="V2499" s="32"/>
      <c r="W2499" s="33"/>
    </row>
    <row r="2500" spans="2:23" x14ac:dyDescent="0.25">
      <c r="B2500" s="25"/>
      <c r="C2500" s="80">
        <v>1992819130</v>
      </c>
      <c r="D2500" s="83" t="s">
        <v>5796</v>
      </c>
      <c r="E2500" s="82">
        <v>3</v>
      </c>
      <c r="F2500" s="28"/>
      <c r="G2500" s="28"/>
      <c r="H2500" s="28"/>
      <c r="I2500" s="28" t="s">
        <v>1737</v>
      </c>
      <c r="J2500" s="27" t="s">
        <v>5797</v>
      </c>
      <c r="K2500" s="29">
        <v>3037888888</v>
      </c>
      <c r="L2500" s="30"/>
      <c r="M2500" s="28"/>
      <c r="N2500" s="28"/>
      <c r="O2500" s="29"/>
      <c r="P2500" s="31"/>
      <c r="Q2500" s="28"/>
      <c r="R2500" s="28"/>
      <c r="S2500" s="28"/>
      <c r="T2500" s="28"/>
      <c r="U2500" s="29"/>
      <c r="V2500" s="32"/>
      <c r="W2500" s="33"/>
    </row>
    <row r="2501" spans="2:23" x14ac:dyDescent="0.25">
      <c r="B2501" s="25"/>
      <c r="C2501" s="80">
        <v>1689761371</v>
      </c>
      <c r="D2501" s="83" t="s">
        <v>5798</v>
      </c>
      <c r="E2501" s="82">
        <v>2</v>
      </c>
      <c r="F2501" s="28"/>
      <c r="G2501" s="28"/>
      <c r="H2501" s="28"/>
      <c r="I2501" s="28" t="s">
        <v>1704</v>
      </c>
      <c r="J2501" s="27" t="s">
        <v>5799</v>
      </c>
      <c r="K2501" s="29">
        <v>7196327101</v>
      </c>
      <c r="L2501" s="30"/>
      <c r="M2501" s="28"/>
      <c r="N2501" s="28"/>
      <c r="O2501" s="29"/>
      <c r="P2501" s="31"/>
      <c r="Q2501" s="28"/>
      <c r="R2501" s="28"/>
      <c r="S2501" s="28"/>
      <c r="T2501" s="28"/>
      <c r="U2501" s="29"/>
      <c r="V2501" s="32"/>
      <c r="W2501" s="33"/>
    </row>
    <row r="2502" spans="2:23" x14ac:dyDescent="0.25">
      <c r="B2502" s="25"/>
      <c r="C2502" s="80">
        <v>1255389060</v>
      </c>
      <c r="D2502" s="83" t="s">
        <v>5800</v>
      </c>
      <c r="E2502" s="82">
        <v>4</v>
      </c>
      <c r="F2502" s="28"/>
      <c r="G2502" s="28"/>
      <c r="H2502" s="28"/>
      <c r="I2502" s="28" t="s">
        <v>1704</v>
      </c>
      <c r="J2502" s="27" t="s">
        <v>5801</v>
      </c>
      <c r="K2502" s="29">
        <v>8015078304</v>
      </c>
      <c r="L2502" s="30"/>
      <c r="M2502" s="28"/>
      <c r="N2502" s="28"/>
      <c r="O2502" s="29"/>
      <c r="P2502" s="31"/>
      <c r="Q2502" s="28"/>
      <c r="R2502" s="28"/>
      <c r="S2502" s="28"/>
      <c r="T2502" s="28"/>
      <c r="U2502" s="29"/>
      <c r="V2502" s="32"/>
      <c r="W2502" s="33"/>
    </row>
    <row r="2503" spans="2:23" x14ac:dyDescent="0.25">
      <c r="B2503" s="25"/>
      <c r="C2503" s="80">
        <v>1871689554</v>
      </c>
      <c r="D2503" s="83" t="s">
        <v>5802</v>
      </c>
      <c r="E2503" s="82">
        <v>-99</v>
      </c>
      <c r="F2503" s="28"/>
      <c r="G2503" s="28"/>
      <c r="H2503" s="28"/>
      <c r="I2503" s="28" t="s">
        <v>1704</v>
      </c>
      <c r="J2503" s="27" t="s">
        <v>5803</v>
      </c>
      <c r="K2503" s="29">
        <v>8012633041</v>
      </c>
      <c r="L2503" s="30"/>
      <c r="M2503" s="28"/>
      <c r="N2503" s="28"/>
      <c r="O2503" s="29"/>
      <c r="P2503" s="31"/>
      <c r="Q2503" s="28"/>
      <c r="R2503" s="28"/>
      <c r="S2503" s="28"/>
      <c r="T2503" s="28"/>
      <c r="U2503" s="29"/>
      <c r="V2503" s="32"/>
      <c r="W2503" s="33"/>
    </row>
    <row r="2504" spans="2:23" x14ac:dyDescent="0.25">
      <c r="B2504" s="25"/>
      <c r="C2504" s="80">
        <v>1295708758</v>
      </c>
      <c r="D2504" s="83" t="s">
        <v>5804</v>
      </c>
      <c r="E2504" s="82">
        <v>4</v>
      </c>
      <c r="F2504" s="28"/>
      <c r="G2504" s="28"/>
      <c r="H2504" s="28"/>
      <c r="I2504" s="28" t="s">
        <v>1707</v>
      </c>
      <c r="J2504" s="27" t="s">
        <v>69</v>
      </c>
      <c r="K2504" s="29">
        <v>3039750696</v>
      </c>
      <c r="L2504" s="30"/>
      <c r="M2504" s="28"/>
      <c r="N2504" s="28"/>
      <c r="O2504" s="29"/>
      <c r="P2504" s="31"/>
      <c r="Q2504" s="28"/>
      <c r="R2504" s="28"/>
      <c r="S2504" s="28"/>
      <c r="T2504" s="28"/>
      <c r="U2504" s="29"/>
      <c r="V2504" s="32"/>
      <c r="W2504" s="33"/>
    </row>
    <row r="2505" spans="2:23" x14ac:dyDescent="0.25">
      <c r="B2505" s="25"/>
      <c r="C2505" s="80">
        <v>1952311797</v>
      </c>
      <c r="D2505" s="83" t="s">
        <v>5805</v>
      </c>
      <c r="E2505" s="82">
        <v>3</v>
      </c>
      <c r="F2505" s="28"/>
      <c r="G2505" s="28"/>
      <c r="H2505" s="28"/>
      <c r="I2505" s="28" t="s">
        <v>1704</v>
      </c>
      <c r="J2505" s="27" t="s">
        <v>5806</v>
      </c>
      <c r="K2505" s="29">
        <v>8013144475</v>
      </c>
      <c r="L2505" s="30"/>
      <c r="M2505" s="28"/>
      <c r="N2505" s="28"/>
      <c r="O2505" s="29"/>
      <c r="P2505" s="31"/>
      <c r="Q2505" s="28"/>
      <c r="R2505" s="28"/>
      <c r="S2505" s="28"/>
      <c r="T2505" s="28"/>
      <c r="U2505" s="29"/>
      <c r="V2505" s="32"/>
      <c r="W2505" s="33"/>
    </row>
    <row r="2506" spans="2:23" x14ac:dyDescent="0.25">
      <c r="B2506" s="25"/>
      <c r="C2506" s="80">
        <v>1205885472</v>
      </c>
      <c r="D2506" s="83" t="s">
        <v>5807</v>
      </c>
      <c r="E2506" s="82">
        <v>4</v>
      </c>
      <c r="F2506" s="28"/>
      <c r="G2506" s="28"/>
      <c r="H2506" s="28"/>
      <c r="I2506" s="28" t="s">
        <v>1716</v>
      </c>
      <c r="J2506" s="27" t="s">
        <v>5808</v>
      </c>
      <c r="K2506" s="29">
        <v>8013741268</v>
      </c>
      <c r="L2506" s="30"/>
      <c r="M2506" s="28"/>
      <c r="N2506" s="28"/>
      <c r="O2506" s="29"/>
      <c r="P2506" s="31"/>
      <c r="Q2506" s="28"/>
      <c r="R2506" s="28"/>
      <c r="S2506" s="28"/>
      <c r="T2506" s="28"/>
      <c r="U2506" s="29"/>
      <c r="V2506" s="32"/>
      <c r="W2506" s="33"/>
    </row>
    <row r="2507" spans="2:23" x14ac:dyDescent="0.25">
      <c r="B2507" s="25"/>
      <c r="C2507" s="80">
        <v>1790827566</v>
      </c>
      <c r="D2507" s="83" t="s">
        <v>5809</v>
      </c>
      <c r="E2507" s="82">
        <v>3</v>
      </c>
      <c r="F2507" s="28"/>
      <c r="G2507" s="28"/>
      <c r="H2507" s="28"/>
      <c r="I2507" s="28" t="s">
        <v>1769</v>
      </c>
      <c r="J2507" s="27" t="s">
        <v>5810</v>
      </c>
      <c r="K2507" s="29">
        <v>3037888888</v>
      </c>
      <c r="L2507" s="30"/>
      <c r="M2507" s="28"/>
      <c r="N2507" s="28"/>
      <c r="O2507" s="29"/>
      <c r="P2507" s="31"/>
      <c r="Q2507" s="28"/>
      <c r="R2507" s="28"/>
      <c r="S2507" s="28"/>
      <c r="T2507" s="28"/>
      <c r="U2507" s="29"/>
      <c r="V2507" s="32"/>
      <c r="W2507" s="33"/>
    </row>
    <row r="2508" spans="2:23" x14ac:dyDescent="0.25">
      <c r="B2508" s="25"/>
      <c r="C2508" s="80">
        <v>1396760765</v>
      </c>
      <c r="D2508" s="83" t="s">
        <v>5811</v>
      </c>
      <c r="E2508" s="82">
        <v>5</v>
      </c>
      <c r="F2508" s="28"/>
      <c r="G2508" s="28"/>
      <c r="H2508" s="28"/>
      <c r="I2508" s="28" t="s">
        <v>1704</v>
      </c>
      <c r="J2508" s="27" t="s">
        <v>5812</v>
      </c>
      <c r="K2508" s="29">
        <v>8019653600</v>
      </c>
      <c r="L2508" s="30"/>
      <c r="M2508" s="28"/>
      <c r="N2508" s="28"/>
      <c r="O2508" s="29"/>
      <c r="P2508" s="31"/>
      <c r="Q2508" s="28"/>
      <c r="R2508" s="28"/>
      <c r="S2508" s="28"/>
      <c r="T2508" s="28"/>
      <c r="U2508" s="29"/>
      <c r="V2508" s="32"/>
      <c r="W2508" s="33"/>
    </row>
    <row r="2509" spans="2:23" x14ac:dyDescent="0.25">
      <c r="B2509" s="25"/>
      <c r="C2509" s="80">
        <v>1134119357</v>
      </c>
      <c r="D2509" s="83" t="s">
        <v>5813</v>
      </c>
      <c r="E2509" s="82">
        <v>1</v>
      </c>
      <c r="F2509" s="28"/>
      <c r="G2509" s="28"/>
      <c r="H2509" s="28"/>
      <c r="I2509" s="28" t="s">
        <v>1704</v>
      </c>
      <c r="J2509" s="27" t="s">
        <v>69</v>
      </c>
      <c r="K2509" s="29">
        <v>8016199000</v>
      </c>
      <c r="L2509" s="30"/>
      <c r="M2509" s="28"/>
      <c r="N2509" s="28"/>
      <c r="O2509" s="29"/>
      <c r="P2509" s="31"/>
      <c r="Q2509" s="28"/>
      <c r="R2509" s="28"/>
      <c r="S2509" s="28"/>
      <c r="T2509" s="28"/>
      <c r="U2509" s="29"/>
      <c r="V2509" s="32"/>
      <c r="W2509" s="33"/>
    </row>
    <row r="2510" spans="2:23" x14ac:dyDescent="0.25">
      <c r="B2510" s="25"/>
      <c r="C2510" s="80">
        <v>1578653259</v>
      </c>
      <c r="D2510" s="83" t="s">
        <v>5814</v>
      </c>
      <c r="E2510" s="82">
        <v>5</v>
      </c>
      <c r="F2510" s="28"/>
      <c r="G2510" s="28"/>
      <c r="H2510" s="28"/>
      <c r="I2510" s="28" t="s">
        <v>1737</v>
      </c>
      <c r="J2510" s="27" t="s">
        <v>5815</v>
      </c>
      <c r="K2510" s="29">
        <v>7208482247</v>
      </c>
      <c r="L2510" s="30"/>
      <c r="M2510" s="28"/>
      <c r="N2510" s="28"/>
      <c r="O2510" s="29"/>
      <c r="P2510" s="31"/>
      <c r="Q2510" s="28"/>
      <c r="R2510" s="28"/>
      <c r="S2510" s="28"/>
      <c r="T2510" s="28"/>
      <c r="U2510" s="29"/>
      <c r="V2510" s="32"/>
      <c r="W2510" s="33"/>
    </row>
    <row r="2511" spans="2:23" x14ac:dyDescent="0.25">
      <c r="B2511" s="25"/>
      <c r="C2511" s="80">
        <v>1679636120</v>
      </c>
      <c r="D2511" s="83" t="s">
        <v>5816</v>
      </c>
      <c r="E2511" s="82">
        <v>3</v>
      </c>
      <c r="F2511" s="28"/>
      <c r="G2511" s="28"/>
      <c r="H2511" s="28"/>
      <c r="I2511" s="28" t="s">
        <v>1704</v>
      </c>
      <c r="J2511" s="27" t="s">
        <v>5817</v>
      </c>
      <c r="K2511" s="29">
        <v>5076254031</v>
      </c>
      <c r="L2511" s="30"/>
      <c r="M2511" s="28"/>
      <c r="N2511" s="28"/>
      <c r="O2511" s="29"/>
      <c r="P2511" s="31"/>
      <c r="Q2511" s="28"/>
      <c r="R2511" s="28"/>
      <c r="S2511" s="28"/>
      <c r="T2511" s="28"/>
      <c r="U2511" s="29"/>
      <c r="V2511" s="32"/>
      <c r="W2511" s="33"/>
    </row>
    <row r="2512" spans="2:23" x14ac:dyDescent="0.25">
      <c r="B2512" s="25"/>
      <c r="C2512" s="80">
        <v>1093226250</v>
      </c>
      <c r="D2512" s="83" t="s">
        <v>5818</v>
      </c>
      <c r="E2512" s="82">
        <v>3</v>
      </c>
      <c r="F2512" s="28"/>
      <c r="G2512" s="28"/>
      <c r="H2512" s="28"/>
      <c r="I2512" s="28" t="s">
        <v>1769</v>
      </c>
      <c r="J2512" s="27" t="s">
        <v>69</v>
      </c>
      <c r="K2512" s="29">
        <v>8015073380</v>
      </c>
      <c r="L2512" s="30"/>
      <c r="M2512" s="28"/>
      <c r="N2512" s="28"/>
      <c r="O2512" s="29"/>
      <c r="P2512" s="31"/>
      <c r="Q2512" s="28"/>
      <c r="R2512" s="28"/>
      <c r="S2512" s="28"/>
      <c r="T2512" s="28"/>
      <c r="U2512" s="29"/>
      <c r="V2512" s="32"/>
      <c r="W2512" s="33"/>
    </row>
    <row r="2513" spans="2:23" x14ac:dyDescent="0.25">
      <c r="B2513" s="25"/>
      <c r="C2513" s="80">
        <v>1538656491</v>
      </c>
      <c r="D2513" s="83" t="s">
        <v>5819</v>
      </c>
      <c r="E2513" s="82">
        <v>2</v>
      </c>
      <c r="F2513" s="28"/>
      <c r="G2513" s="28"/>
      <c r="H2513" s="28"/>
      <c r="I2513" s="28" t="s">
        <v>1716</v>
      </c>
      <c r="J2513" s="27" t="s">
        <v>5820</v>
      </c>
      <c r="K2513" s="29">
        <v>7196361201</v>
      </c>
      <c r="L2513" s="30"/>
      <c r="M2513" s="28"/>
      <c r="N2513" s="28"/>
      <c r="O2513" s="29"/>
      <c r="P2513" s="31"/>
      <c r="Q2513" s="28"/>
      <c r="R2513" s="28"/>
      <c r="S2513" s="28"/>
      <c r="T2513" s="28"/>
      <c r="U2513" s="29"/>
      <c r="V2513" s="32"/>
      <c r="W2513" s="33"/>
    </row>
    <row r="2514" spans="2:23" x14ac:dyDescent="0.25">
      <c r="B2514" s="25"/>
      <c r="C2514" s="80">
        <v>1851885446</v>
      </c>
      <c r="D2514" s="83" t="s">
        <v>5821</v>
      </c>
      <c r="E2514" s="82">
        <v>3</v>
      </c>
      <c r="F2514" s="28"/>
      <c r="G2514" s="28"/>
      <c r="H2514" s="28"/>
      <c r="I2514" s="28" t="s">
        <v>1716</v>
      </c>
      <c r="J2514" s="27" t="s">
        <v>5822</v>
      </c>
      <c r="K2514" s="29">
        <v>3034633900</v>
      </c>
      <c r="L2514" s="30"/>
      <c r="M2514" s="28"/>
      <c r="N2514" s="28"/>
      <c r="O2514" s="29"/>
      <c r="P2514" s="31"/>
      <c r="Q2514" s="28"/>
      <c r="R2514" s="28"/>
      <c r="S2514" s="28"/>
      <c r="T2514" s="28"/>
      <c r="U2514" s="29"/>
      <c r="V2514" s="32"/>
      <c r="W2514" s="33"/>
    </row>
    <row r="2515" spans="2:23" x14ac:dyDescent="0.25">
      <c r="B2515" s="25"/>
      <c r="C2515" s="80">
        <v>1467917211</v>
      </c>
      <c r="D2515" s="83" t="s">
        <v>5823</v>
      </c>
      <c r="E2515" s="82">
        <v>-99</v>
      </c>
      <c r="F2515" s="28"/>
      <c r="G2515" s="28"/>
      <c r="H2515" s="28"/>
      <c r="I2515" s="28" t="s">
        <v>1769</v>
      </c>
      <c r="J2515" s="27" t="s">
        <v>5824</v>
      </c>
      <c r="K2515" s="29">
        <v>9288302286</v>
      </c>
      <c r="L2515" s="30"/>
      <c r="M2515" s="28"/>
      <c r="N2515" s="28"/>
      <c r="O2515" s="29"/>
      <c r="P2515" s="31"/>
      <c r="Q2515" s="28"/>
      <c r="R2515" s="28"/>
      <c r="S2515" s="28"/>
      <c r="T2515" s="28"/>
      <c r="U2515" s="29"/>
      <c r="V2515" s="32"/>
      <c r="W2515" s="33"/>
    </row>
    <row r="2516" spans="2:23" x14ac:dyDescent="0.25">
      <c r="B2516" s="25"/>
      <c r="C2516" s="80">
        <v>1578124947</v>
      </c>
      <c r="D2516" s="83" t="s">
        <v>5825</v>
      </c>
      <c r="E2516" s="82">
        <v>3</v>
      </c>
      <c r="F2516" s="28"/>
      <c r="G2516" s="28"/>
      <c r="H2516" s="28"/>
      <c r="I2516" s="28" t="s">
        <v>1716</v>
      </c>
      <c r="J2516" s="27" t="s">
        <v>5826</v>
      </c>
      <c r="K2516" s="29">
        <v>7032640521</v>
      </c>
      <c r="L2516" s="30"/>
      <c r="M2516" s="28"/>
      <c r="N2516" s="28"/>
      <c r="O2516" s="29"/>
      <c r="P2516" s="31"/>
      <c r="Q2516" s="28"/>
      <c r="R2516" s="28"/>
      <c r="S2516" s="28"/>
      <c r="T2516" s="28"/>
      <c r="U2516" s="29"/>
      <c r="V2516" s="32"/>
      <c r="W2516" s="33"/>
    </row>
    <row r="2517" spans="2:23" x14ac:dyDescent="0.25">
      <c r="B2517" s="25"/>
      <c r="C2517" s="80">
        <v>1427539626</v>
      </c>
      <c r="D2517" s="83" t="s">
        <v>5827</v>
      </c>
      <c r="E2517" s="82">
        <v>0</v>
      </c>
      <c r="F2517" s="28"/>
      <c r="G2517" s="28"/>
      <c r="H2517" s="28"/>
      <c r="I2517" s="28" t="s">
        <v>1769</v>
      </c>
      <c r="J2517" s="27" t="s">
        <v>69</v>
      </c>
      <c r="K2517" s="29">
        <v>3037888888</v>
      </c>
      <c r="L2517" s="30"/>
      <c r="M2517" s="28"/>
      <c r="N2517" s="28"/>
      <c r="O2517" s="29"/>
      <c r="P2517" s="31"/>
      <c r="Q2517" s="28"/>
      <c r="R2517" s="28"/>
      <c r="S2517" s="28"/>
      <c r="T2517" s="28"/>
      <c r="U2517" s="29"/>
      <c r="V2517" s="32"/>
      <c r="W2517" s="33"/>
    </row>
    <row r="2518" spans="2:23" x14ac:dyDescent="0.25">
      <c r="B2518" s="25"/>
      <c r="C2518" s="80">
        <v>1871876060</v>
      </c>
      <c r="D2518" s="83" t="s">
        <v>5828</v>
      </c>
      <c r="E2518" s="82">
        <v>4</v>
      </c>
      <c r="F2518" s="28"/>
      <c r="G2518" s="28"/>
      <c r="H2518" s="28"/>
      <c r="I2518" s="28" t="s">
        <v>1769</v>
      </c>
      <c r="J2518" s="27" t="s">
        <v>5829</v>
      </c>
      <c r="K2518" s="29">
        <v>8019443195</v>
      </c>
      <c r="L2518" s="30"/>
      <c r="M2518" s="28"/>
      <c r="N2518" s="28"/>
      <c r="O2518" s="29"/>
      <c r="P2518" s="31"/>
      <c r="Q2518" s="28"/>
      <c r="R2518" s="28"/>
      <c r="S2518" s="28"/>
      <c r="T2518" s="28"/>
      <c r="U2518" s="29"/>
      <c r="V2518" s="32"/>
      <c r="W2518" s="33"/>
    </row>
    <row r="2519" spans="2:23" x14ac:dyDescent="0.25">
      <c r="B2519" s="25"/>
      <c r="C2519" s="80">
        <v>1942460209</v>
      </c>
      <c r="D2519" s="83" t="s">
        <v>5830</v>
      </c>
      <c r="E2519" s="82">
        <v>3</v>
      </c>
      <c r="F2519" s="28"/>
      <c r="G2519" s="28"/>
      <c r="H2519" s="28"/>
      <c r="I2519" s="28" t="s">
        <v>1704</v>
      </c>
      <c r="J2519" s="27" t="s">
        <v>5831</v>
      </c>
      <c r="K2519" s="29">
        <v>3037888888</v>
      </c>
      <c r="L2519" s="30"/>
      <c r="M2519" s="28"/>
      <c r="N2519" s="28"/>
      <c r="O2519" s="29"/>
      <c r="P2519" s="31"/>
      <c r="Q2519" s="28"/>
      <c r="R2519" s="28"/>
      <c r="S2519" s="28"/>
      <c r="T2519" s="28"/>
      <c r="U2519" s="29"/>
      <c r="V2519" s="32"/>
      <c r="W2519" s="33"/>
    </row>
    <row r="2520" spans="2:23" x14ac:dyDescent="0.25">
      <c r="B2520" s="25"/>
      <c r="C2520" s="80">
        <v>1770598229</v>
      </c>
      <c r="D2520" s="83" t="s">
        <v>5832</v>
      </c>
      <c r="E2520" s="82">
        <v>2</v>
      </c>
      <c r="F2520" s="28"/>
      <c r="G2520" s="28"/>
      <c r="H2520" s="28"/>
      <c r="I2520" s="28" t="s">
        <v>1704</v>
      </c>
      <c r="J2520" s="27" t="s">
        <v>5833</v>
      </c>
      <c r="K2520" s="29">
        <v>3036715553</v>
      </c>
      <c r="L2520" s="30"/>
      <c r="M2520" s="28"/>
      <c r="N2520" s="28"/>
      <c r="O2520" s="29"/>
      <c r="P2520" s="31"/>
      <c r="Q2520" s="28"/>
      <c r="R2520" s="28"/>
      <c r="S2520" s="28"/>
      <c r="T2520" s="28"/>
      <c r="U2520" s="29"/>
      <c r="V2520" s="32"/>
      <c r="W2520" s="33"/>
    </row>
    <row r="2521" spans="2:23" x14ac:dyDescent="0.25">
      <c r="B2521" s="25"/>
      <c r="C2521" s="80">
        <v>1073649620</v>
      </c>
      <c r="D2521" s="83" t="s">
        <v>5834</v>
      </c>
      <c r="E2521" s="82">
        <v>3</v>
      </c>
      <c r="F2521" s="28"/>
      <c r="G2521" s="28"/>
      <c r="H2521" s="28"/>
      <c r="I2521" s="28" t="s">
        <v>1704</v>
      </c>
      <c r="J2521" s="27" t="s">
        <v>5835</v>
      </c>
      <c r="K2521" s="29">
        <v>3034937000</v>
      </c>
      <c r="L2521" s="30"/>
      <c r="M2521" s="28"/>
      <c r="N2521" s="28"/>
      <c r="O2521" s="29"/>
      <c r="P2521" s="31"/>
      <c r="Q2521" s="28"/>
      <c r="R2521" s="28"/>
      <c r="S2521" s="28"/>
      <c r="T2521" s="28"/>
      <c r="U2521" s="29"/>
      <c r="V2521" s="32"/>
      <c r="W2521" s="33"/>
    </row>
    <row r="2522" spans="2:23" x14ac:dyDescent="0.25">
      <c r="B2522" s="25"/>
      <c r="C2522" s="80">
        <v>1003163486</v>
      </c>
      <c r="D2522" s="83" t="s">
        <v>5836</v>
      </c>
      <c r="E2522" s="82">
        <v>1</v>
      </c>
      <c r="F2522" s="28"/>
      <c r="G2522" s="28"/>
      <c r="H2522" s="28"/>
      <c r="I2522" s="28" t="s">
        <v>1704</v>
      </c>
      <c r="J2522" s="27" t="s">
        <v>5837</v>
      </c>
      <c r="K2522" s="29">
        <v>8179088124</v>
      </c>
      <c r="L2522" s="30"/>
      <c r="M2522" s="28"/>
      <c r="N2522" s="28"/>
      <c r="O2522" s="29"/>
      <c r="P2522" s="31"/>
      <c r="Q2522" s="28"/>
      <c r="R2522" s="28"/>
      <c r="S2522" s="28"/>
      <c r="T2522" s="28"/>
      <c r="U2522" s="29"/>
      <c r="V2522" s="32"/>
      <c r="W2522" s="33"/>
    </row>
    <row r="2523" spans="2:23" x14ac:dyDescent="0.25">
      <c r="B2523" s="25"/>
      <c r="C2523" s="80">
        <v>1881836450</v>
      </c>
      <c r="D2523" s="83" t="s">
        <v>5838</v>
      </c>
      <c r="E2523" s="82">
        <v>4</v>
      </c>
      <c r="F2523" s="28"/>
      <c r="G2523" s="28"/>
      <c r="H2523" s="28"/>
      <c r="I2523" s="28" t="s">
        <v>1704</v>
      </c>
      <c r="J2523" s="27" t="s">
        <v>69</v>
      </c>
      <c r="K2523" s="29">
        <v>3036025013</v>
      </c>
      <c r="L2523" s="30"/>
      <c r="M2523" s="28"/>
      <c r="N2523" s="28"/>
      <c r="O2523" s="29"/>
      <c r="P2523" s="31"/>
      <c r="Q2523" s="28"/>
      <c r="R2523" s="28"/>
      <c r="S2523" s="28"/>
      <c r="T2523" s="28"/>
      <c r="U2523" s="29"/>
      <c r="V2523" s="32"/>
      <c r="W2523" s="33"/>
    </row>
    <row r="2524" spans="2:23" x14ac:dyDescent="0.25">
      <c r="B2524" s="25"/>
      <c r="C2524" s="80">
        <v>1811285307</v>
      </c>
      <c r="D2524" s="83" t="s">
        <v>5839</v>
      </c>
      <c r="E2524" s="82">
        <v>1</v>
      </c>
      <c r="F2524" s="28"/>
      <c r="G2524" s="28"/>
      <c r="H2524" s="28"/>
      <c r="I2524" s="28" t="s">
        <v>1769</v>
      </c>
      <c r="J2524" s="27" t="s">
        <v>5840</v>
      </c>
      <c r="K2524" s="29">
        <v>3036045000</v>
      </c>
      <c r="L2524" s="30"/>
      <c r="M2524" s="28"/>
      <c r="N2524" s="28"/>
      <c r="O2524" s="29"/>
      <c r="P2524" s="31"/>
      <c r="Q2524" s="28"/>
      <c r="R2524" s="28"/>
      <c r="S2524" s="28"/>
      <c r="T2524" s="28"/>
      <c r="U2524" s="29"/>
      <c r="V2524" s="32"/>
      <c r="W2524" s="33"/>
    </row>
    <row r="2525" spans="2:23" x14ac:dyDescent="0.25">
      <c r="B2525" s="25"/>
      <c r="C2525" s="80">
        <v>1295003234</v>
      </c>
      <c r="D2525" s="83" t="s">
        <v>5841</v>
      </c>
      <c r="E2525" s="82">
        <v>4</v>
      </c>
      <c r="F2525" s="28"/>
      <c r="G2525" s="28"/>
      <c r="H2525" s="28"/>
      <c r="I2525" s="28" t="s">
        <v>1769</v>
      </c>
      <c r="J2525" s="27" t="s">
        <v>5842</v>
      </c>
      <c r="K2525" s="29">
        <v>8019443144</v>
      </c>
      <c r="L2525" s="30"/>
      <c r="M2525" s="28"/>
      <c r="N2525" s="28"/>
      <c r="O2525" s="29"/>
      <c r="P2525" s="31"/>
      <c r="Q2525" s="28"/>
      <c r="R2525" s="28"/>
      <c r="S2525" s="28"/>
      <c r="T2525" s="28"/>
      <c r="U2525" s="29"/>
      <c r="V2525" s="32"/>
      <c r="W2525" s="33"/>
    </row>
    <row r="2526" spans="2:23" x14ac:dyDescent="0.25">
      <c r="B2526" s="25"/>
      <c r="C2526" s="80">
        <v>1548307804</v>
      </c>
      <c r="D2526" s="83" t="s">
        <v>5843</v>
      </c>
      <c r="E2526" s="82">
        <v>1</v>
      </c>
      <c r="F2526" s="28"/>
      <c r="G2526" s="28"/>
      <c r="H2526" s="28"/>
      <c r="I2526" s="28" t="s">
        <v>1704</v>
      </c>
      <c r="J2526" s="27" t="s">
        <v>69</v>
      </c>
      <c r="K2526" s="29">
        <v>3039254070</v>
      </c>
      <c r="L2526" s="30"/>
      <c r="M2526" s="28"/>
      <c r="N2526" s="28"/>
      <c r="O2526" s="29"/>
      <c r="P2526" s="31"/>
      <c r="Q2526" s="28"/>
      <c r="R2526" s="28"/>
      <c r="S2526" s="28"/>
      <c r="T2526" s="28"/>
      <c r="U2526" s="29"/>
      <c r="V2526" s="32"/>
      <c r="W2526" s="33"/>
    </row>
    <row r="2527" spans="2:23" x14ac:dyDescent="0.25">
      <c r="B2527" s="25"/>
      <c r="C2527" s="80">
        <v>1912403114</v>
      </c>
      <c r="D2527" s="83" t="s">
        <v>5844</v>
      </c>
      <c r="E2527" s="82">
        <v>4</v>
      </c>
      <c r="F2527" s="28"/>
      <c r="G2527" s="28"/>
      <c r="H2527" s="28"/>
      <c r="I2527" s="28" t="s">
        <v>1704</v>
      </c>
      <c r="J2527" s="27" t="s">
        <v>69</v>
      </c>
      <c r="K2527" s="29">
        <v>4025522000</v>
      </c>
      <c r="L2527" s="30"/>
      <c r="M2527" s="28"/>
      <c r="N2527" s="28"/>
      <c r="O2527" s="29"/>
      <c r="P2527" s="31"/>
      <c r="Q2527" s="28"/>
      <c r="R2527" s="28"/>
      <c r="S2527" s="28"/>
      <c r="T2527" s="28"/>
      <c r="U2527" s="29"/>
      <c r="V2527" s="32"/>
      <c r="W2527" s="33"/>
    </row>
    <row r="2528" spans="2:23" x14ac:dyDescent="0.25">
      <c r="B2528" s="25"/>
      <c r="C2528" s="80">
        <v>1609412634</v>
      </c>
      <c r="D2528" s="83" t="s">
        <v>5845</v>
      </c>
      <c r="E2528" s="82">
        <v>2</v>
      </c>
      <c r="F2528" s="28"/>
      <c r="G2528" s="28"/>
      <c r="H2528" s="28"/>
      <c r="I2528" s="28" t="s">
        <v>1769</v>
      </c>
      <c r="J2528" s="27" t="s">
        <v>69</v>
      </c>
      <c r="K2528" s="29">
        <v>3134731605</v>
      </c>
      <c r="L2528" s="30"/>
      <c r="M2528" s="28"/>
      <c r="N2528" s="28"/>
      <c r="O2528" s="29"/>
      <c r="P2528" s="31"/>
      <c r="Q2528" s="28"/>
      <c r="R2528" s="28"/>
      <c r="S2528" s="28"/>
      <c r="T2528" s="28"/>
      <c r="U2528" s="29"/>
      <c r="V2528" s="32"/>
      <c r="W2528" s="33"/>
    </row>
    <row r="2529" spans="2:23" x14ac:dyDescent="0.25">
      <c r="B2529" s="25"/>
      <c r="C2529" s="80">
        <v>1164069050</v>
      </c>
      <c r="D2529" s="83" t="s">
        <v>5846</v>
      </c>
      <c r="E2529" s="82">
        <v>0</v>
      </c>
      <c r="F2529" s="28"/>
      <c r="G2529" s="28"/>
      <c r="H2529" s="28"/>
      <c r="I2529" s="28" t="s">
        <v>1716</v>
      </c>
      <c r="J2529" s="27" t="s">
        <v>5847</v>
      </c>
      <c r="K2529" s="29">
        <v>8013741268</v>
      </c>
      <c r="L2529" s="30"/>
      <c r="M2529" s="28"/>
      <c r="N2529" s="28"/>
      <c r="O2529" s="29"/>
      <c r="P2529" s="31"/>
      <c r="Q2529" s="28"/>
      <c r="R2529" s="28"/>
      <c r="S2529" s="28"/>
      <c r="T2529" s="28"/>
      <c r="U2529" s="29"/>
      <c r="V2529" s="32"/>
      <c r="W2529" s="33"/>
    </row>
    <row r="2530" spans="2:23" x14ac:dyDescent="0.25">
      <c r="B2530" s="25"/>
      <c r="C2530" s="80">
        <v>1801367743</v>
      </c>
      <c r="D2530" s="83" t="s">
        <v>5848</v>
      </c>
      <c r="E2530" s="82">
        <v>4</v>
      </c>
      <c r="F2530" s="28"/>
      <c r="G2530" s="28"/>
      <c r="H2530" s="28"/>
      <c r="I2530" s="28" t="s">
        <v>1769</v>
      </c>
      <c r="J2530" s="27" t="s">
        <v>5849</v>
      </c>
      <c r="K2530" s="29">
        <v>3035176700</v>
      </c>
      <c r="L2530" s="30"/>
      <c r="M2530" s="28"/>
      <c r="N2530" s="28"/>
      <c r="O2530" s="29"/>
      <c r="P2530" s="31"/>
      <c r="Q2530" s="28"/>
      <c r="R2530" s="28"/>
      <c r="S2530" s="28"/>
      <c r="T2530" s="28"/>
      <c r="U2530" s="29"/>
      <c r="V2530" s="32"/>
      <c r="W2530" s="33"/>
    </row>
    <row r="2531" spans="2:23" x14ac:dyDescent="0.25">
      <c r="B2531" s="25"/>
      <c r="C2531" s="80">
        <v>1881758985</v>
      </c>
      <c r="D2531" s="83" t="s">
        <v>5850</v>
      </c>
      <c r="E2531" s="82">
        <v>2</v>
      </c>
      <c r="F2531" s="28"/>
      <c r="G2531" s="28"/>
      <c r="H2531" s="28"/>
      <c r="I2531" s="28" t="s">
        <v>1704</v>
      </c>
      <c r="J2531" s="27" t="s">
        <v>5851</v>
      </c>
      <c r="K2531" s="29">
        <v>8015077000</v>
      </c>
      <c r="L2531" s="30"/>
      <c r="M2531" s="28"/>
      <c r="N2531" s="28"/>
      <c r="O2531" s="29"/>
      <c r="P2531" s="31"/>
      <c r="Q2531" s="28"/>
      <c r="R2531" s="28"/>
      <c r="S2531" s="28"/>
      <c r="T2531" s="28"/>
      <c r="U2531" s="29"/>
      <c r="V2531" s="32"/>
      <c r="W2531" s="33"/>
    </row>
    <row r="2532" spans="2:23" x14ac:dyDescent="0.25">
      <c r="B2532" s="25"/>
      <c r="C2532" s="80">
        <v>1700092004</v>
      </c>
      <c r="D2532" s="83" t="s">
        <v>5852</v>
      </c>
      <c r="E2532" s="82">
        <v>1</v>
      </c>
      <c r="F2532" s="28"/>
      <c r="G2532" s="28"/>
      <c r="H2532" s="28"/>
      <c r="I2532" s="28" t="s">
        <v>1704</v>
      </c>
      <c r="J2532" s="27" t="s">
        <v>5853</v>
      </c>
      <c r="K2532" s="29">
        <v>8017720775</v>
      </c>
      <c r="L2532" s="30"/>
      <c r="M2532" s="28"/>
      <c r="N2532" s="28"/>
      <c r="O2532" s="29"/>
      <c r="P2532" s="31"/>
      <c r="Q2532" s="28"/>
      <c r="R2532" s="28"/>
      <c r="S2532" s="28"/>
      <c r="T2532" s="28"/>
      <c r="U2532" s="29"/>
      <c r="V2532" s="32"/>
      <c r="W2532" s="33"/>
    </row>
    <row r="2533" spans="2:23" x14ac:dyDescent="0.25">
      <c r="B2533" s="25"/>
      <c r="C2533" s="80">
        <v>1063699924</v>
      </c>
      <c r="D2533" s="83" t="s">
        <v>5854</v>
      </c>
      <c r="E2533" s="82">
        <v>1</v>
      </c>
      <c r="F2533" s="28"/>
      <c r="G2533" s="28"/>
      <c r="H2533" s="28"/>
      <c r="I2533" s="28" t="s">
        <v>1716</v>
      </c>
      <c r="J2533" s="27" t="s">
        <v>5855</v>
      </c>
      <c r="K2533" s="29">
        <v>7196327101</v>
      </c>
      <c r="L2533" s="30"/>
      <c r="M2533" s="28"/>
      <c r="N2533" s="28"/>
      <c r="O2533" s="29"/>
      <c r="P2533" s="31"/>
      <c r="Q2533" s="28"/>
      <c r="R2533" s="28"/>
      <c r="S2533" s="28"/>
      <c r="T2533" s="28"/>
      <c r="U2533" s="29"/>
      <c r="V2533" s="32"/>
      <c r="W2533" s="33"/>
    </row>
    <row r="2534" spans="2:23" x14ac:dyDescent="0.25">
      <c r="B2534" s="25"/>
      <c r="C2534" s="80">
        <v>1093068017</v>
      </c>
      <c r="D2534" s="83" t="s">
        <v>5856</v>
      </c>
      <c r="E2534" s="82">
        <v>-99</v>
      </c>
      <c r="F2534" s="28"/>
      <c r="G2534" s="28"/>
      <c r="H2534" s="28"/>
      <c r="I2534" s="28" t="s">
        <v>1769</v>
      </c>
      <c r="J2534" s="27" t="s">
        <v>69</v>
      </c>
      <c r="K2534" s="29">
        <v>8015814695</v>
      </c>
      <c r="L2534" s="30"/>
      <c r="M2534" s="28"/>
      <c r="N2534" s="28"/>
      <c r="O2534" s="29"/>
      <c r="P2534" s="31"/>
      <c r="Q2534" s="28"/>
      <c r="R2534" s="28"/>
      <c r="S2534" s="28"/>
      <c r="T2534" s="28"/>
      <c r="U2534" s="29"/>
      <c r="V2534" s="32"/>
      <c r="W2534" s="33"/>
    </row>
    <row r="2535" spans="2:23" x14ac:dyDescent="0.25">
      <c r="B2535" s="25"/>
      <c r="C2535" s="80">
        <v>1841551157</v>
      </c>
      <c r="D2535" s="83" t="s">
        <v>5857</v>
      </c>
      <c r="E2535" s="82">
        <v>1</v>
      </c>
      <c r="F2535" s="28"/>
      <c r="G2535" s="28"/>
      <c r="H2535" s="28"/>
      <c r="I2535" s="28" t="s">
        <v>1769</v>
      </c>
      <c r="J2535" s="27" t="s">
        <v>5858</v>
      </c>
      <c r="K2535" s="29">
        <v>3037228987</v>
      </c>
      <c r="L2535" s="30"/>
      <c r="M2535" s="28"/>
      <c r="N2535" s="28"/>
      <c r="O2535" s="29"/>
      <c r="P2535" s="31"/>
      <c r="Q2535" s="28"/>
      <c r="R2535" s="28"/>
      <c r="S2535" s="28"/>
      <c r="T2535" s="28"/>
      <c r="U2535" s="29"/>
      <c r="V2535" s="32"/>
      <c r="W2535" s="33"/>
    </row>
    <row r="2536" spans="2:23" x14ac:dyDescent="0.25">
      <c r="B2536" s="25"/>
      <c r="C2536" s="80">
        <v>1447478755</v>
      </c>
      <c r="D2536" s="83" t="s">
        <v>5859</v>
      </c>
      <c r="E2536" s="82">
        <v>4</v>
      </c>
      <c r="F2536" s="28"/>
      <c r="G2536" s="28"/>
      <c r="H2536" s="28"/>
      <c r="I2536" s="28" t="s">
        <v>1704</v>
      </c>
      <c r="J2536" s="27" t="s">
        <v>5860</v>
      </c>
      <c r="K2536" s="29">
        <v>9017473630</v>
      </c>
      <c r="L2536" s="30"/>
      <c r="M2536" s="28"/>
      <c r="N2536" s="28"/>
      <c r="O2536" s="29"/>
      <c r="P2536" s="31"/>
      <c r="Q2536" s="28"/>
      <c r="R2536" s="28"/>
      <c r="S2536" s="28"/>
      <c r="T2536" s="28"/>
      <c r="U2536" s="29"/>
      <c r="V2536" s="32"/>
      <c r="W2536" s="33"/>
    </row>
    <row r="2537" spans="2:23" x14ac:dyDescent="0.25">
      <c r="B2537" s="25"/>
      <c r="C2537" s="80">
        <v>1154597979</v>
      </c>
      <c r="D2537" s="83" t="s">
        <v>5861</v>
      </c>
      <c r="E2537" s="82">
        <v>3</v>
      </c>
      <c r="F2537" s="28"/>
      <c r="G2537" s="28"/>
      <c r="H2537" s="28"/>
      <c r="I2537" s="28" t="s">
        <v>1704</v>
      </c>
      <c r="J2537" s="27" t="s">
        <v>5862</v>
      </c>
      <c r="K2537" s="29">
        <v>9702079773</v>
      </c>
      <c r="L2537" s="30"/>
      <c r="M2537" s="28"/>
      <c r="N2537" s="28"/>
      <c r="O2537" s="29"/>
      <c r="P2537" s="31"/>
      <c r="Q2537" s="28"/>
      <c r="R2537" s="28"/>
      <c r="S2537" s="28"/>
      <c r="T2537" s="28"/>
      <c r="U2537" s="29"/>
      <c r="V2537" s="32"/>
      <c r="W2537" s="33"/>
    </row>
    <row r="2538" spans="2:23" x14ac:dyDescent="0.25">
      <c r="B2538" s="25"/>
      <c r="C2538" s="80">
        <v>1689848350</v>
      </c>
      <c r="D2538" s="83" t="s">
        <v>5863</v>
      </c>
      <c r="E2538" s="82">
        <v>3</v>
      </c>
      <c r="F2538" s="28"/>
      <c r="G2538" s="28"/>
      <c r="H2538" s="28"/>
      <c r="I2538" s="28" t="s">
        <v>1704</v>
      </c>
      <c r="J2538" s="27" t="s">
        <v>5864</v>
      </c>
      <c r="K2538" s="29">
        <v>3037888888</v>
      </c>
      <c r="L2538" s="30"/>
      <c r="M2538" s="28"/>
      <c r="N2538" s="28"/>
      <c r="O2538" s="29"/>
      <c r="P2538" s="31"/>
      <c r="Q2538" s="28"/>
      <c r="R2538" s="28"/>
      <c r="S2538" s="28"/>
      <c r="T2538" s="28"/>
      <c r="U2538" s="29"/>
      <c r="V2538" s="32"/>
      <c r="W2538" s="33"/>
    </row>
    <row r="2539" spans="2:23" x14ac:dyDescent="0.25">
      <c r="B2539" s="25"/>
      <c r="C2539" s="80">
        <v>1376502617</v>
      </c>
      <c r="D2539" s="83" t="s">
        <v>5865</v>
      </c>
      <c r="E2539" s="82">
        <v>5</v>
      </c>
      <c r="F2539" s="28"/>
      <c r="G2539" s="28"/>
      <c r="H2539" s="28"/>
      <c r="I2539" s="28" t="s">
        <v>1737</v>
      </c>
      <c r="J2539" s="27" t="s">
        <v>5866</v>
      </c>
      <c r="K2539" s="29">
        <v>2154566354</v>
      </c>
      <c r="L2539" s="30"/>
      <c r="M2539" s="28"/>
      <c r="N2539" s="28"/>
      <c r="O2539" s="29"/>
      <c r="P2539" s="31"/>
      <c r="Q2539" s="28"/>
      <c r="R2539" s="28"/>
      <c r="S2539" s="28"/>
      <c r="T2539" s="28"/>
      <c r="U2539" s="29"/>
      <c r="V2539" s="32"/>
      <c r="W2539" s="33"/>
    </row>
    <row r="2540" spans="2:23" x14ac:dyDescent="0.25">
      <c r="B2540" s="25"/>
      <c r="C2540" s="80">
        <v>1619231701</v>
      </c>
      <c r="D2540" s="83" t="s">
        <v>5867</v>
      </c>
      <c r="E2540" s="82">
        <v>1</v>
      </c>
      <c r="F2540" s="28"/>
      <c r="G2540" s="28"/>
      <c r="H2540" s="28"/>
      <c r="I2540" s="28" t="s">
        <v>1716</v>
      </c>
      <c r="J2540" s="27" t="s">
        <v>5868</v>
      </c>
      <c r="K2540" s="29">
        <v>8012946907</v>
      </c>
      <c r="L2540" s="30"/>
      <c r="M2540" s="28"/>
      <c r="N2540" s="28"/>
      <c r="O2540" s="29"/>
      <c r="P2540" s="31"/>
      <c r="Q2540" s="28"/>
      <c r="R2540" s="28"/>
      <c r="S2540" s="28"/>
      <c r="T2540" s="28"/>
      <c r="U2540" s="29"/>
      <c r="V2540" s="32"/>
      <c r="W2540" s="33"/>
    </row>
    <row r="2541" spans="2:23" x14ac:dyDescent="0.25">
      <c r="B2541" s="25"/>
      <c r="C2541" s="80">
        <v>1639460470</v>
      </c>
      <c r="D2541" s="83" t="s">
        <v>5869</v>
      </c>
      <c r="E2541" s="82">
        <v>0</v>
      </c>
      <c r="F2541" s="28"/>
      <c r="G2541" s="28"/>
      <c r="H2541" s="28"/>
      <c r="I2541" s="28" t="s">
        <v>1704</v>
      </c>
      <c r="J2541" s="27" t="s">
        <v>5870</v>
      </c>
      <c r="K2541" s="29">
        <v>8019653600</v>
      </c>
      <c r="L2541" s="30"/>
      <c r="M2541" s="28"/>
      <c r="N2541" s="28"/>
      <c r="O2541" s="29"/>
      <c r="P2541" s="31"/>
      <c r="Q2541" s="28"/>
      <c r="R2541" s="28"/>
      <c r="S2541" s="28"/>
      <c r="T2541" s="28"/>
      <c r="U2541" s="29"/>
      <c r="V2541" s="32"/>
      <c r="W2541" s="33"/>
    </row>
    <row r="2542" spans="2:23" x14ac:dyDescent="0.25">
      <c r="B2542" s="25"/>
      <c r="C2542" s="80">
        <v>1194805978</v>
      </c>
      <c r="D2542" s="83" t="s">
        <v>5871</v>
      </c>
      <c r="E2542" s="82">
        <v>2</v>
      </c>
      <c r="F2542" s="28"/>
      <c r="G2542" s="28"/>
      <c r="H2542" s="28"/>
      <c r="I2542" s="28" t="s">
        <v>1769</v>
      </c>
      <c r="J2542" s="27" t="s">
        <v>5872</v>
      </c>
      <c r="K2542" s="29">
        <v>8017720775</v>
      </c>
      <c r="L2542" s="30"/>
      <c r="M2542" s="28"/>
      <c r="N2542" s="28"/>
      <c r="O2542" s="29"/>
      <c r="P2542" s="31"/>
      <c r="Q2542" s="28"/>
      <c r="R2542" s="28"/>
      <c r="S2542" s="28"/>
      <c r="T2542" s="28"/>
      <c r="U2542" s="29"/>
      <c r="V2542" s="32"/>
      <c r="W2542" s="33"/>
    </row>
    <row r="2543" spans="2:23" x14ac:dyDescent="0.25">
      <c r="B2543" s="25"/>
      <c r="C2543" s="80">
        <v>1073933941</v>
      </c>
      <c r="D2543" s="83" t="s">
        <v>5873</v>
      </c>
      <c r="E2543" s="82">
        <v>1</v>
      </c>
      <c r="F2543" s="28"/>
      <c r="G2543" s="28"/>
      <c r="H2543" s="28"/>
      <c r="I2543" s="28" t="s">
        <v>1704</v>
      </c>
      <c r="J2543" s="27" t="s">
        <v>5874</v>
      </c>
      <c r="K2543" s="29">
        <v>7195957580</v>
      </c>
      <c r="L2543" s="30"/>
      <c r="M2543" s="28"/>
      <c r="N2543" s="28"/>
      <c r="O2543" s="29"/>
      <c r="P2543" s="31"/>
      <c r="Q2543" s="28"/>
      <c r="R2543" s="28"/>
      <c r="S2543" s="28"/>
      <c r="T2543" s="28"/>
      <c r="U2543" s="29"/>
      <c r="V2543" s="32"/>
      <c r="W2543" s="33"/>
    </row>
    <row r="2544" spans="2:23" x14ac:dyDescent="0.25">
      <c r="B2544" s="25"/>
      <c r="C2544" s="80">
        <v>1770825713</v>
      </c>
      <c r="D2544" s="83" t="s">
        <v>5875</v>
      </c>
      <c r="E2544" s="82">
        <v>1</v>
      </c>
      <c r="F2544" s="28"/>
      <c r="G2544" s="28"/>
      <c r="H2544" s="28"/>
      <c r="I2544" s="28" t="s">
        <v>1704</v>
      </c>
      <c r="J2544" s="27" t="s">
        <v>5876</v>
      </c>
      <c r="K2544" s="29">
        <v>2065984377</v>
      </c>
      <c r="L2544" s="30"/>
      <c r="M2544" s="28"/>
      <c r="N2544" s="28"/>
      <c r="O2544" s="29"/>
      <c r="P2544" s="31"/>
      <c r="Q2544" s="28"/>
      <c r="R2544" s="28"/>
      <c r="S2544" s="28"/>
      <c r="T2544" s="28"/>
      <c r="U2544" s="29"/>
      <c r="V2544" s="32"/>
      <c r="W2544" s="33"/>
    </row>
    <row r="2545" spans="2:23" x14ac:dyDescent="0.25">
      <c r="B2545" s="25"/>
      <c r="C2545" s="80">
        <v>1033409891</v>
      </c>
      <c r="D2545" s="83" t="s">
        <v>5877</v>
      </c>
      <c r="E2545" s="82">
        <v>3</v>
      </c>
      <c r="F2545" s="28"/>
      <c r="G2545" s="28"/>
      <c r="H2545" s="28"/>
      <c r="I2545" s="28" t="s">
        <v>1737</v>
      </c>
      <c r="J2545" s="27" t="s">
        <v>69</v>
      </c>
      <c r="K2545" s="29">
        <v>3037241857</v>
      </c>
      <c r="L2545" s="30"/>
      <c r="M2545" s="28"/>
      <c r="N2545" s="28"/>
      <c r="O2545" s="29"/>
      <c r="P2545" s="31"/>
      <c r="Q2545" s="28"/>
      <c r="R2545" s="28"/>
      <c r="S2545" s="28"/>
      <c r="T2545" s="28"/>
      <c r="U2545" s="29"/>
      <c r="V2545" s="32"/>
      <c r="W2545" s="33"/>
    </row>
    <row r="2546" spans="2:23" x14ac:dyDescent="0.25">
      <c r="B2546" s="25"/>
      <c r="C2546" s="80">
        <v>1366604423</v>
      </c>
      <c r="D2546" s="83" t="s">
        <v>5878</v>
      </c>
      <c r="E2546" s="82">
        <v>4</v>
      </c>
      <c r="F2546" s="28"/>
      <c r="G2546" s="28"/>
      <c r="H2546" s="28"/>
      <c r="I2546" s="28" t="s">
        <v>1704</v>
      </c>
      <c r="J2546" s="27" t="s">
        <v>5879</v>
      </c>
      <c r="K2546" s="29">
        <v>8012139797</v>
      </c>
      <c r="L2546" s="30"/>
      <c r="M2546" s="28"/>
      <c r="N2546" s="28"/>
      <c r="O2546" s="29"/>
      <c r="P2546" s="31"/>
      <c r="Q2546" s="28"/>
      <c r="R2546" s="28"/>
      <c r="S2546" s="28"/>
      <c r="T2546" s="28"/>
      <c r="U2546" s="29"/>
      <c r="V2546" s="32"/>
      <c r="W2546" s="33"/>
    </row>
    <row r="2547" spans="2:23" x14ac:dyDescent="0.25">
      <c r="B2547" s="25"/>
      <c r="C2547" s="80">
        <v>1023359080</v>
      </c>
      <c r="D2547" s="83" t="s">
        <v>5880</v>
      </c>
      <c r="E2547" s="82">
        <v>2</v>
      </c>
      <c r="F2547" s="28"/>
      <c r="G2547" s="28"/>
      <c r="H2547" s="28"/>
      <c r="I2547" s="28" t="s">
        <v>1769</v>
      </c>
      <c r="J2547" s="27" t="s">
        <v>5881</v>
      </c>
      <c r="K2547" s="29">
        <v>8015073380</v>
      </c>
      <c r="L2547" s="30"/>
      <c r="M2547" s="28"/>
      <c r="N2547" s="28"/>
      <c r="O2547" s="29"/>
      <c r="P2547" s="31"/>
      <c r="Q2547" s="28"/>
      <c r="R2547" s="28"/>
      <c r="S2547" s="28"/>
      <c r="T2547" s="28"/>
      <c r="U2547" s="29"/>
      <c r="V2547" s="32"/>
      <c r="W2547" s="33"/>
    </row>
    <row r="2548" spans="2:23" x14ac:dyDescent="0.25">
      <c r="B2548" s="25"/>
      <c r="C2548" s="80">
        <v>1336351907</v>
      </c>
      <c r="D2548" s="83" t="s">
        <v>5882</v>
      </c>
      <c r="E2548" s="82">
        <v>4</v>
      </c>
      <c r="F2548" s="28"/>
      <c r="G2548" s="28"/>
      <c r="H2548" s="28"/>
      <c r="I2548" s="28" t="s">
        <v>1716</v>
      </c>
      <c r="J2548" s="27" t="s">
        <v>5883</v>
      </c>
      <c r="K2548" s="29">
        <v>3037888888</v>
      </c>
      <c r="L2548" s="30"/>
      <c r="M2548" s="28"/>
      <c r="N2548" s="28"/>
      <c r="O2548" s="29"/>
      <c r="P2548" s="31"/>
      <c r="Q2548" s="28"/>
      <c r="R2548" s="28"/>
      <c r="S2548" s="28"/>
      <c r="T2548" s="28"/>
      <c r="U2548" s="29"/>
      <c r="V2548" s="32"/>
      <c r="W2548" s="33"/>
    </row>
    <row r="2549" spans="2:23" x14ac:dyDescent="0.25">
      <c r="B2549" s="25"/>
      <c r="C2549" s="80">
        <v>1750355624</v>
      </c>
      <c r="D2549" s="83" t="s">
        <v>5884</v>
      </c>
      <c r="E2549" s="82">
        <v>3</v>
      </c>
      <c r="F2549" s="28"/>
      <c r="G2549" s="28"/>
      <c r="H2549" s="28"/>
      <c r="I2549" s="28" t="s">
        <v>1704</v>
      </c>
      <c r="J2549" s="27" t="s">
        <v>69</v>
      </c>
      <c r="K2549" s="29">
        <v>8582542613</v>
      </c>
      <c r="L2549" s="30"/>
      <c r="M2549" s="28"/>
      <c r="N2549" s="28"/>
      <c r="O2549" s="29"/>
      <c r="P2549" s="31"/>
      <c r="Q2549" s="28"/>
      <c r="R2549" s="28"/>
      <c r="S2549" s="28"/>
      <c r="T2549" s="28"/>
      <c r="U2549" s="29"/>
      <c r="V2549" s="32"/>
      <c r="W2549" s="33"/>
    </row>
    <row r="2550" spans="2:23" x14ac:dyDescent="0.25">
      <c r="B2550" s="25"/>
      <c r="C2550" s="80">
        <v>1124336797</v>
      </c>
      <c r="D2550" s="83" t="s">
        <v>5885</v>
      </c>
      <c r="E2550" s="82">
        <v>2</v>
      </c>
      <c r="F2550" s="28"/>
      <c r="G2550" s="28"/>
      <c r="H2550" s="28"/>
      <c r="I2550" s="28" t="s">
        <v>1707</v>
      </c>
      <c r="J2550" s="27" t="s">
        <v>5886</v>
      </c>
      <c r="K2550" s="29">
        <v>6194040366</v>
      </c>
      <c r="L2550" s="30"/>
      <c r="M2550" s="28"/>
      <c r="N2550" s="28"/>
      <c r="O2550" s="29"/>
      <c r="P2550" s="31"/>
      <c r="Q2550" s="28"/>
      <c r="R2550" s="28"/>
      <c r="S2550" s="28"/>
      <c r="T2550" s="28"/>
      <c r="U2550" s="29"/>
      <c r="V2550" s="32"/>
      <c r="W2550" s="33"/>
    </row>
    <row r="2551" spans="2:23" x14ac:dyDescent="0.25">
      <c r="B2551" s="25"/>
      <c r="C2551" s="80">
        <v>1821011065</v>
      </c>
      <c r="D2551" s="83" t="s">
        <v>5887</v>
      </c>
      <c r="E2551" s="82">
        <v>-99</v>
      </c>
      <c r="F2551" s="28"/>
      <c r="G2551" s="28"/>
      <c r="H2551" s="28"/>
      <c r="I2551" s="28" t="s">
        <v>1704</v>
      </c>
      <c r="J2551" s="27" t="s">
        <v>69</v>
      </c>
      <c r="K2551" s="29">
        <v>2062154250</v>
      </c>
      <c r="L2551" s="30"/>
      <c r="M2551" s="28"/>
      <c r="N2551" s="28"/>
      <c r="O2551" s="29"/>
      <c r="P2551" s="31"/>
      <c r="Q2551" s="28"/>
      <c r="R2551" s="28"/>
      <c r="S2551" s="28"/>
      <c r="T2551" s="28"/>
      <c r="U2551" s="29"/>
      <c r="V2551" s="32"/>
      <c r="W2551" s="33"/>
    </row>
    <row r="2552" spans="2:23" x14ac:dyDescent="0.25">
      <c r="B2552" s="25"/>
      <c r="C2552" s="80">
        <v>1336159789</v>
      </c>
      <c r="D2552" s="83" t="s">
        <v>5888</v>
      </c>
      <c r="E2552" s="82">
        <v>0</v>
      </c>
      <c r="F2552" s="28"/>
      <c r="G2552" s="28"/>
      <c r="H2552" s="28"/>
      <c r="I2552" s="28" t="s">
        <v>1704</v>
      </c>
      <c r="J2552" s="27" t="s">
        <v>69</v>
      </c>
      <c r="K2552" s="29">
        <v>2063204476</v>
      </c>
      <c r="L2552" s="30"/>
      <c r="M2552" s="28"/>
      <c r="N2552" s="28"/>
      <c r="O2552" s="29"/>
      <c r="P2552" s="31"/>
      <c r="Q2552" s="28"/>
      <c r="R2552" s="28"/>
      <c r="S2552" s="28"/>
      <c r="T2552" s="28"/>
      <c r="U2552" s="29"/>
      <c r="V2552" s="32"/>
      <c r="W2552" s="33"/>
    </row>
    <row r="2553" spans="2:23" x14ac:dyDescent="0.25">
      <c r="B2553" s="25"/>
      <c r="C2553" s="80">
        <v>1598011371</v>
      </c>
      <c r="D2553" s="83" t="s">
        <v>5889</v>
      </c>
      <c r="E2553" s="82">
        <v>4</v>
      </c>
      <c r="F2553" s="28"/>
      <c r="G2553" s="28"/>
      <c r="H2553" s="28"/>
      <c r="I2553" s="28" t="s">
        <v>1716</v>
      </c>
      <c r="J2553" s="27" t="s">
        <v>5890</v>
      </c>
      <c r="K2553" s="29">
        <v>4254099247</v>
      </c>
      <c r="L2553" s="30"/>
      <c r="M2553" s="28"/>
      <c r="N2553" s="28"/>
      <c r="O2553" s="29"/>
      <c r="P2553" s="31"/>
      <c r="Q2553" s="28"/>
      <c r="R2553" s="28"/>
      <c r="S2553" s="28"/>
      <c r="T2553" s="28"/>
      <c r="U2553" s="29"/>
      <c r="V2553" s="32"/>
      <c r="W2553" s="33"/>
    </row>
    <row r="2554" spans="2:23" x14ac:dyDescent="0.25">
      <c r="B2554" s="25"/>
      <c r="C2554" s="80">
        <v>1568600492</v>
      </c>
      <c r="D2554" s="83" t="s">
        <v>5891</v>
      </c>
      <c r="E2554" s="82">
        <v>1</v>
      </c>
      <c r="F2554" s="28"/>
      <c r="G2554" s="28"/>
      <c r="H2554" s="28"/>
      <c r="I2554" s="28" t="s">
        <v>1769</v>
      </c>
      <c r="J2554" s="27" t="s">
        <v>69</v>
      </c>
      <c r="K2554" s="29">
        <v>2532725127</v>
      </c>
      <c r="L2554" s="30"/>
      <c r="M2554" s="28"/>
      <c r="N2554" s="28"/>
      <c r="O2554" s="29"/>
      <c r="P2554" s="31"/>
      <c r="Q2554" s="28"/>
      <c r="R2554" s="28"/>
      <c r="S2554" s="28"/>
      <c r="T2554" s="28"/>
      <c r="U2554" s="29"/>
      <c r="V2554" s="32"/>
      <c r="W2554" s="33"/>
    </row>
    <row r="2555" spans="2:23" x14ac:dyDescent="0.25">
      <c r="B2555" s="25"/>
      <c r="C2555" s="80">
        <v>1912268004</v>
      </c>
      <c r="D2555" s="83" t="s">
        <v>5892</v>
      </c>
      <c r="E2555" s="82">
        <v>-99</v>
      </c>
      <c r="F2555" s="28"/>
      <c r="G2555" s="28"/>
      <c r="H2555" s="28"/>
      <c r="I2555" s="28" t="s">
        <v>1716</v>
      </c>
      <c r="J2555" s="27" t="s">
        <v>69</v>
      </c>
      <c r="K2555" s="29">
        <v>7865303820</v>
      </c>
      <c r="L2555" s="30"/>
      <c r="M2555" s="28"/>
      <c r="N2555" s="28"/>
      <c r="O2555" s="29"/>
      <c r="P2555" s="31"/>
      <c r="Q2555" s="28"/>
      <c r="R2555" s="28"/>
      <c r="S2555" s="28"/>
      <c r="T2555" s="28"/>
      <c r="U2555" s="29"/>
      <c r="V2555" s="32"/>
      <c r="W2555" s="33"/>
    </row>
    <row r="2556" spans="2:23" x14ac:dyDescent="0.25">
      <c r="B2556" s="25"/>
      <c r="C2556" s="80">
        <v>1346516374</v>
      </c>
      <c r="D2556" s="83" t="s">
        <v>5893</v>
      </c>
      <c r="E2556" s="82">
        <v>-99</v>
      </c>
      <c r="F2556" s="28"/>
      <c r="G2556" s="28"/>
      <c r="H2556" s="28"/>
      <c r="I2556" s="28" t="s">
        <v>1704</v>
      </c>
      <c r="J2556" s="27" t="s">
        <v>69</v>
      </c>
      <c r="K2556" s="29">
        <v>8082449056</v>
      </c>
      <c r="L2556" s="30"/>
      <c r="M2556" s="28"/>
      <c r="N2556" s="28"/>
      <c r="O2556" s="29"/>
      <c r="P2556" s="31"/>
      <c r="Q2556" s="28"/>
      <c r="R2556" s="28"/>
      <c r="S2556" s="28"/>
      <c r="T2556" s="28"/>
      <c r="U2556" s="29"/>
      <c r="V2556" s="32"/>
      <c r="W2556" s="33"/>
    </row>
    <row r="2557" spans="2:23" x14ac:dyDescent="0.25">
      <c r="B2557" s="25"/>
      <c r="C2557" s="80">
        <v>1063724458</v>
      </c>
      <c r="D2557" s="83" t="s">
        <v>5894</v>
      </c>
      <c r="E2557" s="82">
        <v>3</v>
      </c>
      <c r="F2557" s="28"/>
      <c r="G2557" s="28"/>
      <c r="H2557" s="28"/>
      <c r="I2557" s="28" t="s">
        <v>1769</v>
      </c>
      <c r="J2557" s="27" t="s">
        <v>69</v>
      </c>
      <c r="K2557" s="29">
        <v>6128734455</v>
      </c>
      <c r="L2557" s="30"/>
      <c r="M2557" s="28"/>
      <c r="N2557" s="28"/>
      <c r="O2557" s="29"/>
      <c r="P2557" s="31"/>
      <c r="Q2557" s="28"/>
      <c r="R2557" s="28"/>
      <c r="S2557" s="28"/>
      <c r="T2557" s="28"/>
      <c r="U2557" s="29"/>
      <c r="V2557" s="32"/>
      <c r="W2557" s="33"/>
    </row>
    <row r="2558" spans="2:23" x14ac:dyDescent="0.25">
      <c r="B2558" s="25"/>
      <c r="C2558" s="80">
        <v>1023664844</v>
      </c>
      <c r="D2558" s="83" t="s">
        <v>5895</v>
      </c>
      <c r="E2558" s="82">
        <v>2</v>
      </c>
      <c r="F2558" s="28"/>
      <c r="G2558" s="28"/>
      <c r="H2558" s="28"/>
      <c r="I2558" s="28" t="s">
        <v>1769</v>
      </c>
      <c r="J2558" s="27" t="s">
        <v>69</v>
      </c>
      <c r="K2558" s="29">
        <v>8007346855</v>
      </c>
      <c r="L2558" s="30"/>
      <c r="M2558" s="28"/>
      <c r="N2558" s="28"/>
      <c r="O2558" s="29"/>
      <c r="P2558" s="31"/>
      <c r="Q2558" s="28"/>
      <c r="R2558" s="28"/>
      <c r="S2558" s="28"/>
      <c r="T2558" s="28"/>
      <c r="U2558" s="29"/>
      <c r="V2558" s="32"/>
      <c r="W2558" s="33"/>
    </row>
    <row r="2559" spans="2:23" x14ac:dyDescent="0.25">
      <c r="B2559" s="25"/>
      <c r="C2559" s="80">
        <v>1568995744</v>
      </c>
      <c r="D2559" s="83" t="s">
        <v>5896</v>
      </c>
      <c r="E2559" s="82">
        <v>2</v>
      </c>
      <c r="F2559" s="28"/>
      <c r="G2559" s="28"/>
      <c r="H2559" s="28"/>
      <c r="I2559" s="28" t="s">
        <v>1704</v>
      </c>
      <c r="J2559" s="27" t="s">
        <v>69</v>
      </c>
      <c r="K2559" s="29">
        <v>5028526991</v>
      </c>
      <c r="L2559" s="30"/>
      <c r="M2559" s="28"/>
      <c r="N2559" s="28"/>
      <c r="O2559" s="29"/>
      <c r="P2559" s="31"/>
      <c r="Q2559" s="28"/>
      <c r="R2559" s="28"/>
      <c r="S2559" s="28"/>
      <c r="T2559" s="28"/>
      <c r="U2559" s="29"/>
      <c r="V2559" s="32"/>
      <c r="W2559" s="33"/>
    </row>
    <row r="2560" spans="2:23" x14ac:dyDescent="0.25">
      <c r="B2560" s="25"/>
      <c r="C2560" s="80">
        <v>1477920593</v>
      </c>
      <c r="D2560" s="83" t="s">
        <v>5897</v>
      </c>
      <c r="E2560" s="82">
        <v>1</v>
      </c>
      <c r="F2560" s="28"/>
      <c r="G2560" s="28"/>
      <c r="H2560" s="28"/>
      <c r="I2560" s="28" t="s">
        <v>5281</v>
      </c>
      <c r="J2560" s="27" t="s">
        <v>5898</v>
      </c>
      <c r="K2560" s="29">
        <v>2067445944</v>
      </c>
      <c r="L2560" s="30"/>
      <c r="M2560" s="28"/>
      <c r="N2560" s="28"/>
      <c r="O2560" s="29"/>
      <c r="P2560" s="31"/>
      <c r="Q2560" s="28"/>
      <c r="R2560" s="28"/>
      <c r="S2560" s="28"/>
      <c r="T2560" s="28"/>
      <c r="U2560" s="29"/>
      <c r="V2560" s="32"/>
      <c r="W2560" s="33"/>
    </row>
    <row r="2561" spans="2:23" x14ac:dyDescent="0.25">
      <c r="B2561" s="25"/>
      <c r="C2561" s="80">
        <v>1932121878</v>
      </c>
      <c r="D2561" s="83" t="s">
        <v>5899</v>
      </c>
      <c r="E2561" s="82">
        <v>7</v>
      </c>
      <c r="F2561" s="28"/>
      <c r="G2561" s="28"/>
      <c r="H2561" s="28"/>
      <c r="I2561" s="28" t="s">
        <v>1769</v>
      </c>
      <c r="J2561" s="27" t="s">
        <v>5900</v>
      </c>
      <c r="K2561" s="29">
        <v>4253134704</v>
      </c>
      <c r="L2561" s="30"/>
      <c r="M2561" s="28"/>
      <c r="N2561" s="28"/>
      <c r="O2561" s="29"/>
      <c r="P2561" s="31"/>
      <c r="Q2561" s="28"/>
      <c r="R2561" s="28"/>
      <c r="S2561" s="28"/>
      <c r="T2561" s="28"/>
      <c r="U2561" s="29"/>
      <c r="V2561" s="32"/>
      <c r="W2561" s="33"/>
    </row>
    <row r="2562" spans="2:23" x14ac:dyDescent="0.25">
      <c r="B2562" s="25"/>
      <c r="C2562" s="80">
        <v>1194704106</v>
      </c>
      <c r="D2562" s="83" t="s">
        <v>5901</v>
      </c>
      <c r="E2562" s="82">
        <v>5</v>
      </c>
      <c r="F2562" s="28"/>
      <c r="G2562" s="28"/>
      <c r="H2562" s="28"/>
      <c r="I2562" s="28" t="s">
        <v>1704</v>
      </c>
      <c r="J2562" s="27" t="s">
        <v>5902</v>
      </c>
      <c r="K2562" s="29">
        <v>4254549465</v>
      </c>
      <c r="L2562" s="30"/>
      <c r="M2562" s="28"/>
      <c r="N2562" s="28"/>
      <c r="O2562" s="29"/>
      <c r="P2562" s="31"/>
      <c r="Q2562" s="28"/>
      <c r="R2562" s="28"/>
      <c r="S2562" s="28"/>
      <c r="T2562" s="28"/>
      <c r="U2562" s="29"/>
      <c r="V2562" s="32"/>
      <c r="W2562" s="33"/>
    </row>
    <row r="2563" spans="2:23" x14ac:dyDescent="0.25">
      <c r="B2563" s="25"/>
      <c r="C2563" s="80">
        <v>1639254279</v>
      </c>
      <c r="D2563" s="83" t="s">
        <v>5903</v>
      </c>
      <c r="E2563" s="82">
        <v>7</v>
      </c>
      <c r="F2563" s="28"/>
      <c r="G2563" s="28"/>
      <c r="H2563" s="28"/>
      <c r="I2563" s="28" t="s">
        <v>1704</v>
      </c>
      <c r="J2563" s="27" t="s">
        <v>5904</v>
      </c>
      <c r="K2563" s="29">
        <v>4254544768</v>
      </c>
      <c r="L2563" s="30"/>
      <c r="M2563" s="28"/>
      <c r="N2563" s="28"/>
      <c r="O2563" s="29"/>
      <c r="P2563" s="31"/>
      <c r="Q2563" s="28"/>
      <c r="R2563" s="28"/>
      <c r="S2563" s="28"/>
      <c r="T2563" s="28"/>
      <c r="U2563" s="29"/>
      <c r="V2563" s="32"/>
      <c r="W2563" s="33"/>
    </row>
    <row r="2564" spans="2:23" x14ac:dyDescent="0.25">
      <c r="B2564" s="25"/>
      <c r="C2564" s="80">
        <v>1639154149</v>
      </c>
      <c r="D2564" s="83" t="s">
        <v>5905</v>
      </c>
      <c r="E2564" s="82">
        <v>4</v>
      </c>
      <c r="F2564" s="28"/>
      <c r="G2564" s="28"/>
      <c r="H2564" s="28"/>
      <c r="I2564" s="28" t="s">
        <v>1704</v>
      </c>
      <c r="J2564" s="27" t="s">
        <v>5906</v>
      </c>
      <c r="K2564" s="29">
        <v>2532728148</v>
      </c>
      <c r="L2564" s="30"/>
      <c r="M2564" s="28"/>
      <c r="N2564" s="28"/>
      <c r="O2564" s="29"/>
      <c r="P2564" s="31"/>
      <c r="Q2564" s="28"/>
      <c r="R2564" s="28"/>
      <c r="S2564" s="28"/>
      <c r="T2564" s="28"/>
      <c r="U2564" s="29"/>
      <c r="V2564" s="32"/>
      <c r="W2564" s="33"/>
    </row>
    <row r="2565" spans="2:23" x14ac:dyDescent="0.25">
      <c r="B2565" s="25"/>
      <c r="C2565" s="80">
        <v>1699763573</v>
      </c>
      <c r="D2565" s="83" t="s">
        <v>5907</v>
      </c>
      <c r="E2565" s="82">
        <v>8</v>
      </c>
      <c r="F2565" s="28"/>
      <c r="G2565" s="28"/>
      <c r="H2565" s="28"/>
      <c r="I2565" s="28" t="s">
        <v>1716</v>
      </c>
      <c r="J2565" s="27" t="s">
        <v>5908</v>
      </c>
      <c r="K2565" s="29">
        <v>2065051101</v>
      </c>
      <c r="L2565" s="30"/>
      <c r="M2565" s="28"/>
      <c r="N2565" s="28"/>
      <c r="O2565" s="29"/>
      <c r="P2565" s="31"/>
      <c r="Q2565" s="28"/>
      <c r="R2565" s="28"/>
      <c r="S2565" s="28"/>
      <c r="T2565" s="28"/>
      <c r="U2565" s="29"/>
      <c r="V2565" s="32"/>
      <c r="W2565" s="33"/>
    </row>
    <row r="2566" spans="2:23" x14ac:dyDescent="0.25">
      <c r="B2566" s="25"/>
      <c r="C2566" s="80">
        <v>1285695221</v>
      </c>
      <c r="D2566" s="83" t="s">
        <v>5909</v>
      </c>
      <c r="E2566" s="82">
        <v>4</v>
      </c>
      <c r="F2566" s="28"/>
      <c r="G2566" s="28"/>
      <c r="H2566" s="28"/>
      <c r="I2566" s="28" t="s">
        <v>1704</v>
      </c>
      <c r="J2566" s="27" t="s">
        <v>5910</v>
      </c>
      <c r="K2566" s="29">
        <v>4254670150</v>
      </c>
      <c r="L2566" s="30"/>
      <c r="M2566" s="28"/>
      <c r="N2566" s="28"/>
      <c r="O2566" s="29"/>
      <c r="P2566" s="31"/>
      <c r="Q2566" s="28"/>
      <c r="R2566" s="28"/>
      <c r="S2566" s="28"/>
      <c r="T2566" s="28"/>
      <c r="U2566" s="29"/>
      <c r="V2566" s="32"/>
      <c r="W2566" s="33"/>
    </row>
    <row r="2567" spans="2:23" x14ac:dyDescent="0.25">
      <c r="B2567" s="25"/>
      <c r="C2567" s="80">
        <v>1841302650</v>
      </c>
      <c r="D2567" s="83" t="s">
        <v>5911</v>
      </c>
      <c r="E2567" s="82">
        <v>7</v>
      </c>
      <c r="F2567" s="28"/>
      <c r="G2567" s="28"/>
      <c r="H2567" s="28"/>
      <c r="I2567" s="28" t="s">
        <v>1704</v>
      </c>
      <c r="J2567" s="27" t="s">
        <v>5912</v>
      </c>
      <c r="K2567" s="29">
        <v>4255578000</v>
      </c>
      <c r="L2567" s="30"/>
      <c r="M2567" s="28"/>
      <c r="N2567" s="28"/>
      <c r="O2567" s="29"/>
      <c r="P2567" s="31"/>
      <c r="Q2567" s="28"/>
      <c r="R2567" s="28"/>
      <c r="S2567" s="28"/>
      <c r="T2567" s="28"/>
      <c r="U2567" s="29"/>
      <c r="V2567" s="32"/>
      <c r="W2567" s="33"/>
    </row>
    <row r="2568" spans="2:23" x14ac:dyDescent="0.25">
      <c r="B2568" s="25"/>
      <c r="C2568" s="80">
        <v>1508927716</v>
      </c>
      <c r="D2568" s="83" t="s">
        <v>5913</v>
      </c>
      <c r="E2568" s="82">
        <v>7</v>
      </c>
      <c r="F2568" s="28"/>
      <c r="G2568" s="28"/>
      <c r="H2568" s="28"/>
      <c r="I2568" s="28" t="s">
        <v>1719</v>
      </c>
      <c r="J2568" s="27" t="s">
        <v>5914</v>
      </c>
      <c r="K2568" s="29">
        <v>2067227786</v>
      </c>
      <c r="L2568" s="30"/>
      <c r="M2568" s="28"/>
      <c r="N2568" s="28"/>
      <c r="O2568" s="29"/>
      <c r="P2568" s="31"/>
      <c r="Q2568" s="28"/>
      <c r="R2568" s="28"/>
      <c r="S2568" s="28"/>
      <c r="T2568" s="28"/>
      <c r="U2568" s="29"/>
      <c r="V2568" s="32"/>
      <c r="W2568" s="33"/>
    </row>
    <row r="2569" spans="2:23" x14ac:dyDescent="0.25">
      <c r="B2569" s="25"/>
      <c r="C2569" s="80">
        <v>1164457974</v>
      </c>
      <c r="D2569" s="83" t="s">
        <v>5915</v>
      </c>
      <c r="E2569" s="82">
        <v>5</v>
      </c>
      <c r="F2569" s="28"/>
      <c r="G2569" s="28"/>
      <c r="H2569" s="28"/>
      <c r="I2569" s="28" t="s">
        <v>1704</v>
      </c>
      <c r="J2569" s="27" t="s">
        <v>5916</v>
      </c>
      <c r="K2569" s="29">
        <v>2064319771</v>
      </c>
      <c r="L2569" s="30"/>
      <c r="M2569" s="28"/>
      <c r="N2569" s="28"/>
      <c r="O2569" s="29"/>
      <c r="P2569" s="31"/>
      <c r="Q2569" s="28"/>
      <c r="R2569" s="28"/>
      <c r="S2569" s="28"/>
      <c r="T2569" s="28"/>
      <c r="U2569" s="29"/>
      <c r="V2569" s="32"/>
      <c r="W2569" s="33"/>
    </row>
    <row r="2570" spans="2:23" x14ac:dyDescent="0.25">
      <c r="B2570" s="25"/>
      <c r="C2570" s="80">
        <v>1396765467</v>
      </c>
      <c r="D2570" s="83" t="s">
        <v>5917</v>
      </c>
      <c r="E2570" s="82">
        <v>5</v>
      </c>
      <c r="F2570" s="28"/>
      <c r="G2570" s="28"/>
      <c r="H2570" s="28"/>
      <c r="I2570" s="28" t="s">
        <v>2266</v>
      </c>
      <c r="J2570" s="27" t="s">
        <v>69</v>
      </c>
      <c r="K2570" s="29">
        <v>2535814564</v>
      </c>
      <c r="L2570" s="30"/>
      <c r="M2570" s="28"/>
      <c r="N2570" s="28"/>
      <c r="O2570" s="29"/>
      <c r="P2570" s="31"/>
      <c r="Q2570" s="28"/>
      <c r="R2570" s="28"/>
      <c r="S2570" s="28"/>
      <c r="T2570" s="28"/>
      <c r="U2570" s="29"/>
      <c r="V2570" s="32"/>
      <c r="W2570" s="33"/>
    </row>
    <row r="2571" spans="2:23" x14ac:dyDescent="0.25">
      <c r="B2571" s="25"/>
      <c r="C2571" s="80">
        <v>1932197902</v>
      </c>
      <c r="D2571" s="83" t="s">
        <v>5918</v>
      </c>
      <c r="E2571" s="82">
        <v>8</v>
      </c>
      <c r="F2571" s="28"/>
      <c r="G2571" s="28"/>
      <c r="H2571" s="28"/>
      <c r="I2571" s="28" t="s">
        <v>1704</v>
      </c>
      <c r="J2571" s="27" t="s">
        <v>5919</v>
      </c>
      <c r="K2571" s="29">
        <v>2065984377</v>
      </c>
      <c r="L2571" s="30"/>
      <c r="M2571" s="28"/>
      <c r="N2571" s="28"/>
      <c r="O2571" s="29"/>
      <c r="P2571" s="31"/>
      <c r="Q2571" s="28"/>
      <c r="R2571" s="28"/>
      <c r="S2571" s="28"/>
      <c r="T2571" s="28"/>
      <c r="U2571" s="29"/>
      <c r="V2571" s="32"/>
      <c r="W2571" s="33"/>
    </row>
    <row r="2572" spans="2:23" x14ac:dyDescent="0.25">
      <c r="B2572" s="25"/>
      <c r="C2572" s="80">
        <v>1326208638</v>
      </c>
      <c r="D2572" s="83" t="s">
        <v>5920</v>
      </c>
      <c r="E2572" s="82">
        <v>8</v>
      </c>
      <c r="F2572" s="28"/>
      <c r="G2572" s="28"/>
      <c r="H2572" s="28"/>
      <c r="I2572" s="28" t="s">
        <v>1737</v>
      </c>
      <c r="J2572" s="27" t="s">
        <v>5921</v>
      </c>
      <c r="K2572" s="29">
        <v>4253135345</v>
      </c>
      <c r="L2572" s="30"/>
      <c r="M2572" s="28"/>
      <c r="N2572" s="28"/>
      <c r="O2572" s="29"/>
      <c r="P2572" s="31"/>
      <c r="Q2572" s="28"/>
      <c r="R2572" s="28"/>
      <c r="S2572" s="28"/>
      <c r="T2572" s="28"/>
      <c r="U2572" s="29"/>
      <c r="V2572" s="32"/>
      <c r="W2572" s="33"/>
    </row>
    <row r="2573" spans="2:23" x14ac:dyDescent="0.25">
      <c r="B2573" s="25"/>
      <c r="C2573" s="80">
        <v>1427163542</v>
      </c>
      <c r="D2573" s="83" t="s">
        <v>5922</v>
      </c>
      <c r="E2573" s="82">
        <v>8</v>
      </c>
      <c r="F2573" s="28"/>
      <c r="G2573" s="28"/>
      <c r="H2573" s="28"/>
      <c r="I2573" s="28" t="s">
        <v>1704</v>
      </c>
      <c r="J2573" s="27" t="s">
        <v>5923</v>
      </c>
      <c r="K2573" s="29">
        <v>2065984377</v>
      </c>
      <c r="L2573" s="30"/>
      <c r="M2573" s="28"/>
      <c r="N2573" s="28"/>
      <c r="O2573" s="29"/>
      <c r="P2573" s="31"/>
      <c r="Q2573" s="28"/>
      <c r="R2573" s="28"/>
      <c r="S2573" s="28"/>
      <c r="T2573" s="28"/>
      <c r="U2573" s="29"/>
      <c r="V2573" s="32"/>
      <c r="W2573" s="33"/>
    </row>
    <row r="2574" spans="2:23" x14ac:dyDescent="0.25">
      <c r="B2574" s="25"/>
      <c r="C2574" s="80">
        <v>1962494898</v>
      </c>
      <c r="D2574" s="83" t="s">
        <v>5924</v>
      </c>
      <c r="E2574" s="82">
        <v>7</v>
      </c>
      <c r="F2574" s="28"/>
      <c r="G2574" s="28"/>
      <c r="H2574" s="28"/>
      <c r="I2574" s="28" t="s">
        <v>1704</v>
      </c>
      <c r="J2574" s="27" t="s">
        <v>5925</v>
      </c>
      <c r="K2574" s="29">
        <v>2532728664</v>
      </c>
      <c r="L2574" s="30"/>
      <c r="M2574" s="28"/>
      <c r="N2574" s="28"/>
      <c r="O2574" s="29"/>
      <c r="P2574" s="31"/>
      <c r="Q2574" s="28"/>
      <c r="R2574" s="28"/>
      <c r="S2574" s="28"/>
      <c r="T2574" s="28"/>
      <c r="U2574" s="29"/>
      <c r="V2574" s="32"/>
      <c r="W2574" s="33"/>
    </row>
    <row r="2575" spans="2:23" x14ac:dyDescent="0.25">
      <c r="B2575" s="25"/>
      <c r="C2575" s="80">
        <v>1225070170</v>
      </c>
      <c r="D2575" s="83" t="s">
        <v>5926</v>
      </c>
      <c r="E2575" s="82">
        <v>8</v>
      </c>
      <c r="F2575" s="28"/>
      <c r="G2575" s="28"/>
      <c r="H2575" s="28"/>
      <c r="I2575" s="28" t="s">
        <v>1704</v>
      </c>
      <c r="J2575" s="27" t="s">
        <v>5927</v>
      </c>
      <c r="K2575" s="29">
        <v>4257771771</v>
      </c>
      <c r="L2575" s="30"/>
      <c r="M2575" s="28"/>
      <c r="N2575" s="28"/>
      <c r="O2575" s="29"/>
      <c r="P2575" s="31"/>
      <c r="Q2575" s="28"/>
      <c r="R2575" s="28"/>
      <c r="S2575" s="28"/>
      <c r="T2575" s="28"/>
      <c r="U2575" s="29"/>
      <c r="V2575" s="32"/>
      <c r="W2575" s="33"/>
    </row>
    <row r="2576" spans="2:23" x14ac:dyDescent="0.25">
      <c r="B2576" s="25"/>
      <c r="C2576" s="80">
        <v>1952558983</v>
      </c>
      <c r="D2576" s="83" t="s">
        <v>5928</v>
      </c>
      <c r="E2576" s="82">
        <v>-99</v>
      </c>
      <c r="F2576" s="28"/>
      <c r="G2576" s="28"/>
      <c r="H2576" s="28"/>
      <c r="I2576" s="28" t="s">
        <v>1704</v>
      </c>
      <c r="J2576" s="27" t="s">
        <v>69</v>
      </c>
      <c r="K2576" s="29">
        <v>3052438644</v>
      </c>
      <c r="L2576" s="30"/>
      <c r="M2576" s="28"/>
      <c r="N2576" s="28"/>
      <c r="O2576" s="29"/>
      <c r="P2576" s="31"/>
      <c r="Q2576" s="28"/>
      <c r="R2576" s="28"/>
      <c r="S2576" s="28"/>
      <c r="T2576" s="28"/>
      <c r="U2576" s="29"/>
      <c r="V2576" s="32"/>
      <c r="W2576" s="33"/>
    </row>
    <row r="2577" spans="2:23" x14ac:dyDescent="0.25">
      <c r="B2577" s="25"/>
      <c r="C2577" s="80">
        <v>1831191162</v>
      </c>
      <c r="D2577" s="83" t="s">
        <v>5929</v>
      </c>
      <c r="E2577" s="82">
        <v>1</v>
      </c>
      <c r="F2577" s="28"/>
      <c r="G2577" s="28"/>
      <c r="H2577" s="28"/>
      <c r="I2577" s="28" t="s">
        <v>1704</v>
      </c>
      <c r="J2577" s="27" t="s">
        <v>5930</v>
      </c>
      <c r="K2577" s="29">
        <v>2067541727</v>
      </c>
      <c r="L2577" s="30"/>
      <c r="M2577" s="28"/>
      <c r="N2577" s="28"/>
      <c r="O2577" s="29"/>
      <c r="P2577" s="31"/>
      <c r="Q2577" s="28"/>
      <c r="R2577" s="28"/>
      <c r="S2577" s="28"/>
      <c r="T2577" s="28"/>
      <c r="U2577" s="29"/>
      <c r="V2577" s="32"/>
      <c r="W2577" s="33"/>
    </row>
    <row r="2578" spans="2:23" x14ac:dyDescent="0.25">
      <c r="B2578" s="25"/>
      <c r="C2578" s="80">
        <v>1417930454</v>
      </c>
      <c r="D2578" s="83" t="s">
        <v>5931</v>
      </c>
      <c r="E2578" s="82">
        <v>4</v>
      </c>
      <c r="F2578" s="28"/>
      <c r="G2578" s="28"/>
      <c r="H2578" s="28"/>
      <c r="I2578" s="28" t="s">
        <v>1704</v>
      </c>
      <c r="J2578" s="27" t="s">
        <v>5932</v>
      </c>
      <c r="K2578" s="29">
        <v>2538585433</v>
      </c>
      <c r="L2578" s="30"/>
      <c r="M2578" s="28"/>
      <c r="N2578" s="28"/>
      <c r="O2578" s="29"/>
      <c r="P2578" s="31"/>
      <c r="Q2578" s="28"/>
      <c r="R2578" s="28"/>
      <c r="S2578" s="28"/>
      <c r="T2578" s="28"/>
      <c r="U2578" s="29"/>
      <c r="V2578" s="32"/>
      <c r="W2578" s="33"/>
    </row>
    <row r="2579" spans="2:23" x14ac:dyDescent="0.25">
      <c r="B2579" s="25"/>
      <c r="C2579" s="80">
        <v>1427026350</v>
      </c>
      <c r="D2579" s="83" t="s">
        <v>5933</v>
      </c>
      <c r="E2579" s="82">
        <v>6</v>
      </c>
      <c r="F2579" s="28"/>
      <c r="G2579" s="28"/>
      <c r="H2579" s="28"/>
      <c r="I2579" s="28" t="s">
        <v>1704</v>
      </c>
      <c r="J2579" s="27" t="s">
        <v>5934</v>
      </c>
      <c r="K2579" s="29">
        <v>2068604544</v>
      </c>
      <c r="L2579" s="30"/>
      <c r="M2579" s="28"/>
      <c r="N2579" s="28"/>
      <c r="O2579" s="29"/>
      <c r="P2579" s="31"/>
      <c r="Q2579" s="28"/>
      <c r="R2579" s="28"/>
      <c r="S2579" s="28"/>
      <c r="T2579" s="28"/>
      <c r="U2579" s="29"/>
      <c r="V2579" s="32"/>
      <c r="W2579" s="33"/>
    </row>
    <row r="2580" spans="2:23" x14ac:dyDescent="0.25">
      <c r="B2580" s="25"/>
      <c r="C2580" s="80">
        <v>1184603425</v>
      </c>
      <c r="D2580" s="83" t="s">
        <v>5935</v>
      </c>
      <c r="E2580" s="82">
        <v>6</v>
      </c>
      <c r="F2580" s="28"/>
      <c r="G2580" s="28"/>
      <c r="H2580" s="28"/>
      <c r="I2580" s="28" t="s">
        <v>1704</v>
      </c>
      <c r="J2580" s="27" t="s">
        <v>5936</v>
      </c>
      <c r="K2580" s="29">
        <v>4258994500</v>
      </c>
      <c r="L2580" s="30"/>
      <c r="M2580" s="28"/>
      <c r="N2580" s="28"/>
      <c r="O2580" s="29"/>
      <c r="P2580" s="31"/>
      <c r="Q2580" s="28"/>
      <c r="R2580" s="28"/>
      <c r="S2580" s="28"/>
      <c r="T2580" s="28"/>
      <c r="U2580" s="29"/>
      <c r="V2580" s="32"/>
      <c r="W2580" s="33"/>
    </row>
    <row r="2581" spans="2:23" x14ac:dyDescent="0.25">
      <c r="B2581" s="25"/>
      <c r="C2581" s="80">
        <v>1730156308</v>
      </c>
      <c r="D2581" s="83" t="s">
        <v>5937</v>
      </c>
      <c r="E2581" s="82">
        <v>5</v>
      </c>
      <c r="F2581" s="28"/>
      <c r="G2581" s="28"/>
      <c r="H2581" s="28"/>
      <c r="I2581" s="28" t="s">
        <v>1716</v>
      </c>
      <c r="J2581" s="27" t="s">
        <v>5938</v>
      </c>
      <c r="K2581" s="29">
        <v>2532728664</v>
      </c>
      <c r="L2581" s="30"/>
      <c r="M2581" s="28"/>
      <c r="N2581" s="28"/>
      <c r="O2581" s="29"/>
      <c r="P2581" s="31"/>
      <c r="Q2581" s="28"/>
      <c r="R2581" s="28"/>
      <c r="S2581" s="28"/>
      <c r="T2581" s="28"/>
      <c r="U2581" s="29"/>
      <c r="V2581" s="32"/>
      <c r="W2581" s="33"/>
    </row>
    <row r="2582" spans="2:23" x14ac:dyDescent="0.25">
      <c r="B2582" s="25"/>
      <c r="C2582" s="80">
        <v>1346213014</v>
      </c>
      <c r="D2582" s="83" t="s">
        <v>5939</v>
      </c>
      <c r="E2582" s="82">
        <v>6</v>
      </c>
      <c r="F2582" s="28"/>
      <c r="G2582" s="28"/>
      <c r="H2582" s="28"/>
      <c r="I2582" s="28" t="s">
        <v>1716</v>
      </c>
      <c r="J2582" s="27" t="s">
        <v>5940</v>
      </c>
      <c r="K2582" s="29">
        <v>2532728148</v>
      </c>
      <c r="L2582" s="30"/>
      <c r="M2582" s="28"/>
      <c r="N2582" s="28"/>
      <c r="O2582" s="29"/>
      <c r="P2582" s="31"/>
      <c r="Q2582" s="28"/>
      <c r="R2582" s="28"/>
      <c r="S2582" s="28"/>
      <c r="T2582" s="28"/>
      <c r="U2582" s="29"/>
      <c r="V2582" s="32"/>
      <c r="W2582" s="33"/>
    </row>
    <row r="2583" spans="2:23" x14ac:dyDescent="0.25">
      <c r="B2583" s="25"/>
      <c r="C2583" s="80">
        <v>1245322700</v>
      </c>
      <c r="D2583" s="83" t="s">
        <v>5941</v>
      </c>
      <c r="E2583" s="82">
        <v>6</v>
      </c>
      <c r="F2583" s="28"/>
      <c r="G2583" s="28"/>
      <c r="H2583" s="28"/>
      <c r="I2583" s="28" t="s">
        <v>1719</v>
      </c>
      <c r="J2583" s="27" t="s">
        <v>69</v>
      </c>
      <c r="K2583" s="29">
        <v>4257437000</v>
      </c>
      <c r="L2583" s="30"/>
      <c r="M2583" s="28"/>
      <c r="N2583" s="28"/>
      <c r="O2583" s="29"/>
      <c r="P2583" s="31"/>
      <c r="Q2583" s="28"/>
      <c r="R2583" s="28"/>
      <c r="S2583" s="28"/>
      <c r="T2583" s="28"/>
      <c r="U2583" s="29"/>
      <c r="V2583" s="32"/>
      <c r="W2583" s="33"/>
    </row>
    <row r="2584" spans="2:23" x14ac:dyDescent="0.25">
      <c r="B2584" s="25"/>
      <c r="C2584" s="80">
        <v>1891824777</v>
      </c>
      <c r="D2584" s="83" t="s">
        <v>5942</v>
      </c>
      <c r="E2584" s="82">
        <v>6</v>
      </c>
      <c r="F2584" s="28"/>
      <c r="G2584" s="28"/>
      <c r="H2584" s="28"/>
      <c r="I2584" s="28" t="s">
        <v>1704</v>
      </c>
      <c r="J2584" s="27" t="s">
        <v>5943</v>
      </c>
      <c r="K2584" s="29">
        <v>4254544768</v>
      </c>
      <c r="L2584" s="30"/>
      <c r="M2584" s="28"/>
      <c r="N2584" s="28"/>
      <c r="O2584" s="29"/>
      <c r="P2584" s="31"/>
      <c r="Q2584" s="28"/>
      <c r="R2584" s="28"/>
      <c r="S2584" s="28"/>
      <c r="T2584" s="28"/>
      <c r="U2584" s="29"/>
      <c r="V2584" s="32"/>
      <c r="W2584" s="33"/>
    </row>
    <row r="2585" spans="2:23" x14ac:dyDescent="0.25">
      <c r="B2585" s="25"/>
      <c r="C2585" s="80">
        <v>1497897771</v>
      </c>
      <c r="D2585" s="83" t="s">
        <v>5944</v>
      </c>
      <c r="E2585" s="82">
        <v>3</v>
      </c>
      <c r="F2585" s="28"/>
      <c r="G2585" s="28"/>
      <c r="H2585" s="28"/>
      <c r="I2585" s="28" t="s">
        <v>1704</v>
      </c>
      <c r="J2585" s="27" t="s">
        <v>69</v>
      </c>
      <c r="K2585" s="29">
        <v>5209905994</v>
      </c>
      <c r="L2585" s="30"/>
      <c r="M2585" s="28"/>
      <c r="N2585" s="28"/>
      <c r="O2585" s="29"/>
      <c r="P2585" s="31"/>
      <c r="Q2585" s="28"/>
      <c r="R2585" s="28"/>
      <c r="S2585" s="28"/>
      <c r="T2585" s="28"/>
      <c r="U2585" s="29"/>
      <c r="V2585" s="32"/>
      <c r="W2585" s="33"/>
    </row>
    <row r="2586" spans="2:23" x14ac:dyDescent="0.25">
      <c r="B2586" s="25"/>
      <c r="C2586" s="80">
        <v>1346446093</v>
      </c>
      <c r="D2586" s="83" t="s">
        <v>5945</v>
      </c>
      <c r="E2586" s="82">
        <v>9</v>
      </c>
      <c r="F2586" s="28"/>
      <c r="G2586" s="28"/>
      <c r="H2586" s="28"/>
      <c r="I2586" s="28" t="s">
        <v>1704</v>
      </c>
      <c r="J2586" s="27" t="s">
        <v>5946</v>
      </c>
      <c r="K2586" s="29">
        <v>2062236600</v>
      </c>
      <c r="L2586" s="30"/>
      <c r="M2586" s="28"/>
      <c r="N2586" s="28"/>
      <c r="O2586" s="29"/>
      <c r="P2586" s="31"/>
      <c r="Q2586" s="28"/>
      <c r="R2586" s="28"/>
      <c r="S2586" s="28"/>
      <c r="T2586" s="28"/>
      <c r="U2586" s="29"/>
      <c r="V2586" s="32"/>
      <c r="W2586" s="33"/>
    </row>
    <row r="2587" spans="2:23" x14ac:dyDescent="0.25">
      <c r="B2587" s="25"/>
      <c r="C2587" s="80">
        <v>1336351147</v>
      </c>
      <c r="D2587" s="83" t="s">
        <v>5947</v>
      </c>
      <c r="E2587" s="82">
        <v>2</v>
      </c>
      <c r="F2587" s="28"/>
      <c r="G2587" s="28"/>
      <c r="H2587" s="28"/>
      <c r="I2587" s="28" t="s">
        <v>1704</v>
      </c>
      <c r="J2587" s="27" t="s">
        <v>5948</v>
      </c>
      <c r="K2587" s="29">
        <v>2062154250</v>
      </c>
      <c r="L2587" s="30"/>
      <c r="M2587" s="28"/>
      <c r="N2587" s="28"/>
      <c r="O2587" s="29"/>
      <c r="P2587" s="31"/>
      <c r="Q2587" s="28"/>
      <c r="R2587" s="28"/>
      <c r="S2587" s="28"/>
      <c r="T2587" s="28"/>
      <c r="U2587" s="29"/>
      <c r="V2587" s="32"/>
      <c r="W2587" s="33"/>
    </row>
    <row r="2588" spans="2:23" x14ac:dyDescent="0.25">
      <c r="B2588" s="25"/>
      <c r="C2588" s="80">
        <v>1538148879</v>
      </c>
      <c r="D2588" s="83" t="s">
        <v>5949</v>
      </c>
      <c r="E2588" s="82">
        <v>4</v>
      </c>
      <c r="F2588" s="28"/>
      <c r="G2588" s="28"/>
      <c r="H2588" s="28"/>
      <c r="I2588" s="28" t="s">
        <v>1704</v>
      </c>
      <c r="J2588" s="27" t="s">
        <v>69</v>
      </c>
      <c r="K2588" s="29">
        <v>4258994500</v>
      </c>
      <c r="L2588" s="30"/>
      <c r="M2588" s="28"/>
      <c r="N2588" s="28"/>
      <c r="O2588" s="29"/>
      <c r="P2588" s="31"/>
      <c r="Q2588" s="28"/>
      <c r="R2588" s="28"/>
      <c r="S2588" s="28"/>
      <c r="T2588" s="28"/>
      <c r="U2588" s="29"/>
      <c r="V2588" s="32"/>
      <c r="W2588" s="33"/>
    </row>
    <row r="2589" spans="2:23" x14ac:dyDescent="0.25">
      <c r="B2589" s="25"/>
      <c r="C2589" s="80">
        <v>1508198771</v>
      </c>
      <c r="D2589" s="83" t="s">
        <v>5950</v>
      </c>
      <c r="E2589" s="82">
        <v>1</v>
      </c>
      <c r="F2589" s="28"/>
      <c r="G2589" s="28"/>
      <c r="H2589" s="28"/>
      <c r="I2589" s="28" t="s">
        <v>5281</v>
      </c>
      <c r="J2589" s="27" t="s">
        <v>5951</v>
      </c>
      <c r="K2589" s="29">
        <v>2067445208</v>
      </c>
      <c r="L2589" s="30"/>
      <c r="M2589" s="28"/>
      <c r="N2589" s="28"/>
      <c r="O2589" s="29"/>
      <c r="P2589" s="31"/>
      <c r="Q2589" s="28"/>
      <c r="R2589" s="28"/>
      <c r="S2589" s="28"/>
      <c r="T2589" s="28"/>
      <c r="U2589" s="29"/>
      <c r="V2589" s="32"/>
      <c r="W2589" s="33"/>
    </row>
    <row r="2590" spans="2:23" x14ac:dyDescent="0.25">
      <c r="B2590" s="25"/>
      <c r="C2590" s="80">
        <v>1104357854</v>
      </c>
      <c r="D2590" s="83" t="s">
        <v>5952</v>
      </c>
      <c r="E2590" s="82">
        <v>3</v>
      </c>
      <c r="F2590" s="28"/>
      <c r="G2590" s="28"/>
      <c r="H2590" s="28"/>
      <c r="I2590" s="28" t="s">
        <v>1704</v>
      </c>
      <c r="J2590" s="27" t="s">
        <v>5953</v>
      </c>
      <c r="K2590" s="29">
        <v>4254544768</v>
      </c>
      <c r="L2590" s="30"/>
      <c r="M2590" s="28"/>
      <c r="N2590" s="28"/>
      <c r="O2590" s="29"/>
      <c r="P2590" s="31"/>
      <c r="Q2590" s="28"/>
      <c r="R2590" s="28"/>
      <c r="S2590" s="28"/>
      <c r="T2590" s="28"/>
      <c r="U2590" s="29"/>
      <c r="V2590" s="32"/>
      <c r="W2590" s="33"/>
    </row>
    <row r="2591" spans="2:23" x14ac:dyDescent="0.25">
      <c r="B2591" s="25"/>
      <c r="C2591" s="80">
        <v>1346912557</v>
      </c>
      <c r="D2591" s="83" t="s">
        <v>5954</v>
      </c>
      <c r="E2591" s="82">
        <v>5</v>
      </c>
      <c r="F2591" s="28"/>
      <c r="G2591" s="28"/>
      <c r="H2591" s="28"/>
      <c r="I2591" s="28" t="s">
        <v>1716</v>
      </c>
      <c r="J2591" s="27" t="s">
        <v>69</v>
      </c>
      <c r="K2591" s="29">
        <v>2063204476</v>
      </c>
      <c r="L2591" s="30"/>
      <c r="M2591" s="28"/>
      <c r="N2591" s="28"/>
      <c r="O2591" s="29"/>
      <c r="P2591" s="31"/>
      <c r="Q2591" s="28"/>
      <c r="R2591" s="28"/>
      <c r="S2591" s="28"/>
      <c r="T2591" s="28"/>
      <c r="U2591" s="29"/>
      <c r="V2591" s="32"/>
      <c r="W2591" s="33"/>
    </row>
    <row r="2592" spans="2:23" x14ac:dyDescent="0.25">
      <c r="B2592" s="25"/>
      <c r="C2592" s="80" t="s">
        <v>69</v>
      </c>
      <c r="D2592" s="83" t="s">
        <v>5955</v>
      </c>
      <c r="E2592" s="82">
        <v>-99</v>
      </c>
      <c r="F2592" s="28"/>
      <c r="G2592" s="28"/>
      <c r="H2592" s="28"/>
      <c r="I2592" s="28" t="s">
        <v>1704</v>
      </c>
      <c r="J2592" s="27" t="s">
        <v>69</v>
      </c>
      <c r="K2592" s="29">
        <v>3522739472</v>
      </c>
      <c r="L2592" s="30"/>
      <c r="M2592" s="28"/>
      <c r="N2592" s="28"/>
      <c r="O2592" s="29"/>
      <c r="P2592" s="31"/>
      <c r="Q2592" s="28"/>
      <c r="R2592" s="28"/>
      <c r="S2592" s="28"/>
      <c r="T2592" s="28"/>
      <c r="U2592" s="29"/>
      <c r="V2592" s="32"/>
      <c r="W2592" s="33"/>
    </row>
    <row r="2593" spans="2:23" x14ac:dyDescent="0.25">
      <c r="B2593" s="25"/>
      <c r="C2593" s="80">
        <v>1487201018</v>
      </c>
      <c r="D2593" s="83" t="s">
        <v>5956</v>
      </c>
      <c r="E2593" s="82">
        <v>4</v>
      </c>
      <c r="F2593" s="28"/>
      <c r="G2593" s="28"/>
      <c r="H2593" s="28"/>
      <c r="I2593" s="28" t="s">
        <v>1769</v>
      </c>
      <c r="J2593" s="27" t="s">
        <v>5957</v>
      </c>
      <c r="K2593" s="29">
        <v>3608028800</v>
      </c>
      <c r="L2593" s="30"/>
      <c r="M2593" s="28"/>
      <c r="N2593" s="28"/>
      <c r="O2593" s="29"/>
      <c r="P2593" s="31"/>
      <c r="Q2593" s="28"/>
      <c r="R2593" s="28"/>
      <c r="S2593" s="28"/>
      <c r="T2593" s="28"/>
      <c r="U2593" s="29"/>
      <c r="V2593" s="32"/>
      <c r="W2593" s="33"/>
    </row>
    <row r="2594" spans="2:23" x14ac:dyDescent="0.25">
      <c r="B2594" s="25"/>
      <c r="C2594" s="80">
        <v>1013678820</v>
      </c>
      <c r="D2594" s="83" t="s">
        <v>5958</v>
      </c>
      <c r="E2594" s="82">
        <v>2</v>
      </c>
      <c r="F2594" s="28"/>
      <c r="G2594" s="28"/>
      <c r="H2594" s="28"/>
      <c r="I2594" s="28" t="s">
        <v>1769</v>
      </c>
      <c r="J2594" s="27" t="s">
        <v>69</v>
      </c>
      <c r="K2594" s="29">
        <v>8043061835</v>
      </c>
      <c r="L2594" s="30"/>
      <c r="M2594" s="28"/>
      <c r="N2594" s="28"/>
      <c r="O2594" s="29"/>
      <c r="P2594" s="31"/>
      <c r="Q2594" s="28"/>
      <c r="R2594" s="28"/>
      <c r="S2594" s="28"/>
      <c r="T2594" s="28"/>
      <c r="U2594" s="29"/>
      <c r="V2594" s="32"/>
      <c r="W2594" s="33"/>
    </row>
    <row r="2595" spans="2:23" x14ac:dyDescent="0.25">
      <c r="B2595" s="25"/>
      <c r="C2595" s="80">
        <v>1245312420</v>
      </c>
      <c r="D2595" s="83" t="s">
        <v>5959</v>
      </c>
      <c r="E2595" s="82">
        <v>5</v>
      </c>
      <c r="F2595" s="28"/>
      <c r="G2595" s="28"/>
      <c r="H2595" s="28"/>
      <c r="I2595" s="28" t="s">
        <v>1704</v>
      </c>
      <c r="J2595" s="27" t="s">
        <v>5960</v>
      </c>
      <c r="K2595" s="29">
        <v>4256903488</v>
      </c>
      <c r="L2595" s="30"/>
      <c r="M2595" s="28"/>
      <c r="N2595" s="28"/>
      <c r="O2595" s="29"/>
      <c r="P2595" s="31"/>
      <c r="Q2595" s="28"/>
      <c r="R2595" s="28"/>
      <c r="S2595" s="28"/>
      <c r="T2595" s="28"/>
      <c r="U2595" s="29"/>
      <c r="V2595" s="32"/>
      <c r="W2595" s="33"/>
    </row>
    <row r="2596" spans="2:23" x14ac:dyDescent="0.25">
      <c r="B2596" s="25"/>
      <c r="C2596" s="80">
        <v>1184651192</v>
      </c>
      <c r="D2596" s="83" t="s">
        <v>5961</v>
      </c>
      <c r="E2596" s="82">
        <v>2</v>
      </c>
      <c r="F2596" s="28"/>
      <c r="G2596" s="28"/>
      <c r="H2596" s="28"/>
      <c r="I2596" s="28" t="s">
        <v>1704</v>
      </c>
      <c r="J2596" s="27" t="s">
        <v>5962</v>
      </c>
      <c r="K2596" s="29">
        <v>3608301100</v>
      </c>
      <c r="L2596" s="30"/>
      <c r="M2596" s="28"/>
      <c r="N2596" s="28"/>
      <c r="O2596" s="29"/>
      <c r="P2596" s="31"/>
      <c r="Q2596" s="28"/>
      <c r="R2596" s="28"/>
      <c r="S2596" s="28"/>
      <c r="T2596" s="28"/>
      <c r="U2596" s="29"/>
      <c r="V2596" s="32"/>
      <c r="W2596" s="33"/>
    </row>
    <row r="2597" spans="2:23" x14ac:dyDescent="0.25">
      <c r="B2597" s="25"/>
      <c r="C2597" s="80">
        <v>1780626630</v>
      </c>
      <c r="D2597" s="83" t="s">
        <v>5963</v>
      </c>
      <c r="E2597" s="82">
        <v>9</v>
      </c>
      <c r="F2597" s="28"/>
      <c r="G2597" s="28"/>
      <c r="H2597" s="28"/>
      <c r="I2597" s="28" t="s">
        <v>1704</v>
      </c>
      <c r="J2597" s="27" t="s">
        <v>5964</v>
      </c>
      <c r="K2597" s="29">
        <v>3604138191</v>
      </c>
      <c r="L2597" s="30"/>
      <c r="M2597" s="28"/>
      <c r="N2597" s="28"/>
      <c r="O2597" s="29"/>
      <c r="P2597" s="31"/>
      <c r="Q2597" s="28"/>
      <c r="R2597" s="28"/>
      <c r="S2597" s="28"/>
      <c r="T2597" s="28"/>
      <c r="U2597" s="29"/>
      <c r="V2597" s="32"/>
      <c r="W2597" s="33"/>
    </row>
    <row r="2598" spans="2:23" x14ac:dyDescent="0.25">
      <c r="B2598" s="25"/>
      <c r="C2598" s="80">
        <v>1699850404</v>
      </c>
      <c r="D2598" s="83" t="s">
        <v>5965</v>
      </c>
      <c r="E2598" s="82">
        <v>2</v>
      </c>
      <c r="F2598" s="28"/>
      <c r="G2598" s="28"/>
      <c r="H2598" s="28"/>
      <c r="I2598" s="28" t="s">
        <v>1704</v>
      </c>
      <c r="J2598" s="27" t="s">
        <v>5966</v>
      </c>
      <c r="K2598" s="29">
        <v>2063863660</v>
      </c>
      <c r="L2598" s="30"/>
      <c r="M2598" s="28"/>
      <c r="N2598" s="28"/>
      <c r="O2598" s="29"/>
      <c r="P2598" s="31"/>
      <c r="Q2598" s="28"/>
      <c r="R2598" s="28"/>
      <c r="S2598" s="28"/>
      <c r="T2598" s="28"/>
      <c r="U2598" s="29"/>
      <c r="V2598" s="32"/>
      <c r="W2598" s="33"/>
    </row>
    <row r="2599" spans="2:23" x14ac:dyDescent="0.25">
      <c r="B2599" s="25"/>
      <c r="C2599" s="80">
        <v>1447223110</v>
      </c>
      <c r="D2599" s="83" t="s">
        <v>5967</v>
      </c>
      <c r="E2599" s="82">
        <v>1</v>
      </c>
      <c r="F2599" s="28"/>
      <c r="G2599" s="28"/>
      <c r="H2599" s="28"/>
      <c r="I2599" s="28" t="s">
        <v>1769</v>
      </c>
      <c r="J2599" s="27" t="s">
        <v>5968</v>
      </c>
      <c r="K2599" s="29">
        <v>2535032508</v>
      </c>
      <c r="L2599" s="30"/>
      <c r="M2599" s="28"/>
      <c r="N2599" s="28"/>
      <c r="O2599" s="29"/>
      <c r="P2599" s="31"/>
      <c r="Q2599" s="28"/>
      <c r="R2599" s="28"/>
      <c r="S2599" s="28"/>
      <c r="T2599" s="28"/>
      <c r="U2599" s="29"/>
      <c r="V2599" s="32"/>
      <c r="W2599" s="33"/>
    </row>
    <row r="2600" spans="2:23" x14ac:dyDescent="0.25">
      <c r="B2600" s="25"/>
      <c r="C2600" s="80">
        <v>1124088430</v>
      </c>
      <c r="D2600" s="83" t="s">
        <v>5969</v>
      </c>
      <c r="E2600" s="82">
        <v>3</v>
      </c>
      <c r="F2600" s="28"/>
      <c r="G2600" s="28"/>
      <c r="H2600" s="28"/>
      <c r="I2600" s="28" t="s">
        <v>1704</v>
      </c>
      <c r="J2600" s="27" t="s">
        <v>5970</v>
      </c>
      <c r="K2600" s="29">
        <v>4258994500</v>
      </c>
      <c r="L2600" s="30"/>
      <c r="M2600" s="28"/>
      <c r="N2600" s="28"/>
      <c r="O2600" s="29"/>
      <c r="P2600" s="31"/>
      <c r="Q2600" s="28"/>
      <c r="R2600" s="28"/>
      <c r="S2600" s="28"/>
      <c r="T2600" s="28"/>
      <c r="U2600" s="29"/>
      <c r="V2600" s="32"/>
      <c r="W2600" s="33"/>
    </row>
    <row r="2601" spans="2:23" x14ac:dyDescent="0.25">
      <c r="B2601" s="25"/>
      <c r="C2601" s="80">
        <v>1174544712</v>
      </c>
      <c r="D2601" s="83" t="s">
        <v>5971</v>
      </c>
      <c r="E2601" s="82">
        <v>4</v>
      </c>
      <c r="F2601" s="28"/>
      <c r="G2601" s="28"/>
      <c r="H2601" s="28"/>
      <c r="I2601" s="28" t="s">
        <v>1704</v>
      </c>
      <c r="J2601" s="27" t="s">
        <v>5972</v>
      </c>
      <c r="K2601" s="29">
        <v>4257742650</v>
      </c>
      <c r="L2601" s="30"/>
      <c r="M2601" s="28"/>
      <c r="N2601" s="28"/>
      <c r="O2601" s="29"/>
      <c r="P2601" s="31"/>
      <c r="Q2601" s="28"/>
      <c r="R2601" s="28"/>
      <c r="S2601" s="28"/>
      <c r="T2601" s="28"/>
      <c r="U2601" s="29"/>
      <c r="V2601" s="32"/>
      <c r="W2601" s="33"/>
    </row>
    <row r="2602" spans="2:23" x14ac:dyDescent="0.25">
      <c r="B2602" s="25"/>
      <c r="C2602" s="80">
        <v>1841231438</v>
      </c>
      <c r="D2602" s="83" t="s">
        <v>5973</v>
      </c>
      <c r="E2602" s="82">
        <v>4</v>
      </c>
      <c r="F2602" s="28"/>
      <c r="G2602" s="28"/>
      <c r="H2602" s="28"/>
      <c r="I2602" s="28" t="s">
        <v>1704</v>
      </c>
      <c r="J2602" s="27" t="s">
        <v>5974</v>
      </c>
      <c r="K2602" s="29">
        <v>4252593122</v>
      </c>
      <c r="L2602" s="30"/>
      <c r="M2602" s="28"/>
      <c r="N2602" s="28"/>
      <c r="O2602" s="29"/>
      <c r="P2602" s="31"/>
      <c r="Q2602" s="28"/>
      <c r="R2602" s="28"/>
      <c r="S2602" s="28"/>
      <c r="T2602" s="28"/>
      <c r="U2602" s="29"/>
      <c r="V2602" s="32"/>
      <c r="W2602" s="33"/>
    </row>
    <row r="2603" spans="2:23" x14ac:dyDescent="0.25">
      <c r="B2603" s="25"/>
      <c r="C2603" s="80">
        <v>1821086174</v>
      </c>
      <c r="D2603" s="83" t="s">
        <v>5975</v>
      </c>
      <c r="E2603" s="82">
        <v>4</v>
      </c>
      <c r="F2603" s="28"/>
      <c r="G2603" s="28"/>
      <c r="H2603" s="28"/>
      <c r="I2603" s="28" t="s">
        <v>1704</v>
      </c>
      <c r="J2603" s="27" t="s">
        <v>5976</v>
      </c>
      <c r="K2603" s="29">
        <v>2063869615</v>
      </c>
      <c r="L2603" s="30"/>
      <c r="M2603" s="28"/>
      <c r="N2603" s="28"/>
      <c r="O2603" s="29"/>
      <c r="P2603" s="31"/>
      <c r="Q2603" s="28"/>
      <c r="R2603" s="28"/>
      <c r="S2603" s="28"/>
      <c r="T2603" s="28"/>
      <c r="U2603" s="29"/>
      <c r="V2603" s="32"/>
      <c r="W2603" s="33"/>
    </row>
    <row r="2604" spans="2:23" x14ac:dyDescent="0.25">
      <c r="B2604" s="25"/>
      <c r="C2604" s="80">
        <v>1649632936</v>
      </c>
      <c r="D2604" s="83" t="s">
        <v>5977</v>
      </c>
      <c r="E2604" s="82">
        <v>1</v>
      </c>
      <c r="F2604" s="28"/>
      <c r="G2604" s="28"/>
      <c r="H2604" s="28"/>
      <c r="I2604" s="28" t="s">
        <v>1704</v>
      </c>
      <c r="J2604" s="27" t="s">
        <v>69</v>
      </c>
      <c r="K2604" s="29">
        <v>8328779666</v>
      </c>
      <c r="L2604" s="30"/>
      <c r="M2604" s="28"/>
      <c r="N2604" s="28"/>
      <c r="O2604" s="29"/>
      <c r="P2604" s="31"/>
      <c r="Q2604" s="28"/>
      <c r="R2604" s="28"/>
      <c r="S2604" s="28"/>
      <c r="T2604" s="28"/>
      <c r="U2604" s="29"/>
      <c r="V2604" s="32"/>
      <c r="W2604" s="33"/>
    </row>
    <row r="2605" spans="2:23" x14ac:dyDescent="0.25">
      <c r="B2605" s="25"/>
      <c r="C2605" s="80">
        <v>1770936676</v>
      </c>
      <c r="D2605" s="83" t="s">
        <v>5978</v>
      </c>
      <c r="E2605" s="82">
        <v>-99</v>
      </c>
      <c r="F2605" s="28"/>
      <c r="G2605" s="28"/>
      <c r="H2605" s="28"/>
      <c r="I2605" s="28" t="s">
        <v>1716</v>
      </c>
      <c r="J2605" s="27" t="s">
        <v>5979</v>
      </c>
      <c r="K2605" s="29">
        <v>2063204476</v>
      </c>
      <c r="L2605" s="30"/>
      <c r="M2605" s="28"/>
      <c r="N2605" s="28"/>
      <c r="O2605" s="29"/>
      <c r="P2605" s="31"/>
      <c r="Q2605" s="28"/>
      <c r="R2605" s="28"/>
      <c r="S2605" s="28"/>
      <c r="T2605" s="28"/>
      <c r="U2605" s="29"/>
      <c r="V2605" s="32"/>
      <c r="W2605" s="33"/>
    </row>
    <row r="2606" spans="2:23" x14ac:dyDescent="0.25">
      <c r="B2606" s="25"/>
      <c r="C2606" s="80">
        <v>1447514302</v>
      </c>
      <c r="D2606" s="83" t="s">
        <v>5929</v>
      </c>
      <c r="E2606" s="82">
        <v>2</v>
      </c>
      <c r="F2606" s="28"/>
      <c r="G2606" s="28"/>
      <c r="H2606" s="28"/>
      <c r="I2606" s="28" t="s">
        <v>1704</v>
      </c>
      <c r="J2606" s="27" t="s">
        <v>5980</v>
      </c>
      <c r="K2606" s="29">
        <v>3607541735</v>
      </c>
      <c r="L2606" s="30"/>
      <c r="M2606" s="28"/>
      <c r="N2606" s="28"/>
      <c r="O2606" s="29"/>
      <c r="P2606" s="31"/>
      <c r="Q2606" s="28"/>
      <c r="R2606" s="28"/>
      <c r="S2606" s="28"/>
      <c r="T2606" s="28"/>
      <c r="U2606" s="29"/>
      <c r="V2606" s="32"/>
      <c r="W2606" s="33"/>
    </row>
    <row r="2607" spans="2:23" x14ac:dyDescent="0.25">
      <c r="B2607" s="25"/>
      <c r="C2607" s="80">
        <v>1629495171</v>
      </c>
      <c r="D2607" s="83" t="s">
        <v>5981</v>
      </c>
      <c r="E2607" s="82">
        <v>1</v>
      </c>
      <c r="F2607" s="28"/>
      <c r="G2607" s="28"/>
      <c r="H2607" s="28"/>
      <c r="I2607" s="28" t="s">
        <v>1704</v>
      </c>
      <c r="J2607" s="27" t="s">
        <v>69</v>
      </c>
      <c r="K2607" s="29">
        <v>2065433605</v>
      </c>
      <c r="L2607" s="30"/>
      <c r="M2607" s="28"/>
      <c r="N2607" s="28"/>
      <c r="O2607" s="29"/>
      <c r="P2607" s="31"/>
      <c r="Q2607" s="28"/>
      <c r="R2607" s="28"/>
      <c r="S2607" s="28"/>
      <c r="T2607" s="28"/>
      <c r="U2607" s="29"/>
      <c r="V2607" s="32"/>
      <c r="W2607" s="33"/>
    </row>
    <row r="2608" spans="2:23" x14ac:dyDescent="0.25">
      <c r="B2608" s="25"/>
      <c r="C2608" s="80">
        <v>1639589781</v>
      </c>
      <c r="D2608" s="83" t="s">
        <v>5982</v>
      </c>
      <c r="E2608" s="82">
        <v>2</v>
      </c>
      <c r="F2608" s="28"/>
      <c r="G2608" s="28"/>
      <c r="H2608" s="28"/>
      <c r="I2608" s="28" t="s">
        <v>1704</v>
      </c>
      <c r="J2608" s="27" t="s">
        <v>69</v>
      </c>
      <c r="K2608" s="29">
        <v>7137903311</v>
      </c>
      <c r="L2608" s="30"/>
      <c r="M2608" s="28"/>
      <c r="N2608" s="28"/>
      <c r="O2608" s="29"/>
      <c r="P2608" s="31"/>
      <c r="Q2608" s="28"/>
      <c r="R2608" s="28"/>
      <c r="S2608" s="28"/>
      <c r="T2608" s="28"/>
      <c r="U2608" s="29"/>
      <c r="V2608" s="32"/>
      <c r="W2608" s="33"/>
    </row>
    <row r="2609" spans="2:23" x14ac:dyDescent="0.25">
      <c r="B2609" s="25"/>
      <c r="C2609" s="80">
        <v>1295155307</v>
      </c>
      <c r="D2609" s="83" t="s">
        <v>5955</v>
      </c>
      <c r="E2609" s="82">
        <v>0</v>
      </c>
      <c r="F2609" s="28"/>
      <c r="G2609" s="28"/>
      <c r="H2609" s="28"/>
      <c r="I2609" s="28" t="s">
        <v>1737</v>
      </c>
      <c r="J2609" s="27" t="s">
        <v>5983</v>
      </c>
      <c r="K2609" s="29">
        <v>2157075067</v>
      </c>
      <c r="L2609" s="30"/>
      <c r="M2609" s="28"/>
      <c r="N2609" s="28"/>
      <c r="O2609" s="29"/>
      <c r="P2609" s="31"/>
      <c r="Q2609" s="28"/>
      <c r="R2609" s="28"/>
      <c r="S2609" s="28"/>
      <c r="T2609" s="28"/>
      <c r="U2609" s="29"/>
      <c r="V2609" s="32"/>
      <c r="W2609" s="33"/>
    </row>
    <row r="2610" spans="2:23" x14ac:dyDescent="0.25">
      <c r="B2610" s="25"/>
      <c r="C2610" s="80">
        <v>1497123384</v>
      </c>
      <c r="D2610" s="83" t="s">
        <v>5984</v>
      </c>
      <c r="E2610" s="82">
        <v>1</v>
      </c>
      <c r="F2610" s="28"/>
      <c r="G2610" s="28"/>
      <c r="H2610" s="28"/>
      <c r="I2610" s="28" t="s">
        <v>1704</v>
      </c>
      <c r="J2610" s="27" t="s">
        <v>69</v>
      </c>
      <c r="K2610" s="29">
        <v>8436921118</v>
      </c>
      <c r="L2610" s="30"/>
      <c r="M2610" s="28"/>
      <c r="N2610" s="28"/>
      <c r="O2610" s="29"/>
      <c r="P2610" s="31"/>
      <c r="Q2610" s="28"/>
      <c r="R2610" s="28"/>
      <c r="S2610" s="28"/>
      <c r="T2610" s="28"/>
      <c r="U2610" s="29"/>
      <c r="V2610" s="32"/>
      <c r="W2610" s="33"/>
    </row>
    <row r="2611" spans="2:23" x14ac:dyDescent="0.25">
      <c r="B2611" s="25"/>
      <c r="C2611" s="80">
        <v>1457488371</v>
      </c>
      <c r="D2611" s="83" t="s">
        <v>5985</v>
      </c>
      <c r="E2611" s="82">
        <v>4</v>
      </c>
      <c r="F2611" s="28"/>
      <c r="G2611" s="28"/>
      <c r="H2611" s="28"/>
      <c r="I2611" s="28" t="s">
        <v>1704</v>
      </c>
      <c r="J2611" s="27" t="s">
        <v>5986</v>
      </c>
      <c r="K2611" s="29">
        <v>3604791952</v>
      </c>
      <c r="L2611" s="30"/>
      <c r="M2611" s="28"/>
      <c r="N2611" s="28"/>
      <c r="O2611" s="29"/>
      <c r="P2611" s="31"/>
      <c r="Q2611" s="28"/>
      <c r="R2611" s="28"/>
      <c r="S2611" s="28"/>
      <c r="T2611" s="28"/>
      <c r="U2611" s="29"/>
      <c r="V2611" s="32"/>
      <c r="W2611" s="33"/>
    </row>
    <row r="2612" spans="2:23" x14ac:dyDescent="0.25">
      <c r="B2612" s="25"/>
      <c r="C2612" s="80">
        <v>1386680445</v>
      </c>
      <c r="D2612" s="83" t="s">
        <v>5987</v>
      </c>
      <c r="E2612" s="82">
        <v>4</v>
      </c>
      <c r="F2612" s="28"/>
      <c r="G2612" s="28"/>
      <c r="H2612" s="28"/>
      <c r="I2612" s="28" t="s">
        <v>1704</v>
      </c>
      <c r="J2612" s="27" t="s">
        <v>69</v>
      </c>
      <c r="K2612" s="29">
        <v>4252593122</v>
      </c>
      <c r="L2612" s="30"/>
      <c r="M2612" s="28"/>
      <c r="N2612" s="28"/>
      <c r="O2612" s="29"/>
      <c r="P2612" s="31"/>
      <c r="Q2612" s="28"/>
      <c r="R2612" s="28"/>
      <c r="S2612" s="28"/>
      <c r="T2612" s="28"/>
      <c r="U2612" s="29"/>
      <c r="V2612" s="32"/>
      <c r="W2612" s="33"/>
    </row>
    <row r="2613" spans="2:23" x14ac:dyDescent="0.25">
      <c r="B2613" s="25"/>
      <c r="C2613" s="80">
        <v>1215048509</v>
      </c>
      <c r="D2613" s="83" t="s">
        <v>5988</v>
      </c>
      <c r="E2613" s="82">
        <v>8</v>
      </c>
      <c r="F2613" s="28"/>
      <c r="G2613" s="28"/>
      <c r="H2613" s="28"/>
      <c r="I2613" s="28" t="s">
        <v>1737</v>
      </c>
      <c r="J2613" s="27" t="s">
        <v>5989</v>
      </c>
      <c r="K2613" s="29">
        <v>2065984973</v>
      </c>
      <c r="L2613" s="30"/>
      <c r="M2613" s="28"/>
      <c r="N2613" s="28"/>
      <c r="O2613" s="29"/>
      <c r="P2613" s="31"/>
      <c r="Q2613" s="28"/>
      <c r="R2613" s="28"/>
      <c r="S2613" s="28"/>
      <c r="T2613" s="28"/>
      <c r="U2613" s="29"/>
      <c r="V2613" s="32"/>
      <c r="W2613" s="33"/>
    </row>
    <row r="2614" spans="2:23" x14ac:dyDescent="0.25">
      <c r="B2614" s="25"/>
      <c r="C2614" s="80">
        <v>1275936684</v>
      </c>
      <c r="D2614" s="83" t="s">
        <v>5990</v>
      </c>
      <c r="E2614" s="82">
        <v>5</v>
      </c>
      <c r="F2614" s="28"/>
      <c r="G2614" s="28"/>
      <c r="H2614" s="28"/>
      <c r="I2614" s="28" t="s">
        <v>1769</v>
      </c>
      <c r="J2614" s="27" t="s">
        <v>5991</v>
      </c>
      <c r="K2614" s="29">
        <v>2538389839</v>
      </c>
      <c r="L2614" s="30"/>
      <c r="M2614" s="28"/>
      <c r="N2614" s="28"/>
      <c r="O2614" s="29"/>
      <c r="P2614" s="31"/>
      <c r="Q2614" s="28"/>
      <c r="R2614" s="28"/>
      <c r="S2614" s="28"/>
      <c r="T2614" s="28"/>
      <c r="U2614" s="29"/>
      <c r="V2614" s="32"/>
      <c r="W2614" s="33"/>
    </row>
    <row r="2615" spans="2:23" x14ac:dyDescent="0.25">
      <c r="B2615" s="25"/>
      <c r="C2615" s="80">
        <v>1821403544</v>
      </c>
      <c r="D2615" s="83" t="s">
        <v>5992</v>
      </c>
      <c r="E2615" s="82">
        <v>4</v>
      </c>
      <c r="F2615" s="28"/>
      <c r="G2615" s="28"/>
      <c r="H2615" s="28"/>
      <c r="I2615" s="28" t="s">
        <v>1707</v>
      </c>
      <c r="J2615" s="27" t="s">
        <v>69</v>
      </c>
      <c r="K2615" s="29">
        <v>2064807677</v>
      </c>
      <c r="L2615" s="30"/>
      <c r="M2615" s="28"/>
      <c r="N2615" s="28"/>
      <c r="O2615" s="29"/>
      <c r="P2615" s="31"/>
      <c r="Q2615" s="28"/>
      <c r="R2615" s="28"/>
      <c r="S2615" s="28"/>
      <c r="T2615" s="28"/>
      <c r="U2615" s="29"/>
      <c r="V2615" s="32"/>
      <c r="W2615" s="33"/>
    </row>
    <row r="2616" spans="2:23" x14ac:dyDescent="0.25">
      <c r="B2616" s="25"/>
      <c r="C2616" s="80">
        <v>1255607313</v>
      </c>
      <c r="D2616" s="83" t="s">
        <v>5993</v>
      </c>
      <c r="E2616" s="82">
        <v>3</v>
      </c>
      <c r="F2616" s="28"/>
      <c r="G2616" s="28"/>
      <c r="H2616" s="28"/>
      <c r="I2616" s="28" t="s">
        <v>1704</v>
      </c>
      <c r="J2616" s="27" t="s">
        <v>69</v>
      </c>
      <c r="K2616" s="29">
        <v>2157359000</v>
      </c>
      <c r="L2616" s="30"/>
      <c r="M2616" s="28"/>
      <c r="N2616" s="28"/>
      <c r="O2616" s="29"/>
      <c r="P2616" s="31"/>
      <c r="Q2616" s="28"/>
      <c r="R2616" s="28"/>
      <c r="S2616" s="28"/>
      <c r="T2616" s="28"/>
      <c r="U2616" s="29"/>
      <c r="V2616" s="32"/>
      <c r="W2616" s="33"/>
    </row>
    <row r="2617" spans="2:23" x14ac:dyDescent="0.25">
      <c r="B2617" s="25"/>
      <c r="C2617" s="80">
        <v>1588847271</v>
      </c>
      <c r="D2617" s="83" t="s">
        <v>5994</v>
      </c>
      <c r="E2617" s="82">
        <v>4</v>
      </c>
      <c r="F2617" s="28"/>
      <c r="G2617" s="28"/>
      <c r="H2617" s="28"/>
      <c r="I2617" s="28" t="s">
        <v>1704</v>
      </c>
      <c r="J2617" s="27" t="s">
        <v>69</v>
      </c>
      <c r="K2617" s="29">
        <v>2532725127</v>
      </c>
      <c r="L2617" s="30"/>
      <c r="M2617" s="28"/>
      <c r="N2617" s="28"/>
      <c r="O2617" s="29"/>
      <c r="P2617" s="31"/>
      <c r="Q2617" s="28"/>
      <c r="R2617" s="28"/>
      <c r="S2617" s="28"/>
      <c r="T2617" s="28"/>
      <c r="U2617" s="29"/>
      <c r="V2617" s="32"/>
      <c r="W2617" s="33"/>
    </row>
    <row r="2618" spans="2:23" x14ac:dyDescent="0.25">
      <c r="B2618" s="25"/>
      <c r="C2618" s="80">
        <v>1225040801</v>
      </c>
      <c r="D2618" s="83" t="s">
        <v>5995</v>
      </c>
      <c r="E2618" s="82">
        <v>5</v>
      </c>
      <c r="F2618" s="28"/>
      <c r="G2618" s="28"/>
      <c r="H2618" s="28"/>
      <c r="I2618" s="28" t="s">
        <v>1707</v>
      </c>
      <c r="J2618" s="27" t="s">
        <v>5996</v>
      </c>
      <c r="K2618" s="29">
        <v>2062427333</v>
      </c>
      <c r="L2618" s="30"/>
      <c r="M2618" s="28"/>
      <c r="N2618" s="28"/>
      <c r="O2618" s="29"/>
      <c r="P2618" s="31"/>
      <c r="Q2618" s="28"/>
      <c r="R2618" s="28"/>
      <c r="S2618" s="28"/>
      <c r="T2618" s="28"/>
      <c r="U2618" s="29"/>
      <c r="V2618" s="32"/>
      <c r="W2618" s="33"/>
    </row>
    <row r="2619" spans="2:23" x14ac:dyDescent="0.25">
      <c r="B2619" s="25"/>
      <c r="C2619" s="80">
        <v>1801909692</v>
      </c>
      <c r="D2619" s="83" t="s">
        <v>5997</v>
      </c>
      <c r="E2619" s="82">
        <v>4</v>
      </c>
      <c r="F2619" s="28"/>
      <c r="G2619" s="28"/>
      <c r="H2619" s="28"/>
      <c r="I2619" s="28" t="s">
        <v>1704</v>
      </c>
      <c r="J2619" s="27" t="s">
        <v>69</v>
      </c>
      <c r="K2619" s="29">
        <v>4259774620</v>
      </c>
      <c r="L2619" s="30"/>
      <c r="M2619" s="28"/>
      <c r="N2619" s="28"/>
      <c r="O2619" s="29"/>
      <c r="P2619" s="31"/>
      <c r="Q2619" s="28"/>
      <c r="R2619" s="28"/>
      <c r="S2619" s="28"/>
      <c r="T2619" s="28"/>
      <c r="U2619" s="29"/>
      <c r="V2619" s="32"/>
      <c r="W2619" s="33"/>
    </row>
    <row r="2620" spans="2:23" x14ac:dyDescent="0.25">
      <c r="B2620" s="25"/>
      <c r="C2620" s="80">
        <v>1891953766</v>
      </c>
      <c r="D2620" s="83" t="s">
        <v>5992</v>
      </c>
      <c r="E2620" s="82">
        <v>4</v>
      </c>
      <c r="F2620" s="28"/>
      <c r="G2620" s="28"/>
      <c r="H2620" s="28"/>
      <c r="I2620" s="28" t="s">
        <v>1707</v>
      </c>
      <c r="J2620" s="27" t="s">
        <v>69</v>
      </c>
      <c r="K2620" s="29">
        <v>2533727100</v>
      </c>
      <c r="L2620" s="30"/>
      <c r="M2620" s="28"/>
      <c r="N2620" s="28"/>
      <c r="O2620" s="29"/>
      <c r="P2620" s="31"/>
      <c r="Q2620" s="28"/>
      <c r="R2620" s="28"/>
      <c r="S2620" s="28"/>
      <c r="T2620" s="28"/>
      <c r="U2620" s="29"/>
      <c r="V2620" s="32"/>
      <c r="W2620" s="33"/>
    </row>
    <row r="2621" spans="2:23" x14ac:dyDescent="0.25">
      <c r="B2621" s="25"/>
      <c r="C2621" s="80">
        <v>1851684765</v>
      </c>
      <c r="D2621" s="83" t="s">
        <v>5998</v>
      </c>
      <c r="E2621" s="82">
        <v>3</v>
      </c>
      <c r="F2621" s="28"/>
      <c r="G2621" s="28"/>
      <c r="H2621" s="28"/>
      <c r="I2621" s="28" t="s">
        <v>1704</v>
      </c>
      <c r="J2621" s="27" t="s">
        <v>5999</v>
      </c>
      <c r="K2621" s="29">
        <v>3607541735</v>
      </c>
      <c r="L2621" s="30"/>
      <c r="M2621" s="28"/>
      <c r="N2621" s="28"/>
      <c r="O2621" s="29"/>
      <c r="P2621" s="31"/>
      <c r="Q2621" s="28"/>
      <c r="R2621" s="28"/>
      <c r="S2621" s="28"/>
      <c r="T2621" s="28"/>
      <c r="U2621" s="29"/>
      <c r="V2621" s="32"/>
      <c r="W2621" s="33"/>
    </row>
    <row r="2622" spans="2:23" x14ac:dyDescent="0.25">
      <c r="B2622" s="25"/>
      <c r="C2622" s="80">
        <v>1912978768</v>
      </c>
      <c r="D2622" s="83" t="s">
        <v>6000</v>
      </c>
      <c r="E2622" s="82">
        <v>8</v>
      </c>
      <c r="F2622" s="28"/>
      <c r="G2622" s="28"/>
      <c r="H2622" s="28"/>
      <c r="I2622" s="28" t="s">
        <v>1716</v>
      </c>
      <c r="J2622" s="27" t="s">
        <v>6001</v>
      </c>
      <c r="K2622" s="29">
        <v>2063863660</v>
      </c>
      <c r="L2622" s="30"/>
      <c r="M2622" s="28"/>
      <c r="N2622" s="28"/>
      <c r="O2622" s="29"/>
      <c r="P2622" s="31"/>
      <c r="Q2622" s="28"/>
      <c r="R2622" s="28"/>
      <c r="S2622" s="28"/>
      <c r="T2622" s="28"/>
      <c r="U2622" s="29"/>
      <c r="V2622" s="32"/>
      <c r="W2622" s="33"/>
    </row>
    <row r="2623" spans="2:23" x14ac:dyDescent="0.25">
      <c r="B2623" s="25"/>
      <c r="C2623" s="80">
        <v>1568516219</v>
      </c>
      <c r="D2623" s="83" t="s">
        <v>6002</v>
      </c>
      <c r="E2623" s="82">
        <v>3</v>
      </c>
      <c r="F2623" s="28"/>
      <c r="G2623" s="28"/>
      <c r="H2623" s="28"/>
      <c r="I2623" s="28" t="s">
        <v>1769</v>
      </c>
      <c r="J2623" s="27" t="s">
        <v>6003</v>
      </c>
      <c r="K2623" s="29">
        <v>2532728148</v>
      </c>
      <c r="L2623" s="30"/>
      <c r="M2623" s="28"/>
      <c r="N2623" s="28"/>
      <c r="O2623" s="29"/>
      <c r="P2623" s="31"/>
      <c r="Q2623" s="28"/>
      <c r="R2623" s="28"/>
      <c r="S2623" s="28"/>
      <c r="T2623" s="28"/>
      <c r="U2623" s="29"/>
      <c r="V2623" s="32"/>
      <c r="W2623" s="33"/>
    </row>
    <row r="2624" spans="2:23" x14ac:dyDescent="0.25">
      <c r="B2624" s="25"/>
      <c r="C2624" s="80">
        <v>1447400015</v>
      </c>
      <c r="D2624" s="83" t="s">
        <v>6004</v>
      </c>
      <c r="E2624" s="82">
        <v>8</v>
      </c>
      <c r="F2624" s="28"/>
      <c r="G2624" s="28"/>
      <c r="H2624" s="28"/>
      <c r="I2624" s="28" t="s">
        <v>1704</v>
      </c>
      <c r="J2624" s="27" t="s">
        <v>6005</v>
      </c>
      <c r="K2624" s="29">
        <v>2065155811</v>
      </c>
      <c r="L2624" s="30"/>
      <c r="M2624" s="28"/>
      <c r="N2624" s="28"/>
      <c r="O2624" s="29"/>
      <c r="P2624" s="31"/>
      <c r="Q2624" s="28"/>
      <c r="R2624" s="28"/>
      <c r="S2624" s="28"/>
      <c r="T2624" s="28"/>
      <c r="U2624" s="29"/>
      <c r="V2624" s="32"/>
      <c r="W2624" s="33"/>
    </row>
    <row r="2625" spans="2:23" x14ac:dyDescent="0.25">
      <c r="B2625" s="25"/>
      <c r="C2625" s="80">
        <v>1124030606</v>
      </c>
      <c r="D2625" s="83" t="s">
        <v>6006</v>
      </c>
      <c r="E2625" s="82">
        <v>5</v>
      </c>
      <c r="F2625" s="28"/>
      <c r="G2625" s="28"/>
      <c r="H2625" s="28"/>
      <c r="I2625" s="28" t="s">
        <v>1707</v>
      </c>
      <c r="J2625" s="27" t="s">
        <v>6007</v>
      </c>
      <c r="K2625" s="29">
        <v>2062427333</v>
      </c>
      <c r="L2625" s="30"/>
      <c r="M2625" s="28"/>
      <c r="N2625" s="28"/>
      <c r="O2625" s="29"/>
      <c r="P2625" s="31"/>
      <c r="Q2625" s="28"/>
      <c r="R2625" s="28"/>
      <c r="S2625" s="28"/>
      <c r="T2625" s="28"/>
      <c r="U2625" s="29"/>
      <c r="V2625" s="32"/>
      <c r="W2625" s="33"/>
    </row>
    <row r="2626" spans="2:23" x14ac:dyDescent="0.25">
      <c r="B2626" s="25"/>
      <c r="C2626" s="80">
        <v>1396799870</v>
      </c>
      <c r="D2626" s="83" t="s">
        <v>6008</v>
      </c>
      <c r="E2626" s="82">
        <v>5</v>
      </c>
      <c r="F2626" s="28"/>
      <c r="G2626" s="28"/>
      <c r="H2626" s="28"/>
      <c r="I2626" s="28" t="s">
        <v>1707</v>
      </c>
      <c r="J2626" s="27" t="s">
        <v>6009</v>
      </c>
      <c r="K2626" s="29">
        <v>2062427333</v>
      </c>
      <c r="L2626" s="30"/>
      <c r="M2626" s="28"/>
      <c r="N2626" s="28"/>
      <c r="O2626" s="29"/>
      <c r="P2626" s="31"/>
      <c r="Q2626" s="28"/>
      <c r="R2626" s="28"/>
      <c r="S2626" s="28"/>
      <c r="T2626" s="28"/>
      <c r="U2626" s="29"/>
      <c r="V2626" s="32"/>
      <c r="W2626" s="33"/>
    </row>
    <row r="2627" spans="2:23" x14ac:dyDescent="0.25">
      <c r="B2627" s="25"/>
      <c r="C2627" s="80">
        <v>1720258221</v>
      </c>
      <c r="D2627" s="83" t="s">
        <v>6010</v>
      </c>
      <c r="E2627" s="82">
        <v>5</v>
      </c>
      <c r="F2627" s="28"/>
      <c r="G2627" s="28"/>
      <c r="H2627" s="28"/>
      <c r="I2627" s="28" t="s">
        <v>2467</v>
      </c>
      <c r="J2627" s="27" t="s">
        <v>6011</v>
      </c>
      <c r="K2627" s="29">
        <v>9164283788</v>
      </c>
      <c r="L2627" s="30"/>
      <c r="M2627" s="28"/>
      <c r="N2627" s="28"/>
      <c r="O2627" s="29"/>
      <c r="P2627" s="31"/>
      <c r="Q2627" s="28"/>
      <c r="R2627" s="28"/>
      <c r="S2627" s="28"/>
      <c r="T2627" s="28"/>
      <c r="U2627" s="29"/>
      <c r="V2627" s="32"/>
      <c r="W2627" s="33"/>
    </row>
    <row r="2628" spans="2:23" x14ac:dyDescent="0.25">
      <c r="B2628" s="25"/>
      <c r="C2628" s="80">
        <v>1689615007</v>
      </c>
      <c r="D2628" s="83" t="s">
        <v>6012</v>
      </c>
      <c r="E2628" s="82">
        <v>6</v>
      </c>
      <c r="F2628" s="28"/>
      <c r="G2628" s="28"/>
      <c r="H2628" s="28"/>
      <c r="I2628" s="28" t="s">
        <v>1704</v>
      </c>
      <c r="J2628" s="27" t="s">
        <v>6013</v>
      </c>
      <c r="K2628" s="29">
        <v>2094686000</v>
      </c>
      <c r="L2628" s="30"/>
      <c r="M2628" s="28"/>
      <c r="N2628" s="28"/>
      <c r="O2628" s="29"/>
      <c r="P2628" s="31"/>
      <c r="Q2628" s="28"/>
      <c r="R2628" s="28"/>
      <c r="S2628" s="28"/>
      <c r="T2628" s="28"/>
      <c r="U2628" s="29"/>
      <c r="V2628" s="32"/>
      <c r="W2628" s="33"/>
    </row>
    <row r="2629" spans="2:23" x14ac:dyDescent="0.25">
      <c r="B2629" s="25"/>
      <c r="C2629" s="80">
        <v>1851312268</v>
      </c>
      <c r="D2629" s="83" t="s">
        <v>6014</v>
      </c>
      <c r="E2629" s="82">
        <v>1</v>
      </c>
      <c r="F2629" s="28"/>
      <c r="G2629" s="28"/>
      <c r="H2629" s="28"/>
      <c r="I2629" s="28" t="s">
        <v>1704</v>
      </c>
      <c r="J2629" s="27" t="s">
        <v>69</v>
      </c>
      <c r="K2629" s="29">
        <v>6464220470</v>
      </c>
      <c r="L2629" s="30"/>
      <c r="M2629" s="28"/>
      <c r="N2629" s="28"/>
      <c r="O2629" s="29"/>
      <c r="P2629" s="31"/>
      <c r="Q2629" s="28"/>
      <c r="R2629" s="28"/>
      <c r="S2629" s="28"/>
      <c r="T2629" s="28"/>
      <c r="U2629" s="29"/>
      <c r="V2629" s="32"/>
      <c r="W2629" s="33"/>
    </row>
    <row r="2630" spans="2:23" x14ac:dyDescent="0.25">
      <c r="B2630" s="25"/>
      <c r="C2630" s="80">
        <v>1972511970</v>
      </c>
      <c r="D2630" s="83" t="s">
        <v>6015</v>
      </c>
      <c r="E2630" s="82">
        <v>9</v>
      </c>
      <c r="F2630" s="28"/>
      <c r="G2630" s="28"/>
      <c r="H2630" s="28"/>
      <c r="I2630" s="28" t="s">
        <v>1716</v>
      </c>
      <c r="J2630" s="27" t="s">
        <v>6016</v>
      </c>
      <c r="K2630" s="29">
        <v>5592266796</v>
      </c>
      <c r="L2630" s="30"/>
      <c r="M2630" s="28"/>
      <c r="N2630" s="28"/>
      <c r="O2630" s="29"/>
      <c r="P2630" s="31"/>
      <c r="Q2630" s="28"/>
      <c r="R2630" s="28"/>
      <c r="S2630" s="28"/>
      <c r="T2630" s="28"/>
      <c r="U2630" s="29"/>
      <c r="V2630" s="32"/>
      <c r="W2630" s="33"/>
    </row>
    <row r="2631" spans="2:23" x14ac:dyDescent="0.25">
      <c r="B2631" s="25"/>
      <c r="C2631" s="80">
        <v>1891779740</v>
      </c>
      <c r="D2631" s="83" t="s">
        <v>6017</v>
      </c>
      <c r="E2631" s="82">
        <v>6</v>
      </c>
      <c r="F2631" s="28"/>
      <c r="G2631" s="28"/>
      <c r="H2631" s="28"/>
      <c r="I2631" s="28" t="s">
        <v>1704</v>
      </c>
      <c r="J2631" s="27" t="s">
        <v>6018</v>
      </c>
      <c r="K2631" s="29">
        <v>9168611486</v>
      </c>
      <c r="L2631" s="30"/>
      <c r="M2631" s="28"/>
      <c r="N2631" s="28"/>
      <c r="O2631" s="29"/>
      <c r="P2631" s="31"/>
      <c r="Q2631" s="28"/>
      <c r="R2631" s="28"/>
      <c r="S2631" s="28"/>
      <c r="T2631" s="28"/>
      <c r="U2631" s="29"/>
      <c r="V2631" s="32"/>
      <c r="W2631" s="33"/>
    </row>
    <row r="2632" spans="2:23" x14ac:dyDescent="0.25">
      <c r="B2632" s="25"/>
      <c r="C2632" s="80">
        <v>1255448957</v>
      </c>
      <c r="D2632" s="83" t="s">
        <v>6019</v>
      </c>
      <c r="E2632" s="82">
        <v>6</v>
      </c>
      <c r="F2632" s="28"/>
      <c r="G2632" s="28"/>
      <c r="H2632" s="28"/>
      <c r="I2632" s="28" t="s">
        <v>1716</v>
      </c>
      <c r="J2632" s="27" t="s">
        <v>6020</v>
      </c>
      <c r="K2632" s="29">
        <v>9168961682</v>
      </c>
      <c r="L2632" s="30"/>
      <c r="M2632" s="28"/>
      <c r="N2632" s="28"/>
      <c r="O2632" s="29"/>
      <c r="P2632" s="31"/>
      <c r="Q2632" s="28"/>
      <c r="R2632" s="28"/>
      <c r="S2632" s="28"/>
      <c r="T2632" s="28"/>
      <c r="U2632" s="29"/>
      <c r="V2632" s="32"/>
      <c r="W2632" s="33"/>
    </row>
    <row r="2633" spans="2:23" x14ac:dyDescent="0.25">
      <c r="B2633" s="25"/>
      <c r="C2633" s="80">
        <v>1396888277</v>
      </c>
      <c r="D2633" s="83" t="s">
        <v>6021</v>
      </c>
      <c r="E2633" s="82">
        <v>0</v>
      </c>
      <c r="F2633" s="28"/>
      <c r="G2633" s="28"/>
      <c r="H2633" s="28"/>
      <c r="I2633" s="28" t="s">
        <v>1704</v>
      </c>
      <c r="J2633" s="27" t="s">
        <v>6022</v>
      </c>
      <c r="K2633" s="29">
        <v>5599004013</v>
      </c>
      <c r="L2633" s="30"/>
      <c r="M2633" s="28"/>
      <c r="N2633" s="28"/>
      <c r="O2633" s="29"/>
      <c r="P2633" s="31"/>
      <c r="Q2633" s="28"/>
      <c r="R2633" s="28"/>
      <c r="S2633" s="28"/>
      <c r="T2633" s="28"/>
      <c r="U2633" s="29"/>
      <c r="V2633" s="32"/>
      <c r="W2633" s="33"/>
    </row>
    <row r="2634" spans="2:23" x14ac:dyDescent="0.25">
      <c r="B2634" s="25"/>
      <c r="C2634" s="80">
        <v>1508807066</v>
      </c>
      <c r="D2634" s="83" t="s">
        <v>5662</v>
      </c>
      <c r="E2634" s="82">
        <v>8</v>
      </c>
      <c r="F2634" s="28"/>
      <c r="G2634" s="28"/>
      <c r="H2634" s="28"/>
      <c r="I2634" s="28" t="s">
        <v>1704</v>
      </c>
      <c r="J2634" s="27" t="s">
        <v>6023</v>
      </c>
      <c r="K2634" s="29">
        <v>6615870182</v>
      </c>
      <c r="L2634" s="30"/>
      <c r="M2634" s="28"/>
      <c r="N2634" s="28"/>
      <c r="O2634" s="29"/>
      <c r="P2634" s="31"/>
      <c r="Q2634" s="28"/>
      <c r="R2634" s="28"/>
      <c r="S2634" s="28"/>
      <c r="T2634" s="28"/>
      <c r="U2634" s="29"/>
      <c r="V2634" s="32"/>
      <c r="W2634" s="33"/>
    </row>
    <row r="2635" spans="2:23" x14ac:dyDescent="0.25">
      <c r="B2635" s="25"/>
      <c r="C2635" s="80">
        <v>1598723348</v>
      </c>
      <c r="D2635" s="83" t="s">
        <v>6024</v>
      </c>
      <c r="E2635" s="82">
        <v>0</v>
      </c>
      <c r="F2635" s="28"/>
      <c r="G2635" s="28"/>
      <c r="H2635" s="28"/>
      <c r="I2635" s="28" t="s">
        <v>1704</v>
      </c>
      <c r="J2635" s="27" t="s">
        <v>6025</v>
      </c>
      <c r="K2635" s="29">
        <v>8082635009</v>
      </c>
      <c r="L2635" s="30"/>
      <c r="M2635" s="28"/>
      <c r="N2635" s="28"/>
      <c r="O2635" s="29"/>
      <c r="P2635" s="31"/>
      <c r="Q2635" s="28"/>
      <c r="R2635" s="28"/>
      <c r="S2635" s="28"/>
      <c r="T2635" s="28"/>
      <c r="U2635" s="29"/>
      <c r="V2635" s="32"/>
      <c r="W2635" s="33"/>
    </row>
    <row r="2636" spans="2:23" x14ac:dyDescent="0.25">
      <c r="B2636" s="25"/>
      <c r="C2636" s="80">
        <v>1861493413</v>
      </c>
      <c r="D2636" s="83" t="s">
        <v>6026</v>
      </c>
      <c r="E2636" s="82">
        <v>5</v>
      </c>
      <c r="F2636" s="28"/>
      <c r="G2636" s="28"/>
      <c r="H2636" s="28"/>
      <c r="I2636" s="28" t="s">
        <v>1704</v>
      </c>
      <c r="J2636" s="27" t="s">
        <v>6027</v>
      </c>
      <c r="K2636" s="29">
        <v>9162629370</v>
      </c>
      <c r="L2636" s="30"/>
      <c r="M2636" s="28"/>
      <c r="N2636" s="28"/>
      <c r="O2636" s="29"/>
      <c r="P2636" s="31"/>
      <c r="Q2636" s="28"/>
      <c r="R2636" s="28"/>
      <c r="S2636" s="28"/>
      <c r="T2636" s="28"/>
      <c r="U2636" s="29"/>
      <c r="V2636" s="32"/>
      <c r="W2636" s="33"/>
    </row>
    <row r="2637" spans="2:23" x14ac:dyDescent="0.25">
      <c r="B2637" s="25"/>
      <c r="C2637" s="80">
        <v>1275581233</v>
      </c>
      <c r="D2637" s="83" t="s">
        <v>6028</v>
      </c>
      <c r="E2637" s="82">
        <v>6</v>
      </c>
      <c r="F2637" s="28"/>
      <c r="G2637" s="28"/>
      <c r="H2637" s="28"/>
      <c r="I2637" s="28" t="s">
        <v>1707</v>
      </c>
      <c r="J2637" s="27" t="s">
        <v>69</v>
      </c>
      <c r="K2637" s="29">
        <v>9163910170</v>
      </c>
      <c r="L2637" s="30"/>
      <c r="M2637" s="28"/>
      <c r="N2637" s="28"/>
      <c r="O2637" s="29"/>
      <c r="P2637" s="31"/>
      <c r="Q2637" s="28"/>
      <c r="R2637" s="28"/>
      <c r="S2637" s="28"/>
      <c r="T2637" s="28"/>
      <c r="U2637" s="29"/>
      <c r="V2637" s="32"/>
      <c r="W2637" s="33"/>
    </row>
    <row r="2638" spans="2:23" x14ac:dyDescent="0.25">
      <c r="B2638" s="25"/>
      <c r="C2638" s="80">
        <v>1326143322</v>
      </c>
      <c r="D2638" s="83" t="s">
        <v>6029</v>
      </c>
      <c r="E2638" s="82">
        <v>1</v>
      </c>
      <c r="F2638" s="28"/>
      <c r="G2638" s="28"/>
      <c r="H2638" s="28"/>
      <c r="I2638" s="28" t="s">
        <v>1707</v>
      </c>
      <c r="J2638" s="27" t="s">
        <v>69</v>
      </c>
      <c r="K2638" s="29">
        <v>9163917200</v>
      </c>
      <c r="L2638" s="30"/>
      <c r="M2638" s="28"/>
      <c r="N2638" s="28"/>
      <c r="O2638" s="29"/>
      <c r="P2638" s="31"/>
      <c r="Q2638" s="28"/>
      <c r="R2638" s="28"/>
      <c r="S2638" s="28"/>
      <c r="T2638" s="28"/>
      <c r="U2638" s="29"/>
      <c r="V2638" s="32"/>
      <c r="W2638" s="33"/>
    </row>
    <row r="2639" spans="2:23" x14ac:dyDescent="0.25">
      <c r="B2639" s="25"/>
      <c r="C2639" s="80">
        <v>1245328004</v>
      </c>
      <c r="D2639" s="83" t="s">
        <v>6030</v>
      </c>
      <c r="E2639" s="82">
        <v>2</v>
      </c>
      <c r="F2639" s="28"/>
      <c r="G2639" s="28"/>
      <c r="H2639" s="28"/>
      <c r="I2639" s="28" t="s">
        <v>1719</v>
      </c>
      <c r="J2639" s="27" t="s">
        <v>69</v>
      </c>
      <c r="K2639" s="29">
        <v>2094727100</v>
      </c>
      <c r="L2639" s="30"/>
      <c r="M2639" s="28"/>
      <c r="N2639" s="28"/>
      <c r="O2639" s="29"/>
      <c r="P2639" s="31"/>
      <c r="Q2639" s="28"/>
      <c r="R2639" s="28"/>
      <c r="S2639" s="28"/>
      <c r="T2639" s="28"/>
      <c r="U2639" s="29"/>
      <c r="V2639" s="32"/>
      <c r="W2639" s="33"/>
    </row>
    <row r="2640" spans="2:23" x14ac:dyDescent="0.25">
      <c r="B2640" s="25"/>
      <c r="C2640" s="80">
        <v>1851384044</v>
      </c>
      <c r="D2640" s="83" t="s">
        <v>6031</v>
      </c>
      <c r="E2640" s="82">
        <v>6</v>
      </c>
      <c r="F2640" s="28"/>
      <c r="G2640" s="28"/>
      <c r="H2640" s="28"/>
      <c r="I2640" s="28" t="s">
        <v>1704</v>
      </c>
      <c r="J2640" s="27" t="s">
        <v>6032</v>
      </c>
      <c r="K2640" s="29">
        <v>9166673403</v>
      </c>
      <c r="L2640" s="30"/>
      <c r="M2640" s="28"/>
      <c r="N2640" s="28"/>
      <c r="O2640" s="29"/>
      <c r="P2640" s="31"/>
      <c r="Q2640" s="28"/>
      <c r="R2640" s="28"/>
      <c r="S2640" s="28"/>
      <c r="T2640" s="28"/>
      <c r="U2640" s="29"/>
      <c r="V2640" s="32"/>
      <c r="W2640" s="33"/>
    </row>
    <row r="2641" spans="2:23" x14ac:dyDescent="0.25">
      <c r="B2641" s="25"/>
      <c r="C2641" s="80">
        <v>1588755722</v>
      </c>
      <c r="D2641" s="83" t="s">
        <v>6033</v>
      </c>
      <c r="E2641" s="82">
        <v>5</v>
      </c>
      <c r="F2641" s="28"/>
      <c r="G2641" s="28"/>
      <c r="H2641" s="28"/>
      <c r="I2641" s="28" t="s">
        <v>1719</v>
      </c>
      <c r="J2641" s="27" t="s">
        <v>6034</v>
      </c>
      <c r="K2641" s="29">
        <v>5594864324</v>
      </c>
      <c r="L2641" s="30"/>
      <c r="M2641" s="28"/>
      <c r="N2641" s="28"/>
      <c r="O2641" s="29"/>
      <c r="P2641" s="31"/>
      <c r="Q2641" s="28"/>
      <c r="R2641" s="28"/>
      <c r="S2641" s="28"/>
      <c r="T2641" s="28"/>
      <c r="U2641" s="29"/>
      <c r="V2641" s="32"/>
      <c r="W2641" s="33"/>
    </row>
    <row r="2642" spans="2:23" x14ac:dyDescent="0.25">
      <c r="B2642" s="25"/>
      <c r="C2642" s="80">
        <v>1508029505</v>
      </c>
      <c r="D2642" s="83" t="s">
        <v>6035</v>
      </c>
      <c r="E2642" s="82">
        <v>4</v>
      </c>
      <c r="F2642" s="28"/>
      <c r="G2642" s="28"/>
      <c r="H2642" s="28"/>
      <c r="I2642" s="28" t="s">
        <v>1716</v>
      </c>
      <c r="J2642" s="27" t="s">
        <v>6036</v>
      </c>
      <c r="K2642" s="29">
        <v>7758524848</v>
      </c>
      <c r="L2642" s="30"/>
      <c r="M2642" s="28"/>
      <c r="N2642" s="28"/>
      <c r="O2642" s="29"/>
      <c r="P2642" s="31"/>
      <c r="Q2642" s="28"/>
      <c r="R2642" s="28"/>
      <c r="S2642" s="28"/>
      <c r="T2642" s="28"/>
      <c r="U2642" s="29"/>
      <c r="V2642" s="32"/>
      <c r="W2642" s="33"/>
    </row>
    <row r="2643" spans="2:23" x14ac:dyDescent="0.25">
      <c r="B2643" s="25"/>
      <c r="C2643" s="80">
        <v>1437114113</v>
      </c>
      <c r="D2643" s="83" t="s">
        <v>6037</v>
      </c>
      <c r="E2643" s="82">
        <v>2</v>
      </c>
      <c r="F2643" s="28"/>
      <c r="G2643" s="28"/>
      <c r="H2643" s="28"/>
      <c r="I2643" s="28" t="s">
        <v>1704</v>
      </c>
      <c r="J2643" s="27" t="s">
        <v>69</v>
      </c>
      <c r="K2643" s="29">
        <v>5594409100</v>
      </c>
      <c r="L2643" s="30"/>
      <c r="M2643" s="28"/>
      <c r="N2643" s="28"/>
      <c r="O2643" s="29"/>
      <c r="P2643" s="31"/>
      <c r="Q2643" s="28"/>
      <c r="R2643" s="28"/>
      <c r="S2643" s="28"/>
      <c r="T2643" s="28"/>
      <c r="U2643" s="29"/>
      <c r="V2643" s="32"/>
      <c r="W2643" s="33"/>
    </row>
    <row r="2644" spans="2:23" x14ac:dyDescent="0.25">
      <c r="B2644" s="25"/>
      <c r="C2644" s="80">
        <v>1407831662</v>
      </c>
      <c r="D2644" s="83" t="s">
        <v>6038</v>
      </c>
      <c r="E2644" s="82">
        <v>4</v>
      </c>
      <c r="F2644" s="28"/>
      <c r="G2644" s="28"/>
      <c r="H2644" s="28"/>
      <c r="I2644" s="28" t="s">
        <v>1704</v>
      </c>
      <c r="J2644" s="27" t="s">
        <v>69</v>
      </c>
      <c r="K2644" s="29">
        <v>9169859300</v>
      </c>
      <c r="L2644" s="30"/>
      <c r="M2644" s="28"/>
      <c r="N2644" s="28"/>
      <c r="O2644" s="29"/>
      <c r="P2644" s="31"/>
      <c r="Q2644" s="28"/>
      <c r="R2644" s="28"/>
      <c r="S2644" s="28"/>
      <c r="T2644" s="28"/>
      <c r="U2644" s="29"/>
      <c r="V2644" s="32"/>
      <c r="W2644" s="33"/>
    </row>
    <row r="2645" spans="2:23" x14ac:dyDescent="0.25">
      <c r="B2645" s="25"/>
      <c r="C2645" s="80">
        <v>1326052028</v>
      </c>
      <c r="D2645" s="83" t="s">
        <v>6039</v>
      </c>
      <c r="E2645" s="82">
        <v>1</v>
      </c>
      <c r="F2645" s="28"/>
      <c r="G2645" s="28"/>
      <c r="H2645" s="28"/>
      <c r="I2645" s="28" t="s">
        <v>1704</v>
      </c>
      <c r="J2645" s="27" t="s">
        <v>6040</v>
      </c>
      <c r="K2645" s="29">
        <v>9169659650</v>
      </c>
      <c r="L2645" s="30"/>
      <c r="M2645" s="28"/>
      <c r="N2645" s="28"/>
      <c r="O2645" s="29"/>
      <c r="P2645" s="31"/>
      <c r="Q2645" s="28"/>
      <c r="R2645" s="28"/>
      <c r="S2645" s="28"/>
      <c r="T2645" s="28"/>
      <c r="U2645" s="29"/>
      <c r="V2645" s="32"/>
      <c r="W2645" s="33"/>
    </row>
    <row r="2646" spans="2:23" x14ac:dyDescent="0.25">
      <c r="B2646" s="25"/>
      <c r="C2646" s="80">
        <v>1770521452</v>
      </c>
      <c r="D2646" s="83" t="s">
        <v>6041</v>
      </c>
      <c r="E2646" s="82">
        <v>5</v>
      </c>
      <c r="F2646" s="28"/>
      <c r="G2646" s="28"/>
      <c r="H2646" s="28"/>
      <c r="I2646" s="28" t="s">
        <v>1737</v>
      </c>
      <c r="J2646" s="27" t="s">
        <v>6042</v>
      </c>
      <c r="K2646" s="29">
        <v>5594535200</v>
      </c>
      <c r="L2646" s="30"/>
      <c r="M2646" s="28"/>
      <c r="N2646" s="28"/>
      <c r="O2646" s="29"/>
      <c r="P2646" s="31"/>
      <c r="Q2646" s="28"/>
      <c r="R2646" s="28"/>
      <c r="S2646" s="28"/>
      <c r="T2646" s="28"/>
      <c r="U2646" s="29"/>
      <c r="V2646" s="32"/>
      <c r="W2646" s="33"/>
    </row>
    <row r="2647" spans="2:23" x14ac:dyDescent="0.25">
      <c r="B2647" s="25"/>
      <c r="C2647" s="80">
        <v>1366418006</v>
      </c>
      <c r="D2647" s="83" t="s">
        <v>6043</v>
      </c>
      <c r="E2647" s="82">
        <v>3</v>
      </c>
      <c r="F2647" s="28"/>
      <c r="G2647" s="28"/>
      <c r="H2647" s="28"/>
      <c r="I2647" s="28" t="s">
        <v>1704</v>
      </c>
      <c r="J2647" s="27" t="s">
        <v>6044</v>
      </c>
      <c r="K2647" s="29">
        <v>9167345048</v>
      </c>
      <c r="L2647" s="30"/>
      <c r="M2647" s="28"/>
      <c r="N2647" s="28"/>
      <c r="O2647" s="29"/>
      <c r="P2647" s="31"/>
      <c r="Q2647" s="28"/>
      <c r="R2647" s="28"/>
      <c r="S2647" s="28"/>
      <c r="T2647" s="28"/>
      <c r="U2647" s="29"/>
      <c r="V2647" s="32"/>
      <c r="W2647" s="33"/>
    </row>
    <row r="2648" spans="2:23" x14ac:dyDescent="0.25">
      <c r="B2648" s="25"/>
      <c r="C2648" s="80">
        <v>1811009244</v>
      </c>
      <c r="D2648" s="83" t="s">
        <v>6045</v>
      </c>
      <c r="E2648" s="82">
        <v>3</v>
      </c>
      <c r="F2648" s="28"/>
      <c r="G2648" s="28"/>
      <c r="H2648" s="28"/>
      <c r="I2648" s="28" t="s">
        <v>1769</v>
      </c>
      <c r="J2648" s="27" t="s">
        <v>6046</v>
      </c>
      <c r="K2648" s="29">
        <v>5598604900</v>
      </c>
      <c r="L2648" s="30"/>
      <c r="M2648" s="28"/>
      <c r="N2648" s="28"/>
      <c r="O2648" s="29"/>
      <c r="P2648" s="31"/>
      <c r="Q2648" s="28"/>
      <c r="R2648" s="28"/>
      <c r="S2648" s="28"/>
      <c r="T2648" s="28"/>
      <c r="U2648" s="29"/>
      <c r="V2648" s="32"/>
      <c r="W2648" s="33"/>
    </row>
    <row r="2649" spans="2:23" x14ac:dyDescent="0.25">
      <c r="B2649" s="25"/>
      <c r="C2649" s="80">
        <v>1225271331</v>
      </c>
      <c r="D2649" s="83" t="s">
        <v>6047</v>
      </c>
      <c r="E2649" s="82">
        <v>6</v>
      </c>
      <c r="F2649" s="28"/>
      <c r="G2649" s="28"/>
      <c r="H2649" s="28"/>
      <c r="I2649" s="28" t="s">
        <v>1704</v>
      </c>
      <c r="J2649" s="27" t="s">
        <v>6048</v>
      </c>
      <c r="K2649" s="29">
        <v>9167343751</v>
      </c>
      <c r="L2649" s="30"/>
      <c r="M2649" s="28"/>
      <c r="N2649" s="28"/>
      <c r="O2649" s="29"/>
      <c r="P2649" s="31"/>
      <c r="Q2649" s="28"/>
      <c r="R2649" s="28"/>
      <c r="S2649" s="28"/>
      <c r="T2649" s="28"/>
      <c r="U2649" s="29"/>
      <c r="V2649" s="32"/>
      <c r="W2649" s="33"/>
    </row>
    <row r="2650" spans="2:23" x14ac:dyDescent="0.25">
      <c r="B2650" s="25"/>
      <c r="C2650" s="80">
        <v>1891022273</v>
      </c>
      <c r="D2650" s="83" t="s">
        <v>6049</v>
      </c>
      <c r="E2650" s="82">
        <v>4</v>
      </c>
      <c r="F2650" s="28"/>
      <c r="G2650" s="28"/>
      <c r="H2650" s="28"/>
      <c r="I2650" s="28" t="s">
        <v>1769</v>
      </c>
      <c r="J2650" s="27" t="s">
        <v>6050</v>
      </c>
      <c r="K2650" s="29">
        <v>9162629370</v>
      </c>
      <c r="L2650" s="30"/>
      <c r="M2650" s="28"/>
      <c r="N2650" s="28"/>
      <c r="O2650" s="29"/>
      <c r="P2650" s="31"/>
      <c r="Q2650" s="28"/>
      <c r="R2650" s="28"/>
      <c r="S2650" s="28"/>
      <c r="T2650" s="28"/>
      <c r="U2650" s="29"/>
      <c r="V2650" s="32"/>
      <c r="W2650" s="33"/>
    </row>
    <row r="2651" spans="2:23" x14ac:dyDescent="0.25">
      <c r="B2651" s="25"/>
      <c r="C2651" s="80">
        <v>1992921316</v>
      </c>
      <c r="D2651" s="83" t="s">
        <v>6051</v>
      </c>
      <c r="E2651" s="82">
        <v>5</v>
      </c>
      <c r="F2651" s="28"/>
      <c r="G2651" s="28"/>
      <c r="H2651" s="28"/>
      <c r="I2651" s="28" t="s">
        <v>1704</v>
      </c>
      <c r="J2651" s="27" t="s">
        <v>6052</v>
      </c>
      <c r="K2651" s="29">
        <v>7758524848</v>
      </c>
      <c r="L2651" s="30"/>
      <c r="M2651" s="28"/>
      <c r="N2651" s="28"/>
      <c r="O2651" s="29"/>
      <c r="P2651" s="31"/>
      <c r="Q2651" s="28"/>
      <c r="R2651" s="28"/>
      <c r="S2651" s="28"/>
      <c r="T2651" s="28"/>
      <c r="U2651" s="29"/>
      <c r="V2651" s="32"/>
      <c r="W2651" s="33"/>
    </row>
    <row r="2652" spans="2:23" x14ac:dyDescent="0.25">
      <c r="B2652" s="25"/>
      <c r="C2652" s="80">
        <v>1811299928</v>
      </c>
      <c r="D2652" s="83" t="s">
        <v>6053</v>
      </c>
      <c r="E2652" s="82">
        <v>2</v>
      </c>
      <c r="F2652" s="28"/>
      <c r="G2652" s="28"/>
      <c r="H2652" s="28"/>
      <c r="I2652" s="28" t="s">
        <v>1707</v>
      </c>
      <c r="J2652" s="27" t="s">
        <v>69</v>
      </c>
      <c r="K2652" s="29">
        <v>9169247988</v>
      </c>
      <c r="L2652" s="30"/>
      <c r="M2652" s="28"/>
      <c r="N2652" s="28"/>
      <c r="O2652" s="29"/>
      <c r="P2652" s="31"/>
      <c r="Q2652" s="28"/>
      <c r="R2652" s="28"/>
      <c r="S2652" s="28"/>
      <c r="T2652" s="28"/>
      <c r="U2652" s="29"/>
      <c r="V2652" s="32"/>
      <c r="W2652" s="33"/>
    </row>
    <row r="2653" spans="2:23" x14ac:dyDescent="0.25">
      <c r="B2653" s="25"/>
      <c r="C2653" s="80">
        <v>1396702544</v>
      </c>
      <c r="D2653" s="83" t="s">
        <v>6054</v>
      </c>
      <c r="E2653" s="82">
        <v>4</v>
      </c>
      <c r="F2653" s="28"/>
      <c r="G2653" s="28"/>
      <c r="H2653" s="28"/>
      <c r="I2653" s="28" t="s">
        <v>1716</v>
      </c>
      <c r="J2653" s="27" t="s">
        <v>69</v>
      </c>
      <c r="K2653" s="29">
        <v>5594311737</v>
      </c>
      <c r="L2653" s="30"/>
      <c r="M2653" s="28"/>
      <c r="N2653" s="28"/>
      <c r="O2653" s="29"/>
      <c r="P2653" s="31"/>
      <c r="Q2653" s="28"/>
      <c r="R2653" s="28"/>
      <c r="S2653" s="28"/>
      <c r="T2653" s="28"/>
      <c r="U2653" s="29"/>
      <c r="V2653" s="32"/>
      <c r="W2653" s="33"/>
    </row>
    <row r="2654" spans="2:23" x14ac:dyDescent="0.25">
      <c r="B2654" s="25"/>
      <c r="C2654" s="80">
        <v>1275772964</v>
      </c>
      <c r="D2654" s="83" t="s">
        <v>6055</v>
      </c>
      <c r="E2654" s="82">
        <v>3</v>
      </c>
      <c r="F2654" s="28"/>
      <c r="G2654" s="28"/>
      <c r="H2654" s="28"/>
      <c r="I2654" s="28" t="s">
        <v>1769</v>
      </c>
      <c r="J2654" s="27" t="s">
        <v>6056</v>
      </c>
      <c r="K2654" s="29">
        <v>5592556476</v>
      </c>
      <c r="L2654" s="30"/>
      <c r="M2654" s="28"/>
      <c r="N2654" s="28"/>
      <c r="O2654" s="29"/>
      <c r="P2654" s="31"/>
      <c r="Q2654" s="28"/>
      <c r="R2654" s="28"/>
      <c r="S2654" s="28"/>
      <c r="T2654" s="28"/>
      <c r="U2654" s="29"/>
      <c r="V2654" s="32"/>
      <c r="W2654" s="33"/>
    </row>
    <row r="2655" spans="2:23" x14ac:dyDescent="0.25">
      <c r="B2655" s="25"/>
      <c r="C2655" s="80">
        <v>1164524815</v>
      </c>
      <c r="D2655" s="83" t="s">
        <v>6057</v>
      </c>
      <c r="E2655" s="82">
        <v>5</v>
      </c>
      <c r="F2655" s="28"/>
      <c r="G2655" s="28"/>
      <c r="H2655" s="28"/>
      <c r="I2655" s="28" t="s">
        <v>1704</v>
      </c>
      <c r="J2655" s="27" t="s">
        <v>69</v>
      </c>
      <c r="K2655" s="29">
        <v>5302733377</v>
      </c>
      <c r="L2655" s="30"/>
      <c r="M2655" s="28"/>
      <c r="N2655" s="28"/>
      <c r="O2655" s="29"/>
      <c r="P2655" s="31"/>
      <c r="Q2655" s="28"/>
      <c r="R2655" s="28"/>
      <c r="S2655" s="28"/>
      <c r="T2655" s="28"/>
      <c r="U2655" s="29"/>
      <c r="V2655" s="32"/>
      <c r="W2655" s="33"/>
    </row>
    <row r="2656" spans="2:23" x14ac:dyDescent="0.25">
      <c r="B2656" s="25"/>
      <c r="C2656" s="80">
        <v>1962745752</v>
      </c>
      <c r="D2656" s="83" t="s">
        <v>6058</v>
      </c>
      <c r="E2656" s="82">
        <v>1</v>
      </c>
      <c r="F2656" s="28"/>
      <c r="G2656" s="28"/>
      <c r="H2656" s="28"/>
      <c r="I2656" s="28" t="s">
        <v>1704</v>
      </c>
      <c r="J2656" s="27" t="s">
        <v>69</v>
      </c>
      <c r="K2656" s="29">
        <v>5593238200</v>
      </c>
      <c r="L2656" s="30"/>
      <c r="M2656" s="28"/>
      <c r="N2656" s="28"/>
      <c r="O2656" s="29"/>
      <c r="P2656" s="31"/>
      <c r="Q2656" s="28"/>
      <c r="R2656" s="28"/>
      <c r="S2656" s="28"/>
      <c r="T2656" s="28"/>
      <c r="U2656" s="29"/>
      <c r="V2656" s="32"/>
      <c r="W2656" s="33"/>
    </row>
    <row r="2657" spans="2:23" x14ac:dyDescent="0.25">
      <c r="B2657" s="25"/>
      <c r="C2657" s="80">
        <v>1538371901</v>
      </c>
      <c r="D2657" s="83" t="s">
        <v>6059</v>
      </c>
      <c r="E2657" s="82">
        <v>3</v>
      </c>
      <c r="F2657" s="28"/>
      <c r="G2657" s="28"/>
      <c r="H2657" s="28"/>
      <c r="I2657" s="28" t="s">
        <v>1704</v>
      </c>
      <c r="J2657" s="27" t="s">
        <v>6060</v>
      </c>
      <c r="K2657" s="29">
        <v>5594400450</v>
      </c>
      <c r="L2657" s="30"/>
      <c r="M2657" s="28"/>
      <c r="N2657" s="28"/>
      <c r="O2657" s="29"/>
      <c r="P2657" s="31"/>
      <c r="Q2657" s="28"/>
      <c r="R2657" s="28"/>
      <c r="S2657" s="28"/>
      <c r="T2657" s="28"/>
      <c r="U2657" s="29"/>
      <c r="V2657" s="32"/>
      <c r="W2657" s="33"/>
    </row>
    <row r="2658" spans="2:23" x14ac:dyDescent="0.25">
      <c r="B2658" s="25"/>
      <c r="C2658" s="80">
        <v>1669638391</v>
      </c>
      <c r="D2658" s="83" t="s">
        <v>6061</v>
      </c>
      <c r="E2658" s="82">
        <v>4</v>
      </c>
      <c r="F2658" s="28"/>
      <c r="G2658" s="28"/>
      <c r="H2658" s="28"/>
      <c r="I2658" s="28" t="s">
        <v>1704</v>
      </c>
      <c r="J2658" s="27" t="s">
        <v>69</v>
      </c>
      <c r="K2658" s="29">
        <v>5593238200</v>
      </c>
      <c r="L2658" s="30"/>
      <c r="M2658" s="28"/>
      <c r="N2658" s="28"/>
      <c r="O2658" s="29"/>
      <c r="P2658" s="31"/>
      <c r="Q2658" s="28"/>
      <c r="R2658" s="28"/>
      <c r="S2658" s="28"/>
      <c r="T2658" s="28"/>
      <c r="U2658" s="29"/>
      <c r="V2658" s="32"/>
      <c r="W2658" s="33"/>
    </row>
    <row r="2659" spans="2:23" x14ac:dyDescent="0.25">
      <c r="B2659" s="25"/>
      <c r="C2659" s="80">
        <v>1700953791</v>
      </c>
      <c r="D2659" s="83" t="s">
        <v>6062</v>
      </c>
      <c r="E2659" s="82">
        <v>1</v>
      </c>
      <c r="F2659" s="28"/>
      <c r="G2659" s="28"/>
      <c r="H2659" s="28"/>
      <c r="I2659" s="28" t="s">
        <v>1707</v>
      </c>
      <c r="J2659" s="27" t="s">
        <v>69</v>
      </c>
      <c r="K2659" s="29">
        <v>9164072222</v>
      </c>
      <c r="L2659" s="30"/>
      <c r="M2659" s="28"/>
      <c r="N2659" s="28"/>
      <c r="O2659" s="29"/>
      <c r="P2659" s="31"/>
      <c r="Q2659" s="28"/>
      <c r="R2659" s="28"/>
      <c r="S2659" s="28"/>
      <c r="T2659" s="28"/>
      <c r="U2659" s="29"/>
      <c r="V2659" s="32"/>
      <c r="W2659" s="33"/>
    </row>
    <row r="2660" spans="2:23" x14ac:dyDescent="0.25">
      <c r="B2660" s="25"/>
      <c r="C2660" s="80">
        <v>1093019929</v>
      </c>
      <c r="D2660" s="83" t="s">
        <v>6063</v>
      </c>
      <c r="E2660" s="82">
        <v>3</v>
      </c>
      <c r="F2660" s="28"/>
      <c r="G2660" s="28"/>
      <c r="H2660" s="28"/>
      <c r="I2660" s="28" t="s">
        <v>1704</v>
      </c>
      <c r="J2660" s="27" t="s">
        <v>69</v>
      </c>
      <c r="K2660" s="29">
        <v>2095504725</v>
      </c>
      <c r="L2660" s="30"/>
      <c r="M2660" s="28"/>
      <c r="N2660" s="28"/>
      <c r="O2660" s="29"/>
      <c r="P2660" s="31"/>
      <c r="Q2660" s="28"/>
      <c r="R2660" s="28"/>
      <c r="S2660" s="28"/>
      <c r="T2660" s="28"/>
      <c r="U2660" s="29"/>
      <c r="V2660" s="32"/>
      <c r="W2660" s="33"/>
    </row>
    <row r="2661" spans="2:23" x14ac:dyDescent="0.25">
      <c r="B2661" s="25"/>
      <c r="C2661" s="80">
        <v>1104105030</v>
      </c>
      <c r="D2661" s="83" t="s">
        <v>6064</v>
      </c>
      <c r="E2661" s="82">
        <v>3</v>
      </c>
      <c r="F2661" s="28"/>
      <c r="G2661" s="28"/>
      <c r="H2661" s="28"/>
      <c r="I2661" s="28" t="s">
        <v>1704</v>
      </c>
      <c r="J2661" s="27" t="s">
        <v>6065</v>
      </c>
      <c r="K2661" s="29">
        <v>2095773388</v>
      </c>
      <c r="L2661" s="30"/>
      <c r="M2661" s="28"/>
      <c r="N2661" s="28"/>
      <c r="O2661" s="29"/>
      <c r="P2661" s="31"/>
      <c r="Q2661" s="28"/>
      <c r="R2661" s="28"/>
      <c r="S2661" s="28"/>
      <c r="T2661" s="28"/>
      <c r="U2661" s="29"/>
      <c r="V2661" s="32"/>
      <c r="W2661" s="33"/>
    </row>
    <row r="2662" spans="2:23" x14ac:dyDescent="0.25">
      <c r="B2662" s="25"/>
      <c r="C2662" s="80">
        <v>1255362802</v>
      </c>
      <c r="D2662" s="83" t="s">
        <v>6066</v>
      </c>
      <c r="E2662" s="82">
        <v>6</v>
      </c>
      <c r="F2662" s="28"/>
      <c r="G2662" s="28"/>
      <c r="H2662" s="28"/>
      <c r="I2662" s="28" t="s">
        <v>1719</v>
      </c>
      <c r="J2662" s="27" t="s">
        <v>69</v>
      </c>
      <c r="K2662" s="29">
        <v>9168599934</v>
      </c>
      <c r="L2662" s="30"/>
      <c r="M2662" s="28"/>
      <c r="N2662" s="28"/>
      <c r="O2662" s="29"/>
      <c r="P2662" s="31"/>
      <c r="Q2662" s="28"/>
      <c r="R2662" s="28"/>
      <c r="S2662" s="28"/>
      <c r="T2662" s="28"/>
      <c r="U2662" s="29"/>
      <c r="V2662" s="32"/>
      <c r="W2662" s="33"/>
    </row>
    <row r="2663" spans="2:23" x14ac:dyDescent="0.25">
      <c r="B2663" s="25"/>
      <c r="C2663" s="80">
        <v>1427265826</v>
      </c>
      <c r="D2663" s="83" t="s">
        <v>6067</v>
      </c>
      <c r="E2663" s="82">
        <v>3</v>
      </c>
      <c r="F2663" s="28"/>
      <c r="G2663" s="28"/>
      <c r="H2663" s="28"/>
      <c r="I2663" s="28" t="s">
        <v>1704</v>
      </c>
      <c r="J2663" s="27" t="s">
        <v>69</v>
      </c>
      <c r="K2663" s="29">
        <v>7758844567</v>
      </c>
      <c r="L2663" s="30"/>
      <c r="M2663" s="28"/>
      <c r="N2663" s="28"/>
      <c r="O2663" s="29"/>
      <c r="P2663" s="31"/>
      <c r="Q2663" s="28"/>
      <c r="R2663" s="28"/>
      <c r="S2663" s="28"/>
      <c r="T2663" s="28"/>
      <c r="U2663" s="29"/>
      <c r="V2663" s="32"/>
      <c r="W2663" s="33"/>
    </row>
    <row r="2664" spans="2:23" x14ac:dyDescent="0.25">
      <c r="B2664" s="25"/>
      <c r="C2664" s="80">
        <v>1912182312</v>
      </c>
      <c r="D2664" s="83" t="s">
        <v>6068</v>
      </c>
      <c r="E2664" s="82">
        <v>5</v>
      </c>
      <c r="F2664" s="28"/>
      <c r="G2664" s="28"/>
      <c r="H2664" s="28"/>
      <c r="I2664" s="28" t="s">
        <v>1704</v>
      </c>
      <c r="J2664" s="27" t="s">
        <v>69</v>
      </c>
      <c r="K2664" s="29">
        <v>5302733377</v>
      </c>
      <c r="L2664" s="30"/>
      <c r="M2664" s="28"/>
      <c r="N2664" s="28"/>
      <c r="O2664" s="29"/>
      <c r="P2664" s="31"/>
      <c r="Q2664" s="28"/>
      <c r="R2664" s="28"/>
      <c r="S2664" s="28"/>
      <c r="T2664" s="28"/>
      <c r="U2664" s="29"/>
      <c r="V2664" s="32"/>
      <c r="W2664" s="33"/>
    </row>
    <row r="2665" spans="2:23" x14ac:dyDescent="0.25">
      <c r="B2665" s="25"/>
      <c r="C2665" s="80">
        <v>1669512687</v>
      </c>
      <c r="D2665" s="83" t="s">
        <v>6069</v>
      </c>
      <c r="E2665" s="82">
        <v>1</v>
      </c>
      <c r="F2665" s="28"/>
      <c r="G2665" s="28"/>
      <c r="H2665" s="28"/>
      <c r="I2665" s="28" t="s">
        <v>1704</v>
      </c>
      <c r="J2665" s="27" t="s">
        <v>6070</v>
      </c>
      <c r="K2665" s="29">
        <v>9167736200</v>
      </c>
      <c r="L2665" s="30"/>
      <c r="M2665" s="28"/>
      <c r="N2665" s="28"/>
      <c r="O2665" s="29"/>
      <c r="P2665" s="31"/>
      <c r="Q2665" s="28"/>
      <c r="R2665" s="28"/>
      <c r="S2665" s="28"/>
      <c r="T2665" s="28"/>
      <c r="U2665" s="29"/>
      <c r="V2665" s="32"/>
      <c r="W2665" s="33"/>
    </row>
    <row r="2666" spans="2:23" x14ac:dyDescent="0.25">
      <c r="B2666" s="25"/>
      <c r="C2666" s="80">
        <v>1992896286</v>
      </c>
      <c r="D2666" s="83" t="s">
        <v>6071</v>
      </c>
      <c r="E2666" s="82">
        <v>5</v>
      </c>
      <c r="F2666" s="28"/>
      <c r="G2666" s="28"/>
      <c r="H2666" s="28"/>
      <c r="I2666" s="28" t="s">
        <v>1704</v>
      </c>
      <c r="J2666" s="27" t="s">
        <v>6072</v>
      </c>
      <c r="K2666" s="29">
        <v>9164540655</v>
      </c>
      <c r="L2666" s="30"/>
      <c r="M2666" s="28"/>
      <c r="N2666" s="28"/>
      <c r="O2666" s="29"/>
      <c r="P2666" s="31"/>
      <c r="Q2666" s="28"/>
      <c r="R2666" s="28"/>
      <c r="S2666" s="28"/>
      <c r="T2666" s="28"/>
      <c r="U2666" s="29"/>
      <c r="V2666" s="32"/>
      <c r="W2666" s="33"/>
    </row>
    <row r="2667" spans="2:23" x14ac:dyDescent="0.25">
      <c r="B2667" s="25"/>
      <c r="C2667" s="80">
        <v>1811992530</v>
      </c>
      <c r="D2667" s="83" t="s">
        <v>6073</v>
      </c>
      <c r="E2667" s="82">
        <v>5</v>
      </c>
      <c r="F2667" s="28"/>
      <c r="G2667" s="28"/>
      <c r="H2667" s="28"/>
      <c r="I2667" s="28" t="s">
        <v>1707</v>
      </c>
      <c r="J2667" s="27" t="s">
        <v>6074</v>
      </c>
      <c r="K2667" s="29">
        <v>9163991171</v>
      </c>
      <c r="L2667" s="30"/>
      <c r="M2667" s="28"/>
      <c r="N2667" s="28"/>
      <c r="O2667" s="29"/>
      <c r="P2667" s="31"/>
      <c r="Q2667" s="28"/>
      <c r="R2667" s="28"/>
      <c r="S2667" s="28"/>
      <c r="T2667" s="28"/>
      <c r="U2667" s="29"/>
      <c r="V2667" s="32"/>
      <c r="W2667" s="33"/>
    </row>
    <row r="2668" spans="2:23" x14ac:dyDescent="0.25">
      <c r="B2668" s="25"/>
      <c r="C2668" s="80">
        <v>1063498897</v>
      </c>
      <c r="D2668" s="83" t="s">
        <v>6075</v>
      </c>
      <c r="E2668" s="82">
        <v>3</v>
      </c>
      <c r="F2668" s="28"/>
      <c r="G2668" s="28"/>
      <c r="H2668" s="28"/>
      <c r="I2668" s="28" t="s">
        <v>1704</v>
      </c>
      <c r="J2668" s="27" t="s">
        <v>6076</v>
      </c>
      <c r="K2668" s="29">
        <v>9169834444</v>
      </c>
      <c r="L2668" s="30"/>
      <c r="M2668" s="28"/>
      <c r="N2668" s="28"/>
      <c r="O2668" s="29"/>
      <c r="P2668" s="31"/>
      <c r="Q2668" s="28"/>
      <c r="R2668" s="28"/>
      <c r="S2668" s="28"/>
      <c r="T2668" s="28"/>
      <c r="U2668" s="29"/>
      <c r="V2668" s="32"/>
      <c r="W2668" s="33"/>
    </row>
    <row r="2669" spans="2:23" x14ac:dyDescent="0.25">
      <c r="B2669" s="25"/>
      <c r="C2669" s="80">
        <v>1275610503</v>
      </c>
      <c r="D2669" s="83" t="s">
        <v>6077</v>
      </c>
      <c r="E2669" s="82">
        <v>6</v>
      </c>
      <c r="F2669" s="28"/>
      <c r="G2669" s="28"/>
      <c r="H2669" s="28"/>
      <c r="I2669" s="28" t="s">
        <v>1704</v>
      </c>
      <c r="J2669" s="27" t="s">
        <v>69</v>
      </c>
      <c r="K2669" s="29">
        <v>5594351979</v>
      </c>
      <c r="L2669" s="30"/>
      <c r="M2669" s="28"/>
      <c r="N2669" s="28"/>
      <c r="O2669" s="29"/>
      <c r="P2669" s="31"/>
      <c r="Q2669" s="28"/>
      <c r="R2669" s="28"/>
      <c r="S2669" s="28"/>
      <c r="T2669" s="28"/>
      <c r="U2669" s="29"/>
      <c r="V2669" s="32"/>
      <c r="W2669" s="33"/>
    </row>
    <row r="2670" spans="2:23" x14ac:dyDescent="0.25">
      <c r="B2670" s="25"/>
      <c r="C2670" s="80">
        <v>1346464765</v>
      </c>
      <c r="D2670" s="83" t="s">
        <v>6078</v>
      </c>
      <c r="E2670" s="82">
        <v>5</v>
      </c>
      <c r="F2670" s="28"/>
      <c r="G2670" s="28"/>
      <c r="H2670" s="28"/>
      <c r="I2670" s="28" t="s">
        <v>1704</v>
      </c>
      <c r="J2670" s="27" t="s">
        <v>6079</v>
      </c>
      <c r="K2670" s="29">
        <v>9167333390</v>
      </c>
      <c r="L2670" s="30"/>
      <c r="M2670" s="28"/>
      <c r="N2670" s="28"/>
      <c r="O2670" s="29"/>
      <c r="P2670" s="31"/>
      <c r="Q2670" s="28"/>
      <c r="R2670" s="28"/>
      <c r="S2670" s="28"/>
      <c r="T2670" s="28"/>
      <c r="U2670" s="29"/>
      <c r="V2670" s="32"/>
      <c r="W2670" s="33"/>
    </row>
    <row r="2671" spans="2:23" x14ac:dyDescent="0.25">
      <c r="B2671" s="25"/>
      <c r="C2671" s="80">
        <v>1174934897</v>
      </c>
      <c r="D2671" s="83" t="s">
        <v>6080</v>
      </c>
      <c r="E2671" s="82">
        <v>3</v>
      </c>
      <c r="F2671" s="28"/>
      <c r="G2671" s="28"/>
      <c r="H2671" s="28"/>
      <c r="I2671" s="28" t="s">
        <v>1704</v>
      </c>
      <c r="J2671" s="27" t="s">
        <v>6081</v>
      </c>
      <c r="K2671" s="29">
        <v>2095465200</v>
      </c>
      <c r="L2671" s="30"/>
      <c r="M2671" s="28"/>
      <c r="N2671" s="28"/>
      <c r="O2671" s="29"/>
      <c r="P2671" s="31"/>
      <c r="Q2671" s="28"/>
      <c r="R2671" s="28"/>
      <c r="S2671" s="28"/>
      <c r="T2671" s="28"/>
      <c r="U2671" s="29"/>
      <c r="V2671" s="32"/>
      <c r="W2671" s="33"/>
    </row>
    <row r="2672" spans="2:23" x14ac:dyDescent="0.25">
      <c r="B2672" s="25"/>
      <c r="C2672" s="80">
        <v>1366824807</v>
      </c>
      <c r="D2672" s="83" t="s">
        <v>6082</v>
      </c>
      <c r="E2672" s="82">
        <v>3</v>
      </c>
      <c r="F2672" s="28"/>
      <c r="G2672" s="28"/>
      <c r="H2672" s="28"/>
      <c r="I2672" s="28" t="s">
        <v>1704</v>
      </c>
      <c r="J2672" s="27" t="s">
        <v>69</v>
      </c>
      <c r="K2672" s="29">
        <v>9167336940</v>
      </c>
      <c r="L2672" s="30"/>
      <c r="M2672" s="28"/>
      <c r="N2672" s="28"/>
      <c r="O2672" s="29"/>
      <c r="P2672" s="31"/>
      <c r="Q2672" s="28"/>
      <c r="R2672" s="28"/>
      <c r="S2672" s="28"/>
      <c r="T2672" s="28"/>
      <c r="U2672" s="29"/>
      <c r="V2672" s="32"/>
      <c r="W2672" s="33"/>
    </row>
    <row r="2673" spans="2:23" x14ac:dyDescent="0.25">
      <c r="B2673" s="25"/>
      <c r="C2673" s="80">
        <v>1659798650</v>
      </c>
      <c r="D2673" s="83" t="s">
        <v>6083</v>
      </c>
      <c r="E2673" s="82">
        <v>3</v>
      </c>
      <c r="F2673" s="28"/>
      <c r="G2673" s="28"/>
      <c r="H2673" s="28"/>
      <c r="I2673" s="28" t="s">
        <v>1704</v>
      </c>
      <c r="J2673" s="27" t="s">
        <v>69</v>
      </c>
      <c r="K2673" s="29">
        <v>9257081035</v>
      </c>
      <c r="L2673" s="30"/>
      <c r="M2673" s="28"/>
      <c r="N2673" s="28"/>
      <c r="O2673" s="29"/>
      <c r="P2673" s="31"/>
      <c r="Q2673" s="28"/>
      <c r="R2673" s="28"/>
      <c r="S2673" s="28"/>
      <c r="T2673" s="28"/>
      <c r="U2673" s="29"/>
      <c r="V2673" s="32"/>
      <c r="W2673" s="33"/>
    </row>
    <row r="2674" spans="2:23" x14ac:dyDescent="0.25">
      <c r="B2674" s="25"/>
      <c r="C2674" s="80">
        <v>1225263692</v>
      </c>
      <c r="D2674" s="83" t="s">
        <v>6084</v>
      </c>
      <c r="E2674" s="82">
        <v>4</v>
      </c>
      <c r="F2674" s="28"/>
      <c r="G2674" s="28"/>
      <c r="H2674" s="28"/>
      <c r="I2674" s="28" t="s">
        <v>1704</v>
      </c>
      <c r="J2674" s="27" t="s">
        <v>6085</v>
      </c>
      <c r="K2674" s="29">
        <v>2099577050</v>
      </c>
      <c r="L2674" s="30"/>
      <c r="M2674" s="28"/>
      <c r="N2674" s="28"/>
      <c r="O2674" s="29"/>
      <c r="P2674" s="31"/>
      <c r="Q2674" s="28"/>
      <c r="R2674" s="28"/>
      <c r="S2674" s="28"/>
      <c r="T2674" s="28"/>
      <c r="U2674" s="29"/>
      <c r="V2674" s="32"/>
      <c r="W2674" s="33"/>
    </row>
    <row r="2675" spans="2:23" x14ac:dyDescent="0.25">
      <c r="B2675" s="25"/>
      <c r="C2675" s="80">
        <v>1063863785</v>
      </c>
      <c r="D2675" s="83" t="s">
        <v>6086</v>
      </c>
      <c r="E2675" s="82">
        <v>2</v>
      </c>
      <c r="F2675" s="28"/>
      <c r="G2675" s="28"/>
      <c r="H2675" s="28"/>
      <c r="I2675" s="28" t="s">
        <v>1716</v>
      </c>
      <c r="J2675" s="27" t="s">
        <v>6087</v>
      </c>
      <c r="K2675" s="29">
        <v>9164232124</v>
      </c>
      <c r="L2675" s="30"/>
      <c r="M2675" s="28"/>
      <c r="N2675" s="28"/>
      <c r="O2675" s="29"/>
      <c r="P2675" s="31"/>
      <c r="Q2675" s="28"/>
      <c r="R2675" s="28"/>
      <c r="S2675" s="28"/>
      <c r="T2675" s="28"/>
      <c r="U2675" s="29"/>
      <c r="V2675" s="32"/>
      <c r="W2675" s="33"/>
    </row>
    <row r="2676" spans="2:23" x14ac:dyDescent="0.25">
      <c r="B2676" s="25"/>
      <c r="C2676" s="80">
        <v>1912532342</v>
      </c>
      <c r="D2676" s="83" t="s">
        <v>6088</v>
      </c>
      <c r="E2676" s="82">
        <v>2</v>
      </c>
      <c r="F2676" s="28"/>
      <c r="G2676" s="28"/>
      <c r="H2676" s="28"/>
      <c r="I2676" s="28" t="s">
        <v>1769</v>
      </c>
      <c r="J2676" s="27" t="s">
        <v>6089</v>
      </c>
      <c r="K2676" s="29">
        <v>5594507449</v>
      </c>
      <c r="L2676" s="30"/>
      <c r="M2676" s="28"/>
      <c r="N2676" s="28"/>
      <c r="O2676" s="29"/>
      <c r="P2676" s="31"/>
      <c r="Q2676" s="28"/>
      <c r="R2676" s="28"/>
      <c r="S2676" s="28"/>
      <c r="T2676" s="28"/>
      <c r="U2676" s="29"/>
      <c r="V2676" s="32"/>
      <c r="W2676" s="33"/>
    </row>
    <row r="2677" spans="2:23" x14ac:dyDescent="0.25">
      <c r="B2677" s="25"/>
      <c r="C2677" s="80">
        <v>1831291863</v>
      </c>
      <c r="D2677" s="83" t="s">
        <v>6090</v>
      </c>
      <c r="E2677" s="82">
        <v>1</v>
      </c>
      <c r="F2677" s="28"/>
      <c r="G2677" s="28"/>
      <c r="H2677" s="28"/>
      <c r="I2677" s="28" t="s">
        <v>1704</v>
      </c>
      <c r="J2677" s="27" t="s">
        <v>69</v>
      </c>
      <c r="K2677" s="29">
        <v>5596734000</v>
      </c>
      <c r="L2677" s="30"/>
      <c r="M2677" s="28"/>
      <c r="N2677" s="28"/>
      <c r="O2677" s="29"/>
      <c r="P2677" s="31"/>
      <c r="Q2677" s="28"/>
      <c r="R2677" s="28"/>
      <c r="S2677" s="28"/>
      <c r="T2677" s="28"/>
      <c r="U2677" s="29"/>
      <c r="V2677" s="32"/>
      <c r="W2677" s="33"/>
    </row>
    <row r="2678" spans="2:23" x14ac:dyDescent="0.25">
      <c r="B2678" s="25"/>
      <c r="C2678" s="80">
        <v>1306893516</v>
      </c>
      <c r="D2678" s="83" t="s">
        <v>6091</v>
      </c>
      <c r="E2678" s="82">
        <v>5</v>
      </c>
      <c r="F2678" s="28"/>
      <c r="G2678" s="28"/>
      <c r="H2678" s="28"/>
      <c r="I2678" s="28" t="s">
        <v>1704</v>
      </c>
      <c r="J2678" s="27" t="s">
        <v>6092</v>
      </c>
      <c r="K2678" s="29">
        <v>5594490309</v>
      </c>
      <c r="L2678" s="30"/>
      <c r="M2678" s="28"/>
      <c r="N2678" s="28"/>
      <c r="O2678" s="29"/>
      <c r="P2678" s="31"/>
      <c r="Q2678" s="28"/>
      <c r="R2678" s="28"/>
      <c r="S2678" s="28"/>
      <c r="T2678" s="28"/>
      <c r="U2678" s="29"/>
      <c r="V2678" s="32"/>
      <c r="W2678" s="33"/>
    </row>
    <row r="2679" spans="2:23" x14ac:dyDescent="0.25">
      <c r="B2679" s="25"/>
      <c r="C2679" s="80">
        <v>1942252085</v>
      </c>
      <c r="D2679" s="83" t="s">
        <v>6093</v>
      </c>
      <c r="E2679" s="82">
        <v>5</v>
      </c>
      <c r="F2679" s="28"/>
      <c r="G2679" s="28"/>
      <c r="H2679" s="28"/>
      <c r="I2679" s="28" t="s">
        <v>1704</v>
      </c>
      <c r="J2679" s="27" t="s">
        <v>6094</v>
      </c>
      <c r="K2679" s="29">
        <v>9167343751</v>
      </c>
      <c r="L2679" s="30"/>
      <c r="M2679" s="28"/>
      <c r="N2679" s="28"/>
      <c r="O2679" s="29"/>
      <c r="P2679" s="31"/>
      <c r="Q2679" s="28"/>
      <c r="R2679" s="28"/>
      <c r="S2679" s="28"/>
      <c r="T2679" s="28"/>
      <c r="U2679" s="29"/>
      <c r="V2679" s="32"/>
      <c r="W2679" s="33"/>
    </row>
    <row r="2680" spans="2:23" x14ac:dyDescent="0.25">
      <c r="B2680" s="25"/>
      <c r="C2680" s="80">
        <v>1598804346</v>
      </c>
      <c r="D2680" s="83" t="s">
        <v>6095</v>
      </c>
      <c r="E2680" s="82">
        <v>2</v>
      </c>
      <c r="F2680" s="28"/>
      <c r="G2680" s="28"/>
      <c r="H2680" s="28"/>
      <c r="I2680" s="28" t="s">
        <v>1704</v>
      </c>
      <c r="J2680" s="27" t="s">
        <v>6096</v>
      </c>
      <c r="K2680" s="29">
        <v>9169659650</v>
      </c>
      <c r="L2680" s="30"/>
      <c r="M2680" s="28"/>
      <c r="N2680" s="28"/>
      <c r="O2680" s="29"/>
      <c r="P2680" s="31"/>
      <c r="Q2680" s="28"/>
      <c r="R2680" s="28"/>
      <c r="S2680" s="28"/>
      <c r="T2680" s="28"/>
      <c r="U2680" s="29"/>
      <c r="V2680" s="32"/>
      <c r="W2680" s="33"/>
    </row>
    <row r="2681" spans="2:23" x14ac:dyDescent="0.25">
      <c r="B2681" s="25"/>
      <c r="C2681" s="80">
        <v>1750395828</v>
      </c>
      <c r="D2681" s="83" t="s">
        <v>6097</v>
      </c>
      <c r="E2681" s="82">
        <v>5</v>
      </c>
      <c r="F2681" s="28"/>
      <c r="G2681" s="28"/>
      <c r="H2681" s="28"/>
      <c r="I2681" s="28" t="s">
        <v>1704</v>
      </c>
      <c r="J2681" s="27" t="s">
        <v>6098</v>
      </c>
      <c r="K2681" s="29">
        <v>5594400450</v>
      </c>
      <c r="L2681" s="30"/>
      <c r="M2681" s="28"/>
      <c r="N2681" s="28"/>
      <c r="O2681" s="29"/>
      <c r="P2681" s="31"/>
      <c r="Q2681" s="28"/>
      <c r="R2681" s="28"/>
      <c r="S2681" s="28"/>
      <c r="T2681" s="28"/>
      <c r="U2681" s="29"/>
      <c r="V2681" s="32"/>
      <c r="W2681" s="33"/>
    </row>
    <row r="2682" spans="2:23" x14ac:dyDescent="0.25">
      <c r="B2682" s="25"/>
      <c r="C2682" s="80">
        <v>1154345536</v>
      </c>
      <c r="D2682" s="83" t="s">
        <v>6099</v>
      </c>
      <c r="E2682" s="82">
        <v>6</v>
      </c>
      <c r="F2682" s="28"/>
      <c r="G2682" s="28"/>
      <c r="H2682" s="28"/>
      <c r="I2682" s="28" t="s">
        <v>1707</v>
      </c>
      <c r="J2682" s="27" t="s">
        <v>6100</v>
      </c>
      <c r="K2682" s="29">
        <v>9166915855</v>
      </c>
      <c r="L2682" s="30"/>
      <c r="M2682" s="28"/>
      <c r="N2682" s="28"/>
      <c r="O2682" s="29"/>
      <c r="P2682" s="31"/>
      <c r="Q2682" s="28"/>
      <c r="R2682" s="28"/>
      <c r="S2682" s="28"/>
      <c r="T2682" s="28"/>
      <c r="U2682" s="29"/>
      <c r="V2682" s="32"/>
      <c r="W2682" s="33"/>
    </row>
    <row r="2683" spans="2:23" x14ac:dyDescent="0.25">
      <c r="B2683" s="25"/>
      <c r="C2683" s="80">
        <v>1821023862</v>
      </c>
      <c r="D2683" s="83" t="s">
        <v>6101</v>
      </c>
      <c r="E2683" s="82">
        <v>5</v>
      </c>
      <c r="F2683" s="28"/>
      <c r="G2683" s="28"/>
      <c r="H2683" s="28"/>
      <c r="I2683" s="28" t="s">
        <v>2387</v>
      </c>
      <c r="J2683" s="27" t="s">
        <v>6102</v>
      </c>
      <c r="K2683" s="29">
        <v>9163632229</v>
      </c>
      <c r="L2683" s="30"/>
      <c r="M2683" s="28"/>
      <c r="N2683" s="28"/>
      <c r="O2683" s="29"/>
      <c r="P2683" s="31"/>
      <c r="Q2683" s="28"/>
      <c r="R2683" s="28"/>
      <c r="S2683" s="28"/>
      <c r="T2683" s="28"/>
      <c r="U2683" s="29"/>
      <c r="V2683" s="32"/>
      <c r="W2683" s="33"/>
    </row>
    <row r="2684" spans="2:23" x14ac:dyDescent="0.25">
      <c r="B2684" s="25"/>
      <c r="C2684" s="80">
        <v>1558457960</v>
      </c>
      <c r="D2684" s="83" t="s">
        <v>6103</v>
      </c>
      <c r="E2684" s="82">
        <v>6</v>
      </c>
      <c r="F2684" s="28"/>
      <c r="G2684" s="28"/>
      <c r="H2684" s="28"/>
      <c r="I2684" s="28" t="s">
        <v>1704</v>
      </c>
      <c r="J2684" s="27" t="s">
        <v>6104</v>
      </c>
      <c r="K2684" s="29">
        <v>9167338730</v>
      </c>
      <c r="L2684" s="30"/>
      <c r="M2684" s="28"/>
      <c r="N2684" s="28"/>
      <c r="O2684" s="29"/>
      <c r="P2684" s="31"/>
      <c r="Q2684" s="28"/>
      <c r="R2684" s="28"/>
      <c r="S2684" s="28"/>
      <c r="T2684" s="28"/>
      <c r="U2684" s="29"/>
      <c r="V2684" s="32"/>
      <c r="W2684" s="33"/>
    </row>
    <row r="2685" spans="2:23" x14ac:dyDescent="0.25">
      <c r="B2685" s="25"/>
      <c r="C2685" s="80">
        <v>1366540544</v>
      </c>
      <c r="D2685" s="83" t="s">
        <v>6105</v>
      </c>
      <c r="E2685" s="82">
        <v>2</v>
      </c>
      <c r="F2685" s="28"/>
      <c r="G2685" s="28"/>
      <c r="H2685" s="28"/>
      <c r="I2685" s="28" t="s">
        <v>1704</v>
      </c>
      <c r="J2685" s="27" t="s">
        <v>69</v>
      </c>
      <c r="K2685" s="29">
        <v>2102533430</v>
      </c>
      <c r="L2685" s="30"/>
      <c r="M2685" s="28"/>
      <c r="N2685" s="28"/>
      <c r="O2685" s="29"/>
      <c r="P2685" s="31"/>
      <c r="Q2685" s="28"/>
      <c r="R2685" s="28"/>
      <c r="S2685" s="28"/>
      <c r="T2685" s="28"/>
      <c r="U2685" s="29"/>
      <c r="V2685" s="32"/>
      <c r="W2685" s="33"/>
    </row>
    <row r="2686" spans="2:23" x14ac:dyDescent="0.25">
      <c r="B2686" s="25"/>
      <c r="C2686" s="80">
        <v>1245294123</v>
      </c>
      <c r="D2686" s="83" t="s">
        <v>6106</v>
      </c>
      <c r="E2686" s="82">
        <v>3</v>
      </c>
      <c r="F2686" s="28"/>
      <c r="G2686" s="28"/>
      <c r="H2686" s="28"/>
      <c r="I2686" s="28" t="s">
        <v>1704</v>
      </c>
      <c r="J2686" s="27" t="s">
        <v>69</v>
      </c>
      <c r="K2686" s="29">
        <v>7758297600</v>
      </c>
      <c r="L2686" s="30"/>
      <c r="M2686" s="28"/>
      <c r="N2686" s="28"/>
      <c r="O2686" s="29"/>
      <c r="P2686" s="31"/>
      <c r="Q2686" s="28"/>
      <c r="R2686" s="28"/>
      <c r="S2686" s="28"/>
      <c r="T2686" s="28"/>
      <c r="U2686" s="29"/>
      <c r="V2686" s="32"/>
      <c r="W2686" s="33"/>
    </row>
    <row r="2687" spans="2:23" x14ac:dyDescent="0.25">
      <c r="B2687" s="25"/>
      <c r="C2687" s="80">
        <v>1790799864</v>
      </c>
      <c r="D2687" s="83" t="s">
        <v>6107</v>
      </c>
      <c r="E2687" s="82">
        <v>3</v>
      </c>
      <c r="F2687" s="28"/>
      <c r="G2687" s="28"/>
      <c r="H2687" s="28"/>
      <c r="I2687" s="28" t="s">
        <v>1704</v>
      </c>
      <c r="J2687" s="27" t="s">
        <v>69</v>
      </c>
      <c r="K2687" s="29">
        <v>5594400450</v>
      </c>
      <c r="L2687" s="30"/>
      <c r="M2687" s="28"/>
      <c r="N2687" s="28"/>
      <c r="O2687" s="29"/>
      <c r="P2687" s="31"/>
      <c r="Q2687" s="28"/>
      <c r="R2687" s="28"/>
      <c r="S2687" s="28"/>
      <c r="T2687" s="28"/>
      <c r="U2687" s="29"/>
      <c r="V2687" s="32"/>
      <c r="W2687" s="33"/>
    </row>
    <row r="2688" spans="2:23" x14ac:dyDescent="0.25">
      <c r="B2688" s="25"/>
      <c r="C2688" s="80">
        <v>1861104416</v>
      </c>
      <c r="D2688" s="83" t="s">
        <v>6108</v>
      </c>
      <c r="E2688" s="82">
        <v>4</v>
      </c>
      <c r="F2688" s="28"/>
      <c r="G2688" s="28"/>
      <c r="H2688" s="28"/>
      <c r="I2688" s="28" t="s">
        <v>1716</v>
      </c>
      <c r="J2688" s="27" t="s">
        <v>6109</v>
      </c>
      <c r="K2688" s="29">
        <v>9168718107</v>
      </c>
      <c r="L2688" s="30"/>
      <c r="M2688" s="28"/>
      <c r="N2688" s="28"/>
      <c r="O2688" s="29"/>
      <c r="P2688" s="31"/>
      <c r="Q2688" s="28"/>
      <c r="R2688" s="28"/>
      <c r="S2688" s="28"/>
      <c r="T2688" s="28"/>
      <c r="U2688" s="29"/>
      <c r="V2688" s="32"/>
      <c r="W2688" s="33"/>
    </row>
    <row r="2689" spans="2:23" x14ac:dyDescent="0.25">
      <c r="B2689" s="25"/>
      <c r="C2689" s="80">
        <v>1134718802</v>
      </c>
      <c r="D2689" s="83" t="s">
        <v>6110</v>
      </c>
      <c r="E2689" s="82">
        <v>2</v>
      </c>
      <c r="F2689" s="28"/>
      <c r="G2689" s="28"/>
      <c r="H2689" s="28"/>
      <c r="I2689" s="28" t="s">
        <v>1769</v>
      </c>
      <c r="J2689" s="27" t="s">
        <v>69</v>
      </c>
      <c r="K2689" s="29">
        <v>9167375555</v>
      </c>
      <c r="L2689" s="30"/>
      <c r="M2689" s="28"/>
      <c r="N2689" s="28"/>
      <c r="O2689" s="29"/>
      <c r="P2689" s="31"/>
      <c r="Q2689" s="28"/>
      <c r="R2689" s="28"/>
      <c r="S2689" s="28"/>
      <c r="T2689" s="28"/>
      <c r="U2689" s="29"/>
      <c r="V2689" s="32"/>
      <c r="W2689" s="33"/>
    </row>
    <row r="2690" spans="2:23" x14ac:dyDescent="0.25">
      <c r="B2690" s="25"/>
      <c r="C2690" s="80">
        <v>1558026021</v>
      </c>
      <c r="D2690" s="83" t="s">
        <v>6111</v>
      </c>
      <c r="E2690" s="82">
        <v>4</v>
      </c>
      <c r="F2690" s="28"/>
      <c r="G2690" s="28"/>
      <c r="H2690" s="28"/>
      <c r="I2690" s="28" t="s">
        <v>1769</v>
      </c>
      <c r="J2690" s="27" t="s">
        <v>6112</v>
      </c>
      <c r="K2690" s="29">
        <v>6617137226</v>
      </c>
      <c r="L2690" s="30"/>
      <c r="M2690" s="28"/>
      <c r="N2690" s="28"/>
      <c r="O2690" s="29"/>
      <c r="P2690" s="31"/>
      <c r="Q2690" s="28"/>
      <c r="R2690" s="28"/>
      <c r="S2690" s="28"/>
      <c r="T2690" s="28"/>
      <c r="U2690" s="29"/>
      <c r="V2690" s="32"/>
      <c r="W2690" s="33"/>
    </row>
    <row r="2691" spans="2:23" x14ac:dyDescent="0.25">
      <c r="B2691" s="25"/>
      <c r="C2691" s="80">
        <v>1699341347</v>
      </c>
      <c r="D2691" s="83" t="s">
        <v>6113</v>
      </c>
      <c r="E2691" s="82">
        <v>-99</v>
      </c>
      <c r="F2691" s="28"/>
      <c r="G2691" s="28"/>
      <c r="H2691" s="28"/>
      <c r="I2691" s="28" t="s">
        <v>1716</v>
      </c>
      <c r="J2691" s="27" t="s">
        <v>6114</v>
      </c>
      <c r="K2691" s="29">
        <v>5594839911</v>
      </c>
      <c r="L2691" s="30"/>
      <c r="M2691" s="28"/>
      <c r="N2691" s="28"/>
      <c r="O2691" s="29"/>
      <c r="P2691" s="31"/>
      <c r="Q2691" s="28"/>
      <c r="R2691" s="28"/>
      <c r="S2691" s="28"/>
      <c r="T2691" s="28"/>
      <c r="U2691" s="29"/>
      <c r="V2691" s="32"/>
      <c r="W2691" s="33"/>
    </row>
    <row r="2692" spans="2:23" x14ac:dyDescent="0.25">
      <c r="B2692" s="25"/>
      <c r="C2692" s="80">
        <v>1578699104</v>
      </c>
      <c r="D2692" s="83" t="s">
        <v>6115</v>
      </c>
      <c r="E2692" s="82">
        <v>3</v>
      </c>
      <c r="F2692" s="28"/>
      <c r="G2692" s="28"/>
      <c r="H2692" s="28"/>
      <c r="I2692" s="28" t="s">
        <v>1704</v>
      </c>
      <c r="J2692" s="27" t="s">
        <v>6116</v>
      </c>
      <c r="K2692" s="29">
        <v>9167736200</v>
      </c>
      <c r="L2692" s="30"/>
      <c r="M2692" s="28"/>
      <c r="N2692" s="28"/>
      <c r="O2692" s="29"/>
      <c r="P2692" s="31"/>
      <c r="Q2692" s="28"/>
      <c r="R2692" s="28"/>
      <c r="S2692" s="28"/>
      <c r="T2692" s="28"/>
      <c r="U2692" s="29"/>
      <c r="V2692" s="32"/>
      <c r="W2692" s="33"/>
    </row>
    <row r="2693" spans="2:23" x14ac:dyDescent="0.25">
      <c r="B2693" s="25"/>
      <c r="C2693" s="80">
        <v>1205866613</v>
      </c>
      <c r="D2693" s="83" t="s">
        <v>6117</v>
      </c>
      <c r="E2693" s="82">
        <v>9</v>
      </c>
      <c r="F2693" s="28"/>
      <c r="G2693" s="28"/>
      <c r="H2693" s="28"/>
      <c r="I2693" s="28" t="s">
        <v>1707</v>
      </c>
      <c r="J2693" s="27" t="s">
        <v>6118</v>
      </c>
      <c r="K2693" s="29">
        <v>5303874975</v>
      </c>
      <c r="L2693" s="30"/>
      <c r="M2693" s="28"/>
      <c r="N2693" s="28"/>
      <c r="O2693" s="29"/>
      <c r="P2693" s="31"/>
      <c r="Q2693" s="28"/>
      <c r="R2693" s="28"/>
      <c r="S2693" s="28"/>
      <c r="T2693" s="28"/>
      <c r="U2693" s="29"/>
      <c r="V2693" s="32"/>
      <c r="W2693" s="33"/>
    </row>
    <row r="2694" spans="2:23" x14ac:dyDescent="0.25">
      <c r="B2694" s="25"/>
      <c r="C2694" s="80">
        <v>1780772897</v>
      </c>
      <c r="D2694" s="83" t="s">
        <v>6119</v>
      </c>
      <c r="E2694" s="82">
        <v>3</v>
      </c>
      <c r="F2694" s="28"/>
      <c r="G2694" s="28"/>
      <c r="H2694" s="28"/>
      <c r="I2694" s="28" t="s">
        <v>1704</v>
      </c>
      <c r="J2694" s="27" t="s">
        <v>69</v>
      </c>
      <c r="K2694" s="29">
        <v>9169837400</v>
      </c>
      <c r="L2694" s="30"/>
      <c r="M2694" s="28"/>
      <c r="N2694" s="28"/>
      <c r="O2694" s="29"/>
      <c r="P2694" s="31"/>
      <c r="Q2694" s="28"/>
      <c r="R2694" s="28"/>
      <c r="S2694" s="28"/>
      <c r="T2694" s="28"/>
      <c r="U2694" s="29"/>
      <c r="V2694" s="32"/>
      <c r="W2694" s="33"/>
    </row>
    <row r="2695" spans="2:23" x14ac:dyDescent="0.25">
      <c r="B2695" s="25"/>
      <c r="C2695" s="80">
        <v>1720136138</v>
      </c>
      <c r="D2695" s="83" t="s">
        <v>6120</v>
      </c>
      <c r="E2695" s="82">
        <v>1</v>
      </c>
      <c r="F2695" s="28"/>
      <c r="G2695" s="28"/>
      <c r="H2695" s="28"/>
      <c r="I2695" s="28" t="s">
        <v>1707</v>
      </c>
      <c r="J2695" s="27" t="s">
        <v>69</v>
      </c>
      <c r="K2695" s="29">
        <v>2094721515</v>
      </c>
      <c r="L2695" s="30"/>
      <c r="M2695" s="28"/>
      <c r="N2695" s="28"/>
      <c r="O2695" s="29"/>
      <c r="P2695" s="31"/>
      <c r="Q2695" s="28"/>
      <c r="R2695" s="28"/>
      <c r="S2695" s="28"/>
      <c r="T2695" s="28"/>
      <c r="U2695" s="29"/>
      <c r="V2695" s="32"/>
      <c r="W2695" s="33"/>
    </row>
    <row r="2696" spans="2:23" x14ac:dyDescent="0.25">
      <c r="B2696" s="25"/>
      <c r="C2696" s="80">
        <v>1295891224</v>
      </c>
      <c r="D2696" s="83" t="s">
        <v>6121</v>
      </c>
      <c r="E2696" s="82">
        <v>4</v>
      </c>
      <c r="F2696" s="28"/>
      <c r="G2696" s="28"/>
      <c r="H2696" s="28"/>
      <c r="I2696" s="28" t="s">
        <v>1704</v>
      </c>
      <c r="J2696" s="27" t="s">
        <v>6122</v>
      </c>
      <c r="K2696" s="29">
        <v>2094920735</v>
      </c>
      <c r="L2696" s="30"/>
      <c r="M2696" s="28"/>
      <c r="N2696" s="28"/>
      <c r="O2696" s="29"/>
      <c r="P2696" s="31"/>
      <c r="Q2696" s="28"/>
      <c r="R2696" s="28"/>
      <c r="S2696" s="28"/>
      <c r="T2696" s="28"/>
      <c r="U2696" s="29"/>
      <c r="V2696" s="32"/>
      <c r="W2696" s="33"/>
    </row>
    <row r="2697" spans="2:23" x14ac:dyDescent="0.25">
      <c r="B2697" s="25"/>
      <c r="C2697" s="80">
        <v>1710959523</v>
      </c>
      <c r="D2697" s="83" t="s">
        <v>6123</v>
      </c>
      <c r="E2697" s="82">
        <v>4</v>
      </c>
      <c r="F2697" s="28"/>
      <c r="G2697" s="28"/>
      <c r="H2697" s="28"/>
      <c r="I2697" s="28" t="s">
        <v>2266</v>
      </c>
      <c r="J2697" s="27" t="s">
        <v>6124</v>
      </c>
      <c r="K2697" s="29">
        <v>9169728966</v>
      </c>
      <c r="L2697" s="30"/>
      <c r="M2697" s="28"/>
      <c r="N2697" s="28"/>
      <c r="O2697" s="29"/>
      <c r="P2697" s="31"/>
      <c r="Q2697" s="28"/>
      <c r="R2697" s="28"/>
      <c r="S2697" s="28"/>
      <c r="T2697" s="28"/>
      <c r="U2697" s="29"/>
      <c r="V2697" s="32"/>
      <c r="W2697" s="33"/>
    </row>
    <row r="2698" spans="2:23" x14ac:dyDescent="0.25">
      <c r="B2698" s="25"/>
      <c r="C2698" s="80">
        <v>1295812444</v>
      </c>
      <c r="D2698" s="83" t="s">
        <v>6125</v>
      </c>
      <c r="E2698" s="82">
        <v>7</v>
      </c>
      <c r="F2698" s="28"/>
      <c r="G2698" s="28"/>
      <c r="H2698" s="28"/>
      <c r="I2698" s="28" t="s">
        <v>2266</v>
      </c>
      <c r="J2698" s="27" t="s">
        <v>6126</v>
      </c>
      <c r="K2698" s="29">
        <v>9164284118</v>
      </c>
      <c r="L2698" s="30"/>
      <c r="M2698" s="28"/>
      <c r="N2698" s="28"/>
      <c r="O2698" s="29"/>
      <c r="P2698" s="31"/>
      <c r="Q2698" s="28"/>
      <c r="R2698" s="28"/>
      <c r="S2698" s="28"/>
      <c r="T2698" s="28"/>
      <c r="U2698" s="29"/>
      <c r="V2698" s="32"/>
      <c r="W2698" s="33"/>
    </row>
    <row r="2699" spans="2:23" x14ac:dyDescent="0.25">
      <c r="B2699" s="25"/>
      <c r="C2699" s="80">
        <v>1881603629</v>
      </c>
      <c r="D2699" s="83" t="s">
        <v>6127</v>
      </c>
      <c r="E2699" s="82">
        <v>4</v>
      </c>
      <c r="F2699" s="28"/>
      <c r="G2699" s="28"/>
      <c r="H2699" s="28"/>
      <c r="I2699" s="28" t="s">
        <v>1769</v>
      </c>
      <c r="J2699" s="27" t="s">
        <v>69</v>
      </c>
      <c r="K2699" s="29">
        <v>9164276325</v>
      </c>
      <c r="L2699" s="30"/>
      <c r="M2699" s="28"/>
      <c r="N2699" s="28"/>
      <c r="O2699" s="29"/>
      <c r="P2699" s="31"/>
      <c r="Q2699" s="28"/>
      <c r="R2699" s="28"/>
      <c r="S2699" s="28"/>
      <c r="T2699" s="28"/>
      <c r="U2699" s="29"/>
      <c r="V2699" s="32"/>
      <c r="W2699" s="33"/>
    </row>
    <row r="2700" spans="2:23" x14ac:dyDescent="0.25">
      <c r="B2700" s="25"/>
      <c r="C2700" s="80">
        <v>1184676785</v>
      </c>
      <c r="D2700" s="83" t="s">
        <v>6128</v>
      </c>
      <c r="E2700" s="82">
        <v>2</v>
      </c>
      <c r="F2700" s="28"/>
      <c r="G2700" s="28"/>
      <c r="H2700" s="28"/>
      <c r="I2700" s="28" t="s">
        <v>1704</v>
      </c>
      <c r="J2700" s="27" t="s">
        <v>6129</v>
      </c>
      <c r="K2700" s="29">
        <v>2093380298</v>
      </c>
      <c r="L2700" s="30"/>
      <c r="M2700" s="28"/>
      <c r="N2700" s="28"/>
      <c r="O2700" s="29"/>
      <c r="P2700" s="31"/>
      <c r="Q2700" s="28"/>
      <c r="R2700" s="28"/>
      <c r="S2700" s="28"/>
      <c r="T2700" s="28"/>
      <c r="U2700" s="29"/>
      <c r="V2700" s="32"/>
      <c r="W2700" s="33"/>
    </row>
    <row r="2701" spans="2:23" x14ac:dyDescent="0.25">
      <c r="B2701" s="25"/>
      <c r="C2701" s="80">
        <v>1376631911</v>
      </c>
      <c r="D2701" s="83" t="s">
        <v>6130</v>
      </c>
      <c r="E2701" s="82">
        <v>5</v>
      </c>
      <c r="F2701" s="28"/>
      <c r="G2701" s="28"/>
      <c r="H2701" s="28"/>
      <c r="I2701" s="28" t="s">
        <v>1769</v>
      </c>
      <c r="J2701" s="27" t="s">
        <v>6131</v>
      </c>
      <c r="K2701" s="29">
        <v>9164540655</v>
      </c>
      <c r="L2701" s="30"/>
      <c r="M2701" s="28"/>
      <c r="N2701" s="28"/>
      <c r="O2701" s="29"/>
      <c r="P2701" s="31"/>
      <c r="Q2701" s="28"/>
      <c r="R2701" s="28"/>
      <c r="S2701" s="28"/>
      <c r="T2701" s="28"/>
      <c r="U2701" s="29"/>
      <c r="V2701" s="32"/>
      <c r="W2701" s="33"/>
    </row>
    <row r="2702" spans="2:23" x14ac:dyDescent="0.25">
      <c r="B2702" s="25"/>
      <c r="C2702" s="80">
        <v>1245341445</v>
      </c>
      <c r="D2702" s="83" t="s">
        <v>6132</v>
      </c>
      <c r="E2702" s="82">
        <v>5</v>
      </c>
      <c r="F2702" s="28"/>
      <c r="G2702" s="28"/>
      <c r="H2702" s="28"/>
      <c r="I2702" s="28" t="s">
        <v>1707</v>
      </c>
      <c r="J2702" s="27" t="s">
        <v>6133</v>
      </c>
      <c r="K2702" s="29">
        <v>2093848426</v>
      </c>
      <c r="L2702" s="30"/>
      <c r="M2702" s="28"/>
      <c r="N2702" s="28"/>
      <c r="O2702" s="29"/>
      <c r="P2702" s="31"/>
      <c r="Q2702" s="28"/>
      <c r="R2702" s="28"/>
      <c r="S2702" s="28"/>
      <c r="T2702" s="28"/>
      <c r="U2702" s="29"/>
      <c r="V2702" s="32"/>
      <c r="W2702" s="33"/>
    </row>
    <row r="2703" spans="2:23" x14ac:dyDescent="0.25">
      <c r="B2703" s="25"/>
      <c r="C2703" s="80">
        <v>1326096603</v>
      </c>
      <c r="D2703" s="83" t="s">
        <v>6134</v>
      </c>
      <c r="E2703" s="82">
        <v>4</v>
      </c>
      <c r="F2703" s="28"/>
      <c r="G2703" s="28"/>
      <c r="H2703" s="28"/>
      <c r="I2703" s="28" t="s">
        <v>1704</v>
      </c>
      <c r="J2703" s="27" t="s">
        <v>6135</v>
      </c>
      <c r="K2703" s="29">
        <v>2095504725</v>
      </c>
      <c r="L2703" s="30"/>
      <c r="M2703" s="28"/>
      <c r="N2703" s="28"/>
      <c r="O2703" s="29"/>
      <c r="P2703" s="31"/>
      <c r="Q2703" s="28"/>
      <c r="R2703" s="28"/>
      <c r="S2703" s="28"/>
      <c r="T2703" s="28"/>
      <c r="U2703" s="29"/>
      <c r="V2703" s="32"/>
      <c r="W2703" s="33"/>
    </row>
    <row r="2704" spans="2:23" x14ac:dyDescent="0.25">
      <c r="B2704" s="25"/>
      <c r="C2704" s="80">
        <v>1538194048</v>
      </c>
      <c r="D2704" s="83" t="s">
        <v>6136</v>
      </c>
      <c r="E2704" s="82">
        <v>5</v>
      </c>
      <c r="F2704" s="28"/>
      <c r="G2704" s="28"/>
      <c r="H2704" s="28"/>
      <c r="I2704" s="28" t="s">
        <v>1704</v>
      </c>
      <c r="J2704" s="27" t="s">
        <v>6137</v>
      </c>
      <c r="K2704" s="29">
        <v>5592972259</v>
      </c>
      <c r="L2704" s="30"/>
      <c r="M2704" s="28"/>
      <c r="N2704" s="28"/>
      <c r="O2704" s="29"/>
      <c r="P2704" s="31"/>
      <c r="Q2704" s="28"/>
      <c r="R2704" s="28"/>
      <c r="S2704" s="28"/>
      <c r="T2704" s="28"/>
      <c r="U2704" s="29"/>
      <c r="V2704" s="32"/>
      <c r="W2704" s="33"/>
    </row>
    <row r="2705" spans="2:23" x14ac:dyDescent="0.25">
      <c r="B2705" s="25"/>
      <c r="C2705" s="80">
        <v>1912973520</v>
      </c>
      <c r="D2705" s="83" t="s">
        <v>6138</v>
      </c>
      <c r="E2705" s="82">
        <v>6</v>
      </c>
      <c r="F2705" s="28"/>
      <c r="G2705" s="28"/>
      <c r="H2705" s="28"/>
      <c r="I2705" s="28" t="s">
        <v>1707</v>
      </c>
      <c r="J2705" s="27" t="s">
        <v>6020</v>
      </c>
      <c r="K2705" s="29">
        <v>9168961682</v>
      </c>
      <c r="L2705" s="30"/>
      <c r="M2705" s="28"/>
      <c r="N2705" s="28"/>
      <c r="O2705" s="29"/>
      <c r="P2705" s="31"/>
      <c r="Q2705" s="28"/>
      <c r="R2705" s="28"/>
      <c r="S2705" s="28"/>
      <c r="T2705" s="28"/>
      <c r="U2705" s="29"/>
      <c r="V2705" s="32"/>
      <c r="W2705" s="33"/>
    </row>
    <row r="2706" spans="2:23" x14ac:dyDescent="0.25">
      <c r="B2706" s="25"/>
      <c r="C2706" s="80">
        <v>1114092186</v>
      </c>
      <c r="D2706" s="83" t="s">
        <v>6139</v>
      </c>
      <c r="E2706" s="82">
        <v>5</v>
      </c>
      <c r="F2706" s="28"/>
      <c r="G2706" s="28"/>
      <c r="H2706" s="28"/>
      <c r="I2706" s="28" t="s">
        <v>1704</v>
      </c>
      <c r="J2706" s="27" t="s">
        <v>69</v>
      </c>
      <c r="K2706" s="29">
        <v>5594318888</v>
      </c>
      <c r="L2706" s="30"/>
      <c r="M2706" s="28"/>
      <c r="N2706" s="28"/>
      <c r="O2706" s="29"/>
      <c r="P2706" s="31"/>
      <c r="Q2706" s="28"/>
      <c r="R2706" s="28"/>
      <c r="S2706" s="28"/>
      <c r="T2706" s="28"/>
      <c r="U2706" s="29"/>
      <c r="V2706" s="32"/>
      <c r="W2706" s="33"/>
    </row>
    <row r="2707" spans="2:23" x14ac:dyDescent="0.25">
      <c r="B2707" s="25"/>
      <c r="C2707" s="80">
        <v>1538253190</v>
      </c>
      <c r="D2707" s="83" t="s">
        <v>6140</v>
      </c>
      <c r="E2707" s="82">
        <v>4</v>
      </c>
      <c r="F2707" s="28"/>
      <c r="G2707" s="28"/>
      <c r="H2707" s="28"/>
      <c r="I2707" s="28" t="s">
        <v>1704</v>
      </c>
      <c r="J2707" s="27" t="s">
        <v>6141</v>
      </c>
      <c r="K2707" s="29">
        <v>5594510170</v>
      </c>
      <c r="L2707" s="30"/>
      <c r="M2707" s="28"/>
      <c r="N2707" s="28"/>
      <c r="O2707" s="29"/>
      <c r="P2707" s="31"/>
      <c r="Q2707" s="28"/>
      <c r="R2707" s="28"/>
      <c r="S2707" s="28"/>
      <c r="T2707" s="28"/>
      <c r="U2707" s="29"/>
      <c r="V2707" s="32"/>
      <c r="W2707" s="33"/>
    </row>
    <row r="2708" spans="2:23" x14ac:dyDescent="0.25">
      <c r="B2708" s="25"/>
      <c r="C2708" s="80">
        <v>1700912318</v>
      </c>
      <c r="D2708" s="83" t="s">
        <v>6142</v>
      </c>
      <c r="E2708" s="82">
        <v>4</v>
      </c>
      <c r="F2708" s="28"/>
      <c r="G2708" s="28"/>
      <c r="H2708" s="28"/>
      <c r="I2708" s="28" t="s">
        <v>1704</v>
      </c>
      <c r="J2708" s="27" t="s">
        <v>6143</v>
      </c>
      <c r="K2708" s="29">
        <v>9167738780</v>
      </c>
      <c r="L2708" s="30"/>
      <c r="M2708" s="28"/>
      <c r="N2708" s="28"/>
      <c r="O2708" s="29"/>
      <c r="P2708" s="31"/>
      <c r="Q2708" s="28"/>
      <c r="R2708" s="28"/>
      <c r="S2708" s="28"/>
      <c r="T2708" s="28"/>
      <c r="U2708" s="29"/>
      <c r="V2708" s="32"/>
      <c r="W2708" s="33"/>
    </row>
    <row r="2709" spans="2:23" x14ac:dyDescent="0.25">
      <c r="B2709" s="25"/>
      <c r="C2709" s="80">
        <v>1699054809</v>
      </c>
      <c r="D2709" s="83" t="s">
        <v>6144</v>
      </c>
      <c r="E2709" s="82">
        <v>4</v>
      </c>
      <c r="F2709" s="28"/>
      <c r="G2709" s="28"/>
      <c r="H2709" s="28"/>
      <c r="I2709" s="28" t="s">
        <v>1769</v>
      </c>
      <c r="J2709" s="27" t="s">
        <v>69</v>
      </c>
      <c r="K2709" s="29">
        <v>2094721515</v>
      </c>
      <c r="L2709" s="30"/>
      <c r="M2709" s="28"/>
      <c r="N2709" s="28"/>
      <c r="O2709" s="29"/>
      <c r="P2709" s="31"/>
      <c r="Q2709" s="28"/>
      <c r="R2709" s="28"/>
      <c r="S2709" s="28"/>
      <c r="T2709" s="28"/>
      <c r="U2709" s="29"/>
      <c r="V2709" s="32"/>
      <c r="W2709" s="33"/>
    </row>
    <row r="2710" spans="2:23" x14ac:dyDescent="0.25">
      <c r="B2710" s="25"/>
      <c r="C2710" s="80">
        <v>1043268014</v>
      </c>
      <c r="D2710" s="83" t="s">
        <v>6145</v>
      </c>
      <c r="E2710" s="82">
        <v>9</v>
      </c>
      <c r="F2710" s="28"/>
      <c r="G2710" s="28"/>
      <c r="H2710" s="28"/>
      <c r="I2710" s="28" t="s">
        <v>1719</v>
      </c>
      <c r="J2710" s="27" t="s">
        <v>6146</v>
      </c>
      <c r="K2710" s="29">
        <v>9163910170</v>
      </c>
      <c r="L2710" s="30"/>
      <c r="M2710" s="28"/>
      <c r="N2710" s="28"/>
      <c r="O2710" s="29"/>
      <c r="P2710" s="31"/>
      <c r="Q2710" s="28"/>
      <c r="R2710" s="28"/>
      <c r="S2710" s="28"/>
      <c r="T2710" s="28"/>
      <c r="U2710" s="29"/>
      <c r="V2710" s="32"/>
      <c r="W2710" s="33"/>
    </row>
    <row r="2711" spans="2:23" x14ac:dyDescent="0.25">
      <c r="B2711" s="25"/>
      <c r="C2711" s="80">
        <v>1831163096</v>
      </c>
      <c r="D2711" s="83" t="s">
        <v>6147</v>
      </c>
      <c r="E2711" s="82">
        <v>5</v>
      </c>
      <c r="F2711" s="28"/>
      <c r="G2711" s="28"/>
      <c r="H2711" s="28"/>
      <c r="I2711" s="28" t="s">
        <v>1704</v>
      </c>
      <c r="J2711" s="27" t="s">
        <v>6148</v>
      </c>
      <c r="K2711" s="29">
        <v>2095465200</v>
      </c>
      <c r="L2711" s="30"/>
      <c r="M2711" s="28"/>
      <c r="N2711" s="28"/>
      <c r="O2711" s="29"/>
      <c r="P2711" s="31"/>
      <c r="Q2711" s="28"/>
      <c r="R2711" s="28"/>
      <c r="S2711" s="28"/>
      <c r="T2711" s="28"/>
      <c r="U2711" s="29"/>
      <c r="V2711" s="32"/>
      <c r="W2711" s="33"/>
    </row>
    <row r="2712" spans="2:23" x14ac:dyDescent="0.25">
      <c r="B2712" s="25"/>
      <c r="C2712" s="80">
        <v>1902871684</v>
      </c>
      <c r="D2712" s="83" t="s">
        <v>6149</v>
      </c>
      <c r="E2712" s="82">
        <v>5</v>
      </c>
      <c r="F2712" s="28"/>
      <c r="G2712" s="28"/>
      <c r="H2712" s="28"/>
      <c r="I2712" s="28" t="s">
        <v>1704</v>
      </c>
      <c r="J2712" s="27" t="s">
        <v>6150</v>
      </c>
      <c r="K2712" s="29">
        <v>9164232124</v>
      </c>
      <c r="L2712" s="30"/>
      <c r="M2712" s="28"/>
      <c r="N2712" s="28"/>
      <c r="O2712" s="29"/>
      <c r="P2712" s="31"/>
      <c r="Q2712" s="28"/>
      <c r="R2712" s="28"/>
      <c r="S2712" s="28"/>
      <c r="T2712" s="28"/>
      <c r="U2712" s="29"/>
      <c r="V2712" s="32"/>
      <c r="W2712" s="33"/>
    </row>
    <row r="2713" spans="2:23" x14ac:dyDescent="0.25">
      <c r="B2713" s="25"/>
      <c r="C2713" s="80">
        <v>1093720682</v>
      </c>
      <c r="D2713" s="83" t="s">
        <v>6151</v>
      </c>
      <c r="E2713" s="82">
        <v>4</v>
      </c>
      <c r="F2713" s="28"/>
      <c r="G2713" s="28"/>
      <c r="H2713" s="28"/>
      <c r="I2713" s="28" t="s">
        <v>1704</v>
      </c>
      <c r="J2713" s="27" t="s">
        <v>6152</v>
      </c>
      <c r="K2713" s="29">
        <v>5302733377</v>
      </c>
      <c r="L2713" s="30"/>
      <c r="M2713" s="28"/>
      <c r="N2713" s="28"/>
      <c r="O2713" s="29"/>
      <c r="P2713" s="31"/>
      <c r="Q2713" s="28"/>
      <c r="R2713" s="28"/>
      <c r="S2713" s="28"/>
      <c r="T2713" s="28"/>
      <c r="U2713" s="29"/>
      <c r="V2713" s="32"/>
      <c r="W2713" s="33"/>
    </row>
    <row r="2714" spans="2:23" x14ac:dyDescent="0.25">
      <c r="B2714" s="25"/>
      <c r="C2714" s="80">
        <v>1164527883</v>
      </c>
      <c r="D2714" s="83" t="s">
        <v>6153</v>
      </c>
      <c r="E2714" s="82">
        <v>8</v>
      </c>
      <c r="F2714" s="28"/>
      <c r="G2714" s="28"/>
      <c r="H2714" s="28"/>
      <c r="I2714" s="28" t="s">
        <v>1704</v>
      </c>
      <c r="J2714" s="27" t="s">
        <v>6154</v>
      </c>
      <c r="K2714" s="29">
        <v>2094664685</v>
      </c>
      <c r="L2714" s="30"/>
      <c r="M2714" s="28"/>
      <c r="N2714" s="28"/>
      <c r="O2714" s="29"/>
      <c r="P2714" s="31"/>
      <c r="Q2714" s="28"/>
      <c r="R2714" s="28"/>
      <c r="S2714" s="28"/>
      <c r="T2714" s="28"/>
      <c r="U2714" s="29"/>
      <c r="V2714" s="32"/>
      <c r="W2714" s="33"/>
    </row>
    <row r="2715" spans="2:23" x14ac:dyDescent="0.25">
      <c r="B2715" s="25"/>
      <c r="C2715" s="80">
        <v>1922072404</v>
      </c>
      <c r="D2715" s="83" t="s">
        <v>6155</v>
      </c>
      <c r="E2715" s="82">
        <v>4</v>
      </c>
      <c r="F2715" s="28"/>
      <c r="G2715" s="28"/>
      <c r="H2715" s="28"/>
      <c r="I2715" s="28" t="s">
        <v>1704</v>
      </c>
      <c r="J2715" s="27" t="s">
        <v>6156</v>
      </c>
      <c r="K2715" s="29">
        <v>9162629370</v>
      </c>
      <c r="L2715" s="30"/>
      <c r="M2715" s="28"/>
      <c r="N2715" s="28"/>
      <c r="O2715" s="29"/>
      <c r="P2715" s="31"/>
      <c r="Q2715" s="28"/>
      <c r="R2715" s="28"/>
      <c r="S2715" s="28"/>
      <c r="T2715" s="28"/>
      <c r="U2715" s="29"/>
      <c r="V2715" s="32"/>
      <c r="W2715" s="33"/>
    </row>
    <row r="2716" spans="2:23" x14ac:dyDescent="0.25">
      <c r="B2716" s="25"/>
      <c r="C2716" s="80">
        <v>1992768360</v>
      </c>
      <c r="D2716" s="83" t="s">
        <v>6157</v>
      </c>
      <c r="E2716" s="82">
        <v>2</v>
      </c>
      <c r="F2716" s="28"/>
      <c r="G2716" s="28"/>
      <c r="H2716" s="28"/>
      <c r="I2716" s="28" t="s">
        <v>1704</v>
      </c>
      <c r="J2716" s="27" t="s">
        <v>69</v>
      </c>
      <c r="K2716" s="29">
        <v>5305328071</v>
      </c>
      <c r="L2716" s="30"/>
      <c r="M2716" s="28"/>
      <c r="N2716" s="28"/>
      <c r="O2716" s="29"/>
      <c r="P2716" s="31"/>
      <c r="Q2716" s="28"/>
      <c r="R2716" s="28"/>
      <c r="S2716" s="28"/>
      <c r="T2716" s="28"/>
      <c r="U2716" s="29"/>
      <c r="V2716" s="32"/>
      <c r="W2716" s="33"/>
    </row>
    <row r="2717" spans="2:23" x14ac:dyDescent="0.25">
      <c r="B2717" s="25"/>
      <c r="C2717" s="80">
        <v>1750304580</v>
      </c>
      <c r="D2717" s="83" t="s">
        <v>6158</v>
      </c>
      <c r="E2717" s="82">
        <v>5</v>
      </c>
      <c r="F2717" s="28"/>
      <c r="G2717" s="28"/>
      <c r="H2717" s="28"/>
      <c r="I2717" s="28" t="s">
        <v>1719</v>
      </c>
      <c r="J2717" s="27" t="s">
        <v>69</v>
      </c>
      <c r="K2717" s="29">
        <v>5593696541</v>
      </c>
      <c r="L2717" s="30"/>
      <c r="M2717" s="28"/>
      <c r="N2717" s="28"/>
      <c r="O2717" s="29"/>
      <c r="P2717" s="31"/>
      <c r="Q2717" s="28"/>
      <c r="R2717" s="28"/>
      <c r="S2717" s="28"/>
      <c r="T2717" s="28"/>
      <c r="U2717" s="29"/>
      <c r="V2717" s="32"/>
      <c r="W2717" s="33"/>
    </row>
    <row r="2718" spans="2:23" x14ac:dyDescent="0.25">
      <c r="B2718" s="25"/>
      <c r="C2718" s="80">
        <v>1457315764</v>
      </c>
      <c r="D2718" s="83" t="s">
        <v>6159</v>
      </c>
      <c r="E2718" s="82">
        <v>4</v>
      </c>
      <c r="F2718" s="28"/>
      <c r="G2718" s="28"/>
      <c r="H2718" s="28"/>
      <c r="I2718" s="28" t="s">
        <v>1704</v>
      </c>
      <c r="J2718" s="27" t="s">
        <v>6160</v>
      </c>
      <c r="K2718" s="29">
        <v>7758297600</v>
      </c>
      <c r="L2718" s="30"/>
      <c r="M2718" s="28"/>
      <c r="N2718" s="28"/>
      <c r="O2718" s="29"/>
      <c r="P2718" s="31"/>
      <c r="Q2718" s="28"/>
      <c r="R2718" s="28"/>
      <c r="S2718" s="28"/>
      <c r="T2718" s="28"/>
      <c r="U2718" s="29"/>
      <c r="V2718" s="32"/>
      <c r="W2718" s="33"/>
    </row>
    <row r="2719" spans="2:23" x14ac:dyDescent="0.25">
      <c r="B2719" s="25"/>
      <c r="C2719" s="80">
        <v>1912000811</v>
      </c>
      <c r="D2719" s="83" t="s">
        <v>6161</v>
      </c>
      <c r="E2719" s="82">
        <v>4</v>
      </c>
      <c r="F2719" s="28"/>
      <c r="G2719" s="28"/>
      <c r="H2719" s="28"/>
      <c r="I2719" s="28" t="s">
        <v>1704</v>
      </c>
      <c r="J2719" s="27" t="s">
        <v>6162</v>
      </c>
      <c r="K2719" s="29">
        <v>2096670543</v>
      </c>
      <c r="L2719" s="30"/>
      <c r="M2719" s="28"/>
      <c r="N2719" s="28"/>
      <c r="O2719" s="29"/>
      <c r="P2719" s="31"/>
      <c r="Q2719" s="28"/>
      <c r="R2719" s="28"/>
      <c r="S2719" s="28"/>
      <c r="T2719" s="28"/>
      <c r="U2719" s="29"/>
      <c r="V2719" s="32"/>
      <c r="W2719" s="33"/>
    </row>
    <row r="2720" spans="2:23" x14ac:dyDescent="0.25">
      <c r="B2720" s="25"/>
      <c r="C2720" s="80">
        <v>1447432463</v>
      </c>
      <c r="D2720" s="83" t="s">
        <v>6163</v>
      </c>
      <c r="E2720" s="82">
        <v>6</v>
      </c>
      <c r="F2720" s="28"/>
      <c r="G2720" s="28"/>
      <c r="H2720" s="28"/>
      <c r="I2720" s="28" t="s">
        <v>1704</v>
      </c>
      <c r="J2720" s="27" t="s">
        <v>6164</v>
      </c>
      <c r="K2720" s="29">
        <v>2097249900</v>
      </c>
      <c r="L2720" s="30"/>
      <c r="M2720" s="28"/>
      <c r="N2720" s="28"/>
      <c r="O2720" s="29"/>
      <c r="P2720" s="31"/>
      <c r="Q2720" s="28"/>
      <c r="R2720" s="28"/>
      <c r="S2720" s="28"/>
      <c r="T2720" s="28"/>
      <c r="U2720" s="29"/>
      <c r="V2720" s="32"/>
      <c r="W2720" s="33"/>
    </row>
    <row r="2721" spans="2:23" x14ac:dyDescent="0.25">
      <c r="B2721" s="25"/>
      <c r="C2721" s="80">
        <v>1528088937</v>
      </c>
      <c r="D2721" s="83" t="s">
        <v>6165</v>
      </c>
      <c r="E2721" s="82">
        <v>4</v>
      </c>
      <c r="F2721" s="28"/>
      <c r="G2721" s="28"/>
      <c r="H2721" s="28"/>
      <c r="I2721" s="28" t="s">
        <v>1719</v>
      </c>
      <c r="J2721" s="27" t="s">
        <v>69</v>
      </c>
      <c r="K2721" s="29">
        <v>9166670600</v>
      </c>
      <c r="L2721" s="30"/>
      <c r="M2721" s="28"/>
      <c r="N2721" s="28"/>
      <c r="O2721" s="29"/>
      <c r="P2721" s="31"/>
      <c r="Q2721" s="28"/>
      <c r="R2721" s="28"/>
      <c r="S2721" s="28"/>
      <c r="T2721" s="28"/>
      <c r="U2721" s="29"/>
      <c r="V2721" s="32"/>
      <c r="W2721" s="33"/>
    </row>
    <row r="2722" spans="2:23" x14ac:dyDescent="0.25">
      <c r="B2722" s="25"/>
      <c r="C2722" s="80">
        <v>1598790826</v>
      </c>
      <c r="D2722" s="83" t="s">
        <v>6166</v>
      </c>
      <c r="E2722" s="82">
        <v>4</v>
      </c>
      <c r="F2722" s="28"/>
      <c r="G2722" s="28"/>
      <c r="H2722" s="28"/>
      <c r="I2722" s="28" t="s">
        <v>1719</v>
      </c>
      <c r="J2722" s="27" t="s">
        <v>69</v>
      </c>
      <c r="K2722" s="29">
        <v>9163917200</v>
      </c>
      <c r="L2722" s="30"/>
      <c r="M2722" s="28"/>
      <c r="N2722" s="28"/>
      <c r="O2722" s="29"/>
      <c r="P2722" s="31"/>
      <c r="Q2722" s="28"/>
      <c r="R2722" s="28"/>
      <c r="S2722" s="28"/>
      <c r="T2722" s="28"/>
      <c r="U2722" s="29"/>
      <c r="V2722" s="32"/>
      <c r="W2722" s="33"/>
    </row>
    <row r="2723" spans="2:23" x14ac:dyDescent="0.25">
      <c r="B2723" s="25"/>
      <c r="C2723" s="80">
        <v>1588698112</v>
      </c>
      <c r="D2723" s="83" t="s">
        <v>6167</v>
      </c>
      <c r="E2723" s="82">
        <v>6</v>
      </c>
      <c r="F2723" s="28"/>
      <c r="G2723" s="28"/>
      <c r="H2723" s="28"/>
      <c r="I2723" s="28" t="s">
        <v>1769</v>
      </c>
      <c r="J2723" s="27" t="s">
        <v>6168</v>
      </c>
      <c r="K2723" s="29">
        <v>5596734000</v>
      </c>
      <c r="L2723" s="30"/>
      <c r="M2723" s="28"/>
      <c r="N2723" s="28"/>
      <c r="O2723" s="29"/>
      <c r="P2723" s="31"/>
      <c r="Q2723" s="28"/>
      <c r="R2723" s="28"/>
      <c r="S2723" s="28"/>
      <c r="T2723" s="28"/>
      <c r="U2723" s="29"/>
      <c r="V2723" s="32"/>
      <c r="W2723" s="33"/>
    </row>
    <row r="2724" spans="2:23" x14ac:dyDescent="0.25">
      <c r="B2724" s="25"/>
      <c r="C2724" s="80">
        <v>1174510747</v>
      </c>
      <c r="D2724" s="83" t="s">
        <v>6169</v>
      </c>
      <c r="E2724" s="82">
        <v>5</v>
      </c>
      <c r="F2724" s="28"/>
      <c r="G2724" s="28"/>
      <c r="H2724" s="28"/>
      <c r="I2724" s="28" t="s">
        <v>1888</v>
      </c>
      <c r="J2724" s="27" t="s">
        <v>6170</v>
      </c>
      <c r="K2724" s="29">
        <v>8004246589</v>
      </c>
      <c r="L2724" s="30"/>
      <c r="M2724" s="28"/>
      <c r="N2724" s="28"/>
      <c r="O2724" s="29"/>
      <c r="P2724" s="31"/>
      <c r="Q2724" s="28"/>
      <c r="R2724" s="28"/>
      <c r="S2724" s="28"/>
      <c r="T2724" s="28"/>
      <c r="U2724" s="29"/>
      <c r="V2724" s="32"/>
      <c r="W2724" s="33"/>
    </row>
    <row r="2725" spans="2:23" x14ac:dyDescent="0.25">
      <c r="B2725" s="25"/>
      <c r="C2725" s="80">
        <v>1184143299</v>
      </c>
      <c r="D2725" s="83" t="s">
        <v>6171</v>
      </c>
      <c r="E2725" s="82">
        <v>2</v>
      </c>
      <c r="F2725" s="28"/>
      <c r="G2725" s="28"/>
      <c r="H2725" s="28"/>
      <c r="I2725" s="28" t="s">
        <v>1716</v>
      </c>
      <c r="J2725" s="27" t="s">
        <v>6172</v>
      </c>
      <c r="K2725" s="29">
        <v>5594318888</v>
      </c>
      <c r="L2725" s="30"/>
      <c r="M2725" s="28"/>
      <c r="N2725" s="28"/>
      <c r="O2725" s="29"/>
      <c r="P2725" s="31"/>
      <c r="Q2725" s="28"/>
      <c r="R2725" s="28"/>
      <c r="S2725" s="28"/>
      <c r="T2725" s="28"/>
      <c r="U2725" s="29"/>
      <c r="V2725" s="32"/>
      <c r="W2725" s="33"/>
    </row>
    <row r="2726" spans="2:23" x14ac:dyDescent="0.25">
      <c r="B2726" s="25"/>
      <c r="C2726" s="80">
        <v>1144781774</v>
      </c>
      <c r="D2726" s="83" t="s">
        <v>6173</v>
      </c>
      <c r="E2726" s="82">
        <v>2</v>
      </c>
      <c r="F2726" s="28"/>
      <c r="G2726" s="28"/>
      <c r="H2726" s="28"/>
      <c r="I2726" s="28" t="s">
        <v>1716</v>
      </c>
      <c r="J2726" s="27" t="s">
        <v>6174</v>
      </c>
      <c r="K2726" s="29">
        <v>5594318888</v>
      </c>
      <c r="L2726" s="30"/>
      <c r="M2726" s="28"/>
      <c r="N2726" s="28"/>
      <c r="O2726" s="29"/>
      <c r="P2726" s="31"/>
      <c r="Q2726" s="28"/>
      <c r="R2726" s="28"/>
      <c r="S2726" s="28"/>
      <c r="T2726" s="28"/>
      <c r="U2726" s="29"/>
      <c r="V2726" s="32"/>
      <c r="W2726" s="33"/>
    </row>
    <row r="2727" spans="2:23" x14ac:dyDescent="0.25">
      <c r="B2727" s="25"/>
      <c r="C2727" s="80">
        <v>1740770007</v>
      </c>
      <c r="D2727" s="83" t="s">
        <v>6175</v>
      </c>
      <c r="E2727" s="82">
        <v>4</v>
      </c>
      <c r="F2727" s="28"/>
      <c r="G2727" s="28"/>
      <c r="H2727" s="28"/>
      <c r="I2727" s="28" t="s">
        <v>1707</v>
      </c>
      <c r="J2727" s="27" t="s">
        <v>6176</v>
      </c>
      <c r="K2727" s="29">
        <v>2094655107</v>
      </c>
      <c r="L2727" s="30"/>
      <c r="M2727" s="28"/>
      <c r="N2727" s="28"/>
      <c r="O2727" s="29"/>
      <c r="P2727" s="31"/>
      <c r="Q2727" s="28"/>
      <c r="R2727" s="28"/>
      <c r="S2727" s="28"/>
      <c r="T2727" s="28"/>
      <c r="U2727" s="29"/>
      <c r="V2727" s="32"/>
      <c r="W2727" s="33"/>
    </row>
    <row r="2728" spans="2:23" x14ac:dyDescent="0.25">
      <c r="B2728" s="25"/>
      <c r="C2728" s="80">
        <v>1225284359</v>
      </c>
      <c r="D2728" s="83" t="s">
        <v>6177</v>
      </c>
      <c r="E2728" s="82">
        <v>3</v>
      </c>
      <c r="F2728" s="28"/>
      <c r="G2728" s="28"/>
      <c r="H2728" s="28"/>
      <c r="I2728" s="28" t="s">
        <v>1704</v>
      </c>
      <c r="J2728" s="27" t="s">
        <v>6178</v>
      </c>
      <c r="K2728" s="29">
        <v>9166616000</v>
      </c>
      <c r="L2728" s="30"/>
      <c r="M2728" s="28"/>
      <c r="N2728" s="28"/>
      <c r="O2728" s="29"/>
      <c r="P2728" s="31"/>
      <c r="Q2728" s="28"/>
      <c r="R2728" s="28"/>
      <c r="S2728" s="28"/>
      <c r="T2728" s="28"/>
      <c r="U2728" s="29"/>
      <c r="V2728" s="32"/>
      <c r="W2728" s="33"/>
    </row>
    <row r="2729" spans="2:23" x14ac:dyDescent="0.25">
      <c r="B2729" s="25"/>
      <c r="C2729" s="80">
        <v>1205058856</v>
      </c>
      <c r="D2729" s="83" t="s">
        <v>6179</v>
      </c>
      <c r="E2729" s="82">
        <v>3</v>
      </c>
      <c r="F2729" s="28"/>
      <c r="G2729" s="28"/>
      <c r="H2729" s="28"/>
      <c r="I2729" s="28" t="s">
        <v>1704</v>
      </c>
      <c r="J2729" s="27" t="s">
        <v>69</v>
      </c>
      <c r="K2729" s="29">
        <v>5594400450</v>
      </c>
      <c r="L2729" s="30"/>
      <c r="M2729" s="28"/>
      <c r="N2729" s="28"/>
      <c r="O2729" s="29"/>
      <c r="P2729" s="31"/>
      <c r="Q2729" s="28"/>
      <c r="R2729" s="28"/>
      <c r="S2729" s="28"/>
      <c r="T2729" s="28"/>
      <c r="U2729" s="29"/>
      <c r="V2729" s="32"/>
      <c r="W2729" s="33"/>
    </row>
    <row r="2730" spans="2:23" x14ac:dyDescent="0.25">
      <c r="B2730" s="25"/>
      <c r="C2730" s="80">
        <v>1528349420</v>
      </c>
      <c r="D2730" s="83" t="s">
        <v>6180</v>
      </c>
      <c r="E2730" s="82">
        <v>5</v>
      </c>
      <c r="F2730" s="28"/>
      <c r="G2730" s="28"/>
      <c r="H2730" s="28"/>
      <c r="I2730" s="28" t="s">
        <v>1769</v>
      </c>
      <c r="J2730" s="27" t="s">
        <v>6181</v>
      </c>
      <c r="K2730" s="29">
        <v>9164271227</v>
      </c>
      <c r="L2730" s="30"/>
      <c r="M2730" s="28"/>
      <c r="N2730" s="28"/>
      <c r="O2730" s="29"/>
      <c r="P2730" s="31"/>
      <c r="Q2730" s="28"/>
      <c r="R2730" s="28"/>
      <c r="S2730" s="28"/>
      <c r="T2730" s="28"/>
      <c r="U2730" s="29"/>
      <c r="V2730" s="32"/>
      <c r="W2730" s="33"/>
    </row>
    <row r="2731" spans="2:23" x14ac:dyDescent="0.25">
      <c r="B2731" s="25"/>
      <c r="C2731" s="80">
        <v>1750318416</v>
      </c>
      <c r="D2731" s="83" t="s">
        <v>6182</v>
      </c>
      <c r="E2731" s="82">
        <v>4</v>
      </c>
      <c r="F2731" s="28"/>
      <c r="G2731" s="28"/>
      <c r="H2731" s="28"/>
      <c r="I2731" s="28" t="s">
        <v>1704</v>
      </c>
      <c r="J2731" s="27" t="s">
        <v>6183</v>
      </c>
      <c r="K2731" s="29">
        <v>7756004717</v>
      </c>
      <c r="L2731" s="30"/>
      <c r="M2731" s="28"/>
      <c r="N2731" s="28"/>
      <c r="O2731" s="29"/>
      <c r="P2731" s="31"/>
      <c r="Q2731" s="28"/>
      <c r="R2731" s="28"/>
      <c r="S2731" s="28"/>
      <c r="T2731" s="28"/>
      <c r="U2731" s="29"/>
      <c r="V2731" s="32"/>
      <c r="W2731" s="33"/>
    </row>
    <row r="2732" spans="2:23" x14ac:dyDescent="0.25">
      <c r="B2732" s="25"/>
      <c r="C2732" s="80">
        <v>1760634778</v>
      </c>
      <c r="D2732" s="83" t="s">
        <v>6184</v>
      </c>
      <c r="E2732" s="82">
        <v>10</v>
      </c>
      <c r="F2732" s="28"/>
      <c r="G2732" s="28"/>
      <c r="H2732" s="28"/>
      <c r="I2732" s="28" t="s">
        <v>2084</v>
      </c>
      <c r="J2732" s="27" t="s">
        <v>6185</v>
      </c>
      <c r="K2732" s="29">
        <v>9167335801</v>
      </c>
      <c r="L2732" s="30"/>
      <c r="M2732" s="28"/>
      <c r="N2732" s="28"/>
      <c r="O2732" s="29"/>
      <c r="P2732" s="31"/>
      <c r="Q2732" s="28"/>
      <c r="R2732" s="28"/>
      <c r="S2732" s="28"/>
      <c r="T2732" s="28"/>
      <c r="U2732" s="29"/>
      <c r="V2732" s="32"/>
      <c r="W2732" s="33"/>
    </row>
    <row r="2733" spans="2:23" x14ac:dyDescent="0.25">
      <c r="B2733" s="25"/>
      <c r="C2733" s="80">
        <v>1336448331</v>
      </c>
      <c r="D2733" s="83" t="s">
        <v>6186</v>
      </c>
      <c r="E2733" s="82">
        <v>3</v>
      </c>
      <c r="F2733" s="28"/>
      <c r="G2733" s="28"/>
      <c r="H2733" s="28"/>
      <c r="I2733" s="28" t="s">
        <v>1704</v>
      </c>
      <c r="J2733" s="27" t="s">
        <v>6187</v>
      </c>
      <c r="K2733" s="29">
        <v>7758298855</v>
      </c>
      <c r="L2733" s="30"/>
      <c r="M2733" s="28"/>
      <c r="N2733" s="28"/>
      <c r="O2733" s="29"/>
      <c r="P2733" s="31"/>
      <c r="Q2733" s="28"/>
      <c r="R2733" s="28"/>
      <c r="S2733" s="28"/>
      <c r="T2733" s="28"/>
      <c r="U2733" s="29"/>
      <c r="V2733" s="32"/>
      <c r="W2733" s="33"/>
    </row>
    <row r="2734" spans="2:23" x14ac:dyDescent="0.25">
      <c r="B2734" s="25"/>
      <c r="C2734" s="80">
        <v>1295711414</v>
      </c>
      <c r="D2734" s="83" t="s">
        <v>6188</v>
      </c>
      <c r="E2734" s="82">
        <v>3</v>
      </c>
      <c r="F2734" s="28"/>
      <c r="G2734" s="28"/>
      <c r="H2734" s="28"/>
      <c r="I2734" s="28" t="s">
        <v>1704</v>
      </c>
      <c r="J2734" s="27" t="s">
        <v>69</v>
      </c>
      <c r="K2734" s="29">
        <v>7758297600</v>
      </c>
      <c r="L2734" s="30"/>
      <c r="M2734" s="28"/>
      <c r="N2734" s="28"/>
      <c r="O2734" s="29"/>
      <c r="P2734" s="31"/>
      <c r="Q2734" s="28"/>
      <c r="R2734" s="28"/>
      <c r="S2734" s="28"/>
      <c r="T2734" s="28"/>
      <c r="U2734" s="29"/>
      <c r="V2734" s="32"/>
      <c r="W2734" s="33"/>
    </row>
    <row r="2735" spans="2:23" x14ac:dyDescent="0.25">
      <c r="B2735" s="25"/>
      <c r="C2735" s="80">
        <v>1194147645</v>
      </c>
      <c r="D2735" s="83" t="s">
        <v>6189</v>
      </c>
      <c r="E2735" s="82">
        <v>5</v>
      </c>
      <c r="F2735" s="28"/>
      <c r="G2735" s="28"/>
      <c r="H2735" s="28"/>
      <c r="I2735" s="28" t="s">
        <v>1704</v>
      </c>
      <c r="J2735" s="27" t="s">
        <v>6190</v>
      </c>
      <c r="K2735" s="29">
        <v>8004700071</v>
      </c>
      <c r="L2735" s="30"/>
      <c r="M2735" s="28"/>
      <c r="N2735" s="28"/>
      <c r="O2735" s="29"/>
      <c r="P2735" s="31"/>
      <c r="Q2735" s="28"/>
      <c r="R2735" s="28"/>
      <c r="S2735" s="28"/>
      <c r="T2735" s="28"/>
      <c r="U2735" s="29"/>
      <c r="V2735" s="32"/>
      <c r="W2735" s="33"/>
    </row>
    <row r="2736" spans="2:23" x14ac:dyDescent="0.25">
      <c r="B2736" s="25"/>
      <c r="C2736" s="80">
        <v>1346532132</v>
      </c>
      <c r="D2736" s="83" t="s">
        <v>6191</v>
      </c>
      <c r="E2736" s="82">
        <v>4</v>
      </c>
      <c r="F2736" s="28"/>
      <c r="G2736" s="28"/>
      <c r="H2736" s="28"/>
      <c r="I2736" s="28" t="s">
        <v>1704</v>
      </c>
      <c r="J2736" s="27" t="s">
        <v>6192</v>
      </c>
      <c r="K2736" s="29">
        <v>9162298596</v>
      </c>
      <c r="L2736" s="30"/>
      <c r="M2736" s="28"/>
      <c r="N2736" s="28"/>
      <c r="O2736" s="29"/>
      <c r="P2736" s="31"/>
      <c r="Q2736" s="28"/>
      <c r="R2736" s="28"/>
      <c r="S2736" s="28"/>
      <c r="T2736" s="28"/>
      <c r="U2736" s="29"/>
      <c r="V2736" s="32"/>
      <c r="W2736" s="33"/>
    </row>
    <row r="2737" spans="2:23" x14ac:dyDescent="0.25">
      <c r="B2737" s="25"/>
      <c r="C2737" s="80">
        <v>1114001104</v>
      </c>
      <c r="D2737" s="83" t="s">
        <v>6193</v>
      </c>
      <c r="E2737" s="82">
        <v>2</v>
      </c>
      <c r="F2737" s="28"/>
      <c r="G2737" s="28"/>
      <c r="H2737" s="28"/>
      <c r="I2737" s="28" t="s">
        <v>1704</v>
      </c>
      <c r="J2737" s="27" t="s">
        <v>69</v>
      </c>
      <c r="K2737" s="29">
        <v>9162622370</v>
      </c>
      <c r="L2737" s="30"/>
      <c r="M2737" s="28"/>
      <c r="N2737" s="28"/>
      <c r="O2737" s="29"/>
      <c r="P2737" s="31"/>
      <c r="Q2737" s="28"/>
      <c r="R2737" s="28"/>
      <c r="S2737" s="28"/>
      <c r="T2737" s="28"/>
      <c r="U2737" s="29"/>
      <c r="V2737" s="32"/>
      <c r="W2737" s="33"/>
    </row>
    <row r="2738" spans="2:23" x14ac:dyDescent="0.25">
      <c r="B2738" s="25"/>
      <c r="C2738" s="80">
        <v>1710319447</v>
      </c>
      <c r="D2738" s="83" t="s">
        <v>6194</v>
      </c>
      <c r="E2738" s="82">
        <v>3</v>
      </c>
      <c r="F2738" s="28"/>
      <c r="G2738" s="28"/>
      <c r="H2738" s="28"/>
      <c r="I2738" s="28" t="s">
        <v>1704</v>
      </c>
      <c r="J2738" s="27" t="s">
        <v>6195</v>
      </c>
      <c r="K2738" s="29">
        <v>2095465200</v>
      </c>
      <c r="L2738" s="30"/>
      <c r="M2738" s="28"/>
      <c r="N2738" s="28"/>
      <c r="O2738" s="29"/>
      <c r="P2738" s="31"/>
      <c r="Q2738" s="28"/>
      <c r="R2738" s="28"/>
      <c r="S2738" s="28"/>
      <c r="T2738" s="28"/>
      <c r="U2738" s="29"/>
      <c r="V2738" s="32"/>
      <c r="W2738" s="33"/>
    </row>
    <row r="2739" spans="2:23" x14ac:dyDescent="0.25">
      <c r="B2739" s="25"/>
      <c r="C2739" s="80">
        <v>1174545909</v>
      </c>
      <c r="D2739" s="83" t="s">
        <v>6196</v>
      </c>
      <c r="E2739" s="82">
        <v>4</v>
      </c>
      <c r="F2739" s="28"/>
      <c r="G2739" s="28"/>
      <c r="H2739" s="28"/>
      <c r="I2739" s="28" t="s">
        <v>1707</v>
      </c>
      <c r="J2739" s="27" t="s">
        <v>69</v>
      </c>
      <c r="K2739" s="29">
        <v>9259449193</v>
      </c>
      <c r="L2739" s="30"/>
      <c r="M2739" s="28"/>
      <c r="N2739" s="28"/>
      <c r="O2739" s="29"/>
      <c r="P2739" s="31"/>
      <c r="Q2739" s="28"/>
      <c r="R2739" s="28"/>
      <c r="S2739" s="28"/>
      <c r="T2739" s="28"/>
      <c r="U2739" s="29"/>
      <c r="V2739" s="32"/>
      <c r="W2739" s="33"/>
    </row>
    <row r="2740" spans="2:23" x14ac:dyDescent="0.25">
      <c r="B2740" s="25"/>
      <c r="C2740" s="80">
        <v>1093031155</v>
      </c>
      <c r="D2740" s="83" t="s">
        <v>6197</v>
      </c>
      <c r="E2740" s="82">
        <v>2</v>
      </c>
      <c r="F2740" s="28"/>
      <c r="G2740" s="28"/>
      <c r="H2740" s="28"/>
      <c r="I2740" s="28" t="s">
        <v>1704</v>
      </c>
      <c r="J2740" s="27" t="s">
        <v>6198</v>
      </c>
      <c r="K2740" s="29">
        <v>4083571425</v>
      </c>
      <c r="L2740" s="30"/>
      <c r="M2740" s="28"/>
      <c r="N2740" s="28"/>
      <c r="O2740" s="29"/>
      <c r="P2740" s="31"/>
      <c r="Q2740" s="28"/>
      <c r="R2740" s="28"/>
      <c r="S2740" s="28"/>
      <c r="T2740" s="28"/>
      <c r="U2740" s="29"/>
      <c r="V2740" s="32"/>
      <c r="W2740" s="33"/>
    </row>
    <row r="2741" spans="2:23" x14ac:dyDescent="0.25">
      <c r="B2741" s="25"/>
      <c r="C2741" s="80">
        <v>1538446448</v>
      </c>
      <c r="D2741" s="83" t="s">
        <v>6199</v>
      </c>
      <c r="E2741" s="82">
        <v>8</v>
      </c>
      <c r="F2741" s="28"/>
      <c r="G2741" s="28"/>
      <c r="H2741" s="28"/>
      <c r="I2741" s="28" t="s">
        <v>1716</v>
      </c>
      <c r="J2741" s="27" t="s">
        <v>6200</v>
      </c>
      <c r="K2741" s="29">
        <v>9252758280</v>
      </c>
      <c r="L2741" s="30"/>
      <c r="M2741" s="28"/>
      <c r="N2741" s="28"/>
      <c r="O2741" s="29"/>
      <c r="P2741" s="31"/>
      <c r="Q2741" s="28"/>
      <c r="R2741" s="28"/>
      <c r="S2741" s="28"/>
      <c r="T2741" s="28"/>
      <c r="U2741" s="29"/>
      <c r="V2741" s="32"/>
      <c r="W2741" s="33"/>
    </row>
    <row r="2742" spans="2:23" x14ac:dyDescent="0.25">
      <c r="B2742" s="25"/>
      <c r="C2742" s="80">
        <v>1871808790</v>
      </c>
      <c r="D2742" s="83" t="s">
        <v>6201</v>
      </c>
      <c r="E2742" s="82">
        <v>6</v>
      </c>
      <c r="F2742" s="28"/>
      <c r="G2742" s="28"/>
      <c r="H2742" s="28"/>
      <c r="I2742" s="28" t="s">
        <v>1704</v>
      </c>
      <c r="J2742" s="27" t="s">
        <v>6202</v>
      </c>
      <c r="K2742" s="29">
        <v>5104982395</v>
      </c>
      <c r="L2742" s="30"/>
      <c r="M2742" s="28"/>
      <c r="N2742" s="28"/>
      <c r="O2742" s="29"/>
      <c r="P2742" s="31"/>
      <c r="Q2742" s="28"/>
      <c r="R2742" s="28"/>
      <c r="S2742" s="28"/>
      <c r="T2742" s="28"/>
      <c r="U2742" s="29"/>
      <c r="V2742" s="32"/>
      <c r="W2742" s="33"/>
    </row>
    <row r="2743" spans="2:23" x14ac:dyDescent="0.25">
      <c r="B2743" s="25"/>
      <c r="C2743" s="80">
        <v>1609102615</v>
      </c>
      <c r="D2743" s="83" t="s">
        <v>6203</v>
      </c>
      <c r="E2743" s="82">
        <v>7</v>
      </c>
      <c r="F2743" s="28"/>
      <c r="G2743" s="28"/>
      <c r="H2743" s="28"/>
      <c r="I2743" s="28" t="s">
        <v>1704</v>
      </c>
      <c r="J2743" s="27" t="s">
        <v>6204</v>
      </c>
      <c r="K2743" s="29">
        <v>5104901222</v>
      </c>
      <c r="L2743" s="30"/>
      <c r="M2743" s="28"/>
      <c r="N2743" s="28"/>
      <c r="O2743" s="29"/>
      <c r="P2743" s="31"/>
      <c r="Q2743" s="28"/>
      <c r="R2743" s="28"/>
      <c r="S2743" s="28"/>
      <c r="T2743" s="28"/>
      <c r="U2743" s="29"/>
      <c r="V2743" s="32"/>
      <c r="W2743" s="33"/>
    </row>
    <row r="2744" spans="2:23" x14ac:dyDescent="0.25">
      <c r="B2744" s="25"/>
      <c r="C2744" s="80">
        <v>1457696312</v>
      </c>
      <c r="D2744" s="83" t="s">
        <v>6205</v>
      </c>
      <c r="E2744" s="82">
        <v>8</v>
      </c>
      <c r="F2744" s="28"/>
      <c r="G2744" s="28"/>
      <c r="H2744" s="28"/>
      <c r="I2744" s="28" t="s">
        <v>1716</v>
      </c>
      <c r="J2744" s="27" t="s">
        <v>6206</v>
      </c>
      <c r="K2744" s="29">
        <v>5109866800</v>
      </c>
      <c r="L2744" s="30"/>
      <c r="M2744" s="28"/>
      <c r="N2744" s="28"/>
      <c r="O2744" s="29"/>
      <c r="P2744" s="31"/>
      <c r="Q2744" s="28"/>
      <c r="R2744" s="28"/>
      <c r="S2744" s="28"/>
      <c r="T2744" s="28"/>
      <c r="U2744" s="29"/>
      <c r="V2744" s="32"/>
      <c r="W2744" s="33"/>
    </row>
    <row r="2745" spans="2:23" x14ac:dyDescent="0.25">
      <c r="B2745" s="25"/>
      <c r="C2745" s="80">
        <v>1174798805</v>
      </c>
      <c r="D2745" s="83" t="s">
        <v>6207</v>
      </c>
      <c r="E2745" s="82">
        <v>4</v>
      </c>
      <c r="F2745" s="28"/>
      <c r="G2745" s="28"/>
      <c r="H2745" s="28"/>
      <c r="I2745" s="28" t="s">
        <v>1704</v>
      </c>
      <c r="J2745" s="27" t="s">
        <v>6208</v>
      </c>
      <c r="K2745" s="29">
        <v>9252969700</v>
      </c>
      <c r="L2745" s="30"/>
      <c r="M2745" s="28"/>
      <c r="N2745" s="28"/>
      <c r="O2745" s="29"/>
      <c r="P2745" s="31"/>
      <c r="Q2745" s="28"/>
      <c r="R2745" s="28"/>
      <c r="S2745" s="28"/>
      <c r="T2745" s="28"/>
      <c r="U2745" s="29"/>
      <c r="V2745" s="32"/>
      <c r="W2745" s="33"/>
    </row>
    <row r="2746" spans="2:23" x14ac:dyDescent="0.25">
      <c r="B2746" s="25"/>
      <c r="C2746" s="80">
        <v>1629358734</v>
      </c>
      <c r="D2746" s="83" t="s">
        <v>6209</v>
      </c>
      <c r="E2746" s="82">
        <v>6</v>
      </c>
      <c r="F2746" s="28"/>
      <c r="G2746" s="28"/>
      <c r="H2746" s="28"/>
      <c r="I2746" s="28" t="s">
        <v>1707</v>
      </c>
      <c r="J2746" s="27" t="s">
        <v>6210</v>
      </c>
      <c r="K2746" s="29">
        <v>9253705200</v>
      </c>
      <c r="L2746" s="30"/>
      <c r="M2746" s="28"/>
      <c r="N2746" s="28"/>
      <c r="O2746" s="29"/>
      <c r="P2746" s="31"/>
      <c r="Q2746" s="28"/>
      <c r="R2746" s="28"/>
      <c r="S2746" s="28"/>
      <c r="T2746" s="28"/>
      <c r="U2746" s="29"/>
      <c r="V2746" s="32"/>
      <c r="W2746" s="33"/>
    </row>
    <row r="2747" spans="2:23" x14ac:dyDescent="0.25">
      <c r="B2747" s="25"/>
      <c r="C2747" s="80">
        <v>1144551979</v>
      </c>
      <c r="D2747" s="83" t="s">
        <v>6211</v>
      </c>
      <c r="E2747" s="82">
        <v>3</v>
      </c>
      <c r="F2747" s="28"/>
      <c r="G2747" s="28"/>
      <c r="H2747" s="28"/>
      <c r="I2747" s="28" t="s">
        <v>1719</v>
      </c>
      <c r="J2747" s="27" t="s">
        <v>6212</v>
      </c>
      <c r="K2747" s="29">
        <v>4156006000</v>
      </c>
      <c r="L2747" s="30"/>
      <c r="M2747" s="28"/>
      <c r="N2747" s="28"/>
      <c r="O2747" s="29"/>
      <c r="P2747" s="31"/>
      <c r="Q2747" s="28"/>
      <c r="R2747" s="28"/>
      <c r="S2747" s="28"/>
      <c r="T2747" s="28"/>
      <c r="U2747" s="29"/>
      <c r="V2747" s="32"/>
      <c r="W2747" s="33"/>
    </row>
    <row r="2748" spans="2:23" x14ac:dyDescent="0.25">
      <c r="B2748" s="25"/>
      <c r="C2748" s="80">
        <v>1043519531</v>
      </c>
      <c r="D2748" s="83" t="s">
        <v>6213</v>
      </c>
      <c r="E2748" s="82">
        <v>4</v>
      </c>
      <c r="F2748" s="28"/>
      <c r="G2748" s="28"/>
      <c r="H2748" s="28"/>
      <c r="I2748" s="28" t="s">
        <v>1704</v>
      </c>
      <c r="J2748" s="27" t="s">
        <v>69</v>
      </c>
      <c r="K2748" s="29">
        <v>5105374415</v>
      </c>
      <c r="L2748" s="30"/>
      <c r="M2748" s="28"/>
      <c r="N2748" s="28"/>
      <c r="O2748" s="29"/>
      <c r="P2748" s="31"/>
      <c r="Q2748" s="28"/>
      <c r="R2748" s="28"/>
      <c r="S2748" s="28"/>
      <c r="T2748" s="28"/>
      <c r="U2748" s="29"/>
      <c r="V2748" s="32"/>
      <c r="W2748" s="33"/>
    </row>
    <row r="2749" spans="2:23" x14ac:dyDescent="0.25">
      <c r="B2749" s="25"/>
      <c r="C2749" s="80">
        <v>1215165600</v>
      </c>
      <c r="D2749" s="83" t="s">
        <v>6214</v>
      </c>
      <c r="E2749" s="82">
        <v>6</v>
      </c>
      <c r="F2749" s="28"/>
      <c r="G2749" s="28"/>
      <c r="H2749" s="28"/>
      <c r="I2749" s="28" t="s">
        <v>1704</v>
      </c>
      <c r="J2749" s="27" t="s">
        <v>6215</v>
      </c>
      <c r="K2749" s="29">
        <v>5107960222</v>
      </c>
      <c r="L2749" s="30"/>
      <c r="M2749" s="28"/>
      <c r="N2749" s="28"/>
      <c r="O2749" s="29"/>
      <c r="P2749" s="31"/>
      <c r="Q2749" s="28"/>
      <c r="R2749" s="28"/>
      <c r="S2749" s="28"/>
      <c r="T2749" s="28"/>
      <c r="U2749" s="29"/>
      <c r="V2749" s="32"/>
      <c r="W2749" s="33"/>
    </row>
    <row r="2750" spans="2:23" x14ac:dyDescent="0.25">
      <c r="B2750" s="25"/>
      <c r="C2750" s="80">
        <v>1760919021</v>
      </c>
      <c r="D2750" s="83" t="s">
        <v>6216</v>
      </c>
      <c r="E2750" s="82">
        <v>7</v>
      </c>
      <c r="F2750" s="28"/>
      <c r="G2750" s="28"/>
      <c r="H2750" s="28"/>
      <c r="I2750" s="28" t="s">
        <v>1719</v>
      </c>
      <c r="J2750" s="27" t="s">
        <v>69</v>
      </c>
      <c r="K2750" s="29">
        <v>5103185800</v>
      </c>
      <c r="L2750" s="30"/>
      <c r="M2750" s="28"/>
      <c r="N2750" s="28"/>
      <c r="O2750" s="29"/>
      <c r="P2750" s="31"/>
      <c r="Q2750" s="28"/>
      <c r="R2750" s="28"/>
      <c r="S2750" s="28"/>
      <c r="T2750" s="28"/>
      <c r="U2750" s="29"/>
      <c r="V2750" s="32"/>
      <c r="W2750" s="33"/>
    </row>
    <row r="2751" spans="2:23" x14ac:dyDescent="0.25">
      <c r="B2751" s="25"/>
      <c r="C2751" s="80">
        <v>1871099168</v>
      </c>
      <c r="D2751" s="83" t="s">
        <v>6217</v>
      </c>
      <c r="E2751" s="82">
        <v>8</v>
      </c>
      <c r="F2751" s="28"/>
      <c r="G2751" s="28"/>
      <c r="H2751" s="28"/>
      <c r="I2751" s="28" t="s">
        <v>1707</v>
      </c>
      <c r="J2751" s="27" t="s">
        <v>69</v>
      </c>
      <c r="K2751" s="29">
        <v>9252969880</v>
      </c>
      <c r="L2751" s="30"/>
      <c r="M2751" s="28"/>
      <c r="N2751" s="28"/>
      <c r="O2751" s="29"/>
      <c r="P2751" s="31"/>
      <c r="Q2751" s="28"/>
      <c r="R2751" s="28"/>
      <c r="S2751" s="28"/>
      <c r="T2751" s="28"/>
      <c r="U2751" s="29"/>
      <c r="V2751" s="32"/>
      <c r="W2751" s="33"/>
    </row>
    <row r="2752" spans="2:23" x14ac:dyDescent="0.25">
      <c r="B2752" s="25"/>
      <c r="C2752" s="80">
        <v>1013440916</v>
      </c>
      <c r="D2752" s="83" t="s">
        <v>6218</v>
      </c>
      <c r="E2752" s="82">
        <v>4</v>
      </c>
      <c r="F2752" s="28"/>
      <c r="G2752" s="28"/>
      <c r="H2752" s="28"/>
      <c r="I2752" s="28" t="s">
        <v>1707</v>
      </c>
      <c r="J2752" s="27" t="s">
        <v>6219</v>
      </c>
      <c r="K2752" s="29">
        <v>5109866800</v>
      </c>
      <c r="L2752" s="30"/>
      <c r="M2752" s="28"/>
      <c r="N2752" s="28"/>
      <c r="O2752" s="29"/>
      <c r="P2752" s="31"/>
      <c r="Q2752" s="28"/>
      <c r="R2752" s="28"/>
      <c r="S2752" s="28"/>
      <c r="T2752" s="28"/>
      <c r="U2752" s="29"/>
      <c r="V2752" s="32"/>
      <c r="W2752" s="33"/>
    </row>
    <row r="2753" spans="2:23" x14ac:dyDescent="0.25">
      <c r="B2753" s="25"/>
      <c r="C2753" s="80">
        <v>1003279068</v>
      </c>
      <c r="D2753" s="83" t="s">
        <v>6220</v>
      </c>
      <c r="E2753" s="82">
        <v>4</v>
      </c>
      <c r="F2753" s="28"/>
      <c r="G2753" s="28"/>
      <c r="H2753" s="28"/>
      <c r="I2753" s="28" t="s">
        <v>1707</v>
      </c>
      <c r="J2753" s="27" t="s">
        <v>69</v>
      </c>
      <c r="K2753" s="29">
        <v>5107353888</v>
      </c>
      <c r="L2753" s="30"/>
      <c r="M2753" s="28"/>
      <c r="N2753" s="28"/>
      <c r="O2753" s="29"/>
      <c r="P2753" s="31"/>
      <c r="Q2753" s="28"/>
      <c r="R2753" s="28"/>
      <c r="S2753" s="28"/>
      <c r="T2753" s="28"/>
      <c r="U2753" s="29"/>
      <c r="V2753" s="32"/>
      <c r="W2753" s="33"/>
    </row>
    <row r="2754" spans="2:23" x14ac:dyDescent="0.25">
      <c r="B2754" s="25"/>
      <c r="C2754" s="80">
        <v>1306813183</v>
      </c>
      <c r="D2754" s="83" t="s">
        <v>6221</v>
      </c>
      <c r="E2754" s="82">
        <v>5</v>
      </c>
      <c r="F2754" s="28"/>
      <c r="G2754" s="28"/>
      <c r="H2754" s="28"/>
      <c r="I2754" s="28" t="s">
        <v>1719</v>
      </c>
      <c r="J2754" s="27" t="s">
        <v>6222</v>
      </c>
      <c r="K2754" s="29">
        <v>5107927875</v>
      </c>
      <c r="L2754" s="30"/>
      <c r="M2754" s="28"/>
      <c r="N2754" s="28"/>
      <c r="O2754" s="29"/>
      <c r="P2754" s="31"/>
      <c r="Q2754" s="28"/>
      <c r="R2754" s="28"/>
      <c r="S2754" s="28"/>
      <c r="T2754" s="28"/>
      <c r="U2754" s="29"/>
      <c r="V2754" s="32"/>
      <c r="W2754" s="33"/>
    </row>
    <row r="2755" spans="2:23" x14ac:dyDescent="0.25">
      <c r="B2755" s="25"/>
      <c r="C2755" s="80">
        <v>1629161146</v>
      </c>
      <c r="D2755" s="83" t="s">
        <v>6223</v>
      </c>
      <c r="E2755" s="82">
        <v>6</v>
      </c>
      <c r="F2755" s="28"/>
      <c r="G2755" s="28"/>
      <c r="H2755" s="28"/>
      <c r="I2755" s="28" t="s">
        <v>1719</v>
      </c>
      <c r="J2755" s="27" t="s">
        <v>69</v>
      </c>
      <c r="K2755" s="29">
        <v>5106181663</v>
      </c>
      <c r="L2755" s="30"/>
      <c r="M2755" s="28"/>
      <c r="N2755" s="28"/>
      <c r="O2755" s="29"/>
      <c r="P2755" s="31"/>
      <c r="Q2755" s="28"/>
      <c r="R2755" s="28"/>
      <c r="S2755" s="28"/>
      <c r="T2755" s="28"/>
      <c r="U2755" s="29"/>
      <c r="V2755" s="32"/>
      <c r="W2755" s="33"/>
    </row>
    <row r="2756" spans="2:23" x14ac:dyDescent="0.25">
      <c r="B2756" s="25"/>
      <c r="C2756" s="80">
        <v>1609931526</v>
      </c>
      <c r="D2756" s="83" t="s">
        <v>6224</v>
      </c>
      <c r="E2756" s="82">
        <v>5</v>
      </c>
      <c r="F2756" s="28"/>
      <c r="G2756" s="28"/>
      <c r="H2756" s="28"/>
      <c r="I2756" s="28" t="s">
        <v>1704</v>
      </c>
      <c r="J2756" s="27" t="s">
        <v>69</v>
      </c>
      <c r="K2756" s="29">
        <v>5107941990</v>
      </c>
      <c r="L2756" s="30"/>
      <c r="M2756" s="28"/>
      <c r="N2756" s="28"/>
      <c r="O2756" s="29"/>
      <c r="P2756" s="31"/>
      <c r="Q2756" s="28"/>
      <c r="R2756" s="28"/>
      <c r="S2756" s="28"/>
      <c r="T2756" s="28"/>
      <c r="U2756" s="29"/>
      <c r="V2756" s="32"/>
      <c r="W2756" s="33"/>
    </row>
    <row r="2757" spans="2:23" x14ac:dyDescent="0.25">
      <c r="B2757" s="25"/>
      <c r="C2757" s="80">
        <v>1598786790</v>
      </c>
      <c r="D2757" s="83" t="s">
        <v>6225</v>
      </c>
      <c r="E2757" s="82">
        <v>4</v>
      </c>
      <c r="F2757" s="28"/>
      <c r="G2757" s="28"/>
      <c r="H2757" s="28"/>
      <c r="I2757" s="28" t="s">
        <v>6226</v>
      </c>
      <c r="J2757" s="27" t="s">
        <v>6227</v>
      </c>
      <c r="K2757" s="29">
        <v>5103571303</v>
      </c>
      <c r="L2757" s="30"/>
      <c r="M2757" s="28"/>
      <c r="N2757" s="28"/>
      <c r="O2757" s="29"/>
      <c r="P2757" s="31"/>
      <c r="Q2757" s="28"/>
      <c r="R2757" s="28"/>
      <c r="S2757" s="28"/>
      <c r="T2757" s="28"/>
      <c r="U2757" s="29"/>
      <c r="V2757" s="32"/>
      <c r="W2757" s="33"/>
    </row>
    <row r="2758" spans="2:23" x14ac:dyDescent="0.25">
      <c r="B2758" s="25"/>
      <c r="C2758" s="80">
        <v>1235179870</v>
      </c>
      <c r="D2758" s="83" t="s">
        <v>6228</v>
      </c>
      <c r="E2758" s="82">
        <v>7</v>
      </c>
      <c r="F2758" s="28"/>
      <c r="G2758" s="28"/>
      <c r="H2758" s="28"/>
      <c r="I2758" s="28" t="s">
        <v>1719</v>
      </c>
      <c r="J2758" s="27" t="s">
        <v>6229</v>
      </c>
      <c r="K2758" s="29">
        <v>5108363855</v>
      </c>
      <c r="L2758" s="30"/>
      <c r="M2758" s="28"/>
      <c r="N2758" s="28"/>
      <c r="O2758" s="29"/>
      <c r="P2758" s="31"/>
      <c r="Q2758" s="28"/>
      <c r="R2758" s="28"/>
      <c r="S2758" s="28"/>
      <c r="T2758" s="28"/>
      <c r="U2758" s="29"/>
      <c r="V2758" s="32"/>
      <c r="W2758" s="33"/>
    </row>
    <row r="2759" spans="2:23" x14ac:dyDescent="0.25">
      <c r="B2759" s="25"/>
      <c r="C2759" s="80">
        <v>1417068081</v>
      </c>
      <c r="D2759" s="83" t="s">
        <v>6230</v>
      </c>
      <c r="E2759" s="82">
        <v>6</v>
      </c>
      <c r="F2759" s="28"/>
      <c r="G2759" s="28"/>
      <c r="H2759" s="28"/>
      <c r="I2759" s="28" t="s">
        <v>1704</v>
      </c>
      <c r="J2759" s="27" t="s">
        <v>6231</v>
      </c>
      <c r="K2759" s="29">
        <v>5105374415</v>
      </c>
      <c r="L2759" s="30"/>
      <c r="M2759" s="28"/>
      <c r="N2759" s="28"/>
      <c r="O2759" s="29"/>
      <c r="P2759" s="31"/>
      <c r="Q2759" s="28"/>
      <c r="R2759" s="28"/>
      <c r="S2759" s="28"/>
      <c r="T2759" s="28"/>
      <c r="U2759" s="29"/>
      <c r="V2759" s="32"/>
      <c r="W2759" s="33"/>
    </row>
    <row r="2760" spans="2:23" x14ac:dyDescent="0.25">
      <c r="B2760" s="25"/>
      <c r="C2760" s="80">
        <v>1417068511</v>
      </c>
      <c r="D2760" s="83" t="s">
        <v>6232</v>
      </c>
      <c r="E2760" s="82">
        <v>-99</v>
      </c>
      <c r="F2760" s="28"/>
      <c r="G2760" s="28"/>
      <c r="H2760" s="28"/>
      <c r="I2760" s="28" t="s">
        <v>1704</v>
      </c>
      <c r="J2760" s="27" t="s">
        <v>6233</v>
      </c>
      <c r="K2760" s="29">
        <v>5107967796</v>
      </c>
      <c r="L2760" s="30"/>
      <c r="M2760" s="28"/>
      <c r="N2760" s="28"/>
      <c r="O2760" s="29"/>
      <c r="P2760" s="31"/>
      <c r="Q2760" s="28"/>
      <c r="R2760" s="28"/>
      <c r="S2760" s="28"/>
      <c r="T2760" s="28"/>
      <c r="U2760" s="29"/>
      <c r="V2760" s="32"/>
      <c r="W2760" s="33"/>
    </row>
    <row r="2761" spans="2:23" x14ac:dyDescent="0.25">
      <c r="B2761" s="25"/>
      <c r="C2761" s="80">
        <v>1679684245</v>
      </c>
      <c r="D2761" s="83" t="s">
        <v>6234</v>
      </c>
      <c r="E2761" s="82">
        <v>7</v>
      </c>
      <c r="F2761" s="28"/>
      <c r="G2761" s="28"/>
      <c r="H2761" s="28"/>
      <c r="I2761" s="28" t="s">
        <v>1704</v>
      </c>
      <c r="J2761" s="27" t="s">
        <v>6235</v>
      </c>
      <c r="K2761" s="29">
        <v>5105486555</v>
      </c>
      <c r="L2761" s="30"/>
      <c r="M2761" s="28"/>
      <c r="N2761" s="28"/>
      <c r="O2761" s="29"/>
      <c r="P2761" s="31"/>
      <c r="Q2761" s="28"/>
      <c r="R2761" s="28"/>
      <c r="S2761" s="28"/>
      <c r="T2761" s="28"/>
      <c r="U2761" s="29"/>
      <c r="V2761" s="32"/>
      <c r="W2761" s="33"/>
    </row>
    <row r="2762" spans="2:23" x14ac:dyDescent="0.25">
      <c r="B2762" s="25"/>
      <c r="C2762" s="80">
        <v>1881628451</v>
      </c>
      <c r="D2762" s="83" t="s">
        <v>6236</v>
      </c>
      <c r="E2762" s="82">
        <v>7</v>
      </c>
      <c r="F2762" s="28"/>
      <c r="G2762" s="28"/>
      <c r="H2762" s="28"/>
      <c r="I2762" s="28" t="s">
        <v>1704</v>
      </c>
      <c r="J2762" s="27" t="s">
        <v>6237</v>
      </c>
      <c r="K2762" s="29">
        <v>5107933722</v>
      </c>
      <c r="L2762" s="30"/>
      <c r="M2762" s="28"/>
      <c r="N2762" s="28"/>
      <c r="O2762" s="29"/>
      <c r="P2762" s="31"/>
      <c r="Q2762" s="28"/>
      <c r="R2762" s="28"/>
      <c r="S2762" s="28"/>
      <c r="T2762" s="28"/>
      <c r="U2762" s="29"/>
      <c r="V2762" s="32"/>
      <c r="W2762" s="33"/>
    </row>
    <row r="2763" spans="2:23" x14ac:dyDescent="0.25">
      <c r="B2763" s="25"/>
      <c r="C2763" s="80">
        <v>1386654200</v>
      </c>
      <c r="D2763" s="83" t="s">
        <v>6238</v>
      </c>
      <c r="E2763" s="82">
        <v>5</v>
      </c>
      <c r="F2763" s="28"/>
      <c r="G2763" s="28"/>
      <c r="H2763" s="28"/>
      <c r="I2763" s="28" t="s">
        <v>1704</v>
      </c>
      <c r="J2763" s="27" t="s">
        <v>6239</v>
      </c>
      <c r="K2763" s="29">
        <v>9252759966</v>
      </c>
      <c r="L2763" s="30"/>
      <c r="M2763" s="28"/>
      <c r="N2763" s="28"/>
      <c r="O2763" s="29"/>
      <c r="P2763" s="31"/>
      <c r="Q2763" s="28"/>
      <c r="R2763" s="28"/>
      <c r="S2763" s="28"/>
      <c r="T2763" s="28"/>
      <c r="U2763" s="29"/>
      <c r="V2763" s="32"/>
      <c r="W2763" s="33"/>
    </row>
    <row r="2764" spans="2:23" x14ac:dyDescent="0.25">
      <c r="B2764" s="25"/>
      <c r="C2764" s="80">
        <v>1629034368</v>
      </c>
      <c r="D2764" s="83" t="s">
        <v>6240</v>
      </c>
      <c r="E2764" s="82">
        <v>5</v>
      </c>
      <c r="F2764" s="28"/>
      <c r="G2764" s="28"/>
      <c r="H2764" s="28"/>
      <c r="I2764" s="28" t="s">
        <v>1719</v>
      </c>
      <c r="J2764" s="27" t="s">
        <v>6241</v>
      </c>
      <c r="K2764" s="29">
        <v>5109866800</v>
      </c>
      <c r="L2764" s="30"/>
      <c r="M2764" s="28"/>
      <c r="N2764" s="28"/>
      <c r="O2764" s="29"/>
      <c r="P2764" s="31"/>
      <c r="Q2764" s="28"/>
      <c r="R2764" s="28"/>
      <c r="S2764" s="28"/>
      <c r="T2764" s="28"/>
      <c r="U2764" s="29"/>
      <c r="V2764" s="32"/>
      <c r="W2764" s="33"/>
    </row>
    <row r="2765" spans="2:23" x14ac:dyDescent="0.25">
      <c r="B2765" s="25"/>
      <c r="C2765" s="80">
        <v>1316024508</v>
      </c>
      <c r="D2765" s="83" t="s">
        <v>6242</v>
      </c>
      <c r="E2765" s="82">
        <v>7</v>
      </c>
      <c r="F2765" s="28"/>
      <c r="G2765" s="28"/>
      <c r="H2765" s="28"/>
      <c r="I2765" s="28" t="s">
        <v>1704</v>
      </c>
      <c r="J2765" s="27" t="s">
        <v>6243</v>
      </c>
      <c r="K2765" s="29">
        <v>5107960222</v>
      </c>
      <c r="L2765" s="30"/>
      <c r="M2765" s="28"/>
      <c r="N2765" s="28"/>
      <c r="O2765" s="29"/>
      <c r="P2765" s="31"/>
      <c r="Q2765" s="28"/>
      <c r="R2765" s="28"/>
      <c r="S2765" s="28"/>
      <c r="T2765" s="28"/>
      <c r="U2765" s="29"/>
      <c r="V2765" s="32"/>
      <c r="W2765" s="33"/>
    </row>
    <row r="2766" spans="2:23" x14ac:dyDescent="0.25">
      <c r="B2766" s="25"/>
      <c r="C2766" s="80">
        <v>1225058159</v>
      </c>
      <c r="D2766" s="83" t="s">
        <v>6244</v>
      </c>
      <c r="E2766" s="82">
        <v>3</v>
      </c>
      <c r="F2766" s="28"/>
      <c r="G2766" s="28"/>
      <c r="H2766" s="28"/>
      <c r="I2766" s="28" t="s">
        <v>1704</v>
      </c>
      <c r="J2766" s="27" t="s">
        <v>6245</v>
      </c>
      <c r="K2766" s="29">
        <v>5104443297</v>
      </c>
      <c r="L2766" s="30"/>
      <c r="M2766" s="28"/>
      <c r="N2766" s="28"/>
      <c r="O2766" s="29"/>
      <c r="P2766" s="31"/>
      <c r="Q2766" s="28"/>
      <c r="R2766" s="28"/>
      <c r="S2766" s="28"/>
      <c r="T2766" s="28"/>
      <c r="U2766" s="29"/>
      <c r="V2766" s="32"/>
      <c r="W2766" s="33"/>
    </row>
    <row r="2767" spans="2:23" x14ac:dyDescent="0.25">
      <c r="B2767" s="25"/>
      <c r="C2767" s="80">
        <v>1679704969</v>
      </c>
      <c r="D2767" s="83" t="s">
        <v>6246</v>
      </c>
      <c r="E2767" s="82">
        <v>6</v>
      </c>
      <c r="F2767" s="28"/>
      <c r="G2767" s="28"/>
      <c r="H2767" s="28"/>
      <c r="I2767" s="28" t="s">
        <v>1719</v>
      </c>
      <c r="J2767" s="27" t="s">
        <v>69</v>
      </c>
      <c r="K2767" s="29">
        <v>5107353888</v>
      </c>
      <c r="L2767" s="30"/>
      <c r="M2767" s="28"/>
      <c r="N2767" s="28"/>
      <c r="O2767" s="29"/>
      <c r="P2767" s="31"/>
      <c r="Q2767" s="28"/>
      <c r="R2767" s="28"/>
      <c r="S2767" s="28"/>
      <c r="T2767" s="28"/>
      <c r="U2767" s="29"/>
      <c r="V2767" s="32"/>
      <c r="W2767" s="33"/>
    </row>
    <row r="2768" spans="2:23" x14ac:dyDescent="0.25">
      <c r="B2768" s="25"/>
      <c r="C2768" s="80">
        <v>1184763112</v>
      </c>
      <c r="D2768" s="83" t="s">
        <v>6247</v>
      </c>
      <c r="E2768" s="82">
        <v>6</v>
      </c>
      <c r="F2768" s="28"/>
      <c r="G2768" s="28"/>
      <c r="H2768" s="28"/>
      <c r="I2768" s="28" t="s">
        <v>1704</v>
      </c>
      <c r="J2768" s="27" t="s">
        <v>6248</v>
      </c>
      <c r="K2768" s="29">
        <v>5104901222</v>
      </c>
      <c r="L2768" s="30"/>
      <c r="M2768" s="28"/>
      <c r="N2768" s="28"/>
      <c r="O2768" s="29"/>
      <c r="P2768" s="31"/>
      <c r="Q2768" s="28"/>
      <c r="R2768" s="28"/>
      <c r="S2768" s="28"/>
      <c r="T2768" s="28"/>
      <c r="U2768" s="29"/>
      <c r="V2768" s="32"/>
      <c r="W2768" s="33"/>
    </row>
    <row r="2769" spans="2:23" x14ac:dyDescent="0.25">
      <c r="B2769" s="25"/>
      <c r="C2769" s="80">
        <v>1790743359</v>
      </c>
      <c r="D2769" s="83" t="s">
        <v>6249</v>
      </c>
      <c r="E2769" s="82">
        <v>-99</v>
      </c>
      <c r="F2769" s="28"/>
      <c r="G2769" s="28"/>
      <c r="H2769" s="28"/>
      <c r="I2769" s="28" t="s">
        <v>1704</v>
      </c>
      <c r="J2769" s="27" t="s">
        <v>69</v>
      </c>
      <c r="K2769" s="29">
        <v>5104443297</v>
      </c>
      <c r="L2769" s="30"/>
      <c r="M2769" s="28"/>
      <c r="N2769" s="28"/>
      <c r="O2769" s="29"/>
      <c r="P2769" s="31"/>
      <c r="Q2769" s="28"/>
      <c r="R2769" s="28"/>
      <c r="S2769" s="28"/>
      <c r="T2769" s="28"/>
      <c r="U2769" s="29"/>
      <c r="V2769" s="32"/>
      <c r="W2769" s="33"/>
    </row>
    <row r="2770" spans="2:23" x14ac:dyDescent="0.25">
      <c r="B2770" s="25"/>
      <c r="C2770" s="80">
        <v>1396350716</v>
      </c>
      <c r="D2770" s="83" t="s">
        <v>6250</v>
      </c>
      <c r="E2770" s="82">
        <v>4</v>
      </c>
      <c r="F2770" s="28"/>
      <c r="G2770" s="28"/>
      <c r="H2770" s="28"/>
      <c r="I2770" s="28" t="s">
        <v>1716</v>
      </c>
      <c r="J2770" s="27" t="s">
        <v>69</v>
      </c>
      <c r="K2770" s="29">
        <v>5109866800</v>
      </c>
      <c r="L2770" s="30"/>
      <c r="M2770" s="28"/>
      <c r="N2770" s="28"/>
      <c r="O2770" s="29"/>
      <c r="P2770" s="31"/>
      <c r="Q2770" s="28"/>
      <c r="R2770" s="28"/>
      <c r="S2770" s="28"/>
      <c r="T2770" s="28"/>
      <c r="U2770" s="29"/>
      <c r="V2770" s="32"/>
      <c r="W2770" s="33"/>
    </row>
    <row r="2771" spans="2:23" x14ac:dyDescent="0.25">
      <c r="B2771" s="25"/>
      <c r="C2771" s="80">
        <v>1679120943</v>
      </c>
      <c r="D2771" s="83" t="s">
        <v>6251</v>
      </c>
      <c r="E2771" s="82">
        <v>3</v>
      </c>
      <c r="F2771" s="28"/>
      <c r="G2771" s="28"/>
      <c r="H2771" s="28"/>
      <c r="I2771" s="28" t="s">
        <v>1716</v>
      </c>
      <c r="J2771" s="27" t="s">
        <v>69</v>
      </c>
      <c r="K2771" s="29">
        <v>5109866800</v>
      </c>
      <c r="L2771" s="30"/>
      <c r="M2771" s="28"/>
      <c r="N2771" s="28"/>
      <c r="O2771" s="29"/>
      <c r="P2771" s="31"/>
      <c r="Q2771" s="28"/>
      <c r="R2771" s="28"/>
      <c r="S2771" s="28"/>
      <c r="T2771" s="28"/>
      <c r="U2771" s="29"/>
      <c r="V2771" s="32"/>
      <c r="W2771" s="33"/>
    </row>
    <row r="2772" spans="2:23" x14ac:dyDescent="0.25">
      <c r="B2772" s="25"/>
      <c r="C2772" s="80">
        <v>1538787031</v>
      </c>
      <c r="D2772" s="83" t="s">
        <v>6252</v>
      </c>
      <c r="E2772" s="82">
        <v>3</v>
      </c>
      <c r="F2772" s="28"/>
      <c r="G2772" s="28"/>
      <c r="H2772" s="28"/>
      <c r="I2772" s="28" t="s">
        <v>1716</v>
      </c>
      <c r="J2772" s="27" t="s">
        <v>6253</v>
      </c>
      <c r="K2772" s="29">
        <v>5108880657</v>
      </c>
      <c r="L2772" s="30"/>
      <c r="M2772" s="28"/>
      <c r="N2772" s="28"/>
      <c r="O2772" s="29"/>
      <c r="P2772" s="31"/>
      <c r="Q2772" s="28"/>
      <c r="R2772" s="28"/>
      <c r="S2772" s="28"/>
      <c r="T2772" s="28"/>
      <c r="U2772" s="29"/>
      <c r="V2772" s="32"/>
      <c r="W2772" s="33"/>
    </row>
    <row r="2773" spans="2:23" x14ac:dyDescent="0.25">
      <c r="B2773" s="25"/>
      <c r="C2773" s="80">
        <v>1306915301</v>
      </c>
      <c r="D2773" s="83" t="s">
        <v>6254</v>
      </c>
      <c r="E2773" s="82">
        <v>4</v>
      </c>
      <c r="F2773" s="28"/>
      <c r="G2773" s="28"/>
      <c r="H2773" s="28"/>
      <c r="I2773" s="28" t="s">
        <v>1707</v>
      </c>
      <c r="J2773" s="27" t="s">
        <v>6255</v>
      </c>
      <c r="K2773" s="29">
        <v>5109866800</v>
      </c>
      <c r="L2773" s="30"/>
      <c r="M2773" s="28"/>
      <c r="N2773" s="28"/>
      <c r="O2773" s="29"/>
      <c r="P2773" s="31"/>
      <c r="Q2773" s="28"/>
      <c r="R2773" s="28"/>
      <c r="S2773" s="28"/>
      <c r="T2773" s="28"/>
      <c r="U2773" s="29"/>
      <c r="V2773" s="32"/>
      <c r="W2773" s="33"/>
    </row>
    <row r="2774" spans="2:23" x14ac:dyDescent="0.25">
      <c r="B2774" s="25"/>
      <c r="C2774" s="80">
        <v>1538292321</v>
      </c>
      <c r="D2774" s="83" t="s">
        <v>6256</v>
      </c>
      <c r="E2774" s="82">
        <v>4</v>
      </c>
      <c r="F2774" s="28"/>
      <c r="G2774" s="28"/>
      <c r="H2774" s="28"/>
      <c r="I2774" s="28" t="s">
        <v>1704</v>
      </c>
      <c r="J2774" s="27" t="s">
        <v>6257</v>
      </c>
      <c r="K2774" s="29">
        <v>5107941577</v>
      </c>
      <c r="L2774" s="30"/>
      <c r="M2774" s="28"/>
      <c r="N2774" s="28"/>
      <c r="O2774" s="29"/>
      <c r="P2774" s="31"/>
      <c r="Q2774" s="28"/>
      <c r="R2774" s="28"/>
      <c r="S2774" s="28"/>
      <c r="T2774" s="28"/>
      <c r="U2774" s="29"/>
      <c r="V2774" s="32"/>
      <c r="W2774" s="33"/>
    </row>
    <row r="2775" spans="2:23" x14ac:dyDescent="0.25">
      <c r="B2775" s="25"/>
      <c r="C2775" s="80">
        <v>1417119827</v>
      </c>
      <c r="D2775" s="83" t="s">
        <v>6258</v>
      </c>
      <c r="E2775" s="82">
        <v>8</v>
      </c>
      <c r="F2775" s="28"/>
      <c r="G2775" s="28"/>
      <c r="H2775" s="28"/>
      <c r="I2775" s="28" t="s">
        <v>1704</v>
      </c>
      <c r="J2775" s="27" t="s">
        <v>6259</v>
      </c>
      <c r="K2775" s="29">
        <v>9253705000</v>
      </c>
      <c r="L2775" s="30"/>
      <c r="M2775" s="28"/>
      <c r="N2775" s="28"/>
      <c r="O2775" s="29"/>
      <c r="P2775" s="31"/>
      <c r="Q2775" s="28"/>
      <c r="R2775" s="28"/>
      <c r="S2775" s="28"/>
      <c r="T2775" s="28"/>
      <c r="U2775" s="29"/>
      <c r="V2775" s="32"/>
      <c r="W2775" s="33"/>
    </row>
    <row r="2776" spans="2:23" x14ac:dyDescent="0.25">
      <c r="B2776" s="25"/>
      <c r="C2776" s="80">
        <v>1205947884</v>
      </c>
      <c r="D2776" s="83" t="s">
        <v>6260</v>
      </c>
      <c r="E2776" s="82">
        <v>5</v>
      </c>
      <c r="F2776" s="28"/>
      <c r="G2776" s="28"/>
      <c r="H2776" s="28"/>
      <c r="I2776" s="28" t="s">
        <v>1704</v>
      </c>
      <c r="J2776" s="27" t="s">
        <v>69</v>
      </c>
      <c r="K2776" s="29">
        <v>9259434900</v>
      </c>
      <c r="L2776" s="30"/>
      <c r="M2776" s="28"/>
      <c r="N2776" s="28"/>
      <c r="O2776" s="29"/>
      <c r="P2776" s="31"/>
      <c r="Q2776" s="28"/>
      <c r="R2776" s="28"/>
      <c r="S2776" s="28"/>
      <c r="T2776" s="28"/>
      <c r="U2776" s="29"/>
      <c r="V2776" s="32"/>
      <c r="W2776" s="33"/>
    </row>
    <row r="2777" spans="2:23" x14ac:dyDescent="0.25">
      <c r="B2777" s="25"/>
      <c r="C2777" s="80">
        <v>1649230418</v>
      </c>
      <c r="D2777" s="83" t="s">
        <v>6261</v>
      </c>
      <c r="E2777" s="82">
        <v>5</v>
      </c>
      <c r="F2777" s="28"/>
      <c r="G2777" s="28"/>
      <c r="H2777" s="28"/>
      <c r="I2777" s="28" t="s">
        <v>1704</v>
      </c>
      <c r="J2777" s="27" t="s">
        <v>6262</v>
      </c>
      <c r="K2777" s="29">
        <v>6508536025</v>
      </c>
      <c r="L2777" s="30"/>
      <c r="M2777" s="28"/>
      <c r="N2777" s="28"/>
      <c r="O2777" s="29"/>
      <c r="P2777" s="31"/>
      <c r="Q2777" s="28"/>
      <c r="R2777" s="28"/>
      <c r="S2777" s="28"/>
      <c r="T2777" s="28"/>
      <c r="U2777" s="29"/>
      <c r="V2777" s="32"/>
      <c r="W2777" s="33"/>
    </row>
    <row r="2778" spans="2:23" x14ac:dyDescent="0.25">
      <c r="B2778" s="25"/>
      <c r="C2778" s="80">
        <v>1346268067</v>
      </c>
      <c r="D2778" s="83" t="s">
        <v>6263</v>
      </c>
      <c r="E2778" s="82">
        <v>4</v>
      </c>
      <c r="F2778" s="28"/>
      <c r="G2778" s="28"/>
      <c r="H2778" s="28"/>
      <c r="I2778" s="28" t="s">
        <v>1734</v>
      </c>
      <c r="J2778" s="27" t="s">
        <v>6264</v>
      </c>
      <c r="K2778" s="29">
        <v>9259472334</v>
      </c>
      <c r="L2778" s="30"/>
      <c r="M2778" s="28"/>
      <c r="N2778" s="28"/>
      <c r="O2778" s="29"/>
      <c r="P2778" s="31"/>
      <c r="Q2778" s="28"/>
      <c r="R2778" s="28"/>
      <c r="S2778" s="28"/>
      <c r="T2778" s="28"/>
      <c r="U2778" s="29"/>
      <c r="V2778" s="32"/>
      <c r="W2778" s="33"/>
    </row>
    <row r="2779" spans="2:23" x14ac:dyDescent="0.25">
      <c r="B2779" s="25"/>
      <c r="C2779" s="80">
        <v>1770666448</v>
      </c>
      <c r="D2779" s="83" t="s">
        <v>6265</v>
      </c>
      <c r="E2779" s="82">
        <v>3</v>
      </c>
      <c r="F2779" s="28"/>
      <c r="G2779" s="28"/>
      <c r="H2779" s="28"/>
      <c r="I2779" s="28" t="s">
        <v>1704</v>
      </c>
      <c r="J2779" s="27" t="s">
        <v>69</v>
      </c>
      <c r="K2779" s="29">
        <v>9252751814</v>
      </c>
      <c r="L2779" s="30"/>
      <c r="M2779" s="28"/>
      <c r="N2779" s="28"/>
      <c r="O2779" s="29"/>
      <c r="P2779" s="31"/>
      <c r="Q2779" s="28"/>
      <c r="R2779" s="28"/>
      <c r="S2779" s="28"/>
      <c r="T2779" s="28"/>
      <c r="U2779" s="29"/>
      <c r="V2779" s="32"/>
      <c r="W2779" s="33"/>
    </row>
    <row r="2780" spans="2:23" x14ac:dyDescent="0.25">
      <c r="B2780" s="25"/>
      <c r="C2780" s="80">
        <v>1063456457</v>
      </c>
      <c r="D2780" s="83" t="s">
        <v>6266</v>
      </c>
      <c r="E2780" s="82">
        <v>4</v>
      </c>
      <c r="F2780" s="28"/>
      <c r="G2780" s="28"/>
      <c r="H2780" s="28"/>
      <c r="I2780" s="28" t="s">
        <v>1704</v>
      </c>
      <c r="J2780" s="27" t="s">
        <v>6267</v>
      </c>
      <c r="K2780" s="29">
        <v>5107933033</v>
      </c>
      <c r="L2780" s="30"/>
      <c r="M2780" s="28"/>
      <c r="N2780" s="28"/>
      <c r="O2780" s="29"/>
      <c r="P2780" s="31"/>
      <c r="Q2780" s="28"/>
      <c r="R2780" s="28"/>
      <c r="S2780" s="28"/>
      <c r="T2780" s="28"/>
      <c r="U2780" s="29"/>
      <c r="V2780" s="32"/>
      <c r="W2780" s="33"/>
    </row>
    <row r="2781" spans="2:23" x14ac:dyDescent="0.25">
      <c r="B2781" s="25"/>
      <c r="C2781" s="80">
        <v>1619991510</v>
      </c>
      <c r="D2781" s="83" t="s">
        <v>6268</v>
      </c>
      <c r="E2781" s="82">
        <v>3</v>
      </c>
      <c r="F2781" s="28"/>
      <c r="G2781" s="28"/>
      <c r="H2781" s="28"/>
      <c r="I2781" s="28" t="s">
        <v>1719</v>
      </c>
      <c r="J2781" s="27" t="s">
        <v>6269</v>
      </c>
      <c r="K2781" s="29">
        <v>5104653588</v>
      </c>
      <c r="L2781" s="30"/>
      <c r="M2781" s="28"/>
      <c r="N2781" s="28"/>
      <c r="O2781" s="29"/>
      <c r="P2781" s="31"/>
      <c r="Q2781" s="28"/>
      <c r="R2781" s="28"/>
      <c r="S2781" s="28"/>
      <c r="T2781" s="28"/>
      <c r="U2781" s="29"/>
      <c r="V2781" s="32"/>
      <c r="W2781" s="33"/>
    </row>
    <row r="2782" spans="2:23" x14ac:dyDescent="0.25">
      <c r="B2782" s="25"/>
      <c r="C2782" s="80">
        <v>1447283874</v>
      </c>
      <c r="D2782" s="83" t="s">
        <v>6270</v>
      </c>
      <c r="E2782" s="82">
        <v>5</v>
      </c>
      <c r="F2782" s="28"/>
      <c r="G2782" s="28"/>
      <c r="H2782" s="28"/>
      <c r="I2782" s="28" t="s">
        <v>1704</v>
      </c>
      <c r="J2782" s="27" t="s">
        <v>69</v>
      </c>
      <c r="K2782" s="29">
        <v>5103516424</v>
      </c>
      <c r="L2782" s="30"/>
      <c r="M2782" s="28"/>
      <c r="N2782" s="28"/>
      <c r="O2782" s="29"/>
      <c r="P2782" s="31"/>
      <c r="Q2782" s="28"/>
      <c r="R2782" s="28"/>
      <c r="S2782" s="28"/>
      <c r="T2782" s="28"/>
      <c r="U2782" s="29"/>
      <c r="V2782" s="32"/>
      <c r="W2782" s="33"/>
    </row>
    <row r="2783" spans="2:23" x14ac:dyDescent="0.25">
      <c r="B2783" s="25"/>
      <c r="C2783" s="80">
        <v>1417042953</v>
      </c>
      <c r="D2783" s="83" t="s">
        <v>6271</v>
      </c>
      <c r="E2783" s="82">
        <v>5</v>
      </c>
      <c r="F2783" s="28"/>
      <c r="G2783" s="28"/>
      <c r="H2783" s="28"/>
      <c r="I2783" s="28" t="s">
        <v>1707</v>
      </c>
      <c r="J2783" s="27" t="s">
        <v>69</v>
      </c>
      <c r="K2783" s="29">
        <v>5108360223</v>
      </c>
      <c r="L2783" s="30"/>
      <c r="M2783" s="28"/>
      <c r="N2783" s="28"/>
      <c r="O2783" s="29"/>
      <c r="P2783" s="31"/>
      <c r="Q2783" s="28"/>
      <c r="R2783" s="28"/>
      <c r="S2783" s="28"/>
      <c r="T2783" s="28"/>
      <c r="U2783" s="29"/>
      <c r="V2783" s="32"/>
      <c r="W2783" s="33"/>
    </row>
    <row r="2784" spans="2:23" x14ac:dyDescent="0.25">
      <c r="B2784" s="25"/>
      <c r="C2784" s="80">
        <v>1124439955</v>
      </c>
      <c r="D2784" s="83" t="s">
        <v>6272</v>
      </c>
      <c r="E2784" s="82">
        <v>4</v>
      </c>
      <c r="F2784" s="28"/>
      <c r="G2784" s="28"/>
      <c r="H2784" s="28"/>
      <c r="I2784" s="28" t="s">
        <v>1707</v>
      </c>
      <c r="J2784" s="27" t="s">
        <v>6273</v>
      </c>
      <c r="K2784" s="29">
        <v>4152068611</v>
      </c>
      <c r="L2784" s="30"/>
      <c r="M2784" s="28"/>
      <c r="N2784" s="28"/>
      <c r="O2784" s="29"/>
      <c r="P2784" s="31"/>
      <c r="Q2784" s="28"/>
      <c r="R2784" s="28"/>
      <c r="S2784" s="28"/>
      <c r="T2784" s="28"/>
      <c r="U2784" s="29"/>
      <c r="V2784" s="32"/>
      <c r="W2784" s="33"/>
    </row>
    <row r="2785" spans="2:23" x14ac:dyDescent="0.25">
      <c r="B2785" s="25"/>
      <c r="C2785" s="80">
        <v>1902292030</v>
      </c>
      <c r="D2785" s="83" t="s">
        <v>6274</v>
      </c>
      <c r="E2785" s="82">
        <v>6</v>
      </c>
      <c r="F2785" s="28"/>
      <c r="G2785" s="28"/>
      <c r="H2785" s="28"/>
      <c r="I2785" s="28" t="s">
        <v>1707</v>
      </c>
      <c r="J2785" s="27" t="s">
        <v>69</v>
      </c>
      <c r="K2785" s="29">
        <v>5109866828</v>
      </c>
      <c r="L2785" s="30"/>
      <c r="M2785" s="28"/>
      <c r="N2785" s="28"/>
      <c r="O2785" s="29"/>
      <c r="P2785" s="31"/>
      <c r="Q2785" s="28"/>
      <c r="R2785" s="28"/>
      <c r="S2785" s="28"/>
      <c r="T2785" s="28"/>
      <c r="U2785" s="29"/>
      <c r="V2785" s="32"/>
      <c r="W2785" s="33"/>
    </row>
    <row r="2786" spans="2:23" x14ac:dyDescent="0.25">
      <c r="B2786" s="25"/>
      <c r="C2786" s="80">
        <v>1003214503</v>
      </c>
      <c r="D2786" s="83" t="s">
        <v>6275</v>
      </c>
      <c r="E2786" s="82">
        <v>4</v>
      </c>
      <c r="F2786" s="28"/>
      <c r="G2786" s="28"/>
      <c r="H2786" s="28"/>
      <c r="I2786" s="28" t="s">
        <v>1716</v>
      </c>
      <c r="J2786" s="27" t="s">
        <v>6276</v>
      </c>
      <c r="K2786" s="29">
        <v>8663892727</v>
      </c>
      <c r="L2786" s="30"/>
      <c r="M2786" s="28"/>
      <c r="N2786" s="28"/>
      <c r="O2786" s="29"/>
      <c r="P2786" s="31"/>
      <c r="Q2786" s="28"/>
      <c r="R2786" s="28"/>
      <c r="S2786" s="28"/>
      <c r="T2786" s="28"/>
      <c r="U2786" s="29"/>
      <c r="V2786" s="32"/>
      <c r="W2786" s="33"/>
    </row>
    <row r="2787" spans="2:23" x14ac:dyDescent="0.25">
      <c r="B2787" s="25"/>
      <c r="C2787" s="80">
        <v>1942699251</v>
      </c>
      <c r="D2787" s="83" t="s">
        <v>6277</v>
      </c>
      <c r="E2787" s="82">
        <v>5</v>
      </c>
      <c r="F2787" s="28"/>
      <c r="G2787" s="28"/>
      <c r="H2787" s="28"/>
      <c r="I2787" s="28" t="s">
        <v>1716</v>
      </c>
      <c r="J2787" s="27" t="s">
        <v>69</v>
      </c>
      <c r="K2787" s="29">
        <v>5109866800</v>
      </c>
      <c r="L2787" s="30"/>
      <c r="M2787" s="28"/>
      <c r="N2787" s="28"/>
      <c r="O2787" s="29"/>
      <c r="P2787" s="31"/>
      <c r="Q2787" s="28"/>
      <c r="R2787" s="28"/>
      <c r="S2787" s="28"/>
      <c r="T2787" s="28"/>
      <c r="U2787" s="29"/>
      <c r="V2787" s="32"/>
      <c r="W2787" s="33"/>
    </row>
    <row r="2788" spans="2:23" x14ac:dyDescent="0.25">
      <c r="B2788" s="25"/>
      <c r="C2788" s="80">
        <v>1295123727</v>
      </c>
      <c r="D2788" s="83" t="s">
        <v>6278</v>
      </c>
      <c r="E2788" s="82">
        <v>5</v>
      </c>
      <c r="F2788" s="28"/>
      <c r="G2788" s="28"/>
      <c r="H2788" s="28"/>
      <c r="I2788" s="28" t="s">
        <v>1716</v>
      </c>
      <c r="J2788" s="27" t="s">
        <v>69</v>
      </c>
      <c r="K2788" s="29">
        <v>6509936300</v>
      </c>
      <c r="L2788" s="30"/>
      <c r="M2788" s="28"/>
      <c r="N2788" s="28"/>
      <c r="O2788" s="29"/>
      <c r="P2788" s="31"/>
      <c r="Q2788" s="28"/>
      <c r="R2788" s="28"/>
      <c r="S2788" s="28"/>
      <c r="T2788" s="28"/>
      <c r="U2788" s="29"/>
      <c r="V2788" s="32"/>
      <c r="W2788" s="33"/>
    </row>
    <row r="2789" spans="2:23" x14ac:dyDescent="0.25">
      <c r="B2789" s="25"/>
      <c r="C2789" s="80">
        <v>1366520199</v>
      </c>
      <c r="D2789" s="83" t="s">
        <v>6279</v>
      </c>
      <c r="E2789" s="82">
        <v>5</v>
      </c>
      <c r="F2789" s="28"/>
      <c r="G2789" s="28"/>
      <c r="H2789" s="28"/>
      <c r="I2789" s="28" t="s">
        <v>1704</v>
      </c>
      <c r="J2789" s="27" t="s">
        <v>6280</v>
      </c>
      <c r="K2789" s="29">
        <v>9255167574</v>
      </c>
      <c r="L2789" s="30"/>
      <c r="M2789" s="28"/>
      <c r="N2789" s="28"/>
      <c r="O2789" s="29"/>
      <c r="P2789" s="31"/>
      <c r="Q2789" s="28"/>
      <c r="R2789" s="28"/>
      <c r="S2789" s="28"/>
      <c r="T2789" s="28"/>
      <c r="U2789" s="29"/>
      <c r="V2789" s="32"/>
      <c r="W2789" s="33"/>
    </row>
    <row r="2790" spans="2:23" x14ac:dyDescent="0.25">
      <c r="B2790" s="25"/>
      <c r="C2790" s="80">
        <v>1861409385</v>
      </c>
      <c r="D2790" s="83" t="s">
        <v>6281</v>
      </c>
      <c r="E2790" s="82">
        <v>5</v>
      </c>
      <c r="F2790" s="28"/>
      <c r="G2790" s="28"/>
      <c r="H2790" s="28"/>
      <c r="I2790" s="28" t="s">
        <v>1704</v>
      </c>
      <c r="J2790" s="27" t="s">
        <v>6282</v>
      </c>
      <c r="K2790" s="29">
        <v>9252967340</v>
      </c>
      <c r="L2790" s="30"/>
      <c r="M2790" s="28"/>
      <c r="N2790" s="28"/>
      <c r="O2790" s="29"/>
      <c r="P2790" s="31"/>
      <c r="Q2790" s="28"/>
      <c r="R2790" s="28"/>
      <c r="S2790" s="28"/>
      <c r="T2790" s="28"/>
      <c r="U2790" s="29"/>
      <c r="V2790" s="32"/>
      <c r="W2790" s="33"/>
    </row>
    <row r="2791" spans="2:23" x14ac:dyDescent="0.25">
      <c r="B2791" s="25"/>
      <c r="C2791" s="80">
        <v>1568489383</v>
      </c>
      <c r="D2791" s="83" t="s">
        <v>6283</v>
      </c>
      <c r="E2791" s="82">
        <v>2</v>
      </c>
      <c r="F2791" s="28"/>
      <c r="G2791" s="28"/>
      <c r="H2791" s="28"/>
      <c r="I2791" s="28" t="s">
        <v>1719</v>
      </c>
      <c r="J2791" s="27" t="s">
        <v>69</v>
      </c>
      <c r="K2791" s="29">
        <v>5105354400</v>
      </c>
      <c r="L2791" s="30"/>
      <c r="M2791" s="28"/>
      <c r="N2791" s="28"/>
      <c r="O2791" s="29"/>
      <c r="P2791" s="31"/>
      <c r="Q2791" s="28"/>
      <c r="R2791" s="28"/>
      <c r="S2791" s="28"/>
      <c r="T2791" s="28"/>
      <c r="U2791" s="29"/>
      <c r="V2791" s="32"/>
      <c r="W2791" s="33"/>
    </row>
    <row r="2792" spans="2:23" x14ac:dyDescent="0.25">
      <c r="B2792" s="25"/>
      <c r="C2792" s="80">
        <v>1952442535</v>
      </c>
      <c r="D2792" s="83" t="s">
        <v>6284</v>
      </c>
      <c r="E2792" s="82">
        <v>9</v>
      </c>
      <c r="F2792" s="28"/>
      <c r="G2792" s="28"/>
      <c r="H2792" s="28"/>
      <c r="I2792" s="28" t="s">
        <v>1716</v>
      </c>
      <c r="J2792" s="27" t="s">
        <v>6285</v>
      </c>
      <c r="K2792" s="29">
        <v>6506921373</v>
      </c>
      <c r="L2792" s="30"/>
      <c r="M2792" s="28"/>
      <c r="N2792" s="28"/>
      <c r="O2792" s="29"/>
      <c r="P2792" s="31"/>
      <c r="Q2792" s="28"/>
      <c r="R2792" s="28"/>
      <c r="S2792" s="28"/>
      <c r="T2792" s="28"/>
      <c r="U2792" s="29"/>
      <c r="V2792" s="32"/>
      <c r="W2792" s="33"/>
    </row>
    <row r="2793" spans="2:23" x14ac:dyDescent="0.25">
      <c r="B2793" s="25"/>
      <c r="C2793" s="80">
        <v>1578594073</v>
      </c>
      <c r="D2793" s="83" t="s">
        <v>6286</v>
      </c>
      <c r="E2793" s="82">
        <v>3</v>
      </c>
      <c r="F2793" s="28"/>
      <c r="G2793" s="28"/>
      <c r="H2793" s="28"/>
      <c r="I2793" s="28" t="s">
        <v>1719</v>
      </c>
      <c r="J2793" s="27" t="s">
        <v>69</v>
      </c>
      <c r="K2793" s="29">
        <v>7137434454</v>
      </c>
      <c r="L2793" s="30"/>
      <c r="M2793" s="28"/>
      <c r="N2793" s="28"/>
      <c r="O2793" s="29"/>
      <c r="P2793" s="31"/>
      <c r="Q2793" s="28"/>
      <c r="R2793" s="28"/>
      <c r="S2793" s="28"/>
      <c r="T2793" s="28"/>
      <c r="U2793" s="29"/>
      <c r="V2793" s="32"/>
      <c r="W2793" s="33"/>
    </row>
    <row r="2794" spans="2:23" x14ac:dyDescent="0.25">
      <c r="B2794" s="25"/>
      <c r="C2794" s="80">
        <v>1013233535</v>
      </c>
      <c r="D2794" s="83" t="s">
        <v>6287</v>
      </c>
      <c r="E2794" s="82">
        <v>5</v>
      </c>
      <c r="F2794" s="28"/>
      <c r="G2794" s="28"/>
      <c r="H2794" s="28"/>
      <c r="I2794" s="28" t="s">
        <v>1719</v>
      </c>
      <c r="J2794" s="27" t="s">
        <v>6288</v>
      </c>
      <c r="K2794" s="29">
        <v>5109866800</v>
      </c>
      <c r="L2794" s="30"/>
      <c r="M2794" s="28"/>
      <c r="N2794" s="28"/>
      <c r="O2794" s="29"/>
      <c r="P2794" s="31"/>
      <c r="Q2794" s="28"/>
      <c r="R2794" s="28"/>
      <c r="S2794" s="28"/>
      <c r="T2794" s="28"/>
      <c r="U2794" s="29"/>
      <c r="V2794" s="32"/>
      <c r="W2794" s="33"/>
    </row>
    <row r="2795" spans="2:23" x14ac:dyDescent="0.25">
      <c r="B2795" s="25"/>
      <c r="C2795" s="80">
        <v>1427375666</v>
      </c>
      <c r="D2795" s="83" t="s">
        <v>6289</v>
      </c>
      <c r="E2795" s="82">
        <v>-99</v>
      </c>
      <c r="F2795" s="28"/>
      <c r="G2795" s="28"/>
      <c r="H2795" s="28"/>
      <c r="I2795" s="28" t="s">
        <v>1707</v>
      </c>
      <c r="J2795" s="27" t="s">
        <v>69</v>
      </c>
      <c r="K2795" s="29">
        <v>9166811616</v>
      </c>
      <c r="L2795" s="30"/>
      <c r="M2795" s="28"/>
      <c r="N2795" s="28"/>
      <c r="O2795" s="29"/>
      <c r="P2795" s="31"/>
      <c r="Q2795" s="28"/>
      <c r="R2795" s="28"/>
      <c r="S2795" s="28"/>
      <c r="T2795" s="28"/>
      <c r="U2795" s="29"/>
      <c r="V2795" s="32"/>
      <c r="W2795" s="33"/>
    </row>
    <row r="2796" spans="2:23" x14ac:dyDescent="0.25">
      <c r="B2796" s="25"/>
      <c r="C2796" s="80">
        <v>1376690024</v>
      </c>
      <c r="D2796" s="83" t="s">
        <v>6290</v>
      </c>
      <c r="E2796" s="82">
        <v>5</v>
      </c>
      <c r="F2796" s="28"/>
      <c r="G2796" s="28"/>
      <c r="H2796" s="28"/>
      <c r="I2796" s="28" t="s">
        <v>1719</v>
      </c>
      <c r="J2796" s="27" t="s">
        <v>69</v>
      </c>
      <c r="K2796" s="29">
        <v>5104418600</v>
      </c>
      <c r="L2796" s="30"/>
      <c r="M2796" s="28"/>
      <c r="N2796" s="28"/>
      <c r="O2796" s="29"/>
      <c r="P2796" s="31"/>
      <c r="Q2796" s="28"/>
      <c r="R2796" s="28"/>
      <c r="S2796" s="28"/>
      <c r="T2796" s="28"/>
      <c r="U2796" s="29"/>
      <c r="V2796" s="32"/>
      <c r="W2796" s="33"/>
    </row>
    <row r="2797" spans="2:23" x14ac:dyDescent="0.25">
      <c r="B2797" s="25"/>
      <c r="C2797" s="80">
        <v>1851311104</v>
      </c>
      <c r="D2797" s="83" t="s">
        <v>6291</v>
      </c>
      <c r="E2797" s="82">
        <v>7</v>
      </c>
      <c r="F2797" s="28"/>
      <c r="G2797" s="28"/>
      <c r="H2797" s="28"/>
      <c r="I2797" s="28" t="s">
        <v>1704</v>
      </c>
      <c r="J2797" s="27" t="s">
        <v>6292</v>
      </c>
      <c r="K2797" s="29">
        <v>5105627467</v>
      </c>
      <c r="L2797" s="30"/>
      <c r="M2797" s="28"/>
      <c r="N2797" s="28"/>
      <c r="O2797" s="29"/>
      <c r="P2797" s="31"/>
      <c r="Q2797" s="28"/>
      <c r="R2797" s="28"/>
      <c r="S2797" s="28"/>
      <c r="T2797" s="28"/>
      <c r="U2797" s="29"/>
      <c r="V2797" s="32"/>
      <c r="W2797" s="33"/>
    </row>
    <row r="2798" spans="2:23" x14ac:dyDescent="0.25">
      <c r="B2798" s="25"/>
      <c r="C2798" s="80">
        <v>1033230693</v>
      </c>
      <c r="D2798" s="83" t="s">
        <v>6293</v>
      </c>
      <c r="E2798" s="82">
        <v>5</v>
      </c>
      <c r="F2798" s="28"/>
      <c r="G2798" s="28"/>
      <c r="H2798" s="28"/>
      <c r="I2798" s="28" t="s">
        <v>1769</v>
      </c>
      <c r="J2798" s="27" t="s">
        <v>69</v>
      </c>
      <c r="K2798" s="29">
        <v>6177325500</v>
      </c>
      <c r="L2798" s="30"/>
      <c r="M2798" s="28"/>
      <c r="N2798" s="28"/>
      <c r="O2798" s="29"/>
      <c r="P2798" s="31"/>
      <c r="Q2798" s="28"/>
      <c r="R2798" s="28"/>
      <c r="S2798" s="28"/>
      <c r="T2798" s="28"/>
      <c r="U2798" s="29"/>
      <c r="V2798" s="32"/>
      <c r="W2798" s="33"/>
    </row>
    <row r="2799" spans="2:23" x14ac:dyDescent="0.25">
      <c r="B2799" s="25"/>
      <c r="C2799" s="80">
        <v>1205161130</v>
      </c>
      <c r="D2799" s="83" t="s">
        <v>6294</v>
      </c>
      <c r="E2799" s="82">
        <v>4</v>
      </c>
      <c r="F2799" s="28"/>
      <c r="G2799" s="28"/>
      <c r="H2799" s="28"/>
      <c r="I2799" s="28" t="s">
        <v>1704</v>
      </c>
      <c r="J2799" s="27" t="s">
        <v>69</v>
      </c>
      <c r="K2799" s="29">
        <v>5104443297</v>
      </c>
      <c r="L2799" s="30"/>
      <c r="M2799" s="28"/>
      <c r="N2799" s="28"/>
      <c r="O2799" s="29"/>
      <c r="P2799" s="31"/>
      <c r="Q2799" s="28"/>
      <c r="R2799" s="28"/>
      <c r="S2799" s="28"/>
      <c r="T2799" s="28"/>
      <c r="U2799" s="29"/>
      <c r="V2799" s="32"/>
      <c r="W2799" s="33"/>
    </row>
    <row r="2800" spans="2:23" x14ac:dyDescent="0.25">
      <c r="B2800" s="25"/>
      <c r="C2800" s="80">
        <v>1073533212</v>
      </c>
      <c r="D2800" s="83" t="s">
        <v>6295</v>
      </c>
      <c r="E2800" s="82">
        <v>0</v>
      </c>
      <c r="F2800" s="28"/>
      <c r="G2800" s="28"/>
      <c r="H2800" s="28"/>
      <c r="I2800" s="28" t="s">
        <v>1704</v>
      </c>
      <c r="J2800" s="27" t="s">
        <v>6296</v>
      </c>
      <c r="K2800" s="29">
        <v>9257548710</v>
      </c>
      <c r="L2800" s="30"/>
      <c r="M2800" s="28"/>
      <c r="N2800" s="28"/>
      <c r="O2800" s="29"/>
      <c r="P2800" s="31"/>
      <c r="Q2800" s="28"/>
      <c r="R2800" s="28"/>
      <c r="S2800" s="28"/>
      <c r="T2800" s="28"/>
      <c r="U2800" s="29"/>
      <c r="V2800" s="32"/>
      <c r="W2800" s="33"/>
    </row>
    <row r="2801" spans="2:23" x14ac:dyDescent="0.25">
      <c r="B2801" s="25"/>
      <c r="C2801" s="80">
        <v>1780747238</v>
      </c>
      <c r="D2801" s="83" t="s">
        <v>6297</v>
      </c>
      <c r="E2801" s="82">
        <v>1</v>
      </c>
      <c r="F2801" s="28"/>
      <c r="G2801" s="28"/>
      <c r="H2801" s="28"/>
      <c r="I2801" s="28" t="s">
        <v>1769</v>
      </c>
      <c r="J2801" s="27" t="s">
        <v>69</v>
      </c>
      <c r="K2801" s="29">
        <v>5109866830</v>
      </c>
      <c r="L2801" s="30"/>
      <c r="M2801" s="28"/>
      <c r="N2801" s="28"/>
      <c r="O2801" s="29"/>
      <c r="P2801" s="31"/>
      <c r="Q2801" s="28"/>
      <c r="R2801" s="28"/>
      <c r="S2801" s="28"/>
      <c r="T2801" s="28"/>
      <c r="U2801" s="29"/>
      <c r="V2801" s="32"/>
      <c r="W2801" s="33"/>
    </row>
    <row r="2802" spans="2:23" x14ac:dyDescent="0.25">
      <c r="B2802" s="25"/>
      <c r="C2802" s="80">
        <v>1396788675</v>
      </c>
      <c r="D2802" s="83" t="s">
        <v>6298</v>
      </c>
      <c r="E2802" s="82">
        <v>6</v>
      </c>
      <c r="F2802" s="28"/>
      <c r="G2802" s="28"/>
      <c r="H2802" s="28"/>
      <c r="I2802" s="28" t="s">
        <v>1769</v>
      </c>
      <c r="J2802" s="27" t="s">
        <v>6299</v>
      </c>
      <c r="K2802" s="29">
        <v>5104374778</v>
      </c>
      <c r="L2802" s="30"/>
      <c r="M2802" s="28"/>
      <c r="N2802" s="28"/>
      <c r="O2802" s="29"/>
      <c r="P2802" s="31"/>
      <c r="Q2802" s="28"/>
      <c r="R2802" s="28"/>
      <c r="S2802" s="28"/>
      <c r="T2802" s="28"/>
      <c r="U2802" s="29"/>
      <c r="V2802" s="32"/>
      <c r="W2802" s="33"/>
    </row>
    <row r="2803" spans="2:23" x14ac:dyDescent="0.25">
      <c r="B2803" s="25"/>
      <c r="C2803" s="80">
        <v>1477662039</v>
      </c>
      <c r="D2803" s="83" t="s">
        <v>6300</v>
      </c>
      <c r="E2803" s="82">
        <v>6</v>
      </c>
      <c r="F2803" s="28"/>
      <c r="G2803" s="28"/>
      <c r="H2803" s="28"/>
      <c r="I2803" s="28" t="s">
        <v>1704</v>
      </c>
      <c r="J2803" s="27" t="s">
        <v>6301</v>
      </c>
      <c r="K2803" s="29">
        <v>5102481843</v>
      </c>
      <c r="L2803" s="30"/>
      <c r="M2803" s="28"/>
      <c r="N2803" s="28"/>
      <c r="O2803" s="29"/>
      <c r="P2803" s="31"/>
      <c r="Q2803" s="28"/>
      <c r="R2803" s="28"/>
      <c r="S2803" s="28"/>
      <c r="T2803" s="28"/>
      <c r="U2803" s="29"/>
      <c r="V2803" s="32"/>
      <c r="W2803" s="33"/>
    </row>
    <row r="2804" spans="2:23" x14ac:dyDescent="0.25">
      <c r="B2804" s="25"/>
      <c r="C2804" s="80">
        <v>1548393747</v>
      </c>
      <c r="D2804" s="83" t="s">
        <v>6302</v>
      </c>
      <c r="E2804" s="82">
        <v>3</v>
      </c>
      <c r="F2804" s="28"/>
      <c r="G2804" s="28"/>
      <c r="H2804" s="28"/>
      <c r="I2804" s="28" t="s">
        <v>1719</v>
      </c>
      <c r="J2804" s="27" t="s">
        <v>6303</v>
      </c>
      <c r="K2804" s="29">
        <v>5104374800</v>
      </c>
      <c r="L2804" s="30"/>
      <c r="M2804" s="28"/>
      <c r="N2804" s="28"/>
      <c r="O2804" s="29"/>
      <c r="P2804" s="31"/>
      <c r="Q2804" s="28"/>
      <c r="R2804" s="28"/>
      <c r="S2804" s="28"/>
      <c r="T2804" s="28"/>
      <c r="U2804" s="29"/>
      <c r="V2804" s="32"/>
      <c r="W2804" s="33"/>
    </row>
    <row r="2805" spans="2:23" x14ac:dyDescent="0.25">
      <c r="B2805" s="25"/>
      <c r="C2805" s="80">
        <v>1659339059</v>
      </c>
      <c r="D2805" s="83" t="s">
        <v>6304</v>
      </c>
      <c r="E2805" s="82">
        <v>8</v>
      </c>
      <c r="F2805" s="28"/>
      <c r="G2805" s="28"/>
      <c r="H2805" s="28"/>
      <c r="I2805" s="28" t="s">
        <v>1704</v>
      </c>
      <c r="J2805" s="27" t="s">
        <v>6305</v>
      </c>
      <c r="K2805" s="29">
        <v>5104982395</v>
      </c>
      <c r="L2805" s="30"/>
      <c r="M2805" s="28"/>
      <c r="N2805" s="28"/>
      <c r="O2805" s="29"/>
      <c r="P2805" s="31"/>
      <c r="Q2805" s="28"/>
      <c r="R2805" s="28"/>
      <c r="S2805" s="28"/>
      <c r="T2805" s="28"/>
      <c r="U2805" s="29"/>
      <c r="V2805" s="32"/>
      <c r="W2805" s="33"/>
    </row>
    <row r="2806" spans="2:23" x14ac:dyDescent="0.25">
      <c r="B2806" s="25"/>
      <c r="C2806" s="80">
        <v>1972684645</v>
      </c>
      <c r="D2806" s="83" t="s">
        <v>6306</v>
      </c>
      <c r="E2806" s="82">
        <v>5</v>
      </c>
      <c r="F2806" s="28"/>
      <c r="G2806" s="28"/>
      <c r="H2806" s="28"/>
      <c r="I2806" s="28" t="s">
        <v>1704</v>
      </c>
      <c r="J2806" s="27" t="s">
        <v>6307</v>
      </c>
      <c r="K2806" s="29">
        <v>5104982395</v>
      </c>
      <c r="L2806" s="30"/>
      <c r="M2806" s="28"/>
      <c r="N2806" s="28"/>
      <c r="O2806" s="29"/>
      <c r="P2806" s="31"/>
      <c r="Q2806" s="28"/>
      <c r="R2806" s="28"/>
      <c r="S2806" s="28"/>
      <c r="T2806" s="28"/>
      <c r="U2806" s="29"/>
      <c r="V2806" s="32"/>
      <c r="W2806" s="33"/>
    </row>
    <row r="2807" spans="2:23" x14ac:dyDescent="0.25">
      <c r="B2807" s="25"/>
      <c r="C2807" s="80">
        <v>1669558821</v>
      </c>
      <c r="D2807" s="83" t="s">
        <v>2113</v>
      </c>
      <c r="E2807" s="82">
        <v>5</v>
      </c>
      <c r="F2807" s="28"/>
      <c r="G2807" s="28"/>
      <c r="H2807" s="28"/>
      <c r="I2807" s="28" t="s">
        <v>1707</v>
      </c>
      <c r="J2807" s="27" t="s">
        <v>6308</v>
      </c>
      <c r="K2807" s="29">
        <v>4082951886</v>
      </c>
      <c r="L2807" s="30"/>
      <c r="M2807" s="28"/>
      <c r="N2807" s="28"/>
      <c r="O2807" s="29"/>
      <c r="P2807" s="31"/>
      <c r="Q2807" s="28"/>
      <c r="R2807" s="28"/>
      <c r="S2807" s="28"/>
      <c r="T2807" s="28"/>
      <c r="U2807" s="29"/>
      <c r="V2807" s="32"/>
      <c r="W2807" s="33"/>
    </row>
    <row r="2808" spans="2:23" x14ac:dyDescent="0.25">
      <c r="B2808" s="25"/>
      <c r="C2808" s="80">
        <v>1245308931</v>
      </c>
      <c r="D2808" s="83" t="s">
        <v>6309</v>
      </c>
      <c r="E2808" s="82">
        <v>5</v>
      </c>
      <c r="F2808" s="28"/>
      <c r="G2808" s="28"/>
      <c r="H2808" s="28"/>
      <c r="I2808" s="28" t="s">
        <v>1704</v>
      </c>
      <c r="J2808" s="27" t="s">
        <v>6310</v>
      </c>
      <c r="K2808" s="29">
        <v>4085233000</v>
      </c>
      <c r="L2808" s="30"/>
      <c r="M2808" s="28"/>
      <c r="N2808" s="28"/>
      <c r="O2808" s="29"/>
      <c r="P2808" s="31"/>
      <c r="Q2808" s="28"/>
      <c r="R2808" s="28"/>
      <c r="S2808" s="28"/>
      <c r="T2808" s="28"/>
      <c r="U2808" s="29"/>
      <c r="V2808" s="32"/>
      <c r="W2808" s="33"/>
    </row>
    <row r="2809" spans="2:23" x14ac:dyDescent="0.25">
      <c r="B2809" s="25"/>
      <c r="C2809" s="80">
        <v>1063442663</v>
      </c>
      <c r="D2809" s="83" t="s">
        <v>6311</v>
      </c>
      <c r="E2809" s="82">
        <v>4</v>
      </c>
      <c r="F2809" s="28"/>
      <c r="G2809" s="28"/>
      <c r="H2809" s="28"/>
      <c r="I2809" s="28" t="s">
        <v>1719</v>
      </c>
      <c r="J2809" s="27" t="s">
        <v>69</v>
      </c>
      <c r="K2809" s="29">
        <v>7148429843</v>
      </c>
      <c r="L2809" s="30"/>
      <c r="M2809" s="28"/>
      <c r="N2809" s="28"/>
      <c r="O2809" s="29"/>
      <c r="P2809" s="31"/>
      <c r="Q2809" s="28"/>
      <c r="R2809" s="28"/>
      <c r="S2809" s="28"/>
      <c r="T2809" s="28"/>
      <c r="U2809" s="29"/>
      <c r="V2809" s="32"/>
      <c r="W2809" s="33"/>
    </row>
    <row r="2810" spans="2:23" x14ac:dyDescent="0.25">
      <c r="B2810" s="25"/>
      <c r="C2810" s="80">
        <v>1912013780</v>
      </c>
      <c r="D2810" s="83" t="s">
        <v>6312</v>
      </c>
      <c r="E2810" s="82">
        <v>0</v>
      </c>
      <c r="F2810" s="28"/>
      <c r="G2810" s="28"/>
      <c r="H2810" s="28"/>
      <c r="I2810" s="28" t="s">
        <v>1707</v>
      </c>
      <c r="J2810" s="27" t="s">
        <v>69</v>
      </c>
      <c r="K2810" s="29">
        <v>4082743881</v>
      </c>
      <c r="L2810" s="30"/>
      <c r="M2810" s="28"/>
      <c r="N2810" s="28"/>
      <c r="O2810" s="29"/>
      <c r="P2810" s="31"/>
      <c r="Q2810" s="28"/>
      <c r="R2810" s="28"/>
      <c r="S2810" s="28"/>
      <c r="T2810" s="28"/>
      <c r="U2810" s="29"/>
      <c r="V2810" s="32"/>
      <c r="W2810" s="33"/>
    </row>
    <row r="2811" spans="2:23" x14ac:dyDescent="0.25">
      <c r="B2811" s="25"/>
      <c r="C2811" s="80">
        <v>1194817635</v>
      </c>
      <c r="D2811" s="83" t="s">
        <v>6313</v>
      </c>
      <c r="E2811" s="82">
        <v>5</v>
      </c>
      <c r="F2811" s="28"/>
      <c r="G2811" s="28"/>
      <c r="H2811" s="28"/>
      <c r="I2811" s="28" t="s">
        <v>1707</v>
      </c>
      <c r="J2811" s="27" t="s">
        <v>69</v>
      </c>
      <c r="K2811" s="29">
        <v>4083472300</v>
      </c>
      <c r="L2811" s="30"/>
      <c r="M2811" s="28"/>
      <c r="N2811" s="28"/>
      <c r="O2811" s="29"/>
      <c r="P2811" s="31"/>
      <c r="Q2811" s="28"/>
      <c r="R2811" s="28"/>
      <c r="S2811" s="28"/>
      <c r="T2811" s="28"/>
      <c r="U2811" s="29"/>
      <c r="V2811" s="32"/>
      <c r="W2811" s="33"/>
    </row>
    <row r="2812" spans="2:23" x14ac:dyDescent="0.25">
      <c r="B2812" s="25"/>
      <c r="C2812" s="80">
        <v>1053324459</v>
      </c>
      <c r="D2812" s="83" t="s">
        <v>6314</v>
      </c>
      <c r="E2812" s="82">
        <v>3</v>
      </c>
      <c r="F2812" s="28"/>
      <c r="G2812" s="28"/>
      <c r="H2812" s="28"/>
      <c r="I2812" s="28" t="s">
        <v>1719</v>
      </c>
      <c r="J2812" s="27" t="s">
        <v>69</v>
      </c>
      <c r="K2812" s="29">
        <v>4088855000</v>
      </c>
      <c r="L2812" s="30"/>
      <c r="M2812" s="28"/>
      <c r="N2812" s="28"/>
      <c r="O2812" s="29"/>
      <c r="P2812" s="31"/>
      <c r="Q2812" s="28"/>
      <c r="R2812" s="28"/>
      <c r="S2812" s="28"/>
      <c r="T2812" s="28"/>
      <c r="U2812" s="29"/>
      <c r="V2812" s="32"/>
      <c r="W2812" s="33"/>
    </row>
    <row r="2813" spans="2:23" x14ac:dyDescent="0.25">
      <c r="B2813" s="25"/>
      <c r="C2813" s="80">
        <v>1326135377</v>
      </c>
      <c r="D2813" s="83" t="s">
        <v>6315</v>
      </c>
      <c r="E2813" s="82">
        <v>1</v>
      </c>
      <c r="F2813" s="28"/>
      <c r="G2813" s="28"/>
      <c r="H2813" s="28"/>
      <c r="I2813" s="28" t="s">
        <v>1704</v>
      </c>
      <c r="J2813" s="27" t="s">
        <v>6316</v>
      </c>
      <c r="K2813" s="29">
        <v>4083479001</v>
      </c>
      <c r="L2813" s="30"/>
      <c r="M2813" s="28"/>
      <c r="N2813" s="28"/>
      <c r="O2813" s="29"/>
      <c r="P2813" s="31"/>
      <c r="Q2813" s="28"/>
      <c r="R2813" s="28"/>
      <c r="S2813" s="28"/>
      <c r="T2813" s="28"/>
      <c r="U2813" s="29"/>
      <c r="V2813" s="32"/>
      <c r="W2813" s="33"/>
    </row>
    <row r="2814" spans="2:23" x14ac:dyDescent="0.25">
      <c r="B2814" s="25"/>
      <c r="C2814" s="80">
        <v>1699972927</v>
      </c>
      <c r="D2814" s="83" t="s">
        <v>6317</v>
      </c>
      <c r="E2814" s="82">
        <v>3</v>
      </c>
      <c r="F2814" s="28"/>
      <c r="G2814" s="28"/>
      <c r="H2814" s="28"/>
      <c r="I2814" s="28" t="s">
        <v>1704</v>
      </c>
      <c r="J2814" s="27" t="s">
        <v>69</v>
      </c>
      <c r="K2814" s="29">
        <v>6509347575</v>
      </c>
      <c r="L2814" s="30"/>
      <c r="M2814" s="28"/>
      <c r="N2814" s="28"/>
      <c r="O2814" s="29"/>
      <c r="P2814" s="31"/>
      <c r="Q2814" s="28"/>
      <c r="R2814" s="28"/>
      <c r="S2814" s="28"/>
      <c r="T2814" s="28"/>
      <c r="U2814" s="29"/>
      <c r="V2814" s="32"/>
      <c r="W2814" s="33"/>
    </row>
    <row r="2815" spans="2:23" x14ac:dyDescent="0.25">
      <c r="B2815" s="25"/>
      <c r="C2815" s="80">
        <v>1194756858</v>
      </c>
      <c r="D2815" s="83" t="s">
        <v>6318</v>
      </c>
      <c r="E2815" s="82">
        <v>4</v>
      </c>
      <c r="F2815" s="28"/>
      <c r="G2815" s="28"/>
      <c r="H2815" s="28"/>
      <c r="I2815" s="28" t="s">
        <v>1707</v>
      </c>
      <c r="J2815" s="27" t="s">
        <v>69</v>
      </c>
      <c r="K2815" s="29">
        <v>4082791180</v>
      </c>
      <c r="L2815" s="30"/>
      <c r="M2815" s="28"/>
      <c r="N2815" s="28"/>
      <c r="O2815" s="29"/>
      <c r="P2815" s="31"/>
      <c r="Q2815" s="28"/>
      <c r="R2815" s="28"/>
      <c r="S2815" s="28"/>
      <c r="T2815" s="28"/>
      <c r="U2815" s="29"/>
      <c r="V2815" s="32"/>
      <c r="W2815" s="33"/>
    </row>
    <row r="2816" spans="2:23" x14ac:dyDescent="0.25">
      <c r="B2816" s="25"/>
      <c r="C2816" s="80">
        <v>1992929616</v>
      </c>
      <c r="D2816" s="83" t="s">
        <v>6319</v>
      </c>
      <c r="E2816" s="82">
        <v>3</v>
      </c>
      <c r="F2816" s="28"/>
      <c r="G2816" s="28"/>
      <c r="H2816" s="28"/>
      <c r="I2816" s="28" t="s">
        <v>1707</v>
      </c>
      <c r="J2816" s="27" t="s">
        <v>69</v>
      </c>
      <c r="K2816" s="29">
        <v>5595832100</v>
      </c>
      <c r="L2816" s="30"/>
      <c r="M2816" s="28"/>
      <c r="N2816" s="28"/>
      <c r="O2816" s="29"/>
      <c r="P2816" s="31"/>
      <c r="Q2816" s="28"/>
      <c r="R2816" s="28"/>
      <c r="S2816" s="28"/>
      <c r="T2816" s="28"/>
      <c r="U2816" s="29"/>
      <c r="V2816" s="32"/>
      <c r="W2816" s="33"/>
    </row>
    <row r="2817" spans="2:23" x14ac:dyDescent="0.25">
      <c r="B2817" s="25"/>
      <c r="C2817" s="80">
        <v>1003859661</v>
      </c>
      <c r="D2817" s="83" t="s">
        <v>6320</v>
      </c>
      <c r="E2817" s="82">
        <v>3</v>
      </c>
      <c r="F2817" s="28"/>
      <c r="G2817" s="28"/>
      <c r="H2817" s="28"/>
      <c r="I2817" s="28" t="s">
        <v>1888</v>
      </c>
      <c r="J2817" s="27" t="s">
        <v>69</v>
      </c>
      <c r="K2817" s="29">
        <v>4089852900</v>
      </c>
      <c r="L2817" s="30"/>
      <c r="M2817" s="28"/>
      <c r="N2817" s="28"/>
      <c r="O2817" s="29"/>
      <c r="P2817" s="31"/>
      <c r="Q2817" s="28"/>
      <c r="R2817" s="28"/>
      <c r="S2817" s="28"/>
      <c r="T2817" s="28"/>
      <c r="U2817" s="29"/>
      <c r="V2817" s="32"/>
      <c r="W2817" s="33"/>
    </row>
    <row r="2818" spans="2:23" x14ac:dyDescent="0.25">
      <c r="B2818" s="25"/>
      <c r="C2818" s="80">
        <v>1063437309</v>
      </c>
      <c r="D2818" s="83" t="s">
        <v>6321</v>
      </c>
      <c r="E2818" s="82">
        <v>4</v>
      </c>
      <c r="F2818" s="28"/>
      <c r="G2818" s="28"/>
      <c r="H2818" s="28"/>
      <c r="I2818" s="28" t="s">
        <v>1719</v>
      </c>
      <c r="J2818" s="27" t="s">
        <v>69</v>
      </c>
      <c r="K2818" s="29">
        <v>4089983075</v>
      </c>
      <c r="L2818" s="30"/>
      <c r="M2818" s="28"/>
      <c r="N2818" s="28"/>
      <c r="O2818" s="29"/>
      <c r="P2818" s="31"/>
      <c r="Q2818" s="28"/>
      <c r="R2818" s="28"/>
      <c r="S2818" s="28"/>
      <c r="T2818" s="28"/>
      <c r="U2818" s="29"/>
      <c r="V2818" s="32"/>
      <c r="W2818" s="33"/>
    </row>
    <row r="2819" spans="2:23" x14ac:dyDescent="0.25">
      <c r="B2819" s="25"/>
      <c r="C2819" s="80">
        <v>1194960013</v>
      </c>
      <c r="D2819" s="83" t="s">
        <v>6322</v>
      </c>
      <c r="E2819" s="82">
        <v>8</v>
      </c>
      <c r="F2819" s="28"/>
      <c r="G2819" s="28"/>
      <c r="H2819" s="28"/>
      <c r="I2819" s="28" t="s">
        <v>1704</v>
      </c>
      <c r="J2819" s="27" t="s">
        <v>6323</v>
      </c>
      <c r="K2819" s="29">
        <v>4108557911</v>
      </c>
      <c r="L2819" s="30"/>
      <c r="M2819" s="28"/>
      <c r="N2819" s="28"/>
      <c r="O2819" s="29"/>
      <c r="P2819" s="31"/>
      <c r="Q2819" s="28"/>
      <c r="R2819" s="28"/>
      <c r="S2819" s="28"/>
      <c r="T2819" s="28"/>
      <c r="U2819" s="29"/>
      <c r="V2819" s="32"/>
      <c r="W2819" s="33"/>
    </row>
    <row r="2820" spans="2:23" x14ac:dyDescent="0.25">
      <c r="B2820" s="25"/>
      <c r="C2820" s="80">
        <v>1609944933</v>
      </c>
      <c r="D2820" s="83" t="s">
        <v>6324</v>
      </c>
      <c r="E2820" s="82">
        <v>4</v>
      </c>
      <c r="F2820" s="28"/>
      <c r="G2820" s="28"/>
      <c r="H2820" s="28"/>
      <c r="I2820" s="28" t="s">
        <v>1719</v>
      </c>
      <c r="J2820" s="27" t="s">
        <v>69</v>
      </c>
      <c r="K2820" s="29">
        <v>4086211536</v>
      </c>
      <c r="L2820" s="30"/>
      <c r="M2820" s="28"/>
      <c r="N2820" s="28"/>
      <c r="O2820" s="29"/>
      <c r="P2820" s="31"/>
      <c r="Q2820" s="28"/>
      <c r="R2820" s="28"/>
      <c r="S2820" s="28"/>
      <c r="T2820" s="28"/>
      <c r="U2820" s="29"/>
      <c r="V2820" s="32"/>
      <c r="W2820" s="33"/>
    </row>
    <row r="2821" spans="2:23" x14ac:dyDescent="0.25">
      <c r="B2821" s="25"/>
      <c r="C2821" s="80">
        <v>1073759163</v>
      </c>
      <c r="D2821" s="83" t="s">
        <v>6325</v>
      </c>
      <c r="E2821" s="82">
        <v>5</v>
      </c>
      <c r="F2821" s="28"/>
      <c r="G2821" s="28"/>
      <c r="H2821" s="28"/>
      <c r="I2821" s="28" t="s">
        <v>1719</v>
      </c>
      <c r="J2821" s="27" t="s">
        <v>69</v>
      </c>
      <c r="K2821" s="29">
        <v>4082230505</v>
      </c>
      <c r="L2821" s="30"/>
      <c r="M2821" s="28"/>
      <c r="N2821" s="28"/>
      <c r="O2821" s="29"/>
      <c r="P2821" s="31"/>
      <c r="Q2821" s="28"/>
      <c r="R2821" s="28"/>
      <c r="S2821" s="28"/>
      <c r="T2821" s="28"/>
      <c r="U2821" s="29"/>
      <c r="V2821" s="32"/>
      <c r="W2821" s="33"/>
    </row>
    <row r="2822" spans="2:23" x14ac:dyDescent="0.25">
      <c r="B2822" s="25"/>
      <c r="C2822" s="80">
        <v>1073900163</v>
      </c>
      <c r="D2822" s="83" t="s">
        <v>6326</v>
      </c>
      <c r="E2822" s="82">
        <v>3</v>
      </c>
      <c r="F2822" s="28"/>
      <c r="G2822" s="28"/>
      <c r="H2822" s="28"/>
      <c r="I2822" s="28" t="s">
        <v>1704</v>
      </c>
      <c r="J2822" s="27" t="s">
        <v>69</v>
      </c>
      <c r="K2822" s="29">
        <v>5052724661</v>
      </c>
      <c r="L2822" s="30"/>
      <c r="M2822" s="28"/>
      <c r="N2822" s="28"/>
      <c r="O2822" s="29"/>
      <c r="P2822" s="31"/>
      <c r="Q2822" s="28"/>
      <c r="R2822" s="28"/>
      <c r="S2822" s="28"/>
      <c r="T2822" s="28"/>
      <c r="U2822" s="29"/>
      <c r="V2822" s="32"/>
      <c r="W2822" s="33"/>
    </row>
    <row r="2823" spans="2:23" x14ac:dyDescent="0.25">
      <c r="B2823" s="25"/>
      <c r="C2823" s="80">
        <v>1003992264</v>
      </c>
      <c r="D2823" s="83" t="s">
        <v>6327</v>
      </c>
      <c r="E2823" s="82">
        <v>6</v>
      </c>
      <c r="F2823" s="28"/>
      <c r="G2823" s="28"/>
      <c r="H2823" s="28"/>
      <c r="I2823" s="28" t="s">
        <v>1719</v>
      </c>
      <c r="J2823" s="27" t="s">
        <v>69</v>
      </c>
      <c r="K2823" s="29">
        <v>4083660405</v>
      </c>
      <c r="L2823" s="30"/>
      <c r="M2823" s="28"/>
      <c r="N2823" s="28"/>
      <c r="O2823" s="29"/>
      <c r="P2823" s="31"/>
      <c r="Q2823" s="28"/>
      <c r="R2823" s="28"/>
      <c r="S2823" s="28"/>
      <c r="T2823" s="28"/>
      <c r="U2823" s="29"/>
      <c r="V2823" s="32"/>
      <c r="W2823" s="33"/>
    </row>
    <row r="2824" spans="2:23" x14ac:dyDescent="0.25">
      <c r="B2824" s="25"/>
      <c r="C2824" s="80">
        <v>1679765838</v>
      </c>
      <c r="D2824" s="83" t="s">
        <v>6328</v>
      </c>
      <c r="E2824" s="82">
        <v>5</v>
      </c>
      <c r="F2824" s="28"/>
      <c r="G2824" s="28"/>
      <c r="H2824" s="28"/>
      <c r="I2824" s="28" t="s">
        <v>1704</v>
      </c>
      <c r="J2824" s="27" t="s">
        <v>6329</v>
      </c>
      <c r="K2824" s="29">
        <v>4088855000</v>
      </c>
      <c r="L2824" s="30"/>
      <c r="M2824" s="28"/>
      <c r="N2824" s="28"/>
      <c r="O2824" s="29"/>
      <c r="P2824" s="31"/>
      <c r="Q2824" s="28"/>
      <c r="R2824" s="28"/>
      <c r="S2824" s="28"/>
      <c r="T2824" s="28"/>
      <c r="U2824" s="29"/>
      <c r="V2824" s="32"/>
      <c r="W2824" s="33"/>
    </row>
    <row r="2825" spans="2:23" x14ac:dyDescent="0.25">
      <c r="B2825" s="25"/>
      <c r="C2825" s="80">
        <v>1962520478</v>
      </c>
      <c r="D2825" s="83" t="s">
        <v>6330</v>
      </c>
      <c r="E2825" s="82">
        <v>4</v>
      </c>
      <c r="F2825" s="28"/>
      <c r="G2825" s="28"/>
      <c r="H2825" s="28"/>
      <c r="I2825" s="28" t="s">
        <v>1719</v>
      </c>
      <c r="J2825" s="27" t="s">
        <v>69</v>
      </c>
      <c r="K2825" s="29">
        <v>4082585083</v>
      </c>
      <c r="L2825" s="30"/>
      <c r="M2825" s="28"/>
      <c r="N2825" s="28"/>
      <c r="O2825" s="29"/>
      <c r="P2825" s="31"/>
      <c r="Q2825" s="28"/>
      <c r="R2825" s="28"/>
      <c r="S2825" s="28"/>
      <c r="T2825" s="28"/>
      <c r="U2825" s="29"/>
      <c r="V2825" s="32"/>
      <c r="W2825" s="33"/>
    </row>
    <row r="2826" spans="2:23" x14ac:dyDescent="0.25">
      <c r="B2826" s="25"/>
      <c r="C2826" s="80">
        <v>1578632592</v>
      </c>
      <c r="D2826" s="83" t="s">
        <v>6331</v>
      </c>
      <c r="E2826" s="82">
        <v>6</v>
      </c>
      <c r="F2826" s="28"/>
      <c r="G2826" s="28"/>
      <c r="H2826" s="28"/>
      <c r="I2826" s="28" t="s">
        <v>1719</v>
      </c>
      <c r="J2826" s="27" t="s">
        <v>69</v>
      </c>
      <c r="K2826" s="29">
        <v>4082984495</v>
      </c>
      <c r="L2826" s="30"/>
      <c r="M2826" s="28"/>
      <c r="N2826" s="28"/>
      <c r="O2826" s="29"/>
      <c r="P2826" s="31"/>
      <c r="Q2826" s="28"/>
      <c r="R2826" s="28"/>
      <c r="S2826" s="28"/>
      <c r="T2826" s="28"/>
      <c r="U2826" s="29"/>
      <c r="V2826" s="32"/>
      <c r="W2826" s="33"/>
    </row>
    <row r="2827" spans="2:23" x14ac:dyDescent="0.25">
      <c r="B2827" s="25"/>
      <c r="C2827" s="80">
        <v>1609888411</v>
      </c>
      <c r="D2827" s="83" t="s">
        <v>6332</v>
      </c>
      <c r="E2827" s="82">
        <v>3</v>
      </c>
      <c r="F2827" s="28"/>
      <c r="G2827" s="28"/>
      <c r="H2827" s="28"/>
      <c r="I2827" s="28" t="s">
        <v>1707</v>
      </c>
      <c r="J2827" s="27" t="s">
        <v>69</v>
      </c>
      <c r="K2827" s="29">
        <v>4082942616</v>
      </c>
      <c r="L2827" s="30"/>
      <c r="M2827" s="28"/>
      <c r="N2827" s="28"/>
      <c r="O2827" s="29"/>
      <c r="P2827" s="31"/>
      <c r="Q2827" s="28"/>
      <c r="R2827" s="28"/>
      <c r="S2827" s="28"/>
      <c r="T2827" s="28"/>
      <c r="U2827" s="29"/>
      <c r="V2827" s="32"/>
      <c r="W2827" s="33"/>
    </row>
    <row r="2828" spans="2:23" x14ac:dyDescent="0.25">
      <c r="B2828" s="25"/>
      <c r="C2828" s="80">
        <v>1902989668</v>
      </c>
      <c r="D2828" s="83" t="s">
        <v>6333</v>
      </c>
      <c r="E2828" s="82">
        <v>2</v>
      </c>
      <c r="F2828" s="28"/>
      <c r="G2828" s="28"/>
      <c r="H2828" s="28"/>
      <c r="I2828" s="28" t="s">
        <v>1704</v>
      </c>
      <c r="J2828" s="27" t="s">
        <v>6334</v>
      </c>
      <c r="K2828" s="29">
        <v>8313753577</v>
      </c>
      <c r="L2828" s="30"/>
      <c r="M2828" s="28"/>
      <c r="N2828" s="28"/>
      <c r="O2828" s="29"/>
      <c r="P2828" s="31"/>
      <c r="Q2828" s="28"/>
      <c r="R2828" s="28"/>
      <c r="S2828" s="28"/>
      <c r="T2828" s="28"/>
      <c r="U2828" s="29"/>
      <c r="V2828" s="32"/>
      <c r="W2828" s="33"/>
    </row>
    <row r="2829" spans="2:23" x14ac:dyDescent="0.25">
      <c r="B2829" s="25"/>
      <c r="C2829" s="80">
        <v>1821435900</v>
      </c>
      <c r="D2829" s="83" t="s">
        <v>6335</v>
      </c>
      <c r="E2829" s="82">
        <v>4</v>
      </c>
      <c r="F2829" s="28"/>
      <c r="G2829" s="28"/>
      <c r="H2829" s="28"/>
      <c r="I2829" s="28" t="s">
        <v>1704</v>
      </c>
      <c r="J2829" s="27" t="s">
        <v>69</v>
      </c>
      <c r="K2829" s="29">
        <v>7187805855</v>
      </c>
      <c r="L2829" s="30"/>
      <c r="M2829" s="28"/>
      <c r="N2829" s="28"/>
      <c r="O2829" s="29"/>
      <c r="P2829" s="31"/>
      <c r="Q2829" s="28"/>
      <c r="R2829" s="28"/>
      <c r="S2829" s="28"/>
      <c r="T2829" s="28"/>
      <c r="U2829" s="29"/>
      <c r="V2829" s="32"/>
      <c r="W2829" s="33"/>
    </row>
    <row r="2830" spans="2:23" x14ac:dyDescent="0.25">
      <c r="B2830" s="25"/>
      <c r="C2830" s="80">
        <v>1669856654</v>
      </c>
      <c r="D2830" s="83" t="s">
        <v>6336</v>
      </c>
      <c r="E2830" s="82">
        <v>4</v>
      </c>
      <c r="F2830" s="28"/>
      <c r="G2830" s="28"/>
      <c r="H2830" s="28"/>
      <c r="I2830" s="28" t="s">
        <v>1716</v>
      </c>
      <c r="J2830" s="27" t="s">
        <v>6337</v>
      </c>
      <c r="K2830" s="29">
        <v>4088855889</v>
      </c>
      <c r="L2830" s="30"/>
      <c r="M2830" s="28"/>
      <c r="N2830" s="28"/>
      <c r="O2830" s="29"/>
      <c r="P2830" s="31"/>
      <c r="Q2830" s="28"/>
      <c r="R2830" s="28"/>
      <c r="S2830" s="28"/>
      <c r="T2830" s="28"/>
      <c r="U2830" s="29"/>
      <c r="V2830" s="32"/>
      <c r="W2830" s="33"/>
    </row>
    <row r="2831" spans="2:23" x14ac:dyDescent="0.25">
      <c r="B2831" s="25"/>
      <c r="C2831" s="80">
        <v>1083065395</v>
      </c>
      <c r="D2831" s="83" t="s">
        <v>6338</v>
      </c>
      <c r="E2831" s="82">
        <v>2</v>
      </c>
      <c r="F2831" s="28"/>
      <c r="G2831" s="28"/>
      <c r="H2831" s="28"/>
      <c r="I2831" s="28" t="s">
        <v>1769</v>
      </c>
      <c r="J2831" s="27" t="s">
        <v>6339</v>
      </c>
      <c r="K2831" s="29">
        <v>8316782665</v>
      </c>
      <c r="L2831" s="30"/>
      <c r="M2831" s="28"/>
      <c r="N2831" s="28"/>
      <c r="O2831" s="29"/>
      <c r="P2831" s="31"/>
      <c r="Q2831" s="28"/>
      <c r="R2831" s="28"/>
      <c r="S2831" s="28"/>
      <c r="T2831" s="28"/>
      <c r="U2831" s="29"/>
      <c r="V2831" s="32"/>
      <c r="W2831" s="33"/>
    </row>
    <row r="2832" spans="2:23" x14ac:dyDescent="0.25">
      <c r="B2832" s="25"/>
      <c r="C2832" s="80">
        <v>1073908885</v>
      </c>
      <c r="D2832" s="83" t="s">
        <v>6340</v>
      </c>
      <c r="E2832" s="82">
        <v>1</v>
      </c>
      <c r="F2832" s="28"/>
      <c r="G2832" s="28"/>
      <c r="H2832" s="28"/>
      <c r="I2832" s="28" t="s">
        <v>1704</v>
      </c>
      <c r="J2832" s="27" t="s">
        <v>6341</v>
      </c>
      <c r="K2832" s="29">
        <v>8318090291</v>
      </c>
      <c r="L2832" s="30"/>
      <c r="M2832" s="28"/>
      <c r="N2832" s="28"/>
      <c r="O2832" s="29"/>
      <c r="P2832" s="31"/>
      <c r="Q2832" s="28"/>
      <c r="R2832" s="28"/>
      <c r="S2832" s="28"/>
      <c r="T2832" s="28"/>
      <c r="U2832" s="29"/>
      <c r="V2832" s="32"/>
      <c r="W2832" s="33"/>
    </row>
    <row r="2833" spans="2:23" x14ac:dyDescent="0.25">
      <c r="B2833" s="25"/>
      <c r="C2833" s="80">
        <v>1205177854</v>
      </c>
      <c r="D2833" s="83" t="s">
        <v>6342</v>
      </c>
      <c r="E2833" s="82">
        <v>2</v>
      </c>
      <c r="F2833" s="28"/>
      <c r="G2833" s="28"/>
      <c r="H2833" s="28"/>
      <c r="I2833" s="28" t="s">
        <v>1707</v>
      </c>
      <c r="J2833" s="27" t="s">
        <v>69</v>
      </c>
      <c r="K2833" s="29">
        <v>4082942868</v>
      </c>
      <c r="L2833" s="30"/>
      <c r="M2833" s="28"/>
      <c r="N2833" s="28"/>
      <c r="O2833" s="29"/>
      <c r="P2833" s="31"/>
      <c r="Q2833" s="28"/>
      <c r="R2833" s="28"/>
      <c r="S2833" s="28"/>
      <c r="T2833" s="28"/>
      <c r="U2833" s="29"/>
      <c r="V2833" s="32"/>
      <c r="W2833" s="33"/>
    </row>
    <row r="2834" spans="2:23" x14ac:dyDescent="0.25">
      <c r="B2834" s="25"/>
      <c r="C2834" s="80">
        <v>1558970467</v>
      </c>
      <c r="D2834" s="83" t="s">
        <v>6343</v>
      </c>
      <c r="E2834" s="82">
        <v>3</v>
      </c>
      <c r="F2834" s="28"/>
      <c r="G2834" s="28"/>
      <c r="H2834" s="28"/>
      <c r="I2834" s="28" t="s">
        <v>1769</v>
      </c>
      <c r="J2834" s="27" t="s">
        <v>69</v>
      </c>
      <c r="K2834" s="29">
        <v>4088359093</v>
      </c>
      <c r="L2834" s="30"/>
      <c r="M2834" s="28"/>
      <c r="N2834" s="28"/>
      <c r="O2834" s="29"/>
      <c r="P2834" s="31"/>
      <c r="Q2834" s="28"/>
      <c r="R2834" s="28"/>
      <c r="S2834" s="28"/>
      <c r="T2834" s="28"/>
      <c r="U2834" s="29"/>
      <c r="V2834" s="32"/>
      <c r="W2834" s="33"/>
    </row>
    <row r="2835" spans="2:23" x14ac:dyDescent="0.25">
      <c r="B2835" s="25"/>
      <c r="C2835" s="80">
        <v>1770585044</v>
      </c>
      <c r="D2835" s="83" t="s">
        <v>6344</v>
      </c>
      <c r="E2835" s="82">
        <v>10</v>
      </c>
      <c r="F2835" s="28"/>
      <c r="G2835" s="28"/>
      <c r="H2835" s="28"/>
      <c r="I2835" s="28" t="s">
        <v>1704</v>
      </c>
      <c r="J2835" s="27" t="s">
        <v>6345</v>
      </c>
      <c r="K2835" s="29">
        <v>4083479001</v>
      </c>
      <c r="L2835" s="30"/>
      <c r="M2835" s="28"/>
      <c r="N2835" s="28"/>
      <c r="O2835" s="29"/>
      <c r="P2835" s="31"/>
      <c r="Q2835" s="28"/>
      <c r="R2835" s="28"/>
      <c r="S2835" s="28"/>
      <c r="T2835" s="28"/>
      <c r="U2835" s="29"/>
      <c r="V2835" s="32"/>
      <c r="W2835" s="33"/>
    </row>
    <row r="2836" spans="2:23" x14ac:dyDescent="0.25">
      <c r="B2836" s="25"/>
      <c r="C2836" s="80">
        <v>1275514069</v>
      </c>
      <c r="D2836" s="83" t="s">
        <v>6346</v>
      </c>
      <c r="E2836" s="82">
        <v>3</v>
      </c>
      <c r="F2836" s="28"/>
      <c r="G2836" s="28"/>
      <c r="H2836" s="28"/>
      <c r="I2836" s="28" t="s">
        <v>1719</v>
      </c>
      <c r="J2836" s="27" t="s">
        <v>69</v>
      </c>
      <c r="K2836" s="29">
        <v>4082238818</v>
      </c>
      <c r="L2836" s="30"/>
      <c r="M2836" s="28"/>
      <c r="N2836" s="28"/>
      <c r="O2836" s="29"/>
      <c r="P2836" s="31"/>
      <c r="Q2836" s="28"/>
      <c r="R2836" s="28"/>
      <c r="S2836" s="28"/>
      <c r="T2836" s="28"/>
      <c r="U2836" s="29"/>
      <c r="V2836" s="32"/>
      <c r="W2836" s="33"/>
    </row>
    <row r="2837" spans="2:23" x14ac:dyDescent="0.25">
      <c r="B2837" s="25"/>
      <c r="C2837" s="80">
        <v>1902814346</v>
      </c>
      <c r="D2837" s="83" t="s">
        <v>6347</v>
      </c>
      <c r="E2837" s="82">
        <v>10</v>
      </c>
      <c r="F2837" s="28"/>
      <c r="G2837" s="28"/>
      <c r="H2837" s="28"/>
      <c r="I2837" s="28" t="s">
        <v>1704</v>
      </c>
      <c r="J2837" s="27" t="s">
        <v>6348</v>
      </c>
      <c r="K2837" s="29">
        <v>6509347575</v>
      </c>
      <c r="L2837" s="30"/>
      <c r="M2837" s="28"/>
      <c r="N2837" s="28"/>
      <c r="O2837" s="29"/>
      <c r="P2837" s="31"/>
      <c r="Q2837" s="28"/>
      <c r="R2837" s="28"/>
      <c r="S2837" s="28"/>
      <c r="T2837" s="28"/>
      <c r="U2837" s="29"/>
      <c r="V2837" s="32"/>
      <c r="W2837" s="33"/>
    </row>
    <row r="2838" spans="2:23" x14ac:dyDescent="0.25">
      <c r="B2838" s="25"/>
      <c r="C2838" s="80">
        <v>1427136266</v>
      </c>
      <c r="D2838" s="83" t="s">
        <v>6349</v>
      </c>
      <c r="E2838" s="82">
        <v>10</v>
      </c>
      <c r="F2838" s="28"/>
      <c r="G2838" s="28"/>
      <c r="H2838" s="28"/>
      <c r="I2838" s="28" t="s">
        <v>1704</v>
      </c>
      <c r="J2838" s="27" t="s">
        <v>6350</v>
      </c>
      <c r="K2838" s="29">
        <v>4088283043</v>
      </c>
      <c r="L2838" s="30"/>
      <c r="M2838" s="28"/>
      <c r="N2838" s="28"/>
      <c r="O2838" s="29"/>
      <c r="P2838" s="31"/>
      <c r="Q2838" s="28"/>
      <c r="R2838" s="28"/>
      <c r="S2838" s="28"/>
      <c r="T2838" s="28"/>
      <c r="U2838" s="29"/>
      <c r="V2838" s="32"/>
      <c r="W2838" s="33"/>
    </row>
    <row r="2839" spans="2:23" x14ac:dyDescent="0.25">
      <c r="B2839" s="25"/>
      <c r="C2839" s="80">
        <v>1497798904</v>
      </c>
      <c r="D2839" s="83" t="s">
        <v>6351</v>
      </c>
      <c r="E2839" s="82">
        <v>4</v>
      </c>
      <c r="F2839" s="28"/>
      <c r="G2839" s="28"/>
      <c r="H2839" s="28"/>
      <c r="I2839" s="28" t="s">
        <v>1704</v>
      </c>
      <c r="J2839" s="27" t="s">
        <v>69</v>
      </c>
      <c r="K2839" s="29">
        <v>6509347575</v>
      </c>
      <c r="L2839" s="30"/>
      <c r="M2839" s="28"/>
      <c r="N2839" s="28"/>
      <c r="O2839" s="29"/>
      <c r="P2839" s="31"/>
      <c r="Q2839" s="28"/>
      <c r="R2839" s="28"/>
      <c r="S2839" s="28"/>
      <c r="T2839" s="28"/>
      <c r="U2839" s="29"/>
      <c r="V2839" s="32"/>
      <c r="W2839" s="33"/>
    </row>
    <row r="2840" spans="2:23" x14ac:dyDescent="0.25">
      <c r="B2840" s="25"/>
      <c r="C2840" s="80">
        <v>1073517306</v>
      </c>
      <c r="D2840" s="83" t="s">
        <v>6352</v>
      </c>
      <c r="E2840" s="82">
        <v>10</v>
      </c>
      <c r="F2840" s="28"/>
      <c r="G2840" s="28"/>
      <c r="H2840" s="28"/>
      <c r="I2840" s="28" t="s">
        <v>1704</v>
      </c>
      <c r="J2840" s="27" t="s">
        <v>6353</v>
      </c>
      <c r="K2840" s="29">
        <v>4083479001</v>
      </c>
      <c r="L2840" s="30"/>
      <c r="M2840" s="28"/>
      <c r="N2840" s="28"/>
      <c r="O2840" s="29"/>
      <c r="P2840" s="31"/>
      <c r="Q2840" s="28"/>
      <c r="R2840" s="28"/>
      <c r="S2840" s="28"/>
      <c r="T2840" s="28"/>
      <c r="U2840" s="29"/>
      <c r="V2840" s="32"/>
      <c r="W2840" s="33"/>
    </row>
    <row r="2841" spans="2:23" x14ac:dyDescent="0.25">
      <c r="B2841" s="25"/>
      <c r="C2841" s="80">
        <v>1790789022</v>
      </c>
      <c r="D2841" s="83" t="s">
        <v>6354</v>
      </c>
      <c r="E2841" s="82">
        <v>6</v>
      </c>
      <c r="F2841" s="28"/>
      <c r="G2841" s="28"/>
      <c r="H2841" s="28"/>
      <c r="I2841" s="28" t="s">
        <v>1704</v>
      </c>
      <c r="J2841" s="27" t="s">
        <v>6355</v>
      </c>
      <c r="K2841" s="29">
        <v>4084712222</v>
      </c>
      <c r="L2841" s="30"/>
      <c r="M2841" s="28"/>
      <c r="N2841" s="28"/>
      <c r="O2841" s="29"/>
      <c r="P2841" s="31"/>
      <c r="Q2841" s="28"/>
      <c r="R2841" s="28"/>
      <c r="S2841" s="28"/>
      <c r="T2841" s="28"/>
      <c r="U2841" s="29"/>
      <c r="V2841" s="32"/>
      <c r="W2841" s="33"/>
    </row>
    <row r="2842" spans="2:23" x14ac:dyDescent="0.25">
      <c r="B2842" s="25"/>
      <c r="C2842" s="80">
        <v>1942373998</v>
      </c>
      <c r="D2842" s="83" t="s">
        <v>6356</v>
      </c>
      <c r="E2842" s="82">
        <v>5</v>
      </c>
      <c r="F2842" s="28"/>
      <c r="G2842" s="28"/>
      <c r="H2842" s="28"/>
      <c r="I2842" s="28" t="s">
        <v>1704</v>
      </c>
      <c r="J2842" s="27" t="s">
        <v>69</v>
      </c>
      <c r="K2842" s="29">
        <v>4082959151</v>
      </c>
      <c r="L2842" s="30"/>
      <c r="M2842" s="28"/>
      <c r="N2842" s="28"/>
      <c r="O2842" s="29"/>
      <c r="P2842" s="31"/>
      <c r="Q2842" s="28"/>
      <c r="R2842" s="28"/>
      <c r="S2842" s="28"/>
      <c r="T2842" s="28"/>
      <c r="U2842" s="29"/>
      <c r="V2842" s="32"/>
      <c r="W2842" s="33"/>
    </row>
    <row r="2843" spans="2:23" x14ac:dyDescent="0.25">
      <c r="B2843" s="25"/>
      <c r="C2843" s="80">
        <v>1790786002</v>
      </c>
      <c r="D2843" s="83" t="s">
        <v>6357</v>
      </c>
      <c r="E2843" s="82">
        <v>4</v>
      </c>
      <c r="F2843" s="28"/>
      <c r="G2843" s="28"/>
      <c r="H2843" s="28"/>
      <c r="I2843" s="28" t="s">
        <v>1704</v>
      </c>
      <c r="J2843" s="27" t="s">
        <v>6358</v>
      </c>
      <c r="K2843" s="29">
        <v>8313753577</v>
      </c>
      <c r="L2843" s="30"/>
      <c r="M2843" s="28"/>
      <c r="N2843" s="28"/>
      <c r="O2843" s="29"/>
      <c r="P2843" s="31"/>
      <c r="Q2843" s="28"/>
      <c r="R2843" s="28"/>
      <c r="S2843" s="28"/>
      <c r="T2843" s="28"/>
      <c r="U2843" s="29"/>
      <c r="V2843" s="32"/>
      <c r="W2843" s="33"/>
    </row>
    <row r="2844" spans="2:23" x14ac:dyDescent="0.25">
      <c r="B2844" s="25"/>
      <c r="C2844" s="80">
        <v>1326041658</v>
      </c>
      <c r="D2844" s="83" t="s">
        <v>6359</v>
      </c>
      <c r="E2844" s="82">
        <v>10</v>
      </c>
      <c r="F2844" s="28"/>
      <c r="G2844" s="28"/>
      <c r="H2844" s="28"/>
      <c r="I2844" s="28" t="s">
        <v>1704</v>
      </c>
      <c r="J2844" s="27" t="s">
        <v>6360</v>
      </c>
      <c r="K2844" s="29">
        <v>4083479001</v>
      </c>
      <c r="L2844" s="30"/>
      <c r="M2844" s="28"/>
      <c r="N2844" s="28"/>
      <c r="O2844" s="29"/>
      <c r="P2844" s="31"/>
      <c r="Q2844" s="28"/>
      <c r="R2844" s="28"/>
      <c r="S2844" s="28"/>
      <c r="T2844" s="28"/>
      <c r="U2844" s="29"/>
      <c r="V2844" s="32"/>
      <c r="W2844" s="33"/>
    </row>
    <row r="2845" spans="2:23" x14ac:dyDescent="0.25">
      <c r="B2845" s="25"/>
      <c r="C2845" s="80">
        <v>1811967920</v>
      </c>
      <c r="D2845" s="83" t="s">
        <v>6361</v>
      </c>
      <c r="E2845" s="82">
        <v>5</v>
      </c>
      <c r="F2845" s="28"/>
      <c r="G2845" s="28"/>
      <c r="H2845" s="28"/>
      <c r="I2845" s="28" t="s">
        <v>1704</v>
      </c>
      <c r="J2845" s="27" t="s">
        <v>69</v>
      </c>
      <c r="K2845" s="29">
        <v>6503214121</v>
      </c>
      <c r="L2845" s="30"/>
      <c r="M2845" s="28"/>
      <c r="N2845" s="28"/>
      <c r="O2845" s="29"/>
      <c r="P2845" s="31"/>
      <c r="Q2845" s="28"/>
      <c r="R2845" s="28"/>
      <c r="S2845" s="28"/>
      <c r="T2845" s="28"/>
      <c r="U2845" s="29"/>
      <c r="V2845" s="32"/>
      <c r="W2845" s="33"/>
    </row>
    <row r="2846" spans="2:23" x14ac:dyDescent="0.25">
      <c r="B2846" s="25"/>
      <c r="C2846" s="80">
        <v>1982876785</v>
      </c>
      <c r="D2846" s="83" t="s">
        <v>6362</v>
      </c>
      <c r="E2846" s="82">
        <v>7</v>
      </c>
      <c r="F2846" s="28"/>
      <c r="G2846" s="28"/>
      <c r="H2846" s="28"/>
      <c r="I2846" s="28" t="s">
        <v>1704</v>
      </c>
      <c r="J2846" s="27" t="s">
        <v>6363</v>
      </c>
      <c r="K2846" s="29">
        <v>5303323986</v>
      </c>
      <c r="L2846" s="30"/>
      <c r="M2846" s="28"/>
      <c r="N2846" s="28"/>
      <c r="O2846" s="29"/>
      <c r="P2846" s="31"/>
      <c r="Q2846" s="28"/>
      <c r="R2846" s="28"/>
      <c r="S2846" s="28"/>
      <c r="T2846" s="28"/>
      <c r="U2846" s="29"/>
      <c r="V2846" s="32"/>
      <c r="W2846" s="33"/>
    </row>
    <row r="2847" spans="2:23" x14ac:dyDescent="0.25">
      <c r="B2847" s="25"/>
      <c r="C2847" s="80">
        <v>1194741272</v>
      </c>
      <c r="D2847" s="83" t="s">
        <v>6364</v>
      </c>
      <c r="E2847" s="82">
        <v>4</v>
      </c>
      <c r="F2847" s="28"/>
      <c r="G2847" s="28"/>
      <c r="H2847" s="28"/>
      <c r="I2847" s="28" t="s">
        <v>1719</v>
      </c>
      <c r="J2847" s="27" t="s">
        <v>6365</v>
      </c>
      <c r="K2847" s="29">
        <v>4089472500</v>
      </c>
      <c r="L2847" s="30"/>
      <c r="M2847" s="28"/>
      <c r="N2847" s="28"/>
      <c r="O2847" s="29"/>
      <c r="P2847" s="31"/>
      <c r="Q2847" s="28"/>
      <c r="R2847" s="28"/>
      <c r="S2847" s="28"/>
      <c r="T2847" s="28"/>
      <c r="U2847" s="29"/>
      <c r="V2847" s="32"/>
      <c r="W2847" s="33"/>
    </row>
    <row r="2848" spans="2:23" x14ac:dyDescent="0.25">
      <c r="B2848" s="25"/>
      <c r="C2848" s="80">
        <v>1265439038</v>
      </c>
      <c r="D2848" s="83" t="s">
        <v>6366</v>
      </c>
      <c r="E2848" s="82">
        <v>4</v>
      </c>
      <c r="F2848" s="28"/>
      <c r="G2848" s="28"/>
      <c r="H2848" s="28"/>
      <c r="I2848" s="28" t="s">
        <v>1704</v>
      </c>
      <c r="J2848" s="27" t="s">
        <v>6367</v>
      </c>
      <c r="K2848" s="29">
        <v>8314248888</v>
      </c>
      <c r="L2848" s="30"/>
      <c r="M2848" s="28"/>
      <c r="N2848" s="28"/>
      <c r="O2848" s="29"/>
      <c r="P2848" s="31"/>
      <c r="Q2848" s="28"/>
      <c r="R2848" s="28"/>
      <c r="S2848" s="28"/>
      <c r="T2848" s="28"/>
      <c r="U2848" s="29"/>
      <c r="V2848" s="32"/>
      <c r="W2848" s="33"/>
    </row>
    <row r="2849" spans="2:23" x14ac:dyDescent="0.25">
      <c r="B2849" s="25"/>
      <c r="C2849" s="80">
        <v>1124601422</v>
      </c>
      <c r="D2849" s="83" t="s">
        <v>6368</v>
      </c>
      <c r="E2849" s="82">
        <v>5</v>
      </c>
      <c r="F2849" s="28"/>
      <c r="G2849" s="28"/>
      <c r="H2849" s="28"/>
      <c r="I2849" s="28" t="s">
        <v>1716</v>
      </c>
      <c r="J2849" s="27" t="s">
        <v>6369</v>
      </c>
      <c r="K2849" s="29">
        <v>4089010264</v>
      </c>
      <c r="L2849" s="30"/>
      <c r="M2849" s="28"/>
      <c r="N2849" s="28"/>
      <c r="O2849" s="29"/>
      <c r="P2849" s="31"/>
      <c r="Q2849" s="28"/>
      <c r="R2849" s="28"/>
      <c r="S2849" s="28"/>
      <c r="T2849" s="28"/>
      <c r="U2849" s="29"/>
      <c r="V2849" s="32"/>
      <c r="W2849" s="33"/>
    </row>
    <row r="2850" spans="2:23" x14ac:dyDescent="0.25">
      <c r="B2850" s="25"/>
      <c r="C2850" s="80">
        <v>1871053256</v>
      </c>
      <c r="D2850" s="83" t="s">
        <v>6370</v>
      </c>
      <c r="E2850" s="82">
        <v>3</v>
      </c>
      <c r="F2850" s="28"/>
      <c r="G2850" s="28"/>
      <c r="H2850" s="28"/>
      <c r="I2850" s="28" t="s">
        <v>1704</v>
      </c>
      <c r="J2850" s="27" t="s">
        <v>69</v>
      </c>
      <c r="K2850" s="29">
        <v>4088855000</v>
      </c>
      <c r="L2850" s="30"/>
      <c r="M2850" s="28"/>
      <c r="N2850" s="28"/>
      <c r="O2850" s="29"/>
      <c r="P2850" s="31"/>
      <c r="Q2850" s="28"/>
      <c r="R2850" s="28"/>
      <c r="S2850" s="28"/>
      <c r="T2850" s="28"/>
      <c r="U2850" s="29"/>
      <c r="V2850" s="32"/>
      <c r="W2850" s="33"/>
    </row>
    <row r="2851" spans="2:23" x14ac:dyDescent="0.25">
      <c r="B2851" s="25"/>
      <c r="C2851" s="80">
        <v>1427512714</v>
      </c>
      <c r="D2851" s="83" t="s">
        <v>6371</v>
      </c>
      <c r="E2851" s="82">
        <v>2</v>
      </c>
      <c r="F2851" s="28"/>
      <c r="G2851" s="28"/>
      <c r="H2851" s="28"/>
      <c r="I2851" s="28" t="s">
        <v>1716</v>
      </c>
      <c r="J2851" s="27" t="s">
        <v>6372</v>
      </c>
      <c r="K2851" s="29">
        <v>6509347575</v>
      </c>
      <c r="L2851" s="30"/>
      <c r="M2851" s="28"/>
      <c r="N2851" s="28"/>
      <c r="O2851" s="29"/>
      <c r="P2851" s="31"/>
      <c r="Q2851" s="28"/>
      <c r="R2851" s="28"/>
      <c r="S2851" s="28"/>
      <c r="T2851" s="28"/>
      <c r="U2851" s="29"/>
      <c r="V2851" s="32"/>
      <c r="W2851" s="33"/>
    </row>
    <row r="2852" spans="2:23" x14ac:dyDescent="0.25">
      <c r="B2852" s="25"/>
      <c r="C2852" s="80">
        <v>1548914591</v>
      </c>
      <c r="D2852" s="83" t="s">
        <v>6373</v>
      </c>
      <c r="E2852" s="82">
        <v>7</v>
      </c>
      <c r="F2852" s="28"/>
      <c r="G2852" s="28"/>
      <c r="H2852" s="28"/>
      <c r="I2852" s="28" t="s">
        <v>1716</v>
      </c>
      <c r="J2852" s="27" t="s">
        <v>6374</v>
      </c>
      <c r="K2852" s="29">
        <v>4084719900</v>
      </c>
      <c r="L2852" s="30"/>
      <c r="M2852" s="28"/>
      <c r="N2852" s="28"/>
      <c r="O2852" s="29"/>
      <c r="P2852" s="31"/>
      <c r="Q2852" s="28"/>
      <c r="R2852" s="28"/>
      <c r="S2852" s="28"/>
      <c r="T2852" s="28"/>
      <c r="U2852" s="29"/>
      <c r="V2852" s="32"/>
      <c r="W2852" s="33"/>
    </row>
    <row r="2853" spans="2:23" x14ac:dyDescent="0.25">
      <c r="B2853" s="25"/>
      <c r="C2853" s="80">
        <v>1114098415</v>
      </c>
      <c r="D2853" s="83" t="s">
        <v>6375</v>
      </c>
      <c r="E2853" s="82">
        <v>2</v>
      </c>
      <c r="F2853" s="28"/>
      <c r="G2853" s="28"/>
      <c r="H2853" s="28"/>
      <c r="I2853" s="28" t="s">
        <v>1719</v>
      </c>
      <c r="J2853" s="27" t="s">
        <v>69</v>
      </c>
      <c r="K2853" s="29">
        <v>4089738861</v>
      </c>
      <c r="L2853" s="30"/>
      <c r="M2853" s="28"/>
      <c r="N2853" s="28"/>
      <c r="O2853" s="29"/>
      <c r="P2853" s="31"/>
      <c r="Q2853" s="28"/>
      <c r="R2853" s="28"/>
      <c r="S2853" s="28"/>
      <c r="T2853" s="28"/>
      <c r="U2853" s="29"/>
      <c r="V2853" s="32"/>
      <c r="W2853" s="33"/>
    </row>
    <row r="2854" spans="2:23" x14ac:dyDescent="0.25">
      <c r="B2854" s="25"/>
      <c r="C2854" s="80">
        <v>1568576445</v>
      </c>
      <c r="D2854" s="83" t="s">
        <v>6376</v>
      </c>
      <c r="E2854" s="82">
        <v>4</v>
      </c>
      <c r="F2854" s="28"/>
      <c r="G2854" s="28"/>
      <c r="H2854" s="28"/>
      <c r="I2854" s="28" t="s">
        <v>1719</v>
      </c>
      <c r="J2854" s="27" t="s">
        <v>6377</v>
      </c>
      <c r="K2854" s="29">
        <v>4089238098</v>
      </c>
      <c r="L2854" s="30"/>
      <c r="M2854" s="28"/>
      <c r="N2854" s="28"/>
      <c r="O2854" s="29"/>
      <c r="P2854" s="31"/>
      <c r="Q2854" s="28"/>
      <c r="R2854" s="28"/>
      <c r="S2854" s="28"/>
      <c r="T2854" s="28"/>
      <c r="U2854" s="29"/>
      <c r="V2854" s="32"/>
      <c r="W2854" s="33"/>
    </row>
    <row r="2855" spans="2:23" x14ac:dyDescent="0.25">
      <c r="B2855" s="25"/>
      <c r="C2855" s="80">
        <v>1265960108</v>
      </c>
      <c r="D2855" s="83" t="s">
        <v>6378</v>
      </c>
      <c r="E2855" s="82">
        <v>2</v>
      </c>
      <c r="F2855" s="28"/>
      <c r="G2855" s="28"/>
      <c r="H2855" s="28"/>
      <c r="I2855" s="28" t="s">
        <v>1719</v>
      </c>
      <c r="J2855" s="27" t="s">
        <v>69</v>
      </c>
      <c r="K2855" s="29">
        <v>7759827878</v>
      </c>
      <c r="L2855" s="30"/>
      <c r="M2855" s="28"/>
      <c r="N2855" s="28"/>
      <c r="O2855" s="29"/>
      <c r="P2855" s="31"/>
      <c r="Q2855" s="28"/>
      <c r="R2855" s="28"/>
      <c r="S2855" s="28"/>
      <c r="T2855" s="28"/>
      <c r="U2855" s="29"/>
      <c r="V2855" s="32"/>
      <c r="W2855" s="33"/>
    </row>
    <row r="2856" spans="2:23" x14ac:dyDescent="0.25">
      <c r="B2856" s="25"/>
      <c r="C2856" s="80">
        <v>1821445040</v>
      </c>
      <c r="D2856" s="83" t="s">
        <v>6379</v>
      </c>
      <c r="E2856" s="82">
        <v>0</v>
      </c>
      <c r="F2856" s="28"/>
      <c r="G2856" s="28"/>
      <c r="H2856" s="28"/>
      <c r="I2856" s="28" t="s">
        <v>1704</v>
      </c>
      <c r="J2856" s="27" t="s">
        <v>69</v>
      </c>
      <c r="K2856" s="29">
        <v>8318007887</v>
      </c>
      <c r="L2856" s="30"/>
      <c r="M2856" s="28"/>
      <c r="N2856" s="28"/>
      <c r="O2856" s="29"/>
      <c r="P2856" s="31"/>
      <c r="Q2856" s="28"/>
      <c r="R2856" s="28"/>
      <c r="S2856" s="28"/>
      <c r="T2856" s="28"/>
      <c r="U2856" s="29"/>
      <c r="V2856" s="32"/>
      <c r="W2856" s="33"/>
    </row>
    <row r="2857" spans="2:23" x14ac:dyDescent="0.25">
      <c r="B2857" s="25"/>
      <c r="C2857" s="80">
        <v>1427586189</v>
      </c>
      <c r="D2857" s="83" t="s">
        <v>6380</v>
      </c>
      <c r="E2857" s="82">
        <v>3</v>
      </c>
      <c r="F2857" s="28"/>
      <c r="G2857" s="28"/>
      <c r="H2857" s="28"/>
      <c r="I2857" s="28" t="s">
        <v>1716</v>
      </c>
      <c r="J2857" s="27" t="s">
        <v>6381</v>
      </c>
      <c r="K2857" s="29">
        <v>8313753577</v>
      </c>
      <c r="L2857" s="30"/>
      <c r="M2857" s="28"/>
      <c r="N2857" s="28"/>
      <c r="O2857" s="29"/>
      <c r="P2857" s="31"/>
      <c r="Q2857" s="28"/>
      <c r="R2857" s="28"/>
      <c r="S2857" s="28"/>
      <c r="T2857" s="28"/>
      <c r="U2857" s="29"/>
      <c r="V2857" s="32"/>
      <c r="W2857" s="33"/>
    </row>
    <row r="2858" spans="2:23" x14ac:dyDescent="0.25">
      <c r="B2858" s="25"/>
      <c r="C2858" s="80">
        <v>1396717740</v>
      </c>
      <c r="D2858" s="83" t="s">
        <v>6382</v>
      </c>
      <c r="E2858" s="82">
        <v>4</v>
      </c>
      <c r="F2858" s="28"/>
      <c r="G2858" s="28"/>
      <c r="H2858" s="28"/>
      <c r="I2858" s="28" t="s">
        <v>1704</v>
      </c>
      <c r="J2858" s="27" t="s">
        <v>6383</v>
      </c>
      <c r="K2858" s="29">
        <v>6509887488</v>
      </c>
      <c r="L2858" s="30"/>
      <c r="M2858" s="28"/>
      <c r="N2858" s="28"/>
      <c r="O2858" s="29"/>
      <c r="P2858" s="31"/>
      <c r="Q2858" s="28"/>
      <c r="R2858" s="28"/>
      <c r="S2858" s="28"/>
      <c r="T2858" s="28"/>
      <c r="U2858" s="29"/>
      <c r="V2858" s="32"/>
      <c r="W2858" s="33"/>
    </row>
    <row r="2859" spans="2:23" x14ac:dyDescent="0.25">
      <c r="B2859" s="25"/>
      <c r="C2859" s="80">
        <v>1427382985</v>
      </c>
      <c r="D2859" s="83" t="s">
        <v>6384</v>
      </c>
      <c r="E2859" s="82">
        <v>3</v>
      </c>
      <c r="F2859" s="28"/>
      <c r="G2859" s="28"/>
      <c r="H2859" s="28"/>
      <c r="I2859" s="28" t="s">
        <v>1704</v>
      </c>
      <c r="J2859" s="27" t="s">
        <v>69</v>
      </c>
      <c r="K2859" s="29">
        <v>8313753577</v>
      </c>
      <c r="L2859" s="30"/>
      <c r="M2859" s="28"/>
      <c r="N2859" s="28"/>
      <c r="O2859" s="29"/>
      <c r="P2859" s="31"/>
      <c r="Q2859" s="28"/>
      <c r="R2859" s="28"/>
      <c r="S2859" s="28"/>
      <c r="T2859" s="28"/>
      <c r="U2859" s="29"/>
      <c r="V2859" s="32"/>
      <c r="W2859" s="33"/>
    </row>
    <row r="2860" spans="2:23" x14ac:dyDescent="0.25">
      <c r="B2860" s="25"/>
      <c r="C2860" s="80">
        <v>1336159052</v>
      </c>
      <c r="D2860" s="83" t="s">
        <v>6385</v>
      </c>
      <c r="E2860" s="82">
        <v>2</v>
      </c>
      <c r="F2860" s="28"/>
      <c r="G2860" s="28"/>
      <c r="H2860" s="28"/>
      <c r="I2860" s="28" t="s">
        <v>1704</v>
      </c>
      <c r="J2860" s="27" t="s">
        <v>6386</v>
      </c>
      <c r="K2860" s="29">
        <v>8313753577</v>
      </c>
      <c r="L2860" s="30"/>
      <c r="M2860" s="28"/>
      <c r="N2860" s="28"/>
      <c r="O2860" s="29"/>
      <c r="P2860" s="31"/>
      <c r="Q2860" s="28"/>
      <c r="R2860" s="28"/>
      <c r="S2860" s="28"/>
      <c r="T2860" s="28"/>
      <c r="U2860" s="29"/>
      <c r="V2860" s="32"/>
      <c r="W2860" s="33"/>
    </row>
    <row r="2861" spans="2:23" x14ac:dyDescent="0.25">
      <c r="B2861" s="25"/>
      <c r="C2861" s="80">
        <v>1548285596</v>
      </c>
      <c r="D2861" s="83" t="s">
        <v>6387</v>
      </c>
      <c r="E2861" s="82">
        <v>5</v>
      </c>
      <c r="F2861" s="28"/>
      <c r="G2861" s="28"/>
      <c r="H2861" s="28"/>
      <c r="I2861" s="28" t="s">
        <v>1716</v>
      </c>
      <c r="J2861" s="27" t="s">
        <v>6388</v>
      </c>
      <c r="K2861" s="29">
        <v>4088855000</v>
      </c>
      <c r="L2861" s="30"/>
      <c r="M2861" s="28"/>
      <c r="N2861" s="28"/>
      <c r="O2861" s="29"/>
      <c r="P2861" s="31"/>
      <c r="Q2861" s="28"/>
      <c r="R2861" s="28"/>
      <c r="S2861" s="28"/>
      <c r="T2861" s="28"/>
      <c r="U2861" s="29"/>
      <c r="V2861" s="32"/>
      <c r="W2861" s="33"/>
    </row>
    <row r="2862" spans="2:23" x14ac:dyDescent="0.25">
      <c r="B2862" s="25"/>
      <c r="C2862" s="80">
        <v>1225122880</v>
      </c>
      <c r="D2862" s="83" t="s">
        <v>6389</v>
      </c>
      <c r="E2862" s="82">
        <v>7</v>
      </c>
      <c r="F2862" s="28"/>
      <c r="G2862" s="28"/>
      <c r="H2862" s="28"/>
      <c r="I2862" s="28" t="s">
        <v>1719</v>
      </c>
      <c r="J2862" s="27" t="s">
        <v>6390</v>
      </c>
      <c r="K2862" s="29">
        <v>4082600770</v>
      </c>
      <c r="L2862" s="30"/>
      <c r="M2862" s="28"/>
      <c r="N2862" s="28"/>
      <c r="O2862" s="29"/>
      <c r="P2862" s="31"/>
      <c r="Q2862" s="28"/>
      <c r="R2862" s="28"/>
      <c r="S2862" s="28"/>
      <c r="T2862" s="28"/>
      <c r="U2862" s="29"/>
      <c r="V2862" s="32"/>
      <c r="W2862" s="33"/>
    </row>
    <row r="2863" spans="2:23" x14ac:dyDescent="0.25">
      <c r="B2863" s="25"/>
      <c r="C2863" s="80">
        <v>1063461747</v>
      </c>
      <c r="D2863" s="83" t="s">
        <v>6391</v>
      </c>
      <c r="E2863" s="82">
        <v>2</v>
      </c>
      <c r="F2863" s="28"/>
      <c r="G2863" s="28"/>
      <c r="H2863" s="28"/>
      <c r="I2863" s="28" t="s">
        <v>1704</v>
      </c>
      <c r="J2863" s="27" t="s">
        <v>6392</v>
      </c>
      <c r="K2863" s="29">
        <v>4088713400</v>
      </c>
      <c r="L2863" s="30"/>
      <c r="M2863" s="28"/>
      <c r="N2863" s="28"/>
      <c r="O2863" s="29"/>
      <c r="P2863" s="31"/>
      <c r="Q2863" s="28"/>
      <c r="R2863" s="28"/>
      <c r="S2863" s="28"/>
      <c r="T2863" s="28"/>
      <c r="U2863" s="29"/>
      <c r="V2863" s="32"/>
      <c r="W2863" s="33"/>
    </row>
    <row r="2864" spans="2:23" x14ac:dyDescent="0.25">
      <c r="B2864" s="25"/>
      <c r="C2864" s="80">
        <v>1669546651</v>
      </c>
      <c r="D2864" s="83" t="s">
        <v>6393</v>
      </c>
      <c r="E2864" s="82">
        <v>4</v>
      </c>
      <c r="F2864" s="28"/>
      <c r="G2864" s="28"/>
      <c r="H2864" s="28"/>
      <c r="I2864" s="28" t="s">
        <v>1719</v>
      </c>
      <c r="J2864" s="27" t="s">
        <v>6394</v>
      </c>
      <c r="K2864" s="29">
        <v>4082578860</v>
      </c>
      <c r="L2864" s="30"/>
      <c r="M2864" s="28"/>
      <c r="N2864" s="28"/>
      <c r="O2864" s="29"/>
      <c r="P2864" s="31"/>
      <c r="Q2864" s="28"/>
      <c r="R2864" s="28"/>
      <c r="S2864" s="28"/>
      <c r="T2864" s="28"/>
      <c r="U2864" s="29"/>
      <c r="V2864" s="32"/>
      <c r="W2864" s="33"/>
    </row>
    <row r="2865" spans="2:23" x14ac:dyDescent="0.25">
      <c r="B2865" s="25"/>
      <c r="C2865" s="80">
        <v>1881797744</v>
      </c>
      <c r="D2865" s="83" t="s">
        <v>6395</v>
      </c>
      <c r="E2865" s="82">
        <v>4</v>
      </c>
      <c r="F2865" s="28"/>
      <c r="G2865" s="28"/>
      <c r="H2865" s="28"/>
      <c r="I2865" s="28" t="s">
        <v>1719</v>
      </c>
      <c r="J2865" s="27" t="s">
        <v>69</v>
      </c>
      <c r="K2865" s="29">
        <v>4089731313</v>
      </c>
      <c r="L2865" s="30"/>
      <c r="M2865" s="28"/>
      <c r="N2865" s="28"/>
      <c r="O2865" s="29"/>
      <c r="P2865" s="31"/>
      <c r="Q2865" s="28"/>
      <c r="R2865" s="28"/>
      <c r="S2865" s="28"/>
      <c r="T2865" s="28"/>
      <c r="U2865" s="29"/>
      <c r="V2865" s="32"/>
      <c r="W2865" s="33"/>
    </row>
    <row r="2866" spans="2:23" x14ac:dyDescent="0.25">
      <c r="B2866" s="25"/>
      <c r="C2866" s="80">
        <v>1689775686</v>
      </c>
      <c r="D2866" s="83" t="s">
        <v>6396</v>
      </c>
      <c r="E2866" s="82">
        <v>3</v>
      </c>
      <c r="F2866" s="28"/>
      <c r="G2866" s="28"/>
      <c r="H2866" s="28"/>
      <c r="I2866" s="28" t="s">
        <v>1769</v>
      </c>
      <c r="J2866" s="27" t="s">
        <v>69</v>
      </c>
      <c r="K2866" s="29">
        <v>6509347000</v>
      </c>
      <c r="L2866" s="30"/>
      <c r="M2866" s="28"/>
      <c r="N2866" s="28"/>
      <c r="O2866" s="29"/>
      <c r="P2866" s="31"/>
      <c r="Q2866" s="28"/>
      <c r="R2866" s="28"/>
      <c r="S2866" s="28"/>
      <c r="T2866" s="28"/>
      <c r="U2866" s="29"/>
      <c r="V2866" s="32"/>
      <c r="W2866" s="33"/>
    </row>
    <row r="2867" spans="2:23" x14ac:dyDescent="0.25">
      <c r="B2867" s="25"/>
      <c r="C2867" s="80">
        <v>1396848230</v>
      </c>
      <c r="D2867" s="83" t="s">
        <v>6397</v>
      </c>
      <c r="E2867" s="82">
        <v>3</v>
      </c>
      <c r="F2867" s="28"/>
      <c r="G2867" s="28"/>
      <c r="H2867" s="28"/>
      <c r="I2867" s="28" t="s">
        <v>1707</v>
      </c>
      <c r="J2867" s="27" t="s">
        <v>69</v>
      </c>
      <c r="K2867" s="29">
        <v>4082431528</v>
      </c>
      <c r="L2867" s="30"/>
      <c r="M2867" s="28"/>
      <c r="N2867" s="28"/>
      <c r="O2867" s="29"/>
      <c r="P2867" s="31"/>
      <c r="Q2867" s="28"/>
      <c r="R2867" s="28"/>
      <c r="S2867" s="28"/>
      <c r="T2867" s="28"/>
      <c r="U2867" s="29"/>
      <c r="V2867" s="32"/>
      <c r="W2867" s="33"/>
    </row>
    <row r="2868" spans="2:23" x14ac:dyDescent="0.25">
      <c r="B2868" s="25"/>
      <c r="C2868" s="80">
        <v>1811084114</v>
      </c>
      <c r="D2868" s="83" t="s">
        <v>6398</v>
      </c>
      <c r="E2868" s="82">
        <v>4</v>
      </c>
      <c r="F2868" s="28"/>
      <c r="G2868" s="28"/>
      <c r="H2868" s="28"/>
      <c r="I2868" s="28" t="s">
        <v>1719</v>
      </c>
      <c r="J2868" s="27" t="s">
        <v>69</v>
      </c>
      <c r="K2868" s="29">
        <v>4083660600</v>
      </c>
      <c r="L2868" s="30"/>
      <c r="M2868" s="28"/>
      <c r="N2868" s="28"/>
      <c r="O2868" s="29"/>
      <c r="P2868" s="31"/>
      <c r="Q2868" s="28"/>
      <c r="R2868" s="28"/>
      <c r="S2868" s="28"/>
      <c r="T2868" s="28"/>
      <c r="U2868" s="29"/>
      <c r="V2868" s="32"/>
      <c r="W2868" s="33"/>
    </row>
    <row r="2869" spans="2:23" x14ac:dyDescent="0.25">
      <c r="B2869" s="25"/>
      <c r="C2869" s="80">
        <v>1972535680</v>
      </c>
      <c r="D2869" s="83" t="s">
        <v>6399</v>
      </c>
      <c r="E2869" s="82">
        <v>3</v>
      </c>
      <c r="F2869" s="28"/>
      <c r="G2869" s="28"/>
      <c r="H2869" s="28"/>
      <c r="I2869" s="28" t="s">
        <v>1719</v>
      </c>
      <c r="J2869" s="27" t="s">
        <v>69</v>
      </c>
      <c r="K2869" s="29">
        <v>4082617245</v>
      </c>
      <c r="L2869" s="30"/>
      <c r="M2869" s="28"/>
      <c r="N2869" s="28"/>
      <c r="O2869" s="29"/>
      <c r="P2869" s="31"/>
      <c r="Q2869" s="28"/>
      <c r="R2869" s="28"/>
      <c r="S2869" s="28"/>
      <c r="T2869" s="28"/>
      <c r="U2869" s="29"/>
      <c r="V2869" s="32"/>
      <c r="W2869" s="33"/>
    </row>
    <row r="2870" spans="2:23" x14ac:dyDescent="0.25">
      <c r="B2870" s="25"/>
      <c r="C2870" s="80">
        <v>1699706556</v>
      </c>
      <c r="D2870" s="83" t="s">
        <v>6400</v>
      </c>
      <c r="E2870" s="82">
        <v>2</v>
      </c>
      <c r="F2870" s="28"/>
      <c r="G2870" s="28"/>
      <c r="H2870" s="28"/>
      <c r="I2870" s="28" t="s">
        <v>1704</v>
      </c>
      <c r="J2870" s="27" t="s">
        <v>6401</v>
      </c>
      <c r="K2870" s="29">
        <v>4082972416</v>
      </c>
      <c r="L2870" s="30"/>
      <c r="M2870" s="28"/>
      <c r="N2870" s="28"/>
      <c r="O2870" s="29"/>
      <c r="P2870" s="31"/>
      <c r="Q2870" s="28"/>
      <c r="R2870" s="28"/>
      <c r="S2870" s="28"/>
      <c r="T2870" s="28"/>
      <c r="U2870" s="29"/>
      <c r="V2870" s="32"/>
      <c r="W2870" s="33"/>
    </row>
    <row r="2871" spans="2:23" x14ac:dyDescent="0.25">
      <c r="B2871" s="25"/>
      <c r="C2871" s="80">
        <v>1194836585</v>
      </c>
      <c r="D2871" s="83" t="s">
        <v>6402</v>
      </c>
      <c r="E2871" s="82">
        <v>4</v>
      </c>
      <c r="F2871" s="28"/>
      <c r="G2871" s="28"/>
      <c r="H2871" s="28"/>
      <c r="I2871" s="28" t="s">
        <v>1704</v>
      </c>
      <c r="J2871" s="27" t="s">
        <v>6403</v>
      </c>
      <c r="K2871" s="29">
        <v>4083571078</v>
      </c>
      <c r="L2871" s="30"/>
      <c r="M2871" s="28"/>
      <c r="N2871" s="28"/>
      <c r="O2871" s="29"/>
      <c r="P2871" s="31"/>
      <c r="Q2871" s="28"/>
      <c r="R2871" s="28"/>
      <c r="S2871" s="28"/>
      <c r="T2871" s="28"/>
      <c r="U2871" s="29"/>
      <c r="V2871" s="32"/>
      <c r="W2871" s="33"/>
    </row>
    <row r="2872" spans="2:23" x14ac:dyDescent="0.25">
      <c r="B2872" s="25"/>
      <c r="C2872" s="80">
        <v>1275682650</v>
      </c>
      <c r="D2872" s="83" t="s">
        <v>6404</v>
      </c>
      <c r="E2872" s="82">
        <v>8</v>
      </c>
      <c r="F2872" s="28"/>
      <c r="G2872" s="28"/>
      <c r="H2872" s="28"/>
      <c r="I2872" s="28" t="s">
        <v>1704</v>
      </c>
      <c r="J2872" s="27" t="s">
        <v>6405</v>
      </c>
      <c r="K2872" s="29">
        <v>6509347575</v>
      </c>
      <c r="L2872" s="30"/>
      <c r="M2872" s="28"/>
      <c r="N2872" s="28"/>
      <c r="O2872" s="29"/>
      <c r="P2872" s="31"/>
      <c r="Q2872" s="28"/>
      <c r="R2872" s="28"/>
      <c r="S2872" s="28"/>
      <c r="T2872" s="28"/>
      <c r="U2872" s="29"/>
      <c r="V2872" s="32"/>
      <c r="W2872" s="33"/>
    </row>
    <row r="2873" spans="2:23" x14ac:dyDescent="0.25">
      <c r="B2873" s="25"/>
      <c r="C2873" s="80">
        <v>1740499193</v>
      </c>
      <c r="D2873" s="83" t="s">
        <v>6406</v>
      </c>
      <c r="E2873" s="82">
        <v>9</v>
      </c>
      <c r="F2873" s="28"/>
      <c r="G2873" s="28"/>
      <c r="H2873" s="28"/>
      <c r="I2873" s="28" t="s">
        <v>1704</v>
      </c>
      <c r="J2873" s="27" t="s">
        <v>6407</v>
      </c>
      <c r="K2873" s="29">
        <v>6509347575</v>
      </c>
      <c r="L2873" s="30"/>
      <c r="M2873" s="28"/>
      <c r="N2873" s="28"/>
      <c r="O2873" s="29"/>
      <c r="P2873" s="31"/>
      <c r="Q2873" s="28"/>
      <c r="R2873" s="28"/>
      <c r="S2873" s="28"/>
      <c r="T2873" s="28"/>
      <c r="U2873" s="29"/>
      <c r="V2873" s="32"/>
      <c r="W2873" s="33"/>
    </row>
    <row r="2874" spans="2:23" x14ac:dyDescent="0.25">
      <c r="B2874" s="25"/>
      <c r="C2874" s="80">
        <v>1144255480</v>
      </c>
      <c r="D2874" s="83" t="s">
        <v>6408</v>
      </c>
      <c r="E2874" s="82">
        <v>5</v>
      </c>
      <c r="F2874" s="28"/>
      <c r="G2874" s="28"/>
      <c r="H2874" s="28"/>
      <c r="I2874" s="28" t="s">
        <v>1719</v>
      </c>
      <c r="J2874" s="27" t="s">
        <v>6409</v>
      </c>
      <c r="K2874" s="29">
        <v>4082984495</v>
      </c>
      <c r="L2874" s="30"/>
      <c r="M2874" s="28"/>
      <c r="N2874" s="28"/>
      <c r="O2874" s="29"/>
      <c r="P2874" s="31"/>
      <c r="Q2874" s="28"/>
      <c r="R2874" s="28"/>
      <c r="S2874" s="28"/>
      <c r="T2874" s="28"/>
      <c r="U2874" s="29"/>
      <c r="V2874" s="32"/>
      <c r="W2874" s="33"/>
    </row>
    <row r="2875" spans="2:23" x14ac:dyDescent="0.25">
      <c r="B2875" s="25"/>
      <c r="C2875" s="80">
        <v>1093791824</v>
      </c>
      <c r="D2875" s="83" t="s">
        <v>6410</v>
      </c>
      <c r="E2875" s="82">
        <v>1</v>
      </c>
      <c r="F2875" s="28"/>
      <c r="G2875" s="28"/>
      <c r="H2875" s="28"/>
      <c r="I2875" s="28" t="s">
        <v>1704</v>
      </c>
      <c r="J2875" s="27" t="s">
        <v>6411</v>
      </c>
      <c r="K2875" s="29">
        <v>8313753577</v>
      </c>
      <c r="L2875" s="30"/>
      <c r="M2875" s="28"/>
      <c r="N2875" s="28"/>
      <c r="O2875" s="29"/>
      <c r="P2875" s="31"/>
      <c r="Q2875" s="28"/>
      <c r="R2875" s="28"/>
      <c r="S2875" s="28"/>
      <c r="T2875" s="28"/>
      <c r="U2875" s="29"/>
      <c r="V2875" s="32"/>
      <c r="W2875" s="33"/>
    </row>
    <row r="2876" spans="2:23" x14ac:dyDescent="0.25">
      <c r="B2876" s="25"/>
      <c r="C2876" s="80">
        <v>1235257759</v>
      </c>
      <c r="D2876" s="83" t="s">
        <v>6412</v>
      </c>
      <c r="E2876" s="82">
        <v>8</v>
      </c>
      <c r="F2876" s="28"/>
      <c r="G2876" s="28"/>
      <c r="H2876" s="28"/>
      <c r="I2876" s="28" t="s">
        <v>1704</v>
      </c>
      <c r="J2876" s="27" t="s">
        <v>6413</v>
      </c>
      <c r="K2876" s="29">
        <v>4083479002</v>
      </c>
      <c r="L2876" s="30"/>
      <c r="M2876" s="28"/>
      <c r="N2876" s="28"/>
      <c r="O2876" s="29"/>
      <c r="P2876" s="31"/>
      <c r="Q2876" s="28"/>
      <c r="R2876" s="28"/>
      <c r="S2876" s="28"/>
      <c r="T2876" s="28"/>
      <c r="U2876" s="29"/>
      <c r="V2876" s="32"/>
      <c r="W2876" s="33"/>
    </row>
    <row r="2877" spans="2:23" x14ac:dyDescent="0.25">
      <c r="B2877" s="25"/>
      <c r="C2877" s="80">
        <v>1891221008</v>
      </c>
      <c r="D2877" s="83" t="s">
        <v>6414</v>
      </c>
      <c r="E2877" s="82">
        <v>3</v>
      </c>
      <c r="F2877" s="28"/>
      <c r="G2877" s="28"/>
      <c r="H2877" s="28"/>
      <c r="I2877" s="28" t="s">
        <v>1707</v>
      </c>
      <c r="J2877" s="27" t="s">
        <v>69</v>
      </c>
      <c r="K2877" s="29">
        <v>8083918905</v>
      </c>
      <c r="L2877" s="30"/>
      <c r="M2877" s="28"/>
      <c r="N2877" s="28"/>
      <c r="O2877" s="29"/>
      <c r="P2877" s="31"/>
      <c r="Q2877" s="28"/>
      <c r="R2877" s="28"/>
      <c r="S2877" s="28"/>
      <c r="T2877" s="28"/>
      <c r="U2877" s="29"/>
      <c r="V2877" s="32"/>
      <c r="W2877" s="33"/>
    </row>
    <row r="2878" spans="2:23" x14ac:dyDescent="0.25">
      <c r="B2878" s="25"/>
      <c r="C2878" s="80">
        <v>1679635254</v>
      </c>
      <c r="D2878" s="83" t="s">
        <v>6415</v>
      </c>
      <c r="E2878" s="82">
        <v>7</v>
      </c>
      <c r="F2878" s="28"/>
      <c r="G2878" s="28"/>
      <c r="H2878" s="28"/>
      <c r="I2878" s="28" t="s">
        <v>1719</v>
      </c>
      <c r="J2878" s="27" t="s">
        <v>69</v>
      </c>
      <c r="K2878" s="29">
        <v>4087395950</v>
      </c>
      <c r="L2878" s="30"/>
      <c r="M2878" s="28"/>
      <c r="N2878" s="28"/>
      <c r="O2878" s="29"/>
      <c r="P2878" s="31"/>
      <c r="Q2878" s="28"/>
      <c r="R2878" s="28"/>
      <c r="S2878" s="28"/>
      <c r="T2878" s="28"/>
      <c r="U2878" s="29"/>
      <c r="V2878" s="32"/>
      <c r="W2878" s="33"/>
    </row>
    <row r="2879" spans="2:23" x14ac:dyDescent="0.25">
      <c r="B2879" s="25"/>
      <c r="C2879" s="80">
        <v>1710458294</v>
      </c>
      <c r="D2879" s="83" t="s">
        <v>6416</v>
      </c>
      <c r="E2879" s="82">
        <v>7</v>
      </c>
      <c r="F2879" s="28"/>
      <c r="G2879" s="28"/>
      <c r="H2879" s="28"/>
      <c r="I2879" s="28" t="s">
        <v>1716</v>
      </c>
      <c r="J2879" s="27" t="s">
        <v>69</v>
      </c>
      <c r="K2879" s="29">
        <v>4083479001</v>
      </c>
      <c r="L2879" s="30"/>
      <c r="M2879" s="28"/>
      <c r="N2879" s="28"/>
      <c r="O2879" s="29"/>
      <c r="P2879" s="31"/>
      <c r="Q2879" s="28"/>
      <c r="R2879" s="28"/>
      <c r="S2879" s="28"/>
      <c r="T2879" s="28"/>
      <c r="U2879" s="29"/>
      <c r="V2879" s="32"/>
      <c r="W2879" s="33"/>
    </row>
    <row r="2880" spans="2:23" x14ac:dyDescent="0.25">
      <c r="B2880" s="25"/>
      <c r="C2880" s="80">
        <v>1730276122</v>
      </c>
      <c r="D2880" s="83" t="s">
        <v>6417</v>
      </c>
      <c r="E2880" s="82">
        <v>4</v>
      </c>
      <c r="F2880" s="28"/>
      <c r="G2880" s="28"/>
      <c r="H2880" s="28"/>
      <c r="I2880" s="28" t="s">
        <v>1704</v>
      </c>
      <c r="J2880" s="27" t="s">
        <v>6418</v>
      </c>
      <c r="K2880" s="29">
        <v>6507234000</v>
      </c>
      <c r="L2880" s="30"/>
      <c r="M2880" s="28"/>
      <c r="N2880" s="28"/>
      <c r="O2880" s="29"/>
      <c r="P2880" s="31"/>
      <c r="Q2880" s="28"/>
      <c r="R2880" s="28"/>
      <c r="S2880" s="28"/>
      <c r="T2880" s="28"/>
      <c r="U2880" s="29"/>
      <c r="V2880" s="32"/>
      <c r="W2880" s="33"/>
    </row>
    <row r="2881" spans="2:23" x14ac:dyDescent="0.25">
      <c r="B2881" s="25"/>
      <c r="C2881" s="80">
        <v>1881821825</v>
      </c>
      <c r="D2881" s="83" t="s">
        <v>6419</v>
      </c>
      <c r="E2881" s="82">
        <v>2</v>
      </c>
      <c r="F2881" s="28"/>
      <c r="G2881" s="28"/>
      <c r="H2881" s="28"/>
      <c r="I2881" s="28" t="s">
        <v>1704</v>
      </c>
      <c r="J2881" s="27" t="s">
        <v>6420</v>
      </c>
      <c r="K2881" s="29">
        <v>4084712000</v>
      </c>
      <c r="L2881" s="30"/>
      <c r="M2881" s="28"/>
      <c r="N2881" s="28"/>
      <c r="O2881" s="29"/>
      <c r="P2881" s="31"/>
      <c r="Q2881" s="28"/>
      <c r="R2881" s="28"/>
      <c r="S2881" s="28"/>
      <c r="T2881" s="28"/>
      <c r="U2881" s="29"/>
      <c r="V2881" s="32"/>
      <c r="W2881" s="33"/>
    </row>
    <row r="2882" spans="2:23" x14ac:dyDescent="0.25">
      <c r="B2882" s="25"/>
      <c r="C2882" s="80">
        <v>1407190093</v>
      </c>
      <c r="D2882" s="83" t="s">
        <v>6421</v>
      </c>
      <c r="E2882" s="82">
        <v>5</v>
      </c>
      <c r="F2882" s="28"/>
      <c r="G2882" s="28"/>
      <c r="H2882" s="28"/>
      <c r="I2882" s="28" t="s">
        <v>1707</v>
      </c>
      <c r="J2882" s="27" t="s">
        <v>69</v>
      </c>
      <c r="K2882" s="29">
        <v>4082743881</v>
      </c>
      <c r="L2882" s="30"/>
      <c r="M2882" s="28"/>
      <c r="N2882" s="28"/>
      <c r="O2882" s="29"/>
      <c r="P2882" s="31"/>
      <c r="Q2882" s="28"/>
      <c r="R2882" s="28"/>
      <c r="S2882" s="28"/>
      <c r="T2882" s="28"/>
      <c r="U2882" s="29"/>
      <c r="V2882" s="32"/>
      <c r="W2882" s="33"/>
    </row>
    <row r="2883" spans="2:23" x14ac:dyDescent="0.25">
      <c r="B2883" s="25"/>
      <c r="C2883" s="80">
        <v>1043499478</v>
      </c>
      <c r="D2883" s="83" t="s">
        <v>6422</v>
      </c>
      <c r="E2883" s="82">
        <v>4</v>
      </c>
      <c r="F2883" s="28"/>
      <c r="G2883" s="28"/>
      <c r="H2883" s="28"/>
      <c r="I2883" s="28" t="s">
        <v>1704</v>
      </c>
      <c r="J2883" s="27" t="s">
        <v>6423</v>
      </c>
      <c r="K2883" s="29">
        <v>6509347575</v>
      </c>
      <c r="L2883" s="30"/>
      <c r="M2883" s="28"/>
      <c r="N2883" s="28"/>
      <c r="O2883" s="29"/>
      <c r="P2883" s="31"/>
      <c r="Q2883" s="28"/>
      <c r="R2883" s="28"/>
      <c r="S2883" s="28"/>
      <c r="T2883" s="28"/>
      <c r="U2883" s="29"/>
      <c r="V2883" s="32"/>
      <c r="W2883" s="33"/>
    </row>
    <row r="2884" spans="2:23" x14ac:dyDescent="0.25">
      <c r="B2884" s="25"/>
      <c r="C2884" s="80">
        <v>1821386962</v>
      </c>
      <c r="D2884" s="83" t="s">
        <v>6424</v>
      </c>
      <c r="E2884" s="82">
        <v>4</v>
      </c>
      <c r="F2884" s="28"/>
      <c r="G2884" s="28"/>
      <c r="H2884" s="28"/>
      <c r="I2884" s="28" t="s">
        <v>1704</v>
      </c>
      <c r="J2884" s="27" t="s">
        <v>69</v>
      </c>
      <c r="K2884" s="29">
        <v>4083479001</v>
      </c>
      <c r="L2884" s="30"/>
      <c r="M2884" s="28"/>
      <c r="N2884" s="28"/>
      <c r="O2884" s="29"/>
      <c r="P2884" s="31"/>
      <c r="Q2884" s="28"/>
      <c r="R2884" s="28"/>
      <c r="S2884" s="28"/>
      <c r="T2884" s="28"/>
      <c r="U2884" s="29"/>
      <c r="V2884" s="32"/>
      <c r="W2884" s="33"/>
    </row>
    <row r="2885" spans="2:23" x14ac:dyDescent="0.25">
      <c r="B2885" s="25"/>
      <c r="C2885" s="80">
        <v>1700021987</v>
      </c>
      <c r="D2885" s="83" t="s">
        <v>6425</v>
      </c>
      <c r="E2885" s="82">
        <v>8</v>
      </c>
      <c r="F2885" s="28"/>
      <c r="G2885" s="28"/>
      <c r="H2885" s="28"/>
      <c r="I2885" s="28" t="s">
        <v>1704</v>
      </c>
      <c r="J2885" s="27" t="s">
        <v>69</v>
      </c>
      <c r="K2885" s="29">
        <v>4083479001</v>
      </c>
      <c r="L2885" s="30"/>
      <c r="M2885" s="28"/>
      <c r="N2885" s="28"/>
      <c r="O2885" s="29"/>
      <c r="P2885" s="31"/>
      <c r="Q2885" s="28"/>
      <c r="R2885" s="28"/>
      <c r="S2885" s="28"/>
      <c r="T2885" s="28"/>
      <c r="U2885" s="29"/>
      <c r="V2885" s="32"/>
      <c r="W2885" s="33"/>
    </row>
    <row r="2886" spans="2:23" x14ac:dyDescent="0.25">
      <c r="B2886" s="25"/>
      <c r="C2886" s="80">
        <v>1558612770</v>
      </c>
      <c r="D2886" s="83" t="s">
        <v>6426</v>
      </c>
      <c r="E2886" s="82">
        <v>6</v>
      </c>
      <c r="F2886" s="28"/>
      <c r="G2886" s="28"/>
      <c r="H2886" s="28"/>
      <c r="I2886" s="28" t="s">
        <v>1704</v>
      </c>
      <c r="J2886" s="27" t="s">
        <v>69</v>
      </c>
      <c r="K2886" s="29">
        <v>8314624444</v>
      </c>
      <c r="L2886" s="30"/>
      <c r="M2886" s="28"/>
      <c r="N2886" s="28"/>
      <c r="O2886" s="29"/>
      <c r="P2886" s="31"/>
      <c r="Q2886" s="28"/>
      <c r="R2886" s="28"/>
      <c r="S2886" s="28"/>
      <c r="T2886" s="28"/>
      <c r="U2886" s="29"/>
      <c r="V2886" s="32"/>
      <c r="W2886" s="33"/>
    </row>
    <row r="2887" spans="2:23" x14ac:dyDescent="0.25">
      <c r="B2887" s="25"/>
      <c r="C2887" s="80">
        <v>1245676360</v>
      </c>
      <c r="D2887" s="83" t="s">
        <v>6427</v>
      </c>
      <c r="E2887" s="82">
        <v>2</v>
      </c>
      <c r="F2887" s="28"/>
      <c r="G2887" s="28"/>
      <c r="H2887" s="28"/>
      <c r="I2887" s="28" t="s">
        <v>1719</v>
      </c>
      <c r="J2887" s="27" t="s">
        <v>69</v>
      </c>
      <c r="K2887" s="29">
        <v>6506974195</v>
      </c>
      <c r="L2887" s="30"/>
      <c r="M2887" s="28"/>
      <c r="N2887" s="28"/>
      <c r="O2887" s="29"/>
      <c r="P2887" s="31"/>
      <c r="Q2887" s="28"/>
      <c r="R2887" s="28"/>
      <c r="S2887" s="28"/>
      <c r="T2887" s="28"/>
      <c r="U2887" s="29"/>
      <c r="V2887" s="32"/>
      <c r="W2887" s="33"/>
    </row>
    <row r="2888" spans="2:23" x14ac:dyDescent="0.25">
      <c r="B2888" s="25"/>
      <c r="C2888" s="80">
        <v>1649525437</v>
      </c>
      <c r="D2888" s="83" t="s">
        <v>6428</v>
      </c>
      <c r="E2888" s="82">
        <v>1</v>
      </c>
      <c r="F2888" s="28"/>
      <c r="G2888" s="28"/>
      <c r="H2888" s="28"/>
      <c r="I2888" s="28" t="s">
        <v>1769</v>
      </c>
      <c r="J2888" s="27" t="s">
        <v>6429</v>
      </c>
      <c r="K2888" s="29">
        <v>6262868700</v>
      </c>
      <c r="L2888" s="30"/>
      <c r="M2888" s="28"/>
      <c r="N2888" s="28"/>
      <c r="O2888" s="29"/>
      <c r="P2888" s="31"/>
      <c r="Q2888" s="28"/>
      <c r="R2888" s="28"/>
      <c r="S2888" s="28"/>
      <c r="T2888" s="28"/>
      <c r="U2888" s="29"/>
      <c r="V2888" s="32"/>
      <c r="W2888" s="33"/>
    </row>
    <row r="2889" spans="2:23" x14ac:dyDescent="0.25">
      <c r="B2889" s="25"/>
      <c r="C2889" s="80">
        <v>1548655921</v>
      </c>
      <c r="D2889" s="83" t="s">
        <v>6430</v>
      </c>
      <c r="E2889" s="82">
        <v>0</v>
      </c>
      <c r="F2889" s="28"/>
      <c r="G2889" s="28"/>
      <c r="H2889" s="28"/>
      <c r="I2889" s="28" t="s">
        <v>1716</v>
      </c>
      <c r="J2889" s="27" t="s">
        <v>6431</v>
      </c>
      <c r="K2889" s="29">
        <v>5104356185</v>
      </c>
      <c r="L2889" s="30"/>
      <c r="M2889" s="28"/>
      <c r="N2889" s="28"/>
      <c r="O2889" s="29"/>
      <c r="P2889" s="31"/>
      <c r="Q2889" s="28"/>
      <c r="R2889" s="28"/>
      <c r="S2889" s="28"/>
      <c r="T2889" s="28"/>
      <c r="U2889" s="29"/>
      <c r="V2889" s="32"/>
      <c r="W2889" s="33"/>
    </row>
    <row r="2890" spans="2:23" x14ac:dyDescent="0.25">
      <c r="B2890" s="25"/>
      <c r="C2890" s="80">
        <v>1356690549</v>
      </c>
      <c r="D2890" s="83" t="s">
        <v>6432</v>
      </c>
      <c r="E2890" s="82">
        <v>0</v>
      </c>
      <c r="F2890" s="28"/>
      <c r="G2890" s="28"/>
      <c r="H2890" s="28"/>
      <c r="I2890" s="28" t="s">
        <v>1716</v>
      </c>
      <c r="J2890" s="27" t="s">
        <v>6433</v>
      </c>
      <c r="K2890" s="29">
        <v>9017374665</v>
      </c>
      <c r="L2890" s="30"/>
      <c r="M2890" s="28"/>
      <c r="N2890" s="28"/>
      <c r="O2890" s="29"/>
      <c r="P2890" s="31"/>
      <c r="Q2890" s="28"/>
      <c r="R2890" s="28"/>
      <c r="S2890" s="28"/>
      <c r="T2890" s="28"/>
      <c r="U2890" s="29"/>
      <c r="V2890" s="32"/>
      <c r="W2890" s="33"/>
    </row>
    <row r="2891" spans="2:23" x14ac:dyDescent="0.25">
      <c r="B2891" s="25"/>
      <c r="C2891" s="80">
        <v>1568713675</v>
      </c>
      <c r="D2891" s="83" t="s">
        <v>6434</v>
      </c>
      <c r="E2891" s="82">
        <v>1</v>
      </c>
      <c r="F2891" s="28"/>
      <c r="G2891" s="28"/>
      <c r="H2891" s="28"/>
      <c r="I2891" s="28" t="s">
        <v>1716</v>
      </c>
      <c r="J2891" s="27" t="s">
        <v>6435</v>
      </c>
      <c r="K2891" s="29">
        <v>7075597500</v>
      </c>
      <c r="L2891" s="30"/>
      <c r="M2891" s="28"/>
      <c r="N2891" s="28"/>
      <c r="O2891" s="29"/>
      <c r="P2891" s="31"/>
      <c r="Q2891" s="28"/>
      <c r="R2891" s="28"/>
      <c r="S2891" s="28"/>
      <c r="T2891" s="28"/>
      <c r="U2891" s="29"/>
      <c r="V2891" s="32"/>
      <c r="W2891" s="33"/>
    </row>
    <row r="2892" spans="2:23" x14ac:dyDescent="0.25">
      <c r="B2892" s="25"/>
      <c r="C2892" s="80">
        <v>1508153875</v>
      </c>
      <c r="D2892" s="83" t="s">
        <v>6436</v>
      </c>
      <c r="E2892" s="82">
        <v>1</v>
      </c>
      <c r="F2892" s="28"/>
      <c r="G2892" s="28"/>
      <c r="H2892" s="28"/>
      <c r="I2892" s="28" t="s">
        <v>1719</v>
      </c>
      <c r="J2892" s="27" t="s">
        <v>6437</v>
      </c>
      <c r="K2892" s="29">
        <v>4153919686</v>
      </c>
      <c r="L2892" s="30"/>
      <c r="M2892" s="28"/>
      <c r="N2892" s="28"/>
      <c r="O2892" s="29"/>
      <c r="P2892" s="31"/>
      <c r="Q2892" s="28"/>
      <c r="R2892" s="28"/>
      <c r="S2892" s="28"/>
      <c r="T2892" s="28"/>
      <c r="U2892" s="29"/>
      <c r="V2892" s="32"/>
      <c r="W2892" s="33"/>
    </row>
    <row r="2893" spans="2:23" x14ac:dyDescent="0.25">
      <c r="B2893" s="25"/>
      <c r="C2893" s="80">
        <v>1821160573</v>
      </c>
      <c r="D2893" s="83" t="s">
        <v>6438</v>
      </c>
      <c r="E2893" s="82">
        <v>1</v>
      </c>
      <c r="F2893" s="28"/>
      <c r="G2893" s="28"/>
      <c r="H2893" s="28"/>
      <c r="I2893" s="28" t="s">
        <v>1719</v>
      </c>
      <c r="J2893" s="27" t="s">
        <v>69</v>
      </c>
      <c r="K2893" s="29">
        <v>4154093456</v>
      </c>
      <c r="L2893" s="30"/>
      <c r="M2893" s="28"/>
      <c r="N2893" s="28"/>
      <c r="O2893" s="29"/>
      <c r="P2893" s="31"/>
      <c r="Q2893" s="28"/>
      <c r="R2893" s="28"/>
      <c r="S2893" s="28"/>
      <c r="T2893" s="28"/>
      <c r="U2893" s="29"/>
      <c r="V2893" s="32"/>
      <c r="W2893" s="33"/>
    </row>
    <row r="2894" spans="2:23" x14ac:dyDescent="0.25">
      <c r="B2894" s="25"/>
      <c r="C2894" s="80">
        <v>1922300839</v>
      </c>
      <c r="D2894" s="83" t="s">
        <v>6439</v>
      </c>
      <c r="E2894" s="82">
        <v>-99</v>
      </c>
      <c r="F2894" s="28"/>
      <c r="G2894" s="28"/>
      <c r="H2894" s="28"/>
      <c r="I2894" s="28" t="s">
        <v>1769</v>
      </c>
      <c r="J2894" s="27" t="s">
        <v>69</v>
      </c>
      <c r="K2894" s="29">
        <v>4157511446</v>
      </c>
      <c r="L2894" s="30"/>
      <c r="M2894" s="28"/>
      <c r="N2894" s="28"/>
      <c r="O2894" s="29"/>
      <c r="P2894" s="31"/>
      <c r="Q2894" s="28"/>
      <c r="R2894" s="28"/>
      <c r="S2894" s="28"/>
      <c r="T2894" s="28"/>
      <c r="U2894" s="29"/>
      <c r="V2894" s="32"/>
      <c r="W2894" s="33"/>
    </row>
    <row r="2895" spans="2:23" x14ac:dyDescent="0.25">
      <c r="B2895" s="25"/>
      <c r="C2895" s="80">
        <v>1851663884</v>
      </c>
      <c r="D2895" s="83" t="s">
        <v>6440</v>
      </c>
      <c r="E2895" s="82">
        <v>-99</v>
      </c>
      <c r="F2895" s="28"/>
      <c r="G2895" s="28"/>
      <c r="H2895" s="28"/>
      <c r="I2895" s="28" t="s">
        <v>1716</v>
      </c>
      <c r="J2895" s="27" t="s">
        <v>69</v>
      </c>
      <c r="K2895" s="29">
        <v>7074234355</v>
      </c>
      <c r="L2895" s="30"/>
      <c r="M2895" s="28"/>
      <c r="N2895" s="28"/>
      <c r="O2895" s="29"/>
      <c r="P2895" s="31"/>
      <c r="Q2895" s="28"/>
      <c r="R2895" s="28"/>
      <c r="S2895" s="28"/>
      <c r="T2895" s="28"/>
      <c r="U2895" s="29"/>
      <c r="V2895" s="32"/>
      <c r="W2895" s="33"/>
    </row>
    <row r="2896" spans="2:23" x14ac:dyDescent="0.25">
      <c r="B2896" s="25"/>
      <c r="C2896" s="80">
        <v>1780047332</v>
      </c>
      <c r="D2896" s="83" t="s">
        <v>6441</v>
      </c>
      <c r="E2896" s="82">
        <v>1</v>
      </c>
      <c r="F2896" s="28"/>
      <c r="G2896" s="28"/>
      <c r="H2896" s="28"/>
      <c r="I2896" s="28" t="s">
        <v>1704</v>
      </c>
      <c r="J2896" s="27" t="s">
        <v>69</v>
      </c>
      <c r="K2896" s="29">
        <v>4159256900</v>
      </c>
      <c r="L2896" s="30"/>
      <c r="M2896" s="28"/>
      <c r="N2896" s="28"/>
      <c r="O2896" s="29"/>
      <c r="P2896" s="31"/>
      <c r="Q2896" s="28"/>
      <c r="R2896" s="28"/>
      <c r="S2896" s="28"/>
      <c r="T2896" s="28"/>
      <c r="U2896" s="29"/>
      <c r="V2896" s="32"/>
      <c r="W2896" s="33"/>
    </row>
    <row r="2897" spans="2:23" x14ac:dyDescent="0.25">
      <c r="B2897" s="25"/>
      <c r="C2897" s="80">
        <v>1154960334</v>
      </c>
      <c r="D2897" s="83" t="s">
        <v>6442</v>
      </c>
      <c r="E2897" s="82">
        <v>1</v>
      </c>
      <c r="F2897" s="28"/>
      <c r="G2897" s="28"/>
      <c r="H2897" s="28"/>
      <c r="I2897" s="28" t="s">
        <v>1716</v>
      </c>
      <c r="J2897" s="27" t="s">
        <v>69</v>
      </c>
      <c r="K2897" s="29">
        <v>6507185763</v>
      </c>
      <c r="L2897" s="30"/>
      <c r="M2897" s="28"/>
      <c r="N2897" s="28"/>
      <c r="O2897" s="29"/>
      <c r="P2897" s="31"/>
      <c r="Q2897" s="28"/>
      <c r="R2897" s="28"/>
      <c r="S2897" s="28"/>
      <c r="T2897" s="28"/>
      <c r="U2897" s="29"/>
      <c r="V2897" s="32"/>
      <c r="W2897" s="33"/>
    </row>
    <row r="2898" spans="2:23" x14ac:dyDescent="0.25">
      <c r="B2898" s="25"/>
      <c r="C2898" s="80">
        <v>1700822160</v>
      </c>
      <c r="D2898" s="83" t="s">
        <v>6443</v>
      </c>
      <c r="E2898" s="82">
        <v>4</v>
      </c>
      <c r="F2898" s="28"/>
      <c r="G2898" s="28"/>
      <c r="H2898" s="28"/>
      <c r="I2898" s="28" t="s">
        <v>1704</v>
      </c>
      <c r="J2898" s="27" t="s">
        <v>6444</v>
      </c>
      <c r="K2898" s="29">
        <v>7076463555</v>
      </c>
      <c r="L2898" s="30"/>
      <c r="M2898" s="28"/>
      <c r="N2898" s="28"/>
      <c r="O2898" s="29"/>
      <c r="P2898" s="31"/>
      <c r="Q2898" s="28"/>
      <c r="R2898" s="28"/>
      <c r="S2898" s="28"/>
      <c r="T2898" s="28"/>
      <c r="U2898" s="29"/>
      <c r="V2898" s="32"/>
      <c r="W2898" s="33"/>
    </row>
    <row r="2899" spans="2:23" x14ac:dyDescent="0.25">
      <c r="B2899" s="25"/>
      <c r="C2899" s="80">
        <v>1942363999</v>
      </c>
      <c r="D2899" s="83" t="s">
        <v>6445</v>
      </c>
      <c r="E2899" s="82">
        <v>4</v>
      </c>
      <c r="F2899" s="28"/>
      <c r="G2899" s="28"/>
      <c r="H2899" s="28"/>
      <c r="I2899" s="28" t="s">
        <v>1707</v>
      </c>
      <c r="J2899" s="27" t="s">
        <v>6446</v>
      </c>
      <c r="K2899" s="29">
        <v>4153647600</v>
      </c>
      <c r="L2899" s="30"/>
      <c r="M2899" s="28"/>
      <c r="N2899" s="28"/>
      <c r="O2899" s="29"/>
      <c r="P2899" s="31"/>
      <c r="Q2899" s="28"/>
      <c r="R2899" s="28"/>
      <c r="S2899" s="28"/>
      <c r="T2899" s="28"/>
      <c r="U2899" s="29"/>
      <c r="V2899" s="32"/>
      <c r="W2899" s="33"/>
    </row>
    <row r="2900" spans="2:23" x14ac:dyDescent="0.25">
      <c r="B2900" s="25"/>
      <c r="C2900" s="80">
        <v>1891705216</v>
      </c>
      <c r="D2900" s="83" t="s">
        <v>6447</v>
      </c>
      <c r="E2900" s="82">
        <v>2</v>
      </c>
      <c r="F2900" s="28"/>
      <c r="G2900" s="28"/>
      <c r="H2900" s="28"/>
      <c r="I2900" s="28" t="s">
        <v>1704</v>
      </c>
      <c r="J2900" s="27" t="s">
        <v>6448</v>
      </c>
      <c r="K2900" s="29">
        <v>4152549608</v>
      </c>
      <c r="L2900" s="30"/>
      <c r="M2900" s="28"/>
      <c r="N2900" s="28"/>
      <c r="O2900" s="29"/>
      <c r="P2900" s="31"/>
      <c r="Q2900" s="28"/>
      <c r="R2900" s="28"/>
      <c r="S2900" s="28"/>
      <c r="T2900" s="28"/>
      <c r="U2900" s="29"/>
      <c r="V2900" s="32"/>
      <c r="W2900" s="33"/>
    </row>
    <row r="2901" spans="2:23" x14ac:dyDescent="0.25">
      <c r="B2901" s="25"/>
      <c r="C2901" s="80">
        <v>1043237712</v>
      </c>
      <c r="D2901" s="83" t="s">
        <v>6449</v>
      </c>
      <c r="E2901" s="82">
        <v>8</v>
      </c>
      <c r="F2901" s="28"/>
      <c r="G2901" s="28"/>
      <c r="H2901" s="28"/>
      <c r="I2901" s="28" t="s">
        <v>1737</v>
      </c>
      <c r="J2901" s="27" t="s">
        <v>6450</v>
      </c>
      <c r="K2901" s="29">
        <v>4156001000</v>
      </c>
      <c r="L2901" s="30"/>
      <c r="M2901" s="28"/>
      <c r="N2901" s="28"/>
      <c r="O2901" s="29"/>
      <c r="P2901" s="31"/>
      <c r="Q2901" s="28"/>
      <c r="R2901" s="28"/>
      <c r="S2901" s="28"/>
      <c r="T2901" s="28"/>
      <c r="U2901" s="29"/>
      <c r="V2901" s="32"/>
      <c r="W2901" s="33"/>
    </row>
    <row r="2902" spans="2:23" x14ac:dyDescent="0.25">
      <c r="B2902" s="25"/>
      <c r="C2902" s="80">
        <v>1851312664</v>
      </c>
      <c r="D2902" s="83" t="s">
        <v>6451</v>
      </c>
      <c r="E2902" s="82">
        <v>10</v>
      </c>
      <c r="F2902" s="28"/>
      <c r="G2902" s="28"/>
      <c r="H2902" s="28"/>
      <c r="I2902" s="28" t="s">
        <v>1716</v>
      </c>
      <c r="J2902" s="27" t="s">
        <v>6452</v>
      </c>
      <c r="K2902" s="29">
        <v>4157593777</v>
      </c>
      <c r="L2902" s="30"/>
      <c r="M2902" s="28"/>
      <c r="N2902" s="28"/>
      <c r="O2902" s="29"/>
      <c r="P2902" s="31"/>
      <c r="Q2902" s="28"/>
      <c r="R2902" s="28"/>
      <c r="S2902" s="28"/>
      <c r="T2902" s="28"/>
      <c r="U2902" s="29"/>
      <c r="V2902" s="32"/>
      <c r="W2902" s="33"/>
    </row>
    <row r="2903" spans="2:23" x14ac:dyDescent="0.25">
      <c r="B2903" s="25"/>
      <c r="C2903" s="80">
        <v>1053487611</v>
      </c>
      <c r="D2903" s="83" t="s">
        <v>6453</v>
      </c>
      <c r="E2903" s="82">
        <v>4</v>
      </c>
      <c r="F2903" s="28"/>
      <c r="G2903" s="28"/>
      <c r="H2903" s="28"/>
      <c r="I2903" s="28" t="s">
        <v>1716</v>
      </c>
      <c r="J2903" s="27" t="s">
        <v>6454</v>
      </c>
      <c r="K2903" s="29">
        <v>4156001020</v>
      </c>
      <c r="L2903" s="30"/>
      <c r="M2903" s="28"/>
      <c r="N2903" s="28"/>
      <c r="O2903" s="29"/>
      <c r="P2903" s="31"/>
      <c r="Q2903" s="28"/>
      <c r="R2903" s="28"/>
      <c r="S2903" s="28"/>
      <c r="T2903" s="28"/>
      <c r="U2903" s="29"/>
      <c r="V2903" s="32"/>
      <c r="W2903" s="33"/>
    </row>
    <row r="2904" spans="2:23" x14ac:dyDescent="0.25">
      <c r="B2904" s="25"/>
      <c r="C2904" s="80">
        <v>1942258728</v>
      </c>
      <c r="D2904" s="83" t="s">
        <v>6455</v>
      </c>
      <c r="E2904" s="82">
        <v>9</v>
      </c>
      <c r="F2904" s="28"/>
      <c r="G2904" s="28"/>
      <c r="H2904" s="28"/>
      <c r="I2904" s="28" t="s">
        <v>1704</v>
      </c>
      <c r="J2904" s="27" t="s">
        <v>69</v>
      </c>
      <c r="K2904" s="29">
        <v>4156001772</v>
      </c>
      <c r="L2904" s="30"/>
      <c r="M2904" s="28"/>
      <c r="N2904" s="28"/>
      <c r="O2904" s="29"/>
      <c r="P2904" s="31"/>
      <c r="Q2904" s="28"/>
      <c r="R2904" s="28"/>
      <c r="S2904" s="28"/>
      <c r="T2904" s="28"/>
      <c r="U2904" s="29"/>
      <c r="V2904" s="32"/>
      <c r="W2904" s="33"/>
    </row>
    <row r="2905" spans="2:23" x14ac:dyDescent="0.25">
      <c r="B2905" s="25"/>
      <c r="C2905" s="80">
        <v>1609845767</v>
      </c>
      <c r="D2905" s="83" t="s">
        <v>6456</v>
      </c>
      <c r="E2905" s="82">
        <v>-99</v>
      </c>
      <c r="F2905" s="28"/>
      <c r="G2905" s="28"/>
      <c r="H2905" s="28"/>
      <c r="I2905" s="28" t="s">
        <v>1719</v>
      </c>
      <c r="J2905" s="27" t="s">
        <v>69</v>
      </c>
      <c r="K2905" s="29">
        <v>4153647600</v>
      </c>
      <c r="L2905" s="30"/>
      <c r="M2905" s="28"/>
      <c r="N2905" s="28"/>
      <c r="O2905" s="29"/>
      <c r="P2905" s="31"/>
      <c r="Q2905" s="28"/>
      <c r="R2905" s="28"/>
      <c r="S2905" s="28"/>
      <c r="T2905" s="28"/>
      <c r="U2905" s="29"/>
      <c r="V2905" s="32"/>
      <c r="W2905" s="33"/>
    </row>
    <row r="2906" spans="2:23" x14ac:dyDescent="0.25">
      <c r="B2906" s="25"/>
      <c r="C2906" s="80">
        <v>1619099272</v>
      </c>
      <c r="D2906" s="83" t="s">
        <v>6457</v>
      </c>
      <c r="E2906" s="82">
        <v>2</v>
      </c>
      <c r="F2906" s="28"/>
      <c r="G2906" s="28"/>
      <c r="H2906" s="28"/>
      <c r="I2906" s="28" t="s">
        <v>1719</v>
      </c>
      <c r="J2906" s="27" t="s">
        <v>69</v>
      </c>
      <c r="K2906" s="29">
        <v>4159810303</v>
      </c>
      <c r="L2906" s="30"/>
      <c r="M2906" s="28"/>
      <c r="N2906" s="28"/>
      <c r="O2906" s="29"/>
      <c r="P2906" s="31"/>
      <c r="Q2906" s="28"/>
      <c r="R2906" s="28"/>
      <c r="S2906" s="28"/>
      <c r="T2906" s="28"/>
      <c r="U2906" s="29"/>
      <c r="V2906" s="32"/>
      <c r="W2906" s="33"/>
    </row>
    <row r="2907" spans="2:23" x14ac:dyDescent="0.25">
      <c r="B2907" s="25"/>
      <c r="C2907" s="80">
        <v>1942285879</v>
      </c>
      <c r="D2907" s="83" t="s">
        <v>6458</v>
      </c>
      <c r="E2907" s="82">
        <v>4</v>
      </c>
      <c r="F2907" s="28"/>
      <c r="G2907" s="28"/>
      <c r="H2907" s="28"/>
      <c r="I2907" s="28" t="s">
        <v>1704</v>
      </c>
      <c r="J2907" s="27" t="s">
        <v>6459</v>
      </c>
      <c r="K2907" s="29">
        <v>7074259838</v>
      </c>
      <c r="L2907" s="30"/>
      <c r="M2907" s="28"/>
      <c r="N2907" s="28"/>
      <c r="O2907" s="29"/>
      <c r="P2907" s="31"/>
      <c r="Q2907" s="28"/>
      <c r="R2907" s="28"/>
      <c r="S2907" s="28"/>
      <c r="T2907" s="28"/>
      <c r="U2907" s="29"/>
      <c r="V2907" s="32"/>
      <c r="W2907" s="33"/>
    </row>
    <row r="2908" spans="2:23" x14ac:dyDescent="0.25">
      <c r="B2908" s="25"/>
      <c r="C2908" s="80">
        <v>1497855159</v>
      </c>
      <c r="D2908" s="83" t="s">
        <v>6460</v>
      </c>
      <c r="E2908" s="82">
        <v>4</v>
      </c>
      <c r="F2908" s="28"/>
      <c r="G2908" s="28"/>
      <c r="H2908" s="28"/>
      <c r="I2908" s="28" t="s">
        <v>1707</v>
      </c>
      <c r="J2908" s="27" t="s">
        <v>6461</v>
      </c>
      <c r="K2908" s="29">
        <v>4154742162</v>
      </c>
      <c r="L2908" s="30"/>
      <c r="M2908" s="28"/>
      <c r="N2908" s="28"/>
      <c r="O2908" s="29"/>
      <c r="P2908" s="31"/>
      <c r="Q2908" s="28"/>
      <c r="R2908" s="28"/>
      <c r="S2908" s="28"/>
      <c r="T2908" s="28"/>
      <c r="U2908" s="29"/>
      <c r="V2908" s="32"/>
      <c r="W2908" s="33"/>
    </row>
    <row r="2909" spans="2:23" x14ac:dyDescent="0.25">
      <c r="B2909" s="25"/>
      <c r="C2909" s="80">
        <v>1215016175</v>
      </c>
      <c r="D2909" s="83" t="s">
        <v>6462</v>
      </c>
      <c r="E2909" s="82">
        <v>4</v>
      </c>
      <c r="F2909" s="28"/>
      <c r="G2909" s="28"/>
      <c r="H2909" s="28"/>
      <c r="I2909" s="28" t="s">
        <v>1707</v>
      </c>
      <c r="J2909" s="27" t="s">
        <v>69</v>
      </c>
      <c r="K2909" s="29">
        <v>4155291072</v>
      </c>
      <c r="L2909" s="30"/>
      <c r="M2909" s="28"/>
      <c r="N2909" s="28"/>
      <c r="O2909" s="29"/>
      <c r="P2909" s="31"/>
      <c r="Q2909" s="28"/>
      <c r="R2909" s="28"/>
      <c r="S2909" s="28"/>
      <c r="T2909" s="28"/>
      <c r="U2909" s="29"/>
      <c r="V2909" s="32"/>
      <c r="W2909" s="33"/>
    </row>
    <row r="2910" spans="2:23" x14ac:dyDescent="0.25">
      <c r="B2910" s="25"/>
      <c r="C2910" s="80">
        <v>1629031430</v>
      </c>
      <c r="D2910" s="83" t="s">
        <v>6463</v>
      </c>
      <c r="E2910" s="82">
        <v>2</v>
      </c>
      <c r="F2910" s="28"/>
      <c r="G2910" s="28"/>
      <c r="H2910" s="28"/>
      <c r="I2910" s="28" t="s">
        <v>1719</v>
      </c>
      <c r="J2910" s="27" t="s">
        <v>6464</v>
      </c>
      <c r="K2910" s="29">
        <v>4152213200</v>
      </c>
      <c r="L2910" s="30"/>
      <c r="M2910" s="28"/>
      <c r="N2910" s="28"/>
      <c r="O2910" s="29"/>
      <c r="P2910" s="31"/>
      <c r="Q2910" s="28"/>
      <c r="R2910" s="28"/>
      <c r="S2910" s="28"/>
      <c r="T2910" s="28"/>
      <c r="U2910" s="29"/>
      <c r="V2910" s="32"/>
      <c r="W2910" s="33"/>
    </row>
    <row r="2911" spans="2:23" x14ac:dyDescent="0.25">
      <c r="B2911" s="25"/>
      <c r="C2911" s="80">
        <v>1235143702</v>
      </c>
      <c r="D2911" s="83" t="s">
        <v>6465</v>
      </c>
      <c r="E2911" s="82">
        <v>2</v>
      </c>
      <c r="F2911" s="28"/>
      <c r="G2911" s="28"/>
      <c r="H2911" s="28"/>
      <c r="I2911" s="28" t="s">
        <v>1719</v>
      </c>
      <c r="J2911" s="27" t="s">
        <v>6466</v>
      </c>
      <c r="K2911" s="29">
        <v>4159824011</v>
      </c>
      <c r="L2911" s="30"/>
      <c r="M2911" s="28"/>
      <c r="N2911" s="28"/>
      <c r="O2911" s="29"/>
      <c r="P2911" s="31"/>
      <c r="Q2911" s="28"/>
      <c r="R2911" s="28"/>
      <c r="S2911" s="28"/>
      <c r="T2911" s="28"/>
      <c r="U2911" s="29"/>
      <c r="V2911" s="32"/>
      <c r="W2911" s="33"/>
    </row>
    <row r="2912" spans="2:23" x14ac:dyDescent="0.25">
      <c r="B2912" s="25"/>
      <c r="C2912" s="80">
        <v>1275762858</v>
      </c>
      <c r="D2912" s="83" t="s">
        <v>6467</v>
      </c>
      <c r="E2912" s="82">
        <v>-99</v>
      </c>
      <c r="F2912" s="28"/>
      <c r="G2912" s="28"/>
      <c r="H2912" s="28"/>
      <c r="I2912" s="28" t="s">
        <v>1704</v>
      </c>
      <c r="J2912" s="27" t="s">
        <v>69</v>
      </c>
      <c r="K2912" s="29">
        <v>4159256900</v>
      </c>
      <c r="L2912" s="30"/>
      <c r="M2912" s="28"/>
      <c r="N2912" s="28"/>
      <c r="O2912" s="29"/>
      <c r="P2912" s="31"/>
      <c r="Q2912" s="28"/>
      <c r="R2912" s="28"/>
      <c r="S2912" s="28"/>
      <c r="T2912" s="28"/>
      <c r="U2912" s="29"/>
      <c r="V2912" s="32"/>
      <c r="W2912" s="33"/>
    </row>
    <row r="2913" spans="2:23" x14ac:dyDescent="0.25">
      <c r="B2913" s="25"/>
      <c r="C2913" s="80">
        <v>1992728414</v>
      </c>
      <c r="D2913" s="83" t="s">
        <v>6468</v>
      </c>
      <c r="E2913" s="82">
        <v>4</v>
      </c>
      <c r="F2913" s="28"/>
      <c r="G2913" s="28"/>
      <c r="H2913" s="28"/>
      <c r="I2913" s="28" t="s">
        <v>1719</v>
      </c>
      <c r="J2913" s="27" t="s">
        <v>6469</v>
      </c>
      <c r="K2913" s="29">
        <v>4152210177</v>
      </c>
      <c r="L2913" s="30"/>
      <c r="M2913" s="28"/>
      <c r="N2913" s="28"/>
      <c r="O2913" s="29"/>
      <c r="P2913" s="31"/>
      <c r="Q2913" s="28"/>
      <c r="R2913" s="28"/>
      <c r="S2913" s="28"/>
      <c r="T2913" s="28"/>
      <c r="U2913" s="29"/>
      <c r="V2913" s="32"/>
      <c r="W2913" s="33"/>
    </row>
    <row r="2914" spans="2:23" x14ac:dyDescent="0.25">
      <c r="B2914" s="25"/>
      <c r="C2914" s="80">
        <v>1316049190</v>
      </c>
      <c r="D2914" s="83" t="s">
        <v>6470</v>
      </c>
      <c r="E2914" s="82">
        <v>8</v>
      </c>
      <c r="F2914" s="28"/>
      <c r="G2914" s="28"/>
      <c r="H2914" s="28"/>
      <c r="I2914" s="28" t="s">
        <v>1704</v>
      </c>
      <c r="J2914" s="27" t="s">
        <v>6471</v>
      </c>
      <c r="K2914" s="29">
        <v>4152923313</v>
      </c>
      <c r="L2914" s="30"/>
      <c r="M2914" s="28"/>
      <c r="N2914" s="28"/>
      <c r="O2914" s="29"/>
      <c r="P2914" s="31"/>
      <c r="Q2914" s="28"/>
      <c r="R2914" s="28"/>
      <c r="S2914" s="28"/>
      <c r="T2914" s="28"/>
      <c r="U2914" s="29"/>
      <c r="V2914" s="32"/>
      <c r="W2914" s="33"/>
    </row>
    <row r="2915" spans="2:23" x14ac:dyDescent="0.25">
      <c r="B2915" s="25"/>
      <c r="C2915" s="80">
        <v>1699723379</v>
      </c>
      <c r="D2915" s="83" t="s">
        <v>6472</v>
      </c>
      <c r="E2915" s="82">
        <v>9</v>
      </c>
      <c r="F2915" s="28"/>
      <c r="G2915" s="28"/>
      <c r="H2915" s="28"/>
      <c r="I2915" s="28" t="s">
        <v>1704</v>
      </c>
      <c r="J2915" s="27" t="s">
        <v>6473</v>
      </c>
      <c r="K2915" s="29">
        <v>4155024444</v>
      </c>
      <c r="L2915" s="30"/>
      <c r="M2915" s="28"/>
      <c r="N2915" s="28"/>
      <c r="O2915" s="29"/>
      <c r="P2915" s="31"/>
      <c r="Q2915" s="28"/>
      <c r="R2915" s="28"/>
      <c r="S2915" s="28"/>
      <c r="T2915" s="28"/>
      <c r="U2915" s="29"/>
      <c r="V2915" s="32"/>
      <c r="W2915" s="33"/>
    </row>
    <row r="2916" spans="2:23" x14ac:dyDescent="0.25">
      <c r="B2916" s="25"/>
      <c r="C2916" s="80">
        <v>1639321839</v>
      </c>
      <c r="D2916" s="83" t="s">
        <v>6474</v>
      </c>
      <c r="E2916" s="82">
        <v>7</v>
      </c>
      <c r="F2916" s="28"/>
      <c r="G2916" s="28"/>
      <c r="H2916" s="28"/>
      <c r="I2916" s="28" t="s">
        <v>1737</v>
      </c>
      <c r="J2916" s="27" t="s">
        <v>6475</v>
      </c>
      <c r="K2916" s="29">
        <v>4156001020</v>
      </c>
      <c r="L2916" s="30"/>
      <c r="M2916" s="28"/>
      <c r="N2916" s="28"/>
      <c r="O2916" s="29"/>
      <c r="P2916" s="31"/>
      <c r="Q2916" s="28"/>
      <c r="R2916" s="28"/>
      <c r="S2916" s="28"/>
      <c r="T2916" s="28"/>
      <c r="U2916" s="29"/>
      <c r="V2916" s="32"/>
      <c r="W2916" s="33"/>
    </row>
    <row r="2917" spans="2:23" x14ac:dyDescent="0.25">
      <c r="B2917" s="25"/>
      <c r="C2917" s="80">
        <v>1922250323</v>
      </c>
      <c r="D2917" s="83" t="s">
        <v>6476</v>
      </c>
      <c r="E2917" s="82">
        <v>2</v>
      </c>
      <c r="F2917" s="28"/>
      <c r="G2917" s="28"/>
      <c r="H2917" s="28"/>
      <c r="I2917" s="28" t="s">
        <v>2012</v>
      </c>
      <c r="J2917" s="27" t="s">
        <v>6477</v>
      </c>
      <c r="K2917" s="29">
        <v>4156680160</v>
      </c>
      <c r="L2917" s="30"/>
      <c r="M2917" s="28"/>
      <c r="N2917" s="28"/>
      <c r="O2917" s="29"/>
      <c r="P2917" s="31"/>
      <c r="Q2917" s="28"/>
      <c r="R2917" s="28"/>
      <c r="S2917" s="28"/>
      <c r="T2917" s="28"/>
      <c r="U2917" s="29"/>
      <c r="V2917" s="32"/>
      <c r="W2917" s="33"/>
    </row>
    <row r="2918" spans="2:23" x14ac:dyDescent="0.25">
      <c r="B2918" s="25"/>
      <c r="C2918" s="80">
        <v>1518030543</v>
      </c>
      <c r="D2918" s="83" t="s">
        <v>6478</v>
      </c>
      <c r="E2918" s="82">
        <v>1</v>
      </c>
      <c r="F2918" s="28"/>
      <c r="G2918" s="28"/>
      <c r="H2918" s="28"/>
      <c r="I2918" s="28" t="s">
        <v>1719</v>
      </c>
      <c r="J2918" s="27" t="s">
        <v>6479</v>
      </c>
      <c r="K2918" s="29">
        <v>4159860606</v>
      </c>
      <c r="L2918" s="30"/>
      <c r="M2918" s="28"/>
      <c r="N2918" s="28"/>
      <c r="O2918" s="29"/>
      <c r="P2918" s="31"/>
      <c r="Q2918" s="28"/>
      <c r="R2918" s="28"/>
      <c r="S2918" s="28"/>
      <c r="T2918" s="28"/>
      <c r="U2918" s="29"/>
      <c r="V2918" s="32"/>
      <c r="W2918" s="33"/>
    </row>
    <row r="2919" spans="2:23" x14ac:dyDescent="0.25">
      <c r="B2919" s="25"/>
      <c r="C2919" s="80">
        <v>1205003167</v>
      </c>
      <c r="D2919" s="83" t="s">
        <v>6480</v>
      </c>
      <c r="E2919" s="82">
        <v>1</v>
      </c>
      <c r="F2919" s="28"/>
      <c r="G2919" s="28"/>
      <c r="H2919" s="28"/>
      <c r="I2919" s="28" t="s">
        <v>1704</v>
      </c>
      <c r="J2919" s="27" t="s">
        <v>6481</v>
      </c>
      <c r="K2919" s="29">
        <v>9167347080</v>
      </c>
      <c r="L2919" s="30"/>
      <c r="M2919" s="28"/>
      <c r="N2919" s="28"/>
      <c r="O2919" s="29"/>
      <c r="P2919" s="31"/>
      <c r="Q2919" s="28"/>
      <c r="R2919" s="28"/>
      <c r="S2919" s="28"/>
      <c r="T2919" s="28"/>
      <c r="U2919" s="29"/>
      <c r="V2919" s="32"/>
      <c r="W2919" s="33"/>
    </row>
    <row r="2920" spans="2:23" x14ac:dyDescent="0.25">
      <c r="B2920" s="25"/>
      <c r="C2920" s="80">
        <v>1902814015</v>
      </c>
      <c r="D2920" s="83" t="s">
        <v>6482</v>
      </c>
      <c r="E2920" s="82">
        <v>1</v>
      </c>
      <c r="F2920" s="28"/>
      <c r="G2920" s="28"/>
      <c r="H2920" s="28"/>
      <c r="I2920" s="28" t="s">
        <v>1704</v>
      </c>
      <c r="J2920" s="27" t="s">
        <v>6483</v>
      </c>
      <c r="K2920" s="29">
        <v>6507422353</v>
      </c>
      <c r="L2920" s="30"/>
      <c r="M2920" s="28"/>
      <c r="N2920" s="28"/>
      <c r="O2920" s="29"/>
      <c r="P2920" s="31"/>
      <c r="Q2920" s="28"/>
      <c r="R2920" s="28"/>
      <c r="S2920" s="28"/>
      <c r="T2920" s="28"/>
      <c r="U2920" s="29"/>
      <c r="V2920" s="32"/>
      <c r="W2920" s="33"/>
    </row>
    <row r="2921" spans="2:23" x14ac:dyDescent="0.25">
      <c r="B2921" s="25"/>
      <c r="C2921" s="80">
        <v>1033155213</v>
      </c>
      <c r="D2921" s="83" t="s">
        <v>6484</v>
      </c>
      <c r="E2921" s="82">
        <v>2</v>
      </c>
      <c r="F2921" s="28"/>
      <c r="G2921" s="28"/>
      <c r="H2921" s="28"/>
      <c r="I2921" s="28" t="s">
        <v>6485</v>
      </c>
      <c r="J2921" s="27" t="s">
        <v>6486</v>
      </c>
      <c r="K2921" s="29">
        <v>4159893390</v>
      </c>
      <c r="L2921" s="30"/>
      <c r="M2921" s="28"/>
      <c r="N2921" s="28"/>
      <c r="O2921" s="29"/>
      <c r="P2921" s="31"/>
      <c r="Q2921" s="28"/>
      <c r="R2921" s="28"/>
      <c r="S2921" s="28"/>
      <c r="T2921" s="28"/>
      <c r="U2921" s="29"/>
      <c r="V2921" s="32"/>
      <c r="W2921" s="33"/>
    </row>
    <row r="2922" spans="2:23" x14ac:dyDescent="0.25">
      <c r="B2922" s="25"/>
      <c r="C2922" s="80">
        <v>1013086420</v>
      </c>
      <c r="D2922" s="83" t="s">
        <v>6487</v>
      </c>
      <c r="E2922" s="82">
        <v>2</v>
      </c>
      <c r="F2922" s="28"/>
      <c r="G2922" s="28"/>
      <c r="H2922" s="28"/>
      <c r="I2922" s="28" t="s">
        <v>2012</v>
      </c>
      <c r="J2922" s="27" t="s">
        <v>6488</v>
      </c>
      <c r="K2922" s="29">
        <v>4159233012</v>
      </c>
      <c r="L2922" s="30"/>
      <c r="M2922" s="28"/>
      <c r="N2922" s="28"/>
      <c r="O2922" s="29"/>
      <c r="P2922" s="31"/>
      <c r="Q2922" s="28"/>
      <c r="R2922" s="28"/>
      <c r="S2922" s="28"/>
      <c r="T2922" s="28"/>
      <c r="U2922" s="29"/>
      <c r="V2922" s="32"/>
      <c r="W2922" s="33"/>
    </row>
    <row r="2923" spans="2:23" x14ac:dyDescent="0.25">
      <c r="B2923" s="25"/>
      <c r="C2923" s="80">
        <v>1356558332</v>
      </c>
      <c r="D2923" s="83" t="s">
        <v>6489</v>
      </c>
      <c r="E2923" s="82">
        <v>5</v>
      </c>
      <c r="F2923" s="28"/>
      <c r="G2923" s="28"/>
      <c r="H2923" s="28"/>
      <c r="I2923" s="28" t="s">
        <v>1704</v>
      </c>
      <c r="J2923" s="27" t="s">
        <v>6490</v>
      </c>
      <c r="K2923" s="29">
        <v>7074274900</v>
      </c>
      <c r="L2923" s="30"/>
      <c r="M2923" s="28"/>
      <c r="N2923" s="28"/>
      <c r="O2923" s="29"/>
      <c r="P2923" s="31"/>
      <c r="Q2923" s="28"/>
      <c r="R2923" s="28"/>
      <c r="S2923" s="28"/>
      <c r="T2923" s="28"/>
      <c r="U2923" s="29"/>
      <c r="V2923" s="32"/>
      <c r="W2923" s="33"/>
    </row>
    <row r="2924" spans="2:23" x14ac:dyDescent="0.25">
      <c r="B2924" s="25"/>
      <c r="C2924" s="80">
        <v>1750520433</v>
      </c>
      <c r="D2924" s="83" t="s">
        <v>6491</v>
      </c>
      <c r="E2924" s="82">
        <v>2</v>
      </c>
      <c r="F2924" s="28"/>
      <c r="G2924" s="28"/>
      <c r="H2924" s="28"/>
      <c r="I2924" s="28" t="s">
        <v>1704</v>
      </c>
      <c r="J2924" s="27" t="s">
        <v>6492</v>
      </c>
      <c r="K2924" s="29">
        <v>7074322600</v>
      </c>
      <c r="L2924" s="30"/>
      <c r="M2924" s="28"/>
      <c r="N2924" s="28"/>
      <c r="O2924" s="29"/>
      <c r="P2924" s="31"/>
      <c r="Q2924" s="28"/>
      <c r="R2924" s="28"/>
      <c r="S2924" s="28"/>
      <c r="T2924" s="28"/>
      <c r="U2924" s="29"/>
      <c r="V2924" s="32"/>
      <c r="W2924" s="33"/>
    </row>
    <row r="2925" spans="2:23" x14ac:dyDescent="0.25">
      <c r="B2925" s="25"/>
      <c r="C2925" s="80">
        <v>1245366558</v>
      </c>
      <c r="D2925" s="83" t="s">
        <v>6493</v>
      </c>
      <c r="E2925" s="82">
        <v>3</v>
      </c>
      <c r="F2925" s="28"/>
      <c r="G2925" s="28"/>
      <c r="H2925" s="28"/>
      <c r="I2925" s="28" t="s">
        <v>1719</v>
      </c>
      <c r="J2925" s="27" t="s">
        <v>69</v>
      </c>
      <c r="K2925" s="29">
        <v>4157755700</v>
      </c>
      <c r="L2925" s="30"/>
      <c r="M2925" s="28"/>
      <c r="N2925" s="28"/>
      <c r="O2925" s="29"/>
      <c r="P2925" s="31"/>
      <c r="Q2925" s="28"/>
      <c r="R2925" s="28"/>
      <c r="S2925" s="28"/>
      <c r="T2925" s="28"/>
      <c r="U2925" s="29"/>
      <c r="V2925" s="32"/>
      <c r="W2925" s="33"/>
    </row>
    <row r="2926" spans="2:23" x14ac:dyDescent="0.25">
      <c r="B2926" s="25"/>
      <c r="C2926" s="80">
        <v>1609832724</v>
      </c>
      <c r="D2926" s="83" t="s">
        <v>6494</v>
      </c>
      <c r="E2926" s="82">
        <v>3</v>
      </c>
      <c r="F2926" s="28"/>
      <c r="G2926" s="28"/>
      <c r="H2926" s="28"/>
      <c r="I2926" s="28" t="s">
        <v>1719</v>
      </c>
      <c r="J2926" s="27" t="s">
        <v>69</v>
      </c>
      <c r="K2926" s="29">
        <v>4154214525</v>
      </c>
      <c r="L2926" s="30"/>
      <c r="M2926" s="28"/>
      <c r="N2926" s="28"/>
      <c r="O2926" s="29"/>
      <c r="P2926" s="31"/>
      <c r="Q2926" s="28"/>
      <c r="R2926" s="28"/>
      <c r="S2926" s="28"/>
      <c r="T2926" s="28"/>
      <c r="U2926" s="29"/>
      <c r="V2926" s="32"/>
      <c r="W2926" s="33"/>
    </row>
    <row r="2927" spans="2:23" x14ac:dyDescent="0.25">
      <c r="B2927" s="25"/>
      <c r="C2927" s="80">
        <v>1043790561</v>
      </c>
      <c r="D2927" s="83" t="s">
        <v>6495</v>
      </c>
      <c r="E2927" s="82">
        <v>-99</v>
      </c>
      <c r="F2927" s="28"/>
      <c r="G2927" s="28"/>
      <c r="H2927" s="28"/>
      <c r="I2927" s="28" t="s">
        <v>1737</v>
      </c>
      <c r="J2927" s="27" t="s">
        <v>6496</v>
      </c>
      <c r="K2927" s="29" t="s">
        <v>69</v>
      </c>
      <c r="L2927" s="30"/>
      <c r="M2927" s="28"/>
      <c r="N2927" s="28"/>
      <c r="O2927" s="29"/>
      <c r="P2927" s="31"/>
      <c r="Q2927" s="28"/>
      <c r="R2927" s="28"/>
      <c r="S2927" s="28"/>
      <c r="T2927" s="28"/>
      <c r="U2927" s="29"/>
      <c r="V2927" s="32"/>
      <c r="W2927" s="33"/>
    </row>
    <row r="2928" spans="2:23" x14ac:dyDescent="0.25">
      <c r="B2928" s="25"/>
      <c r="C2928" s="80">
        <v>1841364841</v>
      </c>
      <c r="D2928" s="83" t="s">
        <v>6497</v>
      </c>
      <c r="E2928" s="82">
        <v>2</v>
      </c>
      <c r="F2928" s="28"/>
      <c r="G2928" s="28"/>
      <c r="H2928" s="28"/>
      <c r="I2928" s="28" t="s">
        <v>1719</v>
      </c>
      <c r="J2928" s="27" t="s">
        <v>69</v>
      </c>
      <c r="K2928" s="29">
        <v>4159569823</v>
      </c>
      <c r="L2928" s="30"/>
      <c r="M2928" s="28"/>
      <c r="N2928" s="28"/>
      <c r="O2928" s="29"/>
      <c r="P2928" s="31"/>
      <c r="Q2928" s="28"/>
      <c r="R2928" s="28"/>
      <c r="S2928" s="28"/>
      <c r="T2928" s="28"/>
      <c r="U2928" s="29"/>
      <c r="V2928" s="32"/>
      <c r="W2928" s="33"/>
    </row>
    <row r="2929" spans="2:23" x14ac:dyDescent="0.25">
      <c r="B2929" s="25"/>
      <c r="C2929" s="80">
        <v>1598749715</v>
      </c>
      <c r="D2929" s="83" t="s">
        <v>6498</v>
      </c>
      <c r="E2929" s="82">
        <v>2</v>
      </c>
      <c r="F2929" s="28"/>
      <c r="G2929" s="28"/>
      <c r="H2929" s="28"/>
      <c r="I2929" s="28" t="s">
        <v>1704</v>
      </c>
      <c r="J2929" s="27" t="s">
        <v>69</v>
      </c>
      <c r="K2929" s="29">
        <v>5102048120</v>
      </c>
      <c r="L2929" s="30"/>
      <c r="M2929" s="28"/>
      <c r="N2929" s="28"/>
      <c r="O2929" s="29"/>
      <c r="P2929" s="31"/>
      <c r="Q2929" s="28"/>
      <c r="R2929" s="28"/>
      <c r="S2929" s="28"/>
      <c r="T2929" s="28"/>
      <c r="U2929" s="29"/>
      <c r="V2929" s="32"/>
      <c r="W2929" s="33"/>
    </row>
    <row r="2930" spans="2:23" x14ac:dyDescent="0.25">
      <c r="B2930" s="25"/>
      <c r="C2930" s="80">
        <v>1841376704</v>
      </c>
      <c r="D2930" s="83" t="s">
        <v>6499</v>
      </c>
      <c r="E2930" s="82">
        <v>2</v>
      </c>
      <c r="F2930" s="28"/>
      <c r="G2930" s="28"/>
      <c r="H2930" s="28"/>
      <c r="I2930" s="28" t="s">
        <v>2012</v>
      </c>
      <c r="J2930" s="27" t="s">
        <v>6500</v>
      </c>
      <c r="K2930" s="29">
        <v>5102041591</v>
      </c>
      <c r="L2930" s="30"/>
      <c r="M2930" s="28"/>
      <c r="N2930" s="28"/>
      <c r="O2930" s="29"/>
      <c r="P2930" s="31"/>
      <c r="Q2930" s="28"/>
      <c r="R2930" s="28"/>
      <c r="S2930" s="28"/>
      <c r="T2930" s="28"/>
      <c r="U2930" s="29"/>
      <c r="V2930" s="32"/>
      <c r="W2930" s="33"/>
    </row>
    <row r="2931" spans="2:23" x14ac:dyDescent="0.25">
      <c r="B2931" s="25"/>
      <c r="C2931" s="80">
        <v>1316137987</v>
      </c>
      <c r="D2931" s="83" t="s">
        <v>6501</v>
      </c>
      <c r="E2931" s="82">
        <v>5</v>
      </c>
      <c r="F2931" s="28"/>
      <c r="G2931" s="28"/>
      <c r="H2931" s="28"/>
      <c r="I2931" s="28" t="s">
        <v>1719</v>
      </c>
      <c r="J2931" s="27" t="s">
        <v>69</v>
      </c>
      <c r="K2931" s="29">
        <v>4152210177</v>
      </c>
      <c r="L2931" s="30"/>
      <c r="M2931" s="28"/>
      <c r="N2931" s="28"/>
      <c r="O2931" s="29"/>
      <c r="P2931" s="31"/>
      <c r="Q2931" s="28"/>
      <c r="R2931" s="28"/>
      <c r="S2931" s="28"/>
      <c r="T2931" s="28"/>
      <c r="U2931" s="29"/>
      <c r="V2931" s="32"/>
      <c r="W2931" s="33"/>
    </row>
    <row r="2932" spans="2:23" x14ac:dyDescent="0.25">
      <c r="B2932" s="25"/>
      <c r="C2932" s="80">
        <v>1437845039</v>
      </c>
      <c r="D2932" s="83" t="s">
        <v>6502</v>
      </c>
      <c r="E2932" s="82">
        <v>2</v>
      </c>
      <c r="F2932" s="28"/>
      <c r="G2932" s="28"/>
      <c r="H2932" s="28"/>
      <c r="I2932" s="28" t="s">
        <v>1716</v>
      </c>
      <c r="J2932" s="27" t="s">
        <v>69</v>
      </c>
      <c r="K2932" s="29">
        <v>6507822000</v>
      </c>
      <c r="L2932" s="30"/>
      <c r="M2932" s="28"/>
      <c r="N2932" s="28"/>
      <c r="O2932" s="29"/>
      <c r="P2932" s="31"/>
      <c r="Q2932" s="28"/>
      <c r="R2932" s="28"/>
      <c r="S2932" s="28"/>
      <c r="T2932" s="28"/>
      <c r="U2932" s="29"/>
      <c r="V2932" s="32"/>
      <c r="W2932" s="33"/>
    </row>
    <row r="2933" spans="2:23" x14ac:dyDescent="0.25">
      <c r="B2933" s="25"/>
      <c r="C2933" s="80">
        <v>1194501908</v>
      </c>
      <c r="D2933" s="83" t="s">
        <v>6503</v>
      </c>
      <c r="E2933" s="82">
        <v>-99</v>
      </c>
      <c r="F2933" s="28"/>
      <c r="G2933" s="28"/>
      <c r="H2933" s="28"/>
      <c r="I2933" s="28" t="s">
        <v>1716</v>
      </c>
      <c r="J2933" s="27" t="s">
        <v>69</v>
      </c>
      <c r="K2933" s="29">
        <v>6197438380</v>
      </c>
      <c r="L2933" s="30"/>
      <c r="M2933" s="28"/>
      <c r="N2933" s="28"/>
      <c r="O2933" s="29"/>
      <c r="P2933" s="31"/>
      <c r="Q2933" s="28"/>
      <c r="R2933" s="28"/>
      <c r="S2933" s="28"/>
      <c r="T2933" s="28"/>
      <c r="U2933" s="29"/>
      <c r="V2933" s="32"/>
      <c r="W2933" s="33"/>
    </row>
    <row r="2934" spans="2:23" x14ac:dyDescent="0.25">
      <c r="B2934" s="25"/>
      <c r="C2934" s="80">
        <v>1982369575</v>
      </c>
      <c r="D2934" s="83" t="s">
        <v>6504</v>
      </c>
      <c r="E2934" s="82">
        <v>1</v>
      </c>
      <c r="F2934" s="28"/>
      <c r="G2934" s="28"/>
      <c r="H2934" s="28"/>
      <c r="I2934" s="28" t="s">
        <v>1769</v>
      </c>
      <c r="J2934" s="27" t="s">
        <v>69</v>
      </c>
      <c r="K2934" s="29">
        <v>4159156900</v>
      </c>
      <c r="L2934" s="30"/>
      <c r="M2934" s="28"/>
      <c r="N2934" s="28"/>
      <c r="O2934" s="29"/>
      <c r="P2934" s="31"/>
      <c r="Q2934" s="28"/>
      <c r="R2934" s="28"/>
      <c r="S2934" s="28"/>
      <c r="T2934" s="28"/>
      <c r="U2934" s="29"/>
      <c r="V2934" s="32"/>
      <c r="W2934" s="33"/>
    </row>
    <row r="2935" spans="2:23" x14ac:dyDescent="0.25">
      <c r="B2935" s="25"/>
      <c r="C2935" s="80">
        <v>1659945749</v>
      </c>
      <c r="D2935" s="83" t="s">
        <v>6505</v>
      </c>
      <c r="E2935" s="82">
        <v>-99</v>
      </c>
      <c r="F2935" s="28"/>
      <c r="G2935" s="28"/>
      <c r="H2935" s="28"/>
      <c r="I2935" s="28" t="s">
        <v>1769</v>
      </c>
      <c r="J2935" s="27" t="s">
        <v>69</v>
      </c>
      <c r="K2935" s="29">
        <v>9252509129</v>
      </c>
      <c r="L2935" s="30"/>
      <c r="M2935" s="28"/>
      <c r="N2935" s="28"/>
      <c r="O2935" s="29"/>
      <c r="P2935" s="31"/>
      <c r="Q2935" s="28"/>
      <c r="R2935" s="28"/>
      <c r="S2935" s="28"/>
      <c r="T2935" s="28"/>
      <c r="U2935" s="29"/>
      <c r="V2935" s="32"/>
      <c r="W2935" s="33"/>
    </row>
    <row r="2936" spans="2:23" x14ac:dyDescent="0.25">
      <c r="B2936" s="25"/>
      <c r="C2936" s="80">
        <v>1588683890</v>
      </c>
      <c r="D2936" s="83" t="s">
        <v>6506</v>
      </c>
      <c r="E2936" s="82">
        <v>9</v>
      </c>
      <c r="F2936" s="28"/>
      <c r="G2936" s="28"/>
      <c r="H2936" s="28"/>
      <c r="I2936" s="28" t="s">
        <v>1704</v>
      </c>
      <c r="J2936" s="27" t="s">
        <v>6507</v>
      </c>
      <c r="K2936" s="29">
        <v>4157811818</v>
      </c>
      <c r="L2936" s="30"/>
      <c r="M2936" s="28"/>
      <c r="N2936" s="28"/>
      <c r="O2936" s="29"/>
      <c r="P2936" s="31"/>
      <c r="Q2936" s="28"/>
      <c r="R2936" s="28"/>
      <c r="S2936" s="28"/>
      <c r="T2936" s="28"/>
      <c r="U2936" s="29"/>
      <c r="V2936" s="32"/>
      <c r="W2936" s="33"/>
    </row>
    <row r="2937" spans="2:23" x14ac:dyDescent="0.25">
      <c r="B2937" s="25"/>
      <c r="C2937" s="80">
        <v>1710954706</v>
      </c>
      <c r="D2937" s="83" t="s">
        <v>6508</v>
      </c>
      <c r="E2937" s="82">
        <v>-99</v>
      </c>
      <c r="F2937" s="28"/>
      <c r="G2937" s="28"/>
      <c r="H2937" s="28"/>
      <c r="I2937" s="28" t="s">
        <v>1704</v>
      </c>
      <c r="J2937" s="27" t="s">
        <v>69</v>
      </c>
      <c r="K2937" s="29">
        <v>7072558825</v>
      </c>
      <c r="L2937" s="30"/>
      <c r="M2937" s="28"/>
      <c r="N2937" s="28"/>
      <c r="O2937" s="29"/>
      <c r="P2937" s="31"/>
      <c r="Q2937" s="28"/>
      <c r="R2937" s="28"/>
      <c r="S2937" s="28"/>
      <c r="T2937" s="28"/>
      <c r="U2937" s="29"/>
      <c r="V2937" s="32"/>
      <c r="W2937" s="33"/>
    </row>
    <row r="2938" spans="2:23" x14ac:dyDescent="0.25">
      <c r="B2938" s="25"/>
      <c r="C2938" s="80">
        <v>1891770905</v>
      </c>
      <c r="D2938" s="83" t="s">
        <v>6509</v>
      </c>
      <c r="E2938" s="82">
        <v>5</v>
      </c>
      <c r="F2938" s="28"/>
      <c r="G2938" s="28"/>
      <c r="H2938" s="28"/>
      <c r="I2938" s="28" t="s">
        <v>1704</v>
      </c>
      <c r="J2938" s="27" t="s">
        <v>69</v>
      </c>
      <c r="K2938" s="29">
        <v>4157496900</v>
      </c>
      <c r="L2938" s="30"/>
      <c r="M2938" s="28"/>
      <c r="N2938" s="28"/>
      <c r="O2938" s="29"/>
      <c r="P2938" s="31"/>
      <c r="Q2938" s="28"/>
      <c r="R2938" s="28"/>
      <c r="S2938" s="28"/>
      <c r="T2938" s="28"/>
      <c r="U2938" s="29"/>
      <c r="V2938" s="32"/>
      <c r="W2938" s="33"/>
    </row>
    <row r="2939" spans="2:23" x14ac:dyDescent="0.25">
      <c r="B2939" s="25"/>
      <c r="C2939" s="80">
        <v>1780690313</v>
      </c>
      <c r="D2939" s="83" t="s">
        <v>6510</v>
      </c>
      <c r="E2939" s="82">
        <v>3</v>
      </c>
      <c r="F2939" s="28"/>
      <c r="G2939" s="28"/>
      <c r="H2939" s="28"/>
      <c r="I2939" s="28" t="s">
        <v>1704</v>
      </c>
      <c r="J2939" s="27" t="s">
        <v>69</v>
      </c>
      <c r="K2939" s="29">
        <v>5102345012</v>
      </c>
      <c r="L2939" s="30"/>
      <c r="M2939" s="28"/>
      <c r="N2939" s="28"/>
      <c r="O2939" s="29"/>
      <c r="P2939" s="31"/>
      <c r="Q2939" s="28"/>
      <c r="R2939" s="28"/>
      <c r="S2939" s="28"/>
      <c r="T2939" s="28"/>
      <c r="U2939" s="29"/>
      <c r="V2939" s="32"/>
      <c r="W2939" s="33"/>
    </row>
    <row r="2940" spans="2:23" x14ac:dyDescent="0.25">
      <c r="B2940" s="25"/>
      <c r="C2940" s="80">
        <v>1699792663</v>
      </c>
      <c r="D2940" s="83" t="s">
        <v>6511</v>
      </c>
      <c r="E2940" s="82">
        <v>3</v>
      </c>
      <c r="F2940" s="28"/>
      <c r="G2940" s="28"/>
      <c r="H2940" s="28"/>
      <c r="I2940" s="28" t="s">
        <v>6485</v>
      </c>
      <c r="J2940" s="27" t="s">
        <v>69</v>
      </c>
      <c r="K2940" s="29">
        <v>4153985100</v>
      </c>
      <c r="L2940" s="30"/>
      <c r="M2940" s="28"/>
      <c r="N2940" s="28"/>
      <c r="O2940" s="29"/>
      <c r="P2940" s="31"/>
      <c r="Q2940" s="28"/>
      <c r="R2940" s="28"/>
      <c r="S2940" s="28"/>
      <c r="T2940" s="28"/>
      <c r="U2940" s="29"/>
      <c r="V2940" s="32"/>
      <c r="W2940" s="33"/>
    </row>
    <row r="2941" spans="2:23" x14ac:dyDescent="0.25">
      <c r="B2941" s="25"/>
      <c r="C2941" s="80">
        <v>1700970795</v>
      </c>
      <c r="D2941" s="83" t="s">
        <v>6512</v>
      </c>
      <c r="E2941" s="82">
        <v>6</v>
      </c>
      <c r="F2941" s="28"/>
      <c r="G2941" s="28"/>
      <c r="H2941" s="28"/>
      <c r="I2941" s="28" t="s">
        <v>1704</v>
      </c>
      <c r="J2941" s="27" t="s">
        <v>6513</v>
      </c>
      <c r="K2941" s="29">
        <v>4159826691</v>
      </c>
      <c r="L2941" s="30"/>
      <c r="M2941" s="28"/>
      <c r="N2941" s="28"/>
      <c r="O2941" s="29"/>
      <c r="P2941" s="31"/>
      <c r="Q2941" s="28"/>
      <c r="R2941" s="28"/>
      <c r="S2941" s="28"/>
      <c r="T2941" s="28"/>
      <c r="U2941" s="29"/>
      <c r="V2941" s="32"/>
      <c r="W2941" s="33"/>
    </row>
    <row r="2942" spans="2:23" x14ac:dyDescent="0.25">
      <c r="B2942" s="25"/>
      <c r="C2942" s="80">
        <v>1720009160</v>
      </c>
      <c r="D2942" s="83" t="s">
        <v>6514</v>
      </c>
      <c r="E2942" s="82">
        <v>9</v>
      </c>
      <c r="F2942" s="28"/>
      <c r="G2942" s="28"/>
      <c r="H2942" s="28"/>
      <c r="I2942" s="28" t="s">
        <v>1737</v>
      </c>
      <c r="J2942" s="27" t="s">
        <v>6515</v>
      </c>
      <c r="K2942" s="29">
        <v>4156001020</v>
      </c>
      <c r="L2942" s="30"/>
      <c r="M2942" s="28"/>
      <c r="N2942" s="28"/>
      <c r="O2942" s="29"/>
      <c r="P2942" s="31"/>
      <c r="Q2942" s="28"/>
      <c r="R2942" s="28"/>
      <c r="S2942" s="28"/>
      <c r="T2942" s="28"/>
      <c r="U2942" s="29"/>
      <c r="V2942" s="32"/>
      <c r="W2942" s="33"/>
    </row>
    <row r="2943" spans="2:23" x14ac:dyDescent="0.25">
      <c r="B2943" s="25"/>
      <c r="C2943" s="80">
        <v>1437189966</v>
      </c>
      <c r="D2943" s="83" t="s">
        <v>6516</v>
      </c>
      <c r="E2943" s="82">
        <v>4</v>
      </c>
      <c r="F2943" s="28"/>
      <c r="G2943" s="28"/>
      <c r="H2943" s="28"/>
      <c r="I2943" s="28" t="s">
        <v>1975</v>
      </c>
      <c r="J2943" s="27" t="s">
        <v>6517</v>
      </c>
      <c r="K2943" s="29">
        <v>4159824100</v>
      </c>
      <c r="L2943" s="30"/>
      <c r="M2943" s="28"/>
      <c r="N2943" s="28"/>
      <c r="O2943" s="29"/>
      <c r="P2943" s="31"/>
      <c r="Q2943" s="28"/>
      <c r="R2943" s="28"/>
      <c r="S2943" s="28"/>
      <c r="T2943" s="28"/>
      <c r="U2943" s="29"/>
      <c r="V2943" s="32"/>
      <c r="W2943" s="33"/>
    </row>
    <row r="2944" spans="2:23" x14ac:dyDescent="0.25">
      <c r="B2944" s="25"/>
      <c r="C2944" s="80">
        <v>1043348618</v>
      </c>
      <c r="D2944" s="83" t="s">
        <v>6518</v>
      </c>
      <c r="E2944" s="82">
        <v>4</v>
      </c>
      <c r="F2944" s="28"/>
      <c r="G2944" s="28"/>
      <c r="H2944" s="28"/>
      <c r="I2944" s="28" t="s">
        <v>1704</v>
      </c>
      <c r="J2944" s="27" t="s">
        <v>69</v>
      </c>
      <c r="K2944" s="29">
        <v>4153878800</v>
      </c>
      <c r="L2944" s="30"/>
      <c r="M2944" s="28"/>
      <c r="N2944" s="28"/>
      <c r="O2944" s="29"/>
      <c r="P2944" s="31"/>
      <c r="Q2944" s="28"/>
      <c r="R2944" s="28"/>
      <c r="S2944" s="28"/>
      <c r="T2944" s="28"/>
      <c r="U2944" s="29"/>
      <c r="V2944" s="32"/>
      <c r="W2944" s="33"/>
    </row>
    <row r="2945" spans="2:23" x14ac:dyDescent="0.25">
      <c r="B2945" s="25"/>
      <c r="C2945" s="80">
        <v>1952439713</v>
      </c>
      <c r="D2945" s="83" t="s">
        <v>6519</v>
      </c>
      <c r="E2945" s="82">
        <v>5</v>
      </c>
      <c r="F2945" s="28"/>
      <c r="G2945" s="28"/>
      <c r="H2945" s="28"/>
      <c r="I2945" s="28" t="s">
        <v>1704</v>
      </c>
      <c r="J2945" s="27" t="s">
        <v>6520</v>
      </c>
      <c r="K2945" s="29">
        <v>4159233320</v>
      </c>
      <c r="L2945" s="30"/>
      <c r="M2945" s="28"/>
      <c r="N2945" s="28"/>
      <c r="O2945" s="29"/>
      <c r="P2945" s="31"/>
      <c r="Q2945" s="28"/>
      <c r="R2945" s="28"/>
      <c r="S2945" s="28"/>
      <c r="T2945" s="28"/>
      <c r="U2945" s="29"/>
      <c r="V2945" s="32"/>
      <c r="W2945" s="33"/>
    </row>
    <row r="2946" spans="2:23" x14ac:dyDescent="0.25">
      <c r="B2946" s="25"/>
      <c r="C2946" s="80">
        <v>1851324537</v>
      </c>
      <c r="D2946" s="83" t="s">
        <v>6521</v>
      </c>
      <c r="E2946" s="82">
        <v>5</v>
      </c>
      <c r="F2946" s="28"/>
      <c r="G2946" s="28"/>
      <c r="H2946" s="28"/>
      <c r="I2946" s="28" t="s">
        <v>1704</v>
      </c>
      <c r="J2946" s="27" t="s">
        <v>69</v>
      </c>
      <c r="K2946" s="29">
        <v>4153878800</v>
      </c>
      <c r="L2946" s="30"/>
      <c r="M2946" s="28"/>
      <c r="N2946" s="28"/>
      <c r="O2946" s="29"/>
      <c r="P2946" s="31"/>
      <c r="Q2946" s="28"/>
      <c r="R2946" s="28"/>
      <c r="S2946" s="28"/>
      <c r="T2946" s="28"/>
      <c r="U2946" s="29"/>
      <c r="V2946" s="32"/>
      <c r="W2946" s="33"/>
    </row>
    <row r="2947" spans="2:23" x14ac:dyDescent="0.25">
      <c r="B2947" s="25"/>
      <c r="C2947" s="80">
        <v>1871518266</v>
      </c>
      <c r="D2947" s="83" t="s">
        <v>6522</v>
      </c>
      <c r="E2947" s="82">
        <v>6</v>
      </c>
      <c r="F2947" s="28"/>
      <c r="G2947" s="28"/>
      <c r="H2947" s="28"/>
      <c r="I2947" s="28" t="s">
        <v>1704</v>
      </c>
      <c r="J2947" s="27" t="s">
        <v>6471</v>
      </c>
      <c r="K2947" s="29">
        <v>4153878800</v>
      </c>
      <c r="L2947" s="30"/>
      <c r="M2947" s="28"/>
      <c r="N2947" s="28"/>
      <c r="O2947" s="29"/>
      <c r="P2947" s="31"/>
      <c r="Q2947" s="28"/>
      <c r="R2947" s="28"/>
      <c r="S2947" s="28"/>
      <c r="T2947" s="28"/>
      <c r="U2947" s="29"/>
      <c r="V2947" s="32"/>
      <c r="W2947" s="33"/>
    </row>
    <row r="2948" spans="2:23" x14ac:dyDescent="0.25">
      <c r="B2948" s="25"/>
      <c r="C2948" s="80">
        <v>1275532145</v>
      </c>
      <c r="D2948" s="83" t="s">
        <v>6523</v>
      </c>
      <c r="E2948" s="82">
        <v>6</v>
      </c>
      <c r="F2948" s="28"/>
      <c r="G2948" s="28"/>
      <c r="H2948" s="28"/>
      <c r="I2948" s="28" t="s">
        <v>1719</v>
      </c>
      <c r="J2948" s="27" t="s">
        <v>69</v>
      </c>
      <c r="K2948" s="29">
        <v>6506921388</v>
      </c>
      <c r="L2948" s="30"/>
      <c r="M2948" s="28"/>
      <c r="N2948" s="28"/>
      <c r="O2948" s="29"/>
      <c r="P2948" s="31"/>
      <c r="Q2948" s="28"/>
      <c r="R2948" s="28"/>
      <c r="S2948" s="28"/>
      <c r="T2948" s="28"/>
      <c r="U2948" s="29"/>
      <c r="V2948" s="32"/>
      <c r="W2948" s="33"/>
    </row>
    <row r="2949" spans="2:23" x14ac:dyDescent="0.25">
      <c r="B2949" s="25"/>
      <c r="C2949" s="80">
        <v>1174600365</v>
      </c>
      <c r="D2949" s="83" t="s">
        <v>6524</v>
      </c>
      <c r="E2949" s="82">
        <v>0</v>
      </c>
      <c r="F2949" s="28"/>
      <c r="G2949" s="28"/>
      <c r="H2949" s="28"/>
      <c r="I2949" s="28" t="s">
        <v>1704</v>
      </c>
      <c r="J2949" s="27" t="s">
        <v>69</v>
      </c>
      <c r="K2949" s="29">
        <v>4159233122</v>
      </c>
      <c r="L2949" s="30"/>
      <c r="M2949" s="28"/>
      <c r="N2949" s="28"/>
      <c r="O2949" s="29"/>
      <c r="P2949" s="31"/>
      <c r="Q2949" s="28"/>
      <c r="R2949" s="28"/>
      <c r="S2949" s="28"/>
      <c r="T2949" s="28"/>
      <c r="U2949" s="29"/>
      <c r="V2949" s="32"/>
      <c r="W2949" s="33"/>
    </row>
    <row r="2950" spans="2:23" x14ac:dyDescent="0.25">
      <c r="B2950" s="25"/>
      <c r="C2950" s="80" t="s">
        <v>69</v>
      </c>
      <c r="D2950" s="83" t="s">
        <v>6525</v>
      </c>
      <c r="E2950" s="82">
        <v>-99</v>
      </c>
      <c r="F2950" s="28"/>
      <c r="G2950" s="28"/>
      <c r="H2950" s="28"/>
      <c r="I2950" s="28" t="s">
        <v>69</v>
      </c>
      <c r="J2950" s="27" t="s">
        <v>69</v>
      </c>
      <c r="K2950" s="29" t="s">
        <v>69</v>
      </c>
      <c r="L2950" s="30"/>
      <c r="M2950" s="28"/>
      <c r="N2950" s="28"/>
      <c r="O2950" s="29"/>
      <c r="P2950" s="31"/>
      <c r="Q2950" s="28"/>
      <c r="R2950" s="28"/>
      <c r="S2950" s="28"/>
      <c r="T2950" s="28"/>
      <c r="U2950" s="29"/>
      <c r="V2950" s="32"/>
      <c r="W2950" s="33"/>
    </row>
    <row r="2951" spans="2:23" x14ac:dyDescent="0.25">
      <c r="B2951" s="25"/>
      <c r="C2951" s="80" t="s">
        <v>69</v>
      </c>
      <c r="D2951" s="83" t="s">
        <v>6526</v>
      </c>
      <c r="E2951" s="82">
        <v>-99</v>
      </c>
      <c r="F2951" s="28"/>
      <c r="G2951" s="28"/>
      <c r="H2951" s="28"/>
      <c r="I2951" s="28" t="s">
        <v>69</v>
      </c>
      <c r="J2951" s="27" t="s">
        <v>6527</v>
      </c>
      <c r="K2951" s="29" t="s">
        <v>69</v>
      </c>
      <c r="L2951" s="30"/>
      <c r="M2951" s="28"/>
      <c r="N2951" s="28"/>
      <c r="O2951" s="29"/>
      <c r="P2951" s="31"/>
      <c r="Q2951" s="28"/>
      <c r="R2951" s="28"/>
      <c r="S2951" s="28"/>
      <c r="T2951" s="28"/>
      <c r="U2951" s="29"/>
      <c r="V2951" s="32"/>
      <c r="W2951" s="33"/>
    </row>
    <row r="2952" spans="2:23" x14ac:dyDescent="0.25">
      <c r="B2952" s="25"/>
      <c r="C2952" s="80" t="s">
        <v>69</v>
      </c>
      <c r="D2952" s="83" t="s">
        <v>6528</v>
      </c>
      <c r="E2952" s="82">
        <v>-99</v>
      </c>
      <c r="F2952" s="28"/>
      <c r="G2952" s="28"/>
      <c r="H2952" s="28"/>
      <c r="I2952" s="28" t="s">
        <v>69</v>
      </c>
      <c r="J2952" s="27" t="s">
        <v>6529</v>
      </c>
      <c r="K2952" s="29" t="s">
        <v>69</v>
      </c>
      <c r="L2952" s="30"/>
      <c r="M2952" s="28"/>
      <c r="N2952" s="28"/>
      <c r="O2952" s="29"/>
      <c r="P2952" s="31"/>
      <c r="Q2952" s="28"/>
      <c r="R2952" s="28"/>
      <c r="S2952" s="28"/>
      <c r="T2952" s="28"/>
      <c r="U2952" s="29"/>
      <c r="V2952" s="32"/>
      <c r="W2952" s="33"/>
    </row>
    <row r="2953" spans="2:23" x14ac:dyDescent="0.25">
      <c r="B2953" s="25"/>
      <c r="C2953" s="80">
        <v>1467799502</v>
      </c>
      <c r="D2953" s="83" t="s">
        <v>6530</v>
      </c>
      <c r="E2953" s="82">
        <v>-99</v>
      </c>
      <c r="F2953" s="28"/>
      <c r="G2953" s="28"/>
      <c r="H2953" s="28"/>
      <c r="I2953" s="28" t="s">
        <v>1707</v>
      </c>
      <c r="J2953" s="27" t="s">
        <v>6531</v>
      </c>
      <c r="K2953" s="29">
        <v>5307505800</v>
      </c>
      <c r="L2953" s="30"/>
      <c r="M2953" s="28"/>
      <c r="N2953" s="28"/>
      <c r="O2953" s="29"/>
      <c r="P2953" s="31"/>
      <c r="Q2953" s="28"/>
      <c r="R2953" s="28"/>
      <c r="S2953" s="28"/>
      <c r="T2953" s="28"/>
      <c r="U2953" s="29"/>
      <c r="V2953" s="32"/>
      <c r="W2953" s="33"/>
    </row>
    <row r="2954" spans="2:23" x14ac:dyDescent="0.25">
      <c r="B2954" s="25"/>
      <c r="C2954" s="80">
        <v>1598159808</v>
      </c>
      <c r="D2954" s="83" t="s">
        <v>6532</v>
      </c>
      <c r="E2954" s="82">
        <v>1</v>
      </c>
      <c r="F2954" s="28"/>
      <c r="G2954" s="28"/>
      <c r="H2954" s="28"/>
      <c r="I2954" s="28" t="s">
        <v>1716</v>
      </c>
      <c r="J2954" s="27" t="s">
        <v>6533</v>
      </c>
      <c r="K2954" s="29">
        <v>9256919806</v>
      </c>
      <c r="L2954" s="30"/>
      <c r="M2954" s="28"/>
      <c r="N2954" s="28"/>
      <c r="O2954" s="29"/>
      <c r="P2954" s="31"/>
      <c r="Q2954" s="28"/>
      <c r="R2954" s="28"/>
      <c r="S2954" s="28"/>
      <c r="T2954" s="28"/>
      <c r="U2954" s="29"/>
      <c r="V2954" s="32"/>
      <c r="W2954" s="33"/>
    </row>
    <row r="2955" spans="2:23" x14ac:dyDescent="0.25">
      <c r="B2955" s="25"/>
      <c r="C2955" s="80">
        <v>1487032355</v>
      </c>
      <c r="D2955" s="83" t="s">
        <v>6534</v>
      </c>
      <c r="E2955" s="82">
        <v>2</v>
      </c>
      <c r="F2955" s="28"/>
      <c r="G2955" s="28"/>
      <c r="H2955" s="28"/>
      <c r="I2955" s="28" t="s">
        <v>1704</v>
      </c>
      <c r="J2955" s="27" t="s">
        <v>69</v>
      </c>
      <c r="K2955" s="29">
        <v>8585543200</v>
      </c>
      <c r="L2955" s="30"/>
      <c r="M2955" s="28"/>
      <c r="N2955" s="28"/>
      <c r="O2955" s="29"/>
      <c r="P2955" s="31"/>
      <c r="Q2955" s="28"/>
      <c r="R2955" s="28"/>
      <c r="S2955" s="28"/>
      <c r="T2955" s="28"/>
      <c r="U2955" s="29"/>
      <c r="V2955" s="32"/>
      <c r="W2955" s="33"/>
    </row>
    <row r="2956" spans="2:23" x14ac:dyDescent="0.25">
      <c r="B2956" s="25"/>
      <c r="C2956" s="80">
        <v>1053341784</v>
      </c>
      <c r="D2956" s="83" t="s">
        <v>6535</v>
      </c>
      <c r="E2956" s="82">
        <v>3</v>
      </c>
      <c r="F2956" s="28"/>
      <c r="G2956" s="28"/>
      <c r="H2956" s="28"/>
      <c r="I2956" s="28" t="s">
        <v>2012</v>
      </c>
      <c r="J2956" s="27" t="s">
        <v>6536</v>
      </c>
      <c r="K2956" s="29">
        <v>7075513330</v>
      </c>
      <c r="L2956" s="30"/>
      <c r="M2956" s="28"/>
      <c r="N2956" s="28"/>
      <c r="O2956" s="29"/>
      <c r="P2956" s="31"/>
      <c r="Q2956" s="28"/>
      <c r="R2956" s="28"/>
      <c r="S2956" s="28"/>
      <c r="T2956" s="28"/>
      <c r="U2956" s="29"/>
      <c r="V2956" s="32"/>
      <c r="W2956" s="33"/>
    </row>
    <row r="2957" spans="2:23" x14ac:dyDescent="0.25">
      <c r="B2957" s="25"/>
      <c r="C2957" s="80">
        <v>1154554657</v>
      </c>
      <c r="D2957" s="83" t="s">
        <v>6537</v>
      </c>
      <c r="E2957" s="82">
        <v>2</v>
      </c>
      <c r="F2957" s="28"/>
      <c r="G2957" s="28"/>
      <c r="H2957" s="28"/>
      <c r="I2957" s="28" t="s">
        <v>1704</v>
      </c>
      <c r="J2957" s="27" t="s">
        <v>69</v>
      </c>
      <c r="K2957" s="29">
        <v>6309950639</v>
      </c>
      <c r="L2957" s="30"/>
      <c r="M2957" s="28"/>
      <c r="N2957" s="28"/>
      <c r="O2957" s="29"/>
      <c r="P2957" s="31"/>
      <c r="Q2957" s="28"/>
      <c r="R2957" s="28"/>
      <c r="S2957" s="28"/>
      <c r="T2957" s="28"/>
      <c r="U2957" s="29"/>
      <c r="V2957" s="32"/>
      <c r="W2957" s="33"/>
    </row>
    <row r="2958" spans="2:23" x14ac:dyDescent="0.25">
      <c r="B2958" s="25"/>
      <c r="C2958" s="80">
        <v>1194941799</v>
      </c>
      <c r="D2958" s="83" t="s">
        <v>6538</v>
      </c>
      <c r="E2958" s="82">
        <v>0</v>
      </c>
      <c r="F2958" s="28"/>
      <c r="G2958" s="28"/>
      <c r="H2958" s="28"/>
      <c r="I2958" s="28" t="s">
        <v>1704</v>
      </c>
      <c r="J2958" s="27" t="s">
        <v>69</v>
      </c>
      <c r="K2958" s="29">
        <v>7738815604</v>
      </c>
      <c r="L2958" s="30"/>
      <c r="M2958" s="28"/>
      <c r="N2958" s="28"/>
      <c r="O2958" s="29"/>
      <c r="P2958" s="31"/>
      <c r="Q2958" s="28"/>
      <c r="R2958" s="28"/>
      <c r="S2958" s="28"/>
      <c r="T2958" s="28"/>
      <c r="U2958" s="29"/>
      <c r="V2958" s="32"/>
      <c r="W2958" s="33"/>
    </row>
    <row r="2959" spans="2:23" x14ac:dyDescent="0.25">
      <c r="B2959" s="25"/>
      <c r="C2959" s="80">
        <v>1437351657</v>
      </c>
      <c r="D2959" s="83" t="s">
        <v>6539</v>
      </c>
      <c r="E2959" s="82">
        <v>4</v>
      </c>
      <c r="F2959" s="28"/>
      <c r="G2959" s="28"/>
      <c r="H2959" s="28"/>
      <c r="I2959" s="28" t="s">
        <v>1707</v>
      </c>
      <c r="J2959" s="27" t="s">
        <v>6540</v>
      </c>
      <c r="K2959" s="29">
        <v>6506974195</v>
      </c>
      <c r="L2959" s="30"/>
      <c r="M2959" s="28"/>
      <c r="N2959" s="28"/>
      <c r="O2959" s="29"/>
      <c r="P2959" s="31"/>
      <c r="Q2959" s="28"/>
      <c r="R2959" s="28"/>
      <c r="S2959" s="28"/>
      <c r="T2959" s="28"/>
      <c r="U2959" s="29"/>
      <c r="V2959" s="32"/>
      <c r="W2959" s="33"/>
    </row>
    <row r="2960" spans="2:23" x14ac:dyDescent="0.25">
      <c r="B2960" s="25"/>
      <c r="C2960" s="80">
        <v>1841216041</v>
      </c>
      <c r="D2960" s="83" t="s">
        <v>6541</v>
      </c>
      <c r="E2960" s="82">
        <v>3</v>
      </c>
      <c r="F2960" s="28"/>
      <c r="G2960" s="28"/>
      <c r="H2960" s="28"/>
      <c r="I2960" s="28" t="s">
        <v>1704</v>
      </c>
      <c r="J2960" s="27" t="s">
        <v>69</v>
      </c>
      <c r="K2960" s="29">
        <v>7073038360</v>
      </c>
      <c r="L2960" s="30"/>
      <c r="M2960" s="28"/>
      <c r="N2960" s="28"/>
      <c r="O2960" s="29"/>
      <c r="P2960" s="31"/>
      <c r="Q2960" s="28"/>
      <c r="R2960" s="28"/>
      <c r="S2960" s="28"/>
      <c r="T2960" s="28"/>
      <c r="U2960" s="29"/>
      <c r="V2960" s="32"/>
      <c r="W2960" s="33"/>
    </row>
    <row r="2961" spans="2:23" x14ac:dyDescent="0.25">
      <c r="B2961" s="25"/>
      <c r="C2961" s="80">
        <v>1093972382</v>
      </c>
      <c r="D2961" s="83" t="s">
        <v>6542</v>
      </c>
      <c r="E2961" s="82">
        <v>2</v>
      </c>
      <c r="F2961" s="28"/>
      <c r="G2961" s="28"/>
      <c r="H2961" s="28"/>
      <c r="I2961" s="28" t="s">
        <v>1704</v>
      </c>
      <c r="J2961" s="27" t="s">
        <v>69</v>
      </c>
      <c r="K2961" s="29">
        <v>5102048168</v>
      </c>
      <c r="L2961" s="30"/>
      <c r="M2961" s="28"/>
      <c r="N2961" s="28"/>
      <c r="O2961" s="29"/>
      <c r="P2961" s="31"/>
      <c r="Q2961" s="28"/>
      <c r="R2961" s="28"/>
      <c r="S2961" s="28"/>
      <c r="T2961" s="28"/>
      <c r="U2961" s="29"/>
      <c r="V2961" s="32"/>
      <c r="W2961" s="33"/>
    </row>
    <row r="2962" spans="2:23" x14ac:dyDescent="0.25">
      <c r="B2962" s="25"/>
      <c r="C2962" s="80">
        <v>1073721239</v>
      </c>
      <c r="D2962" s="83" t="s">
        <v>6543</v>
      </c>
      <c r="E2962" s="82">
        <v>1</v>
      </c>
      <c r="F2962" s="28"/>
      <c r="G2962" s="28"/>
      <c r="H2962" s="28"/>
      <c r="I2962" s="28" t="s">
        <v>1716</v>
      </c>
      <c r="J2962" s="27" t="s">
        <v>69</v>
      </c>
      <c r="K2962" s="29">
        <v>4152213200</v>
      </c>
      <c r="L2962" s="30"/>
      <c r="M2962" s="28"/>
      <c r="N2962" s="28"/>
      <c r="O2962" s="29"/>
      <c r="P2962" s="31"/>
      <c r="Q2962" s="28"/>
      <c r="R2962" s="28"/>
      <c r="S2962" s="28"/>
      <c r="T2962" s="28"/>
      <c r="U2962" s="29"/>
      <c r="V2962" s="32"/>
      <c r="W2962" s="33"/>
    </row>
    <row r="2963" spans="2:23" x14ac:dyDescent="0.25">
      <c r="B2963" s="25"/>
      <c r="C2963" s="80">
        <v>1568580322</v>
      </c>
      <c r="D2963" s="83" t="s">
        <v>6544</v>
      </c>
      <c r="E2963" s="82">
        <v>-99</v>
      </c>
      <c r="F2963" s="28"/>
      <c r="G2963" s="28"/>
      <c r="H2963" s="28"/>
      <c r="I2963" s="28" t="s">
        <v>1719</v>
      </c>
      <c r="J2963" s="27" t="s">
        <v>69</v>
      </c>
      <c r="K2963" s="29">
        <v>5102320874</v>
      </c>
      <c r="L2963" s="30"/>
      <c r="M2963" s="28"/>
      <c r="N2963" s="28"/>
      <c r="O2963" s="29"/>
      <c r="P2963" s="31"/>
      <c r="Q2963" s="28"/>
      <c r="R2963" s="28"/>
      <c r="S2963" s="28"/>
      <c r="T2963" s="28"/>
      <c r="U2963" s="29"/>
      <c r="V2963" s="32"/>
      <c r="W2963" s="33"/>
    </row>
    <row r="2964" spans="2:23" x14ac:dyDescent="0.25">
      <c r="B2964" s="25"/>
      <c r="C2964" s="80">
        <v>1447288204</v>
      </c>
      <c r="D2964" s="83" t="s">
        <v>6545</v>
      </c>
      <c r="E2964" s="82">
        <v>0</v>
      </c>
      <c r="F2964" s="28"/>
      <c r="G2964" s="28"/>
      <c r="H2964" s="28"/>
      <c r="I2964" s="28" t="s">
        <v>1707</v>
      </c>
      <c r="J2964" s="27" t="s">
        <v>69</v>
      </c>
      <c r="K2964" s="29">
        <v>9252728347</v>
      </c>
      <c r="L2964" s="30"/>
      <c r="M2964" s="28"/>
      <c r="N2964" s="28"/>
      <c r="O2964" s="29"/>
      <c r="P2964" s="31"/>
      <c r="Q2964" s="28"/>
      <c r="R2964" s="28"/>
      <c r="S2964" s="28"/>
      <c r="T2964" s="28"/>
      <c r="U2964" s="29"/>
      <c r="V2964" s="32"/>
      <c r="W2964" s="33"/>
    </row>
    <row r="2965" spans="2:23" x14ac:dyDescent="0.25">
      <c r="B2965" s="25"/>
      <c r="C2965" s="80">
        <v>1013000868</v>
      </c>
      <c r="D2965" s="83" t="s">
        <v>6546</v>
      </c>
      <c r="E2965" s="82">
        <v>-99</v>
      </c>
      <c r="F2965" s="28"/>
      <c r="G2965" s="28"/>
      <c r="H2965" s="28"/>
      <c r="I2965" s="28" t="s">
        <v>1719</v>
      </c>
      <c r="J2965" s="27" t="s">
        <v>69</v>
      </c>
      <c r="K2965" s="29">
        <v>4153919686</v>
      </c>
      <c r="L2965" s="30"/>
      <c r="M2965" s="28"/>
      <c r="N2965" s="28"/>
      <c r="O2965" s="29"/>
      <c r="P2965" s="31"/>
      <c r="Q2965" s="28"/>
      <c r="R2965" s="28"/>
      <c r="S2965" s="28"/>
      <c r="T2965" s="28"/>
      <c r="U2965" s="29"/>
      <c r="V2965" s="32"/>
      <c r="W2965" s="33"/>
    </row>
    <row r="2966" spans="2:23" x14ac:dyDescent="0.25">
      <c r="B2966" s="25"/>
      <c r="C2966" s="80">
        <v>1942445374</v>
      </c>
      <c r="D2966" s="83" t="s">
        <v>6547</v>
      </c>
      <c r="E2966" s="82">
        <v>0</v>
      </c>
      <c r="F2966" s="28"/>
      <c r="G2966" s="28"/>
      <c r="H2966" s="28"/>
      <c r="I2966" s="28" t="s">
        <v>1704</v>
      </c>
      <c r="J2966" s="27" t="s">
        <v>6548</v>
      </c>
      <c r="K2966" s="29">
        <v>7076242668</v>
      </c>
      <c r="L2966" s="30"/>
      <c r="M2966" s="28"/>
      <c r="N2966" s="28"/>
      <c r="O2966" s="29"/>
      <c r="P2966" s="31"/>
      <c r="Q2966" s="28"/>
      <c r="R2966" s="28"/>
      <c r="S2966" s="28"/>
      <c r="T2966" s="28"/>
      <c r="U2966" s="29"/>
      <c r="V2966" s="32"/>
      <c r="W2966" s="33"/>
    </row>
    <row r="2967" spans="2:23" x14ac:dyDescent="0.25">
      <c r="B2967" s="25"/>
      <c r="C2967" s="80">
        <v>1699017707</v>
      </c>
      <c r="D2967" s="83" t="s">
        <v>6549</v>
      </c>
      <c r="E2967" s="82">
        <v>4</v>
      </c>
      <c r="F2967" s="28"/>
      <c r="G2967" s="28"/>
      <c r="H2967" s="28"/>
      <c r="I2967" s="28" t="s">
        <v>1704</v>
      </c>
      <c r="J2967" s="27" t="s">
        <v>69</v>
      </c>
      <c r="K2967" s="29">
        <v>4153878800</v>
      </c>
      <c r="L2967" s="30"/>
      <c r="M2967" s="28"/>
      <c r="N2967" s="28"/>
      <c r="O2967" s="29"/>
      <c r="P2967" s="31"/>
      <c r="Q2967" s="28"/>
      <c r="R2967" s="28"/>
      <c r="S2967" s="28"/>
      <c r="T2967" s="28"/>
      <c r="U2967" s="29"/>
      <c r="V2967" s="32"/>
      <c r="W2967" s="33"/>
    </row>
    <row r="2968" spans="2:23" x14ac:dyDescent="0.25">
      <c r="B2968" s="25"/>
      <c r="C2968" s="80">
        <v>1154628105</v>
      </c>
      <c r="D2968" s="83" t="s">
        <v>6550</v>
      </c>
      <c r="E2968" s="82">
        <v>1</v>
      </c>
      <c r="F2968" s="28"/>
      <c r="G2968" s="28"/>
      <c r="H2968" s="28"/>
      <c r="I2968" s="28" t="s">
        <v>1769</v>
      </c>
      <c r="J2968" s="27" t="s">
        <v>6551</v>
      </c>
      <c r="K2968" s="29">
        <v>7076463555</v>
      </c>
      <c r="L2968" s="30"/>
      <c r="M2968" s="28"/>
      <c r="N2968" s="28"/>
      <c r="O2968" s="29"/>
      <c r="P2968" s="31"/>
      <c r="Q2968" s="28"/>
      <c r="R2968" s="28"/>
      <c r="S2968" s="28"/>
      <c r="T2968" s="28"/>
      <c r="U2968" s="29"/>
      <c r="V2968" s="32"/>
      <c r="W2968" s="33"/>
    </row>
    <row r="2969" spans="2:23" x14ac:dyDescent="0.25">
      <c r="B2969" s="25"/>
      <c r="C2969" s="80">
        <v>1649569658</v>
      </c>
      <c r="D2969" s="83" t="s">
        <v>6552</v>
      </c>
      <c r="E2969" s="82">
        <v>3</v>
      </c>
      <c r="F2969" s="28"/>
      <c r="G2969" s="28"/>
      <c r="H2969" s="28"/>
      <c r="I2969" s="28" t="s">
        <v>1704</v>
      </c>
      <c r="J2969" s="27" t="s">
        <v>69</v>
      </c>
      <c r="K2969" s="29">
        <v>4159233878</v>
      </c>
      <c r="L2969" s="30"/>
      <c r="M2969" s="28"/>
      <c r="N2969" s="28"/>
      <c r="O2969" s="29"/>
      <c r="P2969" s="31"/>
      <c r="Q2969" s="28"/>
      <c r="R2969" s="28"/>
      <c r="S2969" s="28"/>
      <c r="T2969" s="28"/>
      <c r="U2969" s="29"/>
      <c r="V2969" s="32"/>
      <c r="W2969" s="33"/>
    </row>
    <row r="2970" spans="2:23" x14ac:dyDescent="0.25">
      <c r="B2970" s="25"/>
      <c r="C2970" s="80">
        <v>1497808414</v>
      </c>
      <c r="D2970" s="83" t="s">
        <v>6553</v>
      </c>
      <c r="E2970" s="82">
        <v>2</v>
      </c>
      <c r="F2970" s="28"/>
      <c r="G2970" s="28"/>
      <c r="H2970" s="28"/>
      <c r="I2970" s="28" t="s">
        <v>1704</v>
      </c>
      <c r="J2970" s="27" t="s">
        <v>6554</v>
      </c>
      <c r="K2970" s="29">
        <v>7076463555</v>
      </c>
      <c r="L2970" s="30"/>
      <c r="M2970" s="28"/>
      <c r="N2970" s="28"/>
      <c r="O2970" s="29"/>
      <c r="P2970" s="31"/>
      <c r="Q2970" s="28"/>
      <c r="R2970" s="28"/>
      <c r="S2970" s="28"/>
      <c r="T2970" s="28"/>
      <c r="U2970" s="29"/>
      <c r="V2970" s="32"/>
      <c r="W2970" s="33"/>
    </row>
    <row r="2971" spans="2:23" x14ac:dyDescent="0.25">
      <c r="B2971" s="25"/>
      <c r="C2971" s="80">
        <v>1326228487</v>
      </c>
      <c r="D2971" s="83" t="s">
        <v>6555</v>
      </c>
      <c r="E2971" s="82">
        <v>7</v>
      </c>
      <c r="F2971" s="28"/>
      <c r="G2971" s="28"/>
      <c r="H2971" s="28"/>
      <c r="I2971" s="28" t="s">
        <v>1704</v>
      </c>
      <c r="J2971" s="27" t="s">
        <v>6556</v>
      </c>
      <c r="K2971" s="29">
        <v>4158858080</v>
      </c>
      <c r="L2971" s="30"/>
      <c r="M2971" s="28"/>
      <c r="N2971" s="28"/>
      <c r="O2971" s="29"/>
      <c r="P2971" s="31"/>
      <c r="Q2971" s="28"/>
      <c r="R2971" s="28"/>
      <c r="S2971" s="28"/>
      <c r="T2971" s="28"/>
      <c r="U2971" s="29"/>
      <c r="V2971" s="32"/>
      <c r="W2971" s="33"/>
    </row>
    <row r="2972" spans="2:23" x14ac:dyDescent="0.25">
      <c r="B2972" s="25"/>
      <c r="C2972" s="80">
        <v>1295901213</v>
      </c>
      <c r="D2972" s="83" t="s">
        <v>6557</v>
      </c>
      <c r="E2972" s="82">
        <v>2</v>
      </c>
      <c r="F2972" s="28"/>
      <c r="G2972" s="28"/>
      <c r="H2972" s="28"/>
      <c r="I2972" s="28" t="s">
        <v>6558</v>
      </c>
      <c r="J2972" s="27" t="s">
        <v>69</v>
      </c>
      <c r="K2972" s="29">
        <v>4155146200</v>
      </c>
      <c r="L2972" s="30"/>
      <c r="M2972" s="28"/>
      <c r="N2972" s="28"/>
      <c r="O2972" s="29"/>
      <c r="P2972" s="31"/>
      <c r="Q2972" s="28"/>
      <c r="R2972" s="28"/>
      <c r="S2972" s="28"/>
      <c r="T2972" s="28"/>
      <c r="U2972" s="29"/>
      <c r="V2972" s="32"/>
      <c r="W2972" s="33"/>
    </row>
    <row r="2973" spans="2:23" x14ac:dyDescent="0.25">
      <c r="B2973" s="25"/>
      <c r="C2973" s="80">
        <v>1497744189</v>
      </c>
      <c r="D2973" s="83" t="s">
        <v>6559</v>
      </c>
      <c r="E2973" s="82">
        <v>1</v>
      </c>
      <c r="F2973" s="28"/>
      <c r="G2973" s="28"/>
      <c r="H2973" s="28"/>
      <c r="I2973" s="28" t="s">
        <v>1719</v>
      </c>
      <c r="J2973" s="27" t="s">
        <v>69</v>
      </c>
      <c r="K2973" s="29">
        <v>5105244040</v>
      </c>
      <c r="L2973" s="30"/>
      <c r="M2973" s="28"/>
      <c r="N2973" s="28"/>
      <c r="O2973" s="29"/>
      <c r="P2973" s="31"/>
      <c r="Q2973" s="28"/>
      <c r="R2973" s="28"/>
      <c r="S2973" s="28"/>
      <c r="T2973" s="28"/>
      <c r="U2973" s="29"/>
      <c r="V2973" s="32"/>
      <c r="W2973" s="33"/>
    </row>
    <row r="2974" spans="2:23" x14ac:dyDescent="0.25">
      <c r="B2974" s="25"/>
      <c r="C2974" s="80">
        <v>1699863233</v>
      </c>
      <c r="D2974" s="83" t="s">
        <v>6560</v>
      </c>
      <c r="E2974" s="82">
        <v>1</v>
      </c>
      <c r="F2974" s="28"/>
      <c r="G2974" s="28"/>
      <c r="H2974" s="28"/>
      <c r="I2974" s="28" t="s">
        <v>2171</v>
      </c>
      <c r="J2974" s="27" t="s">
        <v>69</v>
      </c>
      <c r="K2974" s="29">
        <v>7075755180</v>
      </c>
      <c r="L2974" s="30"/>
      <c r="M2974" s="28"/>
      <c r="N2974" s="28"/>
      <c r="O2974" s="29"/>
      <c r="P2974" s="31"/>
      <c r="Q2974" s="28"/>
      <c r="R2974" s="28"/>
      <c r="S2974" s="28"/>
      <c r="T2974" s="28"/>
      <c r="U2974" s="29"/>
      <c r="V2974" s="32"/>
      <c r="W2974" s="33"/>
    </row>
    <row r="2975" spans="2:23" x14ac:dyDescent="0.25">
      <c r="B2975" s="25"/>
      <c r="C2975" s="80">
        <v>1376867010</v>
      </c>
      <c r="D2975" s="83" t="s">
        <v>6561</v>
      </c>
      <c r="E2975" s="82">
        <v>0</v>
      </c>
      <c r="F2975" s="28"/>
      <c r="G2975" s="28"/>
      <c r="H2975" s="28"/>
      <c r="I2975" s="28" t="s">
        <v>1704</v>
      </c>
      <c r="J2975" s="27" t="s">
        <v>69</v>
      </c>
      <c r="K2975" s="29">
        <v>4159256900</v>
      </c>
      <c r="L2975" s="30"/>
      <c r="M2975" s="28"/>
      <c r="N2975" s="28"/>
      <c r="O2975" s="29"/>
      <c r="P2975" s="31"/>
      <c r="Q2975" s="28"/>
      <c r="R2975" s="28"/>
      <c r="S2975" s="28"/>
      <c r="T2975" s="28"/>
      <c r="U2975" s="29"/>
      <c r="V2975" s="32"/>
      <c r="W2975" s="33"/>
    </row>
    <row r="2976" spans="2:23" x14ac:dyDescent="0.25">
      <c r="B2976" s="25"/>
      <c r="C2976" s="80">
        <v>1841525300</v>
      </c>
      <c r="D2976" s="83" t="s">
        <v>6562</v>
      </c>
      <c r="E2976" s="82">
        <v>-99</v>
      </c>
      <c r="F2976" s="28"/>
      <c r="G2976" s="28"/>
      <c r="H2976" s="28"/>
      <c r="I2976" s="28" t="s">
        <v>1719</v>
      </c>
      <c r="J2976" s="27" t="s">
        <v>69</v>
      </c>
      <c r="K2976" s="29">
        <v>9253705110</v>
      </c>
      <c r="L2976" s="30"/>
      <c r="M2976" s="28"/>
      <c r="N2976" s="28"/>
      <c r="O2976" s="29"/>
      <c r="P2976" s="31"/>
      <c r="Q2976" s="28"/>
      <c r="R2976" s="28"/>
      <c r="S2976" s="28"/>
      <c r="T2976" s="28"/>
      <c r="U2976" s="29"/>
      <c r="V2976" s="32"/>
      <c r="W2976" s="33"/>
    </row>
    <row r="2977" spans="2:23" x14ac:dyDescent="0.25">
      <c r="B2977" s="25"/>
      <c r="C2977" s="80">
        <v>1447371505</v>
      </c>
      <c r="D2977" s="83" t="s">
        <v>6563</v>
      </c>
      <c r="E2977" s="82">
        <v>1</v>
      </c>
      <c r="F2977" s="28"/>
      <c r="G2977" s="28"/>
      <c r="H2977" s="28"/>
      <c r="I2977" s="28" t="s">
        <v>1704</v>
      </c>
      <c r="J2977" s="27" t="s">
        <v>69</v>
      </c>
      <c r="K2977" s="29">
        <v>4159256900</v>
      </c>
      <c r="L2977" s="30"/>
      <c r="M2977" s="28"/>
      <c r="N2977" s="28"/>
      <c r="O2977" s="29"/>
      <c r="P2977" s="31"/>
      <c r="Q2977" s="28"/>
      <c r="R2977" s="28"/>
      <c r="S2977" s="28"/>
      <c r="T2977" s="28"/>
      <c r="U2977" s="29"/>
      <c r="V2977" s="32"/>
      <c r="W2977" s="33"/>
    </row>
    <row r="2978" spans="2:23" x14ac:dyDescent="0.25">
      <c r="B2978" s="25"/>
      <c r="C2978" s="80">
        <v>1093911356</v>
      </c>
      <c r="D2978" s="83" t="s">
        <v>6564</v>
      </c>
      <c r="E2978" s="82">
        <v>0</v>
      </c>
      <c r="F2978" s="28"/>
      <c r="G2978" s="28"/>
      <c r="H2978" s="28"/>
      <c r="I2978" s="28" t="s">
        <v>6226</v>
      </c>
      <c r="J2978" s="27" t="s">
        <v>69</v>
      </c>
      <c r="K2978" s="29">
        <v>7072521035</v>
      </c>
      <c r="L2978" s="30"/>
      <c r="M2978" s="28"/>
      <c r="N2978" s="28"/>
      <c r="O2978" s="29"/>
      <c r="P2978" s="31"/>
      <c r="Q2978" s="28"/>
      <c r="R2978" s="28"/>
      <c r="S2978" s="28"/>
      <c r="T2978" s="28"/>
      <c r="U2978" s="29"/>
      <c r="V2978" s="32"/>
      <c r="W2978" s="33"/>
    </row>
    <row r="2979" spans="2:23" x14ac:dyDescent="0.25">
      <c r="B2979" s="25"/>
      <c r="C2979" s="80">
        <v>1386703726</v>
      </c>
      <c r="D2979" s="83" t="s">
        <v>6565</v>
      </c>
      <c r="E2979" s="82">
        <v>-99</v>
      </c>
      <c r="F2979" s="28"/>
      <c r="G2979" s="28"/>
      <c r="H2979" s="28"/>
      <c r="I2979" s="28" t="s">
        <v>1719</v>
      </c>
      <c r="J2979" s="27" t="s">
        <v>69</v>
      </c>
      <c r="K2979" s="29">
        <v>5102046660</v>
      </c>
      <c r="L2979" s="30"/>
      <c r="M2979" s="28"/>
      <c r="N2979" s="28"/>
      <c r="O2979" s="29"/>
      <c r="P2979" s="31"/>
      <c r="Q2979" s="28"/>
      <c r="R2979" s="28"/>
      <c r="S2979" s="28"/>
      <c r="T2979" s="28"/>
      <c r="U2979" s="29"/>
      <c r="V2979" s="32"/>
      <c r="W2979" s="33"/>
    </row>
    <row r="2980" spans="2:23" x14ac:dyDescent="0.25">
      <c r="B2980" s="25"/>
      <c r="C2980" s="80">
        <v>1710137872</v>
      </c>
      <c r="D2980" s="83" t="s">
        <v>6566</v>
      </c>
      <c r="E2980" s="82">
        <v>9</v>
      </c>
      <c r="F2980" s="28"/>
      <c r="G2980" s="28"/>
      <c r="H2980" s="28"/>
      <c r="I2980" s="28" t="s">
        <v>1704</v>
      </c>
      <c r="J2980" s="27" t="s">
        <v>6567</v>
      </c>
      <c r="K2980" s="29">
        <v>4156001020</v>
      </c>
      <c r="L2980" s="30"/>
      <c r="M2980" s="28"/>
      <c r="N2980" s="28"/>
      <c r="O2980" s="29"/>
      <c r="P2980" s="31"/>
      <c r="Q2980" s="28"/>
      <c r="R2980" s="28"/>
      <c r="S2980" s="28"/>
      <c r="T2980" s="28"/>
      <c r="U2980" s="29"/>
      <c r="V2980" s="32"/>
      <c r="W2980" s="33"/>
    </row>
    <row r="2981" spans="2:23" x14ac:dyDescent="0.25">
      <c r="B2981" s="25"/>
      <c r="C2981" s="80">
        <v>1417009630</v>
      </c>
      <c r="D2981" s="83" t="s">
        <v>6568</v>
      </c>
      <c r="E2981" s="82">
        <v>4</v>
      </c>
      <c r="F2981" s="28"/>
      <c r="G2981" s="28"/>
      <c r="H2981" s="28"/>
      <c r="I2981" s="28" t="s">
        <v>1704</v>
      </c>
      <c r="J2981" s="27" t="s">
        <v>69</v>
      </c>
      <c r="K2981" s="29">
        <v>4159233050</v>
      </c>
      <c r="L2981" s="30"/>
      <c r="M2981" s="28"/>
      <c r="N2981" s="28"/>
      <c r="O2981" s="29"/>
      <c r="P2981" s="31"/>
      <c r="Q2981" s="28"/>
      <c r="R2981" s="28"/>
      <c r="S2981" s="28"/>
      <c r="T2981" s="28"/>
      <c r="U2981" s="29"/>
      <c r="V2981" s="32"/>
      <c r="W2981" s="33"/>
    </row>
    <row r="2982" spans="2:23" x14ac:dyDescent="0.25">
      <c r="B2982" s="25"/>
      <c r="C2982" s="80">
        <v>1619041316</v>
      </c>
      <c r="D2982" s="83" t="s">
        <v>6569</v>
      </c>
      <c r="E2982" s="82">
        <v>4</v>
      </c>
      <c r="F2982" s="28"/>
      <c r="G2982" s="28"/>
      <c r="H2982" s="28"/>
      <c r="I2982" s="28" t="s">
        <v>1704</v>
      </c>
      <c r="J2982" s="27" t="s">
        <v>6570</v>
      </c>
      <c r="K2982" s="29">
        <v>7074233040</v>
      </c>
      <c r="L2982" s="30"/>
      <c r="M2982" s="28"/>
      <c r="N2982" s="28"/>
      <c r="O2982" s="29"/>
      <c r="P2982" s="31"/>
      <c r="Q2982" s="28"/>
      <c r="R2982" s="28"/>
      <c r="S2982" s="28"/>
      <c r="T2982" s="28"/>
      <c r="U2982" s="29"/>
      <c r="V2982" s="32"/>
      <c r="W2982" s="33"/>
    </row>
    <row r="2983" spans="2:23" x14ac:dyDescent="0.25">
      <c r="B2983" s="25"/>
      <c r="C2983" s="80">
        <v>1780604645</v>
      </c>
      <c r="D2983" s="83" t="s">
        <v>6571</v>
      </c>
      <c r="E2983" s="82">
        <v>10</v>
      </c>
      <c r="F2983" s="28"/>
      <c r="G2983" s="28"/>
      <c r="H2983" s="28"/>
      <c r="I2983" s="28" t="s">
        <v>1704</v>
      </c>
      <c r="J2983" s="27" t="s">
        <v>6572</v>
      </c>
      <c r="K2983" s="29">
        <v>4156001020</v>
      </c>
      <c r="L2983" s="30"/>
      <c r="M2983" s="28"/>
      <c r="N2983" s="28"/>
      <c r="O2983" s="29"/>
      <c r="P2983" s="31"/>
      <c r="Q2983" s="28"/>
      <c r="R2983" s="28"/>
      <c r="S2983" s="28"/>
      <c r="T2983" s="28"/>
      <c r="U2983" s="29"/>
      <c r="V2983" s="32"/>
      <c r="W2983" s="33"/>
    </row>
    <row r="2984" spans="2:23" x14ac:dyDescent="0.25">
      <c r="B2984" s="25"/>
      <c r="C2984" s="80">
        <v>1457529174</v>
      </c>
      <c r="D2984" s="83" t="s">
        <v>6573</v>
      </c>
      <c r="E2984" s="82">
        <v>8</v>
      </c>
      <c r="F2984" s="28"/>
      <c r="G2984" s="28"/>
      <c r="H2984" s="28"/>
      <c r="I2984" s="28" t="s">
        <v>1719</v>
      </c>
      <c r="J2984" s="27" t="s">
        <v>6574</v>
      </c>
      <c r="K2984" s="29">
        <v>4159233188</v>
      </c>
      <c r="L2984" s="30"/>
      <c r="M2984" s="28"/>
      <c r="N2984" s="28"/>
      <c r="O2984" s="29"/>
      <c r="P2984" s="31"/>
      <c r="Q2984" s="28"/>
      <c r="R2984" s="28"/>
      <c r="S2984" s="28"/>
      <c r="T2984" s="28"/>
      <c r="U2984" s="29"/>
      <c r="V2984" s="32"/>
      <c r="W2984" s="33"/>
    </row>
    <row r="2985" spans="2:23" x14ac:dyDescent="0.25">
      <c r="B2985" s="25"/>
      <c r="C2985" s="80">
        <v>1578632980</v>
      </c>
      <c r="D2985" s="83" t="s">
        <v>6575</v>
      </c>
      <c r="E2985" s="82">
        <v>3</v>
      </c>
      <c r="F2985" s="28"/>
      <c r="G2985" s="28"/>
      <c r="H2985" s="28"/>
      <c r="I2985" s="28" t="s">
        <v>6485</v>
      </c>
      <c r="J2985" s="27" t="s">
        <v>6576</v>
      </c>
      <c r="K2985" s="29">
        <v>4159233012</v>
      </c>
      <c r="L2985" s="30"/>
      <c r="M2985" s="28"/>
      <c r="N2985" s="28"/>
      <c r="O2985" s="29"/>
      <c r="P2985" s="31"/>
      <c r="Q2985" s="28"/>
      <c r="R2985" s="28"/>
      <c r="S2985" s="28"/>
      <c r="T2985" s="28"/>
      <c r="U2985" s="29"/>
      <c r="V2985" s="32"/>
      <c r="W2985" s="33"/>
    </row>
    <row r="2986" spans="2:23" x14ac:dyDescent="0.25">
      <c r="B2986" s="25"/>
      <c r="C2986" s="80">
        <v>1861597932</v>
      </c>
      <c r="D2986" s="83" t="s">
        <v>6577</v>
      </c>
      <c r="E2986" s="82">
        <v>3</v>
      </c>
      <c r="F2986" s="28"/>
      <c r="G2986" s="28"/>
      <c r="H2986" s="28"/>
      <c r="I2986" s="28" t="s">
        <v>6578</v>
      </c>
      <c r="J2986" s="27" t="s">
        <v>69</v>
      </c>
      <c r="K2986" s="29">
        <v>4158319788</v>
      </c>
      <c r="L2986" s="30"/>
      <c r="M2986" s="28"/>
      <c r="N2986" s="28"/>
      <c r="O2986" s="29"/>
      <c r="P2986" s="31"/>
      <c r="Q2986" s="28"/>
      <c r="R2986" s="28"/>
      <c r="S2986" s="28"/>
      <c r="T2986" s="28"/>
      <c r="U2986" s="29"/>
      <c r="V2986" s="32"/>
      <c r="W2986" s="33"/>
    </row>
    <row r="2987" spans="2:23" x14ac:dyDescent="0.25">
      <c r="B2987" s="25"/>
      <c r="C2987" s="80">
        <v>1891816369</v>
      </c>
      <c r="D2987" s="83" t="s">
        <v>6579</v>
      </c>
      <c r="E2987" s="82">
        <v>7</v>
      </c>
      <c r="F2987" s="28"/>
      <c r="G2987" s="28"/>
      <c r="H2987" s="28"/>
      <c r="I2987" s="28" t="s">
        <v>1737</v>
      </c>
      <c r="J2987" s="27" t="s">
        <v>6580</v>
      </c>
      <c r="K2987" s="29">
        <v>4156001020</v>
      </c>
      <c r="L2987" s="30"/>
      <c r="M2987" s="28"/>
      <c r="N2987" s="28"/>
      <c r="O2987" s="29"/>
      <c r="P2987" s="31"/>
      <c r="Q2987" s="28"/>
      <c r="R2987" s="28"/>
      <c r="S2987" s="28"/>
      <c r="T2987" s="28"/>
      <c r="U2987" s="29"/>
      <c r="V2987" s="32"/>
      <c r="W2987" s="33"/>
    </row>
    <row r="2988" spans="2:23" x14ac:dyDescent="0.25">
      <c r="B2988" s="25"/>
      <c r="C2988" s="80">
        <v>1437148707</v>
      </c>
      <c r="D2988" s="83" t="s">
        <v>6581</v>
      </c>
      <c r="E2988" s="82">
        <v>3</v>
      </c>
      <c r="F2988" s="28"/>
      <c r="G2988" s="28"/>
      <c r="H2988" s="28"/>
      <c r="I2988" s="28" t="s">
        <v>1719</v>
      </c>
      <c r="J2988" s="27" t="s">
        <v>69</v>
      </c>
      <c r="K2988" s="29">
        <v>5105244040</v>
      </c>
      <c r="L2988" s="30"/>
      <c r="M2988" s="28"/>
      <c r="N2988" s="28"/>
      <c r="O2988" s="29"/>
      <c r="P2988" s="31"/>
      <c r="Q2988" s="28"/>
      <c r="R2988" s="28"/>
      <c r="S2988" s="28"/>
      <c r="T2988" s="28"/>
      <c r="U2988" s="29"/>
      <c r="V2988" s="32"/>
      <c r="W2988" s="33"/>
    </row>
    <row r="2989" spans="2:23" x14ac:dyDescent="0.25">
      <c r="B2989" s="25"/>
      <c r="C2989" s="80">
        <v>1760496764</v>
      </c>
      <c r="D2989" s="83" t="s">
        <v>6582</v>
      </c>
      <c r="E2989" s="82">
        <v>1</v>
      </c>
      <c r="F2989" s="28"/>
      <c r="G2989" s="28"/>
      <c r="H2989" s="28"/>
      <c r="I2989" s="28" t="s">
        <v>1719</v>
      </c>
      <c r="J2989" s="27" t="s">
        <v>69</v>
      </c>
      <c r="K2989" s="29">
        <v>7076464100</v>
      </c>
      <c r="L2989" s="30"/>
      <c r="M2989" s="28"/>
      <c r="N2989" s="28"/>
      <c r="O2989" s="29"/>
      <c r="P2989" s="31"/>
      <c r="Q2989" s="28"/>
      <c r="R2989" s="28"/>
      <c r="S2989" s="28"/>
      <c r="T2989" s="28"/>
      <c r="U2989" s="29"/>
      <c r="V2989" s="32"/>
      <c r="W2989" s="33"/>
    </row>
    <row r="2990" spans="2:23" x14ac:dyDescent="0.25">
      <c r="B2990" s="25"/>
      <c r="C2990" s="80">
        <v>1740460070</v>
      </c>
      <c r="D2990" s="83" t="s">
        <v>6583</v>
      </c>
      <c r="E2990" s="82">
        <v>2</v>
      </c>
      <c r="F2990" s="28"/>
      <c r="G2990" s="28"/>
      <c r="H2990" s="28"/>
      <c r="I2990" s="28" t="s">
        <v>1704</v>
      </c>
      <c r="J2990" s="27" t="s">
        <v>69</v>
      </c>
      <c r="K2990" s="29">
        <v>4157309086</v>
      </c>
      <c r="L2990" s="30"/>
      <c r="M2990" s="28"/>
      <c r="N2990" s="28"/>
      <c r="O2990" s="29"/>
      <c r="P2990" s="31"/>
      <c r="Q2990" s="28"/>
      <c r="R2990" s="28"/>
      <c r="S2990" s="28"/>
      <c r="T2990" s="28"/>
      <c r="U2990" s="29"/>
      <c r="V2990" s="32"/>
      <c r="W2990" s="33"/>
    </row>
    <row r="2991" spans="2:23" x14ac:dyDescent="0.25">
      <c r="B2991" s="25"/>
      <c r="C2991" s="80">
        <v>1497817746</v>
      </c>
      <c r="D2991" s="83" t="s">
        <v>6584</v>
      </c>
      <c r="E2991" s="82">
        <v>9</v>
      </c>
      <c r="F2991" s="28"/>
      <c r="G2991" s="28"/>
      <c r="H2991" s="28"/>
      <c r="I2991" s="28" t="s">
        <v>1704</v>
      </c>
      <c r="J2991" s="27" t="s">
        <v>6585</v>
      </c>
      <c r="K2991" s="29">
        <v>6508532972</v>
      </c>
      <c r="L2991" s="30"/>
      <c r="M2991" s="28"/>
      <c r="N2991" s="28"/>
      <c r="O2991" s="29"/>
      <c r="P2991" s="31"/>
      <c r="Q2991" s="28"/>
      <c r="R2991" s="28"/>
      <c r="S2991" s="28"/>
      <c r="T2991" s="28"/>
      <c r="U2991" s="29"/>
      <c r="V2991" s="32"/>
      <c r="W2991" s="33"/>
    </row>
    <row r="2992" spans="2:23" x14ac:dyDescent="0.25">
      <c r="B2992" s="25"/>
      <c r="C2992" s="80">
        <v>1174749956</v>
      </c>
      <c r="D2992" s="83" t="s">
        <v>6586</v>
      </c>
      <c r="E2992" s="82">
        <v>1</v>
      </c>
      <c r="F2992" s="28"/>
      <c r="G2992" s="28"/>
      <c r="H2992" s="28"/>
      <c r="I2992" s="28" t="s">
        <v>1719</v>
      </c>
      <c r="J2992" s="27" t="s">
        <v>69</v>
      </c>
      <c r="K2992" s="29">
        <v>6504986500</v>
      </c>
      <c r="L2992" s="30"/>
      <c r="M2992" s="28"/>
      <c r="N2992" s="28"/>
      <c r="O2992" s="29"/>
      <c r="P2992" s="31"/>
      <c r="Q2992" s="28"/>
      <c r="R2992" s="28"/>
      <c r="S2992" s="28"/>
      <c r="T2992" s="28"/>
      <c r="U2992" s="29"/>
      <c r="V2992" s="32"/>
      <c r="W2992" s="33"/>
    </row>
    <row r="2993" spans="2:23" x14ac:dyDescent="0.25">
      <c r="B2993" s="25"/>
      <c r="C2993" s="80">
        <v>1235293325</v>
      </c>
      <c r="D2993" s="83" t="s">
        <v>6587</v>
      </c>
      <c r="E2993" s="82">
        <v>8</v>
      </c>
      <c r="F2993" s="28"/>
      <c r="G2993" s="28"/>
      <c r="H2993" s="28"/>
      <c r="I2993" s="28" t="s">
        <v>1737</v>
      </c>
      <c r="J2993" s="27" t="s">
        <v>6588</v>
      </c>
      <c r="K2993" s="29">
        <v>4154761000</v>
      </c>
      <c r="L2993" s="30"/>
      <c r="M2993" s="28"/>
      <c r="N2993" s="28"/>
      <c r="O2993" s="29"/>
      <c r="P2993" s="31"/>
      <c r="Q2993" s="28"/>
      <c r="R2993" s="28"/>
      <c r="S2993" s="28"/>
      <c r="T2993" s="28"/>
      <c r="U2993" s="29"/>
      <c r="V2993" s="32"/>
      <c r="W2993" s="33"/>
    </row>
    <row r="2994" spans="2:23" x14ac:dyDescent="0.25">
      <c r="B2994" s="25"/>
      <c r="C2994" s="80">
        <v>1861570434</v>
      </c>
      <c r="D2994" s="83" t="s">
        <v>6589</v>
      </c>
      <c r="E2994" s="82">
        <v>2</v>
      </c>
      <c r="F2994" s="28"/>
      <c r="G2994" s="28"/>
      <c r="H2994" s="28"/>
      <c r="I2994" s="28" t="s">
        <v>1704</v>
      </c>
      <c r="J2994" s="27" t="s">
        <v>6590</v>
      </c>
      <c r="K2994" s="29">
        <v>6503653700</v>
      </c>
      <c r="L2994" s="30"/>
      <c r="M2994" s="28"/>
      <c r="N2994" s="28"/>
      <c r="O2994" s="29"/>
      <c r="P2994" s="31"/>
      <c r="Q2994" s="28"/>
      <c r="R2994" s="28"/>
      <c r="S2994" s="28"/>
      <c r="T2994" s="28"/>
      <c r="U2994" s="29"/>
      <c r="V2994" s="32"/>
      <c r="W2994" s="33"/>
    </row>
    <row r="2995" spans="2:23" x14ac:dyDescent="0.25">
      <c r="B2995" s="25"/>
      <c r="C2995" s="80">
        <v>1770630162</v>
      </c>
      <c r="D2995" s="83" t="s">
        <v>6591</v>
      </c>
      <c r="E2995" s="82">
        <v>5</v>
      </c>
      <c r="F2995" s="28"/>
      <c r="G2995" s="28"/>
      <c r="H2995" s="28"/>
      <c r="I2995" s="28" t="s">
        <v>1704</v>
      </c>
      <c r="J2995" s="27" t="s">
        <v>6592</v>
      </c>
      <c r="K2995" s="29">
        <v>3179484601</v>
      </c>
      <c r="L2995" s="30"/>
      <c r="M2995" s="28"/>
      <c r="N2995" s="28"/>
      <c r="O2995" s="29"/>
      <c r="P2995" s="31"/>
      <c r="Q2995" s="28"/>
      <c r="R2995" s="28"/>
      <c r="S2995" s="28"/>
      <c r="T2995" s="28"/>
      <c r="U2995" s="29"/>
      <c r="V2995" s="32"/>
      <c r="W2995" s="33"/>
    </row>
    <row r="2996" spans="2:23" x14ac:dyDescent="0.25">
      <c r="B2996" s="25"/>
      <c r="C2996" s="80">
        <v>1184941791</v>
      </c>
      <c r="D2996" s="83" t="s">
        <v>6593</v>
      </c>
      <c r="E2996" s="82">
        <v>7</v>
      </c>
      <c r="F2996" s="28"/>
      <c r="G2996" s="28"/>
      <c r="H2996" s="28"/>
      <c r="I2996" s="28" t="s">
        <v>1716</v>
      </c>
      <c r="J2996" s="27" t="s">
        <v>6594</v>
      </c>
      <c r="K2996" s="29">
        <v>4153532318</v>
      </c>
      <c r="L2996" s="30"/>
      <c r="M2996" s="28"/>
      <c r="N2996" s="28"/>
      <c r="O2996" s="29"/>
      <c r="P2996" s="31"/>
      <c r="Q2996" s="28"/>
      <c r="R2996" s="28"/>
      <c r="S2996" s="28"/>
      <c r="T2996" s="28"/>
      <c r="U2996" s="29"/>
      <c r="V2996" s="32"/>
      <c r="W2996" s="33"/>
    </row>
    <row r="2997" spans="2:23" x14ac:dyDescent="0.25">
      <c r="B2997" s="25"/>
      <c r="C2997" s="80">
        <v>1487831145</v>
      </c>
      <c r="D2997" s="83" t="s">
        <v>6595</v>
      </c>
      <c r="E2997" s="82">
        <v>3</v>
      </c>
      <c r="F2997" s="28"/>
      <c r="G2997" s="28"/>
      <c r="H2997" s="28"/>
      <c r="I2997" s="28" t="s">
        <v>1704</v>
      </c>
      <c r="J2997" s="27" t="s">
        <v>69</v>
      </c>
      <c r="K2997" s="29">
        <v>4156003458</v>
      </c>
      <c r="L2997" s="30"/>
      <c r="M2997" s="28"/>
      <c r="N2997" s="28"/>
      <c r="O2997" s="29"/>
      <c r="P2997" s="31"/>
      <c r="Q2997" s="28"/>
      <c r="R2997" s="28"/>
      <c r="S2997" s="28"/>
      <c r="T2997" s="28"/>
      <c r="U2997" s="29"/>
      <c r="V2997" s="32"/>
      <c r="W2997" s="33"/>
    </row>
    <row r="2998" spans="2:23" x14ac:dyDescent="0.25">
      <c r="B2998" s="25"/>
      <c r="C2998" s="80">
        <v>1114037421</v>
      </c>
      <c r="D2998" s="83" t="s">
        <v>6596</v>
      </c>
      <c r="E2998" s="82">
        <v>6</v>
      </c>
      <c r="F2998" s="28"/>
      <c r="G2998" s="28"/>
      <c r="H2998" s="28"/>
      <c r="I2998" s="28" t="s">
        <v>1737</v>
      </c>
      <c r="J2998" s="27" t="s">
        <v>6597</v>
      </c>
      <c r="K2998" s="29">
        <v>4153532318</v>
      </c>
      <c r="L2998" s="30"/>
      <c r="M2998" s="28"/>
      <c r="N2998" s="28"/>
      <c r="O2998" s="29"/>
      <c r="P2998" s="31"/>
      <c r="Q2998" s="28"/>
      <c r="R2998" s="28"/>
      <c r="S2998" s="28"/>
      <c r="T2998" s="28"/>
      <c r="U2998" s="29"/>
      <c r="V2998" s="32"/>
      <c r="W2998" s="33"/>
    </row>
    <row r="2999" spans="2:23" x14ac:dyDescent="0.25">
      <c r="B2999" s="25"/>
      <c r="C2999" s="80">
        <v>1285675355</v>
      </c>
      <c r="D2999" s="83" t="s">
        <v>6598</v>
      </c>
      <c r="E2999" s="82">
        <v>1</v>
      </c>
      <c r="F2999" s="28"/>
      <c r="G2999" s="28"/>
      <c r="H2999" s="28"/>
      <c r="I2999" s="28" t="s">
        <v>1719</v>
      </c>
      <c r="J2999" s="27" t="s">
        <v>69</v>
      </c>
      <c r="K2999" s="29">
        <v>4154521200</v>
      </c>
      <c r="L2999" s="30"/>
      <c r="M2999" s="28"/>
      <c r="N2999" s="28"/>
      <c r="O2999" s="29"/>
      <c r="P2999" s="31"/>
      <c r="Q2999" s="28"/>
      <c r="R2999" s="28"/>
      <c r="S2999" s="28"/>
      <c r="T2999" s="28"/>
      <c r="U2999" s="29"/>
      <c r="V2999" s="32"/>
      <c r="W2999" s="33"/>
    </row>
    <row r="3000" spans="2:23" x14ac:dyDescent="0.25">
      <c r="B3000" s="25"/>
      <c r="C3000" s="80">
        <v>1427006733</v>
      </c>
      <c r="D3000" s="83" t="s">
        <v>6599</v>
      </c>
      <c r="E3000" s="82">
        <v>1</v>
      </c>
      <c r="F3000" s="28"/>
      <c r="G3000" s="28"/>
      <c r="H3000" s="28"/>
      <c r="I3000" s="28" t="s">
        <v>1719</v>
      </c>
      <c r="J3000" s="27" t="s">
        <v>69</v>
      </c>
      <c r="K3000" s="29">
        <v>6509924000</v>
      </c>
      <c r="L3000" s="30"/>
      <c r="M3000" s="28"/>
      <c r="N3000" s="28"/>
      <c r="O3000" s="29"/>
      <c r="P3000" s="31"/>
      <c r="Q3000" s="28"/>
      <c r="R3000" s="28"/>
      <c r="S3000" s="28"/>
      <c r="T3000" s="28"/>
      <c r="U3000" s="29"/>
      <c r="V3000" s="32"/>
      <c r="W3000" s="33"/>
    </row>
    <row r="3001" spans="2:23" x14ac:dyDescent="0.25">
      <c r="B3001" s="25"/>
      <c r="C3001" s="80">
        <v>1972946135</v>
      </c>
      <c r="D3001" s="83" t="s">
        <v>6600</v>
      </c>
      <c r="E3001" s="82">
        <v>5</v>
      </c>
      <c r="F3001" s="28"/>
      <c r="G3001" s="28"/>
      <c r="H3001" s="28"/>
      <c r="I3001" s="28" t="s">
        <v>1719</v>
      </c>
      <c r="J3001" s="27" t="s">
        <v>6601</v>
      </c>
      <c r="K3001" s="29">
        <v>4155482225</v>
      </c>
      <c r="L3001" s="30"/>
      <c r="M3001" s="28"/>
      <c r="N3001" s="28"/>
      <c r="O3001" s="29"/>
      <c r="P3001" s="31"/>
      <c r="Q3001" s="28"/>
      <c r="R3001" s="28"/>
      <c r="S3001" s="28"/>
      <c r="T3001" s="28"/>
      <c r="U3001" s="29"/>
      <c r="V3001" s="32"/>
      <c r="W3001" s="33"/>
    </row>
    <row r="3002" spans="2:23" x14ac:dyDescent="0.25">
      <c r="B3002" s="25"/>
      <c r="C3002" s="80">
        <v>1245668532</v>
      </c>
      <c r="D3002" s="83" t="s">
        <v>6602</v>
      </c>
      <c r="E3002" s="82">
        <v>6</v>
      </c>
      <c r="F3002" s="28"/>
      <c r="G3002" s="28"/>
      <c r="H3002" s="28"/>
      <c r="I3002" s="28" t="s">
        <v>1716</v>
      </c>
      <c r="J3002" s="27" t="s">
        <v>69</v>
      </c>
      <c r="K3002" s="29">
        <v>4153531551</v>
      </c>
      <c r="L3002" s="30"/>
      <c r="M3002" s="28"/>
      <c r="N3002" s="28"/>
      <c r="O3002" s="29"/>
      <c r="P3002" s="31"/>
      <c r="Q3002" s="28"/>
      <c r="R3002" s="28"/>
      <c r="S3002" s="28"/>
      <c r="T3002" s="28"/>
      <c r="U3002" s="29"/>
      <c r="V3002" s="32"/>
      <c r="W3002" s="33"/>
    </row>
    <row r="3003" spans="2:23" x14ac:dyDescent="0.25">
      <c r="B3003" s="25"/>
      <c r="C3003" s="80">
        <v>1225226475</v>
      </c>
      <c r="D3003" s="83" t="s">
        <v>6603</v>
      </c>
      <c r="E3003" s="82">
        <v>6</v>
      </c>
      <c r="F3003" s="28"/>
      <c r="G3003" s="28"/>
      <c r="H3003" s="28"/>
      <c r="I3003" s="28" t="s">
        <v>1769</v>
      </c>
      <c r="J3003" s="27" t="s">
        <v>6604</v>
      </c>
      <c r="K3003" s="29">
        <v>6506974195</v>
      </c>
      <c r="L3003" s="30"/>
      <c r="M3003" s="28"/>
      <c r="N3003" s="28"/>
      <c r="O3003" s="29"/>
      <c r="P3003" s="31"/>
      <c r="Q3003" s="28"/>
      <c r="R3003" s="28"/>
      <c r="S3003" s="28"/>
      <c r="T3003" s="28"/>
      <c r="U3003" s="29"/>
      <c r="V3003" s="32"/>
      <c r="W3003" s="33"/>
    </row>
    <row r="3004" spans="2:23" x14ac:dyDescent="0.25">
      <c r="B3004" s="25"/>
      <c r="C3004" s="80">
        <v>1871741769</v>
      </c>
      <c r="D3004" s="83" t="s">
        <v>6605</v>
      </c>
      <c r="E3004" s="82">
        <v>6</v>
      </c>
      <c r="F3004" s="28"/>
      <c r="G3004" s="28"/>
      <c r="H3004" s="28"/>
      <c r="I3004" s="28" t="s">
        <v>1737</v>
      </c>
      <c r="J3004" s="27" t="s">
        <v>69</v>
      </c>
      <c r="K3004" s="29">
        <v>6507234000</v>
      </c>
      <c r="L3004" s="30"/>
      <c r="M3004" s="28"/>
      <c r="N3004" s="28"/>
      <c r="O3004" s="29"/>
      <c r="P3004" s="31"/>
      <c r="Q3004" s="28"/>
      <c r="R3004" s="28"/>
      <c r="S3004" s="28"/>
      <c r="T3004" s="28"/>
      <c r="U3004" s="29"/>
      <c r="V3004" s="32"/>
      <c r="W3004" s="33"/>
    </row>
    <row r="3005" spans="2:23" x14ac:dyDescent="0.25">
      <c r="B3005" s="25"/>
      <c r="C3005" s="80">
        <v>1356473383</v>
      </c>
      <c r="D3005" s="83" t="s">
        <v>6606</v>
      </c>
      <c r="E3005" s="82">
        <v>5</v>
      </c>
      <c r="F3005" s="28"/>
      <c r="G3005" s="28"/>
      <c r="H3005" s="28"/>
      <c r="I3005" s="28" t="s">
        <v>1707</v>
      </c>
      <c r="J3005" s="27" t="s">
        <v>69</v>
      </c>
      <c r="K3005" s="29">
        <v>6158898802</v>
      </c>
      <c r="L3005" s="30"/>
      <c r="M3005" s="28"/>
      <c r="N3005" s="28"/>
      <c r="O3005" s="29"/>
      <c r="P3005" s="31"/>
      <c r="Q3005" s="28"/>
      <c r="R3005" s="28"/>
      <c r="S3005" s="28"/>
      <c r="T3005" s="28"/>
      <c r="U3005" s="29"/>
      <c r="V3005" s="32"/>
      <c r="W3005" s="33"/>
    </row>
    <row r="3006" spans="2:23" x14ac:dyDescent="0.25">
      <c r="B3006" s="25"/>
      <c r="C3006" s="80">
        <v>1225186257</v>
      </c>
      <c r="D3006" s="83" t="s">
        <v>6607</v>
      </c>
      <c r="E3006" s="82">
        <v>6</v>
      </c>
      <c r="F3006" s="28"/>
      <c r="G3006" s="28"/>
      <c r="H3006" s="28"/>
      <c r="I3006" s="28" t="s">
        <v>1707</v>
      </c>
      <c r="J3006" s="27" t="s">
        <v>6608</v>
      </c>
      <c r="K3006" s="29">
        <v>4156772488</v>
      </c>
      <c r="L3006" s="30"/>
      <c r="M3006" s="28"/>
      <c r="N3006" s="28"/>
      <c r="O3006" s="29"/>
      <c r="P3006" s="31"/>
      <c r="Q3006" s="28"/>
      <c r="R3006" s="28"/>
      <c r="S3006" s="28"/>
      <c r="T3006" s="28"/>
      <c r="U3006" s="29"/>
      <c r="V3006" s="32"/>
      <c r="W3006" s="33"/>
    </row>
    <row r="3007" spans="2:23" x14ac:dyDescent="0.25">
      <c r="B3007" s="25"/>
      <c r="C3007" s="80">
        <v>1275929077</v>
      </c>
      <c r="D3007" s="83" t="s">
        <v>6609</v>
      </c>
      <c r="E3007" s="82">
        <v>7</v>
      </c>
      <c r="F3007" s="28"/>
      <c r="G3007" s="28"/>
      <c r="H3007" s="28"/>
      <c r="I3007" s="28" t="s">
        <v>1737</v>
      </c>
      <c r="J3007" s="27" t="s">
        <v>69</v>
      </c>
      <c r="K3007" s="29">
        <v>2158988001</v>
      </c>
      <c r="L3007" s="30"/>
      <c r="M3007" s="28"/>
      <c r="N3007" s="28"/>
      <c r="O3007" s="29"/>
      <c r="P3007" s="31"/>
      <c r="Q3007" s="28"/>
      <c r="R3007" s="28"/>
      <c r="S3007" s="28"/>
      <c r="T3007" s="28"/>
      <c r="U3007" s="29"/>
      <c r="V3007" s="32"/>
      <c r="W3007" s="33"/>
    </row>
    <row r="3008" spans="2:23" x14ac:dyDescent="0.25">
      <c r="B3008" s="25"/>
      <c r="C3008" s="80" t="s">
        <v>69</v>
      </c>
      <c r="D3008" s="83" t="s">
        <v>6610</v>
      </c>
      <c r="E3008" s="82">
        <v>-99</v>
      </c>
      <c r="F3008" s="28"/>
      <c r="G3008" s="28"/>
      <c r="H3008" s="28"/>
      <c r="I3008" s="28" t="s">
        <v>69</v>
      </c>
      <c r="J3008" s="27" t="s">
        <v>6590</v>
      </c>
      <c r="K3008" s="29" t="s">
        <v>69</v>
      </c>
      <c r="L3008" s="30"/>
      <c r="M3008" s="28"/>
      <c r="N3008" s="28"/>
      <c r="O3008" s="29"/>
      <c r="P3008" s="31"/>
      <c r="Q3008" s="28"/>
      <c r="R3008" s="28"/>
      <c r="S3008" s="28"/>
      <c r="T3008" s="28"/>
      <c r="U3008" s="29"/>
      <c r="V3008" s="32"/>
      <c r="W3008" s="33"/>
    </row>
    <row r="3009" spans="2:23" x14ac:dyDescent="0.25">
      <c r="B3009" s="25"/>
      <c r="C3009" s="80">
        <v>1750791067</v>
      </c>
      <c r="D3009" s="83" t="s">
        <v>6611</v>
      </c>
      <c r="E3009" s="82">
        <v>2</v>
      </c>
      <c r="F3009" s="28"/>
      <c r="G3009" s="28"/>
      <c r="H3009" s="28"/>
      <c r="I3009" s="28" t="s">
        <v>1707</v>
      </c>
      <c r="J3009" s="27" t="s">
        <v>6612</v>
      </c>
      <c r="K3009" s="29">
        <v>6506528500</v>
      </c>
      <c r="L3009" s="30"/>
      <c r="M3009" s="28"/>
      <c r="N3009" s="28"/>
      <c r="O3009" s="29"/>
      <c r="P3009" s="31"/>
      <c r="Q3009" s="28"/>
      <c r="R3009" s="28"/>
      <c r="S3009" s="28"/>
      <c r="T3009" s="28"/>
      <c r="U3009" s="29"/>
      <c r="V3009" s="32"/>
      <c r="W3009" s="33"/>
    </row>
    <row r="3010" spans="2:23" x14ac:dyDescent="0.25">
      <c r="B3010" s="25"/>
      <c r="C3010" s="80">
        <v>1811312408</v>
      </c>
      <c r="D3010" s="83" t="s">
        <v>2030</v>
      </c>
      <c r="E3010" s="82">
        <v>4</v>
      </c>
      <c r="F3010" s="28"/>
      <c r="G3010" s="28"/>
      <c r="H3010" s="28"/>
      <c r="I3010" s="28" t="s">
        <v>1716</v>
      </c>
      <c r="J3010" s="27" t="s">
        <v>69</v>
      </c>
      <c r="K3010" s="29">
        <v>4159566633</v>
      </c>
      <c r="L3010" s="30"/>
      <c r="M3010" s="28"/>
      <c r="N3010" s="28"/>
      <c r="O3010" s="29"/>
      <c r="P3010" s="31"/>
      <c r="Q3010" s="28"/>
      <c r="R3010" s="28"/>
      <c r="S3010" s="28"/>
      <c r="T3010" s="28"/>
      <c r="U3010" s="29"/>
      <c r="V3010" s="32"/>
      <c r="W3010" s="33"/>
    </row>
    <row r="3011" spans="2:23" x14ac:dyDescent="0.25">
      <c r="B3011" s="25"/>
      <c r="C3011" s="80">
        <v>1649397241</v>
      </c>
      <c r="D3011" s="83" t="s">
        <v>6197</v>
      </c>
      <c r="E3011" s="82">
        <v>7</v>
      </c>
      <c r="F3011" s="28"/>
      <c r="G3011" s="28"/>
      <c r="H3011" s="28"/>
      <c r="I3011" s="28" t="s">
        <v>1737</v>
      </c>
      <c r="J3011" s="27" t="s">
        <v>6613</v>
      </c>
      <c r="K3011" s="29">
        <v>4153532318</v>
      </c>
      <c r="L3011" s="30"/>
      <c r="M3011" s="28"/>
      <c r="N3011" s="28"/>
      <c r="O3011" s="29"/>
      <c r="P3011" s="31"/>
      <c r="Q3011" s="28"/>
      <c r="R3011" s="28"/>
      <c r="S3011" s="28"/>
      <c r="T3011" s="28"/>
      <c r="U3011" s="29"/>
      <c r="V3011" s="32"/>
      <c r="W3011" s="33"/>
    </row>
    <row r="3012" spans="2:23" x14ac:dyDescent="0.25">
      <c r="B3012" s="25"/>
      <c r="C3012" s="80">
        <v>1982741641</v>
      </c>
      <c r="D3012" s="83" t="s">
        <v>6614</v>
      </c>
      <c r="E3012" s="82">
        <v>6</v>
      </c>
      <c r="F3012" s="28"/>
      <c r="G3012" s="28"/>
      <c r="H3012" s="28"/>
      <c r="I3012" s="28" t="s">
        <v>1704</v>
      </c>
      <c r="J3012" s="27" t="s">
        <v>6615</v>
      </c>
      <c r="K3012" s="29">
        <v>4155021429</v>
      </c>
      <c r="L3012" s="30"/>
      <c r="M3012" s="28"/>
      <c r="N3012" s="28"/>
      <c r="O3012" s="29"/>
      <c r="P3012" s="31"/>
      <c r="Q3012" s="28"/>
      <c r="R3012" s="28"/>
      <c r="S3012" s="28"/>
      <c r="T3012" s="28"/>
      <c r="U3012" s="29"/>
      <c r="V3012" s="32"/>
      <c r="W3012" s="33"/>
    </row>
    <row r="3013" spans="2:23" x14ac:dyDescent="0.25">
      <c r="B3013" s="25"/>
      <c r="C3013" s="80">
        <v>1003187766</v>
      </c>
      <c r="D3013" s="83" t="s">
        <v>6616</v>
      </c>
      <c r="E3013" s="82">
        <v>2</v>
      </c>
      <c r="F3013" s="28"/>
      <c r="G3013" s="28"/>
      <c r="H3013" s="28"/>
      <c r="I3013" s="28" t="s">
        <v>1719</v>
      </c>
      <c r="J3013" s="27" t="s">
        <v>6617</v>
      </c>
      <c r="K3013" s="29">
        <v>6503957290</v>
      </c>
      <c r="L3013" s="30"/>
      <c r="M3013" s="28"/>
      <c r="N3013" s="28"/>
      <c r="O3013" s="29"/>
      <c r="P3013" s="31"/>
      <c r="Q3013" s="28"/>
      <c r="R3013" s="28"/>
      <c r="S3013" s="28"/>
      <c r="T3013" s="28"/>
      <c r="U3013" s="29"/>
      <c r="V3013" s="32"/>
      <c r="W3013" s="33"/>
    </row>
    <row r="3014" spans="2:23" x14ac:dyDescent="0.25">
      <c r="B3014" s="25"/>
      <c r="C3014" s="80">
        <v>1689071433</v>
      </c>
      <c r="D3014" s="83" t="s">
        <v>6618</v>
      </c>
      <c r="E3014" s="82">
        <v>10</v>
      </c>
      <c r="F3014" s="28"/>
      <c r="G3014" s="28"/>
      <c r="H3014" s="28"/>
      <c r="I3014" s="28" t="s">
        <v>1716</v>
      </c>
      <c r="J3014" s="27" t="s">
        <v>6619</v>
      </c>
      <c r="K3014" s="29">
        <v>4155310461</v>
      </c>
      <c r="L3014" s="30"/>
      <c r="M3014" s="28"/>
      <c r="N3014" s="28"/>
      <c r="O3014" s="29"/>
      <c r="P3014" s="31"/>
      <c r="Q3014" s="28"/>
      <c r="R3014" s="28"/>
      <c r="S3014" s="28"/>
      <c r="T3014" s="28"/>
      <c r="U3014" s="29"/>
      <c r="V3014" s="32"/>
      <c r="W3014" s="33"/>
    </row>
    <row r="3015" spans="2:23" x14ac:dyDescent="0.25">
      <c r="B3015" s="25"/>
      <c r="C3015" s="80">
        <v>1104010586</v>
      </c>
      <c r="D3015" s="83" t="s">
        <v>6620</v>
      </c>
      <c r="E3015" s="82">
        <v>3</v>
      </c>
      <c r="F3015" s="28"/>
      <c r="G3015" s="28"/>
      <c r="H3015" s="28"/>
      <c r="I3015" s="28" t="s">
        <v>1719</v>
      </c>
      <c r="J3015" s="27" t="s">
        <v>6621</v>
      </c>
      <c r="K3015" s="29">
        <v>4156772398</v>
      </c>
      <c r="L3015" s="30"/>
      <c r="M3015" s="28"/>
      <c r="N3015" s="28"/>
      <c r="O3015" s="29"/>
      <c r="P3015" s="31"/>
      <c r="Q3015" s="28"/>
      <c r="R3015" s="28"/>
      <c r="S3015" s="28"/>
      <c r="T3015" s="28"/>
      <c r="U3015" s="29"/>
      <c r="V3015" s="32"/>
      <c r="W3015" s="33"/>
    </row>
    <row r="3016" spans="2:23" x14ac:dyDescent="0.25">
      <c r="B3016" s="25"/>
      <c r="C3016" s="80">
        <v>1831528363</v>
      </c>
      <c r="D3016" s="83" t="s">
        <v>6622</v>
      </c>
      <c r="E3016" s="82">
        <v>5</v>
      </c>
      <c r="F3016" s="28"/>
      <c r="G3016" s="28"/>
      <c r="H3016" s="28"/>
      <c r="I3016" s="28" t="s">
        <v>1719</v>
      </c>
      <c r="J3016" s="27" t="s">
        <v>6623</v>
      </c>
      <c r="K3016" s="29">
        <v>4156772388</v>
      </c>
      <c r="L3016" s="30"/>
      <c r="M3016" s="28"/>
      <c r="N3016" s="28"/>
      <c r="O3016" s="29"/>
      <c r="P3016" s="31"/>
      <c r="Q3016" s="28"/>
      <c r="R3016" s="28"/>
      <c r="S3016" s="28"/>
      <c r="T3016" s="28"/>
      <c r="U3016" s="29"/>
      <c r="V3016" s="32"/>
      <c r="W3016" s="33"/>
    </row>
    <row r="3017" spans="2:23" x14ac:dyDescent="0.25">
      <c r="B3017" s="25"/>
      <c r="C3017" s="80" t="s">
        <v>69</v>
      </c>
      <c r="D3017" s="83" t="s">
        <v>6624</v>
      </c>
      <c r="E3017" s="82">
        <v>-99</v>
      </c>
      <c r="F3017" s="28"/>
      <c r="G3017" s="28"/>
      <c r="H3017" s="28"/>
      <c r="I3017" s="28" t="s">
        <v>69</v>
      </c>
      <c r="J3017" s="27" t="s">
        <v>6601</v>
      </c>
      <c r="K3017" s="29" t="s">
        <v>69</v>
      </c>
      <c r="L3017" s="30"/>
      <c r="M3017" s="28"/>
      <c r="N3017" s="28"/>
      <c r="O3017" s="29"/>
      <c r="P3017" s="31"/>
      <c r="Q3017" s="28"/>
      <c r="R3017" s="28"/>
      <c r="S3017" s="28"/>
      <c r="T3017" s="28"/>
      <c r="U3017" s="29"/>
      <c r="V3017" s="32"/>
      <c r="W3017" s="33"/>
    </row>
    <row r="3018" spans="2:23" x14ac:dyDescent="0.25">
      <c r="B3018" s="25"/>
      <c r="C3018" s="80">
        <v>1831630813</v>
      </c>
      <c r="D3018" s="83" t="s">
        <v>6625</v>
      </c>
      <c r="E3018" s="82">
        <v>5</v>
      </c>
      <c r="F3018" s="28"/>
      <c r="G3018" s="28"/>
      <c r="H3018" s="28"/>
      <c r="I3018" s="28" t="s">
        <v>1716</v>
      </c>
      <c r="J3018" s="27" t="s">
        <v>6626</v>
      </c>
      <c r="K3018" s="29">
        <v>6507613500</v>
      </c>
      <c r="L3018" s="30"/>
      <c r="M3018" s="28"/>
      <c r="N3018" s="28"/>
      <c r="O3018" s="29"/>
      <c r="P3018" s="31"/>
      <c r="Q3018" s="28"/>
      <c r="R3018" s="28"/>
      <c r="S3018" s="28"/>
      <c r="T3018" s="28"/>
      <c r="U3018" s="29"/>
      <c r="V3018" s="32"/>
      <c r="W3018" s="33"/>
    </row>
    <row r="3019" spans="2:23" x14ac:dyDescent="0.25">
      <c r="B3019" s="25"/>
      <c r="C3019" s="80">
        <v>1619321304</v>
      </c>
      <c r="D3019" s="83" t="s">
        <v>6627</v>
      </c>
      <c r="E3019" s="82">
        <v>7</v>
      </c>
      <c r="F3019" s="28"/>
      <c r="G3019" s="28"/>
      <c r="H3019" s="28"/>
      <c r="I3019" s="28" t="s">
        <v>1707</v>
      </c>
      <c r="J3019" s="27" t="s">
        <v>6628</v>
      </c>
      <c r="K3019" s="29">
        <v>5703432383</v>
      </c>
      <c r="L3019" s="30"/>
      <c r="M3019" s="28"/>
      <c r="N3019" s="28"/>
      <c r="O3019" s="29"/>
      <c r="P3019" s="31"/>
      <c r="Q3019" s="28"/>
      <c r="R3019" s="28"/>
      <c r="S3019" s="28"/>
      <c r="T3019" s="28"/>
      <c r="U3019" s="29"/>
      <c r="V3019" s="32"/>
      <c r="W3019" s="33"/>
    </row>
    <row r="3020" spans="2:23" x14ac:dyDescent="0.25">
      <c r="B3020" s="25"/>
      <c r="C3020" s="80">
        <v>1205460243</v>
      </c>
      <c r="D3020" s="83" t="s">
        <v>6629</v>
      </c>
      <c r="E3020" s="82">
        <v>7</v>
      </c>
      <c r="F3020" s="28"/>
      <c r="G3020" s="28"/>
      <c r="H3020" s="28"/>
      <c r="I3020" s="28" t="s">
        <v>1716</v>
      </c>
      <c r="J3020" s="27" t="s">
        <v>6630</v>
      </c>
      <c r="K3020" s="29">
        <v>6503214121</v>
      </c>
      <c r="L3020" s="30"/>
      <c r="M3020" s="28"/>
      <c r="N3020" s="28"/>
      <c r="O3020" s="29"/>
      <c r="P3020" s="31"/>
      <c r="Q3020" s="28"/>
      <c r="R3020" s="28"/>
      <c r="S3020" s="28"/>
      <c r="T3020" s="28"/>
      <c r="U3020" s="29"/>
      <c r="V3020" s="32"/>
      <c r="W3020" s="33"/>
    </row>
    <row r="3021" spans="2:23" x14ac:dyDescent="0.25">
      <c r="B3021" s="25"/>
      <c r="C3021" s="80">
        <v>1306207550</v>
      </c>
      <c r="D3021" s="83" t="s">
        <v>6631</v>
      </c>
      <c r="E3021" s="82">
        <v>5</v>
      </c>
      <c r="F3021" s="28"/>
      <c r="G3021" s="28"/>
      <c r="H3021" s="28"/>
      <c r="I3021" s="28" t="s">
        <v>1716</v>
      </c>
      <c r="J3021" s="27" t="s">
        <v>6632</v>
      </c>
      <c r="K3021" s="29">
        <v>4153532318</v>
      </c>
      <c r="L3021" s="30"/>
      <c r="M3021" s="28"/>
      <c r="N3021" s="28"/>
      <c r="O3021" s="29"/>
      <c r="P3021" s="31"/>
      <c r="Q3021" s="28"/>
      <c r="R3021" s="28"/>
      <c r="S3021" s="28"/>
      <c r="T3021" s="28"/>
      <c r="U3021" s="29"/>
      <c r="V3021" s="32"/>
      <c r="W3021" s="33"/>
    </row>
    <row r="3022" spans="2:23" x14ac:dyDescent="0.25">
      <c r="B3022" s="25"/>
      <c r="C3022" s="80">
        <v>1710306766</v>
      </c>
      <c r="D3022" s="83" t="s">
        <v>6633</v>
      </c>
      <c r="E3022" s="82">
        <v>4</v>
      </c>
      <c r="F3022" s="28"/>
      <c r="G3022" s="28"/>
      <c r="H3022" s="28"/>
      <c r="I3022" s="28" t="s">
        <v>1737</v>
      </c>
      <c r="J3022" s="27" t="s">
        <v>69</v>
      </c>
      <c r="K3022" s="29">
        <v>4154761528</v>
      </c>
      <c r="L3022" s="30"/>
      <c r="M3022" s="28"/>
      <c r="N3022" s="28"/>
      <c r="O3022" s="29"/>
      <c r="P3022" s="31"/>
      <c r="Q3022" s="28"/>
      <c r="R3022" s="28"/>
      <c r="S3022" s="28"/>
      <c r="T3022" s="28"/>
      <c r="U3022" s="29"/>
      <c r="V3022" s="32"/>
      <c r="W3022" s="33"/>
    </row>
    <row r="3023" spans="2:23" x14ac:dyDescent="0.25">
      <c r="B3023" s="25"/>
      <c r="C3023" s="80" t="s">
        <v>69</v>
      </c>
      <c r="D3023" s="83" t="s">
        <v>6634</v>
      </c>
      <c r="E3023" s="82">
        <v>-99</v>
      </c>
      <c r="F3023" s="28"/>
      <c r="G3023" s="28"/>
      <c r="H3023" s="28"/>
      <c r="I3023" s="28" t="s">
        <v>69</v>
      </c>
      <c r="J3023" s="27" t="s">
        <v>6635</v>
      </c>
      <c r="K3023" s="29" t="s">
        <v>69</v>
      </c>
      <c r="L3023" s="30"/>
      <c r="M3023" s="28"/>
      <c r="N3023" s="28"/>
      <c r="O3023" s="29"/>
      <c r="P3023" s="31"/>
      <c r="Q3023" s="28"/>
      <c r="R3023" s="28"/>
      <c r="S3023" s="28"/>
      <c r="T3023" s="28"/>
      <c r="U3023" s="29"/>
      <c r="V3023" s="32"/>
      <c r="W3023" s="33"/>
    </row>
    <row r="3024" spans="2:23" x14ac:dyDescent="0.25">
      <c r="B3024" s="25"/>
      <c r="C3024" s="80">
        <v>1689031346</v>
      </c>
      <c r="D3024" s="83" t="s">
        <v>6636</v>
      </c>
      <c r="E3024" s="82">
        <v>5</v>
      </c>
      <c r="F3024" s="28"/>
      <c r="G3024" s="28"/>
      <c r="H3024" s="28"/>
      <c r="I3024" s="28" t="s">
        <v>1716</v>
      </c>
      <c r="J3024" s="27" t="s">
        <v>6637</v>
      </c>
      <c r="K3024" s="29">
        <v>6507613500</v>
      </c>
      <c r="L3024" s="30"/>
      <c r="M3024" s="28"/>
      <c r="N3024" s="28"/>
      <c r="O3024" s="29"/>
      <c r="P3024" s="31"/>
      <c r="Q3024" s="28"/>
      <c r="R3024" s="28"/>
      <c r="S3024" s="28"/>
      <c r="T3024" s="28"/>
      <c r="U3024" s="29"/>
      <c r="V3024" s="32"/>
      <c r="W3024" s="33"/>
    </row>
    <row r="3025" spans="2:23" x14ac:dyDescent="0.25">
      <c r="B3025" s="25"/>
      <c r="C3025" s="80">
        <v>1619104411</v>
      </c>
      <c r="D3025" s="83" t="s">
        <v>6638</v>
      </c>
      <c r="E3025" s="82">
        <v>5</v>
      </c>
      <c r="F3025" s="28"/>
      <c r="G3025" s="28"/>
      <c r="H3025" s="28"/>
      <c r="I3025" s="28" t="s">
        <v>1704</v>
      </c>
      <c r="J3025" s="27" t="s">
        <v>69</v>
      </c>
      <c r="K3025" s="29">
        <v>6507365555</v>
      </c>
      <c r="L3025" s="30"/>
      <c r="M3025" s="28"/>
      <c r="N3025" s="28"/>
      <c r="O3025" s="29"/>
      <c r="P3025" s="31"/>
      <c r="Q3025" s="28"/>
      <c r="R3025" s="28"/>
      <c r="S3025" s="28"/>
      <c r="T3025" s="28"/>
      <c r="U3025" s="29"/>
      <c r="V3025" s="32"/>
      <c r="W3025" s="33"/>
    </row>
    <row r="3026" spans="2:23" x14ac:dyDescent="0.25">
      <c r="B3026" s="25"/>
      <c r="C3026" s="80">
        <v>1811089303</v>
      </c>
      <c r="D3026" s="83" t="s">
        <v>6639</v>
      </c>
      <c r="E3026" s="82">
        <v>8</v>
      </c>
      <c r="F3026" s="28"/>
      <c r="G3026" s="28"/>
      <c r="H3026" s="28"/>
      <c r="I3026" s="28" t="s">
        <v>1719</v>
      </c>
      <c r="J3026" s="27" t="s">
        <v>6640</v>
      </c>
      <c r="K3026" s="29">
        <v>4157593777</v>
      </c>
      <c r="L3026" s="30"/>
      <c r="M3026" s="28"/>
      <c r="N3026" s="28"/>
      <c r="O3026" s="29"/>
      <c r="P3026" s="31"/>
      <c r="Q3026" s="28"/>
      <c r="R3026" s="28"/>
      <c r="S3026" s="28"/>
      <c r="T3026" s="28"/>
      <c r="U3026" s="29"/>
      <c r="V3026" s="32"/>
      <c r="W3026" s="33"/>
    </row>
    <row r="3027" spans="2:23" x14ac:dyDescent="0.25">
      <c r="B3027" s="25"/>
      <c r="C3027" s="80">
        <v>1699907428</v>
      </c>
      <c r="D3027" s="83" t="s">
        <v>6641</v>
      </c>
      <c r="E3027" s="82">
        <v>9</v>
      </c>
      <c r="F3027" s="28"/>
      <c r="G3027" s="28"/>
      <c r="H3027" s="28"/>
      <c r="I3027" s="28" t="s">
        <v>1716</v>
      </c>
      <c r="J3027" s="27" t="s">
        <v>6642</v>
      </c>
      <c r="K3027" s="29">
        <v>6507234000</v>
      </c>
      <c r="L3027" s="30"/>
      <c r="M3027" s="28"/>
      <c r="N3027" s="28"/>
      <c r="O3027" s="29"/>
      <c r="P3027" s="31"/>
      <c r="Q3027" s="28"/>
      <c r="R3027" s="28"/>
      <c r="S3027" s="28"/>
      <c r="T3027" s="28"/>
      <c r="U3027" s="29"/>
      <c r="V3027" s="32"/>
      <c r="W3027" s="33"/>
    </row>
    <row r="3028" spans="2:23" x14ac:dyDescent="0.25">
      <c r="B3028" s="25"/>
      <c r="C3028" s="80">
        <v>1982786133</v>
      </c>
      <c r="D3028" s="83" t="s">
        <v>6643</v>
      </c>
      <c r="E3028" s="82">
        <v>5</v>
      </c>
      <c r="F3028" s="28"/>
      <c r="G3028" s="28"/>
      <c r="H3028" s="28"/>
      <c r="I3028" s="28" t="s">
        <v>1704</v>
      </c>
      <c r="J3028" s="27" t="s">
        <v>6644</v>
      </c>
      <c r="K3028" s="29">
        <v>6505968800</v>
      </c>
      <c r="L3028" s="30"/>
      <c r="M3028" s="28"/>
      <c r="N3028" s="28"/>
      <c r="O3028" s="29"/>
      <c r="P3028" s="31"/>
      <c r="Q3028" s="28"/>
      <c r="R3028" s="28"/>
      <c r="S3028" s="28"/>
      <c r="T3028" s="28"/>
      <c r="U3028" s="29"/>
      <c r="V3028" s="32"/>
      <c r="W3028" s="33"/>
    </row>
    <row r="3029" spans="2:23" x14ac:dyDescent="0.25">
      <c r="B3029" s="25"/>
      <c r="C3029" s="80">
        <v>1033295662</v>
      </c>
      <c r="D3029" s="83" t="s">
        <v>6645</v>
      </c>
      <c r="E3029" s="82">
        <v>3</v>
      </c>
      <c r="F3029" s="28"/>
      <c r="G3029" s="28"/>
      <c r="H3029" s="28"/>
      <c r="I3029" s="28" t="s">
        <v>1704</v>
      </c>
      <c r="J3029" s="27" t="s">
        <v>69</v>
      </c>
      <c r="K3029" s="29">
        <v>6503653700</v>
      </c>
      <c r="L3029" s="30"/>
      <c r="M3029" s="28"/>
      <c r="N3029" s="28"/>
      <c r="O3029" s="29"/>
      <c r="P3029" s="31"/>
      <c r="Q3029" s="28"/>
      <c r="R3029" s="28"/>
      <c r="S3029" s="28"/>
      <c r="T3029" s="28"/>
      <c r="U3029" s="29"/>
      <c r="V3029" s="32"/>
      <c r="W3029" s="33"/>
    </row>
    <row r="3030" spans="2:23" x14ac:dyDescent="0.25">
      <c r="B3030" s="25"/>
      <c r="C3030" s="80">
        <v>1891791877</v>
      </c>
      <c r="D3030" s="83" t="s">
        <v>6646</v>
      </c>
      <c r="E3030" s="82">
        <v>5</v>
      </c>
      <c r="F3030" s="28"/>
      <c r="G3030" s="28"/>
      <c r="H3030" s="28"/>
      <c r="I3030" s="28" t="s">
        <v>1707</v>
      </c>
      <c r="J3030" s="27" t="s">
        <v>6647</v>
      </c>
      <c r="K3030" s="29">
        <v>4157593777</v>
      </c>
      <c r="L3030" s="30"/>
      <c r="M3030" s="28"/>
      <c r="N3030" s="28"/>
      <c r="O3030" s="29"/>
      <c r="P3030" s="31"/>
      <c r="Q3030" s="28"/>
      <c r="R3030" s="28"/>
      <c r="S3030" s="28"/>
      <c r="T3030" s="28"/>
      <c r="U3030" s="29"/>
      <c r="V3030" s="32"/>
      <c r="W3030" s="33"/>
    </row>
    <row r="3031" spans="2:23" x14ac:dyDescent="0.25">
      <c r="B3031" s="25"/>
      <c r="C3031" s="80">
        <v>1578527008</v>
      </c>
      <c r="D3031" s="83" t="s">
        <v>6648</v>
      </c>
      <c r="E3031" s="82">
        <v>8</v>
      </c>
      <c r="F3031" s="28"/>
      <c r="G3031" s="28"/>
      <c r="H3031" s="28"/>
      <c r="I3031" s="28" t="s">
        <v>1737</v>
      </c>
      <c r="J3031" s="27" t="s">
        <v>6649</v>
      </c>
      <c r="K3031" s="29">
        <v>6507234000</v>
      </c>
      <c r="L3031" s="30"/>
      <c r="M3031" s="28"/>
      <c r="N3031" s="28"/>
      <c r="O3031" s="29"/>
      <c r="P3031" s="31"/>
      <c r="Q3031" s="28"/>
      <c r="R3031" s="28"/>
      <c r="S3031" s="28"/>
      <c r="T3031" s="28"/>
      <c r="U3031" s="29"/>
      <c r="V3031" s="32"/>
      <c r="W3031" s="33"/>
    </row>
    <row r="3032" spans="2:23" x14ac:dyDescent="0.25">
      <c r="B3032" s="25"/>
      <c r="C3032" s="80">
        <v>1164558326</v>
      </c>
      <c r="D3032" s="83" t="s">
        <v>6650</v>
      </c>
      <c r="E3032" s="82">
        <v>9</v>
      </c>
      <c r="F3032" s="28"/>
      <c r="G3032" s="28"/>
      <c r="H3032" s="28"/>
      <c r="I3032" s="28" t="s">
        <v>1704</v>
      </c>
      <c r="J3032" s="27" t="s">
        <v>6651</v>
      </c>
      <c r="K3032" s="29">
        <v>6507365555</v>
      </c>
      <c r="L3032" s="30"/>
      <c r="M3032" s="28"/>
      <c r="N3032" s="28"/>
      <c r="O3032" s="29"/>
      <c r="P3032" s="31"/>
      <c r="Q3032" s="28"/>
      <c r="R3032" s="28"/>
      <c r="S3032" s="28"/>
      <c r="T3032" s="28"/>
      <c r="U3032" s="29"/>
      <c r="V3032" s="32"/>
      <c r="W3032" s="33"/>
    </row>
    <row r="3033" spans="2:23" x14ac:dyDescent="0.25">
      <c r="B3033" s="25"/>
      <c r="C3033" s="80">
        <v>1578548186</v>
      </c>
      <c r="D3033" s="83" t="s">
        <v>6652</v>
      </c>
      <c r="E3033" s="82">
        <v>2</v>
      </c>
      <c r="F3033" s="28"/>
      <c r="G3033" s="28"/>
      <c r="H3033" s="28"/>
      <c r="I3033" s="28" t="s">
        <v>1704</v>
      </c>
      <c r="J3033" s="27" t="s">
        <v>69</v>
      </c>
      <c r="K3033" s="29">
        <v>6505968800</v>
      </c>
      <c r="L3033" s="30"/>
      <c r="M3033" s="28"/>
      <c r="N3033" s="28"/>
      <c r="O3033" s="29"/>
      <c r="P3033" s="31"/>
      <c r="Q3033" s="28"/>
      <c r="R3033" s="28"/>
      <c r="S3033" s="28"/>
      <c r="T3033" s="28"/>
      <c r="U3033" s="29"/>
      <c r="V3033" s="32"/>
      <c r="W3033" s="33"/>
    </row>
    <row r="3034" spans="2:23" x14ac:dyDescent="0.25">
      <c r="B3034" s="25"/>
      <c r="C3034" s="80">
        <v>1417713975</v>
      </c>
      <c r="D3034" s="83" t="s">
        <v>6653</v>
      </c>
      <c r="E3034" s="82">
        <v>-99</v>
      </c>
      <c r="F3034" s="28"/>
      <c r="G3034" s="28"/>
      <c r="H3034" s="28"/>
      <c r="I3034" s="28" t="s">
        <v>6654</v>
      </c>
      <c r="J3034" s="27" t="s">
        <v>69</v>
      </c>
      <c r="K3034" s="29">
        <v>4087304262</v>
      </c>
      <c r="L3034" s="30"/>
      <c r="M3034" s="28"/>
      <c r="N3034" s="28"/>
      <c r="O3034" s="29"/>
      <c r="P3034" s="31"/>
      <c r="Q3034" s="28"/>
      <c r="R3034" s="28"/>
      <c r="S3034" s="28"/>
      <c r="T3034" s="28"/>
      <c r="U3034" s="29"/>
      <c r="V3034" s="32"/>
      <c r="W3034" s="33"/>
    </row>
    <row r="3035" spans="2:23" x14ac:dyDescent="0.25">
      <c r="B3035" s="25"/>
      <c r="C3035" s="80">
        <v>1215002449</v>
      </c>
      <c r="D3035" s="83" t="s">
        <v>6655</v>
      </c>
      <c r="E3035" s="82">
        <v>3</v>
      </c>
      <c r="F3035" s="28"/>
      <c r="G3035" s="28"/>
      <c r="H3035" s="28"/>
      <c r="I3035" s="28" t="s">
        <v>1704</v>
      </c>
      <c r="J3035" s="27" t="s">
        <v>69</v>
      </c>
      <c r="K3035" s="29">
        <v>6505964130</v>
      </c>
      <c r="L3035" s="30"/>
      <c r="M3035" s="28"/>
      <c r="N3035" s="28"/>
      <c r="O3035" s="29"/>
      <c r="P3035" s="31"/>
      <c r="Q3035" s="28"/>
      <c r="R3035" s="28"/>
      <c r="S3035" s="28"/>
      <c r="T3035" s="28"/>
      <c r="U3035" s="29"/>
      <c r="V3035" s="32"/>
      <c r="W3035" s="33"/>
    </row>
    <row r="3036" spans="2:23" x14ac:dyDescent="0.25">
      <c r="B3036" s="25"/>
      <c r="C3036" s="80">
        <v>1285644286</v>
      </c>
      <c r="D3036" s="83" t="s">
        <v>6656</v>
      </c>
      <c r="E3036" s="82">
        <v>3</v>
      </c>
      <c r="F3036" s="28"/>
      <c r="G3036" s="28"/>
      <c r="H3036" s="28"/>
      <c r="I3036" s="28" t="s">
        <v>1704</v>
      </c>
      <c r="J3036" s="27" t="s">
        <v>69</v>
      </c>
      <c r="K3036" s="29">
        <v>6503426506</v>
      </c>
      <c r="L3036" s="30"/>
      <c r="M3036" s="28"/>
      <c r="N3036" s="28"/>
      <c r="O3036" s="29"/>
      <c r="P3036" s="31"/>
      <c r="Q3036" s="28"/>
      <c r="R3036" s="28"/>
      <c r="S3036" s="28"/>
      <c r="T3036" s="28"/>
      <c r="U3036" s="29"/>
      <c r="V3036" s="32"/>
      <c r="W3036" s="33"/>
    </row>
    <row r="3037" spans="2:23" x14ac:dyDescent="0.25">
      <c r="B3037" s="25"/>
      <c r="C3037" s="80">
        <v>1710952957</v>
      </c>
      <c r="D3037" s="83" t="s">
        <v>6657</v>
      </c>
      <c r="E3037" s="82">
        <v>7</v>
      </c>
      <c r="F3037" s="28"/>
      <c r="G3037" s="28"/>
      <c r="H3037" s="28"/>
      <c r="I3037" s="28" t="s">
        <v>1719</v>
      </c>
      <c r="J3037" s="27" t="s">
        <v>6658</v>
      </c>
      <c r="K3037" s="29">
        <v>4153376135</v>
      </c>
      <c r="L3037" s="30"/>
      <c r="M3037" s="28"/>
      <c r="N3037" s="28"/>
      <c r="O3037" s="29"/>
      <c r="P3037" s="31"/>
      <c r="Q3037" s="28"/>
      <c r="R3037" s="28"/>
      <c r="S3037" s="28"/>
      <c r="T3037" s="28"/>
      <c r="U3037" s="29"/>
      <c r="V3037" s="32"/>
      <c r="W3037" s="33"/>
    </row>
    <row r="3038" spans="2:23" x14ac:dyDescent="0.25">
      <c r="B3038" s="25"/>
      <c r="C3038" s="80">
        <v>1710063334</v>
      </c>
      <c r="D3038" s="83" t="s">
        <v>6659</v>
      </c>
      <c r="E3038" s="82">
        <v>6</v>
      </c>
      <c r="F3038" s="28"/>
      <c r="G3038" s="28"/>
      <c r="H3038" s="28"/>
      <c r="I3038" s="28" t="s">
        <v>1704</v>
      </c>
      <c r="J3038" s="27" t="s">
        <v>6660</v>
      </c>
      <c r="K3038" s="29">
        <v>6503653700</v>
      </c>
      <c r="L3038" s="30"/>
      <c r="M3038" s="28"/>
      <c r="N3038" s="28"/>
      <c r="O3038" s="29"/>
      <c r="P3038" s="31"/>
      <c r="Q3038" s="28"/>
      <c r="R3038" s="28"/>
      <c r="S3038" s="28"/>
      <c r="T3038" s="28"/>
      <c r="U3038" s="29"/>
      <c r="V3038" s="32"/>
      <c r="W3038" s="33"/>
    </row>
    <row r="3039" spans="2:23" x14ac:dyDescent="0.25">
      <c r="B3039" s="25"/>
      <c r="C3039" s="80">
        <v>1053327288</v>
      </c>
      <c r="D3039" s="83" t="s">
        <v>6661</v>
      </c>
      <c r="E3039" s="82">
        <v>1</v>
      </c>
      <c r="F3039" s="28"/>
      <c r="G3039" s="28"/>
      <c r="H3039" s="28"/>
      <c r="I3039" s="28" t="s">
        <v>1719</v>
      </c>
      <c r="J3039" s="27" t="s">
        <v>6662</v>
      </c>
      <c r="K3039" s="29">
        <v>4155663808</v>
      </c>
      <c r="L3039" s="30"/>
      <c r="M3039" s="28"/>
      <c r="N3039" s="28"/>
      <c r="O3039" s="29"/>
      <c r="P3039" s="31"/>
      <c r="Q3039" s="28"/>
      <c r="R3039" s="28"/>
      <c r="S3039" s="28"/>
      <c r="T3039" s="28"/>
      <c r="U3039" s="29"/>
      <c r="V3039" s="32"/>
      <c r="W3039" s="33"/>
    </row>
    <row r="3040" spans="2:23" x14ac:dyDescent="0.25">
      <c r="B3040" s="25"/>
      <c r="C3040" s="80">
        <v>1407500614</v>
      </c>
      <c r="D3040" s="83" t="s">
        <v>6663</v>
      </c>
      <c r="E3040" s="82">
        <v>-99</v>
      </c>
      <c r="F3040" s="28"/>
      <c r="G3040" s="28"/>
      <c r="H3040" s="28"/>
      <c r="I3040" s="28" t="s">
        <v>69</v>
      </c>
      <c r="J3040" s="27" t="s">
        <v>69</v>
      </c>
      <c r="K3040" s="29" t="s">
        <v>69</v>
      </c>
      <c r="L3040" s="30"/>
      <c r="M3040" s="28"/>
      <c r="N3040" s="28"/>
      <c r="O3040" s="29"/>
      <c r="P3040" s="31"/>
      <c r="Q3040" s="28"/>
      <c r="R3040" s="28"/>
      <c r="S3040" s="28"/>
      <c r="T3040" s="28"/>
      <c r="U3040" s="29"/>
      <c r="V3040" s="32"/>
      <c r="W3040" s="33"/>
    </row>
    <row r="3041" spans="2:23" x14ac:dyDescent="0.25">
      <c r="B3041" s="25"/>
      <c r="C3041" s="80">
        <v>1588378699</v>
      </c>
      <c r="D3041" s="83" t="s">
        <v>6664</v>
      </c>
      <c r="E3041" s="82">
        <v>5</v>
      </c>
      <c r="F3041" s="28"/>
      <c r="G3041" s="28"/>
      <c r="H3041" s="28"/>
      <c r="I3041" s="28" t="s">
        <v>1769</v>
      </c>
      <c r="J3041" s="27" t="s">
        <v>69</v>
      </c>
      <c r="K3041" s="29">
        <v>7145896280</v>
      </c>
      <c r="L3041" s="30"/>
      <c r="M3041" s="28"/>
      <c r="N3041" s="28"/>
      <c r="O3041" s="29"/>
      <c r="P3041" s="31"/>
      <c r="Q3041" s="28"/>
      <c r="R3041" s="28"/>
      <c r="S3041" s="28"/>
      <c r="T3041" s="28"/>
      <c r="U3041" s="29"/>
      <c r="V3041" s="32"/>
      <c r="W3041" s="33"/>
    </row>
    <row r="3042" spans="2:23" x14ac:dyDescent="0.25">
      <c r="B3042" s="25"/>
      <c r="C3042" s="80" t="s">
        <v>69</v>
      </c>
      <c r="D3042" s="83" t="s">
        <v>6665</v>
      </c>
      <c r="E3042" s="82">
        <v>-99</v>
      </c>
      <c r="F3042" s="28"/>
      <c r="G3042" s="28"/>
      <c r="H3042" s="28"/>
      <c r="I3042" s="28" t="s">
        <v>69</v>
      </c>
      <c r="J3042" s="27" t="s">
        <v>6666</v>
      </c>
      <c r="K3042" s="29" t="s">
        <v>69</v>
      </c>
      <c r="L3042" s="30"/>
      <c r="M3042" s="28"/>
      <c r="N3042" s="28"/>
      <c r="O3042" s="29"/>
      <c r="P3042" s="31"/>
      <c r="Q3042" s="28"/>
      <c r="R3042" s="28"/>
      <c r="S3042" s="28"/>
      <c r="T3042" s="28"/>
      <c r="U3042" s="29"/>
      <c r="V3042" s="32"/>
      <c r="W3042" s="33"/>
    </row>
    <row r="3043" spans="2:23" x14ac:dyDescent="0.25">
      <c r="B3043" s="25"/>
      <c r="C3043" s="80">
        <v>1881477263</v>
      </c>
      <c r="D3043" s="83" t="s">
        <v>6667</v>
      </c>
      <c r="E3043" s="82">
        <v>2</v>
      </c>
      <c r="F3043" s="28"/>
      <c r="G3043" s="28"/>
      <c r="H3043" s="28"/>
      <c r="I3043" s="28" t="s">
        <v>1716</v>
      </c>
      <c r="J3043" s="27" t="s">
        <v>69</v>
      </c>
      <c r="K3043" s="29">
        <v>6507613500</v>
      </c>
      <c r="L3043" s="30"/>
      <c r="M3043" s="28"/>
      <c r="N3043" s="28"/>
      <c r="O3043" s="29"/>
      <c r="P3043" s="31"/>
      <c r="Q3043" s="28"/>
      <c r="R3043" s="28"/>
      <c r="S3043" s="28"/>
      <c r="T3043" s="28"/>
      <c r="U3043" s="29"/>
      <c r="V3043" s="32"/>
      <c r="W3043" s="33"/>
    </row>
    <row r="3044" spans="2:23" x14ac:dyDescent="0.25">
      <c r="B3044" s="25"/>
      <c r="C3044" s="80" t="s">
        <v>69</v>
      </c>
      <c r="D3044" s="83" t="s">
        <v>6668</v>
      </c>
      <c r="E3044" s="82">
        <v>-99</v>
      </c>
      <c r="F3044" s="28"/>
      <c r="G3044" s="28"/>
      <c r="H3044" s="28"/>
      <c r="I3044" s="28" t="s">
        <v>69</v>
      </c>
      <c r="J3044" s="27" t="s">
        <v>6669</v>
      </c>
      <c r="K3044" s="29" t="s">
        <v>69</v>
      </c>
      <c r="L3044" s="30"/>
      <c r="M3044" s="28"/>
      <c r="N3044" s="28"/>
      <c r="O3044" s="29"/>
      <c r="P3044" s="31"/>
      <c r="Q3044" s="28"/>
      <c r="R3044" s="28"/>
      <c r="S3044" s="28"/>
      <c r="T3044" s="28"/>
      <c r="U3044" s="29"/>
      <c r="V3044" s="32"/>
      <c r="W3044" s="33"/>
    </row>
    <row r="3045" spans="2:23" x14ac:dyDescent="0.25">
      <c r="B3045" s="25"/>
      <c r="C3045" s="80">
        <v>1487796579</v>
      </c>
      <c r="D3045" s="83" t="s">
        <v>6670</v>
      </c>
      <c r="E3045" s="82">
        <v>1</v>
      </c>
      <c r="F3045" s="28"/>
      <c r="G3045" s="28"/>
      <c r="H3045" s="28"/>
      <c r="I3045" s="28" t="s">
        <v>2084</v>
      </c>
      <c r="J3045" s="27" t="s">
        <v>69</v>
      </c>
      <c r="K3045" s="29">
        <v>6503539400</v>
      </c>
      <c r="L3045" s="30"/>
      <c r="M3045" s="28"/>
      <c r="N3045" s="28"/>
      <c r="O3045" s="29"/>
      <c r="P3045" s="31"/>
      <c r="Q3045" s="28"/>
      <c r="R3045" s="28"/>
      <c r="S3045" s="28"/>
      <c r="T3045" s="28"/>
      <c r="U3045" s="29"/>
      <c r="V3045" s="32"/>
      <c r="W3045" s="33"/>
    </row>
    <row r="3046" spans="2:23" x14ac:dyDescent="0.25">
      <c r="B3046" s="25"/>
      <c r="C3046" s="80">
        <v>1407084494</v>
      </c>
      <c r="D3046" s="83" t="s">
        <v>6671</v>
      </c>
      <c r="E3046" s="82">
        <v>3</v>
      </c>
      <c r="F3046" s="28"/>
      <c r="G3046" s="28"/>
      <c r="H3046" s="28"/>
      <c r="I3046" s="28" t="s">
        <v>1704</v>
      </c>
      <c r="J3046" s="27" t="s">
        <v>69</v>
      </c>
      <c r="K3046" s="29">
        <v>2812656529</v>
      </c>
      <c r="L3046" s="30"/>
      <c r="M3046" s="28"/>
      <c r="N3046" s="28"/>
      <c r="O3046" s="29"/>
      <c r="P3046" s="31"/>
      <c r="Q3046" s="28"/>
      <c r="R3046" s="28"/>
      <c r="S3046" s="28"/>
      <c r="T3046" s="28"/>
      <c r="U3046" s="29"/>
      <c r="V3046" s="32"/>
      <c r="W3046" s="33"/>
    </row>
    <row r="3047" spans="2:23" x14ac:dyDescent="0.25">
      <c r="B3047" s="25"/>
      <c r="C3047" s="80">
        <v>1922535350</v>
      </c>
      <c r="D3047" s="83" t="s">
        <v>6672</v>
      </c>
      <c r="E3047" s="82">
        <v>4</v>
      </c>
      <c r="F3047" s="28"/>
      <c r="G3047" s="28"/>
      <c r="H3047" s="28"/>
      <c r="I3047" s="28" t="s">
        <v>1769</v>
      </c>
      <c r="J3047" s="27" t="s">
        <v>69</v>
      </c>
      <c r="K3047" s="29">
        <v>6504979067</v>
      </c>
      <c r="L3047" s="30"/>
      <c r="M3047" s="28"/>
      <c r="N3047" s="28"/>
      <c r="O3047" s="29"/>
      <c r="P3047" s="31"/>
      <c r="Q3047" s="28"/>
      <c r="R3047" s="28"/>
      <c r="S3047" s="28"/>
      <c r="T3047" s="28"/>
      <c r="U3047" s="29"/>
      <c r="V3047" s="32"/>
      <c r="W3047" s="33"/>
    </row>
    <row r="3048" spans="2:23" x14ac:dyDescent="0.25">
      <c r="B3048" s="25"/>
      <c r="C3048" s="80">
        <v>1346764370</v>
      </c>
      <c r="D3048" s="83" t="s">
        <v>6673</v>
      </c>
      <c r="E3048" s="82">
        <v>6</v>
      </c>
      <c r="F3048" s="28"/>
      <c r="G3048" s="28"/>
      <c r="H3048" s="28"/>
      <c r="I3048" s="28" t="s">
        <v>1716</v>
      </c>
      <c r="J3048" s="27" t="s">
        <v>69</v>
      </c>
      <c r="K3048" s="29">
        <v>8884999303</v>
      </c>
      <c r="L3048" s="30"/>
      <c r="M3048" s="28"/>
      <c r="N3048" s="28"/>
      <c r="O3048" s="29"/>
      <c r="P3048" s="31"/>
      <c r="Q3048" s="28"/>
      <c r="R3048" s="28"/>
      <c r="S3048" s="28"/>
      <c r="T3048" s="28"/>
      <c r="U3048" s="29"/>
      <c r="V3048" s="32"/>
      <c r="W3048" s="33"/>
    </row>
    <row r="3049" spans="2:23" x14ac:dyDescent="0.25">
      <c r="B3049" s="25"/>
      <c r="C3049" s="80">
        <v>1831366798</v>
      </c>
      <c r="D3049" s="83" t="s">
        <v>6674</v>
      </c>
      <c r="E3049" s="82">
        <v>4</v>
      </c>
      <c r="F3049" s="28"/>
      <c r="G3049" s="28"/>
      <c r="H3049" s="28"/>
      <c r="I3049" s="28" t="s">
        <v>1704</v>
      </c>
      <c r="J3049" s="27" t="s">
        <v>6675</v>
      </c>
      <c r="K3049" s="29">
        <v>6506856105</v>
      </c>
      <c r="L3049" s="30"/>
      <c r="M3049" s="28"/>
      <c r="N3049" s="28"/>
      <c r="O3049" s="29"/>
      <c r="P3049" s="31"/>
      <c r="Q3049" s="28"/>
      <c r="R3049" s="28"/>
      <c r="S3049" s="28"/>
      <c r="T3049" s="28"/>
      <c r="U3049" s="29"/>
      <c r="V3049" s="32"/>
      <c r="W3049" s="33"/>
    </row>
    <row r="3050" spans="2:23" x14ac:dyDescent="0.25">
      <c r="B3050" s="25"/>
      <c r="C3050" s="80">
        <v>1982646386</v>
      </c>
      <c r="D3050" s="83" t="s">
        <v>6676</v>
      </c>
      <c r="E3050" s="82">
        <v>6</v>
      </c>
      <c r="F3050" s="28"/>
      <c r="G3050" s="28"/>
      <c r="H3050" s="28"/>
      <c r="I3050" s="28" t="s">
        <v>1769</v>
      </c>
      <c r="J3050" s="27" t="s">
        <v>6677</v>
      </c>
      <c r="K3050" s="29">
        <v>4153532328</v>
      </c>
      <c r="L3050" s="30"/>
      <c r="M3050" s="28"/>
      <c r="N3050" s="28"/>
      <c r="O3050" s="29"/>
      <c r="P3050" s="31"/>
      <c r="Q3050" s="28"/>
      <c r="R3050" s="28"/>
      <c r="S3050" s="28"/>
      <c r="T3050" s="28"/>
      <c r="U3050" s="29"/>
      <c r="V3050" s="32"/>
      <c r="W3050" s="33"/>
    </row>
    <row r="3051" spans="2:23" x14ac:dyDescent="0.25">
      <c r="B3051" s="25"/>
      <c r="C3051" s="80">
        <v>1982730065</v>
      </c>
      <c r="D3051" s="83" t="s">
        <v>6678</v>
      </c>
      <c r="E3051" s="82">
        <v>8</v>
      </c>
      <c r="F3051" s="28"/>
      <c r="G3051" s="28"/>
      <c r="H3051" s="28"/>
      <c r="I3051" s="28" t="s">
        <v>6679</v>
      </c>
      <c r="J3051" s="27" t="s">
        <v>6680</v>
      </c>
      <c r="K3051" s="29">
        <v>6507236888</v>
      </c>
      <c r="L3051" s="30"/>
      <c r="M3051" s="28"/>
      <c r="N3051" s="28"/>
      <c r="O3051" s="29"/>
      <c r="P3051" s="31"/>
      <c r="Q3051" s="28"/>
      <c r="R3051" s="28"/>
      <c r="S3051" s="28"/>
      <c r="T3051" s="28"/>
      <c r="U3051" s="29"/>
      <c r="V3051" s="32"/>
      <c r="W3051" s="33"/>
    </row>
    <row r="3052" spans="2:23" x14ac:dyDescent="0.25">
      <c r="B3052" s="25"/>
      <c r="C3052" s="80">
        <v>1891794152</v>
      </c>
      <c r="D3052" s="83" t="s">
        <v>6681</v>
      </c>
      <c r="E3052" s="82">
        <v>6</v>
      </c>
      <c r="F3052" s="28"/>
      <c r="G3052" s="28"/>
      <c r="H3052" s="28"/>
      <c r="I3052" s="28" t="s">
        <v>1704</v>
      </c>
      <c r="J3052" s="27" t="s">
        <v>6682</v>
      </c>
      <c r="K3052" s="29">
        <v>6507565000</v>
      </c>
      <c r="L3052" s="30"/>
      <c r="M3052" s="28"/>
      <c r="N3052" s="28"/>
      <c r="O3052" s="29"/>
      <c r="P3052" s="31"/>
      <c r="Q3052" s="28"/>
      <c r="R3052" s="28"/>
      <c r="S3052" s="28"/>
      <c r="T3052" s="28"/>
      <c r="U3052" s="29"/>
      <c r="V3052" s="32"/>
      <c r="W3052" s="33"/>
    </row>
    <row r="3053" spans="2:23" x14ac:dyDescent="0.25">
      <c r="B3053" s="25"/>
      <c r="C3053" s="80">
        <v>1477559722</v>
      </c>
      <c r="D3053" s="83" t="s">
        <v>6683</v>
      </c>
      <c r="E3053" s="82">
        <v>3</v>
      </c>
      <c r="F3053" s="28"/>
      <c r="G3053" s="28"/>
      <c r="H3053" s="28"/>
      <c r="I3053" s="28" t="s">
        <v>1704</v>
      </c>
      <c r="J3053" s="27" t="s">
        <v>6684</v>
      </c>
      <c r="K3053" s="29">
        <v>6503427432</v>
      </c>
      <c r="L3053" s="30"/>
      <c r="M3053" s="28"/>
      <c r="N3053" s="28"/>
      <c r="O3053" s="29"/>
      <c r="P3053" s="31"/>
      <c r="Q3053" s="28"/>
      <c r="R3053" s="28"/>
      <c r="S3053" s="28"/>
      <c r="T3053" s="28"/>
      <c r="U3053" s="29"/>
      <c r="V3053" s="32"/>
      <c r="W3053" s="33"/>
    </row>
    <row r="3054" spans="2:23" x14ac:dyDescent="0.25">
      <c r="B3054" s="25"/>
      <c r="C3054" s="80">
        <v>1184638645</v>
      </c>
      <c r="D3054" s="83" t="s">
        <v>6685</v>
      </c>
      <c r="E3054" s="82">
        <v>3</v>
      </c>
      <c r="F3054" s="28"/>
      <c r="G3054" s="28"/>
      <c r="H3054" s="28"/>
      <c r="I3054" s="28" t="s">
        <v>1719</v>
      </c>
      <c r="J3054" s="27" t="s">
        <v>69</v>
      </c>
      <c r="K3054" s="29">
        <v>6509922890</v>
      </c>
      <c r="L3054" s="30"/>
      <c r="M3054" s="28"/>
      <c r="N3054" s="28"/>
      <c r="O3054" s="29"/>
      <c r="P3054" s="31"/>
      <c r="Q3054" s="28"/>
      <c r="R3054" s="28"/>
      <c r="S3054" s="28"/>
      <c r="T3054" s="28"/>
      <c r="U3054" s="29"/>
      <c r="V3054" s="32"/>
      <c r="W3054" s="33"/>
    </row>
    <row r="3055" spans="2:23" x14ac:dyDescent="0.25">
      <c r="B3055" s="25"/>
      <c r="C3055" s="80">
        <v>1194742064</v>
      </c>
      <c r="D3055" s="83" t="s">
        <v>6686</v>
      </c>
      <c r="E3055" s="82">
        <v>7</v>
      </c>
      <c r="F3055" s="28"/>
      <c r="G3055" s="28"/>
      <c r="H3055" s="28"/>
      <c r="I3055" s="28" t="s">
        <v>1704</v>
      </c>
      <c r="J3055" s="27" t="s">
        <v>6687</v>
      </c>
      <c r="K3055" s="29">
        <v>6507234000</v>
      </c>
      <c r="L3055" s="30"/>
      <c r="M3055" s="28"/>
      <c r="N3055" s="28"/>
      <c r="O3055" s="29"/>
      <c r="P3055" s="31"/>
      <c r="Q3055" s="28"/>
      <c r="R3055" s="28"/>
      <c r="S3055" s="28"/>
      <c r="T3055" s="28"/>
      <c r="U3055" s="29"/>
      <c r="V3055" s="32"/>
      <c r="W3055" s="33"/>
    </row>
    <row r="3056" spans="2:23" x14ac:dyDescent="0.25">
      <c r="B3056" s="25"/>
      <c r="C3056" s="80">
        <v>1477523991</v>
      </c>
      <c r="D3056" s="83" t="s">
        <v>6688</v>
      </c>
      <c r="E3056" s="82">
        <v>5</v>
      </c>
      <c r="F3056" s="28"/>
      <c r="G3056" s="28"/>
      <c r="H3056" s="28"/>
      <c r="I3056" s="28" t="s">
        <v>1719</v>
      </c>
      <c r="J3056" s="27" t="s">
        <v>6689</v>
      </c>
      <c r="K3056" s="29">
        <v>6509914466</v>
      </c>
      <c r="L3056" s="30"/>
      <c r="M3056" s="28"/>
      <c r="N3056" s="28"/>
      <c r="O3056" s="29"/>
      <c r="P3056" s="31"/>
      <c r="Q3056" s="28"/>
      <c r="R3056" s="28"/>
      <c r="S3056" s="28"/>
      <c r="T3056" s="28"/>
      <c r="U3056" s="29"/>
      <c r="V3056" s="32"/>
      <c r="W3056" s="33"/>
    </row>
    <row r="3057" spans="2:23" x14ac:dyDescent="0.25">
      <c r="B3057" s="25"/>
      <c r="C3057" s="80">
        <v>1457398406</v>
      </c>
      <c r="D3057" s="83" t="s">
        <v>6690</v>
      </c>
      <c r="E3057" s="82">
        <v>5</v>
      </c>
      <c r="F3057" s="28"/>
      <c r="G3057" s="28"/>
      <c r="H3057" s="28"/>
      <c r="I3057" s="28" t="s">
        <v>1719</v>
      </c>
      <c r="J3057" s="27" t="s">
        <v>6689</v>
      </c>
      <c r="K3057" s="29">
        <v>4152854900</v>
      </c>
      <c r="L3057" s="30"/>
      <c r="M3057" s="28"/>
      <c r="N3057" s="28"/>
      <c r="O3057" s="29"/>
      <c r="P3057" s="31"/>
      <c r="Q3057" s="28"/>
      <c r="R3057" s="28"/>
      <c r="S3057" s="28"/>
      <c r="T3057" s="28"/>
      <c r="U3057" s="29"/>
      <c r="V3057" s="32"/>
      <c r="W3057" s="33"/>
    </row>
    <row r="3058" spans="2:23" x14ac:dyDescent="0.25">
      <c r="B3058" s="25"/>
      <c r="C3058" s="80">
        <v>1851477467</v>
      </c>
      <c r="D3058" s="83" t="s">
        <v>6691</v>
      </c>
      <c r="E3058" s="82">
        <v>2</v>
      </c>
      <c r="F3058" s="28"/>
      <c r="G3058" s="28"/>
      <c r="H3058" s="28"/>
      <c r="I3058" s="28" t="s">
        <v>1704</v>
      </c>
      <c r="J3058" s="27" t="s">
        <v>6692</v>
      </c>
      <c r="K3058" s="29">
        <v>6503653700</v>
      </c>
      <c r="L3058" s="30"/>
      <c r="M3058" s="28"/>
      <c r="N3058" s="28"/>
      <c r="O3058" s="29"/>
      <c r="P3058" s="31"/>
      <c r="Q3058" s="28"/>
      <c r="R3058" s="28"/>
      <c r="S3058" s="28"/>
      <c r="T3058" s="28"/>
      <c r="U3058" s="29"/>
      <c r="V3058" s="32"/>
      <c r="W3058" s="33"/>
    </row>
    <row r="3059" spans="2:23" x14ac:dyDescent="0.25">
      <c r="B3059" s="25"/>
      <c r="C3059" s="80">
        <v>1700896370</v>
      </c>
      <c r="D3059" s="83" t="s">
        <v>6693</v>
      </c>
      <c r="E3059" s="82">
        <v>8</v>
      </c>
      <c r="F3059" s="28"/>
      <c r="G3059" s="28"/>
      <c r="H3059" s="28"/>
      <c r="I3059" s="28" t="s">
        <v>1719</v>
      </c>
      <c r="J3059" s="27" t="s">
        <v>6694</v>
      </c>
      <c r="K3059" s="29">
        <v>6502399996</v>
      </c>
      <c r="L3059" s="30"/>
      <c r="M3059" s="28"/>
      <c r="N3059" s="28"/>
      <c r="O3059" s="29"/>
      <c r="P3059" s="31"/>
      <c r="Q3059" s="28"/>
      <c r="R3059" s="28"/>
      <c r="S3059" s="28"/>
      <c r="T3059" s="28"/>
      <c r="U3059" s="29"/>
      <c r="V3059" s="32"/>
      <c r="W3059" s="33"/>
    </row>
    <row r="3060" spans="2:23" x14ac:dyDescent="0.25">
      <c r="B3060" s="25"/>
      <c r="C3060" s="80">
        <v>1134177470</v>
      </c>
      <c r="D3060" s="83" t="s">
        <v>6695</v>
      </c>
      <c r="E3060" s="82">
        <v>10</v>
      </c>
      <c r="F3060" s="28"/>
      <c r="G3060" s="28"/>
      <c r="H3060" s="28"/>
      <c r="I3060" s="28" t="s">
        <v>1704</v>
      </c>
      <c r="J3060" s="27" t="s">
        <v>6696</v>
      </c>
      <c r="K3060" s="29">
        <v>4155140332</v>
      </c>
      <c r="L3060" s="30"/>
      <c r="M3060" s="28"/>
      <c r="N3060" s="28"/>
      <c r="O3060" s="29"/>
      <c r="P3060" s="31"/>
      <c r="Q3060" s="28"/>
      <c r="R3060" s="28"/>
      <c r="S3060" s="28"/>
      <c r="T3060" s="28"/>
      <c r="U3060" s="29"/>
      <c r="V3060" s="32"/>
      <c r="W3060" s="33"/>
    </row>
    <row r="3061" spans="2:23" x14ac:dyDescent="0.25">
      <c r="B3061" s="25"/>
      <c r="C3061" s="80">
        <v>1912906272</v>
      </c>
      <c r="D3061" s="83" t="s">
        <v>6697</v>
      </c>
      <c r="E3061" s="82">
        <v>3</v>
      </c>
      <c r="F3061" s="28"/>
      <c r="G3061" s="28"/>
      <c r="H3061" s="28"/>
      <c r="I3061" s="28" t="s">
        <v>1704</v>
      </c>
      <c r="J3061" s="27" t="s">
        <v>69</v>
      </c>
      <c r="K3061" s="29">
        <v>6506965400</v>
      </c>
      <c r="L3061" s="30"/>
      <c r="M3061" s="28"/>
      <c r="N3061" s="28"/>
      <c r="O3061" s="29"/>
      <c r="P3061" s="31"/>
      <c r="Q3061" s="28"/>
      <c r="R3061" s="28"/>
      <c r="S3061" s="28"/>
      <c r="T3061" s="28"/>
      <c r="U3061" s="29"/>
      <c r="V3061" s="32"/>
      <c r="W3061" s="33"/>
    </row>
    <row r="3062" spans="2:23" x14ac:dyDescent="0.25">
      <c r="B3062" s="25"/>
      <c r="C3062" s="80">
        <v>1114999570</v>
      </c>
      <c r="D3062" s="83" t="s">
        <v>6698</v>
      </c>
      <c r="E3062" s="82">
        <v>4</v>
      </c>
      <c r="F3062" s="28"/>
      <c r="G3062" s="28"/>
      <c r="H3062" s="28"/>
      <c r="I3062" s="28" t="s">
        <v>1737</v>
      </c>
      <c r="J3062" s="27" t="s">
        <v>6699</v>
      </c>
      <c r="K3062" s="29">
        <v>6507234000</v>
      </c>
      <c r="L3062" s="30"/>
      <c r="M3062" s="28"/>
      <c r="N3062" s="28"/>
      <c r="O3062" s="29"/>
      <c r="P3062" s="31"/>
      <c r="Q3062" s="28"/>
      <c r="R3062" s="28"/>
      <c r="S3062" s="28"/>
      <c r="T3062" s="28"/>
      <c r="U3062" s="29"/>
      <c r="V3062" s="32"/>
      <c r="W3062" s="33"/>
    </row>
    <row r="3063" spans="2:23" x14ac:dyDescent="0.25">
      <c r="B3063" s="25"/>
      <c r="C3063" s="80">
        <v>1790796449</v>
      </c>
      <c r="D3063" s="83" t="s">
        <v>6700</v>
      </c>
      <c r="E3063" s="82">
        <v>5</v>
      </c>
      <c r="F3063" s="28"/>
      <c r="G3063" s="28"/>
      <c r="H3063" s="28"/>
      <c r="I3063" s="28" t="s">
        <v>1704</v>
      </c>
      <c r="J3063" s="27" t="s">
        <v>6701</v>
      </c>
      <c r="K3063" s="29">
        <v>6508532972</v>
      </c>
      <c r="L3063" s="30"/>
      <c r="M3063" s="28"/>
      <c r="N3063" s="28"/>
      <c r="O3063" s="29"/>
      <c r="P3063" s="31"/>
      <c r="Q3063" s="28"/>
      <c r="R3063" s="28"/>
      <c r="S3063" s="28"/>
      <c r="T3063" s="28"/>
      <c r="U3063" s="29"/>
      <c r="V3063" s="32"/>
      <c r="W3063" s="33"/>
    </row>
    <row r="3064" spans="2:23" x14ac:dyDescent="0.25">
      <c r="B3064" s="25"/>
      <c r="C3064" s="80">
        <v>1578563789</v>
      </c>
      <c r="D3064" s="83" t="s">
        <v>6702</v>
      </c>
      <c r="E3064" s="82">
        <v>3</v>
      </c>
      <c r="F3064" s="28"/>
      <c r="G3064" s="28"/>
      <c r="H3064" s="28"/>
      <c r="I3064" s="28" t="s">
        <v>1704</v>
      </c>
      <c r="J3064" s="27" t="s">
        <v>69</v>
      </c>
      <c r="K3064" s="29">
        <v>6507565000</v>
      </c>
      <c r="L3064" s="30"/>
      <c r="M3064" s="28"/>
      <c r="N3064" s="28"/>
      <c r="O3064" s="29"/>
      <c r="P3064" s="31"/>
      <c r="Q3064" s="28"/>
      <c r="R3064" s="28"/>
      <c r="S3064" s="28"/>
      <c r="T3064" s="28"/>
      <c r="U3064" s="29"/>
      <c r="V3064" s="32"/>
      <c r="W3064" s="33"/>
    </row>
    <row r="3065" spans="2:23" x14ac:dyDescent="0.25">
      <c r="B3065" s="25"/>
      <c r="C3065" s="80">
        <v>1700941671</v>
      </c>
      <c r="D3065" s="83" t="s">
        <v>6703</v>
      </c>
      <c r="E3065" s="82">
        <v>5</v>
      </c>
      <c r="F3065" s="28"/>
      <c r="G3065" s="28"/>
      <c r="H3065" s="28"/>
      <c r="I3065" s="28" t="s">
        <v>1737</v>
      </c>
      <c r="J3065" s="27" t="s">
        <v>6704</v>
      </c>
      <c r="K3065" s="29">
        <v>4153532318</v>
      </c>
      <c r="L3065" s="30"/>
      <c r="M3065" s="28"/>
      <c r="N3065" s="28"/>
      <c r="O3065" s="29"/>
      <c r="P3065" s="31"/>
      <c r="Q3065" s="28"/>
      <c r="R3065" s="28"/>
      <c r="S3065" s="28"/>
      <c r="T3065" s="28"/>
      <c r="U3065" s="29"/>
      <c r="V3065" s="32"/>
      <c r="W3065" s="33"/>
    </row>
    <row r="3066" spans="2:23" x14ac:dyDescent="0.25">
      <c r="B3066" s="25"/>
      <c r="C3066" s="80">
        <v>1548384365</v>
      </c>
      <c r="D3066" s="83" t="s">
        <v>6705</v>
      </c>
      <c r="E3066" s="82">
        <v>10</v>
      </c>
      <c r="F3066" s="28"/>
      <c r="G3066" s="28"/>
      <c r="H3066" s="28"/>
      <c r="I3066" s="28" t="s">
        <v>1716</v>
      </c>
      <c r="J3066" s="27" t="s">
        <v>6706</v>
      </c>
      <c r="K3066" s="29">
        <v>4152064776</v>
      </c>
      <c r="L3066" s="30"/>
      <c r="M3066" s="28"/>
      <c r="N3066" s="28"/>
      <c r="O3066" s="29"/>
      <c r="P3066" s="31"/>
      <c r="Q3066" s="28"/>
      <c r="R3066" s="28"/>
      <c r="S3066" s="28"/>
      <c r="T3066" s="28"/>
      <c r="U3066" s="29"/>
      <c r="V3066" s="32"/>
      <c r="W3066" s="33"/>
    </row>
    <row r="3067" spans="2:23" x14ac:dyDescent="0.25">
      <c r="B3067" s="25"/>
      <c r="C3067" s="80">
        <v>1255355616</v>
      </c>
      <c r="D3067" s="83" t="s">
        <v>6707</v>
      </c>
      <c r="E3067" s="82">
        <v>6</v>
      </c>
      <c r="F3067" s="28"/>
      <c r="G3067" s="28"/>
      <c r="H3067" s="28"/>
      <c r="I3067" s="28" t="s">
        <v>1716</v>
      </c>
      <c r="J3067" s="27" t="s">
        <v>6708</v>
      </c>
      <c r="K3067" s="29">
        <v>4153537774</v>
      </c>
      <c r="L3067" s="30"/>
      <c r="M3067" s="28"/>
      <c r="N3067" s="28"/>
      <c r="O3067" s="29"/>
      <c r="P3067" s="31"/>
      <c r="Q3067" s="28"/>
      <c r="R3067" s="28"/>
      <c r="S3067" s="28"/>
      <c r="T3067" s="28"/>
      <c r="U3067" s="29"/>
      <c r="V3067" s="32"/>
      <c r="W3067" s="33"/>
    </row>
    <row r="3068" spans="2:23" x14ac:dyDescent="0.25">
      <c r="B3068" s="25"/>
      <c r="C3068" s="80">
        <v>1689614992</v>
      </c>
      <c r="D3068" s="83" t="s">
        <v>6709</v>
      </c>
      <c r="E3068" s="82">
        <v>4</v>
      </c>
      <c r="F3068" s="28"/>
      <c r="G3068" s="28"/>
      <c r="H3068" s="28"/>
      <c r="I3068" s="28" t="s">
        <v>1719</v>
      </c>
      <c r="J3068" s="27" t="s">
        <v>69</v>
      </c>
      <c r="K3068" s="29">
        <v>6507552690</v>
      </c>
      <c r="L3068" s="30"/>
      <c r="M3068" s="28"/>
      <c r="N3068" s="28"/>
      <c r="O3068" s="29"/>
      <c r="P3068" s="31"/>
      <c r="Q3068" s="28"/>
      <c r="R3068" s="28"/>
      <c r="S3068" s="28"/>
      <c r="T3068" s="28"/>
      <c r="U3068" s="29"/>
      <c r="V3068" s="32"/>
      <c r="W3068" s="33"/>
    </row>
    <row r="3069" spans="2:23" x14ac:dyDescent="0.25">
      <c r="B3069" s="25"/>
      <c r="C3069" s="80">
        <v>1063412195</v>
      </c>
      <c r="D3069" s="83" t="s">
        <v>6710</v>
      </c>
      <c r="E3069" s="82">
        <v>3</v>
      </c>
      <c r="F3069" s="28"/>
      <c r="G3069" s="28"/>
      <c r="H3069" s="28"/>
      <c r="I3069" s="28" t="s">
        <v>1704</v>
      </c>
      <c r="J3069" s="27" t="s">
        <v>6711</v>
      </c>
      <c r="K3069" s="29">
        <v>6507565000</v>
      </c>
      <c r="L3069" s="30"/>
      <c r="M3069" s="28"/>
      <c r="N3069" s="28"/>
      <c r="O3069" s="29"/>
      <c r="P3069" s="31"/>
      <c r="Q3069" s="28"/>
      <c r="R3069" s="28"/>
      <c r="S3069" s="28"/>
      <c r="T3069" s="28"/>
      <c r="U3069" s="29"/>
      <c r="V3069" s="32"/>
      <c r="W3069" s="33"/>
    </row>
    <row r="3070" spans="2:23" x14ac:dyDescent="0.25">
      <c r="B3070" s="25"/>
      <c r="C3070" s="80">
        <v>1649704487</v>
      </c>
      <c r="D3070" s="83" t="s">
        <v>6712</v>
      </c>
      <c r="E3070" s="82">
        <v>4</v>
      </c>
      <c r="F3070" s="28"/>
      <c r="G3070" s="28"/>
      <c r="H3070" s="28"/>
      <c r="I3070" s="28" t="s">
        <v>1707</v>
      </c>
      <c r="J3070" s="27" t="s">
        <v>69</v>
      </c>
      <c r="K3070" s="29">
        <v>4156571700</v>
      </c>
      <c r="L3070" s="30"/>
      <c r="M3070" s="28"/>
      <c r="N3070" s="28"/>
      <c r="O3070" s="29"/>
      <c r="P3070" s="31"/>
      <c r="Q3070" s="28"/>
      <c r="R3070" s="28"/>
      <c r="S3070" s="28"/>
      <c r="T3070" s="28"/>
      <c r="U3070" s="29"/>
      <c r="V3070" s="32"/>
      <c r="W3070" s="33"/>
    </row>
    <row r="3071" spans="2:23" x14ac:dyDescent="0.25">
      <c r="B3071" s="25"/>
      <c r="C3071" s="80">
        <v>1811552177</v>
      </c>
      <c r="D3071" s="83" t="s">
        <v>6713</v>
      </c>
      <c r="E3071" s="82">
        <v>6</v>
      </c>
      <c r="F3071" s="28"/>
      <c r="G3071" s="28"/>
      <c r="H3071" s="28"/>
      <c r="I3071" s="28" t="s">
        <v>1716</v>
      </c>
      <c r="J3071" s="27" t="s">
        <v>69</v>
      </c>
      <c r="K3071" s="29">
        <v>9252861230</v>
      </c>
      <c r="L3071" s="30"/>
      <c r="M3071" s="28"/>
      <c r="N3071" s="28"/>
      <c r="O3071" s="29"/>
      <c r="P3071" s="31"/>
      <c r="Q3071" s="28"/>
      <c r="R3071" s="28"/>
      <c r="S3071" s="28"/>
      <c r="T3071" s="28"/>
      <c r="U3071" s="29"/>
      <c r="V3071" s="32"/>
      <c r="W3071" s="33"/>
    </row>
    <row r="3072" spans="2:23" x14ac:dyDescent="0.25">
      <c r="B3072" s="25"/>
      <c r="C3072" s="80">
        <v>1720576473</v>
      </c>
      <c r="D3072" s="83" t="s">
        <v>6714</v>
      </c>
      <c r="E3072" s="82">
        <v>1</v>
      </c>
      <c r="F3072" s="28"/>
      <c r="G3072" s="28"/>
      <c r="H3072" s="28"/>
      <c r="I3072" s="28" t="s">
        <v>1769</v>
      </c>
      <c r="J3072" s="27" t="s">
        <v>69</v>
      </c>
      <c r="K3072" s="29">
        <v>5103502777</v>
      </c>
      <c r="L3072" s="30"/>
      <c r="M3072" s="28"/>
      <c r="N3072" s="28"/>
      <c r="O3072" s="29"/>
      <c r="P3072" s="31"/>
      <c r="Q3072" s="28"/>
      <c r="R3072" s="28"/>
      <c r="S3072" s="28"/>
      <c r="T3072" s="28"/>
      <c r="U3072" s="29"/>
      <c r="V3072" s="32"/>
      <c r="W3072" s="33"/>
    </row>
    <row r="3073" spans="2:23" x14ac:dyDescent="0.25">
      <c r="B3073" s="25"/>
      <c r="C3073" s="80">
        <v>1205223161</v>
      </c>
      <c r="D3073" s="83" t="s">
        <v>6715</v>
      </c>
      <c r="E3073" s="82">
        <v>5</v>
      </c>
      <c r="F3073" s="28"/>
      <c r="G3073" s="28"/>
      <c r="H3073" s="28"/>
      <c r="I3073" s="28" t="s">
        <v>1707</v>
      </c>
      <c r="J3073" s="27" t="s">
        <v>69</v>
      </c>
      <c r="K3073" s="29">
        <v>5107353888</v>
      </c>
      <c r="L3073" s="30"/>
      <c r="M3073" s="28"/>
      <c r="N3073" s="28"/>
      <c r="O3073" s="29"/>
      <c r="P3073" s="31"/>
      <c r="Q3073" s="28"/>
      <c r="R3073" s="28"/>
      <c r="S3073" s="28"/>
      <c r="T3073" s="28"/>
      <c r="U3073" s="29"/>
      <c r="V3073" s="32"/>
      <c r="W3073" s="33"/>
    </row>
    <row r="3074" spans="2:23" x14ac:dyDescent="0.25">
      <c r="B3074" s="25"/>
      <c r="C3074" s="80">
        <v>1518288877</v>
      </c>
      <c r="D3074" s="83" t="s">
        <v>6716</v>
      </c>
      <c r="E3074" s="82">
        <v>4</v>
      </c>
      <c r="F3074" s="28"/>
      <c r="G3074" s="28"/>
      <c r="H3074" s="28"/>
      <c r="I3074" s="28" t="s">
        <v>1888</v>
      </c>
      <c r="J3074" s="27" t="s">
        <v>6717</v>
      </c>
      <c r="K3074" s="29">
        <v>6509918883</v>
      </c>
      <c r="L3074" s="30"/>
      <c r="M3074" s="28"/>
      <c r="N3074" s="28"/>
      <c r="O3074" s="29"/>
      <c r="P3074" s="31"/>
      <c r="Q3074" s="28"/>
      <c r="R3074" s="28"/>
      <c r="S3074" s="28"/>
      <c r="T3074" s="28"/>
      <c r="U3074" s="29"/>
      <c r="V3074" s="32"/>
      <c r="W3074" s="33"/>
    </row>
    <row r="3075" spans="2:23" x14ac:dyDescent="0.25">
      <c r="B3075" s="25"/>
      <c r="C3075" s="80">
        <v>1548548449</v>
      </c>
      <c r="D3075" s="83" t="s">
        <v>6718</v>
      </c>
      <c r="E3075" s="82">
        <v>5</v>
      </c>
      <c r="F3075" s="28"/>
      <c r="G3075" s="28"/>
      <c r="H3075" s="28"/>
      <c r="I3075" s="28" t="s">
        <v>1737</v>
      </c>
      <c r="J3075" s="27" t="s">
        <v>6719</v>
      </c>
      <c r="K3075" s="29">
        <v>2123050914</v>
      </c>
      <c r="L3075" s="30"/>
      <c r="M3075" s="28"/>
      <c r="N3075" s="28"/>
      <c r="O3075" s="29"/>
      <c r="P3075" s="31"/>
      <c r="Q3075" s="28"/>
      <c r="R3075" s="28"/>
      <c r="S3075" s="28"/>
      <c r="T3075" s="28"/>
      <c r="U3075" s="29"/>
      <c r="V3075" s="32"/>
      <c r="W3075" s="33"/>
    </row>
    <row r="3076" spans="2:23" x14ac:dyDescent="0.25">
      <c r="B3076" s="25"/>
      <c r="C3076" s="80">
        <v>1942769757</v>
      </c>
      <c r="D3076" s="83" t="s">
        <v>2067</v>
      </c>
      <c r="E3076" s="82">
        <v>4</v>
      </c>
      <c r="F3076" s="28"/>
      <c r="G3076" s="28"/>
      <c r="H3076" s="28"/>
      <c r="I3076" s="28" t="s">
        <v>6720</v>
      </c>
      <c r="J3076" s="27" t="s">
        <v>69</v>
      </c>
      <c r="K3076" s="29">
        <v>6176677000</v>
      </c>
      <c r="L3076" s="30"/>
      <c r="M3076" s="28"/>
      <c r="N3076" s="28"/>
      <c r="O3076" s="29"/>
      <c r="P3076" s="31"/>
      <c r="Q3076" s="28"/>
      <c r="R3076" s="28"/>
      <c r="S3076" s="28"/>
      <c r="T3076" s="28"/>
      <c r="U3076" s="29"/>
      <c r="V3076" s="32"/>
      <c r="W3076" s="33"/>
    </row>
    <row r="3077" spans="2:23" x14ac:dyDescent="0.25">
      <c r="B3077" s="25"/>
      <c r="C3077" s="80">
        <v>1871828566</v>
      </c>
      <c r="D3077" s="83" t="s">
        <v>6721</v>
      </c>
      <c r="E3077" s="82">
        <v>7</v>
      </c>
      <c r="F3077" s="28"/>
      <c r="G3077" s="28"/>
      <c r="H3077" s="28"/>
      <c r="I3077" s="28" t="s">
        <v>1737</v>
      </c>
      <c r="J3077" s="27" t="s">
        <v>6722</v>
      </c>
      <c r="K3077" s="29">
        <v>9204652000</v>
      </c>
      <c r="L3077" s="30"/>
      <c r="M3077" s="28"/>
      <c r="N3077" s="28"/>
      <c r="O3077" s="29"/>
      <c r="P3077" s="31"/>
      <c r="Q3077" s="28"/>
      <c r="R3077" s="28"/>
      <c r="S3077" s="28"/>
      <c r="T3077" s="28"/>
      <c r="U3077" s="29"/>
      <c r="V3077" s="32"/>
      <c r="W3077" s="33"/>
    </row>
    <row r="3078" spans="2:23" x14ac:dyDescent="0.25">
      <c r="B3078" s="25"/>
      <c r="C3078" s="80">
        <v>1609124965</v>
      </c>
      <c r="D3078" s="83" t="s">
        <v>6723</v>
      </c>
      <c r="E3078" s="82">
        <v>10</v>
      </c>
      <c r="F3078" s="28"/>
      <c r="G3078" s="28"/>
      <c r="H3078" s="28"/>
      <c r="I3078" s="28" t="s">
        <v>1769</v>
      </c>
      <c r="J3078" s="27" t="s">
        <v>6724</v>
      </c>
      <c r="K3078" s="29">
        <v>6509347575</v>
      </c>
      <c r="L3078" s="30"/>
      <c r="M3078" s="28"/>
      <c r="N3078" s="28"/>
      <c r="O3078" s="29"/>
      <c r="P3078" s="31"/>
      <c r="Q3078" s="28"/>
      <c r="R3078" s="28"/>
      <c r="S3078" s="28"/>
      <c r="T3078" s="28"/>
      <c r="U3078" s="29"/>
      <c r="V3078" s="32"/>
      <c r="W3078" s="33"/>
    </row>
    <row r="3079" spans="2:23" x14ac:dyDescent="0.25">
      <c r="B3079" s="25"/>
      <c r="C3079" s="80">
        <v>1740553494</v>
      </c>
      <c r="D3079" s="83" t="s">
        <v>6725</v>
      </c>
      <c r="E3079" s="82">
        <v>4</v>
      </c>
      <c r="F3079" s="28"/>
      <c r="G3079" s="28"/>
      <c r="H3079" s="28"/>
      <c r="I3079" s="28" t="s">
        <v>1716</v>
      </c>
      <c r="J3079" s="27" t="s">
        <v>6726</v>
      </c>
      <c r="K3079" s="29">
        <v>6507249640</v>
      </c>
      <c r="L3079" s="30"/>
      <c r="M3079" s="28"/>
      <c r="N3079" s="28"/>
      <c r="O3079" s="29"/>
      <c r="P3079" s="31"/>
      <c r="Q3079" s="28"/>
      <c r="R3079" s="28"/>
      <c r="S3079" s="28"/>
      <c r="T3079" s="28"/>
      <c r="U3079" s="29"/>
      <c r="V3079" s="32"/>
      <c r="W3079" s="33"/>
    </row>
    <row r="3080" spans="2:23" x14ac:dyDescent="0.25">
      <c r="B3080" s="25"/>
      <c r="C3080" s="80">
        <v>1700121233</v>
      </c>
      <c r="D3080" s="83" t="s">
        <v>6727</v>
      </c>
      <c r="E3080" s="82">
        <v>4</v>
      </c>
      <c r="F3080" s="28"/>
      <c r="G3080" s="28"/>
      <c r="H3080" s="28"/>
      <c r="I3080" s="28" t="s">
        <v>1716</v>
      </c>
      <c r="J3080" s="27" t="s">
        <v>69</v>
      </c>
      <c r="K3080" s="29">
        <v>4156571700</v>
      </c>
      <c r="L3080" s="30"/>
      <c r="M3080" s="28"/>
      <c r="N3080" s="28"/>
      <c r="O3080" s="29"/>
      <c r="P3080" s="31"/>
      <c r="Q3080" s="28"/>
      <c r="R3080" s="28"/>
      <c r="S3080" s="28"/>
      <c r="T3080" s="28"/>
      <c r="U3080" s="29"/>
      <c r="V3080" s="32"/>
      <c r="W3080" s="33"/>
    </row>
    <row r="3081" spans="2:23" x14ac:dyDescent="0.25">
      <c r="B3081" s="25"/>
      <c r="C3081" s="80">
        <v>1093020638</v>
      </c>
      <c r="D3081" s="83" t="s">
        <v>6728</v>
      </c>
      <c r="E3081" s="82">
        <v>4</v>
      </c>
      <c r="F3081" s="28"/>
      <c r="G3081" s="28"/>
      <c r="H3081" s="28"/>
      <c r="I3081" s="28" t="s">
        <v>2084</v>
      </c>
      <c r="J3081" s="27" t="s">
        <v>6601</v>
      </c>
      <c r="K3081" s="29">
        <v>4157505909</v>
      </c>
      <c r="L3081" s="30"/>
      <c r="M3081" s="28"/>
      <c r="N3081" s="28"/>
      <c r="O3081" s="29"/>
      <c r="P3081" s="31"/>
      <c r="Q3081" s="28"/>
      <c r="R3081" s="28"/>
      <c r="S3081" s="28"/>
      <c r="T3081" s="28"/>
      <c r="U3081" s="29"/>
      <c r="V3081" s="32"/>
      <c r="W3081" s="33"/>
    </row>
    <row r="3082" spans="2:23" x14ac:dyDescent="0.25">
      <c r="B3082" s="25"/>
      <c r="C3082" s="80">
        <v>1497847248</v>
      </c>
      <c r="D3082" s="83" t="s">
        <v>6729</v>
      </c>
      <c r="E3082" s="82">
        <v>5</v>
      </c>
      <c r="F3082" s="28"/>
      <c r="G3082" s="28"/>
      <c r="H3082" s="28"/>
      <c r="I3082" s="28" t="s">
        <v>1704</v>
      </c>
      <c r="J3082" s="27" t="s">
        <v>69</v>
      </c>
      <c r="K3082" s="29">
        <v>6505964130</v>
      </c>
      <c r="L3082" s="30"/>
      <c r="M3082" s="28"/>
      <c r="N3082" s="28"/>
      <c r="O3082" s="29"/>
      <c r="P3082" s="31"/>
      <c r="Q3082" s="28"/>
      <c r="R3082" s="28"/>
      <c r="S3082" s="28"/>
      <c r="T3082" s="28"/>
      <c r="U3082" s="29"/>
      <c r="V3082" s="32"/>
      <c r="W3082" s="33"/>
    </row>
    <row r="3083" spans="2:23" x14ac:dyDescent="0.25">
      <c r="B3083" s="25"/>
      <c r="C3083" s="80">
        <v>1023049590</v>
      </c>
      <c r="D3083" s="83" t="s">
        <v>6730</v>
      </c>
      <c r="E3083" s="82">
        <v>4</v>
      </c>
      <c r="F3083" s="28"/>
      <c r="G3083" s="28"/>
      <c r="H3083" s="28"/>
      <c r="I3083" s="28" t="s">
        <v>1704</v>
      </c>
      <c r="J3083" s="27" t="s">
        <v>6684</v>
      </c>
      <c r="K3083" s="29">
        <v>6503427432</v>
      </c>
      <c r="L3083" s="30"/>
      <c r="M3083" s="28"/>
      <c r="N3083" s="28"/>
      <c r="O3083" s="29"/>
      <c r="P3083" s="31"/>
      <c r="Q3083" s="28"/>
      <c r="R3083" s="28"/>
      <c r="S3083" s="28"/>
      <c r="T3083" s="28"/>
      <c r="U3083" s="29"/>
      <c r="V3083" s="32"/>
      <c r="W3083" s="33"/>
    </row>
    <row r="3084" spans="2:23" x14ac:dyDescent="0.25">
      <c r="B3084" s="25"/>
      <c r="C3084" s="80">
        <v>1811331226</v>
      </c>
      <c r="D3084" s="83" t="s">
        <v>6731</v>
      </c>
      <c r="E3084" s="82">
        <v>8</v>
      </c>
      <c r="F3084" s="28"/>
      <c r="G3084" s="28"/>
      <c r="H3084" s="28"/>
      <c r="I3084" s="28" t="s">
        <v>1716</v>
      </c>
      <c r="J3084" s="27" t="s">
        <v>6732</v>
      </c>
      <c r="K3084" s="29">
        <v>7026330207</v>
      </c>
      <c r="L3084" s="30"/>
      <c r="M3084" s="28"/>
      <c r="N3084" s="28"/>
      <c r="O3084" s="29"/>
      <c r="P3084" s="31"/>
      <c r="Q3084" s="28"/>
      <c r="R3084" s="28"/>
      <c r="S3084" s="28"/>
      <c r="T3084" s="28"/>
      <c r="U3084" s="29"/>
      <c r="V3084" s="32"/>
      <c r="W3084" s="33"/>
    </row>
    <row r="3085" spans="2:23" x14ac:dyDescent="0.25">
      <c r="B3085" s="25"/>
      <c r="C3085" s="80">
        <v>1952610966</v>
      </c>
      <c r="D3085" s="83" t="s">
        <v>6733</v>
      </c>
      <c r="E3085" s="82">
        <v>5</v>
      </c>
      <c r="F3085" s="28"/>
      <c r="G3085" s="28"/>
      <c r="H3085" s="28"/>
      <c r="I3085" s="28" t="s">
        <v>1719</v>
      </c>
      <c r="J3085" s="27" t="s">
        <v>69</v>
      </c>
      <c r="K3085" s="29">
        <v>6028392717</v>
      </c>
      <c r="L3085" s="30"/>
      <c r="M3085" s="28"/>
      <c r="N3085" s="28"/>
      <c r="O3085" s="29"/>
      <c r="P3085" s="31"/>
      <c r="Q3085" s="28"/>
      <c r="R3085" s="28"/>
      <c r="S3085" s="28"/>
      <c r="T3085" s="28"/>
      <c r="U3085" s="29"/>
      <c r="V3085" s="32"/>
      <c r="W3085" s="33"/>
    </row>
    <row r="3086" spans="2:23" x14ac:dyDescent="0.25">
      <c r="B3086" s="25"/>
      <c r="C3086" s="80">
        <v>1366794877</v>
      </c>
      <c r="D3086" s="83" t="s">
        <v>6734</v>
      </c>
      <c r="E3086" s="82">
        <v>6</v>
      </c>
      <c r="F3086" s="28"/>
      <c r="G3086" s="28"/>
      <c r="H3086" s="28"/>
      <c r="I3086" s="28" t="s">
        <v>1716</v>
      </c>
      <c r="J3086" s="27" t="s">
        <v>6735</v>
      </c>
      <c r="K3086" s="29">
        <v>7028230004</v>
      </c>
      <c r="L3086" s="30"/>
      <c r="M3086" s="28"/>
      <c r="N3086" s="28"/>
      <c r="O3086" s="29"/>
      <c r="P3086" s="31"/>
      <c r="Q3086" s="28"/>
      <c r="R3086" s="28"/>
      <c r="S3086" s="28"/>
      <c r="T3086" s="28"/>
      <c r="U3086" s="29"/>
      <c r="V3086" s="32"/>
      <c r="W3086" s="33"/>
    </row>
    <row r="3087" spans="2:23" x14ac:dyDescent="0.25">
      <c r="B3087" s="25"/>
      <c r="C3087" s="80">
        <v>1689949729</v>
      </c>
      <c r="D3087" s="83" t="s">
        <v>6736</v>
      </c>
      <c r="E3087" s="82">
        <v>3</v>
      </c>
      <c r="F3087" s="28"/>
      <c r="G3087" s="28"/>
      <c r="H3087" s="28"/>
      <c r="I3087" s="28" t="s">
        <v>1716</v>
      </c>
      <c r="J3087" s="27" t="s">
        <v>69</v>
      </c>
      <c r="K3087" s="29">
        <v>4807866655</v>
      </c>
      <c r="L3087" s="30"/>
      <c r="M3087" s="28"/>
      <c r="N3087" s="28"/>
      <c r="O3087" s="29"/>
      <c r="P3087" s="31"/>
      <c r="Q3087" s="28"/>
      <c r="R3087" s="28"/>
      <c r="S3087" s="28"/>
      <c r="T3087" s="28"/>
      <c r="U3087" s="29"/>
      <c r="V3087" s="32"/>
      <c r="W3087" s="33"/>
    </row>
    <row r="3088" spans="2:23" x14ac:dyDescent="0.25">
      <c r="B3088" s="25"/>
      <c r="C3088" s="80">
        <v>1881030781</v>
      </c>
      <c r="D3088" s="83" t="s">
        <v>6737</v>
      </c>
      <c r="E3088" s="82">
        <v>6</v>
      </c>
      <c r="F3088" s="28"/>
      <c r="G3088" s="28"/>
      <c r="H3088" s="28"/>
      <c r="I3088" s="28" t="s">
        <v>1716</v>
      </c>
      <c r="J3088" s="27" t="s">
        <v>6738</v>
      </c>
      <c r="K3088" s="29">
        <v>6024705043</v>
      </c>
      <c r="L3088" s="30"/>
      <c r="M3088" s="28"/>
      <c r="N3088" s="28"/>
      <c r="O3088" s="29"/>
      <c r="P3088" s="31"/>
      <c r="Q3088" s="28"/>
      <c r="R3088" s="28"/>
      <c r="S3088" s="28"/>
      <c r="T3088" s="28"/>
      <c r="U3088" s="29"/>
      <c r="V3088" s="32"/>
      <c r="W3088" s="33"/>
    </row>
    <row r="3089" spans="2:23" x14ac:dyDescent="0.25">
      <c r="B3089" s="25"/>
      <c r="C3089" s="80">
        <v>1104087881</v>
      </c>
      <c r="D3089" s="83" t="s">
        <v>6739</v>
      </c>
      <c r="E3089" s="82">
        <v>4</v>
      </c>
      <c r="F3089" s="28"/>
      <c r="G3089" s="28"/>
      <c r="H3089" s="28"/>
      <c r="I3089" s="28" t="s">
        <v>1716</v>
      </c>
      <c r="J3089" s="27" t="s">
        <v>69</v>
      </c>
      <c r="K3089" s="29">
        <v>6024064786</v>
      </c>
      <c r="L3089" s="30"/>
      <c r="M3089" s="28"/>
      <c r="N3089" s="28"/>
      <c r="O3089" s="29"/>
      <c r="P3089" s="31"/>
      <c r="Q3089" s="28"/>
      <c r="R3089" s="28"/>
      <c r="S3089" s="28"/>
      <c r="T3089" s="28"/>
      <c r="U3089" s="29"/>
      <c r="V3089" s="32"/>
      <c r="W3089" s="33"/>
    </row>
    <row r="3090" spans="2:23" x14ac:dyDescent="0.25">
      <c r="B3090" s="25"/>
      <c r="C3090" s="80">
        <v>1609127299</v>
      </c>
      <c r="D3090" s="83" t="s">
        <v>6740</v>
      </c>
      <c r="E3090" s="82">
        <v>2</v>
      </c>
      <c r="F3090" s="28"/>
      <c r="G3090" s="28"/>
      <c r="H3090" s="28"/>
      <c r="I3090" s="28" t="s">
        <v>1769</v>
      </c>
      <c r="J3090" s="27" t="s">
        <v>6741</v>
      </c>
      <c r="K3090" s="29">
        <v>4808999800</v>
      </c>
      <c r="L3090" s="30"/>
      <c r="M3090" s="28"/>
      <c r="N3090" s="28"/>
      <c r="O3090" s="29"/>
      <c r="P3090" s="31"/>
      <c r="Q3090" s="28"/>
      <c r="R3090" s="28"/>
      <c r="S3090" s="28"/>
      <c r="T3090" s="28"/>
      <c r="U3090" s="29"/>
      <c r="V3090" s="32"/>
      <c r="W3090" s="33"/>
    </row>
    <row r="3091" spans="2:23" x14ac:dyDescent="0.25">
      <c r="B3091" s="25"/>
      <c r="C3091" s="80">
        <v>1528321437</v>
      </c>
      <c r="D3091" s="83" t="s">
        <v>6742</v>
      </c>
      <c r="E3091" s="82">
        <v>5</v>
      </c>
      <c r="F3091" s="28"/>
      <c r="G3091" s="28"/>
      <c r="H3091" s="28"/>
      <c r="I3091" s="28" t="s">
        <v>1737</v>
      </c>
      <c r="J3091" s="27" t="s">
        <v>6743</v>
      </c>
      <c r="K3091" s="29">
        <v>8442424664</v>
      </c>
      <c r="L3091" s="30"/>
      <c r="M3091" s="28"/>
      <c r="N3091" s="28"/>
      <c r="O3091" s="29"/>
      <c r="P3091" s="31"/>
      <c r="Q3091" s="28"/>
      <c r="R3091" s="28"/>
      <c r="S3091" s="28"/>
      <c r="T3091" s="28"/>
      <c r="U3091" s="29"/>
      <c r="V3091" s="32"/>
      <c r="W3091" s="33"/>
    </row>
    <row r="3092" spans="2:23" x14ac:dyDescent="0.25">
      <c r="B3092" s="25"/>
      <c r="C3092" s="80">
        <v>1780964627</v>
      </c>
      <c r="D3092" s="83" t="s">
        <v>6744</v>
      </c>
      <c r="E3092" s="82">
        <v>0</v>
      </c>
      <c r="F3092" s="28"/>
      <c r="G3092" s="28"/>
      <c r="H3092" s="28"/>
      <c r="I3092" s="28" t="s">
        <v>1716</v>
      </c>
      <c r="J3092" s="27" t="s">
        <v>69</v>
      </c>
      <c r="K3092" s="29">
        <v>7022629028</v>
      </c>
      <c r="L3092" s="30"/>
      <c r="M3092" s="28"/>
      <c r="N3092" s="28"/>
      <c r="O3092" s="29"/>
      <c r="P3092" s="31"/>
      <c r="Q3092" s="28"/>
      <c r="R3092" s="28"/>
      <c r="S3092" s="28"/>
      <c r="T3092" s="28"/>
      <c r="U3092" s="29"/>
      <c r="V3092" s="32"/>
      <c r="W3092" s="33"/>
    </row>
    <row r="3093" spans="2:23" x14ac:dyDescent="0.25">
      <c r="B3093" s="25"/>
      <c r="C3093" s="80">
        <v>1588602957</v>
      </c>
      <c r="D3093" s="83" t="s">
        <v>6745</v>
      </c>
      <c r="E3093" s="82">
        <v>6</v>
      </c>
      <c r="F3093" s="28"/>
      <c r="G3093" s="28"/>
      <c r="H3093" s="28"/>
      <c r="I3093" s="28" t="s">
        <v>1719</v>
      </c>
      <c r="J3093" s="27" t="s">
        <v>6746</v>
      </c>
      <c r="K3093" s="29">
        <v>7024348880</v>
      </c>
      <c r="L3093" s="30"/>
      <c r="M3093" s="28"/>
      <c r="N3093" s="28"/>
      <c r="O3093" s="29"/>
      <c r="P3093" s="31"/>
      <c r="Q3093" s="28"/>
      <c r="R3093" s="28"/>
      <c r="S3093" s="28"/>
      <c r="T3093" s="28"/>
      <c r="U3093" s="29"/>
      <c r="V3093" s="32"/>
      <c r="W3093" s="33"/>
    </row>
    <row r="3094" spans="2:23" x14ac:dyDescent="0.25">
      <c r="B3094" s="25"/>
      <c r="C3094" s="80">
        <v>1801191226</v>
      </c>
      <c r="D3094" s="83" t="s">
        <v>6747</v>
      </c>
      <c r="E3094" s="82">
        <v>3</v>
      </c>
      <c r="F3094" s="28"/>
      <c r="G3094" s="28"/>
      <c r="H3094" s="28"/>
      <c r="I3094" s="28" t="s">
        <v>1716</v>
      </c>
      <c r="J3094" s="27" t="s">
        <v>6748</v>
      </c>
      <c r="K3094" s="29">
        <v>8062158914</v>
      </c>
      <c r="L3094" s="30"/>
      <c r="M3094" s="28"/>
      <c r="N3094" s="28"/>
      <c r="O3094" s="29"/>
      <c r="P3094" s="31"/>
      <c r="Q3094" s="28"/>
      <c r="R3094" s="28"/>
      <c r="S3094" s="28"/>
      <c r="T3094" s="28"/>
      <c r="U3094" s="29"/>
      <c r="V3094" s="32"/>
      <c r="W3094" s="33"/>
    </row>
    <row r="3095" spans="2:23" x14ac:dyDescent="0.25">
      <c r="B3095" s="25"/>
      <c r="C3095" s="80">
        <v>1760674295</v>
      </c>
      <c r="D3095" s="83" t="s">
        <v>6749</v>
      </c>
      <c r="E3095" s="82">
        <v>3</v>
      </c>
      <c r="F3095" s="28"/>
      <c r="G3095" s="28"/>
      <c r="H3095" s="28"/>
      <c r="I3095" s="28" t="s">
        <v>1704</v>
      </c>
      <c r="J3095" s="27" t="s">
        <v>69</v>
      </c>
      <c r="K3095" s="29">
        <v>4807866655</v>
      </c>
      <c r="L3095" s="30"/>
      <c r="M3095" s="28"/>
      <c r="N3095" s="28"/>
      <c r="O3095" s="29"/>
      <c r="P3095" s="31"/>
      <c r="Q3095" s="28"/>
      <c r="R3095" s="28"/>
      <c r="S3095" s="28"/>
      <c r="T3095" s="28"/>
      <c r="U3095" s="29"/>
      <c r="V3095" s="32"/>
      <c r="W3095" s="33"/>
    </row>
    <row r="3096" spans="2:23" x14ac:dyDescent="0.25">
      <c r="B3096" s="25"/>
      <c r="C3096" s="80">
        <v>1841482429</v>
      </c>
      <c r="D3096" s="83" t="s">
        <v>6750</v>
      </c>
      <c r="E3096" s="82">
        <v>5</v>
      </c>
      <c r="F3096" s="28"/>
      <c r="G3096" s="28"/>
      <c r="H3096" s="28"/>
      <c r="I3096" s="28" t="s">
        <v>1737</v>
      </c>
      <c r="J3096" s="27" t="s">
        <v>6751</v>
      </c>
      <c r="K3096" s="29">
        <v>6025215800</v>
      </c>
      <c r="L3096" s="30"/>
      <c r="M3096" s="28"/>
      <c r="N3096" s="28"/>
      <c r="O3096" s="29"/>
      <c r="P3096" s="31"/>
      <c r="Q3096" s="28"/>
      <c r="R3096" s="28"/>
      <c r="S3096" s="28"/>
      <c r="T3096" s="28"/>
      <c r="U3096" s="29"/>
      <c r="V3096" s="32"/>
      <c r="W3096" s="33"/>
    </row>
    <row r="3097" spans="2:23" x14ac:dyDescent="0.25">
      <c r="B3097" s="25"/>
      <c r="C3097" s="80">
        <v>1467638809</v>
      </c>
      <c r="D3097" s="83" t="s">
        <v>6752</v>
      </c>
      <c r="E3097" s="82">
        <v>4</v>
      </c>
      <c r="F3097" s="28"/>
      <c r="G3097" s="28"/>
      <c r="H3097" s="28"/>
      <c r="I3097" s="28" t="s">
        <v>1769</v>
      </c>
      <c r="J3097" s="27" t="s">
        <v>6753</v>
      </c>
      <c r="K3097" s="29">
        <v>7028775376</v>
      </c>
      <c r="L3097" s="30"/>
      <c r="M3097" s="28"/>
      <c r="N3097" s="28"/>
      <c r="O3097" s="29"/>
      <c r="P3097" s="31"/>
      <c r="Q3097" s="28"/>
      <c r="R3097" s="28"/>
      <c r="S3097" s="28"/>
      <c r="T3097" s="28"/>
      <c r="U3097" s="29"/>
      <c r="V3097" s="32"/>
      <c r="W3097" s="33"/>
    </row>
    <row r="3098" spans="2:23" x14ac:dyDescent="0.25">
      <c r="B3098" s="25"/>
      <c r="C3098" s="80">
        <v>1659544625</v>
      </c>
      <c r="D3098" s="83" t="s">
        <v>6754</v>
      </c>
      <c r="E3098" s="82">
        <v>4</v>
      </c>
      <c r="F3098" s="28"/>
      <c r="G3098" s="28"/>
      <c r="H3098" s="28"/>
      <c r="I3098" s="28" t="s">
        <v>1769</v>
      </c>
      <c r="J3098" s="27" t="s">
        <v>69</v>
      </c>
      <c r="K3098" s="29">
        <v>4803018000</v>
      </c>
      <c r="L3098" s="30"/>
      <c r="M3098" s="28"/>
      <c r="N3098" s="28"/>
      <c r="O3098" s="29"/>
      <c r="P3098" s="31"/>
      <c r="Q3098" s="28"/>
      <c r="R3098" s="28"/>
      <c r="S3098" s="28"/>
      <c r="T3098" s="28"/>
      <c r="U3098" s="29"/>
      <c r="V3098" s="32"/>
      <c r="W3098" s="33"/>
    </row>
    <row r="3099" spans="2:23" x14ac:dyDescent="0.25">
      <c r="B3099" s="25"/>
      <c r="C3099" s="80">
        <v>1962523613</v>
      </c>
      <c r="D3099" s="83" t="s">
        <v>6755</v>
      </c>
      <c r="E3099" s="82">
        <v>4</v>
      </c>
      <c r="F3099" s="28"/>
      <c r="G3099" s="28"/>
      <c r="H3099" s="28"/>
      <c r="I3099" s="28" t="s">
        <v>1707</v>
      </c>
      <c r="J3099" s="27" t="s">
        <v>69</v>
      </c>
      <c r="K3099" s="29">
        <v>6235366788</v>
      </c>
      <c r="L3099" s="30"/>
      <c r="M3099" s="28"/>
      <c r="N3099" s="28"/>
      <c r="O3099" s="29"/>
      <c r="P3099" s="31"/>
      <c r="Q3099" s="28"/>
      <c r="R3099" s="28"/>
      <c r="S3099" s="28"/>
      <c r="T3099" s="28"/>
      <c r="U3099" s="29"/>
      <c r="V3099" s="32"/>
      <c r="W3099" s="33"/>
    </row>
    <row r="3100" spans="2:23" x14ac:dyDescent="0.25">
      <c r="B3100" s="25"/>
      <c r="C3100" s="80">
        <v>1497927610</v>
      </c>
      <c r="D3100" s="83" t="s">
        <v>6756</v>
      </c>
      <c r="E3100" s="82">
        <v>1</v>
      </c>
      <c r="F3100" s="28"/>
      <c r="G3100" s="28"/>
      <c r="H3100" s="28"/>
      <c r="I3100" s="28" t="s">
        <v>1719</v>
      </c>
      <c r="J3100" s="27" t="s">
        <v>6757</v>
      </c>
      <c r="K3100" s="29">
        <v>7023626373</v>
      </c>
      <c r="L3100" s="30"/>
      <c r="M3100" s="28"/>
      <c r="N3100" s="28"/>
      <c r="O3100" s="29"/>
      <c r="P3100" s="31"/>
      <c r="Q3100" s="28"/>
      <c r="R3100" s="28"/>
      <c r="S3100" s="28"/>
      <c r="T3100" s="28"/>
      <c r="U3100" s="29"/>
      <c r="V3100" s="32"/>
      <c r="W3100" s="33"/>
    </row>
    <row r="3101" spans="2:23" x14ac:dyDescent="0.25">
      <c r="B3101" s="25"/>
      <c r="C3101" s="80">
        <v>1003395484</v>
      </c>
      <c r="D3101" s="83" t="s">
        <v>6758</v>
      </c>
      <c r="E3101" s="82">
        <v>2</v>
      </c>
      <c r="F3101" s="28"/>
      <c r="G3101" s="28"/>
      <c r="H3101" s="28"/>
      <c r="I3101" s="28" t="s">
        <v>1769</v>
      </c>
      <c r="J3101" s="27" t="s">
        <v>69</v>
      </c>
      <c r="K3101" s="29">
        <v>6022792400</v>
      </c>
      <c r="L3101" s="30"/>
      <c r="M3101" s="28"/>
      <c r="N3101" s="28"/>
      <c r="O3101" s="29"/>
      <c r="P3101" s="31"/>
      <c r="Q3101" s="28"/>
      <c r="R3101" s="28"/>
      <c r="S3101" s="28"/>
      <c r="T3101" s="28"/>
      <c r="U3101" s="29"/>
      <c r="V3101" s="32"/>
      <c r="W3101" s="33"/>
    </row>
    <row r="3102" spans="2:23" x14ac:dyDescent="0.25">
      <c r="B3102" s="25"/>
      <c r="C3102" s="80">
        <v>1134602923</v>
      </c>
      <c r="D3102" s="83" t="s">
        <v>6759</v>
      </c>
      <c r="E3102" s="82">
        <v>2</v>
      </c>
      <c r="F3102" s="28"/>
      <c r="G3102" s="28"/>
      <c r="H3102" s="28"/>
      <c r="I3102" s="28" t="s">
        <v>1716</v>
      </c>
      <c r="J3102" s="27" t="s">
        <v>69</v>
      </c>
      <c r="K3102" s="29">
        <v>4803930575</v>
      </c>
      <c r="L3102" s="30"/>
      <c r="M3102" s="28"/>
      <c r="N3102" s="28"/>
      <c r="O3102" s="29"/>
      <c r="P3102" s="31"/>
      <c r="Q3102" s="28"/>
      <c r="R3102" s="28"/>
      <c r="S3102" s="28"/>
      <c r="T3102" s="28"/>
      <c r="U3102" s="29"/>
      <c r="V3102" s="32"/>
      <c r="W3102" s="33"/>
    </row>
    <row r="3103" spans="2:23" x14ac:dyDescent="0.25">
      <c r="B3103" s="25"/>
      <c r="C3103" s="80">
        <v>1730654229</v>
      </c>
      <c r="D3103" s="83" t="s">
        <v>6760</v>
      </c>
      <c r="E3103" s="82">
        <v>4</v>
      </c>
      <c r="F3103" s="28"/>
      <c r="G3103" s="28"/>
      <c r="H3103" s="28"/>
      <c r="I3103" s="28" t="s">
        <v>1716</v>
      </c>
      <c r="J3103" s="27" t="s">
        <v>6761</v>
      </c>
      <c r="K3103" s="29">
        <v>2353667886</v>
      </c>
      <c r="L3103" s="30"/>
      <c r="M3103" s="28"/>
      <c r="N3103" s="28"/>
      <c r="O3103" s="29"/>
      <c r="P3103" s="31"/>
      <c r="Q3103" s="28"/>
      <c r="R3103" s="28"/>
      <c r="S3103" s="28"/>
      <c r="T3103" s="28"/>
      <c r="U3103" s="29"/>
      <c r="V3103" s="32"/>
      <c r="W3103" s="33"/>
    </row>
    <row r="3104" spans="2:23" x14ac:dyDescent="0.25">
      <c r="B3104" s="25"/>
      <c r="C3104" s="80">
        <v>1093205510</v>
      </c>
      <c r="D3104" s="83" t="s">
        <v>6762</v>
      </c>
      <c r="E3104" s="82">
        <v>7</v>
      </c>
      <c r="F3104" s="28"/>
      <c r="G3104" s="28"/>
      <c r="H3104" s="28"/>
      <c r="I3104" s="28" t="s">
        <v>1707</v>
      </c>
      <c r="J3104" s="27" t="s">
        <v>69</v>
      </c>
      <c r="K3104" s="29">
        <v>7028051880</v>
      </c>
      <c r="L3104" s="30"/>
      <c r="M3104" s="28"/>
      <c r="N3104" s="28"/>
      <c r="O3104" s="29"/>
      <c r="P3104" s="31"/>
      <c r="Q3104" s="28"/>
      <c r="R3104" s="28"/>
      <c r="S3104" s="28"/>
      <c r="T3104" s="28"/>
      <c r="U3104" s="29"/>
      <c r="V3104" s="32"/>
      <c r="W3104" s="33"/>
    </row>
    <row r="3105" spans="2:23" x14ac:dyDescent="0.25">
      <c r="B3105" s="25"/>
      <c r="C3105" s="80">
        <v>1942716725</v>
      </c>
      <c r="D3105" s="83" t="s">
        <v>6763</v>
      </c>
      <c r="E3105" s="82">
        <v>4</v>
      </c>
      <c r="F3105" s="28"/>
      <c r="G3105" s="28"/>
      <c r="H3105" s="28"/>
      <c r="I3105" s="28" t="s">
        <v>1716</v>
      </c>
      <c r="J3105" s="27" t="s">
        <v>6764</v>
      </c>
      <c r="K3105" s="29">
        <v>6024065483</v>
      </c>
      <c r="L3105" s="30"/>
      <c r="M3105" s="28"/>
      <c r="N3105" s="28"/>
      <c r="O3105" s="29"/>
      <c r="P3105" s="31"/>
      <c r="Q3105" s="28"/>
      <c r="R3105" s="28"/>
      <c r="S3105" s="28"/>
      <c r="T3105" s="28"/>
      <c r="U3105" s="29"/>
      <c r="V3105" s="32"/>
      <c r="W3105" s="33"/>
    </row>
    <row r="3106" spans="2:23" x14ac:dyDescent="0.25">
      <c r="B3106" s="25"/>
      <c r="C3106" s="80">
        <v>1831151273</v>
      </c>
      <c r="D3106" s="83" t="s">
        <v>6765</v>
      </c>
      <c r="E3106" s="82">
        <v>5</v>
      </c>
      <c r="F3106" s="28"/>
      <c r="G3106" s="28"/>
      <c r="H3106" s="28"/>
      <c r="I3106" s="28" t="s">
        <v>1769</v>
      </c>
      <c r="J3106" s="27" t="s">
        <v>69</v>
      </c>
      <c r="K3106" s="29">
        <v>4808999800</v>
      </c>
      <c r="L3106" s="30"/>
      <c r="M3106" s="28"/>
      <c r="N3106" s="28"/>
      <c r="O3106" s="29"/>
      <c r="P3106" s="31"/>
      <c r="Q3106" s="28"/>
      <c r="R3106" s="28"/>
      <c r="S3106" s="28"/>
      <c r="T3106" s="28"/>
      <c r="U3106" s="29"/>
      <c r="V3106" s="32"/>
      <c r="W3106" s="33"/>
    </row>
    <row r="3107" spans="2:23" x14ac:dyDescent="0.25">
      <c r="B3107" s="25"/>
      <c r="C3107" s="80">
        <v>1063482552</v>
      </c>
      <c r="D3107" s="83" t="s">
        <v>6766</v>
      </c>
      <c r="E3107" s="82">
        <v>5</v>
      </c>
      <c r="F3107" s="28"/>
      <c r="G3107" s="28"/>
      <c r="H3107" s="28"/>
      <c r="I3107" s="28" t="s">
        <v>1719</v>
      </c>
      <c r="J3107" s="27" t="s">
        <v>6767</v>
      </c>
      <c r="K3107" s="29">
        <v>7023606148</v>
      </c>
      <c r="L3107" s="30"/>
      <c r="M3107" s="28"/>
      <c r="N3107" s="28"/>
      <c r="O3107" s="29"/>
      <c r="P3107" s="31"/>
      <c r="Q3107" s="28"/>
      <c r="R3107" s="28"/>
      <c r="S3107" s="28"/>
      <c r="T3107" s="28"/>
      <c r="U3107" s="29"/>
      <c r="V3107" s="32"/>
      <c r="W3107" s="33"/>
    </row>
    <row r="3108" spans="2:23" x14ac:dyDescent="0.25">
      <c r="B3108" s="25"/>
      <c r="C3108" s="80">
        <v>1477505766</v>
      </c>
      <c r="D3108" s="83" t="s">
        <v>6768</v>
      </c>
      <c r="E3108" s="82">
        <v>3</v>
      </c>
      <c r="F3108" s="28"/>
      <c r="G3108" s="28"/>
      <c r="H3108" s="28"/>
      <c r="I3108" s="28" t="s">
        <v>1704</v>
      </c>
      <c r="J3108" s="27" t="s">
        <v>6769</v>
      </c>
      <c r="K3108" s="29">
        <v>7027960231</v>
      </c>
      <c r="L3108" s="30"/>
      <c r="M3108" s="28"/>
      <c r="N3108" s="28"/>
      <c r="O3108" s="29"/>
      <c r="P3108" s="31"/>
      <c r="Q3108" s="28"/>
      <c r="R3108" s="28"/>
      <c r="S3108" s="28"/>
      <c r="T3108" s="28"/>
      <c r="U3108" s="29"/>
      <c r="V3108" s="32"/>
      <c r="W3108" s="33"/>
    </row>
    <row r="3109" spans="2:23" x14ac:dyDescent="0.25">
      <c r="B3109" s="25"/>
      <c r="C3109" s="80">
        <v>1144290644</v>
      </c>
      <c r="D3109" s="83" t="s">
        <v>6770</v>
      </c>
      <c r="E3109" s="82">
        <v>8</v>
      </c>
      <c r="F3109" s="28"/>
      <c r="G3109" s="28"/>
      <c r="H3109" s="28"/>
      <c r="I3109" s="28" t="s">
        <v>1707</v>
      </c>
      <c r="J3109" s="27" t="s">
        <v>6771</v>
      </c>
      <c r="K3109" s="29">
        <v>7023606148</v>
      </c>
      <c r="L3109" s="30"/>
      <c r="M3109" s="28"/>
      <c r="N3109" s="28"/>
      <c r="O3109" s="29"/>
      <c r="P3109" s="31"/>
      <c r="Q3109" s="28"/>
      <c r="R3109" s="28"/>
      <c r="S3109" s="28"/>
      <c r="T3109" s="28"/>
      <c r="U3109" s="29"/>
      <c r="V3109" s="32"/>
      <c r="W3109" s="33"/>
    </row>
    <row r="3110" spans="2:23" x14ac:dyDescent="0.25">
      <c r="B3110" s="25"/>
      <c r="C3110" s="80">
        <v>1952353997</v>
      </c>
      <c r="D3110" s="83" t="s">
        <v>6772</v>
      </c>
      <c r="E3110" s="82">
        <v>4</v>
      </c>
      <c r="F3110" s="28"/>
      <c r="G3110" s="28"/>
      <c r="H3110" s="28"/>
      <c r="I3110" s="28" t="s">
        <v>1704</v>
      </c>
      <c r="J3110" s="27" t="s">
        <v>6773</v>
      </c>
      <c r="K3110" s="29">
        <v>7027960231</v>
      </c>
      <c r="L3110" s="30"/>
      <c r="M3110" s="28"/>
      <c r="N3110" s="28"/>
      <c r="O3110" s="29"/>
      <c r="P3110" s="31"/>
      <c r="Q3110" s="28"/>
      <c r="R3110" s="28"/>
      <c r="S3110" s="28"/>
      <c r="T3110" s="28"/>
      <c r="U3110" s="29"/>
      <c r="V3110" s="32"/>
      <c r="W3110" s="33"/>
    </row>
    <row r="3111" spans="2:23" x14ac:dyDescent="0.25">
      <c r="B3111" s="25"/>
      <c r="C3111" s="80">
        <v>1134183494</v>
      </c>
      <c r="D3111" s="83" t="s">
        <v>6774</v>
      </c>
      <c r="E3111" s="82">
        <v>6</v>
      </c>
      <c r="F3111" s="28"/>
      <c r="G3111" s="28"/>
      <c r="H3111" s="28"/>
      <c r="I3111" s="28" t="s">
        <v>1716</v>
      </c>
      <c r="J3111" s="27" t="s">
        <v>6775</v>
      </c>
      <c r="K3111" s="29">
        <v>7029827240</v>
      </c>
      <c r="L3111" s="30"/>
      <c r="M3111" s="28"/>
      <c r="N3111" s="28"/>
      <c r="O3111" s="29"/>
      <c r="P3111" s="31"/>
      <c r="Q3111" s="28"/>
      <c r="R3111" s="28"/>
      <c r="S3111" s="28"/>
      <c r="T3111" s="28"/>
      <c r="U3111" s="29"/>
      <c r="V3111" s="32"/>
      <c r="W3111" s="33"/>
    </row>
    <row r="3112" spans="2:23" x14ac:dyDescent="0.25">
      <c r="B3112" s="25"/>
      <c r="C3112" s="80">
        <v>1144204116</v>
      </c>
      <c r="D3112" s="83" t="s">
        <v>6776</v>
      </c>
      <c r="E3112" s="82">
        <v>5</v>
      </c>
      <c r="F3112" s="28"/>
      <c r="G3112" s="28"/>
      <c r="H3112" s="28"/>
      <c r="I3112" s="28" t="s">
        <v>6777</v>
      </c>
      <c r="J3112" s="27" t="s">
        <v>69</v>
      </c>
      <c r="K3112" s="29">
        <v>4803018000</v>
      </c>
      <c r="L3112" s="30"/>
      <c r="M3112" s="28"/>
      <c r="N3112" s="28"/>
      <c r="O3112" s="29"/>
      <c r="P3112" s="31"/>
      <c r="Q3112" s="28"/>
      <c r="R3112" s="28"/>
      <c r="S3112" s="28"/>
      <c r="T3112" s="28"/>
      <c r="U3112" s="29"/>
      <c r="V3112" s="32"/>
      <c r="W3112" s="33"/>
    </row>
    <row r="3113" spans="2:23" x14ac:dyDescent="0.25">
      <c r="B3113" s="25"/>
      <c r="C3113" s="80">
        <v>1467678557</v>
      </c>
      <c r="D3113" s="83" t="s">
        <v>6778</v>
      </c>
      <c r="E3113" s="82">
        <v>3</v>
      </c>
      <c r="F3113" s="28"/>
      <c r="G3113" s="28"/>
      <c r="H3113" s="28"/>
      <c r="I3113" s="28" t="s">
        <v>1704</v>
      </c>
      <c r="J3113" s="27" t="s">
        <v>6779</v>
      </c>
      <c r="K3113" s="29">
        <v>6238778583</v>
      </c>
      <c r="L3113" s="30"/>
      <c r="M3113" s="28"/>
      <c r="N3113" s="28"/>
      <c r="O3113" s="29"/>
      <c r="P3113" s="31"/>
      <c r="Q3113" s="28"/>
      <c r="R3113" s="28"/>
      <c r="S3113" s="28"/>
      <c r="T3113" s="28"/>
      <c r="U3113" s="29"/>
      <c r="V3113" s="32"/>
      <c r="W3113" s="33"/>
    </row>
    <row r="3114" spans="2:23" x14ac:dyDescent="0.25">
      <c r="B3114" s="25"/>
      <c r="C3114" s="80">
        <v>1962504126</v>
      </c>
      <c r="D3114" s="83" t="s">
        <v>6780</v>
      </c>
      <c r="E3114" s="82">
        <v>7</v>
      </c>
      <c r="F3114" s="28"/>
      <c r="G3114" s="28"/>
      <c r="H3114" s="28"/>
      <c r="I3114" s="28" t="s">
        <v>1704</v>
      </c>
      <c r="J3114" s="27" t="s">
        <v>6781</v>
      </c>
      <c r="K3114" s="29">
        <v>7025584027</v>
      </c>
      <c r="L3114" s="30"/>
      <c r="M3114" s="28"/>
      <c r="N3114" s="28"/>
      <c r="O3114" s="29"/>
      <c r="P3114" s="31"/>
      <c r="Q3114" s="28"/>
      <c r="R3114" s="28"/>
      <c r="S3114" s="28"/>
      <c r="T3114" s="28"/>
      <c r="U3114" s="29"/>
      <c r="V3114" s="32"/>
      <c r="W3114" s="33"/>
    </row>
    <row r="3115" spans="2:23" x14ac:dyDescent="0.25">
      <c r="B3115" s="25"/>
      <c r="C3115" s="80">
        <v>1427012806</v>
      </c>
      <c r="D3115" s="83" t="s">
        <v>6782</v>
      </c>
      <c r="E3115" s="82">
        <v>4</v>
      </c>
      <c r="F3115" s="28"/>
      <c r="G3115" s="28"/>
      <c r="H3115" s="28"/>
      <c r="I3115" s="28" t="s">
        <v>1734</v>
      </c>
      <c r="J3115" s="27" t="s">
        <v>6783</v>
      </c>
      <c r="K3115" s="29">
        <v>7028688387</v>
      </c>
      <c r="L3115" s="30"/>
      <c r="M3115" s="28"/>
      <c r="N3115" s="28"/>
      <c r="O3115" s="29"/>
      <c r="P3115" s="31"/>
      <c r="Q3115" s="28"/>
      <c r="R3115" s="28"/>
      <c r="S3115" s="28"/>
      <c r="T3115" s="28"/>
      <c r="U3115" s="29"/>
      <c r="V3115" s="32"/>
      <c r="W3115" s="33"/>
    </row>
    <row r="3116" spans="2:23" x14ac:dyDescent="0.25">
      <c r="B3116" s="25"/>
      <c r="C3116" s="80">
        <v>1376523902</v>
      </c>
      <c r="D3116" s="83" t="s">
        <v>6784</v>
      </c>
      <c r="E3116" s="82">
        <v>4</v>
      </c>
      <c r="F3116" s="28"/>
      <c r="G3116" s="28"/>
      <c r="H3116" s="28"/>
      <c r="I3116" s="28" t="s">
        <v>1704</v>
      </c>
      <c r="J3116" s="27" t="s">
        <v>69</v>
      </c>
      <c r="K3116" s="29">
        <v>6022146148</v>
      </c>
      <c r="L3116" s="30"/>
      <c r="M3116" s="28"/>
      <c r="N3116" s="28"/>
      <c r="O3116" s="29"/>
      <c r="P3116" s="31"/>
      <c r="Q3116" s="28"/>
      <c r="R3116" s="28"/>
      <c r="S3116" s="28"/>
      <c r="T3116" s="28"/>
      <c r="U3116" s="29"/>
      <c r="V3116" s="32"/>
      <c r="W3116" s="33"/>
    </row>
    <row r="3117" spans="2:23" x14ac:dyDescent="0.25">
      <c r="B3117" s="25"/>
      <c r="C3117" s="80">
        <v>1497757405</v>
      </c>
      <c r="D3117" s="83" t="s">
        <v>6785</v>
      </c>
      <c r="E3117" s="82">
        <v>5</v>
      </c>
      <c r="F3117" s="28"/>
      <c r="G3117" s="28"/>
      <c r="H3117" s="28"/>
      <c r="I3117" s="28" t="s">
        <v>1719</v>
      </c>
      <c r="J3117" s="27" t="s">
        <v>69</v>
      </c>
      <c r="K3117" s="29">
        <v>7028898355</v>
      </c>
      <c r="L3117" s="30"/>
      <c r="M3117" s="28"/>
      <c r="N3117" s="28"/>
      <c r="O3117" s="29"/>
      <c r="P3117" s="31"/>
      <c r="Q3117" s="28"/>
      <c r="R3117" s="28"/>
      <c r="S3117" s="28"/>
      <c r="T3117" s="28"/>
      <c r="U3117" s="29"/>
      <c r="V3117" s="32"/>
      <c r="W3117" s="33"/>
    </row>
    <row r="3118" spans="2:23" x14ac:dyDescent="0.25">
      <c r="B3118" s="25"/>
      <c r="C3118" s="80">
        <v>1093765489</v>
      </c>
      <c r="D3118" s="83" t="s">
        <v>6786</v>
      </c>
      <c r="E3118" s="82">
        <v>2</v>
      </c>
      <c r="F3118" s="28"/>
      <c r="G3118" s="28"/>
      <c r="H3118" s="28"/>
      <c r="I3118" s="28" t="s">
        <v>1716</v>
      </c>
      <c r="J3118" s="27" t="s">
        <v>69</v>
      </c>
      <c r="K3118" s="29">
        <v>6025133616</v>
      </c>
      <c r="L3118" s="30"/>
      <c r="M3118" s="28"/>
      <c r="N3118" s="28"/>
      <c r="O3118" s="29"/>
      <c r="P3118" s="31"/>
      <c r="Q3118" s="28"/>
      <c r="R3118" s="28"/>
      <c r="S3118" s="28"/>
      <c r="T3118" s="28"/>
      <c r="U3118" s="29"/>
      <c r="V3118" s="32"/>
      <c r="W3118" s="33"/>
    </row>
    <row r="3119" spans="2:23" x14ac:dyDescent="0.25">
      <c r="B3119" s="25"/>
      <c r="C3119" s="80">
        <v>1699779074</v>
      </c>
      <c r="D3119" s="83" t="s">
        <v>6787</v>
      </c>
      <c r="E3119" s="82">
        <v>4</v>
      </c>
      <c r="F3119" s="28"/>
      <c r="G3119" s="28"/>
      <c r="H3119" s="28"/>
      <c r="I3119" s="28" t="s">
        <v>1704</v>
      </c>
      <c r="J3119" s="27" t="s">
        <v>6788</v>
      </c>
      <c r="K3119" s="29">
        <v>6022649100</v>
      </c>
      <c r="L3119" s="30"/>
      <c r="M3119" s="28"/>
      <c r="N3119" s="28"/>
      <c r="O3119" s="29"/>
      <c r="P3119" s="31"/>
      <c r="Q3119" s="28"/>
      <c r="R3119" s="28"/>
      <c r="S3119" s="28"/>
      <c r="T3119" s="28"/>
      <c r="U3119" s="29"/>
      <c r="V3119" s="32"/>
      <c r="W3119" s="33"/>
    </row>
    <row r="3120" spans="2:23" x14ac:dyDescent="0.25">
      <c r="B3120" s="25"/>
      <c r="C3120" s="80">
        <v>1801938865</v>
      </c>
      <c r="D3120" s="83" t="s">
        <v>6789</v>
      </c>
      <c r="E3120" s="82">
        <v>5</v>
      </c>
      <c r="F3120" s="28"/>
      <c r="G3120" s="28"/>
      <c r="H3120" s="28"/>
      <c r="I3120" s="28" t="s">
        <v>1716</v>
      </c>
      <c r="J3120" s="27" t="s">
        <v>6790</v>
      </c>
      <c r="K3120" s="29">
        <v>4803935075</v>
      </c>
      <c r="L3120" s="30"/>
      <c r="M3120" s="28"/>
      <c r="N3120" s="28"/>
      <c r="O3120" s="29"/>
      <c r="P3120" s="31"/>
      <c r="Q3120" s="28"/>
      <c r="R3120" s="28"/>
      <c r="S3120" s="28"/>
      <c r="T3120" s="28"/>
      <c r="U3120" s="29"/>
      <c r="V3120" s="32"/>
      <c r="W3120" s="33"/>
    </row>
    <row r="3121" spans="2:23" x14ac:dyDescent="0.25">
      <c r="B3121" s="25"/>
      <c r="C3121" s="80">
        <v>1245348762</v>
      </c>
      <c r="D3121" s="83" t="s">
        <v>6791</v>
      </c>
      <c r="E3121" s="82">
        <v>4</v>
      </c>
      <c r="F3121" s="28"/>
      <c r="G3121" s="28"/>
      <c r="H3121" s="28"/>
      <c r="I3121" s="28" t="s">
        <v>1704</v>
      </c>
      <c r="J3121" s="27" t="s">
        <v>6792</v>
      </c>
      <c r="K3121" s="29">
        <v>7027340505</v>
      </c>
      <c r="L3121" s="30"/>
      <c r="M3121" s="28"/>
      <c r="N3121" s="28"/>
      <c r="O3121" s="29"/>
      <c r="P3121" s="31"/>
      <c r="Q3121" s="28"/>
      <c r="R3121" s="28"/>
      <c r="S3121" s="28"/>
      <c r="T3121" s="28"/>
      <c r="U3121" s="29"/>
      <c r="V3121" s="32"/>
      <c r="W3121" s="33"/>
    </row>
    <row r="3122" spans="2:23" x14ac:dyDescent="0.25">
      <c r="B3122" s="25"/>
      <c r="C3122" s="80">
        <v>1538680079</v>
      </c>
      <c r="D3122" s="83" t="s">
        <v>6793</v>
      </c>
      <c r="E3122" s="82">
        <v>5</v>
      </c>
      <c r="F3122" s="28"/>
      <c r="G3122" s="28"/>
      <c r="H3122" s="28"/>
      <c r="I3122" s="28" t="s">
        <v>1769</v>
      </c>
      <c r="J3122" s="27" t="s">
        <v>6794</v>
      </c>
      <c r="K3122" s="29">
        <v>6024705000</v>
      </c>
      <c r="L3122" s="30"/>
      <c r="M3122" s="28"/>
      <c r="N3122" s="28"/>
      <c r="O3122" s="29"/>
      <c r="P3122" s="31"/>
      <c r="Q3122" s="28"/>
      <c r="R3122" s="28"/>
      <c r="S3122" s="28"/>
      <c r="T3122" s="28"/>
      <c r="U3122" s="29"/>
      <c r="V3122" s="32"/>
      <c r="W3122" s="33"/>
    </row>
    <row r="3123" spans="2:23" x14ac:dyDescent="0.25">
      <c r="B3123" s="25"/>
      <c r="C3123" s="80">
        <v>1184840712</v>
      </c>
      <c r="D3123" s="83" t="s">
        <v>6795</v>
      </c>
      <c r="E3123" s="82">
        <v>5</v>
      </c>
      <c r="F3123" s="28"/>
      <c r="G3123" s="28"/>
      <c r="H3123" s="28"/>
      <c r="I3123" s="28" t="s">
        <v>1716</v>
      </c>
      <c r="J3123" s="27" t="s">
        <v>6796</v>
      </c>
      <c r="K3123" s="29">
        <v>4804704000</v>
      </c>
      <c r="L3123" s="30"/>
      <c r="M3123" s="28"/>
      <c r="N3123" s="28"/>
      <c r="O3123" s="29"/>
      <c r="P3123" s="31"/>
      <c r="Q3123" s="28"/>
      <c r="R3123" s="28"/>
      <c r="S3123" s="28"/>
      <c r="T3123" s="28"/>
      <c r="U3123" s="29"/>
      <c r="V3123" s="32"/>
      <c r="W3123" s="33"/>
    </row>
    <row r="3124" spans="2:23" x14ac:dyDescent="0.25">
      <c r="B3124" s="25"/>
      <c r="C3124" s="80">
        <v>1477132116</v>
      </c>
      <c r="D3124" s="83" t="s">
        <v>6797</v>
      </c>
      <c r="E3124" s="82">
        <v>5</v>
      </c>
      <c r="F3124" s="28"/>
      <c r="G3124" s="28"/>
      <c r="H3124" s="28"/>
      <c r="I3124" s="28" t="s">
        <v>1769</v>
      </c>
      <c r="J3124" s="27" t="s">
        <v>6798</v>
      </c>
      <c r="K3124" s="29">
        <v>6028272450</v>
      </c>
      <c r="L3124" s="30"/>
      <c r="M3124" s="28"/>
      <c r="N3124" s="28"/>
      <c r="O3124" s="29"/>
      <c r="P3124" s="31"/>
      <c r="Q3124" s="28"/>
      <c r="R3124" s="28"/>
      <c r="S3124" s="28"/>
      <c r="T3124" s="28"/>
      <c r="U3124" s="29"/>
      <c r="V3124" s="32"/>
      <c r="W3124" s="33"/>
    </row>
    <row r="3125" spans="2:23" x14ac:dyDescent="0.25">
      <c r="B3125" s="25"/>
      <c r="C3125" s="80">
        <v>1679249098</v>
      </c>
      <c r="D3125" s="83" t="s">
        <v>6799</v>
      </c>
      <c r="E3125" s="82">
        <v>2</v>
      </c>
      <c r="F3125" s="28"/>
      <c r="G3125" s="28"/>
      <c r="H3125" s="28"/>
      <c r="I3125" s="28" t="s">
        <v>1769</v>
      </c>
      <c r="J3125" s="27" t="s">
        <v>6800</v>
      </c>
      <c r="K3125" s="29">
        <v>4804704000</v>
      </c>
      <c r="L3125" s="30"/>
      <c r="M3125" s="28"/>
      <c r="N3125" s="28"/>
      <c r="O3125" s="29"/>
      <c r="P3125" s="31"/>
      <c r="Q3125" s="28"/>
      <c r="R3125" s="28"/>
      <c r="S3125" s="28"/>
      <c r="T3125" s="28"/>
      <c r="U3125" s="29"/>
      <c r="V3125" s="32"/>
      <c r="W3125" s="33"/>
    </row>
    <row r="3126" spans="2:23" x14ac:dyDescent="0.25">
      <c r="B3126" s="25"/>
      <c r="C3126" s="80">
        <v>1184390585</v>
      </c>
      <c r="D3126" s="83" t="s">
        <v>6801</v>
      </c>
      <c r="E3126" s="82">
        <v>6</v>
      </c>
      <c r="F3126" s="28"/>
      <c r="G3126" s="28"/>
      <c r="H3126" s="28"/>
      <c r="I3126" s="28" t="s">
        <v>1716</v>
      </c>
      <c r="J3126" s="27" t="s">
        <v>69</v>
      </c>
      <c r="K3126" s="29">
        <v>7023966000</v>
      </c>
      <c r="L3126" s="30"/>
      <c r="M3126" s="28"/>
      <c r="N3126" s="28"/>
      <c r="O3126" s="29"/>
      <c r="P3126" s="31"/>
      <c r="Q3126" s="28"/>
      <c r="R3126" s="28"/>
      <c r="S3126" s="28"/>
      <c r="T3126" s="28"/>
      <c r="U3126" s="29"/>
      <c r="V3126" s="32"/>
      <c r="W3126" s="33"/>
    </row>
    <row r="3127" spans="2:23" x14ac:dyDescent="0.25">
      <c r="B3127" s="25"/>
      <c r="C3127" s="80">
        <v>1356928790</v>
      </c>
      <c r="D3127" s="83" t="s">
        <v>6802</v>
      </c>
      <c r="E3127" s="82">
        <v>1</v>
      </c>
      <c r="F3127" s="28"/>
      <c r="G3127" s="28"/>
      <c r="H3127" s="28"/>
      <c r="I3127" s="28" t="s">
        <v>1716</v>
      </c>
      <c r="J3127" s="27" t="s">
        <v>69</v>
      </c>
      <c r="K3127" s="29">
        <v>7028444841</v>
      </c>
      <c r="L3127" s="30"/>
      <c r="M3127" s="28"/>
      <c r="N3127" s="28"/>
      <c r="O3127" s="29"/>
      <c r="P3127" s="31"/>
      <c r="Q3127" s="28"/>
      <c r="R3127" s="28"/>
      <c r="S3127" s="28"/>
      <c r="T3127" s="28"/>
      <c r="U3127" s="29"/>
      <c r="V3127" s="32"/>
      <c r="W3127" s="33"/>
    </row>
    <row r="3128" spans="2:23" x14ac:dyDescent="0.25">
      <c r="B3128" s="25"/>
      <c r="C3128" s="80">
        <v>1538755194</v>
      </c>
      <c r="D3128" s="83" t="s">
        <v>6803</v>
      </c>
      <c r="E3128" s="82">
        <v>-99</v>
      </c>
      <c r="F3128" s="28"/>
      <c r="G3128" s="28"/>
      <c r="H3128" s="28"/>
      <c r="I3128" s="28" t="s">
        <v>1716</v>
      </c>
      <c r="J3128" s="27" t="s">
        <v>69</v>
      </c>
      <c r="K3128" s="29">
        <v>7027766720</v>
      </c>
      <c r="L3128" s="30"/>
      <c r="M3128" s="28"/>
      <c r="N3128" s="28"/>
      <c r="O3128" s="29"/>
      <c r="P3128" s="31"/>
      <c r="Q3128" s="28"/>
      <c r="R3128" s="28"/>
      <c r="S3128" s="28"/>
      <c r="T3128" s="28"/>
      <c r="U3128" s="29"/>
      <c r="V3128" s="32"/>
      <c r="W3128" s="33"/>
    </row>
    <row r="3129" spans="2:23" x14ac:dyDescent="0.25">
      <c r="B3129" s="25"/>
      <c r="C3129" s="80">
        <v>1700476280</v>
      </c>
      <c r="D3129" s="83" t="s">
        <v>6804</v>
      </c>
      <c r="E3129" s="82">
        <v>4</v>
      </c>
      <c r="F3129" s="28"/>
      <c r="G3129" s="28"/>
      <c r="H3129" s="28"/>
      <c r="I3129" s="28" t="s">
        <v>1716</v>
      </c>
      <c r="J3129" s="27" t="s">
        <v>69</v>
      </c>
      <c r="K3129" s="29">
        <v>4807266632</v>
      </c>
      <c r="L3129" s="30"/>
      <c r="M3129" s="28"/>
      <c r="N3129" s="28"/>
      <c r="O3129" s="29"/>
      <c r="P3129" s="31"/>
      <c r="Q3129" s="28"/>
      <c r="R3129" s="28"/>
      <c r="S3129" s="28"/>
      <c r="T3129" s="28"/>
      <c r="U3129" s="29"/>
      <c r="V3129" s="32"/>
      <c r="W3129" s="33"/>
    </row>
    <row r="3130" spans="2:23" x14ac:dyDescent="0.25">
      <c r="B3130" s="25"/>
      <c r="C3130" s="80">
        <v>1417650896</v>
      </c>
      <c r="D3130" s="83" t="s">
        <v>6805</v>
      </c>
      <c r="E3130" s="82">
        <v>2</v>
      </c>
      <c r="F3130" s="28"/>
      <c r="G3130" s="28"/>
      <c r="H3130" s="28"/>
      <c r="I3130" s="28" t="s">
        <v>1716</v>
      </c>
      <c r="J3130" s="27" t="s">
        <v>69</v>
      </c>
      <c r="K3130" s="29">
        <v>8183362192</v>
      </c>
      <c r="L3130" s="30"/>
      <c r="M3130" s="28"/>
      <c r="N3130" s="28"/>
      <c r="O3130" s="29"/>
      <c r="P3130" s="31"/>
      <c r="Q3130" s="28"/>
      <c r="R3130" s="28"/>
      <c r="S3130" s="28"/>
      <c r="T3130" s="28"/>
      <c r="U3130" s="29"/>
      <c r="V3130" s="32"/>
      <c r="W3130" s="33"/>
    </row>
    <row r="3131" spans="2:23" x14ac:dyDescent="0.25">
      <c r="B3131" s="25"/>
      <c r="C3131" s="80">
        <v>1972211050</v>
      </c>
      <c r="D3131" s="83" t="s">
        <v>6806</v>
      </c>
      <c r="E3131" s="82">
        <v>4</v>
      </c>
      <c r="F3131" s="28"/>
      <c r="G3131" s="28"/>
      <c r="H3131" s="28"/>
      <c r="I3131" s="28" t="s">
        <v>1716</v>
      </c>
      <c r="J3131" s="27" t="s">
        <v>69</v>
      </c>
      <c r="K3131" s="29">
        <v>7025584027</v>
      </c>
      <c r="L3131" s="30"/>
      <c r="M3131" s="28"/>
      <c r="N3131" s="28"/>
      <c r="O3131" s="29"/>
      <c r="P3131" s="31"/>
      <c r="Q3131" s="28"/>
      <c r="R3131" s="28"/>
      <c r="S3131" s="28"/>
      <c r="T3131" s="28"/>
      <c r="U3131" s="29"/>
      <c r="V3131" s="32"/>
      <c r="W3131" s="33"/>
    </row>
    <row r="3132" spans="2:23" x14ac:dyDescent="0.25">
      <c r="B3132" s="25"/>
      <c r="C3132" s="80">
        <v>1821054081</v>
      </c>
      <c r="D3132" s="83" t="s">
        <v>6807</v>
      </c>
      <c r="E3132" s="82">
        <v>9</v>
      </c>
      <c r="F3132" s="28"/>
      <c r="G3132" s="28"/>
      <c r="H3132" s="28"/>
      <c r="I3132" s="28" t="s">
        <v>1737</v>
      </c>
      <c r="J3132" s="27" t="s">
        <v>6808</v>
      </c>
      <c r="K3132" s="29">
        <v>8442424664</v>
      </c>
      <c r="L3132" s="30"/>
      <c r="M3132" s="28"/>
      <c r="N3132" s="28"/>
      <c r="O3132" s="29"/>
      <c r="P3132" s="31"/>
      <c r="Q3132" s="28"/>
      <c r="R3132" s="28"/>
      <c r="S3132" s="28"/>
      <c r="T3132" s="28"/>
      <c r="U3132" s="29"/>
      <c r="V3132" s="32"/>
      <c r="W3132" s="33"/>
    </row>
    <row r="3133" spans="2:23" x14ac:dyDescent="0.25">
      <c r="B3133" s="25"/>
      <c r="C3133" s="80">
        <v>1669543633</v>
      </c>
      <c r="D3133" s="83" t="s">
        <v>6809</v>
      </c>
      <c r="E3133" s="82">
        <v>3</v>
      </c>
      <c r="F3133" s="28"/>
      <c r="G3133" s="28"/>
      <c r="H3133" s="28"/>
      <c r="I3133" s="28" t="s">
        <v>1704</v>
      </c>
      <c r="J3133" s="27" t="s">
        <v>6810</v>
      </c>
      <c r="K3133" s="29">
        <v>8183898595</v>
      </c>
      <c r="L3133" s="30"/>
      <c r="M3133" s="28"/>
      <c r="N3133" s="28"/>
      <c r="O3133" s="29"/>
      <c r="P3133" s="31"/>
      <c r="Q3133" s="28"/>
      <c r="R3133" s="28"/>
      <c r="S3133" s="28"/>
      <c r="T3133" s="28"/>
      <c r="U3133" s="29"/>
      <c r="V3133" s="32"/>
      <c r="W3133" s="33"/>
    </row>
    <row r="3134" spans="2:23" x14ac:dyDescent="0.25">
      <c r="B3134" s="25"/>
      <c r="C3134" s="80">
        <v>1326016239</v>
      </c>
      <c r="D3134" s="83" t="s">
        <v>6811</v>
      </c>
      <c r="E3134" s="82">
        <v>5</v>
      </c>
      <c r="F3134" s="28"/>
      <c r="G3134" s="28"/>
      <c r="H3134" s="28"/>
      <c r="I3134" s="28" t="s">
        <v>1704</v>
      </c>
      <c r="J3134" s="27" t="s">
        <v>6812</v>
      </c>
      <c r="K3134" s="29">
        <v>2063291760</v>
      </c>
      <c r="L3134" s="30"/>
      <c r="M3134" s="28"/>
      <c r="N3134" s="28"/>
      <c r="O3134" s="29"/>
      <c r="P3134" s="31"/>
      <c r="Q3134" s="28"/>
      <c r="R3134" s="28"/>
      <c r="S3134" s="28"/>
      <c r="T3134" s="28"/>
      <c r="U3134" s="29"/>
      <c r="V3134" s="32"/>
      <c r="W3134" s="33"/>
    </row>
    <row r="3135" spans="2:23" x14ac:dyDescent="0.25">
      <c r="B3135" s="25"/>
      <c r="C3135" s="80">
        <v>1497807622</v>
      </c>
      <c r="D3135" s="83" t="s">
        <v>6813</v>
      </c>
      <c r="E3135" s="82">
        <v>5</v>
      </c>
      <c r="F3135" s="28"/>
      <c r="G3135" s="28"/>
      <c r="H3135" s="28"/>
      <c r="I3135" s="28" t="s">
        <v>1719</v>
      </c>
      <c r="J3135" s="27" t="s">
        <v>6771</v>
      </c>
      <c r="K3135" s="29">
        <v>7023832074</v>
      </c>
      <c r="L3135" s="30"/>
      <c r="M3135" s="28"/>
      <c r="N3135" s="28"/>
      <c r="O3135" s="29"/>
      <c r="P3135" s="31"/>
      <c r="Q3135" s="28"/>
      <c r="R3135" s="28"/>
      <c r="S3135" s="28"/>
      <c r="T3135" s="28"/>
      <c r="U3135" s="29"/>
      <c r="V3135" s="32"/>
      <c r="W3135" s="33"/>
    </row>
    <row r="3136" spans="2:23" x14ac:dyDescent="0.25">
      <c r="B3136" s="25"/>
      <c r="C3136" s="80">
        <v>1689856643</v>
      </c>
      <c r="D3136" s="83" t="s">
        <v>6814</v>
      </c>
      <c r="E3136" s="82">
        <v>6</v>
      </c>
      <c r="F3136" s="28"/>
      <c r="G3136" s="28"/>
      <c r="H3136" s="28"/>
      <c r="I3136" s="28" t="s">
        <v>1704</v>
      </c>
      <c r="J3136" s="27" t="s">
        <v>6815</v>
      </c>
      <c r="K3136" s="29">
        <v>7023090888</v>
      </c>
      <c r="L3136" s="30"/>
      <c r="M3136" s="28"/>
      <c r="N3136" s="28"/>
      <c r="O3136" s="29"/>
      <c r="P3136" s="31"/>
      <c r="Q3136" s="28"/>
      <c r="R3136" s="28"/>
      <c r="S3136" s="28"/>
      <c r="T3136" s="28"/>
      <c r="U3136" s="29"/>
      <c r="V3136" s="32"/>
      <c r="W3136" s="33"/>
    </row>
    <row r="3137" spans="2:23" x14ac:dyDescent="0.25">
      <c r="B3137" s="25"/>
      <c r="C3137" s="80">
        <v>1043289341</v>
      </c>
      <c r="D3137" s="83" t="s">
        <v>6816</v>
      </c>
      <c r="E3137" s="82">
        <v>6</v>
      </c>
      <c r="F3137" s="28"/>
      <c r="G3137" s="28"/>
      <c r="H3137" s="28"/>
      <c r="I3137" s="28" t="s">
        <v>1737</v>
      </c>
      <c r="J3137" s="27" t="s">
        <v>6817</v>
      </c>
      <c r="K3137" s="29">
        <v>4806868874</v>
      </c>
      <c r="L3137" s="30"/>
      <c r="M3137" s="28"/>
      <c r="N3137" s="28"/>
      <c r="O3137" s="29"/>
      <c r="P3137" s="31"/>
      <c r="Q3137" s="28"/>
      <c r="R3137" s="28"/>
      <c r="S3137" s="28"/>
      <c r="T3137" s="28"/>
      <c r="U3137" s="29"/>
      <c r="V3137" s="32"/>
      <c r="W3137" s="33"/>
    </row>
    <row r="3138" spans="2:23" x14ac:dyDescent="0.25">
      <c r="B3138" s="25"/>
      <c r="C3138" s="80">
        <v>1033194501</v>
      </c>
      <c r="D3138" s="83" t="s">
        <v>6818</v>
      </c>
      <c r="E3138" s="82">
        <v>4</v>
      </c>
      <c r="F3138" s="28"/>
      <c r="G3138" s="28"/>
      <c r="H3138" s="28"/>
      <c r="I3138" s="28" t="s">
        <v>1704</v>
      </c>
      <c r="J3138" s="27" t="s">
        <v>69</v>
      </c>
      <c r="K3138" s="29">
        <v>4803421094</v>
      </c>
      <c r="L3138" s="30"/>
      <c r="M3138" s="28"/>
      <c r="N3138" s="28"/>
      <c r="O3138" s="29"/>
      <c r="P3138" s="31"/>
      <c r="Q3138" s="28"/>
      <c r="R3138" s="28"/>
      <c r="S3138" s="28"/>
      <c r="T3138" s="28"/>
      <c r="U3138" s="29"/>
      <c r="V3138" s="32"/>
      <c r="W3138" s="33"/>
    </row>
    <row r="3139" spans="2:23" x14ac:dyDescent="0.25">
      <c r="B3139" s="25"/>
      <c r="C3139" s="80">
        <v>1548260474</v>
      </c>
      <c r="D3139" s="83" t="s">
        <v>6819</v>
      </c>
      <c r="E3139" s="82">
        <v>4</v>
      </c>
      <c r="F3139" s="28"/>
      <c r="G3139" s="28"/>
      <c r="H3139" s="28"/>
      <c r="I3139" s="28" t="s">
        <v>1704</v>
      </c>
      <c r="J3139" s="27" t="s">
        <v>69</v>
      </c>
      <c r="K3139" s="29">
        <v>4807866655</v>
      </c>
      <c r="L3139" s="30"/>
      <c r="M3139" s="28"/>
      <c r="N3139" s="28"/>
      <c r="O3139" s="29"/>
      <c r="P3139" s="31"/>
      <c r="Q3139" s="28"/>
      <c r="R3139" s="28"/>
      <c r="S3139" s="28"/>
      <c r="T3139" s="28"/>
      <c r="U3139" s="29"/>
      <c r="V3139" s="32"/>
      <c r="W3139" s="33"/>
    </row>
    <row r="3140" spans="2:23" x14ac:dyDescent="0.25">
      <c r="B3140" s="25"/>
      <c r="C3140" s="80">
        <v>1376644344</v>
      </c>
      <c r="D3140" s="83" t="s">
        <v>6820</v>
      </c>
      <c r="E3140" s="82">
        <v>4</v>
      </c>
      <c r="F3140" s="28"/>
      <c r="G3140" s="28"/>
      <c r="H3140" s="28"/>
      <c r="I3140" s="28" t="s">
        <v>1704</v>
      </c>
      <c r="J3140" s="27" t="s">
        <v>6821</v>
      </c>
      <c r="K3140" s="29">
        <v>7024835515</v>
      </c>
      <c r="L3140" s="30"/>
      <c r="M3140" s="28"/>
      <c r="N3140" s="28"/>
      <c r="O3140" s="29"/>
      <c r="P3140" s="31"/>
      <c r="Q3140" s="28"/>
      <c r="R3140" s="28"/>
      <c r="S3140" s="28"/>
      <c r="T3140" s="28"/>
      <c r="U3140" s="29"/>
      <c r="V3140" s="32"/>
      <c r="W3140" s="33"/>
    </row>
    <row r="3141" spans="2:23" x14ac:dyDescent="0.25">
      <c r="B3141" s="25"/>
      <c r="C3141" s="80">
        <v>1235118589</v>
      </c>
      <c r="D3141" s="83" t="s">
        <v>6822</v>
      </c>
      <c r="E3141" s="82">
        <v>2</v>
      </c>
      <c r="F3141" s="28"/>
      <c r="G3141" s="28"/>
      <c r="H3141" s="28"/>
      <c r="I3141" s="28" t="s">
        <v>1704</v>
      </c>
      <c r="J3141" s="27" t="s">
        <v>69</v>
      </c>
      <c r="K3141" s="29">
        <v>4807120691</v>
      </c>
      <c r="L3141" s="30"/>
      <c r="M3141" s="28"/>
      <c r="N3141" s="28"/>
      <c r="O3141" s="29"/>
      <c r="P3141" s="31"/>
      <c r="Q3141" s="28"/>
      <c r="R3141" s="28"/>
      <c r="S3141" s="28"/>
      <c r="T3141" s="28"/>
      <c r="U3141" s="29"/>
      <c r="V3141" s="32"/>
      <c r="W3141" s="33"/>
    </row>
    <row r="3142" spans="2:23" x14ac:dyDescent="0.25">
      <c r="B3142" s="25"/>
      <c r="C3142" s="80">
        <v>1871942151</v>
      </c>
      <c r="D3142" s="83" t="s">
        <v>6823</v>
      </c>
      <c r="E3142" s="82">
        <v>5</v>
      </c>
      <c r="F3142" s="28"/>
      <c r="G3142" s="28"/>
      <c r="H3142" s="28"/>
      <c r="I3142" s="28" t="s">
        <v>1707</v>
      </c>
      <c r="J3142" s="27" t="s">
        <v>6824</v>
      </c>
      <c r="K3142" s="29">
        <v>7028051880</v>
      </c>
      <c r="L3142" s="30"/>
      <c r="M3142" s="28"/>
      <c r="N3142" s="28"/>
      <c r="O3142" s="29"/>
      <c r="P3142" s="31"/>
      <c r="Q3142" s="28"/>
      <c r="R3142" s="28"/>
      <c r="S3142" s="28"/>
      <c r="T3142" s="28"/>
      <c r="U3142" s="29"/>
      <c r="V3142" s="32"/>
      <c r="W3142" s="33"/>
    </row>
    <row r="3143" spans="2:23" x14ac:dyDescent="0.25">
      <c r="B3143" s="25"/>
      <c r="C3143" s="80">
        <v>1942749379</v>
      </c>
      <c r="D3143" s="83" t="s">
        <v>6825</v>
      </c>
      <c r="E3143" s="82">
        <v>6</v>
      </c>
      <c r="F3143" s="28"/>
      <c r="G3143" s="28"/>
      <c r="H3143" s="28"/>
      <c r="I3143" s="28" t="s">
        <v>1716</v>
      </c>
      <c r="J3143" s="27" t="s">
        <v>6826</v>
      </c>
      <c r="K3143" s="29">
        <v>6024065483</v>
      </c>
      <c r="L3143" s="30"/>
      <c r="M3143" s="28"/>
      <c r="N3143" s="28"/>
      <c r="O3143" s="29"/>
      <c r="P3143" s="31"/>
      <c r="Q3143" s="28"/>
      <c r="R3143" s="28"/>
      <c r="S3143" s="28"/>
      <c r="T3143" s="28"/>
      <c r="U3143" s="29"/>
      <c r="V3143" s="32"/>
      <c r="W3143" s="33"/>
    </row>
    <row r="3144" spans="2:23" x14ac:dyDescent="0.25">
      <c r="B3144" s="25"/>
      <c r="C3144" s="80">
        <v>1912446063</v>
      </c>
      <c r="D3144" s="83" t="s">
        <v>6827</v>
      </c>
      <c r="E3144" s="82">
        <v>6</v>
      </c>
      <c r="F3144" s="28"/>
      <c r="G3144" s="28"/>
      <c r="H3144" s="28"/>
      <c r="I3144" s="28" t="s">
        <v>1716</v>
      </c>
      <c r="J3144" s="27" t="s">
        <v>6828</v>
      </c>
      <c r="K3144" s="29">
        <v>4807266632</v>
      </c>
      <c r="L3144" s="30"/>
      <c r="M3144" s="28"/>
      <c r="N3144" s="28"/>
      <c r="O3144" s="29"/>
      <c r="P3144" s="31"/>
      <c r="Q3144" s="28"/>
      <c r="R3144" s="28"/>
      <c r="S3144" s="28"/>
      <c r="T3144" s="28"/>
      <c r="U3144" s="29"/>
      <c r="V3144" s="32"/>
      <c r="W3144" s="33"/>
    </row>
    <row r="3145" spans="2:23" x14ac:dyDescent="0.25">
      <c r="B3145" s="25"/>
      <c r="C3145" s="80">
        <v>1235773185</v>
      </c>
      <c r="D3145" s="83" t="s">
        <v>6829</v>
      </c>
      <c r="E3145" s="82">
        <v>-99</v>
      </c>
      <c r="F3145" s="28"/>
      <c r="G3145" s="28"/>
      <c r="H3145" s="28"/>
      <c r="I3145" s="28" t="s">
        <v>1769</v>
      </c>
      <c r="J3145" s="27" t="s">
        <v>69</v>
      </c>
      <c r="K3145" s="29">
        <v>4808999800</v>
      </c>
      <c r="L3145" s="30"/>
      <c r="M3145" s="28"/>
      <c r="N3145" s="28"/>
      <c r="O3145" s="29"/>
      <c r="P3145" s="31"/>
      <c r="Q3145" s="28"/>
      <c r="R3145" s="28"/>
      <c r="S3145" s="28"/>
      <c r="T3145" s="28"/>
      <c r="U3145" s="29"/>
      <c r="V3145" s="32"/>
      <c r="W3145" s="33"/>
    </row>
    <row r="3146" spans="2:23" x14ac:dyDescent="0.25">
      <c r="B3146" s="25"/>
      <c r="C3146" s="80">
        <v>1619597580</v>
      </c>
      <c r="D3146" s="83" t="s">
        <v>6830</v>
      </c>
      <c r="E3146" s="82">
        <v>2</v>
      </c>
      <c r="F3146" s="28"/>
      <c r="G3146" s="28"/>
      <c r="H3146" s="28"/>
      <c r="I3146" s="28" t="s">
        <v>1707</v>
      </c>
      <c r="J3146" s="27" t="s">
        <v>6831</v>
      </c>
      <c r="K3146" s="29">
        <v>7024776501</v>
      </c>
      <c r="L3146" s="30"/>
      <c r="M3146" s="28"/>
      <c r="N3146" s="28"/>
      <c r="O3146" s="29"/>
      <c r="P3146" s="31"/>
      <c r="Q3146" s="28"/>
      <c r="R3146" s="28"/>
      <c r="S3146" s="28"/>
      <c r="T3146" s="28"/>
      <c r="U3146" s="29"/>
      <c r="V3146" s="32"/>
      <c r="W3146" s="33"/>
    </row>
    <row r="3147" spans="2:23" x14ac:dyDescent="0.25">
      <c r="B3147" s="25"/>
      <c r="C3147" s="80">
        <v>1447876560</v>
      </c>
      <c r="D3147" s="83" t="s">
        <v>6832</v>
      </c>
      <c r="E3147" s="82">
        <v>4</v>
      </c>
      <c r="F3147" s="28"/>
      <c r="G3147" s="28"/>
      <c r="H3147" s="28"/>
      <c r="I3147" s="28" t="s">
        <v>1716</v>
      </c>
      <c r="J3147" s="27" t="s">
        <v>6833</v>
      </c>
      <c r="K3147" s="29">
        <v>4807266632</v>
      </c>
      <c r="L3147" s="30"/>
      <c r="M3147" s="28"/>
      <c r="N3147" s="28"/>
      <c r="O3147" s="29"/>
      <c r="P3147" s="31"/>
      <c r="Q3147" s="28"/>
      <c r="R3147" s="28"/>
      <c r="S3147" s="28"/>
      <c r="T3147" s="28"/>
      <c r="U3147" s="29"/>
      <c r="V3147" s="32"/>
      <c r="W3147" s="33"/>
    </row>
    <row r="3148" spans="2:23" x14ac:dyDescent="0.25">
      <c r="B3148" s="25"/>
      <c r="C3148" s="80">
        <v>1760840797</v>
      </c>
      <c r="D3148" s="83" t="s">
        <v>6834</v>
      </c>
      <c r="E3148" s="82">
        <v>8</v>
      </c>
      <c r="F3148" s="28"/>
      <c r="G3148" s="28"/>
      <c r="H3148" s="28"/>
      <c r="I3148" s="28" t="s">
        <v>1769</v>
      </c>
      <c r="J3148" s="27" t="s">
        <v>6835</v>
      </c>
      <c r="K3148" s="29">
        <v>7023626373</v>
      </c>
      <c r="L3148" s="30"/>
      <c r="M3148" s="28"/>
      <c r="N3148" s="28"/>
      <c r="O3148" s="29"/>
      <c r="P3148" s="31"/>
      <c r="Q3148" s="28"/>
      <c r="R3148" s="28"/>
      <c r="S3148" s="28"/>
      <c r="T3148" s="28"/>
      <c r="U3148" s="29"/>
      <c r="V3148" s="32"/>
      <c r="W3148" s="33"/>
    </row>
    <row r="3149" spans="2:23" x14ac:dyDescent="0.25">
      <c r="B3149" s="25"/>
      <c r="C3149" s="80">
        <v>1255739488</v>
      </c>
      <c r="D3149" s="83" t="s">
        <v>6836</v>
      </c>
      <c r="E3149" s="82">
        <v>5</v>
      </c>
      <c r="F3149" s="28"/>
      <c r="G3149" s="28"/>
      <c r="H3149" s="28"/>
      <c r="I3149" s="28" t="s">
        <v>1769</v>
      </c>
      <c r="J3149" s="27" t="s">
        <v>69</v>
      </c>
      <c r="K3149" s="29">
        <v>6025890370</v>
      </c>
      <c r="L3149" s="30"/>
      <c r="M3149" s="28"/>
      <c r="N3149" s="28"/>
      <c r="O3149" s="29"/>
      <c r="P3149" s="31"/>
      <c r="Q3149" s="28"/>
      <c r="R3149" s="28"/>
      <c r="S3149" s="28"/>
      <c r="T3149" s="28"/>
      <c r="U3149" s="29"/>
      <c r="V3149" s="32"/>
      <c r="W3149" s="33"/>
    </row>
    <row r="3150" spans="2:23" x14ac:dyDescent="0.25">
      <c r="B3150" s="25"/>
      <c r="C3150" s="80">
        <v>1265839146</v>
      </c>
      <c r="D3150" s="83" t="s">
        <v>6837</v>
      </c>
      <c r="E3150" s="82">
        <v>5</v>
      </c>
      <c r="F3150" s="28"/>
      <c r="G3150" s="28"/>
      <c r="H3150" s="28"/>
      <c r="I3150" s="28" t="s">
        <v>1769</v>
      </c>
      <c r="J3150" s="27" t="s">
        <v>69</v>
      </c>
      <c r="K3150" s="29">
        <v>7028510911</v>
      </c>
      <c r="L3150" s="30"/>
      <c r="M3150" s="28"/>
      <c r="N3150" s="28"/>
      <c r="O3150" s="29"/>
      <c r="P3150" s="31"/>
      <c r="Q3150" s="28"/>
      <c r="R3150" s="28"/>
      <c r="S3150" s="28"/>
      <c r="T3150" s="28"/>
      <c r="U3150" s="29"/>
      <c r="V3150" s="32"/>
      <c r="W3150" s="33"/>
    </row>
    <row r="3151" spans="2:23" x14ac:dyDescent="0.25">
      <c r="B3151" s="25"/>
      <c r="C3151" s="80">
        <v>1730496274</v>
      </c>
      <c r="D3151" s="83" t="s">
        <v>6838</v>
      </c>
      <c r="E3151" s="82">
        <v>4</v>
      </c>
      <c r="F3151" s="28"/>
      <c r="G3151" s="28"/>
      <c r="H3151" s="28"/>
      <c r="I3151" s="28" t="s">
        <v>1719</v>
      </c>
      <c r="J3151" s="27" t="s">
        <v>69</v>
      </c>
      <c r="K3151" s="29">
        <v>8444826046</v>
      </c>
      <c r="L3151" s="30"/>
      <c r="M3151" s="28"/>
      <c r="N3151" s="28"/>
      <c r="O3151" s="29"/>
      <c r="P3151" s="31"/>
      <c r="Q3151" s="28"/>
      <c r="R3151" s="28"/>
      <c r="S3151" s="28"/>
      <c r="T3151" s="28"/>
      <c r="U3151" s="29"/>
      <c r="V3151" s="32"/>
      <c r="W3151" s="33"/>
    </row>
    <row r="3152" spans="2:23" x14ac:dyDescent="0.25">
      <c r="B3152" s="25"/>
      <c r="C3152" s="80">
        <v>1619189800</v>
      </c>
      <c r="D3152" s="83" t="s">
        <v>6839</v>
      </c>
      <c r="E3152" s="82">
        <v>7</v>
      </c>
      <c r="F3152" s="28"/>
      <c r="G3152" s="28"/>
      <c r="H3152" s="28"/>
      <c r="I3152" s="28" t="s">
        <v>1719</v>
      </c>
      <c r="J3152" s="27" t="s">
        <v>6840</v>
      </c>
      <c r="K3152" s="29">
        <v>6235622497</v>
      </c>
      <c r="L3152" s="30"/>
      <c r="M3152" s="28"/>
      <c r="N3152" s="28"/>
      <c r="O3152" s="29"/>
      <c r="P3152" s="31"/>
      <c r="Q3152" s="28"/>
      <c r="R3152" s="28"/>
      <c r="S3152" s="28"/>
      <c r="T3152" s="28"/>
      <c r="U3152" s="29"/>
      <c r="V3152" s="32"/>
      <c r="W3152" s="33"/>
    </row>
    <row r="3153" spans="2:23" x14ac:dyDescent="0.25">
      <c r="B3153" s="25"/>
      <c r="C3153" s="80">
        <v>1710053533</v>
      </c>
      <c r="D3153" s="83" t="s">
        <v>6841</v>
      </c>
      <c r="E3153" s="82">
        <v>5</v>
      </c>
      <c r="F3153" s="28"/>
      <c r="G3153" s="28"/>
      <c r="H3153" s="28"/>
      <c r="I3153" s="28" t="s">
        <v>1769</v>
      </c>
      <c r="J3153" s="27" t="s">
        <v>6842</v>
      </c>
      <c r="K3153" s="29">
        <v>6022342800</v>
      </c>
      <c r="L3153" s="30"/>
      <c r="M3153" s="28"/>
      <c r="N3153" s="28"/>
      <c r="O3153" s="29"/>
      <c r="P3153" s="31"/>
      <c r="Q3153" s="28"/>
      <c r="R3153" s="28"/>
      <c r="S3153" s="28"/>
      <c r="T3153" s="28"/>
      <c r="U3153" s="29"/>
      <c r="V3153" s="32"/>
      <c r="W3153" s="33"/>
    </row>
    <row r="3154" spans="2:23" x14ac:dyDescent="0.25">
      <c r="B3154" s="25"/>
      <c r="C3154" s="80">
        <v>1992745103</v>
      </c>
      <c r="D3154" s="83" t="s">
        <v>6843</v>
      </c>
      <c r="E3154" s="82">
        <v>3</v>
      </c>
      <c r="F3154" s="28"/>
      <c r="G3154" s="28"/>
      <c r="H3154" s="28"/>
      <c r="I3154" s="28" t="s">
        <v>1769</v>
      </c>
      <c r="J3154" s="27" t="s">
        <v>69</v>
      </c>
      <c r="K3154" s="29">
        <v>6239746035</v>
      </c>
      <c r="L3154" s="30"/>
      <c r="M3154" s="28"/>
      <c r="N3154" s="28"/>
      <c r="O3154" s="29"/>
      <c r="P3154" s="31"/>
      <c r="Q3154" s="28"/>
      <c r="R3154" s="28"/>
      <c r="S3154" s="28"/>
      <c r="T3154" s="28"/>
      <c r="U3154" s="29"/>
      <c r="V3154" s="32"/>
      <c r="W3154" s="33"/>
    </row>
    <row r="3155" spans="2:23" x14ac:dyDescent="0.25">
      <c r="B3155" s="25"/>
      <c r="C3155" s="80">
        <v>1730380676</v>
      </c>
      <c r="D3155" s="83" t="s">
        <v>6844</v>
      </c>
      <c r="E3155" s="82">
        <v>3</v>
      </c>
      <c r="F3155" s="28"/>
      <c r="G3155" s="28"/>
      <c r="H3155" s="28"/>
      <c r="I3155" s="28" t="s">
        <v>1704</v>
      </c>
      <c r="J3155" s="27" t="s">
        <v>6845</v>
      </c>
      <c r="K3155" s="29">
        <v>6028431265</v>
      </c>
      <c r="L3155" s="30"/>
      <c r="M3155" s="28"/>
      <c r="N3155" s="28"/>
      <c r="O3155" s="29"/>
      <c r="P3155" s="31"/>
      <c r="Q3155" s="28"/>
      <c r="R3155" s="28"/>
      <c r="S3155" s="28"/>
      <c r="T3155" s="28"/>
      <c r="U3155" s="29"/>
      <c r="V3155" s="32"/>
      <c r="W3155" s="33"/>
    </row>
    <row r="3156" spans="2:23" x14ac:dyDescent="0.25">
      <c r="B3156" s="25"/>
      <c r="C3156" s="80">
        <v>1861856601</v>
      </c>
      <c r="D3156" s="83" t="s">
        <v>6846</v>
      </c>
      <c r="E3156" s="82">
        <v>7</v>
      </c>
      <c r="F3156" s="28"/>
      <c r="G3156" s="28"/>
      <c r="H3156" s="28"/>
      <c r="I3156" s="28" t="s">
        <v>1769</v>
      </c>
      <c r="J3156" s="27" t="s">
        <v>6847</v>
      </c>
      <c r="K3156" s="29">
        <v>7024348880</v>
      </c>
      <c r="L3156" s="30"/>
      <c r="M3156" s="28"/>
      <c r="N3156" s="28"/>
      <c r="O3156" s="29"/>
      <c r="P3156" s="31"/>
      <c r="Q3156" s="28"/>
      <c r="R3156" s="28"/>
      <c r="S3156" s="28"/>
      <c r="T3156" s="28"/>
      <c r="U3156" s="29"/>
      <c r="V3156" s="32"/>
      <c r="W3156" s="33"/>
    </row>
    <row r="3157" spans="2:23" x14ac:dyDescent="0.25">
      <c r="B3157" s="25"/>
      <c r="C3157" s="80">
        <v>1467485409</v>
      </c>
      <c r="D3157" s="83" t="s">
        <v>6848</v>
      </c>
      <c r="E3157" s="82">
        <v>5</v>
      </c>
      <c r="F3157" s="28"/>
      <c r="G3157" s="28"/>
      <c r="H3157" s="28"/>
      <c r="I3157" s="28" t="s">
        <v>1704</v>
      </c>
      <c r="J3157" s="27" t="s">
        <v>6849</v>
      </c>
      <c r="K3157" s="29">
        <v>7022555900</v>
      </c>
      <c r="L3157" s="30"/>
      <c r="M3157" s="28"/>
      <c r="N3157" s="28"/>
      <c r="O3157" s="29"/>
      <c r="P3157" s="31"/>
      <c r="Q3157" s="28"/>
      <c r="R3157" s="28"/>
      <c r="S3157" s="28"/>
      <c r="T3157" s="28"/>
      <c r="U3157" s="29"/>
      <c r="V3157" s="32"/>
      <c r="W3157" s="33"/>
    </row>
    <row r="3158" spans="2:23" x14ac:dyDescent="0.25">
      <c r="B3158" s="25"/>
      <c r="C3158" s="80">
        <v>1992895601</v>
      </c>
      <c r="D3158" s="83" t="s">
        <v>6850</v>
      </c>
      <c r="E3158" s="82">
        <v>5</v>
      </c>
      <c r="F3158" s="28"/>
      <c r="G3158" s="28"/>
      <c r="H3158" s="28"/>
      <c r="I3158" s="28" t="s">
        <v>1704</v>
      </c>
      <c r="J3158" s="27" t="s">
        <v>6851</v>
      </c>
      <c r="K3158" s="29">
        <v>6506468858</v>
      </c>
      <c r="L3158" s="30"/>
      <c r="M3158" s="28"/>
      <c r="N3158" s="28"/>
      <c r="O3158" s="29"/>
      <c r="P3158" s="31"/>
      <c r="Q3158" s="28"/>
      <c r="R3158" s="28"/>
      <c r="S3158" s="28"/>
      <c r="T3158" s="28"/>
      <c r="U3158" s="29"/>
      <c r="V3158" s="32"/>
      <c r="W3158" s="33"/>
    </row>
    <row r="3159" spans="2:23" x14ac:dyDescent="0.25">
      <c r="B3159" s="25"/>
      <c r="C3159" s="80">
        <v>1720200132</v>
      </c>
      <c r="D3159" s="83" t="s">
        <v>2373</v>
      </c>
      <c r="E3159" s="82">
        <v>8</v>
      </c>
      <c r="F3159" s="28"/>
      <c r="G3159" s="28"/>
      <c r="H3159" s="28"/>
      <c r="I3159" s="28" t="s">
        <v>1704</v>
      </c>
      <c r="J3159" s="27" t="s">
        <v>6852</v>
      </c>
      <c r="K3159" s="29">
        <v>9287684333</v>
      </c>
      <c r="L3159" s="30"/>
      <c r="M3159" s="28"/>
      <c r="N3159" s="28"/>
      <c r="O3159" s="29"/>
      <c r="P3159" s="31"/>
      <c r="Q3159" s="28"/>
      <c r="R3159" s="28"/>
      <c r="S3159" s="28"/>
      <c r="T3159" s="28"/>
      <c r="U3159" s="29"/>
      <c r="V3159" s="32"/>
      <c r="W3159" s="33"/>
    </row>
    <row r="3160" spans="2:23" x14ac:dyDescent="0.25">
      <c r="B3160" s="25"/>
      <c r="C3160" s="80">
        <v>1053486472</v>
      </c>
      <c r="D3160" s="83" t="s">
        <v>6853</v>
      </c>
      <c r="E3160" s="82">
        <v>-99</v>
      </c>
      <c r="F3160" s="28"/>
      <c r="G3160" s="28"/>
      <c r="H3160" s="28"/>
      <c r="I3160" s="28" t="s">
        <v>1719</v>
      </c>
      <c r="J3160" s="27" t="s">
        <v>6854</v>
      </c>
      <c r="K3160" s="29">
        <v>7022696345</v>
      </c>
      <c r="L3160" s="30"/>
      <c r="M3160" s="28"/>
      <c r="N3160" s="28"/>
      <c r="O3160" s="29"/>
      <c r="P3160" s="31"/>
      <c r="Q3160" s="28"/>
      <c r="R3160" s="28"/>
      <c r="S3160" s="28"/>
      <c r="T3160" s="28"/>
      <c r="U3160" s="29"/>
      <c r="V3160" s="32"/>
      <c r="W3160" s="33"/>
    </row>
    <row r="3161" spans="2:23" x14ac:dyDescent="0.25">
      <c r="B3161" s="25"/>
      <c r="C3161" s="80">
        <v>1699989251</v>
      </c>
      <c r="D3161" s="83" t="s">
        <v>6855</v>
      </c>
      <c r="E3161" s="82">
        <v>4</v>
      </c>
      <c r="F3161" s="28"/>
      <c r="G3161" s="28"/>
      <c r="H3161" s="28"/>
      <c r="I3161" s="28" t="s">
        <v>1704</v>
      </c>
      <c r="J3161" s="27" t="s">
        <v>69</v>
      </c>
      <c r="K3161" s="29">
        <v>7027960231</v>
      </c>
      <c r="L3161" s="30"/>
      <c r="M3161" s="28"/>
      <c r="N3161" s="28"/>
      <c r="O3161" s="29"/>
      <c r="P3161" s="31"/>
      <c r="Q3161" s="28"/>
      <c r="R3161" s="28"/>
      <c r="S3161" s="28"/>
      <c r="T3161" s="28"/>
      <c r="U3161" s="29"/>
      <c r="V3161" s="32"/>
      <c r="W3161" s="33"/>
    </row>
    <row r="3162" spans="2:23" x14ac:dyDescent="0.25">
      <c r="B3162" s="25"/>
      <c r="C3162" s="80">
        <v>1568642353</v>
      </c>
      <c r="D3162" s="83" t="s">
        <v>6856</v>
      </c>
      <c r="E3162" s="82">
        <v>6</v>
      </c>
      <c r="F3162" s="28"/>
      <c r="G3162" s="28"/>
      <c r="H3162" s="28"/>
      <c r="I3162" s="28" t="s">
        <v>1704</v>
      </c>
      <c r="J3162" s="27" t="s">
        <v>6857</v>
      </c>
      <c r="K3162" s="29">
        <v>6024061510</v>
      </c>
      <c r="L3162" s="30"/>
      <c r="M3162" s="28"/>
      <c r="N3162" s="28"/>
      <c r="O3162" s="29"/>
      <c r="P3162" s="31"/>
      <c r="Q3162" s="28"/>
      <c r="R3162" s="28"/>
      <c r="S3162" s="28"/>
      <c r="T3162" s="28"/>
      <c r="U3162" s="29"/>
      <c r="V3162" s="32"/>
      <c r="W3162" s="33"/>
    </row>
    <row r="3163" spans="2:23" x14ac:dyDescent="0.25">
      <c r="B3163" s="25"/>
      <c r="C3163" s="80">
        <v>1366602500</v>
      </c>
      <c r="D3163" s="83" t="s">
        <v>6858</v>
      </c>
      <c r="E3163" s="82">
        <v>3</v>
      </c>
      <c r="F3163" s="28"/>
      <c r="G3163" s="28"/>
      <c r="H3163" s="28"/>
      <c r="I3163" s="28" t="s">
        <v>1769</v>
      </c>
      <c r="J3163" s="27" t="s">
        <v>6859</v>
      </c>
      <c r="K3163" s="29">
        <v>4808999800</v>
      </c>
      <c r="L3163" s="30"/>
      <c r="M3163" s="28"/>
      <c r="N3163" s="28"/>
      <c r="O3163" s="29"/>
      <c r="P3163" s="31"/>
      <c r="Q3163" s="28"/>
      <c r="R3163" s="28"/>
      <c r="S3163" s="28"/>
      <c r="T3163" s="28"/>
      <c r="U3163" s="29"/>
      <c r="V3163" s="32"/>
      <c r="W3163" s="33"/>
    </row>
    <row r="3164" spans="2:23" x14ac:dyDescent="0.25">
      <c r="B3164" s="25"/>
      <c r="C3164" s="80">
        <v>1306838511</v>
      </c>
      <c r="D3164" s="83" t="s">
        <v>6860</v>
      </c>
      <c r="E3164" s="82">
        <v>8</v>
      </c>
      <c r="F3164" s="28"/>
      <c r="G3164" s="28"/>
      <c r="H3164" s="28"/>
      <c r="I3164" s="28" t="s">
        <v>1707</v>
      </c>
      <c r="J3164" s="27" t="s">
        <v>6861</v>
      </c>
      <c r="K3164" s="29">
        <v>6236878098</v>
      </c>
      <c r="L3164" s="30"/>
      <c r="M3164" s="28"/>
      <c r="N3164" s="28"/>
      <c r="O3164" s="29"/>
      <c r="P3164" s="31"/>
      <c r="Q3164" s="28"/>
      <c r="R3164" s="28"/>
      <c r="S3164" s="28"/>
      <c r="T3164" s="28"/>
      <c r="U3164" s="29"/>
      <c r="V3164" s="32"/>
      <c r="W3164" s="33"/>
    </row>
    <row r="3165" spans="2:23" x14ac:dyDescent="0.25">
      <c r="B3165" s="25"/>
      <c r="C3165" s="80">
        <v>1790968816</v>
      </c>
      <c r="D3165" s="83" t="s">
        <v>6862</v>
      </c>
      <c r="E3165" s="82">
        <v>4</v>
      </c>
      <c r="F3165" s="28"/>
      <c r="G3165" s="28"/>
      <c r="H3165" s="28"/>
      <c r="I3165" s="28" t="s">
        <v>1704</v>
      </c>
      <c r="J3165" s="27" t="s">
        <v>6863</v>
      </c>
      <c r="K3165" s="29">
        <v>7024834483</v>
      </c>
      <c r="L3165" s="30"/>
      <c r="M3165" s="28"/>
      <c r="N3165" s="28"/>
      <c r="O3165" s="29"/>
      <c r="P3165" s="31"/>
      <c r="Q3165" s="28"/>
      <c r="R3165" s="28"/>
      <c r="S3165" s="28"/>
      <c r="T3165" s="28"/>
      <c r="U3165" s="29"/>
      <c r="V3165" s="32"/>
      <c r="W3165" s="33"/>
    </row>
    <row r="3166" spans="2:23" x14ac:dyDescent="0.25">
      <c r="B3166" s="25"/>
      <c r="C3166" s="80">
        <v>1568445237</v>
      </c>
      <c r="D3166" s="83" t="s">
        <v>6864</v>
      </c>
      <c r="E3166" s="82">
        <v>1</v>
      </c>
      <c r="F3166" s="28"/>
      <c r="G3166" s="28"/>
      <c r="H3166" s="28"/>
      <c r="I3166" s="28" t="s">
        <v>1716</v>
      </c>
      <c r="J3166" s="27" t="s">
        <v>6865</v>
      </c>
      <c r="K3166" s="29">
        <v>4806320467</v>
      </c>
      <c r="L3166" s="30"/>
      <c r="M3166" s="28"/>
      <c r="N3166" s="28"/>
      <c r="O3166" s="29"/>
      <c r="P3166" s="31"/>
      <c r="Q3166" s="28"/>
      <c r="R3166" s="28"/>
      <c r="S3166" s="28"/>
      <c r="T3166" s="28"/>
      <c r="U3166" s="29"/>
      <c r="V3166" s="32"/>
      <c r="W3166" s="33"/>
    </row>
    <row r="3167" spans="2:23" x14ac:dyDescent="0.25">
      <c r="B3167" s="25"/>
      <c r="C3167" s="80">
        <v>1851393003</v>
      </c>
      <c r="D3167" s="83" t="s">
        <v>6866</v>
      </c>
      <c r="E3167" s="82">
        <v>5</v>
      </c>
      <c r="F3167" s="28"/>
      <c r="G3167" s="28"/>
      <c r="H3167" s="28"/>
      <c r="I3167" s="28" t="s">
        <v>1707</v>
      </c>
      <c r="J3167" s="27" t="s">
        <v>6867</v>
      </c>
      <c r="K3167" s="29">
        <v>4807266632</v>
      </c>
      <c r="L3167" s="30"/>
      <c r="M3167" s="28"/>
      <c r="N3167" s="28"/>
      <c r="O3167" s="29"/>
      <c r="P3167" s="31"/>
      <c r="Q3167" s="28"/>
      <c r="R3167" s="28"/>
      <c r="S3167" s="28"/>
      <c r="T3167" s="28"/>
      <c r="U3167" s="29"/>
      <c r="V3167" s="32"/>
      <c r="W3167" s="33"/>
    </row>
    <row r="3168" spans="2:23" x14ac:dyDescent="0.25">
      <c r="B3168" s="25"/>
      <c r="C3168" s="80">
        <v>1134336662</v>
      </c>
      <c r="D3168" s="83" t="s">
        <v>6868</v>
      </c>
      <c r="E3168" s="82">
        <v>8</v>
      </c>
      <c r="F3168" s="28"/>
      <c r="G3168" s="28"/>
      <c r="H3168" s="28"/>
      <c r="I3168" s="28" t="s">
        <v>2387</v>
      </c>
      <c r="J3168" s="27" t="s">
        <v>6869</v>
      </c>
      <c r="K3168" s="29">
        <v>4408081212</v>
      </c>
      <c r="L3168" s="30"/>
      <c r="M3168" s="28"/>
      <c r="N3168" s="28"/>
      <c r="O3168" s="29"/>
      <c r="P3168" s="31"/>
      <c r="Q3168" s="28"/>
      <c r="R3168" s="28"/>
      <c r="S3168" s="28"/>
      <c r="T3168" s="28"/>
      <c r="U3168" s="29"/>
      <c r="V3168" s="32"/>
      <c r="W3168" s="33"/>
    </row>
    <row r="3169" spans="2:23" x14ac:dyDescent="0.25">
      <c r="B3169" s="25"/>
      <c r="C3169" s="80">
        <v>1972541266</v>
      </c>
      <c r="D3169" s="83" t="s">
        <v>6870</v>
      </c>
      <c r="E3169" s="82">
        <v>4</v>
      </c>
      <c r="F3169" s="28"/>
      <c r="G3169" s="28"/>
      <c r="H3169" s="28"/>
      <c r="I3169" s="28" t="s">
        <v>1719</v>
      </c>
      <c r="J3169" s="27" t="s">
        <v>69</v>
      </c>
      <c r="K3169" s="29">
        <v>6269629108</v>
      </c>
      <c r="L3169" s="30"/>
      <c r="M3169" s="28"/>
      <c r="N3169" s="28"/>
      <c r="O3169" s="29"/>
      <c r="P3169" s="31"/>
      <c r="Q3169" s="28"/>
      <c r="R3169" s="28"/>
      <c r="S3169" s="28"/>
      <c r="T3169" s="28"/>
      <c r="U3169" s="29"/>
      <c r="V3169" s="32"/>
      <c r="W3169" s="33"/>
    </row>
    <row r="3170" spans="2:23" x14ac:dyDescent="0.25">
      <c r="B3170" s="25"/>
      <c r="C3170" s="80">
        <v>1407942634</v>
      </c>
      <c r="D3170" s="83" t="s">
        <v>6871</v>
      </c>
      <c r="E3170" s="82">
        <v>7</v>
      </c>
      <c r="F3170" s="28"/>
      <c r="G3170" s="28"/>
      <c r="H3170" s="28"/>
      <c r="I3170" s="28" t="s">
        <v>1719</v>
      </c>
      <c r="J3170" s="27" t="s">
        <v>6872</v>
      </c>
      <c r="K3170" s="29">
        <v>6269124147</v>
      </c>
      <c r="L3170" s="30"/>
      <c r="M3170" s="28"/>
      <c r="N3170" s="28"/>
      <c r="O3170" s="29"/>
      <c r="P3170" s="31"/>
      <c r="Q3170" s="28"/>
      <c r="R3170" s="28"/>
      <c r="S3170" s="28"/>
      <c r="T3170" s="28"/>
      <c r="U3170" s="29"/>
      <c r="V3170" s="32"/>
      <c r="W3170" s="33"/>
    </row>
    <row r="3171" spans="2:23" x14ac:dyDescent="0.25">
      <c r="B3171" s="25"/>
      <c r="C3171" s="80">
        <v>1790728749</v>
      </c>
      <c r="D3171" s="83" t="s">
        <v>6873</v>
      </c>
      <c r="E3171" s="82">
        <v>3</v>
      </c>
      <c r="F3171" s="28"/>
      <c r="G3171" s="28"/>
      <c r="H3171" s="28"/>
      <c r="I3171" s="28" t="s">
        <v>1719</v>
      </c>
      <c r="J3171" s="27" t="s">
        <v>6874</v>
      </c>
      <c r="K3171" s="29">
        <v>9095961941</v>
      </c>
      <c r="L3171" s="30"/>
      <c r="M3171" s="28"/>
      <c r="N3171" s="28"/>
      <c r="O3171" s="29"/>
      <c r="P3171" s="31"/>
      <c r="Q3171" s="28"/>
      <c r="R3171" s="28"/>
      <c r="S3171" s="28"/>
      <c r="T3171" s="28"/>
      <c r="U3171" s="29"/>
      <c r="V3171" s="32"/>
      <c r="W3171" s="33"/>
    </row>
    <row r="3172" spans="2:23" x14ac:dyDescent="0.25">
      <c r="B3172" s="25"/>
      <c r="C3172" s="80">
        <v>1588779466</v>
      </c>
      <c r="D3172" s="83" t="s">
        <v>6875</v>
      </c>
      <c r="E3172" s="82">
        <v>3</v>
      </c>
      <c r="F3172" s="28"/>
      <c r="G3172" s="28"/>
      <c r="H3172" s="28"/>
      <c r="I3172" s="28" t="s">
        <v>1707</v>
      </c>
      <c r="J3172" s="27" t="s">
        <v>69</v>
      </c>
      <c r="K3172" s="29">
        <v>7148988888</v>
      </c>
      <c r="L3172" s="30"/>
      <c r="M3172" s="28"/>
      <c r="N3172" s="28"/>
      <c r="O3172" s="29"/>
      <c r="P3172" s="31"/>
      <c r="Q3172" s="28"/>
      <c r="R3172" s="28"/>
      <c r="S3172" s="28"/>
      <c r="T3172" s="28"/>
      <c r="U3172" s="29"/>
      <c r="V3172" s="32"/>
      <c r="W3172" s="33"/>
    </row>
    <row r="3173" spans="2:23" x14ac:dyDescent="0.25">
      <c r="B3173" s="25"/>
      <c r="C3173" s="80">
        <v>1073713616</v>
      </c>
      <c r="D3173" s="83" t="s">
        <v>6876</v>
      </c>
      <c r="E3173" s="82">
        <v>5</v>
      </c>
      <c r="F3173" s="28"/>
      <c r="G3173" s="28"/>
      <c r="H3173" s="28"/>
      <c r="I3173" s="28" t="s">
        <v>1707</v>
      </c>
      <c r="J3173" s="27" t="s">
        <v>69</v>
      </c>
      <c r="K3173" s="29">
        <v>9095766050</v>
      </c>
      <c r="L3173" s="30"/>
      <c r="M3173" s="28"/>
      <c r="N3173" s="28"/>
      <c r="O3173" s="29"/>
      <c r="P3173" s="31"/>
      <c r="Q3173" s="28"/>
      <c r="R3173" s="28"/>
      <c r="S3173" s="28"/>
      <c r="T3173" s="28"/>
      <c r="U3173" s="29"/>
      <c r="V3173" s="32"/>
      <c r="W3173" s="33"/>
    </row>
    <row r="3174" spans="2:23" x14ac:dyDescent="0.25">
      <c r="B3174" s="25"/>
      <c r="C3174" s="80">
        <v>1679628317</v>
      </c>
      <c r="D3174" s="83" t="s">
        <v>6877</v>
      </c>
      <c r="E3174" s="82">
        <v>2</v>
      </c>
      <c r="F3174" s="28"/>
      <c r="G3174" s="28"/>
      <c r="H3174" s="28"/>
      <c r="I3174" s="28" t="s">
        <v>1704</v>
      </c>
      <c r="J3174" s="27" t="s">
        <v>6878</v>
      </c>
      <c r="K3174" s="29">
        <v>2547242663</v>
      </c>
      <c r="L3174" s="30"/>
      <c r="M3174" s="28"/>
      <c r="N3174" s="28"/>
      <c r="O3174" s="29"/>
      <c r="P3174" s="31"/>
      <c r="Q3174" s="28"/>
      <c r="R3174" s="28"/>
      <c r="S3174" s="28"/>
      <c r="T3174" s="28"/>
      <c r="U3174" s="29"/>
      <c r="V3174" s="32"/>
      <c r="W3174" s="33"/>
    </row>
    <row r="3175" spans="2:23" x14ac:dyDescent="0.25">
      <c r="B3175" s="25"/>
      <c r="C3175" s="80">
        <v>1871653816</v>
      </c>
      <c r="D3175" s="83" t="s">
        <v>6879</v>
      </c>
      <c r="E3175" s="82">
        <v>7</v>
      </c>
      <c r="F3175" s="28"/>
      <c r="G3175" s="28"/>
      <c r="H3175" s="28"/>
      <c r="I3175" s="28" t="s">
        <v>1707</v>
      </c>
      <c r="J3175" s="27" t="s">
        <v>69</v>
      </c>
      <c r="K3175" s="29">
        <v>6262877022</v>
      </c>
      <c r="L3175" s="30"/>
      <c r="M3175" s="28"/>
      <c r="N3175" s="28"/>
      <c r="O3175" s="29"/>
      <c r="P3175" s="31"/>
      <c r="Q3175" s="28"/>
      <c r="R3175" s="28"/>
      <c r="S3175" s="28"/>
      <c r="T3175" s="28"/>
      <c r="U3175" s="29"/>
      <c r="V3175" s="32"/>
      <c r="W3175" s="33"/>
    </row>
    <row r="3176" spans="2:23" x14ac:dyDescent="0.25">
      <c r="B3176" s="25"/>
      <c r="C3176" s="80">
        <v>1104070598</v>
      </c>
      <c r="D3176" s="83" t="s">
        <v>6880</v>
      </c>
      <c r="E3176" s="82">
        <v>4</v>
      </c>
      <c r="F3176" s="28"/>
      <c r="G3176" s="28"/>
      <c r="H3176" s="28"/>
      <c r="I3176" s="28" t="s">
        <v>1716</v>
      </c>
      <c r="J3176" s="27" t="s">
        <v>6881</v>
      </c>
      <c r="K3176" s="29">
        <v>5098978200</v>
      </c>
      <c r="L3176" s="30"/>
      <c r="M3176" s="28"/>
      <c r="N3176" s="28"/>
      <c r="O3176" s="29"/>
      <c r="P3176" s="31"/>
      <c r="Q3176" s="28"/>
      <c r="R3176" s="28"/>
      <c r="S3176" s="28"/>
      <c r="T3176" s="28"/>
      <c r="U3176" s="29"/>
      <c r="V3176" s="32"/>
      <c r="W3176" s="33"/>
    </row>
    <row r="3177" spans="2:23" x14ac:dyDescent="0.25">
      <c r="B3177" s="25"/>
      <c r="C3177" s="80">
        <v>1942402524</v>
      </c>
      <c r="D3177" s="83" t="s">
        <v>6882</v>
      </c>
      <c r="E3177" s="82">
        <v>7</v>
      </c>
      <c r="F3177" s="28"/>
      <c r="G3177" s="28"/>
      <c r="H3177" s="28"/>
      <c r="I3177" s="28" t="s">
        <v>1707</v>
      </c>
      <c r="J3177" s="27" t="s">
        <v>69</v>
      </c>
      <c r="K3177" s="29">
        <v>6263774562</v>
      </c>
      <c r="L3177" s="30"/>
      <c r="M3177" s="28"/>
      <c r="N3177" s="28"/>
      <c r="O3177" s="29"/>
      <c r="P3177" s="31"/>
      <c r="Q3177" s="28"/>
      <c r="R3177" s="28"/>
      <c r="S3177" s="28"/>
      <c r="T3177" s="28"/>
      <c r="U3177" s="29"/>
      <c r="V3177" s="32"/>
      <c r="W3177" s="33"/>
    </row>
    <row r="3178" spans="2:23" x14ac:dyDescent="0.25">
      <c r="B3178" s="25"/>
      <c r="C3178" s="80">
        <v>1780619502</v>
      </c>
      <c r="D3178" s="83" t="s">
        <v>6883</v>
      </c>
      <c r="E3178" s="82">
        <v>4</v>
      </c>
      <c r="F3178" s="28"/>
      <c r="G3178" s="28"/>
      <c r="H3178" s="28"/>
      <c r="I3178" s="28" t="s">
        <v>1719</v>
      </c>
      <c r="J3178" s="27" t="s">
        <v>69</v>
      </c>
      <c r="K3178" s="29">
        <v>9095918200</v>
      </c>
      <c r="L3178" s="30"/>
      <c r="M3178" s="28"/>
      <c r="N3178" s="28"/>
      <c r="O3178" s="29"/>
      <c r="P3178" s="31"/>
      <c r="Q3178" s="28"/>
      <c r="R3178" s="28"/>
      <c r="S3178" s="28"/>
      <c r="T3178" s="28"/>
      <c r="U3178" s="29"/>
      <c r="V3178" s="32"/>
      <c r="W3178" s="33"/>
    </row>
    <row r="3179" spans="2:23" x14ac:dyDescent="0.25">
      <c r="B3179" s="25"/>
      <c r="C3179" s="80">
        <v>1144249871</v>
      </c>
      <c r="D3179" s="83" t="s">
        <v>6884</v>
      </c>
      <c r="E3179" s="82">
        <v>8</v>
      </c>
      <c r="F3179" s="28"/>
      <c r="G3179" s="28"/>
      <c r="H3179" s="28"/>
      <c r="I3179" s="28" t="s">
        <v>1707</v>
      </c>
      <c r="J3179" s="27" t="s">
        <v>69</v>
      </c>
      <c r="K3179" s="29">
        <v>6267598585</v>
      </c>
      <c r="L3179" s="30"/>
      <c r="M3179" s="28"/>
      <c r="N3179" s="28"/>
      <c r="O3179" s="29"/>
      <c r="P3179" s="31"/>
      <c r="Q3179" s="28"/>
      <c r="R3179" s="28"/>
      <c r="S3179" s="28"/>
      <c r="T3179" s="28"/>
      <c r="U3179" s="29"/>
      <c r="V3179" s="32"/>
      <c r="W3179" s="33"/>
    </row>
    <row r="3180" spans="2:23" x14ac:dyDescent="0.25">
      <c r="B3180" s="25"/>
      <c r="C3180" s="80">
        <v>1891719852</v>
      </c>
      <c r="D3180" s="83" t="s">
        <v>6885</v>
      </c>
      <c r="E3180" s="82">
        <v>-99</v>
      </c>
      <c r="F3180" s="28"/>
      <c r="G3180" s="28"/>
      <c r="H3180" s="28"/>
      <c r="I3180" s="28" t="s">
        <v>1707</v>
      </c>
      <c r="J3180" s="27" t="s">
        <v>69</v>
      </c>
      <c r="K3180" s="29">
        <v>6269651988</v>
      </c>
      <c r="L3180" s="30"/>
      <c r="M3180" s="28"/>
      <c r="N3180" s="28"/>
      <c r="O3180" s="29"/>
      <c r="P3180" s="31"/>
      <c r="Q3180" s="28"/>
      <c r="R3180" s="28"/>
      <c r="S3180" s="28"/>
      <c r="T3180" s="28"/>
      <c r="U3180" s="29"/>
      <c r="V3180" s="32"/>
      <c r="W3180" s="33"/>
    </row>
    <row r="3181" spans="2:23" x14ac:dyDescent="0.25">
      <c r="B3181" s="25"/>
      <c r="C3181" s="80">
        <v>1982640413</v>
      </c>
      <c r="D3181" s="83" t="s">
        <v>6886</v>
      </c>
      <c r="E3181" s="82">
        <v>4</v>
      </c>
      <c r="F3181" s="28"/>
      <c r="G3181" s="28"/>
      <c r="H3181" s="28"/>
      <c r="I3181" s="28" t="s">
        <v>1707</v>
      </c>
      <c r="J3181" s="27" t="s">
        <v>69</v>
      </c>
      <c r="K3181" s="29">
        <v>6268101032</v>
      </c>
      <c r="L3181" s="30"/>
      <c r="M3181" s="28"/>
      <c r="N3181" s="28"/>
      <c r="O3181" s="29"/>
      <c r="P3181" s="31"/>
      <c r="Q3181" s="28"/>
      <c r="R3181" s="28"/>
      <c r="S3181" s="28"/>
      <c r="T3181" s="28"/>
      <c r="U3181" s="29"/>
      <c r="V3181" s="32"/>
      <c r="W3181" s="33"/>
    </row>
    <row r="3182" spans="2:23" x14ac:dyDescent="0.25">
      <c r="B3182" s="25"/>
      <c r="C3182" s="80">
        <v>1932217544</v>
      </c>
      <c r="D3182" s="83" t="s">
        <v>6887</v>
      </c>
      <c r="E3182" s="82">
        <v>1</v>
      </c>
      <c r="F3182" s="28"/>
      <c r="G3182" s="28"/>
      <c r="H3182" s="28"/>
      <c r="I3182" s="28" t="s">
        <v>1704</v>
      </c>
      <c r="J3182" s="27" t="s">
        <v>6888</v>
      </c>
      <c r="K3182" s="29">
        <v>9099200444</v>
      </c>
      <c r="L3182" s="30"/>
      <c r="M3182" s="28"/>
      <c r="N3182" s="28"/>
      <c r="O3182" s="29"/>
      <c r="P3182" s="31"/>
      <c r="Q3182" s="28"/>
      <c r="R3182" s="28"/>
      <c r="S3182" s="28"/>
      <c r="T3182" s="28"/>
      <c r="U3182" s="29"/>
      <c r="V3182" s="32"/>
      <c r="W3182" s="33"/>
    </row>
    <row r="3183" spans="2:23" x14ac:dyDescent="0.25">
      <c r="B3183" s="25"/>
      <c r="C3183" s="80">
        <v>1982960704</v>
      </c>
      <c r="D3183" s="83" t="s">
        <v>6889</v>
      </c>
      <c r="E3183" s="82">
        <v>6</v>
      </c>
      <c r="F3183" s="28"/>
      <c r="G3183" s="28"/>
      <c r="H3183" s="28"/>
      <c r="I3183" s="28" t="s">
        <v>2585</v>
      </c>
      <c r="J3183" s="27" t="s">
        <v>69</v>
      </c>
      <c r="K3183" s="29">
        <v>5165624664</v>
      </c>
      <c r="L3183" s="30"/>
      <c r="M3183" s="28"/>
      <c r="N3183" s="28"/>
      <c r="O3183" s="29"/>
      <c r="P3183" s="31"/>
      <c r="Q3183" s="28"/>
      <c r="R3183" s="28"/>
      <c r="S3183" s="28"/>
      <c r="T3183" s="28"/>
      <c r="U3183" s="29"/>
      <c r="V3183" s="32"/>
      <c r="W3183" s="33"/>
    </row>
    <row r="3184" spans="2:23" x14ac:dyDescent="0.25">
      <c r="B3184" s="25"/>
      <c r="C3184" s="80">
        <v>1427248319</v>
      </c>
      <c r="D3184" s="83" t="s">
        <v>6890</v>
      </c>
      <c r="E3184" s="82">
        <v>6</v>
      </c>
      <c r="F3184" s="28"/>
      <c r="G3184" s="28"/>
      <c r="H3184" s="28"/>
      <c r="I3184" s="28" t="s">
        <v>1707</v>
      </c>
      <c r="J3184" s="27" t="s">
        <v>69</v>
      </c>
      <c r="K3184" s="29">
        <v>6269654628</v>
      </c>
      <c r="L3184" s="30"/>
      <c r="M3184" s="28"/>
      <c r="N3184" s="28"/>
      <c r="O3184" s="29"/>
      <c r="P3184" s="31"/>
      <c r="Q3184" s="28"/>
      <c r="R3184" s="28"/>
      <c r="S3184" s="28"/>
      <c r="T3184" s="28"/>
      <c r="U3184" s="29"/>
      <c r="V3184" s="32"/>
      <c r="W3184" s="33"/>
    </row>
    <row r="3185" spans="2:23" x14ac:dyDescent="0.25">
      <c r="B3185" s="25"/>
      <c r="C3185" s="80">
        <v>1619049749</v>
      </c>
      <c r="D3185" s="83" t="s">
        <v>6891</v>
      </c>
      <c r="E3185" s="82">
        <v>5</v>
      </c>
      <c r="F3185" s="28"/>
      <c r="G3185" s="28"/>
      <c r="H3185" s="28"/>
      <c r="I3185" s="28" t="s">
        <v>1704</v>
      </c>
      <c r="J3185" s="27" t="s">
        <v>69</v>
      </c>
      <c r="K3185" s="29">
        <v>9099852709</v>
      </c>
      <c r="L3185" s="30"/>
      <c r="M3185" s="28"/>
      <c r="N3185" s="28"/>
      <c r="O3185" s="29"/>
      <c r="P3185" s="31"/>
      <c r="Q3185" s="28"/>
      <c r="R3185" s="28"/>
      <c r="S3185" s="28"/>
      <c r="T3185" s="28"/>
      <c r="U3185" s="29"/>
      <c r="V3185" s="32"/>
      <c r="W3185" s="33"/>
    </row>
    <row r="3186" spans="2:23" x14ac:dyDescent="0.25">
      <c r="B3186" s="25"/>
      <c r="C3186" s="80">
        <v>1740430289</v>
      </c>
      <c r="D3186" s="83" t="s">
        <v>6892</v>
      </c>
      <c r="E3186" s="82">
        <v>4</v>
      </c>
      <c r="F3186" s="28"/>
      <c r="G3186" s="28"/>
      <c r="H3186" s="28"/>
      <c r="I3186" s="28" t="s">
        <v>1719</v>
      </c>
      <c r="J3186" s="27" t="s">
        <v>69</v>
      </c>
      <c r="K3186" s="29">
        <v>6265810486</v>
      </c>
      <c r="L3186" s="30"/>
      <c r="M3186" s="28"/>
      <c r="N3186" s="28"/>
      <c r="O3186" s="29"/>
      <c r="P3186" s="31"/>
      <c r="Q3186" s="28"/>
      <c r="R3186" s="28"/>
      <c r="S3186" s="28"/>
      <c r="T3186" s="28"/>
      <c r="U3186" s="29"/>
      <c r="V3186" s="32"/>
      <c r="W3186" s="33"/>
    </row>
    <row r="3187" spans="2:23" x14ac:dyDescent="0.25">
      <c r="B3187" s="25"/>
      <c r="C3187" s="80">
        <v>1467547042</v>
      </c>
      <c r="D3187" s="83" t="s">
        <v>6893</v>
      </c>
      <c r="E3187" s="82">
        <v>5</v>
      </c>
      <c r="F3187" s="28"/>
      <c r="G3187" s="28"/>
      <c r="H3187" s="28"/>
      <c r="I3187" s="28" t="s">
        <v>1719</v>
      </c>
      <c r="J3187" s="27" t="s">
        <v>69</v>
      </c>
      <c r="K3187" s="29">
        <v>7147758090</v>
      </c>
      <c r="L3187" s="30"/>
      <c r="M3187" s="28"/>
      <c r="N3187" s="28"/>
      <c r="O3187" s="29"/>
      <c r="P3187" s="31"/>
      <c r="Q3187" s="28"/>
      <c r="R3187" s="28"/>
      <c r="S3187" s="28"/>
      <c r="T3187" s="28"/>
      <c r="U3187" s="29"/>
      <c r="V3187" s="32"/>
      <c r="W3187" s="33"/>
    </row>
    <row r="3188" spans="2:23" x14ac:dyDescent="0.25">
      <c r="B3188" s="25"/>
      <c r="C3188" s="80">
        <v>1194739128</v>
      </c>
      <c r="D3188" s="83" t="s">
        <v>6894</v>
      </c>
      <c r="E3188" s="82">
        <v>5</v>
      </c>
      <c r="F3188" s="28"/>
      <c r="G3188" s="28"/>
      <c r="H3188" s="28"/>
      <c r="I3188" s="28" t="s">
        <v>1707</v>
      </c>
      <c r="J3188" s="27" t="s">
        <v>69</v>
      </c>
      <c r="K3188" s="29">
        <v>6269125335</v>
      </c>
      <c r="L3188" s="30"/>
      <c r="M3188" s="28"/>
      <c r="N3188" s="28"/>
      <c r="O3188" s="29"/>
      <c r="P3188" s="31"/>
      <c r="Q3188" s="28"/>
      <c r="R3188" s="28"/>
      <c r="S3188" s="28"/>
      <c r="T3188" s="28"/>
      <c r="U3188" s="29"/>
      <c r="V3188" s="32"/>
      <c r="W3188" s="33"/>
    </row>
    <row r="3189" spans="2:23" x14ac:dyDescent="0.25">
      <c r="B3189" s="25"/>
      <c r="C3189" s="80">
        <v>1740579994</v>
      </c>
      <c r="D3189" s="83" t="s">
        <v>6895</v>
      </c>
      <c r="E3189" s="82">
        <v>5</v>
      </c>
      <c r="F3189" s="28"/>
      <c r="G3189" s="28"/>
      <c r="H3189" s="28"/>
      <c r="I3189" s="28" t="s">
        <v>1719</v>
      </c>
      <c r="J3189" s="27" t="s">
        <v>69</v>
      </c>
      <c r="K3189" s="29">
        <v>3106561702</v>
      </c>
      <c r="L3189" s="30"/>
      <c r="M3189" s="28"/>
      <c r="N3189" s="28"/>
      <c r="O3189" s="29"/>
      <c r="P3189" s="31"/>
      <c r="Q3189" s="28"/>
      <c r="R3189" s="28"/>
      <c r="S3189" s="28"/>
      <c r="T3189" s="28"/>
      <c r="U3189" s="29"/>
      <c r="V3189" s="32"/>
      <c r="W3189" s="33"/>
    </row>
    <row r="3190" spans="2:23" x14ac:dyDescent="0.25">
      <c r="B3190" s="25"/>
      <c r="C3190" s="80">
        <v>1396777538</v>
      </c>
      <c r="D3190" s="83" t="s">
        <v>6896</v>
      </c>
      <c r="E3190" s="82">
        <v>9</v>
      </c>
      <c r="F3190" s="28"/>
      <c r="G3190" s="28"/>
      <c r="H3190" s="28"/>
      <c r="I3190" s="28" t="s">
        <v>1704</v>
      </c>
      <c r="J3190" s="27" t="s">
        <v>6897</v>
      </c>
      <c r="K3190" s="29">
        <v>9098832999</v>
      </c>
      <c r="L3190" s="30"/>
      <c r="M3190" s="28"/>
      <c r="N3190" s="28"/>
      <c r="O3190" s="29"/>
      <c r="P3190" s="31"/>
      <c r="Q3190" s="28"/>
      <c r="R3190" s="28"/>
      <c r="S3190" s="28"/>
      <c r="T3190" s="28"/>
      <c r="U3190" s="29"/>
      <c r="V3190" s="32"/>
      <c r="W3190" s="33"/>
    </row>
    <row r="3191" spans="2:23" x14ac:dyDescent="0.25">
      <c r="B3191" s="25"/>
      <c r="C3191" s="80">
        <v>1801082946</v>
      </c>
      <c r="D3191" s="83" t="s">
        <v>6898</v>
      </c>
      <c r="E3191" s="82">
        <v>5</v>
      </c>
      <c r="F3191" s="28"/>
      <c r="G3191" s="28"/>
      <c r="H3191" s="28"/>
      <c r="I3191" s="28" t="s">
        <v>1769</v>
      </c>
      <c r="J3191" s="27" t="s">
        <v>6899</v>
      </c>
      <c r="K3191" s="29">
        <v>9055583636</v>
      </c>
      <c r="L3191" s="30"/>
      <c r="M3191" s="28"/>
      <c r="N3191" s="28"/>
      <c r="O3191" s="29"/>
      <c r="P3191" s="31"/>
      <c r="Q3191" s="28"/>
      <c r="R3191" s="28"/>
      <c r="S3191" s="28"/>
      <c r="T3191" s="28"/>
      <c r="U3191" s="29"/>
      <c r="V3191" s="32"/>
      <c r="W3191" s="33"/>
    </row>
    <row r="3192" spans="2:23" x14ac:dyDescent="0.25">
      <c r="B3192" s="25"/>
      <c r="C3192" s="80">
        <v>1528599784</v>
      </c>
      <c r="D3192" s="83" t="s">
        <v>6900</v>
      </c>
      <c r="E3192" s="82">
        <v>6</v>
      </c>
      <c r="F3192" s="28"/>
      <c r="G3192" s="28"/>
      <c r="H3192" s="28"/>
      <c r="I3192" s="28" t="s">
        <v>1719</v>
      </c>
      <c r="J3192" s="27" t="s">
        <v>69</v>
      </c>
      <c r="K3192" s="29">
        <v>6266609974</v>
      </c>
      <c r="L3192" s="30"/>
      <c r="M3192" s="28"/>
      <c r="N3192" s="28"/>
      <c r="O3192" s="29"/>
      <c r="P3192" s="31"/>
      <c r="Q3192" s="28"/>
      <c r="R3192" s="28"/>
      <c r="S3192" s="28"/>
      <c r="T3192" s="28"/>
      <c r="U3192" s="29"/>
      <c r="V3192" s="32"/>
      <c r="W3192" s="33"/>
    </row>
    <row r="3193" spans="2:23" x14ac:dyDescent="0.25">
      <c r="B3193" s="25"/>
      <c r="C3193" s="80">
        <v>1760020853</v>
      </c>
      <c r="D3193" s="83" t="s">
        <v>6901</v>
      </c>
      <c r="E3193" s="82">
        <v>4</v>
      </c>
      <c r="F3193" s="28"/>
      <c r="G3193" s="28"/>
      <c r="H3193" s="28"/>
      <c r="I3193" s="28" t="s">
        <v>1769</v>
      </c>
      <c r="J3193" s="27" t="s">
        <v>69</v>
      </c>
      <c r="K3193" s="29">
        <v>9095918200</v>
      </c>
      <c r="L3193" s="30"/>
      <c r="M3193" s="28"/>
      <c r="N3193" s="28"/>
      <c r="O3193" s="29"/>
      <c r="P3193" s="31"/>
      <c r="Q3193" s="28"/>
      <c r="R3193" s="28"/>
      <c r="S3193" s="28"/>
      <c r="T3193" s="28"/>
      <c r="U3193" s="29"/>
      <c r="V3193" s="32"/>
      <c r="W3193" s="33"/>
    </row>
    <row r="3194" spans="2:23" x14ac:dyDescent="0.25">
      <c r="B3194" s="25"/>
      <c r="C3194" s="80">
        <v>1003277260</v>
      </c>
      <c r="D3194" s="83" t="s">
        <v>6902</v>
      </c>
      <c r="E3194" s="82">
        <v>3</v>
      </c>
      <c r="F3194" s="28"/>
      <c r="G3194" s="28"/>
      <c r="H3194" s="28"/>
      <c r="I3194" s="28" t="s">
        <v>1716</v>
      </c>
      <c r="J3194" s="27" t="s">
        <v>69</v>
      </c>
      <c r="K3194" s="29">
        <v>9512794900</v>
      </c>
      <c r="L3194" s="30"/>
      <c r="M3194" s="28"/>
      <c r="N3194" s="28"/>
      <c r="O3194" s="29"/>
      <c r="P3194" s="31"/>
      <c r="Q3194" s="28"/>
      <c r="R3194" s="28"/>
      <c r="S3194" s="28"/>
      <c r="T3194" s="28"/>
      <c r="U3194" s="29"/>
      <c r="V3194" s="32"/>
      <c r="W3194" s="33"/>
    </row>
    <row r="3195" spans="2:23" x14ac:dyDescent="0.25">
      <c r="B3195" s="25"/>
      <c r="C3195" s="80">
        <v>1285097998</v>
      </c>
      <c r="D3195" s="83" t="s">
        <v>6903</v>
      </c>
      <c r="E3195" s="82">
        <v>3</v>
      </c>
      <c r="F3195" s="28"/>
      <c r="G3195" s="28"/>
      <c r="H3195" s="28"/>
      <c r="I3195" s="28" t="s">
        <v>1716</v>
      </c>
      <c r="J3195" s="27" t="s">
        <v>69</v>
      </c>
      <c r="K3195" s="29">
        <v>6265811282</v>
      </c>
      <c r="L3195" s="30"/>
      <c r="M3195" s="28"/>
      <c r="N3195" s="28"/>
      <c r="O3195" s="29"/>
      <c r="P3195" s="31"/>
      <c r="Q3195" s="28"/>
      <c r="R3195" s="28"/>
      <c r="S3195" s="28"/>
      <c r="T3195" s="28"/>
      <c r="U3195" s="29"/>
      <c r="V3195" s="32"/>
      <c r="W3195" s="33"/>
    </row>
    <row r="3196" spans="2:23" x14ac:dyDescent="0.25">
      <c r="B3196" s="25"/>
      <c r="C3196" s="80">
        <v>1609237155</v>
      </c>
      <c r="D3196" s="83" t="s">
        <v>6904</v>
      </c>
      <c r="E3196" s="82">
        <v>2</v>
      </c>
      <c r="F3196" s="28"/>
      <c r="G3196" s="28"/>
      <c r="H3196" s="28"/>
      <c r="I3196" s="28" t="s">
        <v>1716</v>
      </c>
      <c r="J3196" s="27" t="s">
        <v>69</v>
      </c>
      <c r="K3196" s="29">
        <v>6266678290</v>
      </c>
      <c r="L3196" s="30"/>
      <c r="M3196" s="28"/>
      <c r="N3196" s="28"/>
      <c r="O3196" s="29"/>
      <c r="P3196" s="31"/>
      <c r="Q3196" s="28"/>
      <c r="R3196" s="28"/>
      <c r="S3196" s="28"/>
      <c r="T3196" s="28"/>
      <c r="U3196" s="29"/>
      <c r="V3196" s="32"/>
      <c r="W3196" s="33"/>
    </row>
    <row r="3197" spans="2:23" x14ac:dyDescent="0.25">
      <c r="B3197" s="25"/>
      <c r="C3197" s="80">
        <v>1669844957</v>
      </c>
      <c r="D3197" s="83" t="s">
        <v>6905</v>
      </c>
      <c r="E3197" s="82">
        <v>6</v>
      </c>
      <c r="F3197" s="28"/>
      <c r="G3197" s="28"/>
      <c r="H3197" s="28"/>
      <c r="I3197" s="28" t="s">
        <v>1716</v>
      </c>
      <c r="J3197" s="27" t="s">
        <v>69</v>
      </c>
      <c r="K3197" s="29">
        <v>9513400875</v>
      </c>
      <c r="L3197" s="30"/>
      <c r="M3197" s="28"/>
      <c r="N3197" s="28"/>
      <c r="O3197" s="29"/>
      <c r="P3197" s="31"/>
      <c r="Q3197" s="28"/>
      <c r="R3197" s="28"/>
      <c r="S3197" s="28"/>
      <c r="T3197" s="28"/>
      <c r="U3197" s="29"/>
      <c r="V3197" s="32"/>
      <c r="W3197" s="33"/>
    </row>
    <row r="3198" spans="2:23" x14ac:dyDescent="0.25">
      <c r="B3198" s="25"/>
      <c r="C3198" s="80">
        <v>1174987788</v>
      </c>
      <c r="D3198" s="83" t="s">
        <v>6906</v>
      </c>
      <c r="E3198" s="82">
        <v>1</v>
      </c>
      <c r="F3198" s="28"/>
      <c r="G3198" s="28"/>
      <c r="H3198" s="28"/>
      <c r="I3198" s="28" t="s">
        <v>1716</v>
      </c>
      <c r="J3198" s="27" t="s">
        <v>69</v>
      </c>
      <c r="K3198" s="29">
        <v>6263077397</v>
      </c>
      <c r="L3198" s="30"/>
      <c r="M3198" s="28"/>
      <c r="N3198" s="28"/>
      <c r="O3198" s="29"/>
      <c r="P3198" s="31"/>
      <c r="Q3198" s="28"/>
      <c r="R3198" s="28"/>
      <c r="S3198" s="28"/>
      <c r="T3198" s="28"/>
      <c r="U3198" s="29"/>
      <c r="V3198" s="32"/>
      <c r="W3198" s="33"/>
    </row>
    <row r="3199" spans="2:23" x14ac:dyDescent="0.25">
      <c r="B3199" s="25"/>
      <c r="C3199" s="80">
        <v>1831644475</v>
      </c>
      <c r="D3199" s="83" t="s">
        <v>6907</v>
      </c>
      <c r="E3199" s="82">
        <v>3</v>
      </c>
      <c r="F3199" s="28"/>
      <c r="G3199" s="28"/>
      <c r="H3199" s="28"/>
      <c r="I3199" s="28" t="s">
        <v>1716</v>
      </c>
      <c r="J3199" s="27" t="s">
        <v>69</v>
      </c>
      <c r="K3199" s="29">
        <v>6262868700</v>
      </c>
      <c r="L3199" s="30"/>
      <c r="M3199" s="28"/>
      <c r="N3199" s="28"/>
      <c r="O3199" s="29"/>
      <c r="P3199" s="31"/>
      <c r="Q3199" s="28"/>
      <c r="R3199" s="28"/>
      <c r="S3199" s="28"/>
      <c r="T3199" s="28"/>
      <c r="U3199" s="29"/>
      <c r="V3199" s="32"/>
      <c r="W3199" s="33"/>
    </row>
    <row r="3200" spans="2:23" x14ac:dyDescent="0.25">
      <c r="B3200" s="25"/>
      <c r="C3200" s="80">
        <v>1841746799</v>
      </c>
      <c r="D3200" s="83" t="s">
        <v>6908</v>
      </c>
      <c r="E3200" s="82">
        <v>2</v>
      </c>
      <c r="F3200" s="28"/>
      <c r="G3200" s="28"/>
      <c r="H3200" s="28"/>
      <c r="I3200" s="28" t="s">
        <v>1707</v>
      </c>
      <c r="J3200" s="27" t="s">
        <v>69</v>
      </c>
      <c r="K3200" s="29">
        <v>9095941848</v>
      </c>
      <c r="L3200" s="30"/>
      <c r="M3200" s="28"/>
      <c r="N3200" s="28"/>
      <c r="O3200" s="29"/>
      <c r="P3200" s="31"/>
      <c r="Q3200" s="28"/>
      <c r="R3200" s="28"/>
      <c r="S3200" s="28"/>
      <c r="T3200" s="28"/>
      <c r="U3200" s="29"/>
      <c r="V3200" s="32"/>
      <c r="W3200" s="33"/>
    </row>
    <row r="3201" spans="2:23" x14ac:dyDescent="0.25">
      <c r="B3201" s="25"/>
      <c r="C3201" s="80">
        <v>1053706309</v>
      </c>
      <c r="D3201" s="83" t="s">
        <v>6909</v>
      </c>
      <c r="E3201" s="82">
        <v>1</v>
      </c>
      <c r="F3201" s="28"/>
      <c r="G3201" s="28"/>
      <c r="H3201" s="28"/>
      <c r="I3201" s="28" t="s">
        <v>1707</v>
      </c>
      <c r="J3201" s="27" t="s">
        <v>69</v>
      </c>
      <c r="K3201" s="29">
        <v>9098601144</v>
      </c>
      <c r="L3201" s="30"/>
      <c r="M3201" s="28"/>
      <c r="N3201" s="28"/>
      <c r="O3201" s="29"/>
      <c r="P3201" s="31"/>
      <c r="Q3201" s="28"/>
      <c r="R3201" s="28"/>
      <c r="S3201" s="28"/>
      <c r="T3201" s="28"/>
      <c r="U3201" s="29"/>
      <c r="V3201" s="32"/>
      <c r="W3201" s="33"/>
    </row>
    <row r="3202" spans="2:23" x14ac:dyDescent="0.25">
      <c r="B3202" s="25"/>
      <c r="C3202" s="80">
        <v>1770679631</v>
      </c>
      <c r="D3202" s="83" t="s">
        <v>6910</v>
      </c>
      <c r="E3202" s="82">
        <v>6</v>
      </c>
      <c r="F3202" s="28"/>
      <c r="G3202" s="28"/>
      <c r="H3202" s="28"/>
      <c r="I3202" s="28" t="s">
        <v>1719</v>
      </c>
      <c r="J3202" s="27" t="s">
        <v>69</v>
      </c>
      <c r="K3202" s="29">
        <v>9098390455</v>
      </c>
      <c r="L3202" s="30"/>
      <c r="M3202" s="28"/>
      <c r="N3202" s="28"/>
      <c r="O3202" s="29"/>
      <c r="P3202" s="31"/>
      <c r="Q3202" s="28"/>
      <c r="R3202" s="28"/>
      <c r="S3202" s="28"/>
      <c r="T3202" s="28"/>
      <c r="U3202" s="29"/>
      <c r="V3202" s="32"/>
      <c r="W3202" s="33"/>
    </row>
    <row r="3203" spans="2:23" x14ac:dyDescent="0.25">
      <c r="B3203" s="25"/>
      <c r="C3203" s="80">
        <v>1720289374</v>
      </c>
      <c r="D3203" s="83" t="s">
        <v>6911</v>
      </c>
      <c r="E3203" s="82">
        <v>5</v>
      </c>
      <c r="F3203" s="28"/>
      <c r="G3203" s="28"/>
      <c r="H3203" s="28"/>
      <c r="I3203" s="28" t="s">
        <v>1737</v>
      </c>
      <c r="J3203" s="27" t="s">
        <v>6912</v>
      </c>
      <c r="K3203" s="29">
        <v>9095583636</v>
      </c>
      <c r="L3203" s="30"/>
      <c r="M3203" s="28"/>
      <c r="N3203" s="28"/>
      <c r="O3203" s="29"/>
      <c r="P3203" s="31"/>
      <c r="Q3203" s="28"/>
      <c r="R3203" s="28"/>
      <c r="S3203" s="28"/>
      <c r="T3203" s="28"/>
      <c r="U3203" s="29"/>
      <c r="V3203" s="32"/>
      <c r="W3203" s="33"/>
    </row>
    <row r="3204" spans="2:23" x14ac:dyDescent="0.25">
      <c r="B3204" s="25"/>
      <c r="C3204" s="80">
        <v>1316971765</v>
      </c>
      <c r="D3204" s="83" t="s">
        <v>6913</v>
      </c>
      <c r="E3204" s="82">
        <v>5</v>
      </c>
      <c r="F3204" s="28"/>
      <c r="G3204" s="28"/>
      <c r="H3204" s="28"/>
      <c r="I3204" s="28" t="s">
        <v>1704</v>
      </c>
      <c r="J3204" s="27" t="s">
        <v>6914</v>
      </c>
      <c r="K3204" s="29">
        <v>9517881450</v>
      </c>
      <c r="L3204" s="30"/>
      <c r="M3204" s="28"/>
      <c r="N3204" s="28"/>
      <c r="O3204" s="29"/>
      <c r="P3204" s="31"/>
      <c r="Q3204" s="28"/>
      <c r="R3204" s="28"/>
      <c r="S3204" s="28"/>
      <c r="T3204" s="28"/>
      <c r="U3204" s="29"/>
      <c r="V3204" s="32"/>
      <c r="W3204" s="33"/>
    </row>
    <row r="3205" spans="2:23" x14ac:dyDescent="0.25">
      <c r="B3205" s="25"/>
      <c r="C3205" s="80">
        <v>1326237819</v>
      </c>
      <c r="D3205" s="83" t="s">
        <v>6915</v>
      </c>
      <c r="E3205" s="82">
        <v>5</v>
      </c>
      <c r="F3205" s="28"/>
      <c r="G3205" s="28"/>
      <c r="H3205" s="28"/>
      <c r="I3205" s="28" t="s">
        <v>1704</v>
      </c>
      <c r="J3205" s="27" t="s">
        <v>69</v>
      </c>
      <c r="K3205" s="29">
        <v>6266102112</v>
      </c>
      <c r="L3205" s="30"/>
      <c r="M3205" s="28"/>
      <c r="N3205" s="28"/>
      <c r="O3205" s="29"/>
      <c r="P3205" s="31"/>
      <c r="Q3205" s="28"/>
      <c r="R3205" s="28"/>
      <c r="S3205" s="28"/>
      <c r="T3205" s="28"/>
      <c r="U3205" s="29"/>
      <c r="V3205" s="32"/>
      <c r="W3205" s="33"/>
    </row>
    <row r="3206" spans="2:23" x14ac:dyDescent="0.25">
      <c r="B3206" s="25"/>
      <c r="C3206" s="80">
        <v>1841258340</v>
      </c>
      <c r="D3206" s="83" t="s">
        <v>6916</v>
      </c>
      <c r="E3206" s="82">
        <v>2</v>
      </c>
      <c r="F3206" s="28"/>
      <c r="G3206" s="28"/>
      <c r="H3206" s="28"/>
      <c r="I3206" s="28" t="s">
        <v>1704</v>
      </c>
      <c r="J3206" s="27" t="s">
        <v>69</v>
      </c>
      <c r="K3206" s="29">
        <v>6266102112</v>
      </c>
      <c r="L3206" s="30"/>
      <c r="M3206" s="28"/>
      <c r="N3206" s="28"/>
      <c r="O3206" s="29"/>
      <c r="P3206" s="31"/>
      <c r="Q3206" s="28"/>
      <c r="R3206" s="28"/>
      <c r="S3206" s="28"/>
      <c r="T3206" s="28"/>
      <c r="U3206" s="29"/>
      <c r="V3206" s="32"/>
      <c r="W3206" s="33"/>
    </row>
    <row r="3207" spans="2:23" x14ac:dyDescent="0.25">
      <c r="B3207" s="25"/>
      <c r="C3207" s="80">
        <v>1285620443</v>
      </c>
      <c r="D3207" s="83" t="s">
        <v>6917</v>
      </c>
      <c r="E3207" s="82">
        <v>1</v>
      </c>
      <c r="F3207" s="28"/>
      <c r="G3207" s="28"/>
      <c r="H3207" s="28"/>
      <c r="I3207" s="28" t="s">
        <v>1707</v>
      </c>
      <c r="J3207" s="27" t="s">
        <v>69</v>
      </c>
      <c r="K3207" s="29">
        <v>9099858838</v>
      </c>
      <c r="L3207" s="30"/>
      <c r="M3207" s="28"/>
      <c r="N3207" s="28"/>
      <c r="O3207" s="29"/>
      <c r="P3207" s="31"/>
      <c r="Q3207" s="28"/>
      <c r="R3207" s="28"/>
      <c r="S3207" s="28"/>
      <c r="T3207" s="28"/>
      <c r="U3207" s="29"/>
      <c r="V3207" s="32"/>
      <c r="W3207" s="33"/>
    </row>
    <row r="3208" spans="2:23" x14ac:dyDescent="0.25">
      <c r="B3208" s="25"/>
      <c r="C3208" s="80">
        <v>1710209622</v>
      </c>
      <c r="D3208" s="83" t="s">
        <v>6918</v>
      </c>
      <c r="E3208" s="82">
        <v>4</v>
      </c>
      <c r="F3208" s="28"/>
      <c r="G3208" s="28"/>
      <c r="H3208" s="28"/>
      <c r="I3208" s="28" t="s">
        <v>1707</v>
      </c>
      <c r="J3208" s="27" t="s">
        <v>69</v>
      </c>
      <c r="K3208" s="29">
        <v>9493646000</v>
      </c>
      <c r="L3208" s="30"/>
      <c r="M3208" s="28"/>
      <c r="N3208" s="28"/>
      <c r="O3208" s="29"/>
      <c r="P3208" s="31"/>
      <c r="Q3208" s="28"/>
      <c r="R3208" s="28"/>
      <c r="S3208" s="28"/>
      <c r="T3208" s="28"/>
      <c r="U3208" s="29"/>
      <c r="V3208" s="32"/>
      <c r="W3208" s="33"/>
    </row>
    <row r="3209" spans="2:23" x14ac:dyDescent="0.25">
      <c r="B3209" s="25"/>
      <c r="C3209" s="80">
        <v>1679662217</v>
      </c>
      <c r="D3209" s="83" t="s">
        <v>6919</v>
      </c>
      <c r="E3209" s="82">
        <v>4</v>
      </c>
      <c r="F3209" s="28"/>
      <c r="G3209" s="28"/>
      <c r="H3209" s="28"/>
      <c r="I3209" s="28" t="s">
        <v>1719</v>
      </c>
      <c r="J3209" s="27" t="s">
        <v>69</v>
      </c>
      <c r="K3209" s="29">
        <v>6265818330</v>
      </c>
      <c r="L3209" s="30"/>
      <c r="M3209" s="28"/>
      <c r="N3209" s="28"/>
      <c r="O3209" s="29"/>
      <c r="P3209" s="31"/>
      <c r="Q3209" s="28"/>
      <c r="R3209" s="28"/>
      <c r="S3209" s="28"/>
      <c r="T3209" s="28"/>
      <c r="U3209" s="29"/>
      <c r="V3209" s="32"/>
      <c r="W3209" s="33"/>
    </row>
    <row r="3210" spans="2:23" x14ac:dyDescent="0.25">
      <c r="B3210" s="25"/>
      <c r="C3210" s="80">
        <v>1437141587</v>
      </c>
      <c r="D3210" s="83" t="s">
        <v>6920</v>
      </c>
      <c r="E3210" s="82">
        <v>5</v>
      </c>
      <c r="F3210" s="28"/>
      <c r="G3210" s="28"/>
      <c r="H3210" s="28"/>
      <c r="I3210" s="28" t="s">
        <v>1704</v>
      </c>
      <c r="J3210" s="27" t="s">
        <v>6921</v>
      </c>
      <c r="K3210" s="29">
        <v>6269131116</v>
      </c>
      <c r="L3210" s="30"/>
      <c r="M3210" s="28"/>
      <c r="N3210" s="28"/>
      <c r="O3210" s="29"/>
      <c r="P3210" s="31"/>
      <c r="Q3210" s="28"/>
      <c r="R3210" s="28"/>
      <c r="S3210" s="28"/>
      <c r="T3210" s="28"/>
      <c r="U3210" s="29"/>
      <c r="V3210" s="32"/>
      <c r="W3210" s="33"/>
    </row>
    <row r="3211" spans="2:23" x14ac:dyDescent="0.25">
      <c r="B3211" s="25"/>
      <c r="C3211" s="80">
        <v>1164507869</v>
      </c>
      <c r="D3211" s="83" t="s">
        <v>6922</v>
      </c>
      <c r="E3211" s="82">
        <v>5</v>
      </c>
      <c r="F3211" s="28"/>
      <c r="G3211" s="28"/>
      <c r="H3211" s="28"/>
      <c r="I3211" s="28" t="s">
        <v>1719</v>
      </c>
      <c r="J3211" s="27" t="s">
        <v>69</v>
      </c>
      <c r="K3211" s="29">
        <v>6268547866</v>
      </c>
      <c r="L3211" s="30"/>
      <c r="M3211" s="28"/>
      <c r="N3211" s="28"/>
      <c r="O3211" s="29"/>
      <c r="P3211" s="31"/>
      <c r="Q3211" s="28"/>
      <c r="R3211" s="28"/>
      <c r="S3211" s="28"/>
      <c r="T3211" s="28"/>
      <c r="U3211" s="29"/>
      <c r="V3211" s="32"/>
      <c r="W3211" s="33"/>
    </row>
    <row r="3212" spans="2:23" x14ac:dyDescent="0.25">
      <c r="B3212" s="25"/>
      <c r="C3212" s="80">
        <v>1679676035</v>
      </c>
      <c r="D3212" s="83" t="s">
        <v>6923</v>
      </c>
      <c r="E3212" s="82">
        <v>6</v>
      </c>
      <c r="F3212" s="28"/>
      <c r="G3212" s="28"/>
      <c r="H3212" s="28"/>
      <c r="I3212" s="28" t="s">
        <v>1707</v>
      </c>
      <c r="J3212" s="27" t="s">
        <v>6924</v>
      </c>
      <c r="K3212" s="29">
        <v>9096255411</v>
      </c>
      <c r="L3212" s="30"/>
      <c r="M3212" s="28"/>
      <c r="N3212" s="28"/>
      <c r="O3212" s="29"/>
      <c r="P3212" s="31"/>
      <c r="Q3212" s="28"/>
      <c r="R3212" s="28"/>
      <c r="S3212" s="28"/>
      <c r="T3212" s="28"/>
      <c r="U3212" s="29"/>
      <c r="V3212" s="32"/>
      <c r="W3212" s="33"/>
    </row>
    <row r="3213" spans="2:23" x14ac:dyDescent="0.25">
      <c r="B3213" s="25"/>
      <c r="C3213" s="80">
        <v>1649289505</v>
      </c>
      <c r="D3213" s="83" t="s">
        <v>6925</v>
      </c>
      <c r="E3213" s="82">
        <v>5</v>
      </c>
      <c r="F3213" s="28"/>
      <c r="G3213" s="28"/>
      <c r="H3213" s="28"/>
      <c r="I3213" s="28" t="s">
        <v>1707</v>
      </c>
      <c r="J3213" s="27" t="s">
        <v>69</v>
      </c>
      <c r="K3213" s="29">
        <v>6269651233</v>
      </c>
      <c r="L3213" s="30"/>
      <c r="M3213" s="28"/>
      <c r="N3213" s="28"/>
      <c r="O3213" s="29"/>
      <c r="P3213" s="31"/>
      <c r="Q3213" s="28"/>
      <c r="R3213" s="28"/>
      <c r="S3213" s="28"/>
      <c r="T3213" s="28"/>
      <c r="U3213" s="29"/>
      <c r="V3213" s="32"/>
      <c r="W3213" s="33"/>
    </row>
    <row r="3214" spans="2:23" x14ac:dyDescent="0.25">
      <c r="B3214" s="25"/>
      <c r="C3214" s="80">
        <v>1013070234</v>
      </c>
      <c r="D3214" s="83" t="s">
        <v>6926</v>
      </c>
      <c r="E3214" s="82">
        <v>7</v>
      </c>
      <c r="F3214" s="28"/>
      <c r="G3214" s="28"/>
      <c r="H3214" s="28"/>
      <c r="I3214" s="28" t="s">
        <v>1719</v>
      </c>
      <c r="J3214" s="27" t="s">
        <v>69</v>
      </c>
      <c r="K3214" s="29">
        <v>6265720005</v>
      </c>
      <c r="L3214" s="30"/>
      <c r="M3214" s="28"/>
      <c r="N3214" s="28"/>
      <c r="O3214" s="29"/>
      <c r="P3214" s="31"/>
      <c r="Q3214" s="28"/>
      <c r="R3214" s="28"/>
      <c r="S3214" s="28"/>
      <c r="T3214" s="28"/>
      <c r="U3214" s="29"/>
      <c r="V3214" s="32"/>
      <c r="W3214" s="33"/>
    </row>
    <row r="3215" spans="2:23" x14ac:dyDescent="0.25">
      <c r="B3215" s="25"/>
      <c r="C3215" s="80">
        <v>1144252370</v>
      </c>
      <c r="D3215" s="83" t="s">
        <v>6927</v>
      </c>
      <c r="E3215" s="82">
        <v>7</v>
      </c>
      <c r="F3215" s="28"/>
      <c r="G3215" s="28"/>
      <c r="H3215" s="28"/>
      <c r="I3215" s="28" t="s">
        <v>1716</v>
      </c>
      <c r="J3215" s="27" t="s">
        <v>6928</v>
      </c>
      <c r="K3215" s="29">
        <v>9095584252</v>
      </c>
      <c r="L3215" s="30"/>
      <c r="M3215" s="28"/>
      <c r="N3215" s="28"/>
      <c r="O3215" s="29"/>
      <c r="P3215" s="31"/>
      <c r="Q3215" s="28"/>
      <c r="R3215" s="28"/>
      <c r="S3215" s="28"/>
      <c r="T3215" s="28"/>
      <c r="U3215" s="29"/>
      <c r="V3215" s="32"/>
      <c r="W3215" s="33"/>
    </row>
    <row r="3216" spans="2:23" x14ac:dyDescent="0.25">
      <c r="B3216" s="25"/>
      <c r="C3216" s="80">
        <v>1245215144</v>
      </c>
      <c r="D3216" s="83" t="s">
        <v>6929</v>
      </c>
      <c r="E3216" s="82">
        <v>5</v>
      </c>
      <c r="F3216" s="28"/>
      <c r="G3216" s="28"/>
      <c r="H3216" s="28"/>
      <c r="I3216" s="28" t="s">
        <v>1704</v>
      </c>
      <c r="J3216" s="27" t="s">
        <v>6930</v>
      </c>
      <c r="K3216" s="29">
        <v>9097960363</v>
      </c>
      <c r="L3216" s="30"/>
      <c r="M3216" s="28"/>
      <c r="N3216" s="28"/>
      <c r="O3216" s="29"/>
      <c r="P3216" s="31"/>
      <c r="Q3216" s="28"/>
      <c r="R3216" s="28"/>
      <c r="S3216" s="28"/>
      <c r="T3216" s="28"/>
      <c r="U3216" s="29"/>
      <c r="V3216" s="32"/>
      <c r="W3216" s="33"/>
    </row>
    <row r="3217" spans="2:23" x14ac:dyDescent="0.25">
      <c r="B3217" s="25"/>
      <c r="C3217" s="80">
        <v>1730542192</v>
      </c>
      <c r="D3217" s="83" t="s">
        <v>6931</v>
      </c>
      <c r="E3217" s="82">
        <v>3</v>
      </c>
      <c r="F3217" s="28"/>
      <c r="G3217" s="28"/>
      <c r="H3217" s="28"/>
      <c r="I3217" s="28" t="s">
        <v>1707</v>
      </c>
      <c r="J3217" s="27" t="s">
        <v>69</v>
      </c>
      <c r="K3217" s="29">
        <v>9514865909</v>
      </c>
      <c r="L3217" s="30"/>
      <c r="M3217" s="28"/>
      <c r="N3217" s="28"/>
      <c r="O3217" s="29"/>
      <c r="P3217" s="31"/>
      <c r="Q3217" s="28"/>
      <c r="R3217" s="28"/>
      <c r="S3217" s="28"/>
      <c r="T3217" s="28"/>
      <c r="U3217" s="29"/>
      <c r="V3217" s="32"/>
      <c r="W3217" s="33"/>
    </row>
    <row r="3218" spans="2:23" x14ac:dyDescent="0.25">
      <c r="B3218" s="25"/>
      <c r="C3218" s="80">
        <v>1225117096</v>
      </c>
      <c r="D3218" s="83" t="s">
        <v>6932</v>
      </c>
      <c r="E3218" s="82">
        <v>8</v>
      </c>
      <c r="F3218" s="28"/>
      <c r="G3218" s="28"/>
      <c r="H3218" s="28"/>
      <c r="I3218" s="28" t="s">
        <v>1769</v>
      </c>
      <c r="J3218" s="27" t="s">
        <v>6933</v>
      </c>
      <c r="K3218" s="29">
        <v>9095583636</v>
      </c>
      <c r="L3218" s="30"/>
      <c r="M3218" s="28"/>
      <c r="N3218" s="28"/>
      <c r="O3218" s="29"/>
      <c r="P3218" s="31"/>
      <c r="Q3218" s="28"/>
      <c r="R3218" s="28"/>
      <c r="S3218" s="28"/>
      <c r="T3218" s="28"/>
      <c r="U3218" s="29"/>
      <c r="V3218" s="32"/>
      <c r="W3218" s="33"/>
    </row>
    <row r="3219" spans="2:23" x14ac:dyDescent="0.25">
      <c r="B3219" s="25"/>
      <c r="C3219" s="80">
        <v>1881726354</v>
      </c>
      <c r="D3219" s="83" t="s">
        <v>6934</v>
      </c>
      <c r="E3219" s="82">
        <v>4</v>
      </c>
      <c r="F3219" s="28"/>
      <c r="G3219" s="28"/>
      <c r="H3219" s="28"/>
      <c r="I3219" s="28" t="s">
        <v>1719</v>
      </c>
      <c r="J3219" s="27" t="s">
        <v>6935</v>
      </c>
      <c r="K3219" s="29">
        <v>6269132383</v>
      </c>
      <c r="L3219" s="30"/>
      <c r="M3219" s="28"/>
      <c r="N3219" s="28"/>
      <c r="O3219" s="29"/>
      <c r="P3219" s="31"/>
      <c r="Q3219" s="28"/>
      <c r="R3219" s="28"/>
      <c r="S3219" s="28"/>
      <c r="T3219" s="28"/>
      <c r="U3219" s="29"/>
      <c r="V3219" s="32"/>
      <c r="W3219" s="33"/>
    </row>
    <row r="3220" spans="2:23" x14ac:dyDescent="0.25">
      <c r="B3220" s="25"/>
      <c r="C3220" s="80">
        <v>1891718318</v>
      </c>
      <c r="D3220" s="83" t="s">
        <v>6936</v>
      </c>
      <c r="E3220" s="82">
        <v>6</v>
      </c>
      <c r="F3220" s="28"/>
      <c r="G3220" s="28"/>
      <c r="H3220" s="28"/>
      <c r="I3220" s="28" t="s">
        <v>1707</v>
      </c>
      <c r="J3220" s="27" t="s">
        <v>69</v>
      </c>
      <c r="K3220" s="29">
        <v>2253816620</v>
      </c>
      <c r="L3220" s="30"/>
      <c r="M3220" s="28"/>
      <c r="N3220" s="28"/>
      <c r="O3220" s="29"/>
      <c r="P3220" s="31"/>
      <c r="Q3220" s="28"/>
      <c r="R3220" s="28"/>
      <c r="S3220" s="28"/>
      <c r="T3220" s="28"/>
      <c r="U3220" s="29"/>
      <c r="V3220" s="32"/>
      <c r="W3220" s="33"/>
    </row>
    <row r="3221" spans="2:23" x14ac:dyDescent="0.25">
      <c r="B3221" s="25"/>
      <c r="C3221" s="80">
        <v>1942290762</v>
      </c>
      <c r="D3221" s="83" t="s">
        <v>6937</v>
      </c>
      <c r="E3221" s="82">
        <v>2</v>
      </c>
      <c r="F3221" s="28"/>
      <c r="G3221" s="28"/>
      <c r="H3221" s="28"/>
      <c r="I3221" s="28" t="s">
        <v>1719</v>
      </c>
      <c r="J3221" s="27" t="s">
        <v>69</v>
      </c>
      <c r="K3221" s="29">
        <v>9098652336</v>
      </c>
      <c r="L3221" s="30"/>
      <c r="M3221" s="28"/>
      <c r="N3221" s="28"/>
      <c r="O3221" s="29"/>
      <c r="P3221" s="31"/>
      <c r="Q3221" s="28"/>
      <c r="R3221" s="28"/>
      <c r="S3221" s="28"/>
      <c r="T3221" s="28"/>
      <c r="U3221" s="29"/>
      <c r="V3221" s="32"/>
      <c r="W3221" s="33"/>
    </row>
    <row r="3222" spans="2:23" x14ac:dyDescent="0.25">
      <c r="B3222" s="25"/>
      <c r="C3222" s="80">
        <v>1013114420</v>
      </c>
      <c r="D3222" s="83" t="s">
        <v>6938</v>
      </c>
      <c r="E3222" s="82">
        <v>2</v>
      </c>
      <c r="F3222" s="28"/>
      <c r="G3222" s="28"/>
      <c r="H3222" s="28"/>
      <c r="I3222" s="28" t="s">
        <v>1707</v>
      </c>
      <c r="J3222" s="27" t="s">
        <v>69</v>
      </c>
      <c r="K3222" s="29">
        <v>9093260330</v>
      </c>
      <c r="L3222" s="30"/>
      <c r="M3222" s="28"/>
      <c r="N3222" s="28"/>
      <c r="O3222" s="29"/>
      <c r="P3222" s="31"/>
      <c r="Q3222" s="28"/>
      <c r="R3222" s="28"/>
      <c r="S3222" s="28"/>
      <c r="T3222" s="28"/>
      <c r="U3222" s="29"/>
      <c r="V3222" s="32"/>
      <c r="W3222" s="33"/>
    </row>
    <row r="3223" spans="2:23" x14ac:dyDescent="0.25">
      <c r="B3223" s="25"/>
      <c r="C3223" s="80">
        <v>1407907744</v>
      </c>
      <c r="D3223" s="83" t="s">
        <v>6939</v>
      </c>
      <c r="E3223" s="82">
        <v>2</v>
      </c>
      <c r="F3223" s="28"/>
      <c r="G3223" s="28"/>
      <c r="H3223" s="28"/>
      <c r="I3223" s="28" t="s">
        <v>2266</v>
      </c>
      <c r="J3223" s="27" t="s">
        <v>69</v>
      </c>
      <c r="K3223" s="29">
        <v>6267034588</v>
      </c>
      <c r="L3223" s="30"/>
      <c r="M3223" s="28"/>
      <c r="N3223" s="28"/>
      <c r="O3223" s="29"/>
      <c r="P3223" s="31"/>
      <c r="Q3223" s="28"/>
      <c r="R3223" s="28"/>
      <c r="S3223" s="28"/>
      <c r="T3223" s="28"/>
      <c r="U3223" s="29"/>
      <c r="V3223" s="32"/>
      <c r="W3223" s="33"/>
    </row>
    <row r="3224" spans="2:23" x14ac:dyDescent="0.25">
      <c r="B3224" s="25"/>
      <c r="C3224" s="80">
        <v>1073527099</v>
      </c>
      <c r="D3224" s="83" t="s">
        <v>6940</v>
      </c>
      <c r="E3224" s="82">
        <v>4</v>
      </c>
      <c r="F3224" s="28"/>
      <c r="G3224" s="28"/>
      <c r="H3224" s="28"/>
      <c r="I3224" s="28" t="s">
        <v>1719</v>
      </c>
      <c r="J3224" s="27" t="s">
        <v>69</v>
      </c>
      <c r="K3224" s="29">
        <v>6269122682</v>
      </c>
      <c r="L3224" s="30"/>
      <c r="M3224" s="28"/>
      <c r="N3224" s="28"/>
      <c r="O3224" s="29"/>
      <c r="P3224" s="31"/>
      <c r="Q3224" s="28"/>
      <c r="R3224" s="28"/>
      <c r="S3224" s="28"/>
      <c r="T3224" s="28"/>
      <c r="U3224" s="29"/>
      <c r="V3224" s="32"/>
      <c r="W3224" s="33"/>
    </row>
    <row r="3225" spans="2:23" x14ac:dyDescent="0.25">
      <c r="B3225" s="25"/>
      <c r="C3225" s="80">
        <v>1174688071</v>
      </c>
      <c r="D3225" s="83" t="s">
        <v>6941</v>
      </c>
      <c r="E3225" s="82">
        <v>1</v>
      </c>
      <c r="F3225" s="28"/>
      <c r="G3225" s="28"/>
      <c r="H3225" s="28"/>
      <c r="I3225" s="28" t="s">
        <v>1737</v>
      </c>
      <c r="J3225" s="27" t="s">
        <v>6942</v>
      </c>
      <c r="K3225" s="29">
        <v>9095583636</v>
      </c>
      <c r="L3225" s="30"/>
      <c r="M3225" s="28"/>
      <c r="N3225" s="28"/>
      <c r="O3225" s="29"/>
      <c r="P3225" s="31"/>
      <c r="Q3225" s="28"/>
      <c r="R3225" s="28"/>
      <c r="S3225" s="28"/>
      <c r="T3225" s="28"/>
      <c r="U3225" s="29"/>
      <c r="V3225" s="32"/>
      <c r="W3225" s="33"/>
    </row>
    <row r="3226" spans="2:23" x14ac:dyDescent="0.25">
      <c r="B3226" s="25"/>
      <c r="C3226" s="80">
        <v>1679635353</v>
      </c>
      <c r="D3226" s="83" t="s">
        <v>6943</v>
      </c>
      <c r="E3226" s="82">
        <v>6</v>
      </c>
      <c r="F3226" s="28"/>
      <c r="G3226" s="28"/>
      <c r="H3226" s="28"/>
      <c r="I3226" s="28" t="s">
        <v>1719</v>
      </c>
      <c r="J3226" s="27" t="s">
        <v>6944</v>
      </c>
      <c r="K3226" s="29">
        <v>6265739090</v>
      </c>
      <c r="L3226" s="30"/>
      <c r="M3226" s="28"/>
      <c r="N3226" s="28"/>
      <c r="O3226" s="29"/>
      <c r="P3226" s="31"/>
      <c r="Q3226" s="28"/>
      <c r="R3226" s="28"/>
      <c r="S3226" s="28"/>
      <c r="T3226" s="28"/>
      <c r="U3226" s="29"/>
      <c r="V3226" s="32"/>
      <c r="W3226" s="33"/>
    </row>
    <row r="3227" spans="2:23" x14ac:dyDescent="0.25">
      <c r="B3227" s="25"/>
      <c r="C3227" s="80">
        <v>1366595951</v>
      </c>
      <c r="D3227" s="83" t="s">
        <v>6945</v>
      </c>
      <c r="E3227" s="82">
        <v>6</v>
      </c>
      <c r="F3227" s="28"/>
      <c r="G3227" s="28"/>
      <c r="H3227" s="28"/>
      <c r="I3227" s="28" t="s">
        <v>1737</v>
      </c>
      <c r="J3227" s="27" t="s">
        <v>6946</v>
      </c>
      <c r="K3227" s="29">
        <v>9095583636</v>
      </c>
      <c r="L3227" s="30"/>
      <c r="M3227" s="28"/>
      <c r="N3227" s="28"/>
      <c r="O3227" s="29"/>
      <c r="P3227" s="31"/>
      <c r="Q3227" s="28"/>
      <c r="R3227" s="28"/>
      <c r="S3227" s="28"/>
      <c r="T3227" s="28"/>
      <c r="U3227" s="29"/>
      <c r="V3227" s="32"/>
      <c r="W3227" s="33"/>
    </row>
    <row r="3228" spans="2:23" x14ac:dyDescent="0.25">
      <c r="B3228" s="25"/>
      <c r="C3228" s="80">
        <v>1750368163</v>
      </c>
      <c r="D3228" s="83" t="s">
        <v>6947</v>
      </c>
      <c r="E3228" s="82">
        <v>5</v>
      </c>
      <c r="F3228" s="28"/>
      <c r="G3228" s="28"/>
      <c r="H3228" s="28"/>
      <c r="I3228" s="28" t="s">
        <v>1704</v>
      </c>
      <c r="J3228" s="27" t="s">
        <v>6948</v>
      </c>
      <c r="K3228" s="29">
        <v>6195220399</v>
      </c>
      <c r="L3228" s="30"/>
      <c r="M3228" s="28"/>
      <c r="N3228" s="28"/>
      <c r="O3228" s="29"/>
      <c r="P3228" s="31"/>
      <c r="Q3228" s="28"/>
      <c r="R3228" s="28"/>
      <c r="S3228" s="28"/>
      <c r="T3228" s="28"/>
      <c r="U3228" s="29"/>
      <c r="V3228" s="32"/>
      <c r="W3228" s="33"/>
    </row>
    <row r="3229" spans="2:23" x14ac:dyDescent="0.25">
      <c r="B3229" s="25"/>
      <c r="C3229" s="80">
        <v>1508890567</v>
      </c>
      <c r="D3229" s="83" t="s">
        <v>6949</v>
      </c>
      <c r="E3229" s="82">
        <v>-99</v>
      </c>
      <c r="F3229" s="28"/>
      <c r="G3229" s="28"/>
      <c r="H3229" s="28"/>
      <c r="I3229" s="28" t="s">
        <v>1707</v>
      </c>
      <c r="J3229" s="27" t="s">
        <v>6950</v>
      </c>
      <c r="K3229" s="29">
        <v>6269124147</v>
      </c>
      <c r="L3229" s="30"/>
      <c r="M3229" s="28"/>
      <c r="N3229" s="28"/>
      <c r="O3229" s="29"/>
      <c r="P3229" s="31"/>
      <c r="Q3229" s="28"/>
      <c r="R3229" s="28"/>
      <c r="S3229" s="28"/>
      <c r="T3229" s="28"/>
      <c r="U3229" s="29"/>
      <c r="V3229" s="32"/>
      <c r="W3229" s="33"/>
    </row>
    <row r="3230" spans="2:23" x14ac:dyDescent="0.25">
      <c r="B3230" s="25"/>
      <c r="C3230" s="80">
        <v>1770508111</v>
      </c>
      <c r="D3230" s="83" t="s">
        <v>6951</v>
      </c>
      <c r="E3230" s="82">
        <v>5</v>
      </c>
      <c r="F3230" s="28"/>
      <c r="G3230" s="28"/>
      <c r="H3230" s="28"/>
      <c r="I3230" s="28" t="s">
        <v>1719</v>
      </c>
      <c r="J3230" s="27" t="s">
        <v>69</v>
      </c>
      <c r="K3230" s="29">
        <v>6262806898</v>
      </c>
      <c r="L3230" s="30"/>
      <c r="M3230" s="28"/>
      <c r="N3230" s="28"/>
      <c r="O3230" s="29"/>
      <c r="P3230" s="31"/>
      <c r="Q3230" s="28"/>
      <c r="R3230" s="28"/>
      <c r="S3230" s="28"/>
      <c r="T3230" s="28"/>
      <c r="U3230" s="29"/>
      <c r="V3230" s="32"/>
      <c r="W3230" s="33"/>
    </row>
    <row r="3231" spans="2:23" x14ac:dyDescent="0.25">
      <c r="B3231" s="25"/>
      <c r="C3231" s="80">
        <v>1982647939</v>
      </c>
      <c r="D3231" s="83" t="s">
        <v>6952</v>
      </c>
      <c r="E3231" s="82">
        <v>3</v>
      </c>
      <c r="F3231" s="28"/>
      <c r="G3231" s="28"/>
      <c r="H3231" s="28"/>
      <c r="I3231" s="28" t="s">
        <v>2387</v>
      </c>
      <c r="J3231" s="27" t="s">
        <v>69</v>
      </c>
      <c r="K3231" s="29">
        <v>6263074785</v>
      </c>
      <c r="L3231" s="30"/>
      <c r="M3231" s="28"/>
      <c r="N3231" s="28"/>
      <c r="O3231" s="29"/>
      <c r="P3231" s="31"/>
      <c r="Q3231" s="28"/>
      <c r="R3231" s="28"/>
      <c r="S3231" s="28"/>
      <c r="T3231" s="28"/>
      <c r="U3231" s="29"/>
      <c r="V3231" s="32"/>
      <c r="W3231" s="33"/>
    </row>
    <row r="3232" spans="2:23" x14ac:dyDescent="0.25">
      <c r="B3232" s="25"/>
      <c r="C3232" s="80">
        <v>1326056888</v>
      </c>
      <c r="D3232" s="83" t="s">
        <v>6953</v>
      </c>
      <c r="E3232" s="82">
        <v>4</v>
      </c>
      <c r="F3232" s="28"/>
      <c r="G3232" s="28"/>
      <c r="H3232" s="28"/>
      <c r="I3232" s="28" t="s">
        <v>1719</v>
      </c>
      <c r="J3232" s="27" t="s">
        <v>69</v>
      </c>
      <c r="K3232" s="29">
        <v>6265799541</v>
      </c>
      <c r="L3232" s="30"/>
      <c r="M3232" s="28"/>
      <c r="N3232" s="28"/>
      <c r="O3232" s="29"/>
      <c r="P3232" s="31"/>
      <c r="Q3232" s="28"/>
      <c r="R3232" s="28"/>
      <c r="S3232" s="28"/>
      <c r="T3232" s="28"/>
      <c r="U3232" s="29"/>
      <c r="V3232" s="32"/>
      <c r="W3232" s="33"/>
    </row>
    <row r="3233" spans="2:23" x14ac:dyDescent="0.25">
      <c r="B3233" s="25"/>
      <c r="C3233" s="80">
        <v>1649238148</v>
      </c>
      <c r="D3233" s="83" t="s">
        <v>6954</v>
      </c>
      <c r="E3233" s="82">
        <v>3</v>
      </c>
      <c r="F3233" s="28"/>
      <c r="G3233" s="28"/>
      <c r="H3233" s="28"/>
      <c r="I3233" s="28" t="s">
        <v>1704</v>
      </c>
      <c r="J3233" s="27" t="s">
        <v>6955</v>
      </c>
      <c r="K3233" s="29">
        <v>6269602326</v>
      </c>
      <c r="L3233" s="30"/>
      <c r="M3233" s="28"/>
      <c r="N3233" s="28"/>
      <c r="O3233" s="29"/>
      <c r="P3233" s="31"/>
      <c r="Q3233" s="28"/>
      <c r="R3233" s="28"/>
      <c r="S3233" s="28"/>
      <c r="T3233" s="28"/>
      <c r="U3233" s="29"/>
      <c r="V3233" s="32"/>
      <c r="W3233" s="33"/>
    </row>
    <row r="3234" spans="2:23" x14ac:dyDescent="0.25">
      <c r="B3234" s="25"/>
      <c r="C3234" s="80">
        <v>1588639538</v>
      </c>
      <c r="D3234" s="83" t="s">
        <v>6956</v>
      </c>
      <c r="E3234" s="82">
        <v>5</v>
      </c>
      <c r="F3234" s="28"/>
      <c r="G3234" s="28"/>
      <c r="H3234" s="28"/>
      <c r="I3234" s="28" t="s">
        <v>1719</v>
      </c>
      <c r="J3234" s="27" t="s">
        <v>69</v>
      </c>
      <c r="K3234" s="29">
        <v>9096125835</v>
      </c>
      <c r="L3234" s="30"/>
      <c r="M3234" s="28"/>
      <c r="N3234" s="28"/>
      <c r="O3234" s="29"/>
      <c r="P3234" s="31"/>
      <c r="Q3234" s="28"/>
      <c r="R3234" s="28"/>
      <c r="S3234" s="28"/>
      <c r="T3234" s="28"/>
      <c r="U3234" s="29"/>
      <c r="V3234" s="32"/>
      <c r="W3234" s="33"/>
    </row>
    <row r="3235" spans="2:23" x14ac:dyDescent="0.25">
      <c r="B3235" s="25"/>
      <c r="C3235" s="80">
        <v>1275559288</v>
      </c>
      <c r="D3235" s="83" t="s">
        <v>6957</v>
      </c>
      <c r="E3235" s="82">
        <v>6</v>
      </c>
      <c r="F3235" s="28"/>
      <c r="G3235" s="28"/>
      <c r="H3235" s="28"/>
      <c r="I3235" s="28" t="s">
        <v>1719</v>
      </c>
      <c r="J3235" s="27" t="s">
        <v>69</v>
      </c>
      <c r="K3235" s="29">
        <v>6268102983</v>
      </c>
      <c r="L3235" s="30"/>
      <c r="M3235" s="28"/>
      <c r="N3235" s="28"/>
      <c r="O3235" s="29"/>
      <c r="P3235" s="31"/>
      <c r="Q3235" s="28"/>
      <c r="R3235" s="28"/>
      <c r="S3235" s="28"/>
      <c r="T3235" s="28"/>
      <c r="U3235" s="29"/>
      <c r="V3235" s="32"/>
      <c r="W3235" s="33"/>
    </row>
    <row r="3236" spans="2:23" x14ac:dyDescent="0.25">
      <c r="B3236" s="25"/>
      <c r="C3236" s="80">
        <v>1750548640</v>
      </c>
      <c r="D3236" s="83" t="s">
        <v>6958</v>
      </c>
      <c r="E3236" s="82">
        <v>4</v>
      </c>
      <c r="F3236" s="28"/>
      <c r="G3236" s="28"/>
      <c r="H3236" s="28"/>
      <c r="I3236" s="28" t="s">
        <v>1707</v>
      </c>
      <c r="J3236" s="27" t="s">
        <v>6959</v>
      </c>
      <c r="K3236" s="29">
        <v>8053295559</v>
      </c>
      <c r="L3236" s="30"/>
      <c r="M3236" s="28"/>
      <c r="N3236" s="28"/>
      <c r="O3236" s="29"/>
      <c r="P3236" s="31"/>
      <c r="Q3236" s="28"/>
      <c r="R3236" s="28"/>
      <c r="S3236" s="28"/>
      <c r="T3236" s="28"/>
      <c r="U3236" s="29"/>
      <c r="V3236" s="32"/>
      <c r="W3236" s="33"/>
    </row>
    <row r="3237" spans="2:23" x14ac:dyDescent="0.25">
      <c r="B3237" s="25"/>
      <c r="C3237" s="80">
        <v>1811155500</v>
      </c>
      <c r="D3237" s="83" t="s">
        <v>6960</v>
      </c>
      <c r="E3237" s="82">
        <v>4</v>
      </c>
      <c r="F3237" s="28"/>
      <c r="G3237" s="28"/>
      <c r="H3237" s="28"/>
      <c r="I3237" s="28" t="s">
        <v>1707</v>
      </c>
      <c r="J3237" s="27" t="s">
        <v>69</v>
      </c>
      <c r="K3237" s="29">
        <v>6265814298</v>
      </c>
      <c r="L3237" s="30"/>
      <c r="M3237" s="28"/>
      <c r="N3237" s="28"/>
      <c r="O3237" s="29"/>
      <c r="P3237" s="31"/>
      <c r="Q3237" s="28"/>
      <c r="R3237" s="28"/>
      <c r="S3237" s="28"/>
      <c r="T3237" s="28"/>
      <c r="U3237" s="29"/>
      <c r="V3237" s="32"/>
      <c r="W3237" s="33"/>
    </row>
    <row r="3238" spans="2:23" x14ac:dyDescent="0.25">
      <c r="B3238" s="25"/>
      <c r="C3238" s="80">
        <v>1619069838</v>
      </c>
      <c r="D3238" s="83" t="s">
        <v>6961</v>
      </c>
      <c r="E3238" s="82">
        <v>3</v>
      </c>
      <c r="F3238" s="28"/>
      <c r="G3238" s="28"/>
      <c r="H3238" s="28"/>
      <c r="I3238" s="28" t="s">
        <v>1719</v>
      </c>
      <c r="J3238" s="27" t="s">
        <v>69</v>
      </c>
      <c r="K3238" s="29">
        <v>6269641120</v>
      </c>
      <c r="L3238" s="30"/>
      <c r="M3238" s="28"/>
      <c r="N3238" s="28"/>
      <c r="O3238" s="29"/>
      <c r="P3238" s="31"/>
      <c r="Q3238" s="28"/>
      <c r="R3238" s="28"/>
      <c r="S3238" s="28"/>
      <c r="T3238" s="28"/>
      <c r="U3238" s="29"/>
      <c r="V3238" s="32"/>
      <c r="W3238" s="33"/>
    </row>
    <row r="3239" spans="2:23" x14ac:dyDescent="0.25">
      <c r="B3239" s="25"/>
      <c r="C3239" s="80">
        <v>1376570184</v>
      </c>
      <c r="D3239" s="83" t="s">
        <v>6962</v>
      </c>
      <c r="E3239" s="82">
        <v>10</v>
      </c>
      <c r="F3239" s="28"/>
      <c r="G3239" s="28"/>
      <c r="H3239" s="28"/>
      <c r="I3239" s="28" t="s">
        <v>1704</v>
      </c>
      <c r="J3239" s="27" t="s">
        <v>6963</v>
      </c>
      <c r="K3239" s="29">
        <v>6262857598</v>
      </c>
      <c r="L3239" s="30"/>
      <c r="M3239" s="28"/>
      <c r="N3239" s="28"/>
      <c r="O3239" s="29"/>
      <c r="P3239" s="31"/>
      <c r="Q3239" s="28"/>
      <c r="R3239" s="28"/>
      <c r="S3239" s="28"/>
      <c r="T3239" s="28"/>
      <c r="U3239" s="29"/>
      <c r="V3239" s="32"/>
      <c r="W3239" s="33"/>
    </row>
    <row r="3240" spans="2:23" x14ac:dyDescent="0.25">
      <c r="B3240" s="25"/>
      <c r="C3240" s="80">
        <v>1417059957</v>
      </c>
      <c r="D3240" s="83" t="s">
        <v>6964</v>
      </c>
      <c r="E3240" s="82">
        <v>5</v>
      </c>
      <c r="F3240" s="28"/>
      <c r="G3240" s="28"/>
      <c r="H3240" s="28"/>
      <c r="I3240" s="28" t="s">
        <v>1707</v>
      </c>
      <c r="J3240" s="27" t="s">
        <v>69</v>
      </c>
      <c r="K3240" s="29">
        <v>9099203578</v>
      </c>
      <c r="L3240" s="30"/>
      <c r="M3240" s="28"/>
      <c r="N3240" s="28"/>
      <c r="O3240" s="29"/>
      <c r="P3240" s="31"/>
      <c r="Q3240" s="28"/>
      <c r="R3240" s="28"/>
      <c r="S3240" s="28"/>
      <c r="T3240" s="28"/>
      <c r="U3240" s="29"/>
      <c r="V3240" s="32"/>
      <c r="W3240" s="33"/>
    </row>
    <row r="3241" spans="2:23" x14ac:dyDescent="0.25">
      <c r="B3241" s="25"/>
      <c r="C3241" s="80">
        <v>1598784340</v>
      </c>
      <c r="D3241" s="83" t="s">
        <v>6965</v>
      </c>
      <c r="E3241" s="82">
        <v>5</v>
      </c>
      <c r="F3241" s="28"/>
      <c r="G3241" s="28"/>
      <c r="H3241" s="28"/>
      <c r="I3241" s="28" t="s">
        <v>1719</v>
      </c>
      <c r="J3241" s="27" t="s">
        <v>69</v>
      </c>
      <c r="K3241" s="29">
        <v>6262808897</v>
      </c>
      <c r="L3241" s="30"/>
      <c r="M3241" s="28"/>
      <c r="N3241" s="28"/>
      <c r="O3241" s="29"/>
      <c r="P3241" s="31"/>
      <c r="Q3241" s="28"/>
      <c r="R3241" s="28"/>
      <c r="S3241" s="28"/>
      <c r="T3241" s="28"/>
      <c r="U3241" s="29"/>
      <c r="V3241" s="32"/>
      <c r="W3241" s="33"/>
    </row>
    <row r="3242" spans="2:23" x14ac:dyDescent="0.25">
      <c r="B3242" s="25"/>
      <c r="C3242" s="80">
        <v>1871512749</v>
      </c>
      <c r="D3242" s="83" t="s">
        <v>6966</v>
      </c>
      <c r="E3242" s="82">
        <v>3</v>
      </c>
      <c r="F3242" s="28"/>
      <c r="G3242" s="28"/>
      <c r="H3242" s="28"/>
      <c r="I3242" s="28" t="s">
        <v>1719</v>
      </c>
      <c r="J3242" s="27" t="s">
        <v>69</v>
      </c>
      <c r="K3242" s="29">
        <v>6264550166</v>
      </c>
      <c r="L3242" s="30"/>
      <c r="M3242" s="28"/>
      <c r="N3242" s="28"/>
      <c r="O3242" s="29"/>
      <c r="P3242" s="31"/>
      <c r="Q3242" s="28"/>
      <c r="R3242" s="28"/>
      <c r="S3242" s="28"/>
      <c r="T3242" s="28"/>
      <c r="U3242" s="29"/>
      <c r="V3242" s="32"/>
      <c r="W3242" s="33"/>
    </row>
    <row r="3243" spans="2:23" x14ac:dyDescent="0.25">
      <c r="B3243" s="25"/>
      <c r="C3243" s="80">
        <v>1790750743</v>
      </c>
      <c r="D3243" s="83" t="s">
        <v>6967</v>
      </c>
      <c r="E3243" s="82">
        <v>1</v>
      </c>
      <c r="F3243" s="28"/>
      <c r="G3243" s="28"/>
      <c r="H3243" s="28"/>
      <c r="I3243" s="28" t="s">
        <v>1719</v>
      </c>
      <c r="J3243" s="27" t="s">
        <v>69</v>
      </c>
      <c r="K3243" s="29">
        <v>9096125835</v>
      </c>
      <c r="L3243" s="30"/>
      <c r="M3243" s="28"/>
      <c r="N3243" s="28"/>
      <c r="O3243" s="29"/>
      <c r="P3243" s="31"/>
      <c r="Q3243" s="28"/>
      <c r="R3243" s="28"/>
      <c r="S3243" s="28"/>
      <c r="T3243" s="28"/>
      <c r="U3243" s="29"/>
      <c r="V3243" s="32"/>
      <c r="W3243" s="33"/>
    </row>
    <row r="3244" spans="2:23" x14ac:dyDescent="0.25">
      <c r="B3244" s="25"/>
      <c r="C3244" s="80">
        <v>1669429775</v>
      </c>
      <c r="D3244" s="83" t="s">
        <v>6968</v>
      </c>
      <c r="E3244" s="82">
        <v>6</v>
      </c>
      <c r="F3244" s="28"/>
      <c r="G3244" s="28"/>
      <c r="H3244" s="28"/>
      <c r="I3244" s="28" t="s">
        <v>1704</v>
      </c>
      <c r="J3244" s="27" t="s">
        <v>6969</v>
      </c>
      <c r="K3244" s="29">
        <v>9099818755</v>
      </c>
      <c r="L3244" s="30"/>
      <c r="M3244" s="28"/>
      <c r="N3244" s="28"/>
      <c r="O3244" s="29"/>
      <c r="P3244" s="31"/>
      <c r="Q3244" s="28"/>
      <c r="R3244" s="28"/>
      <c r="S3244" s="28"/>
      <c r="T3244" s="28"/>
      <c r="U3244" s="29"/>
      <c r="V3244" s="32"/>
      <c r="W3244" s="33"/>
    </row>
    <row r="3245" spans="2:23" x14ac:dyDescent="0.25">
      <c r="B3245" s="25"/>
      <c r="C3245" s="80">
        <v>1437199304</v>
      </c>
      <c r="D3245" s="83" t="s">
        <v>6970</v>
      </c>
      <c r="E3245" s="82">
        <v>7</v>
      </c>
      <c r="F3245" s="28"/>
      <c r="G3245" s="28"/>
      <c r="H3245" s="28"/>
      <c r="I3245" s="28" t="s">
        <v>1719</v>
      </c>
      <c r="J3245" s="27" t="s">
        <v>6971</v>
      </c>
      <c r="K3245" s="29">
        <v>6265814990</v>
      </c>
      <c r="L3245" s="30"/>
      <c r="M3245" s="28"/>
      <c r="N3245" s="28"/>
      <c r="O3245" s="29"/>
      <c r="P3245" s="31"/>
      <c r="Q3245" s="28"/>
      <c r="R3245" s="28"/>
      <c r="S3245" s="28"/>
      <c r="T3245" s="28"/>
      <c r="U3245" s="29"/>
      <c r="V3245" s="32"/>
      <c r="W3245" s="33"/>
    </row>
    <row r="3246" spans="2:23" x14ac:dyDescent="0.25">
      <c r="B3246" s="25"/>
      <c r="C3246" s="80">
        <v>1417023227</v>
      </c>
      <c r="D3246" s="83" t="s">
        <v>6972</v>
      </c>
      <c r="E3246" s="82">
        <v>5</v>
      </c>
      <c r="F3246" s="28"/>
      <c r="G3246" s="28"/>
      <c r="H3246" s="28"/>
      <c r="I3246" s="28" t="s">
        <v>1704</v>
      </c>
      <c r="J3246" s="27" t="s">
        <v>6973</v>
      </c>
      <c r="K3246" s="29">
        <v>9096223800</v>
      </c>
      <c r="L3246" s="30"/>
      <c r="M3246" s="28"/>
      <c r="N3246" s="28"/>
      <c r="O3246" s="29"/>
      <c r="P3246" s="31"/>
      <c r="Q3246" s="28"/>
      <c r="R3246" s="28"/>
      <c r="S3246" s="28"/>
      <c r="T3246" s="28"/>
      <c r="U3246" s="29"/>
      <c r="V3246" s="32"/>
      <c r="W3246" s="33"/>
    </row>
    <row r="3247" spans="2:23" x14ac:dyDescent="0.25">
      <c r="B3247" s="25"/>
      <c r="C3247" s="80">
        <v>1356375059</v>
      </c>
      <c r="D3247" s="83" t="s">
        <v>3176</v>
      </c>
      <c r="E3247" s="82">
        <v>6</v>
      </c>
      <c r="F3247" s="28"/>
      <c r="G3247" s="28"/>
      <c r="H3247" s="28"/>
      <c r="I3247" s="28" t="s">
        <v>1704</v>
      </c>
      <c r="J3247" s="27" t="s">
        <v>6974</v>
      </c>
      <c r="K3247" s="29">
        <v>6263306003</v>
      </c>
      <c r="L3247" s="30"/>
      <c r="M3247" s="28"/>
      <c r="N3247" s="28"/>
      <c r="O3247" s="29"/>
      <c r="P3247" s="31"/>
      <c r="Q3247" s="28"/>
      <c r="R3247" s="28"/>
      <c r="S3247" s="28"/>
      <c r="T3247" s="28"/>
      <c r="U3247" s="29"/>
      <c r="V3247" s="32"/>
      <c r="W3247" s="33"/>
    </row>
    <row r="3248" spans="2:23" x14ac:dyDescent="0.25">
      <c r="B3248" s="25"/>
      <c r="C3248" s="80">
        <v>1487709747</v>
      </c>
      <c r="D3248" s="83" t="s">
        <v>6975</v>
      </c>
      <c r="E3248" s="82">
        <v>8</v>
      </c>
      <c r="F3248" s="28"/>
      <c r="G3248" s="28"/>
      <c r="H3248" s="28"/>
      <c r="I3248" s="28" t="s">
        <v>1719</v>
      </c>
      <c r="J3248" s="27" t="s">
        <v>69</v>
      </c>
      <c r="K3248" s="29">
        <v>6263071050</v>
      </c>
      <c r="L3248" s="30"/>
      <c r="M3248" s="28"/>
      <c r="N3248" s="28"/>
      <c r="O3248" s="29"/>
      <c r="P3248" s="31"/>
      <c r="Q3248" s="28"/>
      <c r="R3248" s="28"/>
      <c r="S3248" s="28"/>
      <c r="T3248" s="28"/>
      <c r="U3248" s="29"/>
      <c r="V3248" s="32"/>
      <c r="W3248" s="33"/>
    </row>
    <row r="3249" spans="2:23" x14ac:dyDescent="0.25">
      <c r="B3249" s="25"/>
      <c r="C3249" s="80">
        <v>1336228253</v>
      </c>
      <c r="D3249" s="83" t="s">
        <v>6976</v>
      </c>
      <c r="E3249" s="82">
        <v>10</v>
      </c>
      <c r="F3249" s="28"/>
      <c r="G3249" s="28"/>
      <c r="H3249" s="28"/>
      <c r="I3249" s="28" t="s">
        <v>1704</v>
      </c>
      <c r="J3249" s="27" t="s">
        <v>6977</v>
      </c>
      <c r="K3249" s="29">
        <v>6269376663</v>
      </c>
      <c r="L3249" s="30"/>
      <c r="M3249" s="28"/>
      <c r="N3249" s="28"/>
      <c r="O3249" s="29"/>
      <c r="P3249" s="31"/>
      <c r="Q3249" s="28"/>
      <c r="R3249" s="28"/>
      <c r="S3249" s="28"/>
      <c r="T3249" s="28"/>
      <c r="U3249" s="29"/>
      <c r="V3249" s="32"/>
      <c r="W3249" s="33"/>
    </row>
    <row r="3250" spans="2:23" x14ac:dyDescent="0.25">
      <c r="B3250" s="25"/>
      <c r="C3250" s="80">
        <v>1952870115</v>
      </c>
      <c r="D3250" s="83" t="s">
        <v>6978</v>
      </c>
      <c r="E3250" s="82">
        <v>5</v>
      </c>
      <c r="F3250" s="28"/>
      <c r="G3250" s="28"/>
      <c r="H3250" s="28"/>
      <c r="I3250" s="28" t="s">
        <v>1769</v>
      </c>
      <c r="J3250" s="27" t="s">
        <v>6979</v>
      </c>
      <c r="K3250" s="29">
        <v>5703866900</v>
      </c>
      <c r="L3250" s="30"/>
      <c r="M3250" s="28"/>
      <c r="N3250" s="28"/>
      <c r="O3250" s="29"/>
      <c r="P3250" s="31"/>
      <c r="Q3250" s="28"/>
      <c r="R3250" s="28"/>
      <c r="S3250" s="28"/>
      <c r="T3250" s="28"/>
      <c r="U3250" s="29"/>
      <c r="V3250" s="32"/>
      <c r="W3250" s="33"/>
    </row>
    <row r="3251" spans="2:23" x14ac:dyDescent="0.25">
      <c r="B3251" s="25"/>
      <c r="C3251" s="80">
        <v>1922588649</v>
      </c>
      <c r="D3251" s="83" t="s">
        <v>6980</v>
      </c>
      <c r="E3251" s="82">
        <v>3</v>
      </c>
      <c r="F3251" s="28"/>
      <c r="G3251" s="28"/>
      <c r="H3251" s="28"/>
      <c r="I3251" s="28" t="s">
        <v>1769</v>
      </c>
      <c r="J3251" s="27" t="s">
        <v>69</v>
      </c>
      <c r="K3251" s="29">
        <v>9515228724</v>
      </c>
      <c r="L3251" s="30"/>
      <c r="M3251" s="28"/>
      <c r="N3251" s="28"/>
      <c r="O3251" s="29"/>
      <c r="P3251" s="31"/>
      <c r="Q3251" s="28"/>
      <c r="R3251" s="28"/>
      <c r="S3251" s="28"/>
      <c r="T3251" s="28"/>
      <c r="U3251" s="29"/>
      <c r="V3251" s="32"/>
      <c r="W3251" s="33"/>
    </row>
    <row r="3252" spans="2:23" x14ac:dyDescent="0.25">
      <c r="B3252" s="25"/>
      <c r="C3252" s="80">
        <v>1518350149</v>
      </c>
      <c r="D3252" s="83" t="s">
        <v>6981</v>
      </c>
      <c r="E3252" s="82">
        <v>3</v>
      </c>
      <c r="F3252" s="28"/>
      <c r="G3252" s="28"/>
      <c r="H3252" s="28"/>
      <c r="I3252" s="28" t="s">
        <v>1716</v>
      </c>
      <c r="J3252" s="27" t="s">
        <v>69</v>
      </c>
      <c r="K3252" s="29">
        <v>6269122911</v>
      </c>
      <c r="L3252" s="30"/>
      <c r="M3252" s="28"/>
      <c r="N3252" s="28"/>
      <c r="O3252" s="29"/>
      <c r="P3252" s="31"/>
      <c r="Q3252" s="28"/>
      <c r="R3252" s="28"/>
      <c r="S3252" s="28"/>
      <c r="T3252" s="28"/>
      <c r="U3252" s="29"/>
      <c r="V3252" s="32"/>
      <c r="W3252" s="33"/>
    </row>
    <row r="3253" spans="2:23" x14ac:dyDescent="0.25">
      <c r="B3253" s="25"/>
      <c r="C3253" s="80">
        <v>1184146631</v>
      </c>
      <c r="D3253" s="83" t="s">
        <v>6982</v>
      </c>
      <c r="E3253" s="82">
        <v>5</v>
      </c>
      <c r="F3253" s="28"/>
      <c r="G3253" s="28"/>
      <c r="H3253" s="28"/>
      <c r="I3253" s="28" t="s">
        <v>1716</v>
      </c>
      <c r="J3253" s="27" t="s">
        <v>69</v>
      </c>
      <c r="K3253" s="29">
        <v>6269602326</v>
      </c>
      <c r="L3253" s="30"/>
      <c r="M3253" s="28"/>
      <c r="N3253" s="28"/>
      <c r="O3253" s="29"/>
      <c r="P3253" s="31"/>
      <c r="Q3253" s="28"/>
      <c r="R3253" s="28"/>
      <c r="S3253" s="28"/>
      <c r="T3253" s="28"/>
      <c r="U3253" s="29"/>
      <c r="V3253" s="32"/>
      <c r="W3253" s="33"/>
    </row>
    <row r="3254" spans="2:23" x14ac:dyDescent="0.25">
      <c r="B3254" s="25"/>
      <c r="C3254" s="80">
        <v>1346800349</v>
      </c>
      <c r="D3254" s="83" t="s">
        <v>6983</v>
      </c>
      <c r="E3254" s="82">
        <v>-99</v>
      </c>
      <c r="F3254" s="28"/>
      <c r="G3254" s="28"/>
      <c r="H3254" s="28"/>
      <c r="I3254" s="28" t="s">
        <v>1769</v>
      </c>
      <c r="J3254" s="27" t="s">
        <v>69</v>
      </c>
      <c r="K3254" s="29">
        <v>9095918200</v>
      </c>
      <c r="L3254" s="30"/>
      <c r="M3254" s="28"/>
      <c r="N3254" s="28"/>
      <c r="O3254" s="29"/>
      <c r="P3254" s="31"/>
      <c r="Q3254" s="28"/>
      <c r="R3254" s="28"/>
      <c r="S3254" s="28"/>
      <c r="T3254" s="28"/>
      <c r="U3254" s="29"/>
      <c r="V3254" s="32"/>
      <c r="W3254" s="33"/>
    </row>
    <row r="3255" spans="2:23" x14ac:dyDescent="0.25">
      <c r="B3255" s="25"/>
      <c r="C3255" s="80">
        <v>1881255933</v>
      </c>
      <c r="D3255" s="83" t="s">
        <v>6984</v>
      </c>
      <c r="E3255" s="82">
        <v>5</v>
      </c>
      <c r="F3255" s="28"/>
      <c r="G3255" s="28"/>
      <c r="H3255" s="28"/>
      <c r="I3255" s="28" t="s">
        <v>1769</v>
      </c>
      <c r="J3255" s="27" t="s">
        <v>6985</v>
      </c>
      <c r="K3255" s="29">
        <v>9496129090</v>
      </c>
      <c r="L3255" s="30"/>
      <c r="M3255" s="28"/>
      <c r="N3255" s="28"/>
      <c r="O3255" s="29"/>
      <c r="P3255" s="31"/>
      <c r="Q3255" s="28"/>
      <c r="R3255" s="28"/>
      <c r="S3255" s="28"/>
      <c r="T3255" s="28"/>
      <c r="U3255" s="29"/>
      <c r="V3255" s="32"/>
      <c r="W3255" s="33"/>
    </row>
    <row r="3256" spans="2:23" x14ac:dyDescent="0.25">
      <c r="B3256" s="25"/>
      <c r="C3256" s="80">
        <v>1649566571</v>
      </c>
      <c r="D3256" s="83" t="s">
        <v>6986</v>
      </c>
      <c r="E3256" s="82">
        <v>7</v>
      </c>
      <c r="F3256" s="28"/>
      <c r="G3256" s="28"/>
      <c r="H3256" s="28"/>
      <c r="I3256" s="28" t="s">
        <v>6226</v>
      </c>
      <c r="J3256" s="27" t="s">
        <v>69</v>
      </c>
      <c r="K3256" s="29">
        <v>6265739003</v>
      </c>
      <c r="L3256" s="30"/>
      <c r="M3256" s="28"/>
      <c r="N3256" s="28"/>
      <c r="O3256" s="29"/>
      <c r="P3256" s="31"/>
      <c r="Q3256" s="28"/>
      <c r="R3256" s="28"/>
      <c r="S3256" s="28"/>
      <c r="T3256" s="28"/>
      <c r="U3256" s="29"/>
      <c r="V3256" s="32"/>
      <c r="W3256" s="33"/>
    </row>
    <row r="3257" spans="2:23" x14ac:dyDescent="0.25">
      <c r="B3257" s="25"/>
      <c r="C3257" s="80">
        <v>1891053187</v>
      </c>
      <c r="D3257" s="83" t="s">
        <v>6987</v>
      </c>
      <c r="E3257" s="82">
        <v>5</v>
      </c>
      <c r="F3257" s="28"/>
      <c r="G3257" s="28"/>
      <c r="H3257" s="28"/>
      <c r="I3257" s="28" t="s">
        <v>1704</v>
      </c>
      <c r="J3257" s="27" t="s">
        <v>6988</v>
      </c>
      <c r="K3257" s="29">
        <v>8186595887</v>
      </c>
      <c r="L3257" s="30"/>
      <c r="M3257" s="28"/>
      <c r="N3257" s="28"/>
      <c r="O3257" s="29"/>
      <c r="P3257" s="31"/>
      <c r="Q3257" s="28"/>
      <c r="R3257" s="28"/>
      <c r="S3257" s="28"/>
      <c r="T3257" s="28"/>
      <c r="U3257" s="29"/>
      <c r="V3257" s="32"/>
      <c r="W3257" s="33"/>
    </row>
    <row r="3258" spans="2:23" x14ac:dyDescent="0.25">
      <c r="B3258" s="25"/>
      <c r="C3258" s="80">
        <v>1205193828</v>
      </c>
      <c r="D3258" s="83" t="s">
        <v>6989</v>
      </c>
      <c r="E3258" s="82">
        <v>7</v>
      </c>
      <c r="F3258" s="28"/>
      <c r="G3258" s="28"/>
      <c r="H3258" s="28"/>
      <c r="I3258" s="28" t="s">
        <v>1704</v>
      </c>
      <c r="J3258" s="27" t="s">
        <v>6990</v>
      </c>
      <c r="K3258" s="29">
        <v>2149454888</v>
      </c>
      <c r="L3258" s="30"/>
      <c r="M3258" s="28"/>
      <c r="N3258" s="28"/>
      <c r="O3258" s="29"/>
      <c r="P3258" s="31"/>
      <c r="Q3258" s="28"/>
      <c r="R3258" s="28"/>
      <c r="S3258" s="28"/>
      <c r="T3258" s="28"/>
      <c r="U3258" s="29"/>
      <c r="V3258" s="32"/>
      <c r="W3258" s="33"/>
    </row>
    <row r="3259" spans="2:23" x14ac:dyDescent="0.25">
      <c r="B3259" s="25"/>
      <c r="C3259" s="80">
        <v>1396005450</v>
      </c>
      <c r="D3259" s="83" t="s">
        <v>6991</v>
      </c>
      <c r="E3259" s="82">
        <v>6</v>
      </c>
      <c r="F3259" s="28"/>
      <c r="G3259" s="28"/>
      <c r="H3259" s="28"/>
      <c r="I3259" s="28" t="s">
        <v>1704</v>
      </c>
      <c r="J3259" s="27" t="s">
        <v>6992</v>
      </c>
      <c r="K3259" s="29">
        <v>6268984560</v>
      </c>
      <c r="L3259" s="30"/>
      <c r="M3259" s="28"/>
      <c r="N3259" s="28"/>
      <c r="O3259" s="29"/>
      <c r="P3259" s="31"/>
      <c r="Q3259" s="28"/>
      <c r="R3259" s="28"/>
      <c r="S3259" s="28"/>
      <c r="T3259" s="28"/>
      <c r="U3259" s="29"/>
      <c r="V3259" s="32"/>
      <c r="W3259" s="33"/>
    </row>
    <row r="3260" spans="2:23" x14ac:dyDescent="0.25">
      <c r="B3260" s="25"/>
      <c r="C3260" s="80">
        <v>1982719225</v>
      </c>
      <c r="D3260" s="83" t="s">
        <v>6993</v>
      </c>
      <c r="E3260" s="82">
        <v>5</v>
      </c>
      <c r="F3260" s="28"/>
      <c r="G3260" s="28"/>
      <c r="H3260" s="28"/>
      <c r="I3260" s="28" t="s">
        <v>1719</v>
      </c>
      <c r="J3260" s="27" t="s">
        <v>69</v>
      </c>
      <c r="K3260" s="29">
        <v>6262878222</v>
      </c>
      <c r="L3260" s="30"/>
      <c r="M3260" s="28"/>
      <c r="N3260" s="28"/>
      <c r="O3260" s="29"/>
      <c r="P3260" s="31"/>
      <c r="Q3260" s="28"/>
      <c r="R3260" s="28"/>
      <c r="S3260" s="28"/>
      <c r="T3260" s="28"/>
      <c r="U3260" s="29"/>
      <c r="V3260" s="32"/>
      <c r="W3260" s="33"/>
    </row>
    <row r="3261" spans="2:23" x14ac:dyDescent="0.25">
      <c r="B3261" s="25"/>
      <c r="C3261" s="80">
        <v>1376656967</v>
      </c>
      <c r="D3261" s="83" t="s">
        <v>6994</v>
      </c>
      <c r="E3261" s="82">
        <v>0</v>
      </c>
      <c r="F3261" s="28"/>
      <c r="G3261" s="28"/>
      <c r="H3261" s="28"/>
      <c r="I3261" s="28" t="s">
        <v>1719</v>
      </c>
      <c r="J3261" s="27" t="s">
        <v>69</v>
      </c>
      <c r="K3261" s="29">
        <v>6268984801</v>
      </c>
      <c r="L3261" s="30"/>
      <c r="M3261" s="28"/>
      <c r="N3261" s="28"/>
      <c r="O3261" s="29"/>
      <c r="P3261" s="31"/>
      <c r="Q3261" s="28"/>
      <c r="R3261" s="28"/>
      <c r="S3261" s="28"/>
      <c r="T3261" s="28"/>
      <c r="U3261" s="29"/>
      <c r="V3261" s="32"/>
      <c r="W3261" s="33"/>
    </row>
    <row r="3262" spans="2:23" x14ac:dyDescent="0.25">
      <c r="B3262" s="25"/>
      <c r="C3262" s="80">
        <v>1538454277</v>
      </c>
      <c r="D3262" s="83" t="s">
        <v>6995</v>
      </c>
      <c r="E3262" s="82">
        <v>7</v>
      </c>
      <c r="F3262" s="28"/>
      <c r="G3262" s="28"/>
      <c r="H3262" s="28"/>
      <c r="I3262" s="28" t="s">
        <v>1716</v>
      </c>
      <c r="J3262" s="27" t="s">
        <v>69</v>
      </c>
      <c r="K3262" s="29">
        <v>2138081700</v>
      </c>
      <c r="L3262" s="30"/>
      <c r="M3262" s="28"/>
      <c r="N3262" s="28"/>
      <c r="O3262" s="29"/>
      <c r="P3262" s="31"/>
      <c r="Q3262" s="28"/>
      <c r="R3262" s="28"/>
      <c r="S3262" s="28"/>
      <c r="T3262" s="28"/>
      <c r="U3262" s="29"/>
      <c r="V3262" s="32"/>
      <c r="W3262" s="33"/>
    </row>
    <row r="3263" spans="2:23" x14ac:dyDescent="0.25">
      <c r="B3263" s="25"/>
      <c r="C3263" s="80">
        <v>1083959191</v>
      </c>
      <c r="D3263" s="83" t="s">
        <v>6996</v>
      </c>
      <c r="E3263" s="82">
        <v>6</v>
      </c>
      <c r="F3263" s="28"/>
      <c r="G3263" s="28"/>
      <c r="H3263" s="28"/>
      <c r="I3263" s="28" t="s">
        <v>1716</v>
      </c>
      <c r="J3263" s="27" t="s">
        <v>69</v>
      </c>
      <c r="K3263" s="29">
        <v>6263009980</v>
      </c>
      <c r="L3263" s="30"/>
      <c r="M3263" s="28"/>
      <c r="N3263" s="28"/>
      <c r="O3263" s="29"/>
      <c r="P3263" s="31"/>
      <c r="Q3263" s="28"/>
      <c r="R3263" s="28"/>
      <c r="S3263" s="28"/>
      <c r="T3263" s="28"/>
      <c r="U3263" s="29"/>
      <c r="V3263" s="32"/>
      <c r="W3263" s="33"/>
    </row>
    <row r="3264" spans="2:23" x14ac:dyDescent="0.25">
      <c r="B3264" s="25"/>
      <c r="C3264" s="80">
        <v>1255491106</v>
      </c>
      <c r="D3264" s="83" t="s">
        <v>6997</v>
      </c>
      <c r="E3264" s="82">
        <v>6</v>
      </c>
      <c r="F3264" s="28"/>
      <c r="G3264" s="28"/>
      <c r="H3264" s="28"/>
      <c r="I3264" s="28" t="s">
        <v>1707</v>
      </c>
      <c r="J3264" s="27" t="s">
        <v>6998</v>
      </c>
      <c r="K3264" s="29">
        <v>6263073887</v>
      </c>
      <c r="L3264" s="30"/>
      <c r="M3264" s="28"/>
      <c r="N3264" s="28"/>
      <c r="O3264" s="29"/>
      <c r="P3264" s="31"/>
      <c r="Q3264" s="28"/>
      <c r="R3264" s="28"/>
      <c r="S3264" s="28"/>
      <c r="T3264" s="28"/>
      <c r="U3264" s="29"/>
      <c r="V3264" s="32"/>
      <c r="W3264" s="33"/>
    </row>
    <row r="3265" spans="2:23" x14ac:dyDescent="0.25">
      <c r="B3265" s="25"/>
      <c r="C3265" s="80">
        <v>1588927552</v>
      </c>
      <c r="D3265" s="83" t="s">
        <v>6999</v>
      </c>
      <c r="E3265" s="82">
        <v>5</v>
      </c>
      <c r="F3265" s="28"/>
      <c r="G3265" s="28"/>
      <c r="H3265" s="28"/>
      <c r="I3265" s="28" t="s">
        <v>1707</v>
      </c>
      <c r="J3265" s="27" t="s">
        <v>7000</v>
      </c>
      <c r="K3265" s="29">
        <v>2136253182</v>
      </c>
      <c r="L3265" s="30"/>
      <c r="M3265" s="28"/>
      <c r="N3265" s="28"/>
      <c r="O3265" s="29"/>
      <c r="P3265" s="31"/>
      <c r="Q3265" s="28"/>
      <c r="R3265" s="28"/>
      <c r="S3265" s="28"/>
      <c r="T3265" s="28"/>
      <c r="U3265" s="29"/>
      <c r="V3265" s="32"/>
      <c r="W3265" s="33"/>
    </row>
    <row r="3266" spans="2:23" x14ac:dyDescent="0.25">
      <c r="B3266" s="25"/>
      <c r="C3266" s="80">
        <v>1962917252</v>
      </c>
      <c r="D3266" s="83" t="s">
        <v>7001</v>
      </c>
      <c r="E3266" s="82">
        <v>6</v>
      </c>
      <c r="F3266" s="28"/>
      <c r="G3266" s="28"/>
      <c r="H3266" s="28"/>
      <c r="I3266" s="28" t="s">
        <v>1716</v>
      </c>
      <c r="J3266" s="27" t="s">
        <v>69</v>
      </c>
      <c r="K3266" s="29">
        <v>6262882266</v>
      </c>
      <c r="L3266" s="30"/>
      <c r="M3266" s="28"/>
      <c r="N3266" s="28"/>
      <c r="O3266" s="29"/>
      <c r="P3266" s="31"/>
      <c r="Q3266" s="28"/>
      <c r="R3266" s="28"/>
      <c r="S3266" s="28"/>
      <c r="T3266" s="28"/>
      <c r="U3266" s="29"/>
      <c r="V3266" s="32"/>
      <c r="W3266" s="33"/>
    </row>
    <row r="3267" spans="2:23" x14ac:dyDescent="0.25">
      <c r="B3267" s="25"/>
      <c r="C3267" s="80">
        <v>1033430913</v>
      </c>
      <c r="D3267" s="83" t="s">
        <v>7002</v>
      </c>
      <c r="E3267" s="82">
        <v>5</v>
      </c>
      <c r="F3267" s="28"/>
      <c r="G3267" s="28"/>
      <c r="H3267" s="28"/>
      <c r="I3267" s="28" t="s">
        <v>1719</v>
      </c>
      <c r="J3267" s="27" t="s">
        <v>7003</v>
      </c>
      <c r="K3267" s="29">
        <v>2109163000</v>
      </c>
      <c r="L3267" s="30"/>
      <c r="M3267" s="28"/>
      <c r="N3267" s="28"/>
      <c r="O3267" s="29"/>
      <c r="P3267" s="31"/>
      <c r="Q3267" s="28"/>
      <c r="R3267" s="28"/>
      <c r="S3267" s="28"/>
      <c r="T3267" s="28"/>
      <c r="U3267" s="29"/>
      <c r="V3267" s="32"/>
      <c r="W3267" s="33"/>
    </row>
    <row r="3268" spans="2:23" x14ac:dyDescent="0.25">
      <c r="B3268" s="25"/>
      <c r="C3268" s="80">
        <v>1841766185</v>
      </c>
      <c r="D3268" s="83" t="s">
        <v>7004</v>
      </c>
      <c r="E3268" s="82">
        <v>5</v>
      </c>
      <c r="F3268" s="28"/>
      <c r="G3268" s="28"/>
      <c r="H3268" s="28"/>
      <c r="I3268" s="28" t="s">
        <v>1716</v>
      </c>
      <c r="J3268" s="27" t="s">
        <v>7005</v>
      </c>
      <c r="K3268" s="29">
        <v>6266747990</v>
      </c>
      <c r="L3268" s="30"/>
      <c r="M3268" s="28"/>
      <c r="N3268" s="28"/>
      <c r="O3268" s="29"/>
      <c r="P3268" s="31"/>
      <c r="Q3268" s="28"/>
      <c r="R3268" s="28"/>
      <c r="S3268" s="28"/>
      <c r="T3268" s="28"/>
      <c r="U3268" s="29"/>
      <c r="V3268" s="32"/>
      <c r="W3268" s="33"/>
    </row>
    <row r="3269" spans="2:23" x14ac:dyDescent="0.25">
      <c r="B3269" s="25"/>
      <c r="C3269" s="80">
        <v>1689181430</v>
      </c>
      <c r="D3269" s="83" t="s">
        <v>7006</v>
      </c>
      <c r="E3269" s="82">
        <v>3</v>
      </c>
      <c r="F3269" s="28"/>
      <c r="G3269" s="28"/>
      <c r="H3269" s="28"/>
      <c r="I3269" s="28" t="s">
        <v>1716</v>
      </c>
      <c r="J3269" s="27" t="s">
        <v>69</v>
      </c>
      <c r="K3269" s="29">
        <v>6262805000</v>
      </c>
      <c r="L3269" s="30"/>
      <c r="M3269" s="28"/>
      <c r="N3269" s="28"/>
      <c r="O3269" s="29"/>
      <c r="P3269" s="31"/>
      <c r="Q3269" s="28"/>
      <c r="R3269" s="28"/>
      <c r="S3269" s="28"/>
      <c r="T3269" s="28"/>
      <c r="U3269" s="29"/>
      <c r="V3269" s="32"/>
      <c r="W3269" s="33"/>
    </row>
    <row r="3270" spans="2:23" x14ac:dyDescent="0.25">
      <c r="B3270" s="25"/>
      <c r="C3270" s="80">
        <v>1659876753</v>
      </c>
      <c r="D3270" s="83" t="s">
        <v>7007</v>
      </c>
      <c r="E3270" s="82">
        <v>-99</v>
      </c>
      <c r="F3270" s="28"/>
      <c r="G3270" s="28"/>
      <c r="H3270" s="28"/>
      <c r="I3270" s="28" t="s">
        <v>1769</v>
      </c>
      <c r="J3270" s="27" t="s">
        <v>7008</v>
      </c>
      <c r="K3270" s="29">
        <v>9498310300</v>
      </c>
      <c r="L3270" s="30"/>
      <c r="M3270" s="28"/>
      <c r="N3270" s="28"/>
      <c r="O3270" s="29"/>
      <c r="P3270" s="31"/>
      <c r="Q3270" s="28"/>
      <c r="R3270" s="28"/>
      <c r="S3270" s="28"/>
      <c r="T3270" s="28"/>
      <c r="U3270" s="29"/>
      <c r="V3270" s="32"/>
      <c r="W3270" s="33"/>
    </row>
    <row r="3271" spans="2:23" x14ac:dyDescent="0.25">
      <c r="B3271" s="25"/>
      <c r="C3271" s="80">
        <v>1013421973</v>
      </c>
      <c r="D3271" s="83" t="s">
        <v>7009</v>
      </c>
      <c r="E3271" s="82">
        <v>5</v>
      </c>
      <c r="F3271" s="28"/>
      <c r="G3271" s="28"/>
      <c r="H3271" s="28"/>
      <c r="I3271" s="28" t="s">
        <v>1769</v>
      </c>
      <c r="J3271" s="27" t="s">
        <v>69</v>
      </c>
      <c r="K3271" s="29">
        <v>2138081792</v>
      </c>
      <c r="L3271" s="30"/>
      <c r="M3271" s="28"/>
      <c r="N3271" s="28"/>
      <c r="O3271" s="29"/>
      <c r="P3271" s="31"/>
      <c r="Q3271" s="28"/>
      <c r="R3271" s="28"/>
      <c r="S3271" s="28"/>
      <c r="T3271" s="28"/>
      <c r="U3271" s="29"/>
      <c r="V3271" s="32"/>
      <c r="W3271" s="33"/>
    </row>
    <row r="3272" spans="2:23" x14ac:dyDescent="0.25">
      <c r="B3272" s="25"/>
      <c r="C3272" s="80">
        <v>1043238413</v>
      </c>
      <c r="D3272" s="83" t="s">
        <v>7010</v>
      </c>
      <c r="E3272" s="82">
        <v>7</v>
      </c>
      <c r="F3272" s="28"/>
      <c r="G3272" s="28"/>
      <c r="H3272" s="28"/>
      <c r="I3272" s="28" t="s">
        <v>1704</v>
      </c>
      <c r="J3272" s="27" t="s">
        <v>7011</v>
      </c>
      <c r="K3272" s="29">
        <v>6262805009</v>
      </c>
      <c r="L3272" s="30"/>
      <c r="M3272" s="28"/>
      <c r="N3272" s="28"/>
      <c r="O3272" s="29"/>
      <c r="P3272" s="31"/>
      <c r="Q3272" s="28"/>
      <c r="R3272" s="28"/>
      <c r="S3272" s="28"/>
      <c r="T3272" s="28"/>
      <c r="U3272" s="29"/>
      <c r="V3272" s="32"/>
      <c r="W3272" s="33"/>
    </row>
    <row r="3273" spans="2:23" x14ac:dyDescent="0.25">
      <c r="B3273" s="25"/>
      <c r="C3273" s="80">
        <v>1295732568</v>
      </c>
      <c r="D3273" s="83" t="s">
        <v>7012</v>
      </c>
      <c r="E3273" s="82">
        <v>7</v>
      </c>
      <c r="F3273" s="28"/>
      <c r="G3273" s="28"/>
      <c r="H3273" s="28"/>
      <c r="I3273" s="28" t="s">
        <v>1737</v>
      </c>
      <c r="J3273" s="27" t="s">
        <v>7013</v>
      </c>
      <c r="K3273" s="29">
        <v>6264475339</v>
      </c>
      <c r="L3273" s="30"/>
      <c r="M3273" s="28"/>
      <c r="N3273" s="28"/>
      <c r="O3273" s="29"/>
      <c r="P3273" s="31"/>
      <c r="Q3273" s="28"/>
      <c r="R3273" s="28"/>
      <c r="S3273" s="28"/>
      <c r="T3273" s="28"/>
      <c r="U3273" s="29"/>
      <c r="V3273" s="32"/>
      <c r="W3273" s="33"/>
    </row>
    <row r="3274" spans="2:23" x14ac:dyDescent="0.25">
      <c r="B3274" s="25"/>
      <c r="C3274" s="80">
        <v>1295722627</v>
      </c>
      <c r="D3274" s="83" t="s">
        <v>7014</v>
      </c>
      <c r="E3274" s="82">
        <v>6</v>
      </c>
      <c r="F3274" s="28"/>
      <c r="G3274" s="28"/>
      <c r="H3274" s="28"/>
      <c r="I3274" s="28" t="s">
        <v>1719</v>
      </c>
      <c r="J3274" s="27" t="s">
        <v>7015</v>
      </c>
      <c r="K3274" s="29">
        <v>6263077397</v>
      </c>
      <c r="L3274" s="30"/>
      <c r="M3274" s="28"/>
      <c r="N3274" s="28"/>
      <c r="O3274" s="29"/>
      <c r="P3274" s="31"/>
      <c r="Q3274" s="28"/>
      <c r="R3274" s="28"/>
      <c r="S3274" s="28"/>
      <c r="T3274" s="28"/>
      <c r="U3274" s="29"/>
      <c r="V3274" s="32"/>
      <c r="W3274" s="33"/>
    </row>
    <row r="3275" spans="2:23" x14ac:dyDescent="0.25">
      <c r="B3275" s="25"/>
      <c r="C3275" s="80">
        <v>1043219678</v>
      </c>
      <c r="D3275" s="83" t="s">
        <v>7016</v>
      </c>
      <c r="E3275" s="82">
        <v>5</v>
      </c>
      <c r="F3275" s="28"/>
      <c r="G3275" s="28"/>
      <c r="H3275" s="28"/>
      <c r="I3275" s="28" t="s">
        <v>1719</v>
      </c>
      <c r="J3275" s="27" t="s">
        <v>69</v>
      </c>
      <c r="K3275" s="29">
        <v>6264474483</v>
      </c>
      <c r="L3275" s="30"/>
      <c r="M3275" s="28"/>
      <c r="N3275" s="28"/>
      <c r="O3275" s="29"/>
      <c r="P3275" s="31"/>
      <c r="Q3275" s="28"/>
      <c r="R3275" s="28"/>
      <c r="S3275" s="28"/>
      <c r="T3275" s="28"/>
      <c r="U3275" s="29"/>
      <c r="V3275" s="32"/>
      <c r="W3275" s="33"/>
    </row>
    <row r="3276" spans="2:23" x14ac:dyDescent="0.25">
      <c r="B3276" s="25"/>
      <c r="C3276" s="80">
        <v>1992807267</v>
      </c>
      <c r="D3276" s="83" t="s">
        <v>7017</v>
      </c>
      <c r="E3276" s="82">
        <v>4</v>
      </c>
      <c r="F3276" s="28"/>
      <c r="G3276" s="28"/>
      <c r="H3276" s="28"/>
      <c r="I3276" s="28" t="s">
        <v>1719</v>
      </c>
      <c r="J3276" s="27" t="s">
        <v>69</v>
      </c>
      <c r="K3276" s="29">
        <v>6265716641</v>
      </c>
      <c r="L3276" s="30"/>
      <c r="M3276" s="28"/>
      <c r="N3276" s="28"/>
      <c r="O3276" s="29"/>
      <c r="P3276" s="31"/>
      <c r="Q3276" s="28"/>
      <c r="R3276" s="28"/>
      <c r="S3276" s="28"/>
      <c r="T3276" s="28"/>
      <c r="U3276" s="29"/>
      <c r="V3276" s="32"/>
      <c r="W3276" s="33"/>
    </row>
    <row r="3277" spans="2:23" x14ac:dyDescent="0.25">
      <c r="B3277" s="25"/>
      <c r="C3277" s="80">
        <v>1306956529</v>
      </c>
      <c r="D3277" s="83" t="s">
        <v>7018</v>
      </c>
      <c r="E3277" s="82">
        <v>6</v>
      </c>
      <c r="F3277" s="28"/>
      <c r="G3277" s="28"/>
      <c r="H3277" s="28"/>
      <c r="I3277" s="28" t="s">
        <v>1707</v>
      </c>
      <c r="J3277" s="27" t="s">
        <v>69</v>
      </c>
      <c r="K3277" s="29">
        <v>6262897999</v>
      </c>
      <c r="L3277" s="30"/>
      <c r="M3277" s="28"/>
      <c r="N3277" s="28"/>
      <c r="O3277" s="29"/>
      <c r="P3277" s="31"/>
      <c r="Q3277" s="28"/>
      <c r="R3277" s="28"/>
      <c r="S3277" s="28"/>
      <c r="T3277" s="28"/>
      <c r="U3277" s="29"/>
      <c r="V3277" s="32"/>
      <c r="W3277" s="33"/>
    </row>
    <row r="3278" spans="2:23" x14ac:dyDescent="0.25">
      <c r="B3278" s="25"/>
      <c r="C3278" s="80">
        <v>1003835679</v>
      </c>
      <c r="D3278" s="83" t="s">
        <v>7019</v>
      </c>
      <c r="E3278" s="82">
        <v>6</v>
      </c>
      <c r="F3278" s="28"/>
      <c r="G3278" s="28"/>
      <c r="H3278" s="28"/>
      <c r="I3278" s="28" t="s">
        <v>1719</v>
      </c>
      <c r="J3278" s="27" t="s">
        <v>7020</v>
      </c>
      <c r="K3278" s="29">
        <v>6262823657</v>
      </c>
      <c r="L3278" s="30"/>
      <c r="M3278" s="28"/>
      <c r="N3278" s="28"/>
      <c r="O3278" s="29"/>
      <c r="P3278" s="31"/>
      <c r="Q3278" s="28"/>
      <c r="R3278" s="28"/>
      <c r="S3278" s="28"/>
      <c r="T3278" s="28"/>
      <c r="U3278" s="29"/>
      <c r="V3278" s="32"/>
      <c r="W3278" s="33"/>
    </row>
    <row r="3279" spans="2:23" x14ac:dyDescent="0.25">
      <c r="B3279" s="25"/>
      <c r="C3279" s="80">
        <v>1306969308</v>
      </c>
      <c r="D3279" s="83" t="s">
        <v>7021</v>
      </c>
      <c r="E3279" s="82">
        <v>7</v>
      </c>
      <c r="F3279" s="28"/>
      <c r="G3279" s="28"/>
      <c r="H3279" s="28"/>
      <c r="I3279" s="28" t="s">
        <v>1707</v>
      </c>
      <c r="J3279" s="27" t="s">
        <v>69</v>
      </c>
      <c r="K3279" s="29">
        <v>6265720012</v>
      </c>
      <c r="L3279" s="30"/>
      <c r="M3279" s="28"/>
      <c r="N3279" s="28"/>
      <c r="O3279" s="29"/>
      <c r="P3279" s="31"/>
      <c r="Q3279" s="28"/>
      <c r="R3279" s="28"/>
      <c r="S3279" s="28"/>
      <c r="T3279" s="28"/>
      <c r="U3279" s="29"/>
      <c r="V3279" s="32"/>
      <c r="W3279" s="33"/>
    </row>
    <row r="3280" spans="2:23" x14ac:dyDescent="0.25">
      <c r="B3280" s="25"/>
      <c r="C3280" s="80">
        <v>1518032762</v>
      </c>
      <c r="D3280" s="83" t="s">
        <v>7022</v>
      </c>
      <c r="E3280" s="82">
        <v>6</v>
      </c>
      <c r="F3280" s="28"/>
      <c r="G3280" s="28"/>
      <c r="H3280" s="28"/>
      <c r="I3280" s="28" t="s">
        <v>1716</v>
      </c>
      <c r="J3280" s="27" t="s">
        <v>7023</v>
      </c>
      <c r="K3280" s="29">
        <v>2134834500</v>
      </c>
      <c r="L3280" s="30"/>
      <c r="M3280" s="28"/>
      <c r="N3280" s="28"/>
      <c r="O3280" s="29"/>
      <c r="P3280" s="31"/>
      <c r="Q3280" s="28"/>
      <c r="R3280" s="28"/>
      <c r="S3280" s="28"/>
      <c r="T3280" s="28"/>
      <c r="U3280" s="29"/>
      <c r="V3280" s="32"/>
      <c r="W3280" s="33"/>
    </row>
    <row r="3281" spans="2:23" x14ac:dyDescent="0.25">
      <c r="B3281" s="25"/>
      <c r="C3281" s="80">
        <v>1518951649</v>
      </c>
      <c r="D3281" s="83" t="s">
        <v>7024</v>
      </c>
      <c r="E3281" s="82">
        <v>5</v>
      </c>
      <c r="F3281" s="28"/>
      <c r="G3281" s="28"/>
      <c r="H3281" s="28"/>
      <c r="I3281" s="28" t="s">
        <v>1719</v>
      </c>
      <c r="J3281" s="27" t="s">
        <v>69</v>
      </c>
      <c r="K3281" s="29">
        <v>6262883219</v>
      </c>
      <c r="L3281" s="30"/>
      <c r="M3281" s="28"/>
      <c r="N3281" s="28"/>
      <c r="O3281" s="29"/>
      <c r="P3281" s="31"/>
      <c r="Q3281" s="28"/>
      <c r="R3281" s="28"/>
      <c r="S3281" s="28"/>
      <c r="T3281" s="28"/>
      <c r="U3281" s="29"/>
      <c r="V3281" s="32"/>
      <c r="W3281" s="33"/>
    </row>
    <row r="3282" spans="2:23" x14ac:dyDescent="0.25">
      <c r="B3282" s="25"/>
      <c r="C3282" s="80">
        <v>1104063940</v>
      </c>
      <c r="D3282" s="83" t="s">
        <v>7025</v>
      </c>
      <c r="E3282" s="82">
        <v>4</v>
      </c>
      <c r="F3282" s="28"/>
      <c r="G3282" s="28"/>
      <c r="H3282" s="28"/>
      <c r="I3282" s="28" t="s">
        <v>1704</v>
      </c>
      <c r="J3282" s="27" t="s">
        <v>69</v>
      </c>
      <c r="K3282" s="29">
        <v>6268721553</v>
      </c>
      <c r="L3282" s="30"/>
      <c r="M3282" s="28"/>
      <c r="N3282" s="28"/>
      <c r="O3282" s="29"/>
      <c r="P3282" s="31"/>
      <c r="Q3282" s="28"/>
      <c r="R3282" s="28"/>
      <c r="S3282" s="28"/>
      <c r="T3282" s="28"/>
      <c r="U3282" s="29"/>
      <c r="V3282" s="32"/>
      <c r="W3282" s="33"/>
    </row>
    <row r="3283" spans="2:23" x14ac:dyDescent="0.25">
      <c r="B3283" s="25"/>
      <c r="C3283" s="80">
        <v>1164429585</v>
      </c>
      <c r="D3283" s="83" t="s">
        <v>7026</v>
      </c>
      <c r="E3283" s="82">
        <v>3</v>
      </c>
      <c r="F3283" s="28"/>
      <c r="G3283" s="28"/>
      <c r="H3283" s="28"/>
      <c r="I3283" s="28" t="s">
        <v>1719</v>
      </c>
      <c r="J3283" s="27" t="s">
        <v>7027</v>
      </c>
      <c r="K3283" s="29">
        <v>6264478000</v>
      </c>
      <c r="L3283" s="30"/>
      <c r="M3283" s="28"/>
      <c r="N3283" s="28"/>
      <c r="O3283" s="29"/>
      <c r="P3283" s="31"/>
      <c r="Q3283" s="28"/>
      <c r="R3283" s="28"/>
      <c r="S3283" s="28"/>
      <c r="T3283" s="28"/>
      <c r="U3283" s="29"/>
      <c r="V3283" s="32"/>
      <c r="W3283" s="33"/>
    </row>
    <row r="3284" spans="2:23" x14ac:dyDescent="0.25">
      <c r="B3284" s="25"/>
      <c r="C3284" s="80">
        <v>1497746960</v>
      </c>
      <c r="D3284" s="83" t="s">
        <v>7028</v>
      </c>
      <c r="E3284" s="82">
        <v>10</v>
      </c>
      <c r="F3284" s="28"/>
      <c r="G3284" s="28"/>
      <c r="H3284" s="28"/>
      <c r="I3284" s="28" t="s">
        <v>1704</v>
      </c>
      <c r="J3284" s="27" t="s">
        <v>7029</v>
      </c>
      <c r="K3284" s="29">
        <v>6262803160</v>
      </c>
      <c r="L3284" s="30"/>
      <c r="M3284" s="28"/>
      <c r="N3284" s="28"/>
      <c r="O3284" s="29"/>
      <c r="P3284" s="31"/>
      <c r="Q3284" s="28"/>
      <c r="R3284" s="28"/>
      <c r="S3284" s="28"/>
      <c r="T3284" s="28"/>
      <c r="U3284" s="29"/>
      <c r="V3284" s="32"/>
      <c r="W3284" s="33"/>
    </row>
    <row r="3285" spans="2:23" x14ac:dyDescent="0.25">
      <c r="B3285" s="25"/>
      <c r="C3285" s="80">
        <v>1053343434</v>
      </c>
      <c r="D3285" s="83" t="s">
        <v>7030</v>
      </c>
      <c r="E3285" s="82">
        <v>8</v>
      </c>
      <c r="F3285" s="28"/>
      <c r="G3285" s="28"/>
      <c r="H3285" s="28"/>
      <c r="I3285" s="28" t="s">
        <v>1704</v>
      </c>
      <c r="J3285" s="27" t="s">
        <v>7031</v>
      </c>
      <c r="K3285" s="29">
        <v>6262803003</v>
      </c>
      <c r="L3285" s="30"/>
      <c r="M3285" s="28"/>
      <c r="N3285" s="28"/>
      <c r="O3285" s="29"/>
      <c r="P3285" s="31"/>
      <c r="Q3285" s="28"/>
      <c r="R3285" s="28"/>
      <c r="S3285" s="28"/>
      <c r="T3285" s="28"/>
      <c r="U3285" s="29"/>
      <c r="V3285" s="32"/>
      <c r="W3285" s="33"/>
    </row>
    <row r="3286" spans="2:23" x14ac:dyDescent="0.25">
      <c r="B3286" s="25"/>
      <c r="C3286" s="80">
        <v>1902831894</v>
      </c>
      <c r="D3286" s="83" t="s">
        <v>7032</v>
      </c>
      <c r="E3286" s="82">
        <v>4</v>
      </c>
      <c r="F3286" s="28"/>
      <c r="G3286" s="28"/>
      <c r="H3286" s="28"/>
      <c r="I3286" s="28" t="s">
        <v>1719</v>
      </c>
      <c r="J3286" s="27" t="s">
        <v>69</v>
      </c>
      <c r="K3286" s="29">
        <v>6265739979</v>
      </c>
      <c r="L3286" s="30"/>
      <c r="M3286" s="28"/>
      <c r="N3286" s="28"/>
      <c r="O3286" s="29"/>
      <c r="P3286" s="31"/>
      <c r="Q3286" s="28"/>
      <c r="R3286" s="28"/>
      <c r="S3286" s="28"/>
      <c r="T3286" s="28"/>
      <c r="U3286" s="29"/>
      <c r="V3286" s="32"/>
      <c r="W3286" s="33"/>
    </row>
    <row r="3287" spans="2:23" x14ac:dyDescent="0.25">
      <c r="B3287" s="25"/>
      <c r="C3287" s="80">
        <v>1104866649</v>
      </c>
      <c r="D3287" s="83" t="s">
        <v>7033</v>
      </c>
      <c r="E3287" s="82">
        <v>7</v>
      </c>
      <c r="F3287" s="28"/>
      <c r="G3287" s="28"/>
      <c r="H3287" s="28"/>
      <c r="I3287" s="28" t="s">
        <v>1719</v>
      </c>
      <c r="J3287" s="27" t="s">
        <v>69</v>
      </c>
      <c r="K3287" s="29">
        <v>6268100706</v>
      </c>
      <c r="L3287" s="30"/>
      <c r="M3287" s="28"/>
      <c r="N3287" s="28"/>
      <c r="O3287" s="29"/>
      <c r="P3287" s="31"/>
      <c r="Q3287" s="28"/>
      <c r="R3287" s="28"/>
      <c r="S3287" s="28"/>
      <c r="T3287" s="28"/>
      <c r="U3287" s="29"/>
      <c r="V3287" s="32"/>
      <c r="W3287" s="33"/>
    </row>
    <row r="3288" spans="2:23" x14ac:dyDescent="0.25">
      <c r="B3288" s="25"/>
      <c r="C3288" s="80">
        <v>1356307821</v>
      </c>
      <c r="D3288" s="83" t="s">
        <v>7034</v>
      </c>
      <c r="E3288" s="82">
        <v>6</v>
      </c>
      <c r="F3288" s="28"/>
      <c r="G3288" s="28"/>
      <c r="H3288" s="28"/>
      <c r="I3288" s="28" t="s">
        <v>1719</v>
      </c>
      <c r="J3288" s="27" t="s">
        <v>7035</v>
      </c>
      <c r="K3288" s="29">
        <v>6262881918</v>
      </c>
      <c r="L3288" s="30"/>
      <c r="M3288" s="28"/>
      <c r="N3288" s="28"/>
      <c r="O3288" s="29"/>
      <c r="P3288" s="31"/>
      <c r="Q3288" s="28"/>
      <c r="R3288" s="28"/>
      <c r="S3288" s="28"/>
      <c r="T3288" s="28"/>
      <c r="U3288" s="29"/>
      <c r="V3288" s="32"/>
      <c r="W3288" s="33"/>
    </row>
    <row r="3289" spans="2:23" x14ac:dyDescent="0.25">
      <c r="B3289" s="25"/>
      <c r="C3289" s="80">
        <v>1689694580</v>
      </c>
      <c r="D3289" s="83" t="s">
        <v>7036</v>
      </c>
      <c r="E3289" s="82">
        <v>7</v>
      </c>
      <c r="F3289" s="28"/>
      <c r="G3289" s="28"/>
      <c r="H3289" s="28"/>
      <c r="I3289" s="28" t="s">
        <v>1719</v>
      </c>
      <c r="J3289" s="27" t="s">
        <v>69</v>
      </c>
      <c r="K3289" s="29">
        <v>6264461599</v>
      </c>
      <c r="L3289" s="30"/>
      <c r="M3289" s="28"/>
      <c r="N3289" s="28"/>
      <c r="O3289" s="29"/>
      <c r="P3289" s="31"/>
      <c r="Q3289" s="28"/>
      <c r="R3289" s="28"/>
      <c r="S3289" s="28"/>
      <c r="T3289" s="28"/>
      <c r="U3289" s="29"/>
      <c r="V3289" s="32"/>
      <c r="W3289" s="33"/>
    </row>
    <row r="3290" spans="2:23" x14ac:dyDescent="0.25">
      <c r="B3290" s="25"/>
      <c r="C3290" s="80">
        <v>1568487528</v>
      </c>
      <c r="D3290" s="83" t="s">
        <v>7037</v>
      </c>
      <c r="E3290" s="82">
        <v>6</v>
      </c>
      <c r="F3290" s="28"/>
      <c r="G3290" s="28"/>
      <c r="H3290" s="28"/>
      <c r="I3290" s="28" t="s">
        <v>1707</v>
      </c>
      <c r="J3290" s="27" t="s">
        <v>69</v>
      </c>
      <c r="K3290" s="29">
        <v>6263077397</v>
      </c>
      <c r="L3290" s="30"/>
      <c r="M3290" s="28"/>
      <c r="N3290" s="28"/>
      <c r="O3290" s="29"/>
      <c r="P3290" s="31"/>
      <c r="Q3290" s="28"/>
      <c r="R3290" s="28"/>
      <c r="S3290" s="28"/>
      <c r="T3290" s="28"/>
      <c r="U3290" s="29"/>
      <c r="V3290" s="32"/>
      <c r="W3290" s="33"/>
    </row>
    <row r="3291" spans="2:23" x14ac:dyDescent="0.25">
      <c r="B3291" s="25"/>
      <c r="C3291" s="80">
        <v>1417001058</v>
      </c>
      <c r="D3291" s="83" t="s">
        <v>7038</v>
      </c>
      <c r="E3291" s="82">
        <v>6</v>
      </c>
      <c r="F3291" s="28"/>
      <c r="G3291" s="28"/>
      <c r="H3291" s="28"/>
      <c r="I3291" s="28" t="s">
        <v>1707</v>
      </c>
      <c r="J3291" s="27" t="s">
        <v>7039</v>
      </c>
      <c r="K3291" s="29">
        <v>3106532873</v>
      </c>
      <c r="L3291" s="30"/>
      <c r="M3291" s="28"/>
      <c r="N3291" s="28"/>
      <c r="O3291" s="29"/>
      <c r="P3291" s="31"/>
      <c r="Q3291" s="28"/>
      <c r="R3291" s="28"/>
      <c r="S3291" s="28"/>
      <c r="T3291" s="28"/>
      <c r="U3291" s="29"/>
      <c r="V3291" s="32"/>
      <c r="W3291" s="33"/>
    </row>
    <row r="3292" spans="2:23" x14ac:dyDescent="0.25">
      <c r="B3292" s="25"/>
      <c r="C3292" s="80">
        <v>1417963661</v>
      </c>
      <c r="D3292" s="83" t="s">
        <v>7040</v>
      </c>
      <c r="E3292" s="82">
        <v>7</v>
      </c>
      <c r="F3292" s="28"/>
      <c r="G3292" s="28"/>
      <c r="H3292" s="28"/>
      <c r="I3292" s="28" t="s">
        <v>1719</v>
      </c>
      <c r="J3292" s="27" t="s">
        <v>69</v>
      </c>
      <c r="K3292" s="29">
        <v>6269439240</v>
      </c>
      <c r="L3292" s="30"/>
      <c r="M3292" s="28"/>
      <c r="N3292" s="28"/>
      <c r="O3292" s="29"/>
      <c r="P3292" s="31"/>
      <c r="Q3292" s="28"/>
      <c r="R3292" s="28"/>
      <c r="S3292" s="28"/>
      <c r="T3292" s="28"/>
      <c r="U3292" s="29"/>
      <c r="V3292" s="32"/>
      <c r="W3292" s="33"/>
    </row>
    <row r="3293" spans="2:23" x14ac:dyDescent="0.25">
      <c r="B3293" s="25"/>
      <c r="C3293" s="80">
        <v>1063405892</v>
      </c>
      <c r="D3293" s="83" t="s">
        <v>7041</v>
      </c>
      <c r="E3293" s="82">
        <v>5</v>
      </c>
      <c r="F3293" s="28"/>
      <c r="G3293" s="28"/>
      <c r="H3293" s="28"/>
      <c r="I3293" s="28" t="s">
        <v>1719</v>
      </c>
      <c r="J3293" s="27" t="s">
        <v>69</v>
      </c>
      <c r="K3293" s="29">
        <v>6264462360</v>
      </c>
      <c r="L3293" s="30"/>
      <c r="M3293" s="28"/>
      <c r="N3293" s="28"/>
      <c r="O3293" s="29"/>
      <c r="P3293" s="31"/>
      <c r="Q3293" s="28"/>
      <c r="R3293" s="28"/>
      <c r="S3293" s="28"/>
      <c r="T3293" s="28"/>
      <c r="U3293" s="29"/>
      <c r="V3293" s="32"/>
      <c r="W3293" s="33"/>
    </row>
    <row r="3294" spans="2:23" x14ac:dyDescent="0.25">
      <c r="B3294" s="25"/>
      <c r="C3294" s="80">
        <v>1013082726</v>
      </c>
      <c r="D3294" s="83" t="s">
        <v>7042</v>
      </c>
      <c r="E3294" s="82">
        <v>2</v>
      </c>
      <c r="F3294" s="28"/>
      <c r="G3294" s="28"/>
      <c r="H3294" s="28"/>
      <c r="I3294" s="28" t="s">
        <v>1704</v>
      </c>
      <c r="J3294" s="27" t="s">
        <v>69</v>
      </c>
      <c r="K3294" s="29">
        <v>2134835940</v>
      </c>
      <c r="L3294" s="30"/>
      <c r="M3294" s="28"/>
      <c r="N3294" s="28"/>
      <c r="O3294" s="29"/>
      <c r="P3294" s="31"/>
      <c r="Q3294" s="28"/>
      <c r="R3294" s="28"/>
      <c r="S3294" s="28"/>
      <c r="T3294" s="28"/>
      <c r="U3294" s="29"/>
      <c r="V3294" s="32"/>
      <c r="W3294" s="33"/>
    </row>
    <row r="3295" spans="2:23" x14ac:dyDescent="0.25">
      <c r="B3295" s="25"/>
      <c r="C3295" s="80">
        <v>1003818501</v>
      </c>
      <c r="D3295" s="83" t="s">
        <v>7043</v>
      </c>
      <c r="E3295" s="82">
        <v>4</v>
      </c>
      <c r="F3295" s="28"/>
      <c r="G3295" s="28"/>
      <c r="H3295" s="28"/>
      <c r="I3295" s="28" t="s">
        <v>1707</v>
      </c>
      <c r="J3295" s="27" t="s">
        <v>69</v>
      </c>
      <c r="K3295" s="29">
        <v>6262820282</v>
      </c>
      <c r="L3295" s="30"/>
      <c r="M3295" s="28"/>
      <c r="N3295" s="28"/>
      <c r="O3295" s="29"/>
      <c r="P3295" s="31"/>
      <c r="Q3295" s="28"/>
      <c r="R3295" s="28"/>
      <c r="S3295" s="28"/>
      <c r="T3295" s="28"/>
      <c r="U3295" s="29"/>
      <c r="V3295" s="32"/>
      <c r="W3295" s="33"/>
    </row>
    <row r="3296" spans="2:23" x14ac:dyDescent="0.25">
      <c r="B3296" s="25"/>
      <c r="C3296" s="80">
        <v>1801855028</v>
      </c>
      <c r="D3296" s="83" t="s">
        <v>7044</v>
      </c>
      <c r="E3296" s="82">
        <v>6</v>
      </c>
      <c r="F3296" s="28"/>
      <c r="G3296" s="28"/>
      <c r="H3296" s="28"/>
      <c r="I3296" s="28" t="s">
        <v>1707</v>
      </c>
      <c r="J3296" s="27" t="s">
        <v>7045</v>
      </c>
      <c r="K3296" s="29">
        <v>6262805000</v>
      </c>
      <c r="L3296" s="30"/>
      <c r="M3296" s="28"/>
      <c r="N3296" s="28"/>
      <c r="O3296" s="29"/>
      <c r="P3296" s="31"/>
      <c r="Q3296" s="28"/>
      <c r="R3296" s="28"/>
      <c r="S3296" s="28"/>
      <c r="T3296" s="28"/>
      <c r="U3296" s="29"/>
      <c r="V3296" s="32"/>
      <c r="W3296" s="33"/>
    </row>
    <row r="3297" spans="2:23" x14ac:dyDescent="0.25">
      <c r="B3297" s="25"/>
      <c r="C3297" s="80">
        <v>1134163637</v>
      </c>
      <c r="D3297" s="83" t="s">
        <v>7046</v>
      </c>
      <c r="E3297" s="82">
        <v>6</v>
      </c>
      <c r="F3297" s="28"/>
      <c r="G3297" s="28"/>
      <c r="H3297" s="28"/>
      <c r="I3297" s="28" t="s">
        <v>1707</v>
      </c>
      <c r="J3297" s="27" t="s">
        <v>69</v>
      </c>
      <c r="K3297" s="29">
        <v>6262847788</v>
      </c>
      <c r="L3297" s="30"/>
      <c r="M3297" s="28"/>
      <c r="N3297" s="28"/>
      <c r="O3297" s="29"/>
      <c r="P3297" s="31"/>
      <c r="Q3297" s="28"/>
      <c r="R3297" s="28"/>
      <c r="S3297" s="28"/>
      <c r="T3297" s="28"/>
      <c r="U3297" s="29"/>
      <c r="V3297" s="32"/>
      <c r="W3297" s="33"/>
    </row>
    <row r="3298" spans="2:23" x14ac:dyDescent="0.25">
      <c r="B3298" s="25"/>
      <c r="C3298" s="80">
        <v>1568447860</v>
      </c>
      <c r="D3298" s="83" t="s">
        <v>7047</v>
      </c>
      <c r="E3298" s="82">
        <v>7</v>
      </c>
      <c r="F3298" s="28"/>
      <c r="G3298" s="28"/>
      <c r="H3298" s="28"/>
      <c r="I3298" s="28" t="s">
        <v>1719</v>
      </c>
      <c r="J3298" s="27" t="s">
        <v>69</v>
      </c>
      <c r="K3298" s="29">
        <v>6268585370</v>
      </c>
      <c r="L3298" s="30"/>
      <c r="M3298" s="28"/>
      <c r="N3298" s="28"/>
      <c r="O3298" s="29"/>
      <c r="P3298" s="31"/>
      <c r="Q3298" s="28"/>
      <c r="R3298" s="28"/>
      <c r="S3298" s="28"/>
      <c r="T3298" s="28"/>
      <c r="U3298" s="29"/>
      <c r="V3298" s="32"/>
      <c r="W3298" s="33"/>
    </row>
    <row r="3299" spans="2:23" x14ac:dyDescent="0.25">
      <c r="B3299" s="25"/>
      <c r="C3299" s="80">
        <v>1821044389</v>
      </c>
      <c r="D3299" s="83" t="s">
        <v>7048</v>
      </c>
      <c r="E3299" s="82">
        <v>7</v>
      </c>
      <c r="F3299" s="28"/>
      <c r="G3299" s="28"/>
      <c r="H3299" s="28"/>
      <c r="I3299" s="28" t="s">
        <v>2387</v>
      </c>
      <c r="J3299" s="27" t="s">
        <v>7049</v>
      </c>
      <c r="K3299" s="29">
        <v>6263125488</v>
      </c>
      <c r="L3299" s="30"/>
      <c r="M3299" s="28"/>
      <c r="N3299" s="28"/>
      <c r="O3299" s="29"/>
      <c r="P3299" s="31"/>
      <c r="Q3299" s="28"/>
      <c r="R3299" s="28"/>
      <c r="S3299" s="28"/>
      <c r="T3299" s="28"/>
      <c r="U3299" s="29"/>
      <c r="V3299" s="32"/>
      <c r="W3299" s="33"/>
    </row>
    <row r="3300" spans="2:23" x14ac:dyDescent="0.25">
      <c r="B3300" s="25"/>
      <c r="C3300" s="80">
        <v>1114968393</v>
      </c>
      <c r="D3300" s="83" t="s">
        <v>7050</v>
      </c>
      <c r="E3300" s="82">
        <v>2</v>
      </c>
      <c r="F3300" s="28"/>
      <c r="G3300" s="28"/>
      <c r="H3300" s="28"/>
      <c r="I3300" s="28" t="s">
        <v>1719</v>
      </c>
      <c r="J3300" s="27" t="s">
        <v>69</v>
      </c>
      <c r="K3300" s="29">
        <v>6262811955</v>
      </c>
      <c r="L3300" s="30"/>
      <c r="M3300" s="28"/>
      <c r="N3300" s="28"/>
      <c r="O3300" s="29"/>
      <c r="P3300" s="31"/>
      <c r="Q3300" s="28"/>
      <c r="R3300" s="28"/>
      <c r="S3300" s="28"/>
      <c r="T3300" s="28"/>
      <c r="U3300" s="29"/>
      <c r="V3300" s="32"/>
      <c r="W3300" s="33"/>
    </row>
    <row r="3301" spans="2:23" x14ac:dyDescent="0.25">
      <c r="B3301" s="25"/>
      <c r="C3301" s="80">
        <v>1437185295</v>
      </c>
      <c r="D3301" s="83" t="s">
        <v>7051</v>
      </c>
      <c r="E3301" s="82">
        <v>1</v>
      </c>
      <c r="F3301" s="28"/>
      <c r="G3301" s="28"/>
      <c r="H3301" s="28"/>
      <c r="I3301" s="28" t="s">
        <v>1704</v>
      </c>
      <c r="J3301" s="27" t="s">
        <v>69</v>
      </c>
      <c r="K3301" s="29">
        <v>6265828120</v>
      </c>
      <c r="L3301" s="30"/>
      <c r="M3301" s="28"/>
      <c r="N3301" s="28"/>
      <c r="O3301" s="29"/>
      <c r="P3301" s="31"/>
      <c r="Q3301" s="28"/>
      <c r="R3301" s="28"/>
      <c r="S3301" s="28"/>
      <c r="T3301" s="28"/>
      <c r="U3301" s="29"/>
      <c r="V3301" s="32"/>
      <c r="W3301" s="33"/>
    </row>
    <row r="3302" spans="2:23" x14ac:dyDescent="0.25">
      <c r="B3302" s="25"/>
      <c r="C3302" s="80">
        <v>1972640142</v>
      </c>
      <c r="D3302" s="83" t="s">
        <v>3006</v>
      </c>
      <c r="E3302" s="82">
        <v>2</v>
      </c>
      <c r="F3302" s="28"/>
      <c r="G3302" s="28"/>
      <c r="H3302" s="28"/>
      <c r="I3302" s="28" t="s">
        <v>1707</v>
      </c>
      <c r="J3302" s="27" t="s">
        <v>69</v>
      </c>
      <c r="K3302" s="29">
        <v>6269431818</v>
      </c>
      <c r="L3302" s="30"/>
      <c r="M3302" s="28"/>
      <c r="N3302" s="28"/>
      <c r="O3302" s="29"/>
      <c r="P3302" s="31"/>
      <c r="Q3302" s="28"/>
      <c r="R3302" s="28"/>
      <c r="S3302" s="28"/>
      <c r="T3302" s="28"/>
      <c r="U3302" s="29"/>
      <c r="V3302" s="32"/>
      <c r="W3302" s="33"/>
    </row>
    <row r="3303" spans="2:23" x14ac:dyDescent="0.25">
      <c r="B3303" s="25"/>
      <c r="C3303" s="80">
        <v>1588844104</v>
      </c>
      <c r="D3303" s="83" t="s">
        <v>7052</v>
      </c>
      <c r="E3303" s="82">
        <v>6</v>
      </c>
      <c r="F3303" s="28"/>
      <c r="G3303" s="28"/>
      <c r="H3303" s="28"/>
      <c r="I3303" s="28" t="s">
        <v>1719</v>
      </c>
      <c r="J3303" s="27" t="s">
        <v>7053</v>
      </c>
      <c r="K3303" s="29">
        <v>6262880300</v>
      </c>
      <c r="L3303" s="30"/>
      <c r="M3303" s="28"/>
      <c r="N3303" s="28"/>
      <c r="O3303" s="29"/>
      <c r="P3303" s="31"/>
      <c r="Q3303" s="28"/>
      <c r="R3303" s="28"/>
      <c r="S3303" s="28"/>
      <c r="T3303" s="28"/>
      <c r="U3303" s="29"/>
      <c r="V3303" s="32"/>
      <c r="W3303" s="33"/>
    </row>
    <row r="3304" spans="2:23" x14ac:dyDescent="0.25">
      <c r="B3304" s="25"/>
      <c r="C3304" s="80">
        <v>1245349851</v>
      </c>
      <c r="D3304" s="83" t="s">
        <v>7054</v>
      </c>
      <c r="E3304" s="82">
        <v>4</v>
      </c>
      <c r="F3304" s="28"/>
      <c r="G3304" s="28"/>
      <c r="H3304" s="28"/>
      <c r="I3304" s="28" t="s">
        <v>1704</v>
      </c>
      <c r="J3304" s="27" t="s">
        <v>7055</v>
      </c>
      <c r="K3304" s="29">
        <v>8188453773</v>
      </c>
      <c r="L3304" s="30"/>
      <c r="M3304" s="28"/>
      <c r="N3304" s="28"/>
      <c r="O3304" s="29"/>
      <c r="P3304" s="31"/>
      <c r="Q3304" s="28"/>
      <c r="R3304" s="28"/>
      <c r="S3304" s="28"/>
      <c r="T3304" s="28"/>
      <c r="U3304" s="29"/>
      <c r="V3304" s="32"/>
      <c r="W3304" s="33"/>
    </row>
    <row r="3305" spans="2:23" x14ac:dyDescent="0.25">
      <c r="B3305" s="25"/>
      <c r="C3305" s="80">
        <v>1801815527</v>
      </c>
      <c r="D3305" s="83" t="s">
        <v>7056</v>
      </c>
      <c r="E3305" s="82">
        <v>3</v>
      </c>
      <c r="F3305" s="28"/>
      <c r="G3305" s="28"/>
      <c r="H3305" s="28"/>
      <c r="I3305" s="28" t="s">
        <v>1704</v>
      </c>
      <c r="J3305" s="27" t="s">
        <v>69</v>
      </c>
      <c r="K3305" s="29">
        <v>6262841997</v>
      </c>
      <c r="L3305" s="30"/>
      <c r="M3305" s="28"/>
      <c r="N3305" s="28"/>
      <c r="O3305" s="29"/>
      <c r="P3305" s="31"/>
      <c r="Q3305" s="28"/>
      <c r="R3305" s="28"/>
      <c r="S3305" s="28"/>
      <c r="T3305" s="28"/>
      <c r="U3305" s="29"/>
      <c r="V3305" s="32"/>
      <c r="W3305" s="33"/>
    </row>
    <row r="3306" spans="2:23" x14ac:dyDescent="0.25">
      <c r="B3306" s="25"/>
      <c r="C3306" s="80">
        <v>1134204043</v>
      </c>
      <c r="D3306" s="83" t="s">
        <v>7057</v>
      </c>
      <c r="E3306" s="82">
        <v>6</v>
      </c>
      <c r="F3306" s="28"/>
      <c r="G3306" s="28"/>
      <c r="H3306" s="28"/>
      <c r="I3306" s="28" t="s">
        <v>1719</v>
      </c>
      <c r="J3306" s="27" t="s">
        <v>7058</v>
      </c>
      <c r="K3306" s="29">
        <v>6263070676</v>
      </c>
      <c r="L3306" s="30"/>
      <c r="M3306" s="28"/>
      <c r="N3306" s="28"/>
      <c r="O3306" s="29"/>
      <c r="P3306" s="31"/>
      <c r="Q3306" s="28"/>
      <c r="R3306" s="28"/>
      <c r="S3306" s="28"/>
      <c r="T3306" s="28"/>
      <c r="U3306" s="29"/>
      <c r="V3306" s="32"/>
      <c r="W3306" s="33"/>
    </row>
    <row r="3307" spans="2:23" x14ac:dyDescent="0.25">
      <c r="B3307" s="25"/>
      <c r="C3307" s="80">
        <v>1225107006</v>
      </c>
      <c r="D3307" s="83" t="s">
        <v>7059</v>
      </c>
      <c r="E3307" s="82">
        <v>7</v>
      </c>
      <c r="F3307" s="28"/>
      <c r="G3307" s="28"/>
      <c r="H3307" s="28"/>
      <c r="I3307" s="28" t="s">
        <v>1719</v>
      </c>
      <c r="J3307" s="27" t="s">
        <v>7060</v>
      </c>
      <c r="K3307" s="29">
        <v>6262823999</v>
      </c>
      <c r="L3307" s="30"/>
      <c r="M3307" s="28"/>
      <c r="N3307" s="28"/>
      <c r="O3307" s="29"/>
      <c r="P3307" s="31"/>
      <c r="Q3307" s="28"/>
      <c r="R3307" s="28"/>
      <c r="S3307" s="28"/>
      <c r="T3307" s="28"/>
      <c r="U3307" s="29"/>
      <c r="V3307" s="32"/>
      <c r="W3307" s="33"/>
    </row>
    <row r="3308" spans="2:23" x14ac:dyDescent="0.25">
      <c r="B3308" s="25"/>
      <c r="C3308" s="80">
        <v>1508826488</v>
      </c>
      <c r="D3308" s="83" t="s">
        <v>7061</v>
      </c>
      <c r="E3308" s="82">
        <v>7</v>
      </c>
      <c r="F3308" s="28"/>
      <c r="G3308" s="28"/>
      <c r="H3308" s="28"/>
      <c r="I3308" s="28" t="s">
        <v>1719</v>
      </c>
      <c r="J3308" s="27" t="s">
        <v>69</v>
      </c>
      <c r="K3308" s="29">
        <v>6265767871</v>
      </c>
      <c r="L3308" s="30"/>
      <c r="M3308" s="28"/>
      <c r="N3308" s="28"/>
      <c r="O3308" s="29"/>
      <c r="P3308" s="31"/>
      <c r="Q3308" s="28"/>
      <c r="R3308" s="28"/>
      <c r="S3308" s="28"/>
      <c r="T3308" s="28"/>
      <c r="U3308" s="29"/>
      <c r="V3308" s="32"/>
      <c r="W3308" s="33"/>
    </row>
    <row r="3309" spans="2:23" x14ac:dyDescent="0.25">
      <c r="B3309" s="25"/>
      <c r="C3309" s="80">
        <v>1679675904</v>
      </c>
      <c r="D3309" s="83" t="s">
        <v>7062</v>
      </c>
      <c r="E3309" s="82">
        <v>7</v>
      </c>
      <c r="F3309" s="28"/>
      <c r="G3309" s="28"/>
      <c r="H3309" s="28"/>
      <c r="I3309" s="28" t="s">
        <v>1719</v>
      </c>
      <c r="J3309" s="27" t="s">
        <v>7063</v>
      </c>
      <c r="K3309" s="29">
        <v>6265692888</v>
      </c>
      <c r="L3309" s="30"/>
      <c r="M3309" s="28"/>
      <c r="N3309" s="28"/>
      <c r="O3309" s="29"/>
      <c r="P3309" s="31"/>
      <c r="Q3309" s="28"/>
      <c r="R3309" s="28"/>
      <c r="S3309" s="28"/>
      <c r="T3309" s="28"/>
      <c r="U3309" s="29"/>
      <c r="V3309" s="32"/>
      <c r="W3309" s="33"/>
    </row>
    <row r="3310" spans="2:23" x14ac:dyDescent="0.25">
      <c r="B3310" s="25"/>
      <c r="C3310" s="80">
        <v>1912017211</v>
      </c>
      <c r="D3310" s="83" t="s">
        <v>7064</v>
      </c>
      <c r="E3310" s="82">
        <v>8</v>
      </c>
      <c r="F3310" s="28"/>
      <c r="G3310" s="28"/>
      <c r="H3310" s="28"/>
      <c r="I3310" s="28" t="s">
        <v>1719</v>
      </c>
      <c r="J3310" s="27" t="s">
        <v>7065</v>
      </c>
      <c r="K3310" s="29">
        <v>6262899478</v>
      </c>
      <c r="L3310" s="30"/>
      <c r="M3310" s="28"/>
      <c r="N3310" s="28"/>
      <c r="O3310" s="29"/>
      <c r="P3310" s="31"/>
      <c r="Q3310" s="28"/>
      <c r="R3310" s="28"/>
      <c r="S3310" s="28"/>
      <c r="T3310" s="28"/>
      <c r="U3310" s="29"/>
      <c r="V3310" s="32"/>
      <c r="W3310" s="33"/>
    </row>
    <row r="3311" spans="2:23" x14ac:dyDescent="0.25">
      <c r="B3311" s="25"/>
      <c r="C3311" s="80">
        <v>1730181116</v>
      </c>
      <c r="D3311" s="83" t="s">
        <v>7066</v>
      </c>
      <c r="E3311" s="82">
        <v>5</v>
      </c>
      <c r="F3311" s="28"/>
      <c r="G3311" s="28"/>
      <c r="H3311" s="28"/>
      <c r="I3311" s="28" t="s">
        <v>1704</v>
      </c>
      <c r="J3311" s="27" t="s">
        <v>69</v>
      </c>
      <c r="K3311" s="29">
        <v>6264719901</v>
      </c>
      <c r="L3311" s="30"/>
      <c r="M3311" s="28"/>
      <c r="N3311" s="28"/>
      <c r="O3311" s="29"/>
      <c r="P3311" s="31"/>
      <c r="Q3311" s="28"/>
      <c r="R3311" s="28"/>
      <c r="S3311" s="28"/>
      <c r="T3311" s="28"/>
      <c r="U3311" s="29"/>
      <c r="V3311" s="32"/>
      <c r="W3311" s="33"/>
    </row>
    <row r="3312" spans="2:23" x14ac:dyDescent="0.25">
      <c r="B3312" s="25"/>
      <c r="C3312" s="80">
        <v>1871510370</v>
      </c>
      <c r="D3312" s="83" t="s">
        <v>7067</v>
      </c>
      <c r="E3312" s="82">
        <v>5</v>
      </c>
      <c r="F3312" s="28"/>
      <c r="G3312" s="28"/>
      <c r="H3312" s="28"/>
      <c r="I3312" s="28" t="s">
        <v>1719</v>
      </c>
      <c r="J3312" s="27" t="s">
        <v>69</v>
      </c>
      <c r="K3312" s="29">
        <v>6262931988</v>
      </c>
      <c r="L3312" s="30"/>
      <c r="M3312" s="28"/>
      <c r="N3312" s="28"/>
      <c r="O3312" s="29"/>
      <c r="P3312" s="31"/>
      <c r="Q3312" s="28"/>
      <c r="R3312" s="28"/>
      <c r="S3312" s="28"/>
      <c r="T3312" s="28"/>
      <c r="U3312" s="29"/>
      <c r="V3312" s="32"/>
      <c r="W3312" s="33"/>
    </row>
    <row r="3313" spans="2:23" x14ac:dyDescent="0.25">
      <c r="B3313" s="25"/>
      <c r="C3313" s="80">
        <v>1366483497</v>
      </c>
      <c r="D3313" s="83" t="s">
        <v>7068</v>
      </c>
      <c r="E3313" s="82">
        <v>6</v>
      </c>
      <c r="F3313" s="28"/>
      <c r="G3313" s="28"/>
      <c r="H3313" s="28"/>
      <c r="I3313" s="28" t="s">
        <v>1707</v>
      </c>
      <c r="J3313" s="27" t="s">
        <v>7069</v>
      </c>
      <c r="K3313" s="29">
        <v>6263070797</v>
      </c>
      <c r="L3313" s="30"/>
      <c r="M3313" s="28"/>
      <c r="N3313" s="28"/>
      <c r="O3313" s="29"/>
      <c r="P3313" s="31"/>
      <c r="Q3313" s="28"/>
      <c r="R3313" s="28"/>
      <c r="S3313" s="28"/>
      <c r="T3313" s="28"/>
      <c r="U3313" s="29"/>
      <c r="V3313" s="32"/>
      <c r="W3313" s="33"/>
    </row>
    <row r="3314" spans="2:23" x14ac:dyDescent="0.25">
      <c r="B3314" s="25"/>
      <c r="C3314" s="80">
        <v>1760490627</v>
      </c>
      <c r="D3314" s="83" t="s">
        <v>7070</v>
      </c>
      <c r="E3314" s="82">
        <v>10</v>
      </c>
      <c r="F3314" s="28"/>
      <c r="G3314" s="28"/>
      <c r="H3314" s="28"/>
      <c r="I3314" s="28" t="s">
        <v>1704</v>
      </c>
      <c r="J3314" s="27" t="s">
        <v>7071</v>
      </c>
      <c r="K3314" s="29">
        <v>6263070828</v>
      </c>
      <c r="L3314" s="30"/>
      <c r="M3314" s="28"/>
      <c r="N3314" s="28"/>
      <c r="O3314" s="29"/>
      <c r="P3314" s="31"/>
      <c r="Q3314" s="28"/>
      <c r="R3314" s="28"/>
      <c r="S3314" s="28"/>
      <c r="T3314" s="28"/>
      <c r="U3314" s="29"/>
      <c r="V3314" s="32"/>
      <c r="W3314" s="33"/>
    </row>
    <row r="3315" spans="2:23" x14ac:dyDescent="0.25">
      <c r="B3315" s="25"/>
      <c r="C3315" s="80">
        <v>1639146442</v>
      </c>
      <c r="D3315" s="83" t="s">
        <v>7072</v>
      </c>
      <c r="E3315" s="82">
        <v>9</v>
      </c>
      <c r="F3315" s="28"/>
      <c r="G3315" s="28"/>
      <c r="H3315" s="28"/>
      <c r="I3315" s="28" t="s">
        <v>1704</v>
      </c>
      <c r="J3315" s="27" t="s">
        <v>7073</v>
      </c>
      <c r="K3315" s="29">
        <v>6262877222</v>
      </c>
      <c r="L3315" s="30"/>
      <c r="M3315" s="28"/>
      <c r="N3315" s="28"/>
      <c r="O3315" s="29"/>
      <c r="P3315" s="31"/>
      <c r="Q3315" s="28"/>
      <c r="R3315" s="28"/>
      <c r="S3315" s="28"/>
      <c r="T3315" s="28"/>
      <c r="U3315" s="29"/>
      <c r="V3315" s="32"/>
      <c r="W3315" s="33"/>
    </row>
    <row r="3316" spans="2:23" x14ac:dyDescent="0.25">
      <c r="B3316" s="25"/>
      <c r="C3316" s="80">
        <v>1881654226</v>
      </c>
      <c r="D3316" s="83" t="s">
        <v>7074</v>
      </c>
      <c r="E3316" s="82">
        <v>10</v>
      </c>
      <c r="F3316" s="28"/>
      <c r="G3316" s="28"/>
      <c r="H3316" s="28"/>
      <c r="I3316" s="28" t="s">
        <v>1737</v>
      </c>
      <c r="J3316" s="27" t="s">
        <v>7075</v>
      </c>
      <c r="K3316" s="29">
        <v>6264407325</v>
      </c>
      <c r="L3316" s="30"/>
      <c r="M3316" s="28"/>
      <c r="N3316" s="28"/>
      <c r="O3316" s="29"/>
      <c r="P3316" s="31"/>
      <c r="Q3316" s="28"/>
      <c r="R3316" s="28"/>
      <c r="S3316" s="28"/>
      <c r="T3316" s="28"/>
      <c r="U3316" s="29"/>
      <c r="V3316" s="32"/>
      <c r="W3316" s="33"/>
    </row>
    <row r="3317" spans="2:23" x14ac:dyDescent="0.25">
      <c r="B3317" s="25"/>
      <c r="C3317" s="80">
        <v>1184796104</v>
      </c>
      <c r="D3317" s="83" t="s">
        <v>7076</v>
      </c>
      <c r="E3317" s="82">
        <v>6</v>
      </c>
      <c r="F3317" s="28"/>
      <c r="G3317" s="28"/>
      <c r="H3317" s="28"/>
      <c r="I3317" s="28" t="s">
        <v>1707</v>
      </c>
      <c r="J3317" s="27" t="s">
        <v>7077</v>
      </c>
      <c r="K3317" s="29">
        <v>6269603753</v>
      </c>
      <c r="L3317" s="30"/>
      <c r="M3317" s="28"/>
      <c r="N3317" s="28"/>
      <c r="O3317" s="29"/>
      <c r="P3317" s="31"/>
      <c r="Q3317" s="28"/>
      <c r="R3317" s="28"/>
      <c r="S3317" s="28"/>
      <c r="T3317" s="28"/>
      <c r="U3317" s="29"/>
      <c r="V3317" s="32"/>
      <c r="W3317" s="33"/>
    </row>
    <row r="3318" spans="2:23" x14ac:dyDescent="0.25">
      <c r="B3318" s="25"/>
      <c r="C3318" s="80">
        <v>1407839681</v>
      </c>
      <c r="D3318" s="83" t="s">
        <v>7078</v>
      </c>
      <c r="E3318" s="82">
        <v>10</v>
      </c>
      <c r="F3318" s="28"/>
      <c r="G3318" s="28"/>
      <c r="H3318" s="28"/>
      <c r="I3318" s="28" t="s">
        <v>1737</v>
      </c>
      <c r="J3318" s="27" t="s">
        <v>7079</v>
      </c>
      <c r="K3318" s="29">
        <v>6263975820</v>
      </c>
      <c r="L3318" s="30"/>
      <c r="M3318" s="28"/>
      <c r="N3318" s="28"/>
      <c r="O3318" s="29"/>
      <c r="P3318" s="31"/>
      <c r="Q3318" s="28"/>
      <c r="R3318" s="28"/>
      <c r="S3318" s="28"/>
      <c r="T3318" s="28"/>
      <c r="U3318" s="29"/>
      <c r="V3318" s="32"/>
      <c r="W3318" s="33"/>
    </row>
    <row r="3319" spans="2:23" x14ac:dyDescent="0.25">
      <c r="B3319" s="25"/>
      <c r="C3319" s="80">
        <v>1033184973</v>
      </c>
      <c r="D3319" s="83" t="s">
        <v>7080</v>
      </c>
      <c r="E3319" s="82">
        <v>5</v>
      </c>
      <c r="F3319" s="28"/>
      <c r="G3319" s="28"/>
      <c r="H3319" s="28"/>
      <c r="I3319" s="28" t="s">
        <v>1704</v>
      </c>
      <c r="J3319" s="27" t="s">
        <v>7081</v>
      </c>
      <c r="K3319" s="29">
        <v>6264499920</v>
      </c>
      <c r="L3319" s="30"/>
      <c r="M3319" s="28"/>
      <c r="N3319" s="28"/>
      <c r="O3319" s="29"/>
      <c r="P3319" s="31"/>
      <c r="Q3319" s="28"/>
      <c r="R3319" s="28"/>
      <c r="S3319" s="28"/>
      <c r="T3319" s="28"/>
      <c r="U3319" s="29"/>
      <c r="V3319" s="32"/>
      <c r="W3319" s="33"/>
    </row>
    <row r="3320" spans="2:23" x14ac:dyDescent="0.25">
      <c r="B3320" s="25"/>
      <c r="C3320" s="80">
        <v>1265215362</v>
      </c>
      <c r="D3320" s="83" t="s">
        <v>7082</v>
      </c>
      <c r="E3320" s="82">
        <v>7</v>
      </c>
      <c r="F3320" s="28"/>
      <c r="G3320" s="28"/>
      <c r="H3320" s="28"/>
      <c r="I3320" s="28" t="s">
        <v>1716</v>
      </c>
      <c r="J3320" s="27" t="s">
        <v>69</v>
      </c>
      <c r="K3320" s="29">
        <v>6262882266</v>
      </c>
      <c r="L3320" s="30"/>
      <c r="M3320" s="28"/>
      <c r="N3320" s="28"/>
      <c r="O3320" s="29"/>
      <c r="P3320" s="31"/>
      <c r="Q3320" s="28"/>
      <c r="R3320" s="28"/>
      <c r="S3320" s="28"/>
      <c r="T3320" s="28"/>
      <c r="U3320" s="29"/>
      <c r="V3320" s="32"/>
      <c r="W3320" s="33"/>
    </row>
    <row r="3321" spans="2:23" x14ac:dyDescent="0.25">
      <c r="B3321" s="25"/>
      <c r="C3321" s="80">
        <v>1336807288</v>
      </c>
      <c r="D3321" s="83" t="s">
        <v>7083</v>
      </c>
      <c r="E3321" s="82">
        <v>4</v>
      </c>
      <c r="F3321" s="28"/>
      <c r="G3321" s="28"/>
      <c r="H3321" s="28"/>
      <c r="I3321" s="28" t="s">
        <v>1716</v>
      </c>
      <c r="J3321" s="27" t="s">
        <v>69</v>
      </c>
      <c r="K3321" s="29">
        <v>6263009980</v>
      </c>
      <c r="L3321" s="30"/>
      <c r="M3321" s="28"/>
      <c r="N3321" s="28"/>
      <c r="O3321" s="29"/>
      <c r="P3321" s="31"/>
      <c r="Q3321" s="28"/>
      <c r="R3321" s="28"/>
      <c r="S3321" s="28"/>
      <c r="T3321" s="28"/>
      <c r="U3321" s="29"/>
      <c r="V3321" s="32"/>
      <c r="W3321" s="33"/>
    </row>
    <row r="3322" spans="2:23" x14ac:dyDescent="0.25">
      <c r="B3322" s="25"/>
      <c r="C3322" s="80">
        <v>1235596941</v>
      </c>
      <c r="D3322" s="83" t="s">
        <v>7084</v>
      </c>
      <c r="E3322" s="82">
        <v>5</v>
      </c>
      <c r="F3322" s="28"/>
      <c r="G3322" s="28"/>
      <c r="H3322" s="28"/>
      <c r="I3322" s="28" t="s">
        <v>1716</v>
      </c>
      <c r="J3322" s="27" t="s">
        <v>69</v>
      </c>
      <c r="K3322" s="29">
        <v>6263009980</v>
      </c>
      <c r="L3322" s="30"/>
      <c r="M3322" s="28"/>
      <c r="N3322" s="28"/>
      <c r="O3322" s="29"/>
      <c r="P3322" s="31"/>
      <c r="Q3322" s="28"/>
      <c r="R3322" s="28"/>
      <c r="S3322" s="28"/>
      <c r="T3322" s="28"/>
      <c r="U3322" s="29"/>
      <c r="V3322" s="32"/>
      <c r="W3322" s="33"/>
    </row>
    <row r="3323" spans="2:23" x14ac:dyDescent="0.25">
      <c r="B3323" s="25"/>
      <c r="C3323" s="80">
        <v>1598881179</v>
      </c>
      <c r="D3323" s="83" t="s">
        <v>7085</v>
      </c>
      <c r="E3323" s="82">
        <v>6</v>
      </c>
      <c r="F3323" s="28"/>
      <c r="G3323" s="28"/>
      <c r="H3323" s="28"/>
      <c r="I3323" s="28" t="s">
        <v>1719</v>
      </c>
      <c r="J3323" s="27" t="s">
        <v>7086</v>
      </c>
      <c r="K3323" s="29">
        <v>6262805000</v>
      </c>
      <c r="L3323" s="30"/>
      <c r="M3323" s="28"/>
      <c r="N3323" s="28"/>
      <c r="O3323" s="29"/>
      <c r="P3323" s="31"/>
      <c r="Q3323" s="28"/>
      <c r="R3323" s="28"/>
      <c r="S3323" s="28"/>
      <c r="T3323" s="28"/>
      <c r="U3323" s="29"/>
      <c r="V3323" s="32"/>
      <c r="W3323" s="33"/>
    </row>
    <row r="3324" spans="2:23" x14ac:dyDescent="0.25">
      <c r="B3324" s="25"/>
      <c r="C3324" s="80">
        <v>1023470226</v>
      </c>
      <c r="D3324" s="83" t="s">
        <v>7087</v>
      </c>
      <c r="E3324" s="82">
        <v>6</v>
      </c>
      <c r="F3324" s="28"/>
      <c r="G3324" s="28"/>
      <c r="H3324" s="28"/>
      <c r="I3324" s="28" t="s">
        <v>1769</v>
      </c>
      <c r="J3324" s="27" t="s">
        <v>7088</v>
      </c>
      <c r="K3324" s="29">
        <v>6264499920</v>
      </c>
      <c r="L3324" s="30"/>
      <c r="M3324" s="28"/>
      <c r="N3324" s="28"/>
      <c r="O3324" s="29"/>
      <c r="P3324" s="31"/>
      <c r="Q3324" s="28"/>
      <c r="R3324" s="28"/>
      <c r="S3324" s="28"/>
      <c r="T3324" s="28"/>
      <c r="U3324" s="29"/>
      <c r="V3324" s="32"/>
      <c r="W3324" s="33"/>
    </row>
    <row r="3325" spans="2:23" x14ac:dyDescent="0.25">
      <c r="B3325" s="25"/>
      <c r="C3325" s="80">
        <v>1518572007</v>
      </c>
      <c r="D3325" s="83" t="s">
        <v>7089</v>
      </c>
      <c r="E3325" s="82">
        <v>4</v>
      </c>
      <c r="F3325" s="28"/>
      <c r="G3325" s="28"/>
      <c r="H3325" s="28"/>
      <c r="I3325" s="28" t="s">
        <v>1716</v>
      </c>
      <c r="J3325" s="27" t="s">
        <v>69</v>
      </c>
      <c r="K3325" s="29">
        <v>6262813265</v>
      </c>
      <c r="L3325" s="30"/>
      <c r="M3325" s="28"/>
      <c r="N3325" s="28"/>
      <c r="O3325" s="29"/>
      <c r="P3325" s="31"/>
      <c r="Q3325" s="28"/>
      <c r="R3325" s="28"/>
      <c r="S3325" s="28"/>
      <c r="T3325" s="28"/>
      <c r="U3325" s="29"/>
      <c r="V3325" s="32"/>
      <c r="W3325" s="33"/>
    </row>
    <row r="3326" spans="2:23" x14ac:dyDescent="0.25">
      <c r="B3326" s="25"/>
      <c r="C3326" s="80">
        <v>1326675414</v>
      </c>
      <c r="D3326" s="83" t="s">
        <v>7090</v>
      </c>
      <c r="E3326" s="82">
        <v>-99</v>
      </c>
      <c r="F3326" s="28"/>
      <c r="G3326" s="28"/>
      <c r="H3326" s="28"/>
      <c r="I3326" s="28" t="s">
        <v>1769</v>
      </c>
      <c r="J3326" s="27" t="s">
        <v>7091</v>
      </c>
      <c r="K3326" s="29">
        <v>6267107616</v>
      </c>
      <c r="L3326" s="30"/>
      <c r="M3326" s="28"/>
      <c r="N3326" s="28"/>
      <c r="O3326" s="29"/>
      <c r="P3326" s="31"/>
      <c r="Q3326" s="28"/>
      <c r="R3326" s="28"/>
      <c r="S3326" s="28"/>
      <c r="T3326" s="28"/>
      <c r="U3326" s="29"/>
      <c r="V3326" s="32"/>
      <c r="W3326" s="33"/>
    </row>
    <row r="3327" spans="2:23" x14ac:dyDescent="0.25">
      <c r="B3327" s="25"/>
      <c r="C3327" s="80">
        <v>1700445640</v>
      </c>
      <c r="D3327" s="83" t="s">
        <v>7092</v>
      </c>
      <c r="E3327" s="82">
        <v>4</v>
      </c>
      <c r="F3327" s="28"/>
      <c r="G3327" s="28"/>
      <c r="H3327" s="28"/>
      <c r="I3327" s="28" t="s">
        <v>1769</v>
      </c>
      <c r="J3327" s="27" t="s">
        <v>69</v>
      </c>
      <c r="K3327" s="29">
        <v>7146518138</v>
      </c>
      <c r="L3327" s="30"/>
      <c r="M3327" s="28"/>
      <c r="N3327" s="28"/>
      <c r="O3327" s="29"/>
      <c r="P3327" s="31"/>
      <c r="Q3327" s="28"/>
      <c r="R3327" s="28"/>
      <c r="S3327" s="28"/>
      <c r="T3327" s="28"/>
      <c r="U3327" s="29"/>
      <c r="V3327" s="32"/>
      <c r="W3327" s="33"/>
    </row>
    <row r="3328" spans="2:23" x14ac:dyDescent="0.25">
      <c r="B3328" s="25"/>
      <c r="C3328" s="80">
        <v>1689027534</v>
      </c>
      <c r="D3328" s="83" t="s">
        <v>7093</v>
      </c>
      <c r="E3328" s="82">
        <v>6</v>
      </c>
      <c r="F3328" s="28"/>
      <c r="G3328" s="28"/>
      <c r="H3328" s="28"/>
      <c r="I3328" s="28" t="s">
        <v>1716</v>
      </c>
      <c r="J3328" s="27" t="s">
        <v>69</v>
      </c>
      <c r="K3328" s="29">
        <v>6263009980</v>
      </c>
      <c r="L3328" s="30"/>
      <c r="M3328" s="28"/>
      <c r="N3328" s="28"/>
      <c r="O3328" s="29"/>
      <c r="P3328" s="31"/>
      <c r="Q3328" s="28"/>
      <c r="R3328" s="28"/>
      <c r="S3328" s="28"/>
      <c r="T3328" s="28"/>
      <c r="U3328" s="29"/>
      <c r="V3328" s="32"/>
      <c r="W3328" s="33"/>
    </row>
    <row r="3329" spans="2:23" x14ac:dyDescent="0.25">
      <c r="B3329" s="25"/>
      <c r="C3329" s="80">
        <v>1265842934</v>
      </c>
      <c r="D3329" s="83" t="s">
        <v>7094</v>
      </c>
      <c r="E3329" s="82">
        <v>4</v>
      </c>
      <c r="F3329" s="28"/>
      <c r="G3329" s="28"/>
      <c r="H3329" s="28"/>
      <c r="I3329" s="28" t="s">
        <v>1704</v>
      </c>
      <c r="J3329" s="27" t="s">
        <v>7095</v>
      </c>
      <c r="K3329" s="29">
        <v>6268984560</v>
      </c>
      <c r="L3329" s="30"/>
      <c r="M3329" s="28"/>
      <c r="N3329" s="28"/>
      <c r="O3329" s="29"/>
      <c r="P3329" s="31"/>
      <c r="Q3329" s="28"/>
      <c r="R3329" s="28"/>
      <c r="S3329" s="28"/>
      <c r="T3329" s="28"/>
      <c r="U3329" s="29"/>
      <c r="V3329" s="32"/>
      <c r="W3329" s="33"/>
    </row>
    <row r="3330" spans="2:23" x14ac:dyDescent="0.25">
      <c r="B3330" s="25"/>
      <c r="C3330" s="80">
        <v>1528184587</v>
      </c>
      <c r="D3330" s="83" t="s">
        <v>7096</v>
      </c>
      <c r="E3330" s="82">
        <v>6</v>
      </c>
      <c r="F3330" s="28"/>
      <c r="G3330" s="28"/>
      <c r="H3330" s="28"/>
      <c r="I3330" s="28" t="s">
        <v>1707</v>
      </c>
      <c r="J3330" s="27" t="s">
        <v>69</v>
      </c>
      <c r="K3330" s="29">
        <v>6262868700</v>
      </c>
      <c r="L3330" s="30"/>
      <c r="M3330" s="28"/>
      <c r="N3330" s="28"/>
      <c r="O3330" s="29"/>
      <c r="P3330" s="31"/>
      <c r="Q3330" s="28"/>
      <c r="R3330" s="28"/>
      <c r="S3330" s="28"/>
      <c r="T3330" s="28"/>
      <c r="U3330" s="29"/>
      <c r="V3330" s="32"/>
      <c r="W3330" s="33"/>
    </row>
    <row r="3331" spans="2:23" x14ac:dyDescent="0.25">
      <c r="B3331" s="25"/>
      <c r="C3331" s="80">
        <v>1518367887</v>
      </c>
      <c r="D3331" s="83" t="s">
        <v>7097</v>
      </c>
      <c r="E3331" s="82">
        <v>8</v>
      </c>
      <c r="F3331" s="28"/>
      <c r="G3331" s="28"/>
      <c r="H3331" s="28"/>
      <c r="I3331" s="28" t="s">
        <v>1716</v>
      </c>
      <c r="J3331" s="27" t="s">
        <v>69</v>
      </c>
      <c r="K3331" s="29">
        <v>6263078636</v>
      </c>
      <c r="L3331" s="30"/>
      <c r="M3331" s="28"/>
      <c r="N3331" s="28"/>
      <c r="O3331" s="29"/>
      <c r="P3331" s="31"/>
      <c r="Q3331" s="28"/>
      <c r="R3331" s="28"/>
      <c r="S3331" s="28"/>
      <c r="T3331" s="28"/>
      <c r="U3331" s="29"/>
      <c r="V3331" s="32"/>
      <c r="W3331" s="33"/>
    </row>
    <row r="3332" spans="2:23" x14ac:dyDescent="0.25">
      <c r="B3332" s="25"/>
      <c r="C3332" s="80">
        <v>1538403597</v>
      </c>
      <c r="D3332" s="83" t="s">
        <v>7098</v>
      </c>
      <c r="E3332" s="82">
        <v>-99</v>
      </c>
      <c r="F3332" s="28"/>
      <c r="G3332" s="28"/>
      <c r="H3332" s="28"/>
      <c r="I3332" s="28" t="s">
        <v>1769</v>
      </c>
      <c r="J3332" s="27" t="s">
        <v>7099</v>
      </c>
      <c r="K3332" s="29">
        <v>8184047776</v>
      </c>
      <c r="L3332" s="30"/>
      <c r="M3332" s="28"/>
      <c r="N3332" s="28"/>
      <c r="O3332" s="29"/>
      <c r="P3332" s="31"/>
      <c r="Q3332" s="28"/>
      <c r="R3332" s="28"/>
      <c r="S3332" s="28"/>
      <c r="T3332" s="28"/>
      <c r="U3332" s="29"/>
      <c r="V3332" s="32"/>
      <c r="W3332" s="33"/>
    </row>
    <row r="3333" spans="2:23" x14ac:dyDescent="0.25">
      <c r="B3333" s="25"/>
      <c r="C3333" s="80">
        <v>1245580273</v>
      </c>
      <c r="D3333" s="83" t="s">
        <v>7100</v>
      </c>
      <c r="E3333" s="82">
        <v>5</v>
      </c>
      <c r="F3333" s="28"/>
      <c r="G3333" s="28"/>
      <c r="H3333" s="28"/>
      <c r="I3333" s="28" t="s">
        <v>1769</v>
      </c>
      <c r="J3333" s="27" t="s">
        <v>69</v>
      </c>
      <c r="K3333" s="29">
        <v>6263077397</v>
      </c>
      <c r="L3333" s="30"/>
      <c r="M3333" s="28"/>
      <c r="N3333" s="28"/>
      <c r="O3333" s="29"/>
      <c r="P3333" s="31"/>
      <c r="Q3333" s="28"/>
      <c r="R3333" s="28"/>
      <c r="S3333" s="28"/>
      <c r="T3333" s="28"/>
      <c r="U3333" s="29"/>
      <c r="V3333" s="32"/>
      <c r="W3333" s="33"/>
    </row>
    <row r="3334" spans="2:23" x14ac:dyDescent="0.25">
      <c r="B3334" s="25"/>
      <c r="C3334" s="80">
        <v>1427435395</v>
      </c>
      <c r="D3334" s="83" t="s">
        <v>7101</v>
      </c>
      <c r="E3334" s="82">
        <v>2</v>
      </c>
      <c r="F3334" s="28"/>
      <c r="G3334" s="28"/>
      <c r="H3334" s="28"/>
      <c r="I3334" s="28" t="s">
        <v>1716</v>
      </c>
      <c r="J3334" s="27" t="s">
        <v>69</v>
      </c>
      <c r="K3334" s="29">
        <v>6262841350</v>
      </c>
      <c r="L3334" s="30"/>
      <c r="M3334" s="28"/>
      <c r="N3334" s="28"/>
      <c r="O3334" s="29"/>
      <c r="P3334" s="31"/>
      <c r="Q3334" s="28"/>
      <c r="R3334" s="28"/>
      <c r="S3334" s="28"/>
      <c r="T3334" s="28"/>
      <c r="U3334" s="29"/>
      <c r="V3334" s="32"/>
      <c r="W3334" s="33"/>
    </row>
    <row r="3335" spans="2:23" x14ac:dyDescent="0.25">
      <c r="B3335" s="25"/>
      <c r="C3335" s="80">
        <v>1952491805</v>
      </c>
      <c r="D3335" s="83" t="s">
        <v>7102</v>
      </c>
      <c r="E3335" s="82">
        <v>5</v>
      </c>
      <c r="F3335" s="28"/>
      <c r="G3335" s="28"/>
      <c r="H3335" s="28"/>
      <c r="I3335" s="28" t="s">
        <v>1704</v>
      </c>
      <c r="J3335" s="27" t="s">
        <v>69</v>
      </c>
      <c r="K3335" s="29">
        <v>6269408079</v>
      </c>
      <c r="L3335" s="30"/>
      <c r="M3335" s="28"/>
      <c r="N3335" s="28"/>
      <c r="O3335" s="29"/>
      <c r="P3335" s="31"/>
      <c r="Q3335" s="28"/>
      <c r="R3335" s="28"/>
      <c r="S3335" s="28"/>
      <c r="T3335" s="28"/>
      <c r="U3335" s="29"/>
      <c r="V3335" s="32"/>
      <c r="W3335" s="33"/>
    </row>
    <row r="3336" spans="2:23" x14ac:dyDescent="0.25">
      <c r="B3336" s="25"/>
      <c r="C3336" s="80">
        <v>1922032952</v>
      </c>
      <c r="D3336" s="83" t="s">
        <v>7103</v>
      </c>
      <c r="E3336" s="82">
        <v>4</v>
      </c>
      <c r="F3336" s="28"/>
      <c r="G3336" s="28"/>
      <c r="H3336" s="28"/>
      <c r="I3336" s="28" t="s">
        <v>1719</v>
      </c>
      <c r="J3336" s="27" t="s">
        <v>69</v>
      </c>
      <c r="K3336" s="29">
        <v>6263008424</v>
      </c>
      <c r="L3336" s="30"/>
      <c r="M3336" s="28"/>
      <c r="N3336" s="28"/>
      <c r="O3336" s="29"/>
      <c r="P3336" s="31"/>
      <c r="Q3336" s="28"/>
      <c r="R3336" s="28"/>
      <c r="S3336" s="28"/>
      <c r="T3336" s="28"/>
      <c r="U3336" s="29"/>
      <c r="V3336" s="32"/>
      <c r="W3336" s="33"/>
    </row>
    <row r="3337" spans="2:23" x14ac:dyDescent="0.25">
      <c r="B3337" s="25"/>
      <c r="C3337" s="80">
        <v>1477554905</v>
      </c>
      <c r="D3337" s="83" t="s">
        <v>7104</v>
      </c>
      <c r="E3337" s="82">
        <v>4</v>
      </c>
      <c r="F3337" s="28"/>
      <c r="G3337" s="28"/>
      <c r="H3337" s="28"/>
      <c r="I3337" s="28" t="s">
        <v>1719</v>
      </c>
      <c r="J3337" s="27" t="s">
        <v>69</v>
      </c>
      <c r="K3337" s="29">
        <v>6262886888</v>
      </c>
      <c r="L3337" s="30"/>
      <c r="M3337" s="28"/>
      <c r="N3337" s="28"/>
      <c r="O3337" s="29"/>
      <c r="P3337" s="31"/>
      <c r="Q3337" s="28"/>
      <c r="R3337" s="28"/>
      <c r="S3337" s="28"/>
      <c r="T3337" s="28"/>
      <c r="U3337" s="29"/>
      <c r="V3337" s="32"/>
      <c r="W3337" s="33"/>
    </row>
    <row r="3338" spans="2:23" x14ac:dyDescent="0.25">
      <c r="B3338" s="25"/>
      <c r="C3338" s="80">
        <v>1184099954</v>
      </c>
      <c r="D3338" s="83" t="s">
        <v>7105</v>
      </c>
      <c r="E3338" s="82">
        <v>8</v>
      </c>
      <c r="F3338" s="28"/>
      <c r="G3338" s="28"/>
      <c r="H3338" s="28"/>
      <c r="I3338" s="28" t="s">
        <v>1707</v>
      </c>
      <c r="J3338" s="27" t="s">
        <v>69</v>
      </c>
      <c r="K3338" s="29">
        <v>6262812232</v>
      </c>
      <c r="L3338" s="30"/>
      <c r="M3338" s="28"/>
      <c r="N3338" s="28"/>
      <c r="O3338" s="29"/>
      <c r="P3338" s="31"/>
      <c r="Q3338" s="28"/>
      <c r="R3338" s="28"/>
      <c r="S3338" s="28"/>
      <c r="T3338" s="28"/>
      <c r="U3338" s="29"/>
      <c r="V3338" s="32"/>
      <c r="W3338" s="33"/>
    </row>
    <row r="3339" spans="2:23" x14ac:dyDescent="0.25">
      <c r="B3339" s="25"/>
      <c r="C3339" s="80">
        <v>1295166692</v>
      </c>
      <c r="D3339" s="83" t="s">
        <v>7106</v>
      </c>
      <c r="E3339" s="82">
        <v>5</v>
      </c>
      <c r="F3339" s="28"/>
      <c r="G3339" s="28"/>
      <c r="H3339" s="28"/>
      <c r="I3339" s="28" t="s">
        <v>1719</v>
      </c>
      <c r="J3339" s="27" t="s">
        <v>69</v>
      </c>
      <c r="K3339" s="29">
        <v>2136803990</v>
      </c>
      <c r="L3339" s="30"/>
      <c r="M3339" s="28"/>
      <c r="N3339" s="28"/>
      <c r="O3339" s="29"/>
      <c r="P3339" s="31"/>
      <c r="Q3339" s="28"/>
      <c r="R3339" s="28"/>
      <c r="S3339" s="28"/>
      <c r="T3339" s="28"/>
      <c r="U3339" s="29"/>
      <c r="V3339" s="32"/>
      <c r="W3339" s="33"/>
    </row>
    <row r="3340" spans="2:23" x14ac:dyDescent="0.25">
      <c r="B3340" s="25"/>
      <c r="C3340" s="80">
        <v>1689865065</v>
      </c>
      <c r="D3340" s="83" t="s">
        <v>7107</v>
      </c>
      <c r="E3340" s="82">
        <v>7</v>
      </c>
      <c r="F3340" s="28"/>
      <c r="G3340" s="28"/>
      <c r="H3340" s="28"/>
      <c r="I3340" s="28" t="s">
        <v>1707</v>
      </c>
      <c r="J3340" s="27" t="s">
        <v>69</v>
      </c>
      <c r="K3340" s="29">
        <v>6262899978</v>
      </c>
      <c r="L3340" s="30"/>
      <c r="M3340" s="28"/>
      <c r="N3340" s="28"/>
      <c r="O3340" s="29"/>
      <c r="P3340" s="31"/>
      <c r="Q3340" s="28"/>
      <c r="R3340" s="28"/>
      <c r="S3340" s="28"/>
      <c r="T3340" s="28"/>
      <c r="U3340" s="29"/>
      <c r="V3340" s="32"/>
      <c r="W3340" s="33"/>
    </row>
    <row r="3341" spans="2:23" x14ac:dyDescent="0.25">
      <c r="B3341" s="25"/>
      <c r="C3341" s="80">
        <v>1316291925</v>
      </c>
      <c r="D3341" s="83" t="s">
        <v>7108</v>
      </c>
      <c r="E3341" s="82">
        <v>6</v>
      </c>
      <c r="F3341" s="28"/>
      <c r="G3341" s="28"/>
      <c r="H3341" s="28"/>
      <c r="I3341" s="28" t="s">
        <v>1707</v>
      </c>
      <c r="J3341" s="27" t="s">
        <v>69</v>
      </c>
      <c r="K3341" s="29">
        <v>6263009980</v>
      </c>
      <c r="L3341" s="30"/>
      <c r="M3341" s="28"/>
      <c r="N3341" s="28"/>
      <c r="O3341" s="29"/>
      <c r="P3341" s="31"/>
      <c r="Q3341" s="28"/>
      <c r="R3341" s="28"/>
      <c r="S3341" s="28"/>
      <c r="T3341" s="28"/>
      <c r="U3341" s="29"/>
      <c r="V3341" s="32"/>
      <c r="W3341" s="33"/>
    </row>
    <row r="3342" spans="2:23" x14ac:dyDescent="0.25">
      <c r="B3342" s="25"/>
      <c r="C3342" s="80">
        <v>1760498919</v>
      </c>
      <c r="D3342" s="83" t="s">
        <v>7109</v>
      </c>
      <c r="E3342" s="82">
        <v>5</v>
      </c>
      <c r="F3342" s="28"/>
      <c r="G3342" s="28"/>
      <c r="H3342" s="28"/>
      <c r="I3342" s="28" t="s">
        <v>1769</v>
      </c>
      <c r="J3342" s="27" t="s">
        <v>7110</v>
      </c>
      <c r="K3342" s="29">
        <v>6269439240</v>
      </c>
      <c r="L3342" s="30"/>
      <c r="M3342" s="28"/>
      <c r="N3342" s="28"/>
      <c r="O3342" s="29"/>
      <c r="P3342" s="31"/>
      <c r="Q3342" s="28"/>
      <c r="R3342" s="28"/>
      <c r="S3342" s="28"/>
      <c r="T3342" s="28"/>
      <c r="U3342" s="29"/>
      <c r="V3342" s="32"/>
      <c r="W3342" s="33"/>
    </row>
    <row r="3343" spans="2:23" x14ac:dyDescent="0.25">
      <c r="B3343" s="25"/>
      <c r="C3343" s="80">
        <v>1568533073</v>
      </c>
      <c r="D3343" s="83" t="s">
        <v>7111</v>
      </c>
      <c r="E3343" s="82">
        <v>6</v>
      </c>
      <c r="F3343" s="28"/>
      <c r="G3343" s="28"/>
      <c r="H3343" s="28"/>
      <c r="I3343" s="28" t="s">
        <v>1719</v>
      </c>
      <c r="J3343" s="27" t="s">
        <v>69</v>
      </c>
      <c r="K3343" s="29">
        <v>8188851005</v>
      </c>
      <c r="L3343" s="30"/>
      <c r="M3343" s="28"/>
      <c r="N3343" s="28"/>
      <c r="O3343" s="29"/>
      <c r="P3343" s="31"/>
      <c r="Q3343" s="28"/>
      <c r="R3343" s="28"/>
      <c r="S3343" s="28"/>
      <c r="T3343" s="28"/>
      <c r="U3343" s="29"/>
      <c r="V3343" s="32"/>
      <c r="W3343" s="33"/>
    </row>
    <row r="3344" spans="2:23" x14ac:dyDescent="0.25">
      <c r="B3344" s="25"/>
      <c r="C3344" s="80">
        <v>1992746010</v>
      </c>
      <c r="D3344" s="83" t="s">
        <v>7112</v>
      </c>
      <c r="E3344" s="82">
        <v>4</v>
      </c>
      <c r="F3344" s="28"/>
      <c r="G3344" s="28"/>
      <c r="H3344" s="28"/>
      <c r="I3344" s="28" t="s">
        <v>1769</v>
      </c>
      <c r="J3344" s="27" t="s">
        <v>69</v>
      </c>
      <c r="K3344" s="29">
        <v>6262811903</v>
      </c>
      <c r="L3344" s="30"/>
      <c r="M3344" s="28"/>
      <c r="N3344" s="28"/>
      <c r="O3344" s="29"/>
      <c r="P3344" s="31"/>
      <c r="Q3344" s="28"/>
      <c r="R3344" s="28"/>
      <c r="S3344" s="28"/>
      <c r="T3344" s="28"/>
      <c r="U3344" s="29"/>
      <c r="V3344" s="32"/>
      <c r="W3344" s="33"/>
    </row>
    <row r="3345" spans="2:23" x14ac:dyDescent="0.25">
      <c r="B3345" s="25"/>
      <c r="C3345" s="80">
        <v>1760645121</v>
      </c>
      <c r="D3345" s="83" t="s">
        <v>7113</v>
      </c>
      <c r="E3345" s="82">
        <v>1</v>
      </c>
      <c r="F3345" s="28"/>
      <c r="G3345" s="28"/>
      <c r="H3345" s="28"/>
      <c r="I3345" s="28" t="s">
        <v>1704</v>
      </c>
      <c r="J3345" s="27" t="s">
        <v>7114</v>
      </c>
      <c r="K3345" s="29">
        <v>6263593330</v>
      </c>
      <c r="L3345" s="30"/>
      <c r="M3345" s="28"/>
      <c r="N3345" s="28"/>
      <c r="O3345" s="29"/>
      <c r="P3345" s="31"/>
      <c r="Q3345" s="28"/>
      <c r="R3345" s="28"/>
      <c r="S3345" s="28"/>
      <c r="T3345" s="28"/>
      <c r="U3345" s="29"/>
      <c r="V3345" s="32"/>
      <c r="W3345" s="33"/>
    </row>
    <row r="3346" spans="2:23" x14ac:dyDescent="0.25">
      <c r="B3346" s="25"/>
      <c r="C3346" s="80">
        <v>1104085893</v>
      </c>
      <c r="D3346" s="83" t="s">
        <v>7115</v>
      </c>
      <c r="E3346" s="82">
        <v>10</v>
      </c>
      <c r="F3346" s="28"/>
      <c r="G3346" s="28"/>
      <c r="H3346" s="28"/>
      <c r="I3346" s="28" t="s">
        <v>1769</v>
      </c>
      <c r="J3346" s="27" t="s">
        <v>7116</v>
      </c>
      <c r="K3346" s="29">
        <v>6265732222</v>
      </c>
      <c r="L3346" s="30"/>
      <c r="M3346" s="28"/>
      <c r="N3346" s="28"/>
      <c r="O3346" s="29"/>
      <c r="P3346" s="31"/>
      <c r="Q3346" s="28"/>
      <c r="R3346" s="28"/>
      <c r="S3346" s="28"/>
      <c r="T3346" s="28"/>
      <c r="U3346" s="29"/>
      <c r="V3346" s="32"/>
      <c r="W3346" s="33"/>
    </row>
    <row r="3347" spans="2:23" x14ac:dyDescent="0.25">
      <c r="B3347" s="25"/>
      <c r="C3347" s="80">
        <v>1376732057</v>
      </c>
      <c r="D3347" s="83" t="s">
        <v>7117</v>
      </c>
      <c r="E3347" s="82">
        <v>3</v>
      </c>
      <c r="F3347" s="28"/>
      <c r="G3347" s="28"/>
      <c r="H3347" s="28"/>
      <c r="I3347" s="28" t="s">
        <v>1704</v>
      </c>
      <c r="J3347" s="27" t="s">
        <v>69</v>
      </c>
      <c r="K3347" s="29">
        <v>6267937114</v>
      </c>
      <c r="L3347" s="30"/>
      <c r="M3347" s="28"/>
      <c r="N3347" s="28"/>
      <c r="O3347" s="29"/>
      <c r="P3347" s="31"/>
      <c r="Q3347" s="28"/>
      <c r="R3347" s="28"/>
      <c r="S3347" s="28"/>
      <c r="T3347" s="28"/>
      <c r="U3347" s="29"/>
      <c r="V3347" s="32"/>
      <c r="W3347" s="33"/>
    </row>
    <row r="3348" spans="2:23" x14ac:dyDescent="0.25">
      <c r="B3348" s="25"/>
      <c r="C3348" s="80">
        <v>1164638177</v>
      </c>
      <c r="D3348" s="83" t="s">
        <v>7118</v>
      </c>
      <c r="E3348" s="82">
        <v>2</v>
      </c>
      <c r="F3348" s="28"/>
      <c r="G3348" s="28"/>
      <c r="H3348" s="28"/>
      <c r="I3348" s="28" t="s">
        <v>1704</v>
      </c>
      <c r="J3348" s="27" t="s">
        <v>7119</v>
      </c>
      <c r="K3348" s="29">
        <v>3108296789</v>
      </c>
      <c r="L3348" s="30"/>
      <c r="M3348" s="28"/>
      <c r="N3348" s="28"/>
      <c r="O3348" s="29"/>
      <c r="P3348" s="31"/>
      <c r="Q3348" s="28"/>
      <c r="R3348" s="28"/>
      <c r="S3348" s="28"/>
      <c r="T3348" s="28"/>
      <c r="U3348" s="29"/>
      <c r="V3348" s="32"/>
      <c r="W3348" s="33"/>
    </row>
    <row r="3349" spans="2:23" x14ac:dyDescent="0.25">
      <c r="B3349" s="25"/>
      <c r="C3349" s="80">
        <v>1912032764</v>
      </c>
      <c r="D3349" s="83" t="s">
        <v>7120</v>
      </c>
      <c r="E3349" s="82">
        <v>8</v>
      </c>
      <c r="F3349" s="28"/>
      <c r="G3349" s="28"/>
      <c r="H3349" s="28"/>
      <c r="I3349" s="28" t="s">
        <v>1704</v>
      </c>
      <c r="J3349" s="27" t="s">
        <v>7121</v>
      </c>
      <c r="K3349" s="29">
        <v>3104232641</v>
      </c>
      <c r="L3349" s="30"/>
      <c r="M3349" s="28"/>
      <c r="N3349" s="28"/>
      <c r="O3349" s="29"/>
      <c r="P3349" s="31"/>
      <c r="Q3349" s="28"/>
      <c r="R3349" s="28"/>
      <c r="S3349" s="28"/>
      <c r="T3349" s="28"/>
      <c r="U3349" s="29"/>
      <c r="V3349" s="32"/>
      <c r="W3349" s="33"/>
    </row>
    <row r="3350" spans="2:23" x14ac:dyDescent="0.25">
      <c r="B3350" s="25"/>
      <c r="C3350" s="80">
        <v>1508073057</v>
      </c>
      <c r="D3350" s="83" t="s">
        <v>7122</v>
      </c>
      <c r="E3350" s="82">
        <v>3</v>
      </c>
      <c r="F3350" s="28"/>
      <c r="G3350" s="28"/>
      <c r="H3350" s="28"/>
      <c r="I3350" s="28" t="s">
        <v>1704</v>
      </c>
      <c r="J3350" s="27" t="s">
        <v>69</v>
      </c>
      <c r="K3350" s="29">
        <v>3104534477</v>
      </c>
      <c r="L3350" s="30"/>
      <c r="M3350" s="28"/>
      <c r="N3350" s="28"/>
      <c r="O3350" s="29"/>
      <c r="P3350" s="31"/>
      <c r="Q3350" s="28"/>
      <c r="R3350" s="28"/>
      <c r="S3350" s="28"/>
      <c r="T3350" s="28"/>
      <c r="U3350" s="29"/>
      <c r="V3350" s="32"/>
      <c r="W3350" s="33"/>
    </row>
    <row r="3351" spans="2:23" x14ac:dyDescent="0.25">
      <c r="B3351" s="25"/>
      <c r="C3351" s="80">
        <v>1821088162</v>
      </c>
      <c r="D3351" s="83" t="s">
        <v>7123</v>
      </c>
      <c r="E3351" s="82">
        <v>2</v>
      </c>
      <c r="F3351" s="28"/>
      <c r="G3351" s="28"/>
      <c r="H3351" s="28"/>
      <c r="I3351" s="28" t="s">
        <v>1719</v>
      </c>
      <c r="J3351" s="27" t="s">
        <v>69</v>
      </c>
      <c r="K3351" s="29">
        <v>2133881111</v>
      </c>
      <c r="L3351" s="30"/>
      <c r="M3351" s="28"/>
      <c r="N3351" s="28"/>
      <c r="O3351" s="29"/>
      <c r="P3351" s="31"/>
      <c r="Q3351" s="28"/>
      <c r="R3351" s="28"/>
      <c r="S3351" s="28"/>
      <c r="T3351" s="28"/>
      <c r="U3351" s="29"/>
      <c r="V3351" s="32"/>
      <c r="W3351" s="33"/>
    </row>
    <row r="3352" spans="2:23" x14ac:dyDescent="0.25">
      <c r="B3352" s="25"/>
      <c r="C3352" s="80">
        <v>1396739470</v>
      </c>
      <c r="D3352" s="83" t="s">
        <v>7124</v>
      </c>
      <c r="E3352" s="82">
        <v>3</v>
      </c>
      <c r="F3352" s="28"/>
      <c r="G3352" s="28"/>
      <c r="H3352" s="28"/>
      <c r="I3352" s="28" t="s">
        <v>1704</v>
      </c>
      <c r="J3352" s="27" t="s">
        <v>69</v>
      </c>
      <c r="K3352" s="29">
        <v>3104530553</v>
      </c>
      <c r="L3352" s="30"/>
      <c r="M3352" s="28"/>
      <c r="N3352" s="28"/>
      <c r="O3352" s="29"/>
      <c r="P3352" s="31"/>
      <c r="Q3352" s="28"/>
      <c r="R3352" s="28"/>
      <c r="S3352" s="28"/>
      <c r="T3352" s="28"/>
      <c r="U3352" s="29"/>
      <c r="V3352" s="32"/>
      <c r="W3352" s="33"/>
    </row>
    <row r="3353" spans="2:23" x14ac:dyDescent="0.25">
      <c r="B3353" s="25"/>
      <c r="C3353" s="80">
        <v>1285708651</v>
      </c>
      <c r="D3353" s="83" t="s">
        <v>7125</v>
      </c>
      <c r="E3353" s="82">
        <v>4</v>
      </c>
      <c r="F3353" s="28"/>
      <c r="G3353" s="28"/>
      <c r="H3353" s="28"/>
      <c r="I3353" s="28" t="s">
        <v>1719</v>
      </c>
      <c r="J3353" s="27" t="s">
        <v>69</v>
      </c>
      <c r="K3353" s="29">
        <v>2136201781</v>
      </c>
      <c r="L3353" s="30"/>
      <c r="M3353" s="28"/>
      <c r="N3353" s="28"/>
      <c r="O3353" s="29"/>
      <c r="P3353" s="31"/>
      <c r="Q3353" s="28"/>
      <c r="R3353" s="28"/>
      <c r="S3353" s="28"/>
      <c r="T3353" s="28"/>
      <c r="U3353" s="29"/>
      <c r="V3353" s="32"/>
      <c r="W3353" s="33"/>
    </row>
    <row r="3354" spans="2:23" x14ac:dyDescent="0.25">
      <c r="B3354" s="25"/>
      <c r="C3354" s="80">
        <v>1023287372</v>
      </c>
      <c r="D3354" s="83" t="s">
        <v>7126</v>
      </c>
      <c r="E3354" s="82">
        <v>3</v>
      </c>
      <c r="F3354" s="28"/>
      <c r="G3354" s="28"/>
      <c r="H3354" s="28"/>
      <c r="I3354" s="28" t="s">
        <v>1716</v>
      </c>
      <c r="J3354" s="27" t="s">
        <v>7127</v>
      </c>
      <c r="K3354" s="29">
        <v>2132075793</v>
      </c>
      <c r="L3354" s="30"/>
      <c r="M3354" s="28"/>
      <c r="N3354" s="28"/>
      <c r="O3354" s="29"/>
      <c r="P3354" s="31"/>
      <c r="Q3354" s="28"/>
      <c r="R3354" s="28"/>
      <c r="S3354" s="28"/>
      <c r="T3354" s="28"/>
      <c r="U3354" s="29"/>
      <c r="V3354" s="32"/>
      <c r="W3354" s="33"/>
    </row>
    <row r="3355" spans="2:23" x14ac:dyDescent="0.25">
      <c r="B3355" s="25"/>
      <c r="C3355" s="80">
        <v>1184883738</v>
      </c>
      <c r="D3355" s="83" t="s">
        <v>7128</v>
      </c>
      <c r="E3355" s="82">
        <v>6</v>
      </c>
      <c r="F3355" s="28"/>
      <c r="G3355" s="28"/>
      <c r="H3355" s="28"/>
      <c r="I3355" s="28" t="s">
        <v>1737</v>
      </c>
      <c r="J3355" s="27" t="s">
        <v>7129</v>
      </c>
      <c r="K3355" s="29">
        <v>3107944078</v>
      </c>
      <c r="L3355" s="30"/>
      <c r="M3355" s="28"/>
      <c r="N3355" s="28"/>
      <c r="O3355" s="29"/>
      <c r="P3355" s="31"/>
      <c r="Q3355" s="28"/>
      <c r="R3355" s="28"/>
      <c r="S3355" s="28"/>
      <c r="T3355" s="28"/>
      <c r="U3355" s="29"/>
      <c r="V3355" s="32"/>
      <c r="W3355" s="33"/>
    </row>
    <row r="3356" spans="2:23" x14ac:dyDescent="0.25">
      <c r="B3356" s="25"/>
      <c r="C3356" s="80">
        <v>1578729398</v>
      </c>
      <c r="D3356" s="83" t="s">
        <v>7130</v>
      </c>
      <c r="E3356" s="82">
        <v>2</v>
      </c>
      <c r="F3356" s="28"/>
      <c r="G3356" s="28"/>
      <c r="H3356" s="28"/>
      <c r="I3356" s="28" t="s">
        <v>1716</v>
      </c>
      <c r="J3356" s="27" t="s">
        <v>69</v>
      </c>
      <c r="K3356" s="29">
        <v>3105826240</v>
      </c>
      <c r="L3356" s="30"/>
      <c r="M3356" s="28"/>
      <c r="N3356" s="28"/>
      <c r="O3356" s="29"/>
      <c r="P3356" s="31"/>
      <c r="Q3356" s="28"/>
      <c r="R3356" s="28"/>
      <c r="S3356" s="28"/>
      <c r="T3356" s="28"/>
      <c r="U3356" s="29"/>
      <c r="V3356" s="32"/>
      <c r="W3356" s="33"/>
    </row>
    <row r="3357" spans="2:23" x14ac:dyDescent="0.25">
      <c r="B3357" s="25"/>
      <c r="C3357" s="80">
        <v>1902056062</v>
      </c>
      <c r="D3357" s="83" t="s">
        <v>7131</v>
      </c>
      <c r="E3357" s="82">
        <v>7</v>
      </c>
      <c r="F3357" s="28"/>
      <c r="G3357" s="28"/>
      <c r="H3357" s="28"/>
      <c r="I3357" s="28" t="s">
        <v>1716</v>
      </c>
      <c r="J3357" s="27" t="s">
        <v>7132</v>
      </c>
      <c r="K3357" s="29">
        <v>3108256078</v>
      </c>
      <c r="L3357" s="30"/>
      <c r="M3357" s="28"/>
      <c r="N3357" s="28"/>
      <c r="O3357" s="29"/>
      <c r="P3357" s="31"/>
      <c r="Q3357" s="28"/>
      <c r="R3357" s="28"/>
      <c r="S3357" s="28"/>
      <c r="T3357" s="28"/>
      <c r="U3357" s="29"/>
      <c r="V3357" s="32"/>
      <c r="W3357" s="33"/>
    </row>
    <row r="3358" spans="2:23" x14ac:dyDescent="0.25">
      <c r="B3358" s="25"/>
      <c r="C3358" s="80">
        <v>1932402864</v>
      </c>
      <c r="D3358" s="83" t="s">
        <v>7133</v>
      </c>
      <c r="E3358" s="82">
        <v>1</v>
      </c>
      <c r="F3358" s="28"/>
      <c r="G3358" s="28"/>
      <c r="H3358" s="28"/>
      <c r="I3358" s="28" t="s">
        <v>1769</v>
      </c>
      <c r="J3358" s="27" t="s">
        <v>69</v>
      </c>
      <c r="K3358" s="29">
        <v>2133810700</v>
      </c>
      <c r="L3358" s="30"/>
      <c r="M3358" s="28"/>
      <c r="N3358" s="28"/>
      <c r="O3358" s="29"/>
      <c r="P3358" s="31"/>
      <c r="Q3358" s="28"/>
      <c r="R3358" s="28"/>
      <c r="S3358" s="28"/>
      <c r="T3358" s="28"/>
      <c r="U3358" s="29"/>
      <c r="V3358" s="32"/>
      <c r="W3358" s="33"/>
    </row>
    <row r="3359" spans="2:23" x14ac:dyDescent="0.25">
      <c r="B3359" s="25"/>
      <c r="C3359" s="80">
        <v>1174701429</v>
      </c>
      <c r="D3359" s="83" t="s">
        <v>7134</v>
      </c>
      <c r="E3359" s="82">
        <v>6</v>
      </c>
      <c r="F3359" s="28"/>
      <c r="G3359" s="28"/>
      <c r="H3359" s="28"/>
      <c r="I3359" s="28" t="s">
        <v>1719</v>
      </c>
      <c r="J3359" s="27" t="s">
        <v>7135</v>
      </c>
      <c r="K3359" s="29">
        <v>9099546742</v>
      </c>
      <c r="L3359" s="30"/>
      <c r="M3359" s="28"/>
      <c r="N3359" s="28"/>
      <c r="O3359" s="29"/>
      <c r="P3359" s="31"/>
      <c r="Q3359" s="28"/>
      <c r="R3359" s="28"/>
      <c r="S3359" s="28"/>
      <c r="T3359" s="28"/>
      <c r="U3359" s="29"/>
      <c r="V3359" s="32"/>
      <c r="W3359" s="33"/>
    </row>
    <row r="3360" spans="2:23" x14ac:dyDescent="0.25">
      <c r="B3360" s="25"/>
      <c r="C3360" s="80">
        <v>1376196436</v>
      </c>
      <c r="D3360" s="83" t="s">
        <v>7136</v>
      </c>
      <c r="E3360" s="82">
        <v>-99</v>
      </c>
      <c r="F3360" s="28"/>
      <c r="G3360" s="28"/>
      <c r="H3360" s="28"/>
      <c r="I3360" s="28" t="s">
        <v>5281</v>
      </c>
      <c r="J3360" s="27" t="s">
        <v>7137</v>
      </c>
      <c r="K3360" s="29">
        <v>8003001199</v>
      </c>
      <c r="L3360" s="30"/>
      <c r="M3360" s="28"/>
      <c r="N3360" s="28"/>
      <c r="O3360" s="29"/>
      <c r="P3360" s="31"/>
      <c r="Q3360" s="28"/>
      <c r="R3360" s="28"/>
      <c r="S3360" s="28"/>
      <c r="T3360" s="28"/>
      <c r="U3360" s="29"/>
      <c r="V3360" s="32"/>
      <c r="W3360" s="33"/>
    </row>
    <row r="3361" spans="2:23" x14ac:dyDescent="0.25">
      <c r="B3361" s="25"/>
      <c r="C3361" s="80">
        <v>1518388008</v>
      </c>
      <c r="D3361" s="83" t="s">
        <v>7138</v>
      </c>
      <c r="E3361" s="82">
        <v>5</v>
      </c>
      <c r="F3361" s="28"/>
      <c r="G3361" s="28"/>
      <c r="H3361" s="28"/>
      <c r="I3361" s="28" t="s">
        <v>1719</v>
      </c>
      <c r="J3361" s="27" t="s">
        <v>69</v>
      </c>
      <c r="K3361" s="29">
        <v>2136334777</v>
      </c>
      <c r="L3361" s="30"/>
      <c r="M3361" s="28"/>
      <c r="N3361" s="28"/>
      <c r="O3361" s="29"/>
      <c r="P3361" s="31"/>
      <c r="Q3361" s="28"/>
      <c r="R3361" s="28"/>
      <c r="S3361" s="28"/>
      <c r="T3361" s="28"/>
      <c r="U3361" s="29"/>
      <c r="V3361" s="32"/>
      <c r="W3361" s="33"/>
    </row>
    <row r="3362" spans="2:23" x14ac:dyDescent="0.25">
      <c r="B3362" s="25"/>
      <c r="C3362" s="80">
        <v>1598008344</v>
      </c>
      <c r="D3362" s="83" t="s">
        <v>7139</v>
      </c>
      <c r="E3362" s="82">
        <v>6</v>
      </c>
      <c r="F3362" s="28"/>
      <c r="G3362" s="28"/>
      <c r="H3362" s="28"/>
      <c r="I3362" s="28" t="s">
        <v>1737</v>
      </c>
      <c r="J3362" s="27" t="s">
        <v>7140</v>
      </c>
      <c r="K3362" s="29">
        <v>4242598859</v>
      </c>
      <c r="L3362" s="30"/>
      <c r="M3362" s="28"/>
      <c r="N3362" s="28"/>
      <c r="O3362" s="29"/>
      <c r="P3362" s="31"/>
      <c r="Q3362" s="28"/>
      <c r="R3362" s="28"/>
      <c r="S3362" s="28"/>
      <c r="T3362" s="28"/>
      <c r="U3362" s="29"/>
      <c r="V3362" s="32"/>
      <c r="W3362" s="33"/>
    </row>
    <row r="3363" spans="2:23" x14ac:dyDescent="0.25">
      <c r="B3363" s="25"/>
      <c r="C3363" s="80">
        <v>1578902540</v>
      </c>
      <c r="D3363" s="83" t="s">
        <v>7141</v>
      </c>
      <c r="E3363" s="82">
        <v>8</v>
      </c>
      <c r="F3363" s="28"/>
      <c r="G3363" s="28"/>
      <c r="H3363" s="28"/>
      <c r="I3363" s="28" t="s">
        <v>1737</v>
      </c>
      <c r="J3363" s="27" t="s">
        <v>69</v>
      </c>
      <c r="K3363" s="29">
        <v>3104236000</v>
      </c>
      <c r="L3363" s="30"/>
      <c r="M3363" s="28"/>
      <c r="N3363" s="28"/>
      <c r="O3363" s="29"/>
      <c r="P3363" s="31"/>
      <c r="Q3363" s="28"/>
      <c r="R3363" s="28"/>
      <c r="S3363" s="28"/>
      <c r="T3363" s="28"/>
      <c r="U3363" s="29"/>
      <c r="V3363" s="32"/>
      <c r="W3363" s="33"/>
    </row>
    <row r="3364" spans="2:23" x14ac:dyDescent="0.25">
      <c r="B3364" s="25"/>
      <c r="C3364" s="80">
        <v>1710074026</v>
      </c>
      <c r="D3364" s="83" t="s">
        <v>7142</v>
      </c>
      <c r="E3364" s="82">
        <v>7</v>
      </c>
      <c r="F3364" s="28"/>
      <c r="G3364" s="28"/>
      <c r="H3364" s="28"/>
      <c r="I3364" s="28" t="s">
        <v>1719</v>
      </c>
      <c r="J3364" s="27" t="s">
        <v>7143</v>
      </c>
      <c r="K3364" s="29">
        <v>6265732188</v>
      </c>
      <c r="L3364" s="30"/>
      <c r="M3364" s="28"/>
      <c r="N3364" s="28"/>
      <c r="O3364" s="29"/>
      <c r="P3364" s="31"/>
      <c r="Q3364" s="28"/>
      <c r="R3364" s="28"/>
      <c r="S3364" s="28"/>
      <c r="T3364" s="28"/>
      <c r="U3364" s="29"/>
      <c r="V3364" s="32"/>
      <c r="W3364" s="33"/>
    </row>
    <row r="3365" spans="2:23" x14ac:dyDescent="0.25">
      <c r="B3365" s="25"/>
      <c r="C3365" s="80">
        <v>1609887678</v>
      </c>
      <c r="D3365" s="83" t="s">
        <v>7144</v>
      </c>
      <c r="E3365" s="82">
        <v>3</v>
      </c>
      <c r="F3365" s="28"/>
      <c r="G3365" s="28"/>
      <c r="H3365" s="28"/>
      <c r="I3365" s="28" t="s">
        <v>1888</v>
      </c>
      <c r="J3365" s="27" t="s">
        <v>69</v>
      </c>
      <c r="K3365" s="29">
        <v>3106598760</v>
      </c>
      <c r="L3365" s="30"/>
      <c r="M3365" s="28"/>
      <c r="N3365" s="28"/>
      <c r="O3365" s="29"/>
      <c r="P3365" s="31"/>
      <c r="Q3365" s="28"/>
      <c r="R3365" s="28"/>
      <c r="S3365" s="28"/>
      <c r="T3365" s="28"/>
      <c r="U3365" s="29"/>
      <c r="V3365" s="32"/>
      <c r="W3365" s="33"/>
    </row>
    <row r="3366" spans="2:23" x14ac:dyDescent="0.25">
      <c r="B3366" s="25"/>
      <c r="C3366" s="80">
        <v>1740352301</v>
      </c>
      <c r="D3366" s="83" t="s">
        <v>7145</v>
      </c>
      <c r="E3366" s="82">
        <v>4</v>
      </c>
      <c r="F3366" s="28"/>
      <c r="G3366" s="28"/>
      <c r="H3366" s="28"/>
      <c r="I3366" s="28" t="s">
        <v>1716</v>
      </c>
      <c r="J3366" s="27" t="s">
        <v>7146</v>
      </c>
      <c r="K3366" s="29">
        <v>3108251412</v>
      </c>
      <c r="L3366" s="30"/>
      <c r="M3366" s="28"/>
      <c r="N3366" s="28"/>
      <c r="O3366" s="29"/>
      <c r="P3366" s="31"/>
      <c r="Q3366" s="28"/>
      <c r="R3366" s="28"/>
      <c r="S3366" s="28"/>
      <c r="T3366" s="28"/>
      <c r="U3366" s="29"/>
      <c r="V3366" s="32"/>
      <c r="W3366" s="33"/>
    </row>
    <row r="3367" spans="2:23" x14ac:dyDescent="0.25">
      <c r="B3367" s="25"/>
      <c r="C3367" s="80">
        <v>1316017353</v>
      </c>
      <c r="D3367" s="83" t="s">
        <v>7147</v>
      </c>
      <c r="E3367" s="82">
        <v>3</v>
      </c>
      <c r="F3367" s="28"/>
      <c r="G3367" s="28"/>
      <c r="H3367" s="28"/>
      <c r="I3367" s="28" t="s">
        <v>1719</v>
      </c>
      <c r="J3367" s="27" t="s">
        <v>69</v>
      </c>
      <c r="K3367" s="29">
        <v>8586577000</v>
      </c>
      <c r="L3367" s="30"/>
      <c r="M3367" s="28"/>
      <c r="N3367" s="28"/>
      <c r="O3367" s="29"/>
      <c r="P3367" s="31"/>
      <c r="Q3367" s="28"/>
      <c r="R3367" s="28"/>
      <c r="S3367" s="28"/>
      <c r="T3367" s="28"/>
      <c r="U3367" s="29"/>
      <c r="V3367" s="32"/>
      <c r="W3367" s="33"/>
    </row>
    <row r="3368" spans="2:23" x14ac:dyDescent="0.25">
      <c r="B3368" s="25"/>
      <c r="C3368" s="80">
        <v>1316004757</v>
      </c>
      <c r="D3368" s="83" t="s">
        <v>7148</v>
      </c>
      <c r="E3368" s="82">
        <v>1</v>
      </c>
      <c r="F3368" s="28"/>
      <c r="G3368" s="28"/>
      <c r="H3368" s="28"/>
      <c r="I3368" s="28" t="s">
        <v>1737</v>
      </c>
      <c r="J3368" s="27" t="s">
        <v>7149</v>
      </c>
      <c r="K3368" s="29">
        <v>3107947161</v>
      </c>
      <c r="L3368" s="30"/>
      <c r="M3368" s="28"/>
      <c r="N3368" s="28"/>
      <c r="O3368" s="29"/>
      <c r="P3368" s="31"/>
      <c r="Q3368" s="28"/>
      <c r="R3368" s="28"/>
      <c r="S3368" s="28"/>
      <c r="T3368" s="28"/>
      <c r="U3368" s="29"/>
      <c r="V3368" s="32"/>
      <c r="W3368" s="33"/>
    </row>
    <row r="3369" spans="2:23" x14ac:dyDescent="0.25">
      <c r="B3369" s="25"/>
      <c r="C3369" s="80">
        <v>1821229972</v>
      </c>
      <c r="D3369" s="83" t="s">
        <v>3352</v>
      </c>
      <c r="E3369" s="82">
        <v>5</v>
      </c>
      <c r="F3369" s="28"/>
      <c r="G3369" s="28"/>
      <c r="H3369" s="28"/>
      <c r="I3369" s="28" t="s">
        <v>1704</v>
      </c>
      <c r="J3369" s="27" t="s">
        <v>7150</v>
      </c>
      <c r="K3369" s="29">
        <v>7145276000</v>
      </c>
      <c r="L3369" s="30"/>
      <c r="M3369" s="28"/>
      <c r="N3369" s="28"/>
      <c r="O3369" s="29"/>
      <c r="P3369" s="31"/>
      <c r="Q3369" s="28"/>
      <c r="R3369" s="28"/>
      <c r="S3369" s="28"/>
      <c r="T3369" s="28"/>
      <c r="U3369" s="29"/>
      <c r="V3369" s="32"/>
      <c r="W3369" s="33"/>
    </row>
    <row r="3370" spans="2:23" x14ac:dyDescent="0.25">
      <c r="B3370" s="25"/>
      <c r="C3370" s="80">
        <v>1700271830</v>
      </c>
      <c r="D3370" s="83" t="s">
        <v>7151</v>
      </c>
      <c r="E3370" s="82">
        <v>5</v>
      </c>
      <c r="F3370" s="28"/>
      <c r="G3370" s="28"/>
      <c r="H3370" s="28"/>
      <c r="I3370" s="28" t="s">
        <v>1737</v>
      </c>
      <c r="J3370" s="27" t="s">
        <v>7152</v>
      </c>
      <c r="K3370" s="29">
        <v>7207771234</v>
      </c>
      <c r="L3370" s="30"/>
      <c r="M3370" s="28"/>
      <c r="N3370" s="28"/>
      <c r="O3370" s="29"/>
      <c r="P3370" s="31"/>
      <c r="Q3370" s="28"/>
      <c r="R3370" s="28"/>
      <c r="S3370" s="28"/>
      <c r="T3370" s="28"/>
      <c r="U3370" s="29"/>
      <c r="V3370" s="32"/>
      <c r="W3370" s="33"/>
    </row>
    <row r="3371" spans="2:23" x14ac:dyDescent="0.25">
      <c r="B3371" s="25"/>
      <c r="C3371" s="80">
        <v>1114303302</v>
      </c>
      <c r="D3371" s="83" t="s">
        <v>7153</v>
      </c>
      <c r="E3371" s="82">
        <v>-99</v>
      </c>
      <c r="F3371" s="28"/>
      <c r="G3371" s="28"/>
      <c r="H3371" s="28"/>
      <c r="I3371" s="28" t="s">
        <v>1704</v>
      </c>
      <c r="J3371" s="27" t="s">
        <v>69</v>
      </c>
      <c r="K3371" s="29">
        <v>3102222401</v>
      </c>
      <c r="L3371" s="30"/>
      <c r="M3371" s="28"/>
      <c r="N3371" s="28"/>
      <c r="O3371" s="29"/>
      <c r="P3371" s="31"/>
      <c r="Q3371" s="28"/>
      <c r="R3371" s="28"/>
      <c r="S3371" s="28"/>
      <c r="T3371" s="28"/>
      <c r="U3371" s="29"/>
      <c r="V3371" s="32"/>
      <c r="W3371" s="33"/>
    </row>
    <row r="3372" spans="2:23" x14ac:dyDescent="0.25">
      <c r="B3372" s="25"/>
      <c r="C3372" s="80">
        <v>1902289226</v>
      </c>
      <c r="D3372" s="83" t="s">
        <v>7154</v>
      </c>
      <c r="E3372" s="82">
        <v>2</v>
      </c>
      <c r="F3372" s="28"/>
      <c r="G3372" s="28"/>
      <c r="H3372" s="28"/>
      <c r="I3372" s="28" t="s">
        <v>1707</v>
      </c>
      <c r="J3372" s="27" t="s">
        <v>69</v>
      </c>
      <c r="K3372" s="29">
        <v>8008215675</v>
      </c>
      <c r="L3372" s="30"/>
      <c r="M3372" s="28"/>
      <c r="N3372" s="28"/>
      <c r="O3372" s="29"/>
      <c r="P3372" s="31"/>
      <c r="Q3372" s="28"/>
      <c r="R3372" s="28"/>
      <c r="S3372" s="28"/>
      <c r="T3372" s="28"/>
      <c r="U3372" s="29"/>
      <c r="V3372" s="32"/>
      <c r="W3372" s="33"/>
    </row>
    <row r="3373" spans="2:23" x14ac:dyDescent="0.25">
      <c r="B3373" s="25"/>
      <c r="C3373" s="80">
        <v>1265790687</v>
      </c>
      <c r="D3373" s="83" t="s">
        <v>7155</v>
      </c>
      <c r="E3373" s="82">
        <v>6</v>
      </c>
      <c r="F3373" s="28"/>
      <c r="G3373" s="28"/>
      <c r="H3373" s="28"/>
      <c r="I3373" s="28" t="s">
        <v>1737</v>
      </c>
      <c r="J3373" s="27" t="s">
        <v>7156</v>
      </c>
      <c r="K3373" s="29">
        <v>3108256078</v>
      </c>
      <c r="L3373" s="30"/>
      <c r="M3373" s="28"/>
      <c r="N3373" s="28"/>
      <c r="O3373" s="29"/>
      <c r="P3373" s="31"/>
      <c r="Q3373" s="28"/>
      <c r="R3373" s="28"/>
      <c r="S3373" s="28"/>
      <c r="T3373" s="28"/>
      <c r="U3373" s="29"/>
      <c r="V3373" s="32"/>
      <c r="W3373" s="33"/>
    </row>
    <row r="3374" spans="2:23" x14ac:dyDescent="0.25">
      <c r="B3374" s="25"/>
      <c r="C3374" s="80">
        <v>1447727664</v>
      </c>
      <c r="D3374" s="83" t="s">
        <v>7157</v>
      </c>
      <c r="E3374" s="82">
        <v>5</v>
      </c>
      <c r="F3374" s="28"/>
      <c r="G3374" s="28"/>
      <c r="H3374" s="28"/>
      <c r="I3374" s="28" t="s">
        <v>1716</v>
      </c>
      <c r="J3374" s="27" t="s">
        <v>7158</v>
      </c>
      <c r="K3374" s="29">
        <v>3107947788</v>
      </c>
      <c r="L3374" s="30"/>
      <c r="M3374" s="28"/>
      <c r="N3374" s="28"/>
      <c r="O3374" s="29"/>
      <c r="P3374" s="31"/>
      <c r="Q3374" s="28"/>
      <c r="R3374" s="28"/>
      <c r="S3374" s="28"/>
      <c r="T3374" s="28"/>
      <c r="U3374" s="29"/>
      <c r="V3374" s="32"/>
      <c r="W3374" s="33"/>
    </row>
    <row r="3375" spans="2:23" x14ac:dyDescent="0.25">
      <c r="B3375" s="25"/>
      <c r="C3375" s="80" t="s">
        <v>69</v>
      </c>
      <c r="D3375" s="83" t="s">
        <v>7159</v>
      </c>
      <c r="E3375" s="82">
        <v>-99</v>
      </c>
      <c r="F3375" s="28"/>
      <c r="G3375" s="28"/>
      <c r="H3375" s="28"/>
      <c r="I3375" s="28" t="s">
        <v>69</v>
      </c>
      <c r="J3375" s="27" t="s">
        <v>69</v>
      </c>
      <c r="K3375" s="29" t="s">
        <v>69</v>
      </c>
      <c r="L3375" s="30"/>
      <c r="M3375" s="28"/>
      <c r="N3375" s="28"/>
      <c r="O3375" s="29"/>
      <c r="P3375" s="31"/>
      <c r="Q3375" s="28"/>
      <c r="R3375" s="28"/>
      <c r="S3375" s="28"/>
      <c r="T3375" s="28"/>
      <c r="U3375" s="29"/>
      <c r="V3375" s="32"/>
      <c r="W3375" s="33"/>
    </row>
    <row r="3376" spans="2:23" x14ac:dyDescent="0.25">
      <c r="B3376" s="25"/>
      <c r="C3376" s="80">
        <v>1710431853</v>
      </c>
      <c r="D3376" s="83" t="s">
        <v>7160</v>
      </c>
      <c r="E3376" s="82">
        <v>9</v>
      </c>
      <c r="F3376" s="28"/>
      <c r="G3376" s="28"/>
      <c r="H3376" s="28"/>
      <c r="I3376" s="28" t="s">
        <v>1769</v>
      </c>
      <c r="J3376" s="27" t="s">
        <v>7161</v>
      </c>
      <c r="K3376" s="29">
        <v>2132503344</v>
      </c>
      <c r="L3376" s="30"/>
      <c r="M3376" s="28"/>
      <c r="N3376" s="28"/>
      <c r="O3376" s="29"/>
      <c r="P3376" s="31"/>
      <c r="Q3376" s="28"/>
      <c r="R3376" s="28"/>
      <c r="S3376" s="28"/>
      <c r="T3376" s="28"/>
      <c r="U3376" s="29"/>
      <c r="V3376" s="32"/>
      <c r="W3376" s="33"/>
    </row>
    <row r="3377" spans="2:23" x14ac:dyDescent="0.25">
      <c r="B3377" s="25"/>
      <c r="C3377" s="80">
        <v>1174150973</v>
      </c>
      <c r="D3377" s="83" t="s">
        <v>7162</v>
      </c>
      <c r="E3377" s="82">
        <v>3</v>
      </c>
      <c r="F3377" s="28"/>
      <c r="G3377" s="28"/>
      <c r="H3377" s="28"/>
      <c r="I3377" s="28" t="s">
        <v>1719</v>
      </c>
      <c r="J3377" s="27" t="s">
        <v>69</v>
      </c>
      <c r="K3377" s="29">
        <v>3234097566</v>
      </c>
      <c r="L3377" s="30"/>
      <c r="M3377" s="28"/>
      <c r="N3377" s="28"/>
      <c r="O3377" s="29"/>
      <c r="P3377" s="31"/>
      <c r="Q3377" s="28"/>
      <c r="R3377" s="28"/>
      <c r="S3377" s="28"/>
      <c r="T3377" s="28"/>
      <c r="U3377" s="29"/>
      <c r="V3377" s="32"/>
      <c r="W3377" s="33"/>
    </row>
    <row r="3378" spans="2:23" x14ac:dyDescent="0.25">
      <c r="B3378" s="25"/>
      <c r="C3378" s="80">
        <v>1699395897</v>
      </c>
      <c r="D3378" s="83" t="s">
        <v>7163</v>
      </c>
      <c r="E3378" s="82">
        <v>8</v>
      </c>
      <c r="F3378" s="28"/>
      <c r="G3378" s="28"/>
      <c r="H3378" s="28"/>
      <c r="I3378" s="28" t="s">
        <v>1716</v>
      </c>
      <c r="J3378" s="27" t="s">
        <v>7164</v>
      </c>
      <c r="K3378" s="29">
        <v>3104232641</v>
      </c>
      <c r="L3378" s="30"/>
      <c r="M3378" s="28"/>
      <c r="N3378" s="28"/>
      <c r="O3378" s="29"/>
      <c r="P3378" s="31"/>
      <c r="Q3378" s="28"/>
      <c r="R3378" s="28"/>
      <c r="S3378" s="28"/>
      <c r="T3378" s="28"/>
      <c r="U3378" s="29"/>
      <c r="V3378" s="32"/>
      <c r="W3378" s="33"/>
    </row>
    <row r="3379" spans="2:23" x14ac:dyDescent="0.25">
      <c r="B3379" s="25"/>
      <c r="C3379" s="80">
        <v>1780818823</v>
      </c>
      <c r="D3379" s="83" t="s">
        <v>7165</v>
      </c>
      <c r="E3379" s="82">
        <v>4</v>
      </c>
      <c r="F3379" s="28"/>
      <c r="G3379" s="28"/>
      <c r="H3379" s="28"/>
      <c r="I3379" s="28" t="s">
        <v>1704</v>
      </c>
      <c r="J3379" s="27" t="s">
        <v>69</v>
      </c>
      <c r="K3379" s="29">
        <v>3103463636</v>
      </c>
      <c r="L3379" s="30"/>
      <c r="M3379" s="28"/>
      <c r="N3379" s="28"/>
      <c r="O3379" s="29"/>
      <c r="P3379" s="31"/>
      <c r="Q3379" s="28"/>
      <c r="R3379" s="28"/>
      <c r="S3379" s="28"/>
      <c r="T3379" s="28"/>
      <c r="U3379" s="29"/>
      <c r="V3379" s="32"/>
      <c r="W3379" s="33"/>
    </row>
    <row r="3380" spans="2:23" x14ac:dyDescent="0.25">
      <c r="B3380" s="25"/>
      <c r="C3380" s="80">
        <v>1932206836</v>
      </c>
      <c r="D3380" s="83" t="s">
        <v>7166</v>
      </c>
      <c r="E3380" s="82">
        <v>-99</v>
      </c>
      <c r="F3380" s="28"/>
      <c r="G3380" s="28"/>
      <c r="H3380" s="28"/>
      <c r="I3380" s="28" t="s">
        <v>1719</v>
      </c>
      <c r="J3380" s="27" t="s">
        <v>69</v>
      </c>
      <c r="K3380" s="29">
        <v>2134810651</v>
      </c>
      <c r="L3380" s="30"/>
      <c r="M3380" s="28"/>
      <c r="N3380" s="28"/>
      <c r="O3380" s="29"/>
      <c r="P3380" s="31"/>
      <c r="Q3380" s="28"/>
      <c r="R3380" s="28"/>
      <c r="S3380" s="28"/>
      <c r="T3380" s="28"/>
      <c r="U3380" s="29"/>
      <c r="V3380" s="32"/>
      <c r="W3380" s="33"/>
    </row>
    <row r="3381" spans="2:23" x14ac:dyDescent="0.25">
      <c r="B3381" s="25"/>
      <c r="C3381" s="80">
        <v>1720008899</v>
      </c>
      <c r="D3381" s="83" t="s">
        <v>7167</v>
      </c>
      <c r="E3381" s="82">
        <v>8</v>
      </c>
      <c r="F3381" s="28"/>
      <c r="G3381" s="28"/>
      <c r="H3381" s="28"/>
      <c r="I3381" s="28" t="s">
        <v>1737</v>
      </c>
      <c r="J3381" s="27" t="s">
        <v>7168</v>
      </c>
      <c r="K3381" s="29">
        <v>3107490717</v>
      </c>
      <c r="L3381" s="30"/>
      <c r="M3381" s="28"/>
      <c r="N3381" s="28"/>
      <c r="O3381" s="29"/>
      <c r="P3381" s="31"/>
      <c r="Q3381" s="28"/>
      <c r="R3381" s="28"/>
      <c r="S3381" s="28"/>
      <c r="T3381" s="28"/>
      <c r="U3381" s="29"/>
      <c r="V3381" s="32"/>
      <c r="W3381" s="33"/>
    </row>
    <row r="3382" spans="2:23" x14ac:dyDescent="0.25">
      <c r="B3382" s="25"/>
      <c r="C3382" s="80">
        <v>1558758524</v>
      </c>
      <c r="D3382" s="83" t="s">
        <v>7169</v>
      </c>
      <c r="E3382" s="82">
        <v>5</v>
      </c>
      <c r="F3382" s="28"/>
      <c r="G3382" s="28"/>
      <c r="H3382" s="28"/>
      <c r="I3382" s="28" t="s">
        <v>1737</v>
      </c>
      <c r="J3382" s="27" t="s">
        <v>69</v>
      </c>
      <c r="K3382" s="29">
        <v>7137983802</v>
      </c>
      <c r="L3382" s="30"/>
      <c r="M3382" s="28"/>
      <c r="N3382" s="28"/>
      <c r="O3382" s="29"/>
      <c r="P3382" s="31"/>
      <c r="Q3382" s="28"/>
      <c r="R3382" s="28"/>
      <c r="S3382" s="28"/>
      <c r="T3382" s="28"/>
      <c r="U3382" s="29"/>
      <c r="V3382" s="32"/>
      <c r="W3382" s="33"/>
    </row>
    <row r="3383" spans="2:23" x14ac:dyDescent="0.25">
      <c r="B3383" s="25"/>
      <c r="C3383" s="80">
        <v>1629422977</v>
      </c>
      <c r="D3383" s="83" t="s">
        <v>7170</v>
      </c>
      <c r="E3383" s="82">
        <v>5</v>
      </c>
      <c r="F3383" s="28"/>
      <c r="G3383" s="28"/>
      <c r="H3383" s="28"/>
      <c r="I3383" s="28" t="s">
        <v>1719</v>
      </c>
      <c r="J3383" s="27" t="s">
        <v>69</v>
      </c>
      <c r="K3383" s="29">
        <v>3104232641</v>
      </c>
      <c r="L3383" s="30"/>
      <c r="M3383" s="28"/>
      <c r="N3383" s="28"/>
      <c r="O3383" s="29"/>
      <c r="P3383" s="31"/>
      <c r="Q3383" s="28"/>
      <c r="R3383" s="28"/>
      <c r="S3383" s="28"/>
      <c r="T3383" s="28"/>
      <c r="U3383" s="29"/>
      <c r="V3383" s="32"/>
      <c r="W3383" s="33"/>
    </row>
    <row r="3384" spans="2:23" x14ac:dyDescent="0.25">
      <c r="B3384" s="25"/>
      <c r="C3384" s="80">
        <v>1457770935</v>
      </c>
      <c r="D3384" s="83" t="s">
        <v>7171</v>
      </c>
      <c r="E3384" s="82">
        <v>4</v>
      </c>
      <c r="F3384" s="28"/>
      <c r="G3384" s="28"/>
      <c r="H3384" s="28"/>
      <c r="I3384" s="28" t="s">
        <v>1707</v>
      </c>
      <c r="J3384" s="27" t="s">
        <v>69</v>
      </c>
      <c r="K3384" s="29">
        <v>5107353888</v>
      </c>
      <c r="L3384" s="30"/>
      <c r="M3384" s="28"/>
      <c r="N3384" s="28"/>
      <c r="O3384" s="29"/>
      <c r="P3384" s="31"/>
      <c r="Q3384" s="28"/>
      <c r="R3384" s="28"/>
      <c r="S3384" s="28"/>
      <c r="T3384" s="28"/>
      <c r="U3384" s="29"/>
      <c r="V3384" s="32"/>
      <c r="W3384" s="33"/>
    </row>
    <row r="3385" spans="2:23" x14ac:dyDescent="0.25">
      <c r="B3385" s="25"/>
      <c r="C3385" s="80">
        <v>1235588963</v>
      </c>
      <c r="D3385" s="83" t="s">
        <v>7172</v>
      </c>
      <c r="E3385" s="82">
        <v>-99</v>
      </c>
      <c r="F3385" s="28"/>
      <c r="G3385" s="28"/>
      <c r="H3385" s="28"/>
      <c r="I3385" s="28" t="s">
        <v>1716</v>
      </c>
      <c r="J3385" s="27" t="s">
        <v>69</v>
      </c>
      <c r="K3385" s="29">
        <v>2134274000</v>
      </c>
      <c r="L3385" s="30"/>
      <c r="M3385" s="28"/>
      <c r="N3385" s="28"/>
      <c r="O3385" s="29"/>
      <c r="P3385" s="31"/>
      <c r="Q3385" s="28"/>
      <c r="R3385" s="28"/>
      <c r="S3385" s="28"/>
      <c r="T3385" s="28"/>
      <c r="U3385" s="29"/>
      <c r="V3385" s="32"/>
      <c r="W3385" s="33"/>
    </row>
    <row r="3386" spans="2:23" x14ac:dyDescent="0.25">
      <c r="B3386" s="25"/>
      <c r="C3386" s="80">
        <v>1740946862</v>
      </c>
      <c r="D3386" s="83" t="s">
        <v>7173</v>
      </c>
      <c r="E3386" s="82">
        <v>0</v>
      </c>
      <c r="F3386" s="28"/>
      <c r="G3386" s="28"/>
      <c r="H3386" s="28"/>
      <c r="I3386" s="28" t="s">
        <v>1716</v>
      </c>
      <c r="J3386" s="27" t="s">
        <v>69</v>
      </c>
      <c r="K3386" s="29">
        <v>2132352500</v>
      </c>
      <c r="L3386" s="30"/>
      <c r="M3386" s="28"/>
      <c r="N3386" s="28"/>
      <c r="O3386" s="29"/>
      <c r="P3386" s="31"/>
      <c r="Q3386" s="28"/>
      <c r="R3386" s="28"/>
      <c r="S3386" s="28"/>
      <c r="T3386" s="28"/>
      <c r="U3386" s="29"/>
      <c r="V3386" s="32"/>
      <c r="W3386" s="33"/>
    </row>
    <row r="3387" spans="2:23" x14ac:dyDescent="0.25">
      <c r="B3387" s="25"/>
      <c r="C3387" s="80" t="s">
        <v>69</v>
      </c>
      <c r="D3387" s="83" t="s">
        <v>7174</v>
      </c>
      <c r="E3387" s="82">
        <v>-99</v>
      </c>
      <c r="F3387" s="28"/>
      <c r="G3387" s="28"/>
      <c r="H3387" s="28"/>
      <c r="I3387" s="28" t="s">
        <v>69</v>
      </c>
      <c r="J3387" s="27" t="s">
        <v>69</v>
      </c>
      <c r="K3387" s="29" t="s">
        <v>69</v>
      </c>
      <c r="L3387" s="30"/>
      <c r="M3387" s="28"/>
      <c r="N3387" s="28"/>
      <c r="O3387" s="29"/>
      <c r="P3387" s="31"/>
      <c r="Q3387" s="28"/>
      <c r="R3387" s="28"/>
      <c r="S3387" s="28"/>
      <c r="T3387" s="28"/>
      <c r="U3387" s="29"/>
      <c r="V3387" s="32"/>
      <c r="W3387" s="33"/>
    </row>
    <row r="3388" spans="2:23" x14ac:dyDescent="0.25">
      <c r="B3388" s="25"/>
      <c r="C3388" s="80">
        <v>1740863828</v>
      </c>
      <c r="D3388" s="83" t="s">
        <v>7175</v>
      </c>
      <c r="E3388" s="82">
        <v>4</v>
      </c>
      <c r="F3388" s="28"/>
      <c r="G3388" s="28"/>
      <c r="H3388" s="28"/>
      <c r="I3388" s="28" t="s">
        <v>1716</v>
      </c>
      <c r="J3388" s="27" t="s">
        <v>69</v>
      </c>
      <c r="K3388" s="29">
        <v>2132352500</v>
      </c>
      <c r="L3388" s="30"/>
      <c r="M3388" s="28"/>
      <c r="N3388" s="28"/>
      <c r="O3388" s="29"/>
      <c r="P3388" s="31"/>
      <c r="Q3388" s="28"/>
      <c r="R3388" s="28"/>
      <c r="S3388" s="28"/>
      <c r="T3388" s="28"/>
      <c r="U3388" s="29"/>
      <c r="V3388" s="32"/>
      <c r="W3388" s="33"/>
    </row>
    <row r="3389" spans="2:23" x14ac:dyDescent="0.25">
      <c r="B3389" s="25"/>
      <c r="C3389" s="80" t="s">
        <v>69</v>
      </c>
      <c r="D3389" s="83" t="s">
        <v>7176</v>
      </c>
      <c r="E3389" s="82">
        <v>-99</v>
      </c>
      <c r="F3389" s="28"/>
      <c r="G3389" s="28"/>
      <c r="H3389" s="28"/>
      <c r="I3389" s="28" t="s">
        <v>69</v>
      </c>
      <c r="J3389" s="27" t="s">
        <v>69</v>
      </c>
      <c r="K3389" s="29" t="s">
        <v>69</v>
      </c>
      <c r="L3389" s="30"/>
      <c r="M3389" s="28"/>
      <c r="N3389" s="28"/>
      <c r="O3389" s="29"/>
      <c r="P3389" s="31"/>
      <c r="Q3389" s="28"/>
      <c r="R3389" s="28"/>
      <c r="S3389" s="28"/>
      <c r="T3389" s="28"/>
      <c r="U3389" s="29"/>
      <c r="V3389" s="32"/>
      <c r="W3389" s="33"/>
    </row>
    <row r="3390" spans="2:23" x14ac:dyDescent="0.25">
      <c r="B3390" s="25"/>
      <c r="C3390" s="80" t="s">
        <v>69</v>
      </c>
      <c r="D3390" s="83" t="s">
        <v>7177</v>
      </c>
      <c r="E3390" s="82">
        <v>-99</v>
      </c>
      <c r="F3390" s="28"/>
      <c r="G3390" s="28"/>
      <c r="H3390" s="28"/>
      <c r="I3390" s="28" t="s">
        <v>69</v>
      </c>
      <c r="J3390" s="27" t="s">
        <v>69</v>
      </c>
      <c r="K3390" s="29" t="s">
        <v>69</v>
      </c>
      <c r="L3390" s="30"/>
      <c r="M3390" s="28"/>
      <c r="N3390" s="28"/>
      <c r="O3390" s="29"/>
      <c r="P3390" s="31"/>
      <c r="Q3390" s="28"/>
      <c r="R3390" s="28"/>
      <c r="S3390" s="28"/>
      <c r="T3390" s="28"/>
      <c r="U3390" s="29"/>
      <c r="V3390" s="32"/>
      <c r="W3390" s="33"/>
    </row>
    <row r="3391" spans="2:23" x14ac:dyDescent="0.25">
      <c r="B3391" s="25"/>
      <c r="C3391" s="80" t="s">
        <v>69</v>
      </c>
      <c r="D3391" s="83" t="s">
        <v>7178</v>
      </c>
      <c r="E3391" s="82">
        <v>-99</v>
      </c>
      <c r="F3391" s="28"/>
      <c r="G3391" s="28"/>
      <c r="H3391" s="28"/>
      <c r="I3391" s="28" t="s">
        <v>69</v>
      </c>
      <c r="J3391" s="27" t="s">
        <v>69</v>
      </c>
      <c r="K3391" s="29" t="s">
        <v>69</v>
      </c>
      <c r="L3391" s="30"/>
      <c r="M3391" s="28"/>
      <c r="N3391" s="28"/>
      <c r="O3391" s="29"/>
      <c r="P3391" s="31"/>
      <c r="Q3391" s="28"/>
      <c r="R3391" s="28"/>
      <c r="S3391" s="28"/>
      <c r="T3391" s="28"/>
      <c r="U3391" s="29"/>
      <c r="V3391" s="32"/>
      <c r="W3391" s="33"/>
    </row>
    <row r="3392" spans="2:23" x14ac:dyDescent="0.25">
      <c r="B3392" s="25"/>
      <c r="C3392" s="80" t="s">
        <v>69</v>
      </c>
      <c r="D3392" s="83" t="s">
        <v>7179</v>
      </c>
      <c r="E3392" s="82">
        <v>-99</v>
      </c>
      <c r="F3392" s="28"/>
      <c r="G3392" s="28"/>
      <c r="H3392" s="28"/>
      <c r="I3392" s="28" t="s">
        <v>69</v>
      </c>
      <c r="J3392" s="27" t="s">
        <v>69</v>
      </c>
      <c r="K3392" s="29" t="s">
        <v>69</v>
      </c>
      <c r="L3392" s="30"/>
      <c r="M3392" s="28"/>
      <c r="N3392" s="28"/>
      <c r="O3392" s="29"/>
      <c r="P3392" s="31"/>
      <c r="Q3392" s="28"/>
      <c r="R3392" s="28"/>
      <c r="S3392" s="28"/>
      <c r="T3392" s="28"/>
      <c r="U3392" s="29"/>
      <c r="V3392" s="32"/>
      <c r="W3392" s="33"/>
    </row>
    <row r="3393" spans="2:23" x14ac:dyDescent="0.25">
      <c r="B3393" s="25"/>
      <c r="C3393" s="80" t="s">
        <v>69</v>
      </c>
      <c r="D3393" s="83" t="s">
        <v>7180</v>
      </c>
      <c r="E3393" s="82">
        <v>-99</v>
      </c>
      <c r="F3393" s="28"/>
      <c r="G3393" s="28"/>
      <c r="H3393" s="28"/>
      <c r="I3393" s="28" t="s">
        <v>69</v>
      </c>
      <c r="J3393" s="27" t="s">
        <v>69</v>
      </c>
      <c r="K3393" s="29" t="s">
        <v>69</v>
      </c>
      <c r="L3393" s="30"/>
      <c r="M3393" s="28"/>
      <c r="N3393" s="28"/>
      <c r="O3393" s="29"/>
      <c r="P3393" s="31"/>
      <c r="Q3393" s="28"/>
      <c r="R3393" s="28"/>
      <c r="S3393" s="28"/>
      <c r="T3393" s="28"/>
      <c r="U3393" s="29"/>
      <c r="V3393" s="32"/>
      <c r="W3393" s="33"/>
    </row>
    <row r="3394" spans="2:23" x14ac:dyDescent="0.25">
      <c r="B3394" s="25"/>
      <c r="C3394" s="80" t="s">
        <v>69</v>
      </c>
      <c r="D3394" s="83" t="s">
        <v>7181</v>
      </c>
      <c r="E3394" s="82">
        <v>-99</v>
      </c>
      <c r="F3394" s="28"/>
      <c r="G3394" s="28"/>
      <c r="H3394" s="28"/>
      <c r="I3394" s="28" t="s">
        <v>69</v>
      </c>
      <c r="J3394" s="27" t="s">
        <v>69</v>
      </c>
      <c r="K3394" s="29" t="s">
        <v>69</v>
      </c>
      <c r="L3394" s="30"/>
      <c r="M3394" s="28"/>
      <c r="N3394" s="28"/>
      <c r="O3394" s="29"/>
      <c r="P3394" s="31"/>
      <c r="Q3394" s="28"/>
      <c r="R3394" s="28"/>
      <c r="S3394" s="28"/>
      <c r="T3394" s="28"/>
      <c r="U3394" s="29"/>
      <c r="V3394" s="32"/>
      <c r="W3394" s="33"/>
    </row>
    <row r="3395" spans="2:23" x14ac:dyDescent="0.25">
      <c r="B3395" s="25"/>
      <c r="C3395" s="80" t="s">
        <v>69</v>
      </c>
      <c r="D3395" s="83" t="s">
        <v>7182</v>
      </c>
      <c r="E3395" s="82">
        <v>-99</v>
      </c>
      <c r="F3395" s="28"/>
      <c r="G3395" s="28"/>
      <c r="H3395" s="28"/>
      <c r="I3395" s="28" t="s">
        <v>69</v>
      </c>
      <c r="J3395" s="27" t="s">
        <v>69</v>
      </c>
      <c r="K3395" s="29" t="s">
        <v>69</v>
      </c>
      <c r="L3395" s="30"/>
      <c r="M3395" s="28"/>
      <c r="N3395" s="28"/>
      <c r="O3395" s="29"/>
      <c r="P3395" s="31"/>
      <c r="Q3395" s="28"/>
      <c r="R3395" s="28"/>
      <c r="S3395" s="28"/>
      <c r="T3395" s="28"/>
      <c r="U3395" s="29"/>
      <c r="V3395" s="32"/>
      <c r="W3395" s="33"/>
    </row>
    <row r="3396" spans="2:23" x14ac:dyDescent="0.25">
      <c r="B3396" s="25"/>
      <c r="C3396" s="80">
        <v>1568176782</v>
      </c>
      <c r="D3396" s="83" t="s">
        <v>7183</v>
      </c>
      <c r="E3396" s="82">
        <v>0</v>
      </c>
      <c r="F3396" s="28"/>
      <c r="G3396" s="28"/>
      <c r="H3396" s="28"/>
      <c r="I3396" s="28" t="s">
        <v>1716</v>
      </c>
      <c r="J3396" s="27" t="s">
        <v>69</v>
      </c>
      <c r="K3396" s="29">
        <v>2136870888</v>
      </c>
      <c r="L3396" s="30"/>
      <c r="M3396" s="28"/>
      <c r="N3396" s="28"/>
      <c r="O3396" s="29"/>
      <c r="P3396" s="31"/>
      <c r="Q3396" s="28"/>
      <c r="R3396" s="28"/>
      <c r="S3396" s="28"/>
      <c r="T3396" s="28"/>
      <c r="U3396" s="29"/>
      <c r="V3396" s="32"/>
      <c r="W3396" s="33"/>
    </row>
    <row r="3397" spans="2:23" x14ac:dyDescent="0.25">
      <c r="B3397" s="25"/>
      <c r="C3397" s="80">
        <v>1386693646</v>
      </c>
      <c r="D3397" s="83" t="s">
        <v>7184</v>
      </c>
      <c r="E3397" s="82">
        <v>1</v>
      </c>
      <c r="F3397" s="28"/>
      <c r="G3397" s="28"/>
      <c r="H3397" s="28"/>
      <c r="I3397" s="28" t="s">
        <v>1704</v>
      </c>
      <c r="J3397" s="27" t="s">
        <v>69</v>
      </c>
      <c r="K3397" s="29">
        <v>3103018600</v>
      </c>
      <c r="L3397" s="30"/>
      <c r="M3397" s="28"/>
      <c r="N3397" s="28"/>
      <c r="O3397" s="29"/>
      <c r="P3397" s="31"/>
      <c r="Q3397" s="28"/>
      <c r="R3397" s="28"/>
      <c r="S3397" s="28"/>
      <c r="T3397" s="28"/>
      <c r="U3397" s="29"/>
      <c r="V3397" s="32"/>
      <c r="W3397" s="33"/>
    </row>
    <row r="3398" spans="2:23" x14ac:dyDescent="0.25">
      <c r="B3398" s="25"/>
      <c r="C3398" s="80">
        <v>1841218880</v>
      </c>
      <c r="D3398" s="83" t="s">
        <v>7185</v>
      </c>
      <c r="E3398" s="82">
        <v>9</v>
      </c>
      <c r="F3398" s="28"/>
      <c r="G3398" s="28"/>
      <c r="H3398" s="28"/>
      <c r="I3398" s="28" t="s">
        <v>1737</v>
      </c>
      <c r="J3398" s="27" t="s">
        <v>7186</v>
      </c>
      <c r="K3398" s="29">
        <v>3107947788</v>
      </c>
      <c r="L3398" s="30"/>
      <c r="M3398" s="28"/>
      <c r="N3398" s="28"/>
      <c r="O3398" s="29"/>
      <c r="P3398" s="31"/>
      <c r="Q3398" s="28"/>
      <c r="R3398" s="28"/>
      <c r="S3398" s="28"/>
      <c r="T3398" s="28"/>
      <c r="U3398" s="29"/>
      <c r="V3398" s="32"/>
      <c r="W3398" s="33"/>
    </row>
    <row r="3399" spans="2:23" x14ac:dyDescent="0.25">
      <c r="B3399" s="25"/>
      <c r="C3399" s="80">
        <v>1902885684</v>
      </c>
      <c r="D3399" s="83" t="s">
        <v>7187</v>
      </c>
      <c r="E3399" s="82">
        <v>0</v>
      </c>
      <c r="F3399" s="28"/>
      <c r="G3399" s="28"/>
      <c r="H3399" s="28"/>
      <c r="I3399" s="28" t="s">
        <v>1704</v>
      </c>
      <c r="J3399" s="27" t="s">
        <v>7119</v>
      </c>
      <c r="K3399" s="29">
        <v>3232961381</v>
      </c>
      <c r="L3399" s="30"/>
      <c r="M3399" s="28"/>
      <c r="N3399" s="28"/>
      <c r="O3399" s="29"/>
      <c r="P3399" s="31"/>
      <c r="Q3399" s="28"/>
      <c r="R3399" s="28"/>
      <c r="S3399" s="28"/>
      <c r="T3399" s="28"/>
      <c r="U3399" s="29"/>
      <c r="V3399" s="32"/>
      <c r="W3399" s="33"/>
    </row>
    <row r="3400" spans="2:23" x14ac:dyDescent="0.25">
      <c r="B3400" s="25"/>
      <c r="C3400" s="80">
        <v>1336282094</v>
      </c>
      <c r="D3400" s="83" t="s">
        <v>7188</v>
      </c>
      <c r="E3400" s="82">
        <v>2</v>
      </c>
      <c r="F3400" s="28"/>
      <c r="G3400" s="28"/>
      <c r="H3400" s="28"/>
      <c r="I3400" s="28" t="s">
        <v>1704</v>
      </c>
      <c r="J3400" s="27" t="s">
        <v>7189</v>
      </c>
      <c r="K3400" s="29">
        <v>3106524472</v>
      </c>
      <c r="L3400" s="30"/>
      <c r="M3400" s="28"/>
      <c r="N3400" s="28"/>
      <c r="O3400" s="29"/>
      <c r="P3400" s="31"/>
      <c r="Q3400" s="28"/>
      <c r="R3400" s="28"/>
      <c r="S3400" s="28"/>
      <c r="T3400" s="28"/>
      <c r="U3400" s="29"/>
      <c r="V3400" s="32"/>
      <c r="W3400" s="33"/>
    </row>
    <row r="3401" spans="2:23" x14ac:dyDescent="0.25">
      <c r="B3401" s="25"/>
      <c r="C3401" s="80">
        <v>1457411209</v>
      </c>
      <c r="D3401" s="83" t="s">
        <v>7190</v>
      </c>
      <c r="E3401" s="82">
        <v>3</v>
      </c>
      <c r="F3401" s="28"/>
      <c r="G3401" s="28"/>
      <c r="H3401" s="28"/>
      <c r="I3401" s="28" t="s">
        <v>1719</v>
      </c>
      <c r="J3401" s="27" t="s">
        <v>69</v>
      </c>
      <c r="K3401" s="29">
        <v>2134801000</v>
      </c>
      <c r="L3401" s="30"/>
      <c r="M3401" s="28"/>
      <c r="N3401" s="28"/>
      <c r="O3401" s="29"/>
      <c r="P3401" s="31"/>
      <c r="Q3401" s="28"/>
      <c r="R3401" s="28"/>
      <c r="S3401" s="28"/>
      <c r="T3401" s="28"/>
      <c r="U3401" s="29"/>
      <c r="V3401" s="32"/>
      <c r="W3401" s="33"/>
    </row>
    <row r="3402" spans="2:23" x14ac:dyDescent="0.25">
      <c r="B3402" s="25"/>
      <c r="C3402" s="80">
        <v>1053337998</v>
      </c>
      <c r="D3402" s="83" t="s">
        <v>7191</v>
      </c>
      <c r="E3402" s="82">
        <v>10</v>
      </c>
      <c r="F3402" s="28"/>
      <c r="G3402" s="28"/>
      <c r="H3402" s="28"/>
      <c r="I3402" s="28" t="s">
        <v>1704</v>
      </c>
      <c r="J3402" s="27" t="s">
        <v>7192</v>
      </c>
      <c r="K3402" s="29">
        <v>2133680360</v>
      </c>
      <c r="L3402" s="30"/>
      <c r="M3402" s="28"/>
      <c r="N3402" s="28"/>
      <c r="O3402" s="29"/>
      <c r="P3402" s="31"/>
      <c r="Q3402" s="28"/>
      <c r="R3402" s="28"/>
      <c r="S3402" s="28"/>
      <c r="T3402" s="28"/>
      <c r="U3402" s="29"/>
      <c r="V3402" s="32"/>
      <c r="W3402" s="33"/>
    </row>
    <row r="3403" spans="2:23" x14ac:dyDescent="0.25">
      <c r="B3403" s="25"/>
      <c r="C3403" s="80">
        <v>1326060179</v>
      </c>
      <c r="D3403" s="83" t="s">
        <v>7193</v>
      </c>
      <c r="E3403" s="82">
        <v>1</v>
      </c>
      <c r="F3403" s="28"/>
      <c r="G3403" s="28"/>
      <c r="H3403" s="28"/>
      <c r="I3403" s="28" t="s">
        <v>1719</v>
      </c>
      <c r="J3403" s="27" t="s">
        <v>69</v>
      </c>
      <c r="K3403" s="29">
        <v>7147369185</v>
      </c>
      <c r="L3403" s="30"/>
      <c r="M3403" s="28"/>
      <c r="N3403" s="28"/>
      <c r="O3403" s="29"/>
      <c r="P3403" s="31"/>
      <c r="Q3403" s="28"/>
      <c r="R3403" s="28"/>
      <c r="S3403" s="28"/>
      <c r="T3403" s="28"/>
      <c r="U3403" s="29"/>
      <c r="V3403" s="32"/>
      <c r="W3403" s="33"/>
    </row>
    <row r="3404" spans="2:23" x14ac:dyDescent="0.25">
      <c r="B3404" s="25"/>
      <c r="C3404" s="80">
        <v>1184799603</v>
      </c>
      <c r="D3404" s="83" t="s">
        <v>7194</v>
      </c>
      <c r="E3404" s="82">
        <v>6</v>
      </c>
      <c r="F3404" s="28"/>
      <c r="G3404" s="28"/>
      <c r="H3404" s="28"/>
      <c r="I3404" s="28" t="s">
        <v>1719</v>
      </c>
      <c r="J3404" s="27" t="s">
        <v>7195</v>
      </c>
      <c r="K3404" s="29">
        <v>2133841717</v>
      </c>
      <c r="L3404" s="30"/>
      <c r="M3404" s="28"/>
      <c r="N3404" s="28"/>
      <c r="O3404" s="29"/>
      <c r="P3404" s="31"/>
      <c r="Q3404" s="28"/>
      <c r="R3404" s="28"/>
      <c r="S3404" s="28"/>
      <c r="T3404" s="28"/>
      <c r="U3404" s="29"/>
      <c r="V3404" s="32"/>
      <c r="W3404" s="33"/>
    </row>
    <row r="3405" spans="2:23" x14ac:dyDescent="0.25">
      <c r="B3405" s="25"/>
      <c r="C3405" s="80">
        <v>1619052628</v>
      </c>
      <c r="D3405" s="83" t="s">
        <v>7196</v>
      </c>
      <c r="E3405" s="82">
        <v>4</v>
      </c>
      <c r="F3405" s="28"/>
      <c r="G3405" s="28"/>
      <c r="H3405" s="28"/>
      <c r="I3405" s="28" t="s">
        <v>1719</v>
      </c>
      <c r="J3405" s="27" t="s">
        <v>7197</v>
      </c>
      <c r="K3405" s="29">
        <v>2136170777</v>
      </c>
      <c r="L3405" s="30"/>
      <c r="M3405" s="28"/>
      <c r="N3405" s="28"/>
      <c r="O3405" s="29"/>
      <c r="P3405" s="31"/>
      <c r="Q3405" s="28"/>
      <c r="R3405" s="28"/>
      <c r="S3405" s="28"/>
      <c r="T3405" s="28"/>
      <c r="U3405" s="29"/>
      <c r="V3405" s="32"/>
      <c r="W3405" s="33"/>
    </row>
    <row r="3406" spans="2:23" x14ac:dyDescent="0.25">
      <c r="B3406" s="25"/>
      <c r="C3406" s="80">
        <v>1508882614</v>
      </c>
      <c r="D3406" s="83" t="s">
        <v>7198</v>
      </c>
      <c r="E3406" s="82">
        <v>1</v>
      </c>
      <c r="F3406" s="28"/>
      <c r="G3406" s="28"/>
      <c r="H3406" s="28"/>
      <c r="I3406" s="28" t="s">
        <v>1734</v>
      </c>
      <c r="J3406" s="27" t="s">
        <v>7199</v>
      </c>
      <c r="K3406" s="29">
        <v>3108259111</v>
      </c>
      <c r="L3406" s="30"/>
      <c r="M3406" s="28"/>
      <c r="N3406" s="28"/>
      <c r="O3406" s="29"/>
      <c r="P3406" s="31"/>
      <c r="Q3406" s="28"/>
      <c r="R3406" s="28"/>
      <c r="S3406" s="28"/>
      <c r="T3406" s="28"/>
      <c r="U3406" s="29"/>
      <c r="V3406" s="32"/>
      <c r="W3406" s="33"/>
    </row>
    <row r="3407" spans="2:23" x14ac:dyDescent="0.25">
      <c r="B3407" s="25"/>
      <c r="C3407" s="80">
        <v>1073524211</v>
      </c>
      <c r="D3407" s="83" t="s">
        <v>7200</v>
      </c>
      <c r="E3407" s="82">
        <v>8</v>
      </c>
      <c r="F3407" s="28"/>
      <c r="G3407" s="28"/>
      <c r="H3407" s="28"/>
      <c r="I3407" s="28" t="s">
        <v>1737</v>
      </c>
      <c r="J3407" s="27" t="s">
        <v>7201</v>
      </c>
      <c r="K3407" s="29">
        <v>3104232356</v>
      </c>
      <c r="L3407" s="30"/>
      <c r="M3407" s="28"/>
      <c r="N3407" s="28"/>
      <c r="O3407" s="29"/>
      <c r="P3407" s="31"/>
      <c r="Q3407" s="28"/>
      <c r="R3407" s="28"/>
      <c r="S3407" s="28"/>
      <c r="T3407" s="28"/>
      <c r="U3407" s="29"/>
      <c r="V3407" s="32"/>
      <c r="W3407" s="33"/>
    </row>
    <row r="3408" spans="2:23" x14ac:dyDescent="0.25">
      <c r="B3408" s="25"/>
      <c r="C3408" s="80">
        <v>1265972301</v>
      </c>
      <c r="D3408" s="83" t="s">
        <v>7202</v>
      </c>
      <c r="E3408" s="82">
        <v>5</v>
      </c>
      <c r="F3408" s="28"/>
      <c r="G3408" s="28"/>
      <c r="H3408" s="28"/>
      <c r="I3408" s="28" t="s">
        <v>1716</v>
      </c>
      <c r="J3408" s="27" t="s">
        <v>69</v>
      </c>
      <c r="K3408" s="29">
        <v>6262803651</v>
      </c>
      <c r="L3408" s="30"/>
      <c r="M3408" s="28"/>
      <c r="N3408" s="28"/>
      <c r="O3408" s="29"/>
      <c r="P3408" s="31"/>
      <c r="Q3408" s="28"/>
      <c r="R3408" s="28"/>
      <c r="S3408" s="28"/>
      <c r="T3408" s="28"/>
      <c r="U3408" s="29"/>
      <c r="V3408" s="32"/>
      <c r="W3408" s="33"/>
    </row>
    <row r="3409" spans="2:23" x14ac:dyDescent="0.25">
      <c r="B3409" s="25"/>
      <c r="C3409" s="80">
        <v>1417472531</v>
      </c>
      <c r="D3409" s="83" t="s">
        <v>7203</v>
      </c>
      <c r="E3409" s="82">
        <v>7</v>
      </c>
      <c r="F3409" s="28"/>
      <c r="G3409" s="28"/>
      <c r="H3409" s="28"/>
      <c r="I3409" s="28" t="s">
        <v>1716</v>
      </c>
      <c r="J3409" s="27" t="s">
        <v>69</v>
      </c>
      <c r="K3409" s="29">
        <v>6264478000</v>
      </c>
      <c r="L3409" s="30"/>
      <c r="M3409" s="28"/>
      <c r="N3409" s="28"/>
      <c r="O3409" s="29"/>
      <c r="P3409" s="31"/>
      <c r="Q3409" s="28"/>
      <c r="R3409" s="28"/>
      <c r="S3409" s="28"/>
      <c r="T3409" s="28"/>
      <c r="U3409" s="29"/>
      <c r="V3409" s="32"/>
      <c r="W3409" s="33"/>
    </row>
    <row r="3410" spans="2:23" x14ac:dyDescent="0.25">
      <c r="B3410" s="25"/>
      <c r="C3410" s="80">
        <v>1043296866</v>
      </c>
      <c r="D3410" s="83" t="s">
        <v>7204</v>
      </c>
      <c r="E3410" s="82">
        <v>8</v>
      </c>
      <c r="F3410" s="28"/>
      <c r="G3410" s="28"/>
      <c r="H3410" s="28"/>
      <c r="I3410" s="28" t="s">
        <v>1704</v>
      </c>
      <c r="J3410" s="27" t="s">
        <v>7205</v>
      </c>
      <c r="K3410" s="29">
        <v>2137386090</v>
      </c>
      <c r="L3410" s="30"/>
      <c r="M3410" s="28"/>
      <c r="N3410" s="28"/>
      <c r="O3410" s="29"/>
      <c r="P3410" s="31"/>
      <c r="Q3410" s="28"/>
      <c r="R3410" s="28"/>
      <c r="S3410" s="28"/>
      <c r="T3410" s="28"/>
      <c r="U3410" s="29"/>
      <c r="V3410" s="32"/>
      <c r="W3410" s="33"/>
    </row>
    <row r="3411" spans="2:23" x14ac:dyDescent="0.25">
      <c r="B3411" s="25"/>
      <c r="C3411" s="80">
        <v>1356393573</v>
      </c>
      <c r="D3411" s="83" t="s">
        <v>7206</v>
      </c>
      <c r="E3411" s="82">
        <v>2</v>
      </c>
      <c r="F3411" s="28"/>
      <c r="G3411" s="28"/>
      <c r="H3411" s="28"/>
      <c r="I3411" s="28" t="s">
        <v>1719</v>
      </c>
      <c r="J3411" s="27" t="s">
        <v>69</v>
      </c>
      <c r="K3411" s="29">
        <v>2136371070</v>
      </c>
      <c r="L3411" s="30"/>
      <c r="M3411" s="28"/>
      <c r="N3411" s="28"/>
      <c r="O3411" s="29"/>
      <c r="P3411" s="31"/>
      <c r="Q3411" s="28"/>
      <c r="R3411" s="28"/>
      <c r="S3411" s="28"/>
      <c r="T3411" s="28"/>
      <c r="U3411" s="29"/>
      <c r="V3411" s="32"/>
      <c r="W3411" s="33"/>
    </row>
    <row r="3412" spans="2:23" x14ac:dyDescent="0.25">
      <c r="B3412" s="25"/>
      <c r="C3412" s="80">
        <v>1760495741</v>
      </c>
      <c r="D3412" s="83" t="s">
        <v>7207</v>
      </c>
      <c r="E3412" s="82">
        <v>3</v>
      </c>
      <c r="F3412" s="28"/>
      <c r="G3412" s="28"/>
      <c r="H3412" s="28"/>
      <c r="I3412" s="28" t="s">
        <v>1719</v>
      </c>
      <c r="J3412" s="27" t="s">
        <v>6874</v>
      </c>
      <c r="K3412" s="29">
        <v>3235251101</v>
      </c>
      <c r="L3412" s="30"/>
      <c r="M3412" s="28"/>
      <c r="N3412" s="28"/>
      <c r="O3412" s="29"/>
      <c r="P3412" s="31"/>
      <c r="Q3412" s="28"/>
      <c r="R3412" s="28"/>
      <c r="S3412" s="28"/>
      <c r="T3412" s="28"/>
      <c r="U3412" s="29"/>
      <c r="V3412" s="32"/>
      <c r="W3412" s="33"/>
    </row>
    <row r="3413" spans="2:23" x14ac:dyDescent="0.25">
      <c r="B3413" s="25"/>
      <c r="C3413" s="80">
        <v>1124015987</v>
      </c>
      <c r="D3413" s="83" t="s">
        <v>7208</v>
      </c>
      <c r="E3413" s="82">
        <v>-99</v>
      </c>
      <c r="F3413" s="28"/>
      <c r="G3413" s="28"/>
      <c r="H3413" s="28"/>
      <c r="I3413" s="28" t="s">
        <v>1975</v>
      </c>
      <c r="J3413" s="27" t="s">
        <v>69</v>
      </c>
      <c r="K3413" s="29">
        <v>2134831251</v>
      </c>
      <c r="L3413" s="30"/>
      <c r="M3413" s="28"/>
      <c r="N3413" s="28"/>
      <c r="O3413" s="29"/>
      <c r="P3413" s="31"/>
      <c r="Q3413" s="28"/>
      <c r="R3413" s="28"/>
      <c r="S3413" s="28"/>
      <c r="T3413" s="28"/>
      <c r="U3413" s="29"/>
      <c r="V3413" s="32"/>
      <c r="W3413" s="33"/>
    </row>
    <row r="3414" spans="2:23" x14ac:dyDescent="0.25">
      <c r="B3414" s="25"/>
      <c r="C3414" s="80">
        <v>1912920919</v>
      </c>
      <c r="D3414" s="83" t="s">
        <v>7209</v>
      </c>
      <c r="E3414" s="82">
        <v>6</v>
      </c>
      <c r="F3414" s="28"/>
      <c r="G3414" s="28"/>
      <c r="H3414" s="28"/>
      <c r="I3414" s="28" t="s">
        <v>1719</v>
      </c>
      <c r="J3414" s="27" t="s">
        <v>7210</v>
      </c>
      <c r="K3414" s="29">
        <v>3237661057</v>
      </c>
      <c r="L3414" s="30"/>
      <c r="M3414" s="28"/>
      <c r="N3414" s="28"/>
      <c r="O3414" s="29"/>
      <c r="P3414" s="31"/>
      <c r="Q3414" s="28"/>
      <c r="R3414" s="28"/>
      <c r="S3414" s="28"/>
      <c r="T3414" s="28"/>
      <c r="U3414" s="29"/>
      <c r="V3414" s="32"/>
      <c r="W3414" s="33"/>
    </row>
    <row r="3415" spans="2:23" x14ac:dyDescent="0.25">
      <c r="B3415" s="25"/>
      <c r="C3415" s="80">
        <v>1740304203</v>
      </c>
      <c r="D3415" s="83" t="s">
        <v>7211</v>
      </c>
      <c r="E3415" s="82">
        <v>-99</v>
      </c>
      <c r="F3415" s="28"/>
      <c r="G3415" s="28"/>
      <c r="H3415" s="28"/>
      <c r="I3415" s="28" t="s">
        <v>1704</v>
      </c>
      <c r="J3415" s="27" t="s">
        <v>69</v>
      </c>
      <c r="K3415" s="29">
        <v>3104233277</v>
      </c>
      <c r="L3415" s="30"/>
      <c r="M3415" s="28"/>
      <c r="N3415" s="28"/>
      <c r="O3415" s="29"/>
      <c r="P3415" s="31"/>
      <c r="Q3415" s="28"/>
      <c r="R3415" s="28"/>
      <c r="S3415" s="28"/>
      <c r="T3415" s="28"/>
      <c r="U3415" s="29"/>
      <c r="V3415" s="32"/>
      <c r="W3415" s="33"/>
    </row>
    <row r="3416" spans="2:23" x14ac:dyDescent="0.25">
      <c r="B3416" s="25"/>
      <c r="C3416" s="80">
        <v>1891710976</v>
      </c>
      <c r="D3416" s="83" t="s">
        <v>7212</v>
      </c>
      <c r="E3416" s="82">
        <v>1</v>
      </c>
      <c r="F3416" s="28"/>
      <c r="G3416" s="28"/>
      <c r="H3416" s="28"/>
      <c r="I3416" s="28" t="s">
        <v>1734</v>
      </c>
      <c r="J3416" s="27" t="s">
        <v>69</v>
      </c>
      <c r="K3416" s="29">
        <v>3103151511</v>
      </c>
      <c r="L3416" s="30"/>
      <c r="M3416" s="28"/>
      <c r="N3416" s="28"/>
      <c r="O3416" s="29"/>
      <c r="P3416" s="31"/>
      <c r="Q3416" s="28"/>
      <c r="R3416" s="28"/>
      <c r="S3416" s="28"/>
      <c r="T3416" s="28"/>
      <c r="U3416" s="29"/>
      <c r="V3416" s="32"/>
      <c r="W3416" s="33"/>
    </row>
    <row r="3417" spans="2:23" x14ac:dyDescent="0.25">
      <c r="B3417" s="25"/>
      <c r="C3417" s="80">
        <v>1952553380</v>
      </c>
      <c r="D3417" s="83" t="s">
        <v>6862</v>
      </c>
      <c r="E3417" s="82">
        <v>-99</v>
      </c>
      <c r="F3417" s="28"/>
      <c r="G3417" s="28"/>
      <c r="H3417" s="28"/>
      <c r="I3417" s="28" t="s">
        <v>1704</v>
      </c>
      <c r="J3417" s="27" t="s">
        <v>69</v>
      </c>
      <c r="K3417" s="29">
        <v>2134835940</v>
      </c>
      <c r="L3417" s="30"/>
      <c r="M3417" s="28"/>
      <c r="N3417" s="28"/>
      <c r="O3417" s="29"/>
      <c r="P3417" s="31"/>
      <c r="Q3417" s="28"/>
      <c r="R3417" s="28"/>
      <c r="S3417" s="28"/>
      <c r="T3417" s="28"/>
      <c r="U3417" s="29"/>
      <c r="V3417" s="32"/>
      <c r="W3417" s="33"/>
    </row>
    <row r="3418" spans="2:23" x14ac:dyDescent="0.25">
      <c r="B3418" s="25"/>
      <c r="C3418" s="80">
        <v>1053713156</v>
      </c>
      <c r="D3418" s="83" t="s">
        <v>7213</v>
      </c>
      <c r="E3418" s="82">
        <v>2</v>
      </c>
      <c r="F3418" s="28"/>
      <c r="G3418" s="28"/>
      <c r="H3418" s="28"/>
      <c r="I3418" s="28" t="s">
        <v>7214</v>
      </c>
      <c r="J3418" s="27" t="s">
        <v>69</v>
      </c>
      <c r="K3418" s="29">
        <v>6264080800</v>
      </c>
      <c r="L3418" s="30"/>
      <c r="M3418" s="28"/>
      <c r="N3418" s="28"/>
      <c r="O3418" s="29"/>
      <c r="P3418" s="31"/>
      <c r="Q3418" s="28"/>
      <c r="R3418" s="28"/>
      <c r="S3418" s="28"/>
      <c r="T3418" s="28"/>
      <c r="U3418" s="29"/>
      <c r="V3418" s="32"/>
      <c r="W3418" s="33"/>
    </row>
    <row r="3419" spans="2:23" x14ac:dyDescent="0.25">
      <c r="B3419" s="25"/>
      <c r="C3419" s="80">
        <v>1225193964</v>
      </c>
      <c r="D3419" s="83" t="s">
        <v>7215</v>
      </c>
      <c r="E3419" s="82">
        <v>6</v>
      </c>
      <c r="F3419" s="28"/>
      <c r="G3419" s="28"/>
      <c r="H3419" s="28"/>
      <c r="I3419" s="28" t="s">
        <v>2266</v>
      </c>
      <c r="J3419" s="27" t="s">
        <v>7216</v>
      </c>
      <c r="K3419" s="29">
        <v>2136177673</v>
      </c>
      <c r="L3419" s="30"/>
      <c r="M3419" s="28"/>
      <c r="N3419" s="28"/>
      <c r="O3419" s="29"/>
      <c r="P3419" s="31"/>
      <c r="Q3419" s="28"/>
      <c r="R3419" s="28"/>
      <c r="S3419" s="28"/>
      <c r="T3419" s="28"/>
      <c r="U3419" s="29"/>
      <c r="V3419" s="32"/>
      <c r="W3419" s="33"/>
    </row>
    <row r="3420" spans="2:23" x14ac:dyDescent="0.25">
      <c r="B3420" s="25"/>
      <c r="C3420" s="80">
        <v>1033293634</v>
      </c>
      <c r="D3420" s="83" t="s">
        <v>7217</v>
      </c>
      <c r="E3420" s="82">
        <v>7</v>
      </c>
      <c r="F3420" s="28"/>
      <c r="G3420" s="28"/>
      <c r="H3420" s="28"/>
      <c r="I3420" s="28" t="s">
        <v>1719</v>
      </c>
      <c r="J3420" s="27" t="s">
        <v>7218</v>
      </c>
      <c r="K3420" s="29">
        <v>3237351111</v>
      </c>
      <c r="L3420" s="30"/>
      <c r="M3420" s="28"/>
      <c r="N3420" s="28"/>
      <c r="O3420" s="29"/>
      <c r="P3420" s="31"/>
      <c r="Q3420" s="28"/>
      <c r="R3420" s="28"/>
      <c r="S3420" s="28"/>
      <c r="T3420" s="28"/>
      <c r="U3420" s="29"/>
      <c r="V3420" s="32"/>
      <c r="W3420" s="33"/>
    </row>
    <row r="3421" spans="2:23" x14ac:dyDescent="0.25">
      <c r="B3421" s="25"/>
      <c r="C3421" s="80">
        <v>1477596054</v>
      </c>
      <c r="D3421" s="83" t="s">
        <v>7219</v>
      </c>
      <c r="E3421" s="82">
        <v>7</v>
      </c>
      <c r="F3421" s="28"/>
      <c r="G3421" s="28"/>
      <c r="H3421" s="28"/>
      <c r="I3421" s="28" t="s">
        <v>1707</v>
      </c>
      <c r="J3421" s="27" t="s">
        <v>7220</v>
      </c>
      <c r="K3421" s="29">
        <v>2136870863</v>
      </c>
      <c r="L3421" s="30"/>
      <c r="M3421" s="28"/>
      <c r="N3421" s="28"/>
      <c r="O3421" s="29"/>
      <c r="P3421" s="31"/>
      <c r="Q3421" s="28"/>
      <c r="R3421" s="28"/>
      <c r="S3421" s="28"/>
      <c r="T3421" s="28"/>
      <c r="U3421" s="29"/>
      <c r="V3421" s="32"/>
      <c r="W3421" s="33"/>
    </row>
    <row r="3422" spans="2:23" x14ac:dyDescent="0.25">
      <c r="B3422" s="25"/>
      <c r="C3422" s="80">
        <v>1447271036</v>
      </c>
      <c r="D3422" s="83" t="s">
        <v>7221</v>
      </c>
      <c r="E3422" s="82">
        <v>4</v>
      </c>
      <c r="F3422" s="28"/>
      <c r="G3422" s="28"/>
      <c r="H3422" s="28"/>
      <c r="I3422" s="28" t="s">
        <v>1719</v>
      </c>
      <c r="J3422" s="27" t="s">
        <v>7222</v>
      </c>
      <c r="K3422" s="29">
        <v>2133839388</v>
      </c>
      <c r="L3422" s="30"/>
      <c r="M3422" s="28"/>
      <c r="N3422" s="28"/>
      <c r="O3422" s="29"/>
      <c r="P3422" s="31"/>
      <c r="Q3422" s="28"/>
      <c r="R3422" s="28"/>
      <c r="S3422" s="28"/>
      <c r="T3422" s="28"/>
      <c r="U3422" s="29"/>
      <c r="V3422" s="32"/>
      <c r="W3422" s="33"/>
    </row>
    <row r="3423" spans="2:23" x14ac:dyDescent="0.25">
      <c r="B3423" s="25"/>
      <c r="C3423" s="80">
        <v>1891716494</v>
      </c>
      <c r="D3423" s="83" t="s">
        <v>7223</v>
      </c>
      <c r="E3423" s="82">
        <v>6</v>
      </c>
      <c r="F3423" s="28"/>
      <c r="G3423" s="28"/>
      <c r="H3423" s="28"/>
      <c r="I3423" s="28" t="s">
        <v>1737</v>
      </c>
      <c r="J3423" s="27" t="s">
        <v>7224</v>
      </c>
      <c r="K3423" s="29">
        <v>3109149150</v>
      </c>
      <c r="L3423" s="30"/>
      <c r="M3423" s="28"/>
      <c r="N3423" s="28"/>
      <c r="O3423" s="29"/>
      <c r="P3423" s="31"/>
      <c r="Q3423" s="28"/>
      <c r="R3423" s="28"/>
      <c r="S3423" s="28"/>
      <c r="T3423" s="28"/>
      <c r="U3423" s="29"/>
      <c r="V3423" s="32"/>
      <c r="W3423" s="33"/>
    </row>
    <row r="3424" spans="2:23" x14ac:dyDescent="0.25">
      <c r="B3424" s="25"/>
      <c r="C3424" s="80">
        <v>1679650675</v>
      </c>
      <c r="D3424" s="83" t="s">
        <v>7225</v>
      </c>
      <c r="E3424" s="82">
        <v>4</v>
      </c>
      <c r="F3424" s="28"/>
      <c r="G3424" s="28"/>
      <c r="H3424" s="28"/>
      <c r="I3424" s="28" t="s">
        <v>1704</v>
      </c>
      <c r="J3424" s="27" t="s">
        <v>7226</v>
      </c>
      <c r="K3424" s="29">
        <v>2133879000</v>
      </c>
      <c r="L3424" s="30"/>
      <c r="M3424" s="28"/>
      <c r="N3424" s="28"/>
      <c r="O3424" s="29"/>
      <c r="P3424" s="31"/>
      <c r="Q3424" s="28"/>
      <c r="R3424" s="28"/>
      <c r="S3424" s="28"/>
      <c r="T3424" s="28"/>
      <c r="U3424" s="29"/>
      <c r="V3424" s="32"/>
      <c r="W3424" s="33"/>
    </row>
    <row r="3425" spans="2:23" x14ac:dyDescent="0.25">
      <c r="B3425" s="25"/>
      <c r="C3425" s="80">
        <v>1275726747</v>
      </c>
      <c r="D3425" s="83" t="s">
        <v>7227</v>
      </c>
      <c r="E3425" s="82">
        <v>1</v>
      </c>
      <c r="F3425" s="28"/>
      <c r="G3425" s="28"/>
      <c r="H3425" s="28"/>
      <c r="I3425" s="28" t="s">
        <v>1716</v>
      </c>
      <c r="J3425" s="27" t="s">
        <v>7228</v>
      </c>
      <c r="K3425" s="29">
        <v>3104232641</v>
      </c>
      <c r="L3425" s="30"/>
      <c r="M3425" s="28"/>
      <c r="N3425" s="28"/>
      <c r="O3425" s="29"/>
      <c r="P3425" s="31"/>
      <c r="Q3425" s="28"/>
      <c r="R3425" s="28"/>
      <c r="S3425" s="28"/>
      <c r="T3425" s="28"/>
      <c r="U3425" s="29"/>
      <c r="V3425" s="32"/>
      <c r="W3425" s="33"/>
    </row>
    <row r="3426" spans="2:23" x14ac:dyDescent="0.25">
      <c r="B3426" s="25"/>
      <c r="C3426" s="80">
        <v>1417088469</v>
      </c>
      <c r="D3426" s="83" t="s">
        <v>7229</v>
      </c>
      <c r="E3426" s="82">
        <v>3</v>
      </c>
      <c r="F3426" s="28"/>
      <c r="G3426" s="28"/>
      <c r="H3426" s="28"/>
      <c r="I3426" s="28" t="s">
        <v>1769</v>
      </c>
      <c r="J3426" s="27" t="s">
        <v>7230</v>
      </c>
      <c r="K3426" s="29">
        <v>3239541072</v>
      </c>
      <c r="L3426" s="30"/>
      <c r="M3426" s="28"/>
      <c r="N3426" s="28"/>
      <c r="O3426" s="29"/>
      <c r="P3426" s="31"/>
      <c r="Q3426" s="28"/>
      <c r="R3426" s="28"/>
      <c r="S3426" s="28"/>
      <c r="T3426" s="28"/>
      <c r="U3426" s="29"/>
      <c r="V3426" s="32"/>
      <c r="W3426" s="33"/>
    </row>
    <row r="3427" spans="2:23" x14ac:dyDescent="0.25">
      <c r="B3427" s="25"/>
      <c r="C3427" s="80">
        <v>1285732370</v>
      </c>
      <c r="D3427" s="83" t="s">
        <v>7231</v>
      </c>
      <c r="E3427" s="82">
        <v>5</v>
      </c>
      <c r="F3427" s="28"/>
      <c r="G3427" s="28"/>
      <c r="H3427" s="28"/>
      <c r="I3427" s="28" t="s">
        <v>1719</v>
      </c>
      <c r="J3427" s="27" t="s">
        <v>7232</v>
      </c>
      <c r="K3427" s="29">
        <v>2133881111</v>
      </c>
      <c r="L3427" s="30"/>
      <c r="M3427" s="28"/>
      <c r="N3427" s="28"/>
      <c r="O3427" s="29"/>
      <c r="P3427" s="31"/>
      <c r="Q3427" s="28"/>
      <c r="R3427" s="28"/>
      <c r="S3427" s="28"/>
      <c r="T3427" s="28"/>
      <c r="U3427" s="29"/>
      <c r="V3427" s="32"/>
      <c r="W3427" s="33"/>
    </row>
    <row r="3428" spans="2:23" x14ac:dyDescent="0.25">
      <c r="B3428" s="25"/>
      <c r="C3428" s="80" t="s">
        <v>69</v>
      </c>
      <c r="D3428" s="83" t="s">
        <v>7233</v>
      </c>
      <c r="E3428" s="82">
        <v>-99</v>
      </c>
      <c r="F3428" s="28"/>
      <c r="G3428" s="28"/>
      <c r="H3428" s="28"/>
      <c r="I3428" s="28" t="s">
        <v>69</v>
      </c>
      <c r="J3428" s="27" t="s">
        <v>69</v>
      </c>
      <c r="K3428" s="29" t="s">
        <v>69</v>
      </c>
      <c r="L3428" s="30"/>
      <c r="M3428" s="28"/>
      <c r="N3428" s="28"/>
      <c r="O3428" s="29"/>
      <c r="P3428" s="31"/>
      <c r="Q3428" s="28"/>
      <c r="R3428" s="28"/>
      <c r="S3428" s="28"/>
      <c r="T3428" s="28"/>
      <c r="U3428" s="29"/>
      <c r="V3428" s="32"/>
      <c r="W3428" s="33"/>
    </row>
    <row r="3429" spans="2:23" x14ac:dyDescent="0.25">
      <c r="B3429" s="25"/>
      <c r="C3429" s="80">
        <v>1164912267</v>
      </c>
      <c r="D3429" s="83" t="s">
        <v>7159</v>
      </c>
      <c r="E3429" s="82">
        <v>5</v>
      </c>
      <c r="F3429" s="28"/>
      <c r="G3429" s="28"/>
      <c r="H3429" s="28"/>
      <c r="I3429" s="28" t="s">
        <v>1716</v>
      </c>
      <c r="J3429" s="27" t="s">
        <v>69</v>
      </c>
      <c r="K3429" s="29">
        <v>3102678389</v>
      </c>
      <c r="L3429" s="30"/>
      <c r="M3429" s="28"/>
      <c r="N3429" s="28"/>
      <c r="O3429" s="29"/>
      <c r="P3429" s="31"/>
      <c r="Q3429" s="28"/>
      <c r="R3429" s="28"/>
      <c r="S3429" s="28"/>
      <c r="T3429" s="28"/>
      <c r="U3429" s="29"/>
      <c r="V3429" s="32"/>
      <c r="W3429" s="33"/>
    </row>
    <row r="3430" spans="2:23" x14ac:dyDescent="0.25">
      <c r="B3430" s="25"/>
      <c r="C3430" s="80">
        <v>1164906822</v>
      </c>
      <c r="D3430" s="83" t="s">
        <v>7234</v>
      </c>
      <c r="E3430" s="82">
        <v>8</v>
      </c>
      <c r="F3430" s="28"/>
      <c r="G3430" s="28"/>
      <c r="H3430" s="28"/>
      <c r="I3430" s="28" t="s">
        <v>1716</v>
      </c>
      <c r="J3430" s="27" t="s">
        <v>7235</v>
      </c>
      <c r="K3430" s="29">
        <v>3107947788</v>
      </c>
      <c r="L3430" s="30"/>
      <c r="M3430" s="28"/>
      <c r="N3430" s="28"/>
      <c r="O3430" s="29"/>
      <c r="P3430" s="31"/>
      <c r="Q3430" s="28"/>
      <c r="R3430" s="28"/>
      <c r="S3430" s="28"/>
      <c r="T3430" s="28"/>
      <c r="U3430" s="29"/>
      <c r="V3430" s="32"/>
      <c r="W3430" s="33"/>
    </row>
    <row r="3431" spans="2:23" x14ac:dyDescent="0.25">
      <c r="B3431" s="25"/>
      <c r="C3431" s="80">
        <v>1760903512</v>
      </c>
      <c r="D3431" s="83" t="s">
        <v>7236</v>
      </c>
      <c r="E3431" s="82">
        <v>4</v>
      </c>
      <c r="F3431" s="28"/>
      <c r="G3431" s="28"/>
      <c r="H3431" s="28"/>
      <c r="I3431" s="28" t="s">
        <v>1716</v>
      </c>
      <c r="J3431" s="27" t="s">
        <v>69</v>
      </c>
      <c r="K3431" s="29">
        <v>3104232641</v>
      </c>
      <c r="L3431" s="30"/>
      <c r="M3431" s="28"/>
      <c r="N3431" s="28"/>
      <c r="O3431" s="29"/>
      <c r="P3431" s="31"/>
      <c r="Q3431" s="28"/>
      <c r="R3431" s="28"/>
      <c r="S3431" s="28"/>
      <c r="T3431" s="28"/>
      <c r="U3431" s="29"/>
      <c r="V3431" s="32"/>
      <c r="W3431" s="33"/>
    </row>
    <row r="3432" spans="2:23" x14ac:dyDescent="0.25">
      <c r="B3432" s="25"/>
      <c r="C3432" s="80">
        <v>1326604141</v>
      </c>
      <c r="D3432" s="83" t="s">
        <v>7237</v>
      </c>
      <c r="E3432" s="82">
        <v>2</v>
      </c>
      <c r="F3432" s="28"/>
      <c r="G3432" s="28"/>
      <c r="H3432" s="28"/>
      <c r="I3432" s="28" t="s">
        <v>1716</v>
      </c>
      <c r="J3432" s="27" t="s">
        <v>69</v>
      </c>
      <c r="K3432" s="29">
        <v>2132490635</v>
      </c>
      <c r="L3432" s="30"/>
      <c r="M3432" s="28"/>
      <c r="N3432" s="28"/>
      <c r="O3432" s="29"/>
      <c r="P3432" s="31"/>
      <c r="Q3432" s="28"/>
      <c r="R3432" s="28"/>
      <c r="S3432" s="28"/>
      <c r="T3432" s="28"/>
      <c r="U3432" s="29"/>
      <c r="V3432" s="32"/>
      <c r="W3432" s="33"/>
    </row>
    <row r="3433" spans="2:23" x14ac:dyDescent="0.25">
      <c r="B3433" s="25"/>
      <c r="C3433" s="80">
        <v>1194201681</v>
      </c>
      <c r="D3433" s="83" t="s">
        <v>7238</v>
      </c>
      <c r="E3433" s="82">
        <v>2</v>
      </c>
      <c r="F3433" s="28"/>
      <c r="G3433" s="28"/>
      <c r="H3433" s="28"/>
      <c r="I3433" s="28" t="s">
        <v>1707</v>
      </c>
      <c r="J3433" s="27" t="s">
        <v>69</v>
      </c>
      <c r="K3433" s="29">
        <v>2132352500</v>
      </c>
      <c r="L3433" s="30"/>
      <c r="M3433" s="28"/>
      <c r="N3433" s="28"/>
      <c r="O3433" s="29"/>
      <c r="P3433" s="31"/>
      <c r="Q3433" s="28"/>
      <c r="R3433" s="28"/>
      <c r="S3433" s="28"/>
      <c r="T3433" s="28"/>
      <c r="U3433" s="29"/>
      <c r="V3433" s="32"/>
      <c r="W3433" s="33"/>
    </row>
    <row r="3434" spans="2:23" x14ac:dyDescent="0.25">
      <c r="B3434" s="25"/>
      <c r="C3434" s="80">
        <v>1326680281</v>
      </c>
      <c r="D3434" s="83" t="s">
        <v>7239</v>
      </c>
      <c r="E3434" s="82">
        <v>0</v>
      </c>
      <c r="F3434" s="28"/>
      <c r="G3434" s="28"/>
      <c r="H3434" s="28"/>
      <c r="I3434" s="28" t="s">
        <v>1716</v>
      </c>
      <c r="J3434" s="27" t="s">
        <v>7240</v>
      </c>
      <c r="K3434" s="29">
        <v>2136997000</v>
      </c>
      <c r="L3434" s="30"/>
      <c r="M3434" s="28"/>
      <c r="N3434" s="28"/>
      <c r="O3434" s="29"/>
      <c r="P3434" s="31"/>
      <c r="Q3434" s="28"/>
      <c r="R3434" s="28"/>
      <c r="S3434" s="28"/>
      <c r="T3434" s="28"/>
      <c r="U3434" s="29"/>
      <c r="V3434" s="32"/>
      <c r="W3434" s="33"/>
    </row>
    <row r="3435" spans="2:23" x14ac:dyDescent="0.25">
      <c r="B3435" s="25"/>
      <c r="C3435" s="80">
        <v>1326068560</v>
      </c>
      <c r="D3435" s="83" t="s">
        <v>7241</v>
      </c>
      <c r="E3435" s="82">
        <v>7</v>
      </c>
      <c r="F3435" s="28"/>
      <c r="G3435" s="28"/>
      <c r="H3435" s="28"/>
      <c r="I3435" s="28" t="s">
        <v>1888</v>
      </c>
      <c r="J3435" s="27" t="s">
        <v>69</v>
      </c>
      <c r="K3435" s="29">
        <v>7146260700</v>
      </c>
      <c r="L3435" s="30"/>
      <c r="M3435" s="28"/>
      <c r="N3435" s="28"/>
      <c r="O3435" s="29"/>
      <c r="P3435" s="31"/>
      <c r="Q3435" s="28"/>
      <c r="R3435" s="28"/>
      <c r="S3435" s="28"/>
      <c r="T3435" s="28"/>
      <c r="U3435" s="29"/>
      <c r="V3435" s="32"/>
      <c r="W3435" s="33"/>
    </row>
    <row r="3436" spans="2:23" x14ac:dyDescent="0.25">
      <c r="B3436" s="25"/>
      <c r="C3436" s="80">
        <v>1417221243</v>
      </c>
      <c r="D3436" s="83" t="s">
        <v>7242</v>
      </c>
      <c r="E3436" s="82">
        <v>7</v>
      </c>
      <c r="F3436" s="28"/>
      <c r="G3436" s="28"/>
      <c r="H3436" s="28"/>
      <c r="I3436" s="28" t="s">
        <v>1737</v>
      </c>
      <c r="J3436" s="27" t="s">
        <v>7243</v>
      </c>
      <c r="K3436" s="29">
        <v>3232267556</v>
      </c>
      <c r="L3436" s="30"/>
      <c r="M3436" s="28"/>
      <c r="N3436" s="28"/>
      <c r="O3436" s="29"/>
      <c r="P3436" s="31"/>
      <c r="Q3436" s="28"/>
      <c r="R3436" s="28"/>
      <c r="S3436" s="28"/>
      <c r="T3436" s="28"/>
      <c r="U3436" s="29"/>
      <c r="V3436" s="32"/>
      <c r="W3436" s="33"/>
    </row>
    <row r="3437" spans="2:23" x14ac:dyDescent="0.25">
      <c r="B3437" s="25"/>
      <c r="C3437" s="80">
        <v>1568769115</v>
      </c>
      <c r="D3437" s="83" t="s">
        <v>7244</v>
      </c>
      <c r="E3437" s="82">
        <v>5</v>
      </c>
      <c r="F3437" s="28"/>
      <c r="G3437" s="28"/>
      <c r="H3437" s="28"/>
      <c r="I3437" s="28" t="s">
        <v>1716</v>
      </c>
      <c r="J3437" s="27" t="s">
        <v>69</v>
      </c>
      <c r="K3437" s="29">
        <v>3104237899</v>
      </c>
      <c r="L3437" s="30"/>
      <c r="M3437" s="28"/>
      <c r="N3437" s="28"/>
      <c r="O3437" s="29"/>
      <c r="P3437" s="31"/>
      <c r="Q3437" s="28"/>
      <c r="R3437" s="28"/>
      <c r="S3437" s="28"/>
      <c r="T3437" s="28"/>
      <c r="U3437" s="29"/>
      <c r="V3437" s="32"/>
      <c r="W3437" s="33"/>
    </row>
    <row r="3438" spans="2:23" x14ac:dyDescent="0.25">
      <c r="B3438" s="25"/>
      <c r="C3438" s="80">
        <v>1194037481</v>
      </c>
      <c r="D3438" s="83" t="s">
        <v>7245</v>
      </c>
      <c r="E3438" s="82">
        <v>3</v>
      </c>
      <c r="F3438" s="28"/>
      <c r="G3438" s="28"/>
      <c r="H3438" s="28"/>
      <c r="I3438" s="28" t="s">
        <v>1716</v>
      </c>
      <c r="J3438" s="27" t="s">
        <v>7246</v>
      </c>
      <c r="K3438" s="29">
        <v>2136870888</v>
      </c>
      <c r="L3438" s="30"/>
      <c r="M3438" s="28"/>
      <c r="N3438" s="28"/>
      <c r="O3438" s="29"/>
      <c r="P3438" s="31"/>
      <c r="Q3438" s="28"/>
      <c r="R3438" s="28"/>
      <c r="S3438" s="28"/>
      <c r="T3438" s="28"/>
      <c r="U3438" s="29"/>
      <c r="V3438" s="32"/>
      <c r="W3438" s="33"/>
    </row>
    <row r="3439" spans="2:23" x14ac:dyDescent="0.25">
      <c r="B3439" s="25"/>
      <c r="C3439" s="80">
        <v>1730443177</v>
      </c>
      <c r="D3439" s="83" t="s">
        <v>7247</v>
      </c>
      <c r="E3439" s="82">
        <v>5</v>
      </c>
      <c r="F3439" s="28"/>
      <c r="G3439" s="28"/>
      <c r="H3439" s="28"/>
      <c r="I3439" s="28" t="s">
        <v>1737</v>
      </c>
      <c r="J3439" s="27" t="s">
        <v>69</v>
      </c>
      <c r="K3439" s="29">
        <v>3102060449</v>
      </c>
      <c r="L3439" s="30"/>
      <c r="M3439" s="28"/>
      <c r="N3439" s="28"/>
      <c r="O3439" s="29"/>
      <c r="P3439" s="31"/>
      <c r="Q3439" s="28"/>
      <c r="R3439" s="28"/>
      <c r="S3439" s="28"/>
      <c r="T3439" s="28"/>
      <c r="U3439" s="29"/>
      <c r="V3439" s="32"/>
      <c r="W3439" s="33"/>
    </row>
    <row r="3440" spans="2:23" x14ac:dyDescent="0.25">
      <c r="B3440" s="25"/>
      <c r="C3440" s="80">
        <v>1245862887</v>
      </c>
      <c r="D3440" s="83" t="s">
        <v>7248</v>
      </c>
      <c r="E3440" s="82">
        <v>4</v>
      </c>
      <c r="F3440" s="28"/>
      <c r="G3440" s="28"/>
      <c r="H3440" s="28"/>
      <c r="I3440" s="28" t="s">
        <v>1769</v>
      </c>
      <c r="J3440" s="27" t="s">
        <v>69</v>
      </c>
      <c r="K3440" s="29">
        <v>2136177673</v>
      </c>
      <c r="L3440" s="30"/>
      <c r="M3440" s="28"/>
      <c r="N3440" s="28"/>
      <c r="O3440" s="29"/>
      <c r="P3440" s="31"/>
      <c r="Q3440" s="28"/>
      <c r="R3440" s="28"/>
      <c r="S3440" s="28"/>
      <c r="T3440" s="28"/>
      <c r="U3440" s="29"/>
      <c r="V3440" s="32"/>
      <c r="W3440" s="33"/>
    </row>
    <row r="3441" spans="2:23" x14ac:dyDescent="0.25">
      <c r="B3441" s="25"/>
      <c r="C3441" s="80">
        <v>1700032497</v>
      </c>
      <c r="D3441" s="83" t="s">
        <v>7249</v>
      </c>
      <c r="E3441" s="82">
        <v>6</v>
      </c>
      <c r="F3441" s="28"/>
      <c r="G3441" s="28"/>
      <c r="H3441" s="28"/>
      <c r="I3441" s="28" t="s">
        <v>1704</v>
      </c>
      <c r="J3441" s="27" t="s">
        <v>7250</v>
      </c>
      <c r="K3441" s="29">
        <v>2138308960</v>
      </c>
      <c r="L3441" s="30"/>
      <c r="M3441" s="28"/>
      <c r="N3441" s="28"/>
      <c r="O3441" s="29"/>
      <c r="P3441" s="31"/>
      <c r="Q3441" s="28"/>
      <c r="R3441" s="28"/>
      <c r="S3441" s="28"/>
      <c r="T3441" s="28"/>
      <c r="U3441" s="29"/>
      <c r="V3441" s="32"/>
      <c r="W3441" s="33"/>
    </row>
    <row r="3442" spans="2:23" x14ac:dyDescent="0.25">
      <c r="B3442" s="25"/>
      <c r="C3442" s="80">
        <v>1386295632</v>
      </c>
      <c r="D3442" s="83" t="s">
        <v>7251</v>
      </c>
      <c r="E3442" s="82">
        <v>2</v>
      </c>
      <c r="F3442" s="28"/>
      <c r="G3442" s="28"/>
      <c r="H3442" s="28"/>
      <c r="I3442" s="28" t="s">
        <v>1716</v>
      </c>
      <c r="J3442" s="27" t="s">
        <v>69</v>
      </c>
      <c r="K3442" s="29">
        <v>3104474930</v>
      </c>
      <c r="L3442" s="30"/>
      <c r="M3442" s="28"/>
      <c r="N3442" s="28"/>
      <c r="O3442" s="29"/>
      <c r="P3442" s="31"/>
      <c r="Q3442" s="28"/>
      <c r="R3442" s="28"/>
      <c r="S3442" s="28"/>
      <c r="T3442" s="28"/>
      <c r="U3442" s="29"/>
      <c r="V3442" s="32"/>
      <c r="W3442" s="33"/>
    </row>
    <row r="3443" spans="2:23" x14ac:dyDescent="0.25">
      <c r="B3443" s="25"/>
      <c r="C3443" s="80" t="s">
        <v>69</v>
      </c>
      <c r="D3443" s="83" t="s">
        <v>7252</v>
      </c>
      <c r="E3443" s="82">
        <v>-99</v>
      </c>
      <c r="F3443" s="28"/>
      <c r="G3443" s="28"/>
      <c r="H3443" s="28"/>
      <c r="I3443" s="28" t="s">
        <v>69</v>
      </c>
      <c r="J3443" s="27" t="s">
        <v>69</v>
      </c>
      <c r="K3443" s="29" t="s">
        <v>69</v>
      </c>
      <c r="L3443" s="30"/>
      <c r="M3443" s="28"/>
      <c r="N3443" s="28"/>
      <c r="O3443" s="29"/>
      <c r="P3443" s="31"/>
      <c r="Q3443" s="28"/>
      <c r="R3443" s="28"/>
      <c r="S3443" s="28"/>
      <c r="T3443" s="28"/>
      <c r="U3443" s="29"/>
      <c r="V3443" s="32"/>
      <c r="W3443" s="33"/>
    </row>
    <row r="3444" spans="2:23" x14ac:dyDescent="0.25">
      <c r="B3444" s="25"/>
      <c r="C3444" s="80">
        <v>1760626030</v>
      </c>
      <c r="D3444" s="83" t="s">
        <v>7253</v>
      </c>
      <c r="E3444" s="82">
        <v>5</v>
      </c>
      <c r="F3444" s="28"/>
      <c r="G3444" s="28"/>
      <c r="H3444" s="28"/>
      <c r="I3444" s="28" t="s">
        <v>1716</v>
      </c>
      <c r="J3444" s="27" t="s">
        <v>7254</v>
      </c>
      <c r="K3444" s="29">
        <v>3107947788</v>
      </c>
      <c r="L3444" s="30"/>
      <c r="M3444" s="28"/>
      <c r="N3444" s="28"/>
      <c r="O3444" s="29"/>
      <c r="P3444" s="31"/>
      <c r="Q3444" s="28"/>
      <c r="R3444" s="28"/>
      <c r="S3444" s="28"/>
      <c r="T3444" s="28"/>
      <c r="U3444" s="29"/>
      <c r="V3444" s="32"/>
      <c r="W3444" s="33"/>
    </row>
    <row r="3445" spans="2:23" x14ac:dyDescent="0.25">
      <c r="B3445" s="25"/>
      <c r="C3445" s="80">
        <v>1134109200</v>
      </c>
      <c r="D3445" s="83" t="s">
        <v>7255</v>
      </c>
      <c r="E3445" s="82">
        <v>0</v>
      </c>
      <c r="F3445" s="28"/>
      <c r="G3445" s="28"/>
      <c r="H3445" s="28"/>
      <c r="I3445" s="28" t="s">
        <v>1719</v>
      </c>
      <c r="J3445" s="27" t="s">
        <v>69</v>
      </c>
      <c r="K3445" s="29">
        <v>2137057228</v>
      </c>
      <c r="L3445" s="30"/>
      <c r="M3445" s="28"/>
      <c r="N3445" s="28"/>
      <c r="O3445" s="29"/>
      <c r="P3445" s="31"/>
      <c r="Q3445" s="28"/>
      <c r="R3445" s="28"/>
      <c r="S3445" s="28"/>
      <c r="T3445" s="28"/>
      <c r="U3445" s="29"/>
      <c r="V3445" s="32"/>
      <c r="W3445" s="33"/>
    </row>
    <row r="3446" spans="2:23" x14ac:dyDescent="0.25">
      <c r="B3446" s="25"/>
      <c r="C3446" s="80">
        <v>1508963893</v>
      </c>
      <c r="D3446" s="83" t="s">
        <v>7256</v>
      </c>
      <c r="E3446" s="82">
        <v>-99</v>
      </c>
      <c r="F3446" s="28"/>
      <c r="G3446" s="28"/>
      <c r="H3446" s="28"/>
      <c r="I3446" s="28" t="s">
        <v>1719</v>
      </c>
      <c r="J3446" s="27" t="s">
        <v>7257</v>
      </c>
      <c r="K3446" s="29">
        <v>3104235252</v>
      </c>
      <c r="L3446" s="30"/>
      <c r="M3446" s="28"/>
      <c r="N3446" s="28"/>
      <c r="O3446" s="29"/>
      <c r="P3446" s="31"/>
      <c r="Q3446" s="28"/>
      <c r="R3446" s="28"/>
      <c r="S3446" s="28"/>
      <c r="T3446" s="28"/>
      <c r="U3446" s="29"/>
      <c r="V3446" s="32"/>
      <c r="W3446" s="33"/>
    </row>
    <row r="3447" spans="2:23" x14ac:dyDescent="0.25">
      <c r="B3447" s="25"/>
      <c r="C3447" s="80">
        <v>1982854311</v>
      </c>
      <c r="D3447" s="83" t="s">
        <v>7258</v>
      </c>
      <c r="E3447" s="82">
        <v>6</v>
      </c>
      <c r="F3447" s="28"/>
      <c r="G3447" s="28"/>
      <c r="H3447" s="28"/>
      <c r="I3447" s="28" t="s">
        <v>1737</v>
      </c>
      <c r="J3447" s="27" t="s">
        <v>7259</v>
      </c>
      <c r="K3447" s="29">
        <v>3104236000</v>
      </c>
      <c r="L3447" s="30"/>
      <c r="M3447" s="28"/>
      <c r="N3447" s="28"/>
      <c r="O3447" s="29"/>
      <c r="P3447" s="31"/>
      <c r="Q3447" s="28"/>
      <c r="R3447" s="28"/>
      <c r="S3447" s="28"/>
      <c r="T3447" s="28"/>
      <c r="U3447" s="29"/>
      <c r="V3447" s="32"/>
      <c r="W3447" s="33"/>
    </row>
    <row r="3448" spans="2:23" x14ac:dyDescent="0.25">
      <c r="B3448" s="25"/>
      <c r="C3448" s="80">
        <v>1831456474</v>
      </c>
      <c r="D3448" s="83" t="s">
        <v>7260</v>
      </c>
      <c r="E3448" s="82">
        <v>3</v>
      </c>
      <c r="F3448" s="28"/>
      <c r="G3448" s="28"/>
      <c r="H3448" s="28"/>
      <c r="I3448" s="28" t="s">
        <v>1707</v>
      </c>
      <c r="J3448" s="27" t="s">
        <v>69</v>
      </c>
      <c r="K3448" s="29">
        <v>2134274000</v>
      </c>
      <c r="L3448" s="30"/>
      <c r="M3448" s="28"/>
      <c r="N3448" s="28"/>
      <c r="O3448" s="29"/>
      <c r="P3448" s="31"/>
      <c r="Q3448" s="28"/>
      <c r="R3448" s="28"/>
      <c r="S3448" s="28"/>
      <c r="T3448" s="28"/>
      <c r="U3448" s="29"/>
      <c r="V3448" s="32"/>
      <c r="W3448" s="33"/>
    </row>
    <row r="3449" spans="2:23" x14ac:dyDescent="0.25">
      <c r="B3449" s="25"/>
      <c r="C3449" s="80">
        <v>1871856583</v>
      </c>
      <c r="D3449" s="83" t="s">
        <v>7261</v>
      </c>
      <c r="E3449" s="82">
        <v>4</v>
      </c>
      <c r="F3449" s="28"/>
      <c r="G3449" s="28"/>
      <c r="H3449" s="28"/>
      <c r="I3449" s="28" t="s">
        <v>1707</v>
      </c>
      <c r="J3449" s="27" t="s">
        <v>69</v>
      </c>
      <c r="K3449" s="29">
        <v>2132352500</v>
      </c>
      <c r="L3449" s="30"/>
      <c r="M3449" s="28"/>
      <c r="N3449" s="28"/>
      <c r="O3449" s="29"/>
      <c r="P3449" s="31"/>
      <c r="Q3449" s="28"/>
      <c r="R3449" s="28"/>
      <c r="S3449" s="28"/>
      <c r="T3449" s="28"/>
      <c r="U3449" s="29"/>
      <c r="V3449" s="32"/>
      <c r="W3449" s="33"/>
    </row>
    <row r="3450" spans="2:23" x14ac:dyDescent="0.25">
      <c r="B3450" s="25"/>
      <c r="C3450" s="80">
        <v>1558612804</v>
      </c>
      <c r="D3450" s="83" t="s">
        <v>7262</v>
      </c>
      <c r="E3450" s="82">
        <v>4</v>
      </c>
      <c r="F3450" s="28"/>
      <c r="G3450" s="28"/>
      <c r="H3450" s="28"/>
      <c r="I3450" s="28" t="s">
        <v>1716</v>
      </c>
      <c r="J3450" s="27" t="s">
        <v>69</v>
      </c>
      <c r="K3450" s="29">
        <v>8187907100</v>
      </c>
      <c r="L3450" s="30"/>
      <c r="M3450" s="28"/>
      <c r="N3450" s="28"/>
      <c r="O3450" s="29"/>
      <c r="P3450" s="31"/>
      <c r="Q3450" s="28"/>
      <c r="R3450" s="28"/>
      <c r="S3450" s="28"/>
      <c r="T3450" s="28"/>
      <c r="U3450" s="29"/>
      <c r="V3450" s="32"/>
      <c r="W3450" s="33"/>
    </row>
    <row r="3451" spans="2:23" x14ac:dyDescent="0.25">
      <c r="B3451" s="25"/>
      <c r="C3451" s="80">
        <v>1962799023</v>
      </c>
      <c r="D3451" s="83" t="s">
        <v>7263</v>
      </c>
      <c r="E3451" s="82">
        <v>5</v>
      </c>
      <c r="F3451" s="28"/>
      <c r="G3451" s="28"/>
      <c r="H3451" s="28"/>
      <c r="I3451" s="28" t="s">
        <v>1716</v>
      </c>
      <c r="J3451" s="27" t="s">
        <v>69</v>
      </c>
      <c r="K3451" s="29">
        <v>3238653898</v>
      </c>
      <c r="L3451" s="30"/>
      <c r="M3451" s="28"/>
      <c r="N3451" s="28"/>
      <c r="O3451" s="29"/>
      <c r="P3451" s="31"/>
      <c r="Q3451" s="28"/>
      <c r="R3451" s="28"/>
      <c r="S3451" s="28"/>
      <c r="T3451" s="28"/>
      <c r="U3451" s="29"/>
      <c r="V3451" s="32"/>
      <c r="W3451" s="33"/>
    </row>
    <row r="3452" spans="2:23" x14ac:dyDescent="0.25">
      <c r="B3452" s="25"/>
      <c r="C3452" s="80">
        <v>1104196203</v>
      </c>
      <c r="D3452" s="83" t="s">
        <v>7264</v>
      </c>
      <c r="E3452" s="82">
        <v>4</v>
      </c>
      <c r="F3452" s="28"/>
      <c r="G3452" s="28"/>
      <c r="H3452" s="28"/>
      <c r="I3452" s="28" t="s">
        <v>1716</v>
      </c>
      <c r="J3452" s="27" t="s">
        <v>7265</v>
      </c>
      <c r="K3452" s="29">
        <v>3104232641</v>
      </c>
      <c r="L3452" s="30"/>
      <c r="M3452" s="28"/>
      <c r="N3452" s="28"/>
      <c r="O3452" s="29"/>
      <c r="P3452" s="31"/>
      <c r="Q3452" s="28"/>
      <c r="R3452" s="28"/>
      <c r="S3452" s="28"/>
      <c r="T3452" s="28"/>
      <c r="U3452" s="29"/>
      <c r="V3452" s="32"/>
      <c r="W3452" s="33"/>
    </row>
    <row r="3453" spans="2:23" x14ac:dyDescent="0.25">
      <c r="B3453" s="25"/>
      <c r="C3453" s="80">
        <v>1801152772</v>
      </c>
      <c r="D3453" s="83" t="s">
        <v>7266</v>
      </c>
      <c r="E3453" s="82">
        <v>6</v>
      </c>
      <c r="F3453" s="28"/>
      <c r="G3453" s="28"/>
      <c r="H3453" s="28"/>
      <c r="I3453" s="28" t="s">
        <v>1704</v>
      </c>
      <c r="J3453" s="27" t="s">
        <v>7267</v>
      </c>
      <c r="K3453" s="29">
        <v>7144494841</v>
      </c>
      <c r="L3453" s="30"/>
      <c r="M3453" s="28"/>
      <c r="N3453" s="28"/>
      <c r="O3453" s="29"/>
      <c r="P3453" s="31"/>
      <c r="Q3453" s="28"/>
      <c r="R3453" s="28"/>
      <c r="S3453" s="28"/>
      <c r="T3453" s="28"/>
      <c r="U3453" s="29"/>
      <c r="V3453" s="32"/>
      <c r="W3453" s="33"/>
    </row>
    <row r="3454" spans="2:23" x14ac:dyDescent="0.25">
      <c r="B3454" s="25"/>
      <c r="C3454" s="80">
        <v>1598023582</v>
      </c>
      <c r="D3454" s="83" t="s">
        <v>7268</v>
      </c>
      <c r="E3454" s="82">
        <v>5</v>
      </c>
      <c r="F3454" s="28"/>
      <c r="G3454" s="28"/>
      <c r="H3454" s="28"/>
      <c r="I3454" s="28" t="s">
        <v>1716</v>
      </c>
      <c r="J3454" s="27" t="s">
        <v>69</v>
      </c>
      <c r="K3454" s="29">
        <v>6097710404</v>
      </c>
      <c r="L3454" s="30"/>
      <c r="M3454" s="28"/>
      <c r="N3454" s="28"/>
      <c r="O3454" s="29"/>
      <c r="P3454" s="31"/>
      <c r="Q3454" s="28"/>
      <c r="R3454" s="28"/>
      <c r="S3454" s="28"/>
      <c r="T3454" s="28"/>
      <c r="U3454" s="29"/>
      <c r="V3454" s="32"/>
      <c r="W3454" s="33"/>
    </row>
    <row r="3455" spans="2:23" x14ac:dyDescent="0.25">
      <c r="B3455" s="25"/>
      <c r="C3455" s="80">
        <v>1386613941</v>
      </c>
      <c r="D3455" s="83" t="s">
        <v>7269</v>
      </c>
      <c r="E3455" s="82">
        <v>2</v>
      </c>
      <c r="F3455" s="28"/>
      <c r="G3455" s="28"/>
      <c r="H3455" s="28"/>
      <c r="I3455" s="28" t="s">
        <v>1716</v>
      </c>
      <c r="J3455" s="27" t="s">
        <v>7270</v>
      </c>
      <c r="K3455" s="29">
        <v>7148357700</v>
      </c>
      <c r="L3455" s="30"/>
      <c r="M3455" s="28"/>
      <c r="N3455" s="28"/>
      <c r="O3455" s="29"/>
      <c r="P3455" s="31"/>
      <c r="Q3455" s="28"/>
      <c r="R3455" s="28"/>
      <c r="S3455" s="28"/>
      <c r="T3455" s="28"/>
      <c r="U3455" s="29"/>
      <c r="V3455" s="32"/>
      <c r="W3455" s="33"/>
    </row>
    <row r="3456" spans="2:23" x14ac:dyDescent="0.25">
      <c r="B3456" s="25"/>
      <c r="C3456" s="80">
        <v>1255597985</v>
      </c>
      <c r="D3456" s="83" t="s">
        <v>7271</v>
      </c>
      <c r="E3456" s="82">
        <v>3</v>
      </c>
      <c r="F3456" s="28"/>
      <c r="G3456" s="28"/>
      <c r="H3456" s="28"/>
      <c r="I3456" s="28" t="s">
        <v>1704</v>
      </c>
      <c r="J3456" s="27" t="s">
        <v>7272</v>
      </c>
      <c r="K3456" s="29">
        <v>8475701070</v>
      </c>
      <c r="L3456" s="30"/>
      <c r="M3456" s="28"/>
      <c r="N3456" s="28"/>
      <c r="O3456" s="29"/>
      <c r="P3456" s="31"/>
      <c r="Q3456" s="28"/>
      <c r="R3456" s="28"/>
      <c r="S3456" s="28"/>
      <c r="T3456" s="28"/>
      <c r="U3456" s="29"/>
      <c r="V3456" s="32"/>
      <c r="W3456" s="33"/>
    </row>
    <row r="3457" spans="2:23" x14ac:dyDescent="0.25">
      <c r="B3457" s="25"/>
      <c r="C3457" s="80">
        <v>1538265830</v>
      </c>
      <c r="D3457" s="83" t="s">
        <v>7273</v>
      </c>
      <c r="E3457" s="82">
        <v>6</v>
      </c>
      <c r="F3457" s="28"/>
      <c r="G3457" s="28"/>
      <c r="H3457" s="28"/>
      <c r="I3457" s="28" t="s">
        <v>1737</v>
      </c>
      <c r="J3457" s="27" t="s">
        <v>7274</v>
      </c>
      <c r="K3457" s="29">
        <v>8003425748</v>
      </c>
      <c r="L3457" s="30"/>
      <c r="M3457" s="28"/>
      <c r="N3457" s="28"/>
      <c r="O3457" s="29"/>
      <c r="P3457" s="31"/>
      <c r="Q3457" s="28"/>
      <c r="R3457" s="28"/>
      <c r="S3457" s="28"/>
      <c r="T3457" s="28"/>
      <c r="U3457" s="29"/>
      <c r="V3457" s="32"/>
      <c r="W3457" s="33"/>
    </row>
    <row r="3458" spans="2:23" x14ac:dyDescent="0.25">
      <c r="B3458" s="25"/>
      <c r="C3458" s="80">
        <v>1942235288</v>
      </c>
      <c r="D3458" s="83" t="s">
        <v>7275</v>
      </c>
      <c r="E3458" s="82">
        <v>2</v>
      </c>
      <c r="F3458" s="28"/>
      <c r="G3458" s="28"/>
      <c r="H3458" s="28"/>
      <c r="I3458" s="28" t="s">
        <v>1704</v>
      </c>
      <c r="J3458" s="27" t="s">
        <v>7276</v>
      </c>
      <c r="K3458" s="29">
        <v>9498255198</v>
      </c>
      <c r="L3458" s="30"/>
      <c r="M3458" s="28"/>
      <c r="N3458" s="28"/>
      <c r="O3458" s="29"/>
      <c r="P3458" s="31"/>
      <c r="Q3458" s="28"/>
      <c r="R3458" s="28"/>
      <c r="S3458" s="28"/>
      <c r="T3458" s="28"/>
      <c r="U3458" s="29"/>
      <c r="V3458" s="32"/>
      <c r="W3458" s="33"/>
    </row>
    <row r="3459" spans="2:23" x14ac:dyDescent="0.25">
      <c r="B3459" s="25"/>
      <c r="C3459" s="80">
        <v>1487862066</v>
      </c>
      <c r="D3459" s="83" t="s">
        <v>7277</v>
      </c>
      <c r="E3459" s="82">
        <v>7</v>
      </c>
      <c r="F3459" s="28"/>
      <c r="G3459" s="28"/>
      <c r="H3459" s="28"/>
      <c r="I3459" s="28" t="s">
        <v>1704</v>
      </c>
      <c r="J3459" s="27" t="s">
        <v>7278</v>
      </c>
      <c r="K3459" s="29">
        <v>7145276000</v>
      </c>
      <c r="L3459" s="30"/>
      <c r="M3459" s="28"/>
      <c r="N3459" s="28"/>
      <c r="O3459" s="29"/>
      <c r="P3459" s="31"/>
      <c r="Q3459" s="28"/>
      <c r="R3459" s="28"/>
      <c r="S3459" s="28"/>
      <c r="T3459" s="28"/>
      <c r="U3459" s="29"/>
      <c r="V3459" s="32"/>
      <c r="W3459" s="33"/>
    </row>
    <row r="3460" spans="2:23" x14ac:dyDescent="0.25">
      <c r="B3460" s="25"/>
      <c r="C3460" s="80">
        <v>1992965818</v>
      </c>
      <c r="D3460" s="83" t="s">
        <v>7279</v>
      </c>
      <c r="E3460" s="82">
        <v>5</v>
      </c>
      <c r="F3460" s="28"/>
      <c r="G3460" s="28"/>
      <c r="H3460" s="28"/>
      <c r="I3460" s="28" t="s">
        <v>1704</v>
      </c>
      <c r="J3460" s="27" t="s">
        <v>7280</v>
      </c>
      <c r="K3460" s="29">
        <v>3234425100</v>
      </c>
      <c r="L3460" s="30"/>
      <c r="M3460" s="28"/>
      <c r="N3460" s="28"/>
      <c r="O3460" s="29"/>
      <c r="P3460" s="31"/>
      <c r="Q3460" s="28"/>
      <c r="R3460" s="28"/>
      <c r="S3460" s="28"/>
      <c r="T3460" s="28"/>
      <c r="U3460" s="29"/>
      <c r="V3460" s="32"/>
      <c r="W3460" s="33"/>
    </row>
    <row r="3461" spans="2:23" x14ac:dyDescent="0.25">
      <c r="B3461" s="25"/>
      <c r="C3461" s="80">
        <v>1629590732</v>
      </c>
      <c r="D3461" s="83" t="s">
        <v>7281</v>
      </c>
      <c r="E3461" s="82">
        <v>2</v>
      </c>
      <c r="F3461" s="28"/>
      <c r="G3461" s="28"/>
      <c r="H3461" s="28"/>
      <c r="I3461" s="28" t="s">
        <v>1769</v>
      </c>
      <c r="J3461" s="27" t="s">
        <v>7282</v>
      </c>
      <c r="K3461" s="29">
        <v>9096236116</v>
      </c>
      <c r="L3461" s="30"/>
      <c r="M3461" s="28"/>
      <c r="N3461" s="28"/>
      <c r="O3461" s="29"/>
      <c r="P3461" s="31"/>
      <c r="Q3461" s="28"/>
      <c r="R3461" s="28"/>
      <c r="S3461" s="28"/>
      <c r="T3461" s="28"/>
      <c r="U3461" s="29"/>
      <c r="V3461" s="32"/>
      <c r="W3461" s="33"/>
    </row>
    <row r="3462" spans="2:23" x14ac:dyDescent="0.25">
      <c r="B3462" s="25"/>
      <c r="C3462" s="80">
        <v>1932113313</v>
      </c>
      <c r="D3462" s="83" t="s">
        <v>7283</v>
      </c>
      <c r="E3462" s="82">
        <v>4</v>
      </c>
      <c r="F3462" s="28"/>
      <c r="G3462" s="28"/>
      <c r="H3462" s="28"/>
      <c r="I3462" s="28" t="s">
        <v>1707</v>
      </c>
      <c r="J3462" s="27" t="s">
        <v>69</v>
      </c>
      <c r="K3462" s="29">
        <v>5628098082</v>
      </c>
      <c r="L3462" s="30"/>
      <c r="M3462" s="28"/>
      <c r="N3462" s="28"/>
      <c r="O3462" s="29"/>
      <c r="P3462" s="31"/>
      <c r="Q3462" s="28"/>
      <c r="R3462" s="28"/>
      <c r="S3462" s="28"/>
      <c r="T3462" s="28"/>
      <c r="U3462" s="29"/>
      <c r="V3462" s="32"/>
      <c r="W3462" s="33"/>
    </row>
    <row r="3463" spans="2:23" x14ac:dyDescent="0.25">
      <c r="B3463" s="25"/>
      <c r="C3463" s="80">
        <v>1518953983</v>
      </c>
      <c r="D3463" s="83" t="s">
        <v>7284</v>
      </c>
      <c r="E3463" s="82">
        <v>7</v>
      </c>
      <c r="F3463" s="28"/>
      <c r="G3463" s="28"/>
      <c r="H3463" s="28"/>
      <c r="I3463" s="28" t="s">
        <v>1704</v>
      </c>
      <c r="J3463" s="27" t="s">
        <v>7285</v>
      </c>
      <c r="K3463" s="29">
        <v>7146268618</v>
      </c>
      <c r="L3463" s="30"/>
      <c r="M3463" s="28"/>
      <c r="N3463" s="28"/>
      <c r="O3463" s="29"/>
      <c r="P3463" s="31"/>
      <c r="Q3463" s="28"/>
      <c r="R3463" s="28"/>
      <c r="S3463" s="28"/>
      <c r="T3463" s="28"/>
      <c r="U3463" s="29"/>
      <c r="V3463" s="32"/>
      <c r="W3463" s="33"/>
    </row>
    <row r="3464" spans="2:23" x14ac:dyDescent="0.25">
      <c r="B3464" s="25"/>
      <c r="C3464" s="80">
        <v>1821105321</v>
      </c>
      <c r="D3464" s="83" t="s">
        <v>7286</v>
      </c>
      <c r="E3464" s="82">
        <v>4</v>
      </c>
      <c r="F3464" s="28"/>
      <c r="G3464" s="28"/>
      <c r="H3464" s="28"/>
      <c r="I3464" s="28" t="s">
        <v>1719</v>
      </c>
      <c r="J3464" s="27" t="s">
        <v>69</v>
      </c>
      <c r="K3464" s="29">
        <v>7145279111</v>
      </c>
      <c r="L3464" s="30"/>
      <c r="M3464" s="28"/>
      <c r="N3464" s="28"/>
      <c r="O3464" s="29"/>
      <c r="P3464" s="31"/>
      <c r="Q3464" s="28"/>
      <c r="R3464" s="28"/>
      <c r="S3464" s="28"/>
      <c r="T3464" s="28"/>
      <c r="U3464" s="29"/>
      <c r="V3464" s="32"/>
      <c r="W3464" s="33"/>
    </row>
    <row r="3465" spans="2:23" x14ac:dyDescent="0.25">
      <c r="B3465" s="25"/>
      <c r="C3465" s="80">
        <v>1922183342</v>
      </c>
      <c r="D3465" s="83" t="s">
        <v>7287</v>
      </c>
      <c r="E3465" s="82">
        <v>4</v>
      </c>
      <c r="F3465" s="28"/>
      <c r="G3465" s="28"/>
      <c r="H3465" s="28"/>
      <c r="I3465" s="28" t="s">
        <v>1719</v>
      </c>
      <c r="J3465" s="27" t="s">
        <v>69</v>
      </c>
      <c r="K3465" s="29">
        <v>7145344001</v>
      </c>
      <c r="L3465" s="30"/>
      <c r="M3465" s="28"/>
      <c r="N3465" s="28"/>
      <c r="O3465" s="29"/>
      <c r="P3465" s="31"/>
      <c r="Q3465" s="28"/>
      <c r="R3465" s="28"/>
      <c r="S3465" s="28"/>
      <c r="T3465" s="28"/>
      <c r="U3465" s="29"/>
      <c r="V3465" s="32"/>
      <c r="W3465" s="33"/>
    </row>
    <row r="3466" spans="2:23" x14ac:dyDescent="0.25">
      <c r="B3466" s="25"/>
      <c r="C3466" s="80">
        <v>1326048323</v>
      </c>
      <c r="D3466" s="83" t="s">
        <v>7288</v>
      </c>
      <c r="E3466" s="82">
        <v>3</v>
      </c>
      <c r="F3466" s="28"/>
      <c r="G3466" s="28"/>
      <c r="H3466" s="28"/>
      <c r="I3466" s="28" t="s">
        <v>1704</v>
      </c>
      <c r="J3466" s="27" t="s">
        <v>7289</v>
      </c>
      <c r="K3466" s="29">
        <v>7144465831</v>
      </c>
      <c r="L3466" s="30"/>
      <c r="M3466" s="28"/>
      <c r="N3466" s="28"/>
      <c r="O3466" s="29"/>
      <c r="P3466" s="31"/>
      <c r="Q3466" s="28"/>
      <c r="R3466" s="28"/>
      <c r="S3466" s="28"/>
      <c r="T3466" s="28"/>
      <c r="U3466" s="29"/>
      <c r="V3466" s="32"/>
      <c r="W3466" s="33"/>
    </row>
    <row r="3467" spans="2:23" x14ac:dyDescent="0.25">
      <c r="B3467" s="25"/>
      <c r="C3467" s="80">
        <v>1679644983</v>
      </c>
      <c r="D3467" s="83" t="s">
        <v>7290</v>
      </c>
      <c r="E3467" s="82">
        <v>1</v>
      </c>
      <c r="F3467" s="28"/>
      <c r="G3467" s="28"/>
      <c r="H3467" s="28"/>
      <c r="I3467" s="28" t="s">
        <v>1704</v>
      </c>
      <c r="J3467" s="27" t="s">
        <v>7291</v>
      </c>
      <c r="K3467" s="29">
        <v>9515434510</v>
      </c>
      <c r="L3467" s="30"/>
      <c r="M3467" s="28"/>
      <c r="N3467" s="28"/>
      <c r="O3467" s="29"/>
      <c r="P3467" s="31"/>
      <c r="Q3467" s="28"/>
      <c r="R3467" s="28"/>
      <c r="S3467" s="28"/>
      <c r="T3467" s="28"/>
      <c r="U3467" s="29"/>
      <c r="V3467" s="32"/>
      <c r="W3467" s="33"/>
    </row>
    <row r="3468" spans="2:23" x14ac:dyDescent="0.25">
      <c r="B3468" s="25"/>
      <c r="C3468" s="80">
        <v>1083675516</v>
      </c>
      <c r="D3468" s="83" t="s">
        <v>7292</v>
      </c>
      <c r="E3468" s="82">
        <v>4</v>
      </c>
      <c r="F3468" s="28"/>
      <c r="G3468" s="28"/>
      <c r="H3468" s="28"/>
      <c r="I3468" s="28" t="s">
        <v>1707</v>
      </c>
      <c r="J3468" s="27" t="s">
        <v>7293</v>
      </c>
      <c r="K3468" s="29">
        <v>7147369918</v>
      </c>
      <c r="L3468" s="30"/>
      <c r="M3468" s="28"/>
      <c r="N3468" s="28"/>
      <c r="O3468" s="29"/>
      <c r="P3468" s="31"/>
      <c r="Q3468" s="28"/>
      <c r="R3468" s="28"/>
      <c r="S3468" s="28"/>
      <c r="T3468" s="28"/>
      <c r="U3468" s="29"/>
      <c r="V3468" s="32"/>
      <c r="W3468" s="33"/>
    </row>
    <row r="3469" spans="2:23" x14ac:dyDescent="0.25">
      <c r="B3469" s="25"/>
      <c r="C3469" s="80">
        <v>1154425742</v>
      </c>
      <c r="D3469" s="83" t="s">
        <v>7294</v>
      </c>
      <c r="E3469" s="82">
        <v>6</v>
      </c>
      <c r="F3469" s="28"/>
      <c r="G3469" s="28"/>
      <c r="H3469" s="28"/>
      <c r="I3469" s="28" t="s">
        <v>1704</v>
      </c>
      <c r="J3469" s="27" t="s">
        <v>7295</v>
      </c>
      <c r="K3469" s="29">
        <v>9497487474</v>
      </c>
      <c r="L3469" s="30"/>
      <c r="M3469" s="28"/>
      <c r="N3469" s="28"/>
      <c r="O3469" s="29"/>
      <c r="P3469" s="31"/>
      <c r="Q3469" s="28"/>
      <c r="R3469" s="28"/>
      <c r="S3469" s="28"/>
      <c r="T3469" s="28"/>
      <c r="U3469" s="29"/>
      <c r="V3469" s="32"/>
      <c r="W3469" s="33"/>
    </row>
    <row r="3470" spans="2:23" x14ac:dyDescent="0.25">
      <c r="B3470" s="25"/>
      <c r="C3470" s="80">
        <v>1740280932</v>
      </c>
      <c r="D3470" s="83" t="s">
        <v>7296</v>
      </c>
      <c r="E3470" s="82">
        <v>8</v>
      </c>
      <c r="F3470" s="28"/>
      <c r="G3470" s="28"/>
      <c r="H3470" s="28"/>
      <c r="I3470" s="28" t="s">
        <v>1704</v>
      </c>
      <c r="J3470" s="27" t="s">
        <v>7297</v>
      </c>
      <c r="K3470" s="29">
        <v>7145776624</v>
      </c>
      <c r="L3470" s="30"/>
      <c r="M3470" s="28"/>
      <c r="N3470" s="28"/>
      <c r="O3470" s="29"/>
      <c r="P3470" s="31"/>
      <c r="Q3470" s="28"/>
      <c r="R3470" s="28"/>
      <c r="S3470" s="28"/>
      <c r="T3470" s="28"/>
      <c r="U3470" s="29"/>
      <c r="V3470" s="32"/>
      <c r="W3470" s="33"/>
    </row>
    <row r="3471" spans="2:23" x14ac:dyDescent="0.25">
      <c r="B3471" s="25"/>
      <c r="C3471" s="80">
        <v>1164605713</v>
      </c>
      <c r="D3471" s="83" t="s">
        <v>7298</v>
      </c>
      <c r="E3471" s="82">
        <v>4</v>
      </c>
      <c r="F3471" s="28"/>
      <c r="G3471" s="28"/>
      <c r="H3471" s="28"/>
      <c r="I3471" s="28" t="s">
        <v>1707</v>
      </c>
      <c r="J3471" s="27" t="s">
        <v>69</v>
      </c>
      <c r="K3471" s="29">
        <v>5109866860</v>
      </c>
      <c r="L3471" s="30"/>
      <c r="M3471" s="28"/>
      <c r="N3471" s="28"/>
      <c r="O3471" s="29"/>
      <c r="P3471" s="31"/>
      <c r="Q3471" s="28"/>
      <c r="R3471" s="28"/>
      <c r="S3471" s="28"/>
      <c r="T3471" s="28"/>
      <c r="U3471" s="29"/>
      <c r="V3471" s="32"/>
      <c r="W3471" s="33"/>
    </row>
    <row r="3472" spans="2:23" x14ac:dyDescent="0.25">
      <c r="B3472" s="25"/>
      <c r="C3472" s="80">
        <v>1740206689</v>
      </c>
      <c r="D3472" s="83" t="s">
        <v>7299</v>
      </c>
      <c r="E3472" s="82">
        <v>8</v>
      </c>
      <c r="F3472" s="28"/>
      <c r="G3472" s="28"/>
      <c r="H3472" s="28"/>
      <c r="I3472" s="28" t="s">
        <v>1704</v>
      </c>
      <c r="J3472" s="27" t="s">
        <v>7300</v>
      </c>
      <c r="K3472" s="29">
        <v>9495529028</v>
      </c>
      <c r="L3472" s="30"/>
      <c r="M3472" s="28"/>
      <c r="N3472" s="28"/>
      <c r="O3472" s="29"/>
      <c r="P3472" s="31"/>
      <c r="Q3472" s="28"/>
      <c r="R3472" s="28"/>
      <c r="S3472" s="28"/>
      <c r="T3472" s="28"/>
      <c r="U3472" s="29"/>
      <c r="V3472" s="32"/>
      <c r="W3472" s="33"/>
    </row>
    <row r="3473" spans="2:23" x14ac:dyDescent="0.25">
      <c r="B3473" s="25"/>
      <c r="C3473" s="80">
        <v>1184613382</v>
      </c>
      <c r="D3473" s="83" t="s">
        <v>7301</v>
      </c>
      <c r="E3473" s="82">
        <v>2</v>
      </c>
      <c r="F3473" s="28"/>
      <c r="G3473" s="28"/>
      <c r="H3473" s="28"/>
      <c r="I3473" s="28" t="s">
        <v>1704</v>
      </c>
      <c r="J3473" s="27" t="s">
        <v>7302</v>
      </c>
      <c r="K3473" s="29">
        <v>3103751246</v>
      </c>
      <c r="L3473" s="30"/>
      <c r="M3473" s="28"/>
      <c r="N3473" s="28"/>
      <c r="O3473" s="29"/>
      <c r="P3473" s="31"/>
      <c r="Q3473" s="28"/>
      <c r="R3473" s="28"/>
      <c r="S3473" s="28"/>
      <c r="T3473" s="28"/>
      <c r="U3473" s="29"/>
      <c r="V3473" s="32"/>
      <c r="W3473" s="33"/>
    </row>
    <row r="3474" spans="2:23" x14ac:dyDescent="0.25">
      <c r="B3474" s="25"/>
      <c r="C3474" s="80">
        <v>1912989773</v>
      </c>
      <c r="D3474" s="83" t="s">
        <v>7303</v>
      </c>
      <c r="E3474" s="82">
        <v>3</v>
      </c>
      <c r="F3474" s="28"/>
      <c r="G3474" s="28"/>
      <c r="H3474" s="28"/>
      <c r="I3474" s="28" t="s">
        <v>1704</v>
      </c>
      <c r="J3474" s="27" t="s">
        <v>69</v>
      </c>
      <c r="K3474" s="29">
        <v>6269603016</v>
      </c>
      <c r="L3474" s="30"/>
      <c r="M3474" s="28"/>
      <c r="N3474" s="28"/>
      <c r="O3474" s="29"/>
      <c r="P3474" s="31"/>
      <c r="Q3474" s="28"/>
      <c r="R3474" s="28"/>
      <c r="S3474" s="28"/>
      <c r="T3474" s="28"/>
      <c r="U3474" s="29"/>
      <c r="V3474" s="32"/>
      <c r="W3474" s="33"/>
    </row>
    <row r="3475" spans="2:23" x14ac:dyDescent="0.25">
      <c r="B3475" s="25"/>
      <c r="C3475" s="80">
        <v>1861421349</v>
      </c>
      <c r="D3475" s="83" t="s">
        <v>7304</v>
      </c>
      <c r="E3475" s="82">
        <v>4</v>
      </c>
      <c r="F3475" s="28"/>
      <c r="G3475" s="28"/>
      <c r="H3475" s="28"/>
      <c r="I3475" s="28" t="s">
        <v>1719</v>
      </c>
      <c r="J3475" s="27" t="s">
        <v>69</v>
      </c>
      <c r="K3475" s="29">
        <v>3105431677</v>
      </c>
      <c r="L3475" s="30"/>
      <c r="M3475" s="28"/>
      <c r="N3475" s="28"/>
      <c r="O3475" s="29"/>
      <c r="P3475" s="31"/>
      <c r="Q3475" s="28"/>
      <c r="R3475" s="28"/>
      <c r="S3475" s="28"/>
      <c r="T3475" s="28"/>
      <c r="U3475" s="29"/>
      <c r="V3475" s="32"/>
      <c r="W3475" s="33"/>
    </row>
    <row r="3476" spans="2:23" x14ac:dyDescent="0.25">
      <c r="B3476" s="25"/>
      <c r="C3476" s="80">
        <v>1689602195</v>
      </c>
      <c r="D3476" s="83" t="s">
        <v>7305</v>
      </c>
      <c r="E3476" s="82">
        <v>4</v>
      </c>
      <c r="F3476" s="28"/>
      <c r="G3476" s="28"/>
      <c r="H3476" s="28"/>
      <c r="I3476" s="28" t="s">
        <v>1704</v>
      </c>
      <c r="J3476" s="27" t="s">
        <v>69</v>
      </c>
      <c r="K3476" s="29">
        <v>3105392055</v>
      </c>
      <c r="L3476" s="30"/>
      <c r="M3476" s="28"/>
      <c r="N3476" s="28"/>
      <c r="O3476" s="29"/>
      <c r="P3476" s="31"/>
      <c r="Q3476" s="28"/>
      <c r="R3476" s="28"/>
      <c r="S3476" s="28"/>
      <c r="T3476" s="28"/>
      <c r="U3476" s="29"/>
      <c r="V3476" s="32"/>
      <c r="W3476" s="33"/>
    </row>
    <row r="3477" spans="2:23" x14ac:dyDescent="0.25">
      <c r="B3477" s="25"/>
      <c r="C3477" s="80">
        <v>1891721353</v>
      </c>
      <c r="D3477" s="83" t="s">
        <v>7306</v>
      </c>
      <c r="E3477" s="82">
        <v>1</v>
      </c>
      <c r="F3477" s="28"/>
      <c r="G3477" s="28"/>
      <c r="H3477" s="28"/>
      <c r="I3477" s="28" t="s">
        <v>1704</v>
      </c>
      <c r="J3477" s="27" t="s">
        <v>7307</v>
      </c>
      <c r="K3477" s="29">
        <v>7145374400</v>
      </c>
      <c r="L3477" s="30"/>
      <c r="M3477" s="28"/>
      <c r="N3477" s="28"/>
      <c r="O3477" s="29"/>
      <c r="P3477" s="31"/>
      <c r="Q3477" s="28"/>
      <c r="R3477" s="28"/>
      <c r="S3477" s="28"/>
      <c r="T3477" s="28"/>
      <c r="U3477" s="29"/>
      <c r="V3477" s="32"/>
      <c r="W3477" s="33"/>
    </row>
    <row r="3478" spans="2:23" x14ac:dyDescent="0.25">
      <c r="B3478" s="25"/>
      <c r="C3478" s="80">
        <v>1912961939</v>
      </c>
      <c r="D3478" s="83" t="s">
        <v>7308</v>
      </c>
      <c r="E3478" s="82">
        <v>3</v>
      </c>
      <c r="F3478" s="28"/>
      <c r="G3478" s="28"/>
      <c r="H3478" s="28"/>
      <c r="I3478" s="28" t="s">
        <v>1719</v>
      </c>
      <c r="J3478" s="27" t="s">
        <v>69</v>
      </c>
      <c r="K3478" s="29">
        <v>3105159871</v>
      </c>
      <c r="L3478" s="30"/>
      <c r="M3478" s="28"/>
      <c r="N3478" s="28"/>
      <c r="O3478" s="29"/>
      <c r="P3478" s="31"/>
      <c r="Q3478" s="28"/>
      <c r="R3478" s="28"/>
      <c r="S3478" s="28"/>
      <c r="T3478" s="28"/>
      <c r="U3478" s="29"/>
      <c r="V3478" s="32"/>
      <c r="W3478" s="33"/>
    </row>
    <row r="3479" spans="2:23" x14ac:dyDescent="0.25">
      <c r="B3479" s="25"/>
      <c r="C3479" s="80">
        <v>1821142167</v>
      </c>
      <c r="D3479" s="83" t="s">
        <v>7309</v>
      </c>
      <c r="E3479" s="82">
        <v>5</v>
      </c>
      <c r="F3479" s="28"/>
      <c r="G3479" s="28"/>
      <c r="H3479" s="28"/>
      <c r="I3479" s="28" t="s">
        <v>1719</v>
      </c>
      <c r="J3479" s="27" t="s">
        <v>69</v>
      </c>
      <c r="K3479" s="29">
        <v>9495528282</v>
      </c>
      <c r="L3479" s="30"/>
      <c r="M3479" s="28"/>
      <c r="N3479" s="28"/>
      <c r="O3479" s="29"/>
      <c r="P3479" s="31"/>
      <c r="Q3479" s="28"/>
      <c r="R3479" s="28"/>
      <c r="S3479" s="28"/>
      <c r="T3479" s="28"/>
      <c r="U3479" s="29"/>
      <c r="V3479" s="32"/>
      <c r="W3479" s="33"/>
    </row>
    <row r="3480" spans="2:23" x14ac:dyDescent="0.25">
      <c r="B3480" s="25"/>
      <c r="C3480" s="80">
        <v>1245361195</v>
      </c>
      <c r="D3480" s="83" t="s">
        <v>7310</v>
      </c>
      <c r="E3480" s="82">
        <v>7</v>
      </c>
      <c r="F3480" s="28"/>
      <c r="G3480" s="28"/>
      <c r="H3480" s="28"/>
      <c r="I3480" s="28" t="s">
        <v>1769</v>
      </c>
      <c r="J3480" s="27" t="s">
        <v>7311</v>
      </c>
      <c r="K3480" s="29">
        <v>7143782201</v>
      </c>
      <c r="L3480" s="30"/>
      <c r="M3480" s="28"/>
      <c r="N3480" s="28"/>
      <c r="O3480" s="29"/>
      <c r="P3480" s="31"/>
      <c r="Q3480" s="28"/>
      <c r="R3480" s="28"/>
      <c r="S3480" s="28"/>
      <c r="T3480" s="28"/>
      <c r="U3480" s="29"/>
      <c r="V3480" s="32"/>
      <c r="W3480" s="33"/>
    </row>
    <row r="3481" spans="2:23" x14ac:dyDescent="0.25">
      <c r="B3481" s="25"/>
      <c r="C3481" s="80">
        <v>1548340607</v>
      </c>
      <c r="D3481" s="83" t="s">
        <v>7312</v>
      </c>
      <c r="E3481" s="82">
        <v>9</v>
      </c>
      <c r="F3481" s="28"/>
      <c r="G3481" s="28"/>
      <c r="H3481" s="28"/>
      <c r="I3481" s="28" t="s">
        <v>1704</v>
      </c>
      <c r="J3481" s="27" t="s">
        <v>7313</v>
      </c>
      <c r="K3481" s="29">
        <v>9492726814</v>
      </c>
      <c r="L3481" s="30"/>
      <c r="M3481" s="28"/>
      <c r="N3481" s="28"/>
      <c r="O3481" s="29"/>
      <c r="P3481" s="31"/>
      <c r="Q3481" s="28"/>
      <c r="R3481" s="28"/>
      <c r="S3481" s="28"/>
      <c r="T3481" s="28"/>
      <c r="U3481" s="29"/>
      <c r="V3481" s="32"/>
      <c r="W3481" s="33"/>
    </row>
    <row r="3482" spans="2:23" x14ac:dyDescent="0.25">
      <c r="B3482" s="25"/>
      <c r="C3482" s="80">
        <v>1467466243</v>
      </c>
      <c r="D3482" s="83" t="s">
        <v>7314</v>
      </c>
      <c r="E3482" s="82">
        <v>0</v>
      </c>
      <c r="F3482" s="28"/>
      <c r="G3482" s="28"/>
      <c r="H3482" s="28"/>
      <c r="I3482" s="28" t="s">
        <v>1704</v>
      </c>
      <c r="J3482" s="27" t="s">
        <v>7315</v>
      </c>
      <c r="K3482" s="29">
        <v>3232670477</v>
      </c>
      <c r="L3482" s="30"/>
      <c r="M3482" s="28"/>
      <c r="N3482" s="28"/>
      <c r="O3482" s="29"/>
      <c r="P3482" s="31"/>
      <c r="Q3482" s="28"/>
      <c r="R3482" s="28"/>
      <c r="S3482" s="28"/>
      <c r="T3482" s="28"/>
      <c r="U3482" s="29"/>
      <c r="V3482" s="32"/>
      <c r="W3482" s="33"/>
    </row>
    <row r="3483" spans="2:23" x14ac:dyDescent="0.25">
      <c r="B3483" s="25"/>
      <c r="C3483" s="80">
        <v>1346289915</v>
      </c>
      <c r="D3483" s="83" t="s">
        <v>7316</v>
      </c>
      <c r="E3483" s="82">
        <v>5</v>
      </c>
      <c r="F3483" s="28"/>
      <c r="G3483" s="28"/>
      <c r="H3483" s="28"/>
      <c r="I3483" s="28" t="s">
        <v>1707</v>
      </c>
      <c r="J3483" s="27" t="s">
        <v>7317</v>
      </c>
      <c r="K3483" s="29">
        <v>5629244455</v>
      </c>
      <c r="L3483" s="30"/>
      <c r="M3483" s="28"/>
      <c r="N3483" s="28"/>
      <c r="O3483" s="29"/>
      <c r="P3483" s="31"/>
      <c r="Q3483" s="28"/>
      <c r="R3483" s="28"/>
      <c r="S3483" s="28"/>
      <c r="T3483" s="28"/>
      <c r="U3483" s="29"/>
      <c r="V3483" s="32"/>
      <c r="W3483" s="33"/>
    </row>
    <row r="3484" spans="2:23" x14ac:dyDescent="0.25">
      <c r="B3484" s="25"/>
      <c r="C3484" s="80">
        <v>1548306483</v>
      </c>
      <c r="D3484" s="83" t="s">
        <v>7318</v>
      </c>
      <c r="E3484" s="82">
        <v>3</v>
      </c>
      <c r="F3484" s="28"/>
      <c r="G3484" s="28"/>
      <c r="H3484" s="28"/>
      <c r="I3484" s="28" t="s">
        <v>1704</v>
      </c>
      <c r="J3484" s="27" t="s">
        <v>69</v>
      </c>
      <c r="K3484" s="29">
        <v>8183250200</v>
      </c>
      <c r="L3484" s="30"/>
      <c r="M3484" s="28"/>
      <c r="N3484" s="28"/>
      <c r="O3484" s="29"/>
      <c r="P3484" s="31"/>
      <c r="Q3484" s="28"/>
      <c r="R3484" s="28"/>
      <c r="S3484" s="28"/>
      <c r="T3484" s="28"/>
      <c r="U3484" s="29"/>
      <c r="V3484" s="32"/>
      <c r="W3484" s="33"/>
    </row>
    <row r="3485" spans="2:23" x14ac:dyDescent="0.25">
      <c r="B3485" s="25"/>
      <c r="C3485" s="80">
        <v>1821061466</v>
      </c>
      <c r="D3485" s="83" t="s">
        <v>7319</v>
      </c>
      <c r="E3485" s="82">
        <v>3</v>
      </c>
      <c r="F3485" s="28"/>
      <c r="G3485" s="28"/>
      <c r="H3485" s="28"/>
      <c r="I3485" s="28" t="s">
        <v>1719</v>
      </c>
      <c r="J3485" s="27" t="s">
        <v>7320</v>
      </c>
      <c r="K3485" s="29">
        <v>7145237575</v>
      </c>
      <c r="L3485" s="30"/>
      <c r="M3485" s="28"/>
      <c r="N3485" s="28"/>
      <c r="O3485" s="29"/>
      <c r="P3485" s="31"/>
      <c r="Q3485" s="28"/>
      <c r="R3485" s="28"/>
      <c r="S3485" s="28"/>
      <c r="T3485" s="28"/>
      <c r="U3485" s="29"/>
      <c r="V3485" s="32"/>
      <c r="W3485" s="33"/>
    </row>
    <row r="3486" spans="2:23" x14ac:dyDescent="0.25">
      <c r="B3486" s="25"/>
      <c r="C3486" s="80">
        <v>1518059237</v>
      </c>
      <c r="D3486" s="83" t="s">
        <v>7321</v>
      </c>
      <c r="E3486" s="82">
        <v>3</v>
      </c>
      <c r="F3486" s="28"/>
      <c r="G3486" s="28"/>
      <c r="H3486" s="28"/>
      <c r="I3486" s="28" t="s">
        <v>1704</v>
      </c>
      <c r="J3486" s="27" t="s">
        <v>7322</v>
      </c>
      <c r="K3486" s="29">
        <v>3106749600</v>
      </c>
      <c r="L3486" s="30"/>
      <c r="M3486" s="28"/>
      <c r="N3486" s="28"/>
      <c r="O3486" s="29"/>
      <c r="P3486" s="31"/>
      <c r="Q3486" s="28"/>
      <c r="R3486" s="28"/>
      <c r="S3486" s="28"/>
      <c r="T3486" s="28"/>
      <c r="U3486" s="29"/>
      <c r="V3486" s="32"/>
      <c r="W3486" s="33"/>
    </row>
    <row r="3487" spans="2:23" x14ac:dyDescent="0.25">
      <c r="B3487" s="25"/>
      <c r="C3487" s="80">
        <v>1639194822</v>
      </c>
      <c r="D3487" s="83" t="s">
        <v>7323</v>
      </c>
      <c r="E3487" s="82">
        <v>6</v>
      </c>
      <c r="F3487" s="28"/>
      <c r="G3487" s="28"/>
      <c r="H3487" s="28"/>
      <c r="I3487" s="28" t="s">
        <v>1737</v>
      </c>
      <c r="J3487" s="27" t="s">
        <v>7324</v>
      </c>
      <c r="K3487" s="29">
        <v>3234428500</v>
      </c>
      <c r="L3487" s="30"/>
      <c r="M3487" s="28"/>
      <c r="N3487" s="28"/>
      <c r="O3487" s="29"/>
      <c r="P3487" s="31"/>
      <c r="Q3487" s="28"/>
      <c r="R3487" s="28"/>
      <c r="S3487" s="28"/>
      <c r="T3487" s="28"/>
      <c r="U3487" s="29"/>
      <c r="V3487" s="32"/>
      <c r="W3487" s="33"/>
    </row>
    <row r="3488" spans="2:23" x14ac:dyDescent="0.25">
      <c r="B3488" s="25"/>
      <c r="C3488" s="80">
        <v>1871679340</v>
      </c>
      <c r="D3488" s="83" t="s">
        <v>7325</v>
      </c>
      <c r="E3488" s="82">
        <v>-99</v>
      </c>
      <c r="F3488" s="28"/>
      <c r="G3488" s="28"/>
      <c r="H3488" s="28"/>
      <c r="I3488" s="28" t="s">
        <v>1704</v>
      </c>
      <c r="J3488" s="27" t="s">
        <v>7326</v>
      </c>
      <c r="K3488" s="29">
        <v>5625955421</v>
      </c>
      <c r="L3488" s="30"/>
      <c r="M3488" s="28"/>
      <c r="N3488" s="28"/>
      <c r="O3488" s="29"/>
      <c r="P3488" s="31"/>
      <c r="Q3488" s="28"/>
      <c r="R3488" s="28"/>
      <c r="S3488" s="28"/>
      <c r="T3488" s="28"/>
      <c r="U3488" s="29"/>
      <c r="V3488" s="32"/>
      <c r="W3488" s="33"/>
    </row>
    <row r="3489" spans="2:23" x14ac:dyDescent="0.25">
      <c r="B3489" s="25"/>
      <c r="C3489" s="80">
        <v>1427082890</v>
      </c>
      <c r="D3489" s="83" t="s">
        <v>7327</v>
      </c>
      <c r="E3489" s="82">
        <v>4</v>
      </c>
      <c r="F3489" s="28"/>
      <c r="G3489" s="28"/>
      <c r="H3489" s="28"/>
      <c r="I3489" s="28" t="s">
        <v>1704</v>
      </c>
      <c r="J3489" s="27" t="s">
        <v>7328</v>
      </c>
      <c r="K3489" s="29">
        <v>5624931011</v>
      </c>
      <c r="L3489" s="30"/>
      <c r="M3489" s="28"/>
      <c r="N3489" s="28"/>
      <c r="O3489" s="29"/>
      <c r="P3489" s="31"/>
      <c r="Q3489" s="28"/>
      <c r="R3489" s="28"/>
      <c r="S3489" s="28"/>
      <c r="T3489" s="28"/>
      <c r="U3489" s="29"/>
      <c r="V3489" s="32"/>
      <c r="W3489" s="33"/>
    </row>
    <row r="3490" spans="2:23" x14ac:dyDescent="0.25">
      <c r="B3490" s="25"/>
      <c r="C3490" s="80">
        <v>1649307356</v>
      </c>
      <c r="D3490" s="83" t="s">
        <v>7329</v>
      </c>
      <c r="E3490" s="82">
        <v>4</v>
      </c>
      <c r="F3490" s="28"/>
      <c r="G3490" s="28"/>
      <c r="H3490" s="28"/>
      <c r="I3490" s="28" t="s">
        <v>1704</v>
      </c>
      <c r="J3490" s="27" t="s">
        <v>7330</v>
      </c>
      <c r="K3490" s="29">
        <v>5625965552</v>
      </c>
      <c r="L3490" s="30"/>
      <c r="M3490" s="28"/>
      <c r="N3490" s="28"/>
      <c r="O3490" s="29"/>
      <c r="P3490" s="31"/>
      <c r="Q3490" s="28"/>
      <c r="R3490" s="28"/>
      <c r="S3490" s="28"/>
      <c r="T3490" s="28"/>
      <c r="U3490" s="29"/>
      <c r="V3490" s="32"/>
      <c r="W3490" s="33"/>
    </row>
    <row r="3491" spans="2:23" x14ac:dyDescent="0.25">
      <c r="B3491" s="25"/>
      <c r="C3491" s="80">
        <v>1104955194</v>
      </c>
      <c r="D3491" s="83" t="s">
        <v>7331</v>
      </c>
      <c r="E3491" s="82">
        <v>3</v>
      </c>
      <c r="F3491" s="28"/>
      <c r="G3491" s="28"/>
      <c r="H3491" s="28"/>
      <c r="I3491" s="28" t="s">
        <v>1707</v>
      </c>
      <c r="J3491" s="27" t="s">
        <v>69</v>
      </c>
      <c r="K3491" s="29">
        <v>7147827700</v>
      </c>
      <c r="L3491" s="30"/>
      <c r="M3491" s="28"/>
      <c r="N3491" s="28"/>
      <c r="O3491" s="29"/>
      <c r="P3491" s="31"/>
      <c r="Q3491" s="28"/>
      <c r="R3491" s="28"/>
      <c r="S3491" s="28"/>
      <c r="T3491" s="28"/>
      <c r="U3491" s="29"/>
      <c r="V3491" s="32"/>
      <c r="W3491" s="33"/>
    </row>
    <row r="3492" spans="2:23" x14ac:dyDescent="0.25">
      <c r="B3492" s="25"/>
      <c r="C3492" s="80">
        <v>1790758647</v>
      </c>
      <c r="D3492" s="83" t="s">
        <v>7332</v>
      </c>
      <c r="E3492" s="82">
        <v>6</v>
      </c>
      <c r="F3492" s="28"/>
      <c r="G3492" s="28"/>
      <c r="H3492" s="28"/>
      <c r="I3492" s="28" t="s">
        <v>1719</v>
      </c>
      <c r="J3492" s="27" t="s">
        <v>7320</v>
      </c>
      <c r="K3492" s="29">
        <v>7145237575</v>
      </c>
      <c r="L3492" s="30"/>
      <c r="M3492" s="28"/>
      <c r="N3492" s="28"/>
      <c r="O3492" s="29"/>
      <c r="P3492" s="31"/>
      <c r="Q3492" s="28"/>
      <c r="R3492" s="28"/>
      <c r="S3492" s="28"/>
      <c r="T3492" s="28"/>
      <c r="U3492" s="29"/>
      <c r="V3492" s="32"/>
      <c r="W3492" s="33"/>
    </row>
    <row r="3493" spans="2:23" x14ac:dyDescent="0.25">
      <c r="B3493" s="25"/>
      <c r="C3493" s="80">
        <v>1114957057</v>
      </c>
      <c r="D3493" s="83" t="s">
        <v>7333</v>
      </c>
      <c r="E3493" s="82">
        <v>2</v>
      </c>
      <c r="F3493" s="28"/>
      <c r="G3493" s="28"/>
      <c r="H3493" s="28"/>
      <c r="I3493" s="28" t="s">
        <v>1704</v>
      </c>
      <c r="J3493" s="27" t="s">
        <v>7334</v>
      </c>
      <c r="K3493" s="29">
        <v>3103756461</v>
      </c>
      <c r="L3493" s="30"/>
      <c r="M3493" s="28"/>
      <c r="N3493" s="28"/>
      <c r="O3493" s="29"/>
      <c r="P3493" s="31"/>
      <c r="Q3493" s="28"/>
      <c r="R3493" s="28"/>
      <c r="S3493" s="28"/>
      <c r="T3493" s="28"/>
      <c r="U3493" s="29"/>
      <c r="V3493" s="32"/>
      <c r="W3493" s="33"/>
    </row>
    <row r="3494" spans="2:23" x14ac:dyDescent="0.25">
      <c r="B3494" s="25"/>
      <c r="C3494" s="80">
        <v>1215111232</v>
      </c>
      <c r="D3494" s="83" t="s">
        <v>7335</v>
      </c>
      <c r="E3494" s="82">
        <v>4</v>
      </c>
      <c r="F3494" s="28"/>
      <c r="G3494" s="28"/>
      <c r="H3494" s="28"/>
      <c r="I3494" s="28" t="s">
        <v>1737</v>
      </c>
      <c r="J3494" s="27" t="s">
        <v>7336</v>
      </c>
      <c r="K3494" s="29">
        <v>8008722273</v>
      </c>
      <c r="L3494" s="30"/>
      <c r="M3494" s="28"/>
      <c r="N3494" s="28"/>
      <c r="O3494" s="29"/>
      <c r="P3494" s="31"/>
      <c r="Q3494" s="28"/>
      <c r="R3494" s="28"/>
      <c r="S3494" s="28"/>
      <c r="T3494" s="28"/>
      <c r="U3494" s="29"/>
      <c r="V3494" s="32"/>
      <c r="W3494" s="33"/>
    </row>
    <row r="3495" spans="2:23" x14ac:dyDescent="0.25">
      <c r="B3495" s="25"/>
      <c r="C3495" s="80">
        <v>1437169372</v>
      </c>
      <c r="D3495" s="83" t="s">
        <v>7337</v>
      </c>
      <c r="E3495" s="82">
        <v>4</v>
      </c>
      <c r="F3495" s="28"/>
      <c r="G3495" s="28"/>
      <c r="H3495" s="28"/>
      <c r="I3495" s="28" t="s">
        <v>1719</v>
      </c>
      <c r="J3495" s="27" t="s">
        <v>69</v>
      </c>
      <c r="K3495" s="29">
        <v>7145233212</v>
      </c>
      <c r="L3495" s="30"/>
      <c r="M3495" s="28"/>
      <c r="N3495" s="28"/>
      <c r="O3495" s="29"/>
      <c r="P3495" s="31"/>
      <c r="Q3495" s="28"/>
      <c r="R3495" s="28"/>
      <c r="S3495" s="28"/>
      <c r="T3495" s="28"/>
      <c r="U3495" s="29"/>
      <c r="V3495" s="32"/>
      <c r="W3495" s="33"/>
    </row>
    <row r="3496" spans="2:23" x14ac:dyDescent="0.25">
      <c r="B3496" s="25"/>
      <c r="C3496" s="80">
        <v>1194949818</v>
      </c>
      <c r="D3496" s="83" t="s">
        <v>7338</v>
      </c>
      <c r="E3496" s="82">
        <v>4</v>
      </c>
      <c r="F3496" s="28"/>
      <c r="G3496" s="28"/>
      <c r="H3496" s="28"/>
      <c r="I3496" s="28" t="s">
        <v>1707</v>
      </c>
      <c r="J3496" s="27" t="s">
        <v>69</v>
      </c>
      <c r="K3496" s="29">
        <v>7145312091</v>
      </c>
      <c r="L3496" s="30"/>
      <c r="M3496" s="28"/>
      <c r="N3496" s="28"/>
      <c r="O3496" s="29"/>
      <c r="P3496" s="31"/>
      <c r="Q3496" s="28"/>
      <c r="R3496" s="28"/>
      <c r="S3496" s="28"/>
      <c r="T3496" s="28"/>
      <c r="U3496" s="29"/>
      <c r="V3496" s="32"/>
      <c r="W3496" s="33"/>
    </row>
    <row r="3497" spans="2:23" x14ac:dyDescent="0.25">
      <c r="B3497" s="25"/>
      <c r="C3497" s="80">
        <v>1811901960</v>
      </c>
      <c r="D3497" s="83" t="s">
        <v>7339</v>
      </c>
      <c r="E3497" s="82">
        <v>2</v>
      </c>
      <c r="F3497" s="28"/>
      <c r="G3497" s="28"/>
      <c r="H3497" s="28"/>
      <c r="I3497" s="28" t="s">
        <v>1769</v>
      </c>
      <c r="J3497" s="27" t="s">
        <v>7340</v>
      </c>
      <c r="K3497" s="29">
        <v>5624996191</v>
      </c>
      <c r="L3497" s="30"/>
      <c r="M3497" s="28"/>
      <c r="N3497" s="28"/>
      <c r="O3497" s="29"/>
      <c r="P3497" s="31"/>
      <c r="Q3497" s="28"/>
      <c r="R3497" s="28"/>
      <c r="S3497" s="28"/>
      <c r="T3497" s="28"/>
      <c r="U3497" s="29"/>
      <c r="V3497" s="32"/>
      <c r="W3497" s="33"/>
    </row>
    <row r="3498" spans="2:23" x14ac:dyDescent="0.25">
      <c r="B3498" s="25"/>
      <c r="C3498" s="80">
        <v>1720065303</v>
      </c>
      <c r="D3498" s="83" t="s">
        <v>7341</v>
      </c>
      <c r="E3498" s="82">
        <v>6</v>
      </c>
      <c r="F3498" s="28"/>
      <c r="G3498" s="28"/>
      <c r="H3498" s="28"/>
      <c r="I3498" s="28" t="s">
        <v>1704</v>
      </c>
      <c r="J3498" s="27" t="s">
        <v>69</v>
      </c>
      <c r="K3498" s="29">
        <v>7149379400</v>
      </c>
      <c r="L3498" s="30"/>
      <c r="M3498" s="28"/>
      <c r="N3498" s="28"/>
      <c r="O3498" s="29"/>
      <c r="P3498" s="31"/>
      <c r="Q3498" s="28"/>
      <c r="R3498" s="28"/>
      <c r="S3498" s="28"/>
      <c r="T3498" s="28"/>
      <c r="U3498" s="29"/>
      <c r="V3498" s="32"/>
      <c r="W3498" s="33"/>
    </row>
    <row r="3499" spans="2:23" x14ac:dyDescent="0.25">
      <c r="B3499" s="25"/>
      <c r="C3499" s="80">
        <v>1184659161</v>
      </c>
      <c r="D3499" s="83" t="s">
        <v>7342</v>
      </c>
      <c r="E3499" s="82">
        <v>6</v>
      </c>
      <c r="F3499" s="28"/>
      <c r="G3499" s="28"/>
      <c r="H3499" s="28"/>
      <c r="I3499" s="28" t="s">
        <v>1704</v>
      </c>
      <c r="J3499" s="27" t="s">
        <v>7343</v>
      </c>
      <c r="K3499" s="29">
        <v>5625298821</v>
      </c>
      <c r="L3499" s="30"/>
      <c r="M3499" s="28"/>
      <c r="N3499" s="28"/>
      <c r="O3499" s="29"/>
      <c r="P3499" s="31"/>
      <c r="Q3499" s="28"/>
      <c r="R3499" s="28"/>
      <c r="S3499" s="28"/>
      <c r="T3499" s="28"/>
      <c r="U3499" s="29"/>
      <c r="V3499" s="32"/>
      <c r="W3499" s="33"/>
    </row>
    <row r="3500" spans="2:23" x14ac:dyDescent="0.25">
      <c r="B3500" s="25"/>
      <c r="C3500" s="80">
        <v>1467468488</v>
      </c>
      <c r="D3500" s="83" t="s">
        <v>6661</v>
      </c>
      <c r="E3500" s="82">
        <v>1</v>
      </c>
      <c r="F3500" s="28"/>
      <c r="G3500" s="28"/>
      <c r="H3500" s="28"/>
      <c r="I3500" s="28" t="s">
        <v>1707</v>
      </c>
      <c r="J3500" s="27" t="s">
        <v>69</v>
      </c>
      <c r="K3500" s="29">
        <v>5628655214</v>
      </c>
      <c r="L3500" s="30"/>
      <c r="M3500" s="28"/>
      <c r="N3500" s="28"/>
      <c r="O3500" s="29"/>
      <c r="P3500" s="31"/>
      <c r="Q3500" s="28"/>
      <c r="R3500" s="28"/>
      <c r="S3500" s="28"/>
      <c r="T3500" s="28"/>
      <c r="U3500" s="29"/>
      <c r="V3500" s="32"/>
      <c r="W3500" s="33"/>
    </row>
    <row r="3501" spans="2:23" x14ac:dyDescent="0.25">
      <c r="B3501" s="25"/>
      <c r="C3501" s="80">
        <v>1811920242</v>
      </c>
      <c r="D3501" s="83" t="s">
        <v>7344</v>
      </c>
      <c r="E3501" s="82">
        <v>5</v>
      </c>
      <c r="F3501" s="28"/>
      <c r="G3501" s="28"/>
      <c r="H3501" s="28"/>
      <c r="I3501" s="28" t="s">
        <v>1704</v>
      </c>
      <c r="J3501" s="27" t="s">
        <v>7345</v>
      </c>
      <c r="K3501" s="29">
        <v>8008722273</v>
      </c>
      <c r="L3501" s="30"/>
      <c r="M3501" s="28"/>
      <c r="N3501" s="28"/>
      <c r="O3501" s="29"/>
      <c r="P3501" s="31"/>
      <c r="Q3501" s="28"/>
      <c r="R3501" s="28"/>
      <c r="S3501" s="28"/>
      <c r="T3501" s="28"/>
      <c r="U3501" s="29"/>
      <c r="V3501" s="32"/>
      <c r="W3501" s="33"/>
    </row>
    <row r="3502" spans="2:23" x14ac:dyDescent="0.25">
      <c r="B3502" s="25"/>
      <c r="C3502" s="80">
        <v>1225058837</v>
      </c>
      <c r="D3502" s="83" t="s">
        <v>7346</v>
      </c>
      <c r="E3502" s="82">
        <v>4</v>
      </c>
      <c r="F3502" s="28"/>
      <c r="G3502" s="28"/>
      <c r="H3502" s="28"/>
      <c r="I3502" s="28" t="s">
        <v>1719</v>
      </c>
      <c r="J3502" s="27" t="s">
        <v>7347</v>
      </c>
      <c r="K3502" s="29">
        <v>5622700324</v>
      </c>
      <c r="L3502" s="30"/>
      <c r="M3502" s="28"/>
      <c r="N3502" s="28"/>
      <c r="O3502" s="29"/>
      <c r="P3502" s="31"/>
      <c r="Q3502" s="28"/>
      <c r="R3502" s="28"/>
      <c r="S3502" s="28"/>
      <c r="T3502" s="28"/>
      <c r="U3502" s="29"/>
      <c r="V3502" s="32"/>
      <c r="W3502" s="33"/>
    </row>
    <row r="3503" spans="2:23" x14ac:dyDescent="0.25">
      <c r="B3503" s="25"/>
      <c r="C3503" s="80">
        <v>1508893363</v>
      </c>
      <c r="D3503" s="83" t="s">
        <v>7348</v>
      </c>
      <c r="E3503" s="82">
        <v>5</v>
      </c>
      <c r="F3503" s="28"/>
      <c r="G3503" s="28"/>
      <c r="H3503" s="28"/>
      <c r="I3503" s="28" t="s">
        <v>1704</v>
      </c>
      <c r="J3503" s="27" t="s">
        <v>69</v>
      </c>
      <c r="K3503" s="29">
        <v>9495489611</v>
      </c>
      <c r="L3503" s="30"/>
      <c r="M3503" s="28"/>
      <c r="N3503" s="28"/>
      <c r="O3503" s="29"/>
      <c r="P3503" s="31"/>
      <c r="Q3503" s="28"/>
      <c r="R3503" s="28"/>
      <c r="S3503" s="28"/>
      <c r="T3503" s="28"/>
      <c r="U3503" s="29"/>
      <c r="V3503" s="32"/>
      <c r="W3503" s="33"/>
    </row>
    <row r="3504" spans="2:23" x14ac:dyDescent="0.25">
      <c r="B3504" s="25"/>
      <c r="C3504" s="80">
        <v>1326089079</v>
      </c>
      <c r="D3504" s="83" t="s">
        <v>6871</v>
      </c>
      <c r="E3504" s="82">
        <v>3</v>
      </c>
      <c r="F3504" s="28"/>
      <c r="G3504" s="28"/>
      <c r="H3504" s="28"/>
      <c r="I3504" s="28" t="s">
        <v>1719</v>
      </c>
      <c r="J3504" s="27" t="s">
        <v>69</v>
      </c>
      <c r="K3504" s="29">
        <v>5625959206</v>
      </c>
      <c r="L3504" s="30"/>
      <c r="M3504" s="28"/>
      <c r="N3504" s="28"/>
      <c r="O3504" s="29"/>
      <c r="P3504" s="31"/>
      <c r="Q3504" s="28"/>
      <c r="R3504" s="28"/>
      <c r="S3504" s="28"/>
      <c r="T3504" s="28"/>
      <c r="U3504" s="29"/>
      <c r="V3504" s="32"/>
      <c r="W3504" s="33"/>
    </row>
    <row r="3505" spans="2:23" x14ac:dyDescent="0.25">
      <c r="B3505" s="25"/>
      <c r="C3505" s="80">
        <v>1629123070</v>
      </c>
      <c r="D3505" s="83" t="s">
        <v>7349</v>
      </c>
      <c r="E3505" s="82">
        <v>3</v>
      </c>
      <c r="F3505" s="28"/>
      <c r="G3505" s="28"/>
      <c r="H3505" s="28"/>
      <c r="I3505" s="28" t="s">
        <v>1704</v>
      </c>
      <c r="J3505" s="27" t="s">
        <v>69</v>
      </c>
      <c r="K3505" s="29">
        <v>9496129090</v>
      </c>
      <c r="L3505" s="30"/>
      <c r="M3505" s="28"/>
      <c r="N3505" s="28"/>
      <c r="O3505" s="29"/>
      <c r="P3505" s="31"/>
      <c r="Q3505" s="28"/>
      <c r="R3505" s="28"/>
      <c r="S3505" s="28"/>
      <c r="T3505" s="28"/>
      <c r="U3505" s="29"/>
      <c r="V3505" s="32"/>
      <c r="W3505" s="33"/>
    </row>
    <row r="3506" spans="2:23" x14ac:dyDescent="0.25">
      <c r="B3506" s="25"/>
      <c r="C3506" s="80">
        <v>1215929880</v>
      </c>
      <c r="D3506" s="83" t="s">
        <v>7350</v>
      </c>
      <c r="E3506" s="82">
        <v>3</v>
      </c>
      <c r="F3506" s="28"/>
      <c r="G3506" s="28"/>
      <c r="H3506" s="28"/>
      <c r="I3506" s="28" t="s">
        <v>1707</v>
      </c>
      <c r="J3506" s="27" t="s">
        <v>69</v>
      </c>
      <c r="K3506" s="29">
        <v>5622700324</v>
      </c>
      <c r="L3506" s="30"/>
      <c r="M3506" s="28"/>
      <c r="N3506" s="28"/>
      <c r="O3506" s="29"/>
      <c r="P3506" s="31"/>
      <c r="Q3506" s="28"/>
      <c r="R3506" s="28"/>
      <c r="S3506" s="28"/>
      <c r="T3506" s="28"/>
      <c r="U3506" s="29"/>
      <c r="V3506" s="32"/>
      <c r="W3506" s="33"/>
    </row>
    <row r="3507" spans="2:23" x14ac:dyDescent="0.25">
      <c r="B3507" s="25"/>
      <c r="C3507" s="80">
        <v>1801324892</v>
      </c>
      <c r="D3507" s="83" t="s">
        <v>7351</v>
      </c>
      <c r="E3507" s="82">
        <v>3</v>
      </c>
      <c r="F3507" s="28"/>
      <c r="G3507" s="28"/>
      <c r="H3507" s="28"/>
      <c r="I3507" s="28" t="s">
        <v>1769</v>
      </c>
      <c r="J3507" s="27" t="s">
        <v>7352</v>
      </c>
      <c r="K3507" s="29">
        <v>7145276000</v>
      </c>
      <c r="L3507" s="30"/>
      <c r="M3507" s="28"/>
      <c r="N3507" s="28"/>
      <c r="O3507" s="29"/>
      <c r="P3507" s="31"/>
      <c r="Q3507" s="28"/>
      <c r="R3507" s="28"/>
      <c r="S3507" s="28"/>
      <c r="T3507" s="28"/>
      <c r="U3507" s="29"/>
      <c r="V3507" s="32"/>
      <c r="W3507" s="33"/>
    </row>
    <row r="3508" spans="2:23" x14ac:dyDescent="0.25">
      <c r="B3508" s="25"/>
      <c r="C3508" s="80">
        <v>1326034265</v>
      </c>
      <c r="D3508" s="83" t="s">
        <v>7353</v>
      </c>
      <c r="E3508" s="82">
        <v>-99</v>
      </c>
      <c r="F3508" s="28"/>
      <c r="G3508" s="28"/>
      <c r="H3508" s="28"/>
      <c r="I3508" s="28" t="s">
        <v>1704</v>
      </c>
      <c r="J3508" s="27" t="s">
        <v>7354</v>
      </c>
      <c r="K3508" s="29">
        <v>7144465831</v>
      </c>
      <c r="L3508" s="30"/>
      <c r="M3508" s="28"/>
      <c r="N3508" s="28"/>
      <c r="O3508" s="29"/>
      <c r="P3508" s="31"/>
      <c r="Q3508" s="28"/>
      <c r="R3508" s="28"/>
      <c r="S3508" s="28"/>
      <c r="T3508" s="28"/>
      <c r="U3508" s="29"/>
      <c r="V3508" s="32"/>
      <c r="W3508" s="33"/>
    </row>
    <row r="3509" spans="2:23" x14ac:dyDescent="0.25">
      <c r="B3509" s="25"/>
      <c r="C3509" s="80">
        <v>1982693164</v>
      </c>
      <c r="D3509" s="83" t="s">
        <v>7355</v>
      </c>
      <c r="E3509" s="82">
        <v>2</v>
      </c>
      <c r="F3509" s="28"/>
      <c r="G3509" s="28"/>
      <c r="H3509" s="28"/>
      <c r="I3509" s="28" t="s">
        <v>1704</v>
      </c>
      <c r="J3509" s="27" t="s">
        <v>7356</v>
      </c>
      <c r="K3509" s="29">
        <v>3103751246</v>
      </c>
      <c r="L3509" s="30"/>
      <c r="M3509" s="28"/>
      <c r="N3509" s="28"/>
      <c r="O3509" s="29"/>
      <c r="P3509" s="31"/>
      <c r="Q3509" s="28"/>
      <c r="R3509" s="28"/>
      <c r="S3509" s="28"/>
      <c r="T3509" s="28"/>
      <c r="U3509" s="29"/>
      <c r="V3509" s="32"/>
      <c r="W3509" s="33"/>
    </row>
    <row r="3510" spans="2:23" x14ac:dyDescent="0.25">
      <c r="B3510" s="25"/>
      <c r="C3510" s="80">
        <v>1790755569</v>
      </c>
      <c r="D3510" s="83" t="s">
        <v>7357</v>
      </c>
      <c r="E3510" s="82">
        <v>6</v>
      </c>
      <c r="F3510" s="28"/>
      <c r="G3510" s="28"/>
      <c r="H3510" s="28"/>
      <c r="I3510" s="28" t="s">
        <v>1707</v>
      </c>
      <c r="J3510" s="27" t="s">
        <v>69</v>
      </c>
      <c r="K3510" s="29">
        <v>9495859870</v>
      </c>
      <c r="L3510" s="30"/>
      <c r="M3510" s="28"/>
      <c r="N3510" s="28"/>
      <c r="O3510" s="29"/>
      <c r="P3510" s="31"/>
      <c r="Q3510" s="28"/>
      <c r="R3510" s="28"/>
      <c r="S3510" s="28"/>
      <c r="T3510" s="28"/>
      <c r="U3510" s="29"/>
      <c r="V3510" s="32"/>
      <c r="W3510" s="33"/>
    </row>
    <row r="3511" spans="2:23" x14ac:dyDescent="0.25">
      <c r="B3511" s="25"/>
      <c r="C3511" s="80">
        <v>1144230996</v>
      </c>
      <c r="D3511" s="83" t="s">
        <v>7358</v>
      </c>
      <c r="E3511" s="82">
        <v>9</v>
      </c>
      <c r="F3511" s="28"/>
      <c r="G3511" s="28"/>
      <c r="H3511" s="28"/>
      <c r="I3511" s="28" t="s">
        <v>1737</v>
      </c>
      <c r="J3511" s="27" t="s">
        <v>7359</v>
      </c>
      <c r="K3511" s="29">
        <v>6264575839</v>
      </c>
      <c r="L3511" s="30"/>
      <c r="M3511" s="28"/>
      <c r="N3511" s="28"/>
      <c r="O3511" s="29"/>
      <c r="P3511" s="31"/>
      <c r="Q3511" s="28"/>
      <c r="R3511" s="28"/>
      <c r="S3511" s="28"/>
      <c r="T3511" s="28"/>
      <c r="U3511" s="29"/>
      <c r="V3511" s="32"/>
      <c r="W3511" s="33"/>
    </row>
    <row r="3512" spans="2:23" x14ac:dyDescent="0.25">
      <c r="B3512" s="25"/>
      <c r="C3512" s="80">
        <v>1639118748</v>
      </c>
      <c r="D3512" s="83" t="s">
        <v>7360</v>
      </c>
      <c r="E3512" s="82">
        <v>9</v>
      </c>
      <c r="F3512" s="28"/>
      <c r="G3512" s="28"/>
      <c r="H3512" s="28"/>
      <c r="I3512" s="28" t="s">
        <v>1704</v>
      </c>
      <c r="J3512" s="27" t="s">
        <v>7361</v>
      </c>
      <c r="K3512" s="29">
        <v>3105392055</v>
      </c>
      <c r="L3512" s="30"/>
      <c r="M3512" s="28"/>
      <c r="N3512" s="28"/>
      <c r="O3512" s="29"/>
      <c r="P3512" s="31"/>
      <c r="Q3512" s="28"/>
      <c r="R3512" s="28"/>
      <c r="S3512" s="28"/>
      <c r="T3512" s="28"/>
      <c r="U3512" s="29"/>
      <c r="V3512" s="32"/>
      <c r="W3512" s="33"/>
    </row>
    <row r="3513" spans="2:23" x14ac:dyDescent="0.25">
      <c r="B3513" s="25"/>
      <c r="C3513" s="80">
        <v>1164577706</v>
      </c>
      <c r="D3513" s="83" t="s">
        <v>7362</v>
      </c>
      <c r="E3513" s="82">
        <v>7</v>
      </c>
      <c r="F3513" s="28"/>
      <c r="G3513" s="28"/>
      <c r="H3513" s="28"/>
      <c r="I3513" s="28" t="s">
        <v>1719</v>
      </c>
      <c r="J3513" s="27" t="s">
        <v>7363</v>
      </c>
      <c r="K3513" s="29">
        <v>7147526778</v>
      </c>
      <c r="L3513" s="30"/>
      <c r="M3513" s="28"/>
      <c r="N3513" s="28"/>
      <c r="O3513" s="29"/>
      <c r="P3513" s="31"/>
      <c r="Q3513" s="28"/>
      <c r="R3513" s="28"/>
      <c r="S3513" s="28"/>
      <c r="T3513" s="28"/>
      <c r="U3513" s="29"/>
      <c r="V3513" s="32"/>
      <c r="W3513" s="33"/>
    </row>
    <row r="3514" spans="2:23" x14ac:dyDescent="0.25">
      <c r="B3514" s="25"/>
      <c r="C3514" s="80">
        <v>1700939097</v>
      </c>
      <c r="D3514" s="83" t="s">
        <v>7364</v>
      </c>
      <c r="E3514" s="82">
        <v>-99</v>
      </c>
      <c r="F3514" s="28"/>
      <c r="G3514" s="28"/>
      <c r="H3514" s="28"/>
      <c r="I3514" s="28" t="s">
        <v>2585</v>
      </c>
      <c r="J3514" s="27" t="s">
        <v>7365</v>
      </c>
      <c r="K3514" s="29">
        <v>3108372448</v>
      </c>
      <c r="L3514" s="30"/>
      <c r="M3514" s="28"/>
      <c r="N3514" s="28"/>
      <c r="O3514" s="29"/>
      <c r="P3514" s="31"/>
      <c r="Q3514" s="28"/>
      <c r="R3514" s="28"/>
      <c r="S3514" s="28"/>
      <c r="T3514" s="28"/>
      <c r="U3514" s="29"/>
      <c r="V3514" s="32"/>
      <c r="W3514" s="33"/>
    </row>
    <row r="3515" spans="2:23" x14ac:dyDescent="0.25">
      <c r="B3515" s="25"/>
      <c r="C3515" s="80">
        <v>1487627261</v>
      </c>
      <c r="D3515" s="83" t="s">
        <v>7366</v>
      </c>
      <c r="E3515" s="82">
        <v>8</v>
      </c>
      <c r="F3515" s="28"/>
      <c r="G3515" s="28"/>
      <c r="H3515" s="28"/>
      <c r="I3515" s="28" t="s">
        <v>1719</v>
      </c>
      <c r="J3515" s="27" t="s">
        <v>7320</v>
      </c>
      <c r="K3515" s="29">
        <v>7145237575</v>
      </c>
      <c r="L3515" s="30"/>
      <c r="M3515" s="28"/>
      <c r="N3515" s="28"/>
      <c r="O3515" s="29"/>
      <c r="P3515" s="31"/>
      <c r="Q3515" s="28"/>
      <c r="R3515" s="28"/>
      <c r="S3515" s="28"/>
      <c r="T3515" s="28"/>
      <c r="U3515" s="29"/>
      <c r="V3515" s="32"/>
      <c r="W3515" s="33"/>
    </row>
    <row r="3516" spans="2:23" x14ac:dyDescent="0.25">
      <c r="B3516" s="25"/>
      <c r="C3516" s="80">
        <v>1851338941</v>
      </c>
      <c r="D3516" s="83" t="s">
        <v>7367</v>
      </c>
      <c r="E3516" s="82">
        <v>4</v>
      </c>
      <c r="F3516" s="28"/>
      <c r="G3516" s="28"/>
      <c r="H3516" s="28"/>
      <c r="I3516" s="28" t="s">
        <v>1704</v>
      </c>
      <c r="J3516" s="27" t="s">
        <v>7368</v>
      </c>
      <c r="K3516" s="29">
        <v>5624618584</v>
      </c>
      <c r="L3516" s="30"/>
      <c r="M3516" s="28"/>
      <c r="N3516" s="28"/>
      <c r="O3516" s="29"/>
      <c r="P3516" s="31"/>
      <c r="Q3516" s="28"/>
      <c r="R3516" s="28"/>
      <c r="S3516" s="28"/>
      <c r="T3516" s="28"/>
      <c r="U3516" s="29"/>
      <c r="V3516" s="32"/>
      <c r="W3516" s="33"/>
    </row>
    <row r="3517" spans="2:23" x14ac:dyDescent="0.25">
      <c r="B3517" s="25"/>
      <c r="C3517" s="80">
        <v>1043219355</v>
      </c>
      <c r="D3517" s="83" t="s">
        <v>7369</v>
      </c>
      <c r="E3517" s="82">
        <v>4</v>
      </c>
      <c r="F3517" s="28"/>
      <c r="G3517" s="28"/>
      <c r="H3517" s="28"/>
      <c r="I3517" s="28" t="s">
        <v>1704</v>
      </c>
      <c r="J3517" s="27" t="s">
        <v>69</v>
      </c>
      <c r="K3517" s="29">
        <v>5626930756</v>
      </c>
      <c r="L3517" s="30"/>
      <c r="M3517" s="28"/>
      <c r="N3517" s="28"/>
      <c r="O3517" s="29"/>
      <c r="P3517" s="31"/>
      <c r="Q3517" s="28"/>
      <c r="R3517" s="28"/>
      <c r="S3517" s="28"/>
      <c r="T3517" s="28"/>
      <c r="U3517" s="29"/>
      <c r="V3517" s="32"/>
      <c r="W3517" s="33"/>
    </row>
    <row r="3518" spans="2:23" x14ac:dyDescent="0.25">
      <c r="B3518" s="25"/>
      <c r="C3518" s="80">
        <v>1114945680</v>
      </c>
      <c r="D3518" s="83" t="s">
        <v>7370</v>
      </c>
      <c r="E3518" s="82">
        <v>4</v>
      </c>
      <c r="F3518" s="28"/>
      <c r="G3518" s="28"/>
      <c r="H3518" s="28"/>
      <c r="I3518" s="28" t="s">
        <v>1704</v>
      </c>
      <c r="J3518" s="27" t="s">
        <v>7371</v>
      </c>
      <c r="K3518" s="29">
        <v>5627895577</v>
      </c>
      <c r="L3518" s="30"/>
      <c r="M3518" s="28"/>
      <c r="N3518" s="28"/>
      <c r="O3518" s="29"/>
      <c r="P3518" s="31"/>
      <c r="Q3518" s="28"/>
      <c r="R3518" s="28"/>
      <c r="S3518" s="28"/>
      <c r="T3518" s="28"/>
      <c r="U3518" s="29"/>
      <c r="V3518" s="32"/>
      <c r="W3518" s="33"/>
    </row>
    <row r="3519" spans="2:23" x14ac:dyDescent="0.25">
      <c r="B3519" s="25"/>
      <c r="C3519" s="80">
        <v>1922036474</v>
      </c>
      <c r="D3519" s="83" t="s">
        <v>7372</v>
      </c>
      <c r="E3519" s="82">
        <v>5</v>
      </c>
      <c r="F3519" s="28"/>
      <c r="G3519" s="28"/>
      <c r="H3519" s="28"/>
      <c r="I3519" s="28" t="s">
        <v>1704</v>
      </c>
      <c r="J3519" s="27" t="s">
        <v>7373</v>
      </c>
      <c r="K3519" s="29">
        <v>3105392055</v>
      </c>
      <c r="L3519" s="30"/>
      <c r="M3519" s="28"/>
      <c r="N3519" s="28"/>
      <c r="O3519" s="29"/>
      <c r="P3519" s="31"/>
      <c r="Q3519" s="28"/>
      <c r="R3519" s="28"/>
      <c r="S3519" s="28"/>
      <c r="T3519" s="28"/>
      <c r="U3519" s="29"/>
      <c r="V3519" s="32"/>
      <c r="W3519" s="33"/>
    </row>
    <row r="3520" spans="2:23" x14ac:dyDescent="0.25">
      <c r="B3520" s="25"/>
      <c r="C3520" s="80">
        <v>1649357732</v>
      </c>
      <c r="D3520" s="83" t="s">
        <v>7374</v>
      </c>
      <c r="E3520" s="82">
        <v>8</v>
      </c>
      <c r="F3520" s="28"/>
      <c r="G3520" s="28"/>
      <c r="H3520" s="28"/>
      <c r="I3520" s="28" t="s">
        <v>1704</v>
      </c>
      <c r="J3520" s="27" t="s">
        <v>7375</v>
      </c>
      <c r="K3520" s="29">
        <v>5624375789</v>
      </c>
      <c r="L3520" s="30"/>
      <c r="M3520" s="28"/>
      <c r="N3520" s="28"/>
      <c r="O3520" s="29"/>
      <c r="P3520" s="31"/>
      <c r="Q3520" s="28"/>
      <c r="R3520" s="28"/>
      <c r="S3520" s="28"/>
      <c r="T3520" s="28"/>
      <c r="U3520" s="29"/>
      <c r="V3520" s="32"/>
      <c r="W3520" s="33"/>
    </row>
    <row r="3521" spans="2:23" x14ac:dyDescent="0.25">
      <c r="B3521" s="25"/>
      <c r="C3521" s="80">
        <v>1912010257</v>
      </c>
      <c r="D3521" s="83" t="s">
        <v>7376</v>
      </c>
      <c r="E3521" s="82">
        <v>4</v>
      </c>
      <c r="F3521" s="28"/>
      <c r="G3521" s="28"/>
      <c r="H3521" s="28"/>
      <c r="I3521" s="28" t="s">
        <v>1704</v>
      </c>
      <c r="J3521" s="27" t="s">
        <v>7377</v>
      </c>
      <c r="K3521" s="29">
        <v>7148357700</v>
      </c>
      <c r="L3521" s="30"/>
      <c r="M3521" s="28"/>
      <c r="N3521" s="28"/>
      <c r="O3521" s="29"/>
      <c r="P3521" s="31"/>
      <c r="Q3521" s="28"/>
      <c r="R3521" s="28"/>
      <c r="S3521" s="28"/>
      <c r="T3521" s="28"/>
      <c r="U3521" s="29"/>
      <c r="V3521" s="32"/>
      <c r="W3521" s="33"/>
    </row>
    <row r="3522" spans="2:23" x14ac:dyDescent="0.25">
      <c r="B3522" s="25"/>
      <c r="C3522" s="80">
        <v>1528004090</v>
      </c>
      <c r="D3522" s="83" t="s">
        <v>7378</v>
      </c>
      <c r="E3522" s="82">
        <v>5</v>
      </c>
      <c r="F3522" s="28"/>
      <c r="G3522" s="28"/>
      <c r="H3522" s="28"/>
      <c r="I3522" s="28" t="s">
        <v>1704</v>
      </c>
      <c r="J3522" s="27" t="s">
        <v>69</v>
      </c>
      <c r="K3522" s="29">
        <v>3105392055</v>
      </c>
      <c r="L3522" s="30"/>
      <c r="M3522" s="28"/>
      <c r="N3522" s="28"/>
      <c r="O3522" s="29"/>
      <c r="P3522" s="31"/>
      <c r="Q3522" s="28"/>
      <c r="R3522" s="28"/>
      <c r="S3522" s="28"/>
      <c r="T3522" s="28"/>
      <c r="U3522" s="29"/>
      <c r="V3522" s="32"/>
      <c r="W3522" s="33"/>
    </row>
    <row r="3523" spans="2:23" x14ac:dyDescent="0.25">
      <c r="B3523" s="25"/>
      <c r="C3523" s="80">
        <v>1447208418</v>
      </c>
      <c r="D3523" s="83" t="s">
        <v>7379</v>
      </c>
      <c r="E3523" s="82">
        <v>5</v>
      </c>
      <c r="F3523" s="28"/>
      <c r="G3523" s="28"/>
      <c r="H3523" s="28"/>
      <c r="I3523" s="28" t="s">
        <v>1734</v>
      </c>
      <c r="J3523" s="27" t="s">
        <v>7380</v>
      </c>
      <c r="K3523" s="29">
        <v>5624263333</v>
      </c>
      <c r="L3523" s="30"/>
      <c r="M3523" s="28"/>
      <c r="N3523" s="28"/>
      <c r="O3523" s="29"/>
      <c r="P3523" s="31"/>
      <c r="Q3523" s="28"/>
      <c r="R3523" s="28"/>
      <c r="S3523" s="28"/>
      <c r="T3523" s="28"/>
      <c r="U3523" s="29"/>
      <c r="V3523" s="32"/>
      <c r="W3523" s="33"/>
    </row>
    <row r="3524" spans="2:23" x14ac:dyDescent="0.25">
      <c r="B3524" s="25"/>
      <c r="C3524" s="80">
        <v>1487644613</v>
      </c>
      <c r="D3524" s="83" t="s">
        <v>7381</v>
      </c>
      <c r="E3524" s="82">
        <v>4</v>
      </c>
      <c r="F3524" s="28"/>
      <c r="G3524" s="28"/>
      <c r="H3524" s="28"/>
      <c r="I3524" s="28" t="s">
        <v>1704</v>
      </c>
      <c r="J3524" s="27" t="s">
        <v>7382</v>
      </c>
      <c r="K3524" s="29">
        <v>3103774534</v>
      </c>
      <c r="L3524" s="30"/>
      <c r="M3524" s="28"/>
      <c r="N3524" s="28"/>
      <c r="O3524" s="29"/>
      <c r="P3524" s="31"/>
      <c r="Q3524" s="28"/>
      <c r="R3524" s="28"/>
      <c r="S3524" s="28"/>
      <c r="T3524" s="28"/>
      <c r="U3524" s="29"/>
      <c r="V3524" s="32"/>
      <c r="W3524" s="33"/>
    </row>
    <row r="3525" spans="2:23" x14ac:dyDescent="0.25">
      <c r="B3525" s="25"/>
      <c r="C3525" s="80">
        <v>1801876412</v>
      </c>
      <c r="D3525" s="83" t="s">
        <v>7383</v>
      </c>
      <c r="E3525" s="82">
        <v>5</v>
      </c>
      <c r="F3525" s="28"/>
      <c r="G3525" s="28"/>
      <c r="H3525" s="28"/>
      <c r="I3525" s="28" t="s">
        <v>1734</v>
      </c>
      <c r="J3525" s="27" t="s">
        <v>69</v>
      </c>
      <c r="K3525" s="29">
        <v>3107845880</v>
      </c>
      <c r="L3525" s="30"/>
      <c r="M3525" s="28"/>
      <c r="N3525" s="28"/>
      <c r="O3525" s="29"/>
      <c r="P3525" s="31"/>
      <c r="Q3525" s="28"/>
      <c r="R3525" s="28"/>
      <c r="S3525" s="28"/>
      <c r="T3525" s="28"/>
      <c r="U3525" s="29"/>
      <c r="V3525" s="32"/>
      <c r="W3525" s="33"/>
    </row>
    <row r="3526" spans="2:23" x14ac:dyDescent="0.25">
      <c r="B3526" s="25"/>
      <c r="C3526" s="80">
        <v>1851374631</v>
      </c>
      <c r="D3526" s="83" t="s">
        <v>7384</v>
      </c>
      <c r="E3526" s="82">
        <v>5</v>
      </c>
      <c r="F3526" s="28"/>
      <c r="G3526" s="28"/>
      <c r="H3526" s="28"/>
      <c r="I3526" s="28" t="s">
        <v>1704</v>
      </c>
      <c r="J3526" s="27" t="s">
        <v>7385</v>
      </c>
      <c r="K3526" s="29">
        <v>7147741450</v>
      </c>
      <c r="L3526" s="30"/>
      <c r="M3526" s="28"/>
      <c r="N3526" s="28"/>
      <c r="O3526" s="29"/>
      <c r="P3526" s="31"/>
      <c r="Q3526" s="28"/>
      <c r="R3526" s="28"/>
      <c r="S3526" s="28"/>
      <c r="T3526" s="28"/>
      <c r="U3526" s="29"/>
      <c r="V3526" s="32"/>
      <c r="W3526" s="33"/>
    </row>
    <row r="3527" spans="2:23" x14ac:dyDescent="0.25">
      <c r="B3527" s="25"/>
      <c r="C3527" s="80">
        <v>1316164171</v>
      </c>
      <c r="D3527" s="83" t="s">
        <v>7386</v>
      </c>
      <c r="E3527" s="82">
        <v>3</v>
      </c>
      <c r="F3527" s="28"/>
      <c r="G3527" s="28"/>
      <c r="H3527" s="28"/>
      <c r="I3527" s="28" t="s">
        <v>1704</v>
      </c>
      <c r="J3527" s="27" t="s">
        <v>7387</v>
      </c>
      <c r="K3527" s="29">
        <v>3103751246</v>
      </c>
      <c r="L3527" s="30"/>
      <c r="M3527" s="28"/>
      <c r="N3527" s="28"/>
      <c r="O3527" s="29"/>
      <c r="P3527" s="31"/>
      <c r="Q3527" s="28"/>
      <c r="R3527" s="28"/>
      <c r="S3527" s="28"/>
      <c r="T3527" s="28"/>
      <c r="U3527" s="29"/>
      <c r="V3527" s="32"/>
      <c r="W3527" s="33"/>
    </row>
    <row r="3528" spans="2:23" x14ac:dyDescent="0.25">
      <c r="B3528" s="25"/>
      <c r="C3528" s="80">
        <v>1366571309</v>
      </c>
      <c r="D3528" s="83" t="s">
        <v>7388</v>
      </c>
      <c r="E3528" s="82">
        <v>2</v>
      </c>
      <c r="F3528" s="28"/>
      <c r="G3528" s="28"/>
      <c r="H3528" s="28"/>
      <c r="I3528" s="28" t="s">
        <v>1707</v>
      </c>
      <c r="J3528" s="27" t="s">
        <v>69</v>
      </c>
      <c r="K3528" s="29">
        <v>6263312209</v>
      </c>
      <c r="L3528" s="30"/>
      <c r="M3528" s="28"/>
      <c r="N3528" s="28"/>
      <c r="O3528" s="29"/>
      <c r="P3528" s="31"/>
      <c r="Q3528" s="28"/>
      <c r="R3528" s="28"/>
      <c r="S3528" s="28"/>
      <c r="T3528" s="28"/>
      <c r="U3528" s="29"/>
      <c r="V3528" s="32"/>
      <c r="W3528" s="33"/>
    </row>
    <row r="3529" spans="2:23" x14ac:dyDescent="0.25">
      <c r="B3529" s="25"/>
      <c r="C3529" s="80">
        <v>1710015425</v>
      </c>
      <c r="D3529" s="83" t="s">
        <v>7389</v>
      </c>
      <c r="E3529" s="82">
        <v>6</v>
      </c>
      <c r="F3529" s="28"/>
      <c r="G3529" s="28"/>
      <c r="H3529" s="28"/>
      <c r="I3529" s="28" t="s">
        <v>2266</v>
      </c>
      <c r="J3529" s="27" t="s">
        <v>7390</v>
      </c>
      <c r="K3529" s="29">
        <v>7147394325</v>
      </c>
      <c r="L3529" s="30"/>
      <c r="M3529" s="28"/>
      <c r="N3529" s="28"/>
      <c r="O3529" s="29"/>
      <c r="P3529" s="31"/>
      <c r="Q3529" s="28"/>
      <c r="R3529" s="28"/>
      <c r="S3529" s="28"/>
      <c r="T3529" s="28"/>
      <c r="U3529" s="29"/>
      <c r="V3529" s="32"/>
      <c r="W3529" s="33"/>
    </row>
    <row r="3530" spans="2:23" x14ac:dyDescent="0.25">
      <c r="B3530" s="25"/>
      <c r="C3530" s="80">
        <v>1700817350</v>
      </c>
      <c r="D3530" s="83" t="s">
        <v>7391</v>
      </c>
      <c r="E3530" s="82">
        <v>4</v>
      </c>
      <c r="F3530" s="28"/>
      <c r="G3530" s="28"/>
      <c r="H3530" s="28"/>
      <c r="I3530" s="28" t="s">
        <v>1704</v>
      </c>
      <c r="J3530" s="27" t="s">
        <v>7392</v>
      </c>
      <c r="K3530" s="29">
        <v>5624931011</v>
      </c>
      <c r="L3530" s="30"/>
      <c r="M3530" s="28"/>
      <c r="N3530" s="28"/>
      <c r="O3530" s="29"/>
      <c r="P3530" s="31"/>
      <c r="Q3530" s="28"/>
      <c r="R3530" s="28"/>
      <c r="S3530" s="28"/>
      <c r="T3530" s="28"/>
      <c r="U3530" s="29"/>
      <c r="V3530" s="32"/>
      <c r="W3530" s="33"/>
    </row>
    <row r="3531" spans="2:23" x14ac:dyDescent="0.25">
      <c r="B3531" s="25"/>
      <c r="C3531" s="80">
        <v>1861565285</v>
      </c>
      <c r="D3531" s="83" t="s">
        <v>7393</v>
      </c>
      <c r="E3531" s="82">
        <v>5</v>
      </c>
      <c r="F3531" s="28"/>
      <c r="G3531" s="28"/>
      <c r="H3531" s="28"/>
      <c r="I3531" s="28" t="s">
        <v>1707</v>
      </c>
      <c r="J3531" s="27" t="s">
        <v>7394</v>
      </c>
      <c r="K3531" s="29">
        <v>7149945290</v>
      </c>
      <c r="L3531" s="30"/>
      <c r="M3531" s="28"/>
      <c r="N3531" s="28"/>
      <c r="O3531" s="29"/>
      <c r="P3531" s="31"/>
      <c r="Q3531" s="28"/>
      <c r="R3531" s="28"/>
      <c r="S3531" s="28"/>
      <c r="T3531" s="28"/>
      <c r="U3531" s="29"/>
      <c r="V3531" s="32"/>
      <c r="W3531" s="33"/>
    </row>
    <row r="3532" spans="2:23" x14ac:dyDescent="0.25">
      <c r="B3532" s="25"/>
      <c r="C3532" s="80">
        <v>1851362974</v>
      </c>
      <c r="D3532" s="83" t="s">
        <v>7395</v>
      </c>
      <c r="E3532" s="82">
        <v>4</v>
      </c>
      <c r="F3532" s="28"/>
      <c r="G3532" s="28"/>
      <c r="H3532" s="28"/>
      <c r="I3532" s="28" t="s">
        <v>1704</v>
      </c>
      <c r="J3532" s="27" t="s">
        <v>7396</v>
      </c>
      <c r="K3532" s="29">
        <v>3103751246</v>
      </c>
      <c r="L3532" s="30"/>
      <c r="M3532" s="28"/>
      <c r="N3532" s="28"/>
      <c r="O3532" s="29"/>
      <c r="P3532" s="31"/>
      <c r="Q3532" s="28"/>
      <c r="R3532" s="28"/>
      <c r="S3532" s="28"/>
      <c r="T3532" s="28"/>
      <c r="U3532" s="29"/>
      <c r="V3532" s="32"/>
      <c r="W3532" s="33"/>
    </row>
    <row r="3533" spans="2:23" x14ac:dyDescent="0.25">
      <c r="B3533" s="25"/>
      <c r="C3533" s="80">
        <v>1932133667</v>
      </c>
      <c r="D3533" s="83" t="s">
        <v>7397</v>
      </c>
      <c r="E3533" s="82">
        <v>5</v>
      </c>
      <c r="F3533" s="28"/>
      <c r="G3533" s="28"/>
      <c r="H3533" s="28"/>
      <c r="I3533" s="28" t="s">
        <v>1704</v>
      </c>
      <c r="J3533" s="27" t="s">
        <v>7398</v>
      </c>
      <c r="K3533" s="29">
        <v>7145588133</v>
      </c>
      <c r="L3533" s="30"/>
      <c r="M3533" s="28"/>
      <c r="N3533" s="28"/>
      <c r="O3533" s="29"/>
      <c r="P3533" s="31"/>
      <c r="Q3533" s="28"/>
      <c r="R3533" s="28"/>
      <c r="S3533" s="28"/>
      <c r="T3533" s="28"/>
      <c r="U3533" s="29"/>
      <c r="V3533" s="32"/>
      <c r="W3533" s="33"/>
    </row>
    <row r="3534" spans="2:23" x14ac:dyDescent="0.25">
      <c r="B3534" s="25"/>
      <c r="C3534" s="80">
        <v>1922004662</v>
      </c>
      <c r="D3534" s="83" t="s">
        <v>7399</v>
      </c>
      <c r="E3534" s="82">
        <v>5</v>
      </c>
      <c r="F3534" s="28"/>
      <c r="G3534" s="28"/>
      <c r="H3534" s="28"/>
      <c r="I3534" s="28" t="s">
        <v>1704</v>
      </c>
      <c r="J3534" s="27" t="s">
        <v>7400</v>
      </c>
      <c r="K3534" s="29">
        <v>7147781300</v>
      </c>
      <c r="L3534" s="30"/>
      <c r="M3534" s="28"/>
      <c r="N3534" s="28"/>
      <c r="O3534" s="29"/>
      <c r="P3534" s="31"/>
      <c r="Q3534" s="28"/>
      <c r="R3534" s="28"/>
      <c r="S3534" s="28"/>
      <c r="T3534" s="28"/>
      <c r="U3534" s="29"/>
      <c r="V3534" s="32"/>
      <c r="W3534" s="33"/>
    </row>
    <row r="3535" spans="2:23" x14ac:dyDescent="0.25">
      <c r="B3535" s="25"/>
      <c r="C3535" s="80">
        <v>1023124054</v>
      </c>
      <c r="D3535" s="83" t="s">
        <v>7401</v>
      </c>
      <c r="E3535" s="82">
        <v>6</v>
      </c>
      <c r="F3535" s="28"/>
      <c r="G3535" s="28"/>
      <c r="H3535" s="28"/>
      <c r="I3535" s="28" t="s">
        <v>1704</v>
      </c>
      <c r="J3535" s="27" t="s">
        <v>7402</v>
      </c>
      <c r="K3535" s="29">
        <v>5628098082</v>
      </c>
      <c r="L3535" s="30"/>
      <c r="M3535" s="28"/>
      <c r="N3535" s="28"/>
      <c r="O3535" s="29"/>
      <c r="P3535" s="31"/>
      <c r="Q3535" s="28"/>
      <c r="R3535" s="28"/>
      <c r="S3535" s="28"/>
      <c r="T3535" s="28"/>
      <c r="U3535" s="29"/>
      <c r="V3535" s="32"/>
      <c r="W3535" s="33"/>
    </row>
    <row r="3536" spans="2:23" x14ac:dyDescent="0.25">
      <c r="B3536" s="25"/>
      <c r="C3536" s="80">
        <v>1205833662</v>
      </c>
      <c r="D3536" s="83" t="s">
        <v>7403</v>
      </c>
      <c r="E3536" s="82">
        <v>5</v>
      </c>
      <c r="F3536" s="28"/>
      <c r="G3536" s="28"/>
      <c r="H3536" s="28"/>
      <c r="I3536" s="28" t="s">
        <v>6226</v>
      </c>
      <c r="J3536" s="27" t="s">
        <v>69</v>
      </c>
      <c r="K3536" s="29">
        <v>7146701340</v>
      </c>
      <c r="L3536" s="30"/>
      <c r="M3536" s="28"/>
      <c r="N3536" s="28"/>
      <c r="O3536" s="29"/>
      <c r="P3536" s="31"/>
      <c r="Q3536" s="28"/>
      <c r="R3536" s="28"/>
      <c r="S3536" s="28"/>
      <c r="T3536" s="28"/>
      <c r="U3536" s="29"/>
      <c r="V3536" s="32"/>
      <c r="W3536" s="33"/>
    </row>
    <row r="3537" spans="2:23" x14ac:dyDescent="0.25">
      <c r="B3537" s="25"/>
      <c r="C3537" s="80">
        <v>1174512172</v>
      </c>
      <c r="D3537" s="83" t="s">
        <v>7404</v>
      </c>
      <c r="E3537" s="82">
        <v>6</v>
      </c>
      <c r="F3537" s="28"/>
      <c r="G3537" s="28"/>
      <c r="H3537" s="28"/>
      <c r="I3537" s="28" t="s">
        <v>1704</v>
      </c>
      <c r="J3537" s="27" t="s">
        <v>7405</v>
      </c>
      <c r="K3537" s="29">
        <v>3103751246</v>
      </c>
      <c r="L3537" s="30"/>
      <c r="M3537" s="28"/>
      <c r="N3537" s="28"/>
      <c r="O3537" s="29"/>
      <c r="P3537" s="31"/>
      <c r="Q3537" s="28"/>
      <c r="R3537" s="28"/>
      <c r="S3537" s="28"/>
      <c r="T3537" s="28"/>
      <c r="U3537" s="29"/>
      <c r="V3537" s="32"/>
      <c r="W3537" s="33"/>
    </row>
    <row r="3538" spans="2:23" x14ac:dyDescent="0.25">
      <c r="B3538" s="25"/>
      <c r="C3538" s="80">
        <v>1487677977</v>
      </c>
      <c r="D3538" s="83" t="s">
        <v>7406</v>
      </c>
      <c r="E3538" s="82">
        <v>4</v>
      </c>
      <c r="F3538" s="28"/>
      <c r="G3538" s="28"/>
      <c r="H3538" s="28"/>
      <c r="I3538" s="28" t="s">
        <v>1719</v>
      </c>
      <c r="J3538" s="27" t="s">
        <v>69</v>
      </c>
      <c r="K3538" s="29">
        <v>3103161502</v>
      </c>
      <c r="L3538" s="30"/>
      <c r="M3538" s="28"/>
      <c r="N3538" s="28"/>
      <c r="O3538" s="29"/>
      <c r="P3538" s="31"/>
      <c r="Q3538" s="28"/>
      <c r="R3538" s="28"/>
      <c r="S3538" s="28"/>
      <c r="T3538" s="28"/>
      <c r="U3538" s="29"/>
      <c r="V3538" s="32"/>
      <c r="W3538" s="33"/>
    </row>
    <row r="3539" spans="2:23" x14ac:dyDescent="0.25">
      <c r="B3539" s="25"/>
      <c r="C3539" s="80">
        <v>1194969030</v>
      </c>
      <c r="D3539" s="83" t="s">
        <v>7407</v>
      </c>
      <c r="E3539" s="82">
        <v>5</v>
      </c>
      <c r="F3539" s="28"/>
      <c r="G3539" s="28"/>
      <c r="H3539" s="28"/>
      <c r="I3539" s="28" t="s">
        <v>1704</v>
      </c>
      <c r="J3539" s="27" t="s">
        <v>7408</v>
      </c>
      <c r="K3539" s="29">
        <v>7147781300</v>
      </c>
      <c r="L3539" s="30"/>
      <c r="M3539" s="28"/>
      <c r="N3539" s="28"/>
      <c r="O3539" s="29"/>
      <c r="P3539" s="31"/>
      <c r="Q3539" s="28"/>
      <c r="R3539" s="28"/>
      <c r="S3539" s="28"/>
      <c r="T3539" s="28"/>
      <c r="U3539" s="29"/>
      <c r="V3539" s="32"/>
      <c r="W3539" s="33"/>
    </row>
    <row r="3540" spans="2:23" x14ac:dyDescent="0.25">
      <c r="B3540" s="25"/>
      <c r="C3540" s="80">
        <v>1164451688</v>
      </c>
      <c r="D3540" s="83" t="s">
        <v>7409</v>
      </c>
      <c r="E3540" s="82">
        <v>5</v>
      </c>
      <c r="F3540" s="28"/>
      <c r="G3540" s="28"/>
      <c r="H3540" s="28"/>
      <c r="I3540" s="28" t="s">
        <v>1737</v>
      </c>
      <c r="J3540" s="27" t="s">
        <v>7410</v>
      </c>
      <c r="K3540" s="29">
        <v>3234425100</v>
      </c>
      <c r="L3540" s="30"/>
      <c r="M3540" s="28"/>
      <c r="N3540" s="28"/>
      <c r="O3540" s="29"/>
      <c r="P3540" s="31"/>
      <c r="Q3540" s="28"/>
      <c r="R3540" s="28"/>
      <c r="S3540" s="28"/>
      <c r="T3540" s="28"/>
      <c r="U3540" s="29"/>
      <c r="V3540" s="32"/>
      <c r="W3540" s="33"/>
    </row>
    <row r="3541" spans="2:23" x14ac:dyDescent="0.25">
      <c r="B3541" s="25"/>
      <c r="C3541" s="80">
        <v>1427419530</v>
      </c>
      <c r="D3541" s="83" t="s">
        <v>7411</v>
      </c>
      <c r="E3541" s="82">
        <v>4</v>
      </c>
      <c r="F3541" s="28"/>
      <c r="G3541" s="28"/>
      <c r="H3541" s="28"/>
      <c r="I3541" s="28" t="s">
        <v>1716</v>
      </c>
      <c r="J3541" s="27" t="s">
        <v>7412</v>
      </c>
      <c r="K3541" s="29">
        <v>7148357700</v>
      </c>
      <c r="L3541" s="30"/>
      <c r="M3541" s="28"/>
      <c r="N3541" s="28"/>
      <c r="O3541" s="29"/>
      <c r="P3541" s="31"/>
      <c r="Q3541" s="28"/>
      <c r="R3541" s="28"/>
      <c r="S3541" s="28"/>
      <c r="T3541" s="28"/>
      <c r="U3541" s="29"/>
      <c r="V3541" s="32"/>
      <c r="W3541" s="33"/>
    </row>
    <row r="3542" spans="2:23" x14ac:dyDescent="0.25">
      <c r="B3542" s="25"/>
      <c r="C3542" s="80">
        <v>1609491158</v>
      </c>
      <c r="D3542" s="83" t="s">
        <v>7413</v>
      </c>
      <c r="E3542" s="82">
        <v>1</v>
      </c>
      <c r="F3542" s="28"/>
      <c r="G3542" s="28"/>
      <c r="H3542" s="28"/>
      <c r="I3542" s="28" t="s">
        <v>1769</v>
      </c>
      <c r="J3542" s="27" t="s">
        <v>69</v>
      </c>
      <c r="K3542" s="29">
        <v>5625910840</v>
      </c>
      <c r="L3542" s="30"/>
      <c r="M3542" s="28"/>
      <c r="N3542" s="28"/>
      <c r="O3542" s="29"/>
      <c r="P3542" s="31"/>
      <c r="Q3542" s="28"/>
      <c r="R3542" s="28"/>
      <c r="S3542" s="28"/>
      <c r="T3542" s="28"/>
      <c r="U3542" s="29"/>
      <c r="V3542" s="32"/>
      <c r="W3542" s="33"/>
    </row>
    <row r="3543" spans="2:23" x14ac:dyDescent="0.25">
      <c r="B3543" s="25"/>
      <c r="C3543" s="80">
        <v>1841619095</v>
      </c>
      <c r="D3543" s="83" t="s">
        <v>7414</v>
      </c>
      <c r="E3543" s="82">
        <v>6</v>
      </c>
      <c r="F3543" s="28"/>
      <c r="G3543" s="28"/>
      <c r="H3543" s="28"/>
      <c r="I3543" s="28" t="s">
        <v>1707</v>
      </c>
      <c r="J3543" s="27" t="s">
        <v>7415</v>
      </c>
      <c r="K3543" s="29">
        <v>9857356970</v>
      </c>
      <c r="L3543" s="30"/>
      <c r="M3543" s="28"/>
      <c r="N3543" s="28"/>
      <c r="O3543" s="29"/>
      <c r="P3543" s="31"/>
      <c r="Q3543" s="28"/>
      <c r="R3543" s="28"/>
      <c r="S3543" s="28"/>
      <c r="T3543" s="28"/>
      <c r="U3543" s="29"/>
      <c r="V3543" s="32"/>
      <c r="W3543" s="33"/>
    </row>
    <row r="3544" spans="2:23" x14ac:dyDescent="0.25">
      <c r="B3544" s="25"/>
      <c r="C3544" s="80">
        <v>1598721284</v>
      </c>
      <c r="D3544" s="83" t="s">
        <v>2333</v>
      </c>
      <c r="E3544" s="82">
        <v>5</v>
      </c>
      <c r="F3544" s="28"/>
      <c r="G3544" s="28"/>
      <c r="H3544" s="28"/>
      <c r="I3544" s="28" t="s">
        <v>1719</v>
      </c>
      <c r="J3544" s="27" t="s">
        <v>7416</v>
      </c>
      <c r="K3544" s="29">
        <v>7146901255</v>
      </c>
      <c r="L3544" s="30"/>
      <c r="M3544" s="28"/>
      <c r="N3544" s="28"/>
      <c r="O3544" s="29"/>
      <c r="P3544" s="31"/>
      <c r="Q3544" s="28"/>
      <c r="R3544" s="28"/>
      <c r="S3544" s="28"/>
      <c r="T3544" s="28"/>
      <c r="U3544" s="29"/>
      <c r="V3544" s="32"/>
      <c r="W3544" s="33"/>
    </row>
    <row r="3545" spans="2:23" x14ac:dyDescent="0.25">
      <c r="B3545" s="25"/>
      <c r="C3545" s="80">
        <v>1861618449</v>
      </c>
      <c r="D3545" s="83" t="s">
        <v>7417</v>
      </c>
      <c r="E3545" s="82">
        <v>6</v>
      </c>
      <c r="F3545" s="28"/>
      <c r="G3545" s="28"/>
      <c r="H3545" s="28"/>
      <c r="I3545" s="28" t="s">
        <v>1704</v>
      </c>
      <c r="J3545" s="27" t="s">
        <v>7418</v>
      </c>
      <c r="K3545" s="29">
        <v>3102436599</v>
      </c>
      <c r="L3545" s="30"/>
      <c r="M3545" s="28"/>
      <c r="N3545" s="28"/>
      <c r="O3545" s="29"/>
      <c r="P3545" s="31"/>
      <c r="Q3545" s="28"/>
      <c r="R3545" s="28"/>
      <c r="S3545" s="28"/>
      <c r="T3545" s="28"/>
      <c r="U3545" s="29"/>
      <c r="V3545" s="32"/>
      <c r="W3545" s="33"/>
    </row>
    <row r="3546" spans="2:23" x14ac:dyDescent="0.25">
      <c r="B3546" s="25"/>
      <c r="C3546" s="80">
        <v>1346583242</v>
      </c>
      <c r="D3546" s="83" t="s">
        <v>7419</v>
      </c>
      <c r="E3546" s="82">
        <v>7</v>
      </c>
      <c r="F3546" s="28"/>
      <c r="G3546" s="28"/>
      <c r="H3546" s="28"/>
      <c r="I3546" s="28" t="s">
        <v>1704</v>
      </c>
      <c r="J3546" s="27" t="s">
        <v>7420</v>
      </c>
      <c r="K3546" s="29">
        <v>3234091000</v>
      </c>
      <c r="L3546" s="30"/>
      <c r="M3546" s="28"/>
      <c r="N3546" s="28"/>
      <c r="O3546" s="29"/>
      <c r="P3546" s="31"/>
      <c r="Q3546" s="28"/>
      <c r="R3546" s="28"/>
      <c r="S3546" s="28"/>
      <c r="T3546" s="28"/>
      <c r="U3546" s="29"/>
      <c r="V3546" s="32"/>
      <c r="W3546" s="33"/>
    </row>
    <row r="3547" spans="2:23" x14ac:dyDescent="0.25">
      <c r="B3547" s="25"/>
      <c r="C3547" s="80">
        <v>1174565527</v>
      </c>
      <c r="D3547" s="83" t="s">
        <v>7421</v>
      </c>
      <c r="E3547" s="82">
        <v>4</v>
      </c>
      <c r="F3547" s="28"/>
      <c r="G3547" s="28"/>
      <c r="H3547" s="28"/>
      <c r="I3547" s="28" t="s">
        <v>1704</v>
      </c>
      <c r="J3547" s="27" t="s">
        <v>7422</v>
      </c>
      <c r="K3547" s="29">
        <v>3108323311</v>
      </c>
      <c r="L3547" s="30"/>
      <c r="M3547" s="28"/>
      <c r="N3547" s="28"/>
      <c r="O3547" s="29"/>
      <c r="P3547" s="31"/>
      <c r="Q3547" s="28"/>
      <c r="R3547" s="28"/>
      <c r="S3547" s="28"/>
      <c r="T3547" s="28"/>
      <c r="U3547" s="29"/>
      <c r="V3547" s="32"/>
      <c r="W3547" s="33"/>
    </row>
    <row r="3548" spans="2:23" x14ac:dyDescent="0.25">
      <c r="B3548" s="25"/>
      <c r="C3548" s="80">
        <v>1164537023</v>
      </c>
      <c r="D3548" s="83" t="s">
        <v>7423</v>
      </c>
      <c r="E3548" s="82">
        <v>4</v>
      </c>
      <c r="F3548" s="28"/>
      <c r="G3548" s="28"/>
      <c r="H3548" s="28"/>
      <c r="I3548" s="28" t="s">
        <v>1716</v>
      </c>
      <c r="J3548" s="27" t="s">
        <v>69</v>
      </c>
      <c r="K3548" s="29">
        <v>3234425100</v>
      </c>
      <c r="L3548" s="30"/>
      <c r="M3548" s="28"/>
      <c r="N3548" s="28"/>
      <c r="O3548" s="29"/>
      <c r="P3548" s="31"/>
      <c r="Q3548" s="28"/>
      <c r="R3548" s="28"/>
      <c r="S3548" s="28"/>
      <c r="T3548" s="28"/>
      <c r="U3548" s="29"/>
      <c r="V3548" s="32"/>
      <c r="W3548" s="33"/>
    </row>
    <row r="3549" spans="2:23" x14ac:dyDescent="0.25">
      <c r="B3549" s="25"/>
      <c r="C3549" s="80">
        <v>1952374100</v>
      </c>
      <c r="D3549" s="83" t="s">
        <v>7424</v>
      </c>
      <c r="E3549" s="82">
        <v>4</v>
      </c>
      <c r="F3549" s="28"/>
      <c r="G3549" s="28"/>
      <c r="H3549" s="28"/>
      <c r="I3549" s="28" t="s">
        <v>1719</v>
      </c>
      <c r="J3549" s="27" t="s">
        <v>69</v>
      </c>
      <c r="K3549" s="29">
        <v>7144848111</v>
      </c>
      <c r="L3549" s="30"/>
      <c r="M3549" s="28"/>
      <c r="N3549" s="28"/>
      <c r="O3549" s="29"/>
      <c r="P3549" s="31"/>
      <c r="Q3549" s="28"/>
      <c r="R3549" s="28"/>
      <c r="S3549" s="28"/>
      <c r="T3549" s="28"/>
      <c r="U3549" s="29"/>
      <c r="V3549" s="32"/>
      <c r="W3549" s="33"/>
    </row>
    <row r="3550" spans="2:23" x14ac:dyDescent="0.25">
      <c r="B3550" s="25"/>
      <c r="C3550" s="80">
        <v>1154622413</v>
      </c>
      <c r="D3550" s="83" t="s">
        <v>7425</v>
      </c>
      <c r="E3550" s="82">
        <v>7</v>
      </c>
      <c r="F3550" s="28"/>
      <c r="G3550" s="28"/>
      <c r="H3550" s="28"/>
      <c r="I3550" s="28" t="s">
        <v>1737</v>
      </c>
      <c r="J3550" s="27" t="s">
        <v>7426</v>
      </c>
      <c r="K3550" s="29">
        <v>6266239479</v>
      </c>
      <c r="L3550" s="30"/>
      <c r="M3550" s="28"/>
      <c r="N3550" s="28"/>
      <c r="O3550" s="29"/>
      <c r="P3550" s="31"/>
      <c r="Q3550" s="28"/>
      <c r="R3550" s="28"/>
      <c r="S3550" s="28"/>
      <c r="T3550" s="28"/>
      <c r="U3550" s="29"/>
      <c r="V3550" s="32"/>
      <c r="W3550" s="33"/>
    </row>
    <row r="3551" spans="2:23" x14ac:dyDescent="0.25">
      <c r="B3551" s="25"/>
      <c r="C3551" s="80">
        <v>1497869630</v>
      </c>
      <c r="D3551" s="83" t="s">
        <v>7427</v>
      </c>
      <c r="E3551" s="82">
        <v>8</v>
      </c>
      <c r="F3551" s="28"/>
      <c r="G3551" s="28"/>
      <c r="H3551" s="28"/>
      <c r="I3551" s="28" t="s">
        <v>1704</v>
      </c>
      <c r="J3551" s="27" t="s">
        <v>7428</v>
      </c>
      <c r="K3551" s="29">
        <v>9496790000</v>
      </c>
      <c r="L3551" s="30"/>
      <c r="M3551" s="28"/>
      <c r="N3551" s="28"/>
      <c r="O3551" s="29"/>
      <c r="P3551" s="31"/>
      <c r="Q3551" s="28"/>
      <c r="R3551" s="28"/>
      <c r="S3551" s="28"/>
      <c r="T3551" s="28"/>
      <c r="U3551" s="29"/>
      <c r="V3551" s="32"/>
      <c r="W3551" s="33"/>
    </row>
    <row r="3552" spans="2:23" x14ac:dyDescent="0.25">
      <c r="B3552" s="25"/>
      <c r="C3552" s="80">
        <v>1396807806</v>
      </c>
      <c r="D3552" s="83" t="s">
        <v>7429</v>
      </c>
      <c r="E3552" s="82">
        <v>3</v>
      </c>
      <c r="F3552" s="28"/>
      <c r="G3552" s="28"/>
      <c r="H3552" s="28"/>
      <c r="I3552" s="28" t="s">
        <v>1719</v>
      </c>
      <c r="J3552" s="27" t="s">
        <v>69</v>
      </c>
      <c r="K3552" s="29">
        <v>5629165020</v>
      </c>
      <c r="L3552" s="30"/>
      <c r="M3552" s="28"/>
      <c r="N3552" s="28"/>
      <c r="O3552" s="29"/>
      <c r="P3552" s="31"/>
      <c r="Q3552" s="28"/>
      <c r="R3552" s="28"/>
      <c r="S3552" s="28"/>
      <c r="T3552" s="28"/>
      <c r="U3552" s="29"/>
      <c r="V3552" s="32"/>
      <c r="W3552" s="33"/>
    </row>
    <row r="3553" spans="2:23" x14ac:dyDescent="0.25">
      <c r="B3553" s="25"/>
      <c r="C3553" s="80">
        <v>1518144344</v>
      </c>
      <c r="D3553" s="83" t="s">
        <v>7430</v>
      </c>
      <c r="E3553" s="82">
        <v>8</v>
      </c>
      <c r="F3553" s="28"/>
      <c r="G3553" s="28"/>
      <c r="H3553" s="28"/>
      <c r="I3553" s="28" t="s">
        <v>1704</v>
      </c>
      <c r="J3553" s="27" t="s">
        <v>7431</v>
      </c>
      <c r="K3553" s="29">
        <v>5628623656</v>
      </c>
      <c r="L3553" s="30"/>
      <c r="M3553" s="28"/>
      <c r="N3553" s="28"/>
      <c r="O3553" s="29"/>
      <c r="P3553" s="31"/>
      <c r="Q3553" s="28"/>
      <c r="R3553" s="28"/>
      <c r="S3553" s="28"/>
      <c r="T3553" s="28"/>
      <c r="U3553" s="29"/>
      <c r="V3553" s="32"/>
      <c r="W3553" s="33"/>
    </row>
    <row r="3554" spans="2:23" x14ac:dyDescent="0.25">
      <c r="B3554" s="25"/>
      <c r="C3554" s="80">
        <v>1093832578</v>
      </c>
      <c r="D3554" s="83" t="s">
        <v>7432</v>
      </c>
      <c r="E3554" s="82">
        <v>3</v>
      </c>
      <c r="F3554" s="28"/>
      <c r="G3554" s="28"/>
      <c r="H3554" s="28"/>
      <c r="I3554" s="28" t="s">
        <v>1769</v>
      </c>
      <c r="J3554" s="27" t="s">
        <v>7433</v>
      </c>
      <c r="K3554" s="29">
        <v>5624931011</v>
      </c>
      <c r="L3554" s="30"/>
      <c r="M3554" s="28"/>
      <c r="N3554" s="28"/>
      <c r="O3554" s="29"/>
      <c r="P3554" s="31"/>
      <c r="Q3554" s="28"/>
      <c r="R3554" s="28"/>
      <c r="S3554" s="28"/>
      <c r="T3554" s="28"/>
      <c r="U3554" s="29"/>
      <c r="V3554" s="32"/>
      <c r="W3554" s="33"/>
    </row>
    <row r="3555" spans="2:23" x14ac:dyDescent="0.25">
      <c r="B3555" s="25"/>
      <c r="C3555" s="80">
        <v>1346433828</v>
      </c>
      <c r="D3555" s="83" t="s">
        <v>7434</v>
      </c>
      <c r="E3555" s="82">
        <v>3</v>
      </c>
      <c r="F3555" s="28"/>
      <c r="G3555" s="28"/>
      <c r="H3555" s="28"/>
      <c r="I3555" s="28" t="s">
        <v>1704</v>
      </c>
      <c r="J3555" s="27" t="s">
        <v>69</v>
      </c>
      <c r="K3555" s="29">
        <v>3105826240</v>
      </c>
      <c r="L3555" s="30"/>
      <c r="M3555" s="28"/>
      <c r="N3555" s="28"/>
      <c r="O3555" s="29"/>
      <c r="P3555" s="31"/>
      <c r="Q3555" s="28"/>
      <c r="R3555" s="28"/>
      <c r="S3555" s="28"/>
      <c r="T3555" s="28"/>
      <c r="U3555" s="29"/>
      <c r="V3555" s="32"/>
      <c r="W3555" s="33"/>
    </row>
    <row r="3556" spans="2:23" x14ac:dyDescent="0.25">
      <c r="B3556" s="25"/>
      <c r="C3556" s="80">
        <v>1043356173</v>
      </c>
      <c r="D3556" s="83" t="s">
        <v>7435</v>
      </c>
      <c r="E3556" s="82">
        <v>1</v>
      </c>
      <c r="F3556" s="28"/>
      <c r="G3556" s="28"/>
      <c r="H3556" s="28"/>
      <c r="I3556" s="28" t="s">
        <v>1716</v>
      </c>
      <c r="J3556" s="27" t="s">
        <v>7436</v>
      </c>
      <c r="K3556" s="29">
        <v>7147580403</v>
      </c>
      <c r="L3556" s="30"/>
      <c r="M3556" s="28"/>
      <c r="N3556" s="28"/>
      <c r="O3556" s="29"/>
      <c r="P3556" s="31"/>
      <c r="Q3556" s="28"/>
      <c r="R3556" s="28"/>
      <c r="S3556" s="28"/>
      <c r="T3556" s="28"/>
      <c r="U3556" s="29"/>
      <c r="V3556" s="32"/>
      <c r="W3556" s="33"/>
    </row>
    <row r="3557" spans="2:23" x14ac:dyDescent="0.25">
      <c r="B3557" s="25"/>
      <c r="C3557" s="80">
        <v>1316247661</v>
      </c>
      <c r="D3557" s="83" t="s">
        <v>7437</v>
      </c>
      <c r="E3557" s="82">
        <v>4</v>
      </c>
      <c r="F3557" s="28"/>
      <c r="G3557" s="28"/>
      <c r="H3557" s="28"/>
      <c r="I3557" s="28" t="s">
        <v>1769</v>
      </c>
      <c r="J3557" s="27" t="s">
        <v>69</v>
      </c>
      <c r="K3557" s="29">
        <v>7145278777</v>
      </c>
      <c r="L3557" s="30"/>
      <c r="M3557" s="28"/>
      <c r="N3557" s="28"/>
      <c r="O3557" s="29"/>
      <c r="P3557" s="31"/>
      <c r="Q3557" s="28"/>
      <c r="R3557" s="28"/>
      <c r="S3557" s="28"/>
      <c r="T3557" s="28"/>
      <c r="U3557" s="29"/>
      <c r="V3557" s="32"/>
      <c r="W3557" s="33"/>
    </row>
    <row r="3558" spans="2:23" x14ac:dyDescent="0.25">
      <c r="B3558" s="25"/>
      <c r="C3558" s="80">
        <v>1992135826</v>
      </c>
      <c r="D3558" s="83" t="s">
        <v>7438</v>
      </c>
      <c r="E3558" s="82">
        <v>3</v>
      </c>
      <c r="F3558" s="28"/>
      <c r="G3558" s="28"/>
      <c r="H3558" s="28"/>
      <c r="I3558" s="28" t="s">
        <v>1719</v>
      </c>
      <c r="J3558" s="27" t="s">
        <v>69</v>
      </c>
      <c r="K3558" s="29">
        <v>7145278777</v>
      </c>
      <c r="L3558" s="30"/>
      <c r="M3558" s="28"/>
      <c r="N3558" s="28"/>
      <c r="O3558" s="29"/>
      <c r="P3558" s="31"/>
      <c r="Q3558" s="28"/>
      <c r="R3558" s="28"/>
      <c r="S3558" s="28"/>
      <c r="T3558" s="28"/>
      <c r="U3558" s="29"/>
      <c r="V3558" s="32"/>
      <c r="W3558" s="33"/>
    </row>
    <row r="3559" spans="2:23" x14ac:dyDescent="0.25">
      <c r="B3559" s="25"/>
      <c r="C3559" s="80">
        <v>1063705309</v>
      </c>
      <c r="D3559" s="83" t="s">
        <v>7439</v>
      </c>
      <c r="E3559" s="82">
        <v>5</v>
      </c>
      <c r="F3559" s="28"/>
      <c r="G3559" s="28"/>
      <c r="H3559" s="28"/>
      <c r="I3559" s="28" t="s">
        <v>1704</v>
      </c>
      <c r="J3559" s="27" t="s">
        <v>69</v>
      </c>
      <c r="K3559" s="29">
        <v>9095583636</v>
      </c>
      <c r="L3559" s="30"/>
      <c r="M3559" s="28"/>
      <c r="N3559" s="28"/>
      <c r="O3559" s="29"/>
      <c r="P3559" s="31"/>
      <c r="Q3559" s="28"/>
      <c r="R3559" s="28"/>
      <c r="S3559" s="28"/>
      <c r="T3559" s="28"/>
      <c r="U3559" s="29"/>
      <c r="V3559" s="32"/>
      <c r="W3559" s="33"/>
    </row>
    <row r="3560" spans="2:23" x14ac:dyDescent="0.25">
      <c r="B3560" s="25"/>
      <c r="C3560" s="80">
        <v>1235205477</v>
      </c>
      <c r="D3560" s="83" t="s">
        <v>7440</v>
      </c>
      <c r="E3560" s="82">
        <v>7</v>
      </c>
      <c r="F3560" s="28"/>
      <c r="G3560" s="28"/>
      <c r="H3560" s="28"/>
      <c r="I3560" s="28" t="s">
        <v>1704</v>
      </c>
      <c r="J3560" s="27" t="s">
        <v>7441</v>
      </c>
      <c r="K3560" s="29">
        <v>9497644624</v>
      </c>
      <c r="L3560" s="30"/>
      <c r="M3560" s="28"/>
      <c r="N3560" s="28"/>
      <c r="O3560" s="29"/>
      <c r="P3560" s="31"/>
      <c r="Q3560" s="28"/>
      <c r="R3560" s="28"/>
      <c r="S3560" s="28"/>
      <c r="T3560" s="28"/>
      <c r="U3560" s="29"/>
      <c r="V3560" s="32"/>
      <c r="W3560" s="33"/>
    </row>
    <row r="3561" spans="2:23" x14ac:dyDescent="0.25">
      <c r="B3561" s="25"/>
      <c r="C3561" s="80">
        <v>1902838881</v>
      </c>
      <c r="D3561" s="83" t="s">
        <v>7442</v>
      </c>
      <c r="E3561" s="82">
        <v>4</v>
      </c>
      <c r="F3561" s="28"/>
      <c r="G3561" s="28"/>
      <c r="H3561" s="28"/>
      <c r="I3561" s="28" t="s">
        <v>1707</v>
      </c>
      <c r="J3561" s="27" t="s">
        <v>7443</v>
      </c>
      <c r="K3561" s="29">
        <v>9495528217</v>
      </c>
      <c r="L3561" s="30"/>
      <c r="M3561" s="28"/>
      <c r="N3561" s="28"/>
      <c r="O3561" s="29"/>
      <c r="P3561" s="31"/>
      <c r="Q3561" s="28"/>
      <c r="R3561" s="28"/>
      <c r="S3561" s="28"/>
      <c r="T3561" s="28"/>
      <c r="U3561" s="29"/>
      <c r="V3561" s="32"/>
      <c r="W3561" s="33"/>
    </row>
    <row r="3562" spans="2:23" x14ac:dyDescent="0.25">
      <c r="B3562" s="25"/>
      <c r="C3562" s="80">
        <v>1053368084</v>
      </c>
      <c r="D3562" s="83" t="s">
        <v>7444</v>
      </c>
      <c r="E3562" s="82">
        <v>4</v>
      </c>
      <c r="F3562" s="28"/>
      <c r="G3562" s="28"/>
      <c r="H3562" s="28"/>
      <c r="I3562" s="28" t="s">
        <v>1707</v>
      </c>
      <c r="J3562" s="27" t="s">
        <v>7445</v>
      </c>
      <c r="K3562" s="29">
        <v>9495596500</v>
      </c>
      <c r="L3562" s="30"/>
      <c r="M3562" s="28"/>
      <c r="N3562" s="28"/>
      <c r="O3562" s="29"/>
      <c r="P3562" s="31"/>
      <c r="Q3562" s="28"/>
      <c r="R3562" s="28"/>
      <c r="S3562" s="28"/>
      <c r="T3562" s="28"/>
      <c r="U3562" s="29"/>
      <c r="V3562" s="32"/>
      <c r="W3562" s="33"/>
    </row>
    <row r="3563" spans="2:23" x14ac:dyDescent="0.25">
      <c r="B3563" s="25"/>
      <c r="C3563" s="80">
        <v>1225086283</v>
      </c>
      <c r="D3563" s="83" t="s">
        <v>7446</v>
      </c>
      <c r="E3563" s="82">
        <v>4</v>
      </c>
      <c r="F3563" s="28"/>
      <c r="G3563" s="28"/>
      <c r="H3563" s="28"/>
      <c r="I3563" s="28" t="s">
        <v>1704</v>
      </c>
      <c r="J3563" s="27" t="s">
        <v>7447</v>
      </c>
      <c r="K3563" s="29">
        <v>4153532318</v>
      </c>
      <c r="L3563" s="30"/>
      <c r="M3563" s="28"/>
      <c r="N3563" s="28"/>
      <c r="O3563" s="29"/>
      <c r="P3563" s="31"/>
      <c r="Q3563" s="28"/>
      <c r="R3563" s="28"/>
      <c r="S3563" s="28"/>
      <c r="T3563" s="28"/>
      <c r="U3563" s="29"/>
      <c r="V3563" s="32"/>
      <c r="W3563" s="33"/>
    </row>
    <row r="3564" spans="2:23" x14ac:dyDescent="0.25">
      <c r="B3564" s="25"/>
      <c r="C3564" s="80">
        <v>1952322984</v>
      </c>
      <c r="D3564" s="83" t="s">
        <v>7448</v>
      </c>
      <c r="E3564" s="82">
        <v>5</v>
      </c>
      <c r="F3564" s="28"/>
      <c r="G3564" s="28"/>
      <c r="H3564" s="28"/>
      <c r="I3564" s="28" t="s">
        <v>1704</v>
      </c>
      <c r="J3564" s="27" t="s">
        <v>69</v>
      </c>
      <c r="K3564" s="29">
        <v>3106740144</v>
      </c>
      <c r="L3564" s="30"/>
      <c r="M3564" s="28"/>
      <c r="N3564" s="28"/>
      <c r="O3564" s="29"/>
      <c r="P3564" s="31"/>
      <c r="Q3564" s="28"/>
      <c r="R3564" s="28"/>
      <c r="S3564" s="28"/>
      <c r="T3564" s="28"/>
      <c r="U3564" s="29"/>
      <c r="V3564" s="32"/>
      <c r="W3564" s="33"/>
    </row>
    <row r="3565" spans="2:23" x14ac:dyDescent="0.25">
      <c r="B3565" s="25"/>
      <c r="C3565" s="80">
        <v>1528015849</v>
      </c>
      <c r="D3565" s="83" t="s">
        <v>7449</v>
      </c>
      <c r="E3565" s="82">
        <v>-99</v>
      </c>
      <c r="F3565" s="28"/>
      <c r="G3565" s="28"/>
      <c r="H3565" s="28"/>
      <c r="I3565" s="28" t="s">
        <v>1769</v>
      </c>
      <c r="J3565" s="27" t="s">
        <v>7450</v>
      </c>
      <c r="K3565" s="29">
        <v>3108691218</v>
      </c>
      <c r="L3565" s="30"/>
      <c r="M3565" s="28"/>
      <c r="N3565" s="28"/>
      <c r="O3565" s="29"/>
      <c r="P3565" s="31"/>
      <c r="Q3565" s="28"/>
      <c r="R3565" s="28"/>
      <c r="S3565" s="28"/>
      <c r="T3565" s="28"/>
      <c r="U3565" s="29"/>
      <c r="V3565" s="32"/>
      <c r="W3565" s="33"/>
    </row>
    <row r="3566" spans="2:23" x14ac:dyDescent="0.25">
      <c r="B3566" s="25"/>
      <c r="C3566" s="80">
        <v>1760531693</v>
      </c>
      <c r="D3566" s="83" t="s">
        <v>7451</v>
      </c>
      <c r="E3566" s="82">
        <v>4</v>
      </c>
      <c r="F3566" s="28"/>
      <c r="G3566" s="28"/>
      <c r="H3566" s="28"/>
      <c r="I3566" s="28" t="s">
        <v>1704</v>
      </c>
      <c r="J3566" s="27" t="s">
        <v>7452</v>
      </c>
      <c r="K3566" s="29">
        <v>9496129090</v>
      </c>
      <c r="L3566" s="30"/>
      <c r="M3566" s="28"/>
      <c r="N3566" s="28"/>
      <c r="O3566" s="29"/>
      <c r="P3566" s="31"/>
      <c r="Q3566" s="28"/>
      <c r="R3566" s="28"/>
      <c r="S3566" s="28"/>
      <c r="T3566" s="28"/>
      <c r="U3566" s="29"/>
      <c r="V3566" s="32"/>
      <c r="W3566" s="33"/>
    </row>
    <row r="3567" spans="2:23" x14ac:dyDescent="0.25">
      <c r="B3567" s="25"/>
      <c r="C3567" s="80">
        <v>1295799534</v>
      </c>
      <c r="D3567" s="83" t="s">
        <v>7453</v>
      </c>
      <c r="E3567" s="82">
        <v>4</v>
      </c>
      <c r="F3567" s="28"/>
      <c r="G3567" s="28"/>
      <c r="H3567" s="28"/>
      <c r="I3567" s="28" t="s">
        <v>1707</v>
      </c>
      <c r="J3567" s="27" t="s">
        <v>69</v>
      </c>
      <c r="K3567" s="29">
        <v>7148992000</v>
      </c>
      <c r="L3567" s="30"/>
      <c r="M3567" s="28"/>
      <c r="N3567" s="28"/>
      <c r="O3567" s="29"/>
      <c r="P3567" s="31"/>
      <c r="Q3567" s="28"/>
      <c r="R3567" s="28"/>
      <c r="S3567" s="28"/>
      <c r="T3567" s="28"/>
      <c r="U3567" s="29"/>
      <c r="V3567" s="32"/>
      <c r="W3567" s="33"/>
    </row>
    <row r="3568" spans="2:23" x14ac:dyDescent="0.25">
      <c r="B3568" s="25"/>
      <c r="C3568" s="80">
        <v>1356423396</v>
      </c>
      <c r="D3568" s="83" t="s">
        <v>7454</v>
      </c>
      <c r="E3568" s="82">
        <v>7</v>
      </c>
      <c r="F3568" s="28"/>
      <c r="G3568" s="28"/>
      <c r="H3568" s="28"/>
      <c r="I3568" s="28" t="s">
        <v>1719</v>
      </c>
      <c r="J3568" s="27" t="s">
        <v>69</v>
      </c>
      <c r="K3568" s="29">
        <v>8009548000</v>
      </c>
      <c r="L3568" s="30"/>
      <c r="M3568" s="28"/>
      <c r="N3568" s="28"/>
      <c r="O3568" s="29"/>
      <c r="P3568" s="31"/>
      <c r="Q3568" s="28"/>
      <c r="R3568" s="28"/>
      <c r="S3568" s="28"/>
      <c r="T3568" s="28"/>
      <c r="U3568" s="29"/>
      <c r="V3568" s="32"/>
      <c r="W3568" s="33"/>
    </row>
    <row r="3569" spans="2:23" x14ac:dyDescent="0.25">
      <c r="B3569" s="25"/>
      <c r="C3569" s="80">
        <v>1144255019</v>
      </c>
      <c r="D3569" s="83" t="s">
        <v>7455</v>
      </c>
      <c r="E3569" s="82">
        <v>7</v>
      </c>
      <c r="F3569" s="28"/>
      <c r="G3569" s="28"/>
      <c r="H3569" s="28"/>
      <c r="I3569" s="28" t="s">
        <v>1707</v>
      </c>
      <c r="J3569" s="27" t="s">
        <v>7456</v>
      </c>
      <c r="K3569" s="29">
        <v>8585735610</v>
      </c>
      <c r="L3569" s="30"/>
      <c r="M3569" s="28"/>
      <c r="N3569" s="28"/>
      <c r="O3569" s="29"/>
      <c r="P3569" s="31"/>
      <c r="Q3569" s="28"/>
      <c r="R3569" s="28"/>
      <c r="S3569" s="28"/>
      <c r="T3569" s="28"/>
      <c r="U3569" s="29"/>
      <c r="V3569" s="32"/>
      <c r="W3569" s="33"/>
    </row>
    <row r="3570" spans="2:23" x14ac:dyDescent="0.25">
      <c r="B3570" s="25"/>
      <c r="C3570" s="80">
        <v>1760761449</v>
      </c>
      <c r="D3570" s="83" t="s">
        <v>7457</v>
      </c>
      <c r="E3570" s="82">
        <v>5</v>
      </c>
      <c r="F3570" s="28"/>
      <c r="G3570" s="28"/>
      <c r="H3570" s="28"/>
      <c r="I3570" s="28" t="s">
        <v>1769</v>
      </c>
      <c r="J3570" s="27" t="s">
        <v>7458</v>
      </c>
      <c r="K3570" s="29">
        <v>8585544310</v>
      </c>
      <c r="L3570" s="30"/>
      <c r="M3570" s="28"/>
      <c r="N3570" s="28"/>
      <c r="O3570" s="29"/>
      <c r="P3570" s="31"/>
      <c r="Q3570" s="28"/>
      <c r="R3570" s="28"/>
      <c r="S3570" s="28"/>
      <c r="T3570" s="28"/>
      <c r="U3570" s="29"/>
      <c r="V3570" s="32"/>
      <c r="W3570" s="33"/>
    </row>
    <row r="3571" spans="2:23" x14ac:dyDescent="0.25">
      <c r="B3571" s="25"/>
      <c r="C3571" s="80">
        <v>1902952690</v>
      </c>
      <c r="D3571" s="83" t="s">
        <v>7459</v>
      </c>
      <c r="E3571" s="82">
        <v>6</v>
      </c>
      <c r="F3571" s="28"/>
      <c r="G3571" s="28"/>
      <c r="H3571" s="28"/>
      <c r="I3571" s="28" t="s">
        <v>1704</v>
      </c>
      <c r="J3571" s="27" t="s">
        <v>7460</v>
      </c>
      <c r="K3571" s="29">
        <v>6579004536</v>
      </c>
      <c r="L3571" s="30"/>
      <c r="M3571" s="28"/>
      <c r="N3571" s="28"/>
      <c r="O3571" s="29"/>
      <c r="P3571" s="31"/>
      <c r="Q3571" s="28"/>
      <c r="R3571" s="28"/>
      <c r="S3571" s="28"/>
      <c r="T3571" s="28"/>
      <c r="U3571" s="29"/>
      <c r="V3571" s="32"/>
      <c r="W3571" s="33"/>
    </row>
    <row r="3572" spans="2:23" x14ac:dyDescent="0.25">
      <c r="B3572" s="25"/>
      <c r="C3572" s="80">
        <v>1134301070</v>
      </c>
      <c r="D3572" s="83" t="s">
        <v>7461</v>
      </c>
      <c r="E3572" s="82">
        <v>4</v>
      </c>
      <c r="F3572" s="28"/>
      <c r="G3572" s="28"/>
      <c r="H3572" s="28"/>
      <c r="I3572" s="28" t="s">
        <v>1716</v>
      </c>
      <c r="J3572" s="27" t="s">
        <v>7462</v>
      </c>
      <c r="K3572" s="29">
        <v>7144442414</v>
      </c>
      <c r="L3572" s="30"/>
      <c r="M3572" s="28"/>
      <c r="N3572" s="28"/>
      <c r="O3572" s="29"/>
      <c r="P3572" s="31"/>
      <c r="Q3572" s="28"/>
      <c r="R3572" s="28"/>
      <c r="S3572" s="28"/>
      <c r="T3572" s="28"/>
      <c r="U3572" s="29"/>
      <c r="V3572" s="32"/>
      <c r="W3572" s="33"/>
    </row>
    <row r="3573" spans="2:23" x14ac:dyDescent="0.25">
      <c r="B3573" s="25"/>
      <c r="C3573" s="80">
        <v>1487688099</v>
      </c>
      <c r="D3573" s="83" t="s">
        <v>7463</v>
      </c>
      <c r="E3573" s="82">
        <v>7</v>
      </c>
      <c r="F3573" s="28"/>
      <c r="G3573" s="28"/>
      <c r="H3573" s="28"/>
      <c r="I3573" s="28" t="s">
        <v>1716</v>
      </c>
      <c r="J3573" s="27" t="s">
        <v>7464</v>
      </c>
      <c r="K3573" s="29">
        <v>6195152435</v>
      </c>
      <c r="L3573" s="30"/>
      <c r="M3573" s="28"/>
      <c r="N3573" s="28"/>
      <c r="O3573" s="29"/>
      <c r="P3573" s="31"/>
      <c r="Q3573" s="28"/>
      <c r="R3573" s="28"/>
      <c r="S3573" s="28"/>
      <c r="T3573" s="28"/>
      <c r="U3573" s="29"/>
      <c r="V3573" s="32"/>
      <c r="W3573" s="33"/>
    </row>
    <row r="3574" spans="2:23" x14ac:dyDescent="0.25">
      <c r="B3574" s="25"/>
      <c r="C3574" s="80">
        <v>1730158650</v>
      </c>
      <c r="D3574" s="83" t="s">
        <v>7465</v>
      </c>
      <c r="E3574" s="82">
        <v>2</v>
      </c>
      <c r="F3574" s="28"/>
      <c r="G3574" s="28"/>
      <c r="H3574" s="28"/>
      <c r="I3574" s="28" t="s">
        <v>1704</v>
      </c>
      <c r="J3574" s="27" t="s">
        <v>69</v>
      </c>
      <c r="K3574" s="29">
        <v>7607248782</v>
      </c>
      <c r="L3574" s="30"/>
      <c r="M3574" s="28"/>
      <c r="N3574" s="28"/>
      <c r="O3574" s="29"/>
      <c r="P3574" s="31"/>
      <c r="Q3574" s="28"/>
      <c r="R3574" s="28"/>
      <c r="S3574" s="28"/>
      <c r="T3574" s="28"/>
      <c r="U3574" s="29"/>
      <c r="V3574" s="32"/>
      <c r="W3574" s="33"/>
    </row>
    <row r="3575" spans="2:23" x14ac:dyDescent="0.25">
      <c r="B3575" s="25"/>
      <c r="C3575" s="80">
        <v>1619921095</v>
      </c>
      <c r="D3575" s="83" t="s">
        <v>7466</v>
      </c>
      <c r="E3575" s="82">
        <v>8</v>
      </c>
      <c r="F3575" s="28"/>
      <c r="G3575" s="28"/>
      <c r="H3575" s="28"/>
      <c r="I3575" s="28" t="s">
        <v>1719</v>
      </c>
      <c r="J3575" s="27" t="s">
        <v>69</v>
      </c>
      <c r="K3575" s="29">
        <v>7145312091</v>
      </c>
      <c r="L3575" s="30"/>
      <c r="M3575" s="28"/>
      <c r="N3575" s="28"/>
      <c r="O3575" s="29"/>
      <c r="P3575" s="31"/>
      <c r="Q3575" s="28"/>
      <c r="R3575" s="28"/>
      <c r="S3575" s="28"/>
      <c r="T3575" s="28"/>
      <c r="U3575" s="29"/>
      <c r="V3575" s="32"/>
      <c r="W3575" s="33"/>
    </row>
    <row r="3576" spans="2:23" x14ac:dyDescent="0.25">
      <c r="B3576" s="25"/>
      <c r="C3576" s="80">
        <v>1003885922</v>
      </c>
      <c r="D3576" s="83" t="s">
        <v>7467</v>
      </c>
      <c r="E3576" s="82">
        <v>2</v>
      </c>
      <c r="F3576" s="28"/>
      <c r="G3576" s="28"/>
      <c r="H3576" s="28"/>
      <c r="I3576" s="28" t="s">
        <v>1704</v>
      </c>
      <c r="J3576" s="27" t="s">
        <v>69</v>
      </c>
      <c r="K3576" s="29">
        <v>7607248782</v>
      </c>
      <c r="L3576" s="30"/>
      <c r="M3576" s="28"/>
      <c r="N3576" s="28"/>
      <c r="O3576" s="29"/>
      <c r="P3576" s="31"/>
      <c r="Q3576" s="28"/>
      <c r="R3576" s="28"/>
      <c r="S3576" s="28"/>
      <c r="T3576" s="28"/>
      <c r="U3576" s="29"/>
      <c r="V3576" s="32"/>
      <c r="W3576" s="33"/>
    </row>
    <row r="3577" spans="2:23" x14ac:dyDescent="0.25">
      <c r="B3577" s="25"/>
      <c r="C3577" s="80">
        <v>1033182951</v>
      </c>
      <c r="D3577" s="83" t="s">
        <v>7468</v>
      </c>
      <c r="E3577" s="82">
        <v>7</v>
      </c>
      <c r="F3577" s="28"/>
      <c r="G3577" s="28"/>
      <c r="H3577" s="28"/>
      <c r="I3577" s="28" t="s">
        <v>1707</v>
      </c>
      <c r="J3577" s="27" t="s">
        <v>7469</v>
      </c>
      <c r="K3577" s="29">
        <v>7145317830</v>
      </c>
      <c r="L3577" s="30"/>
      <c r="M3577" s="28"/>
      <c r="N3577" s="28"/>
      <c r="O3577" s="29"/>
      <c r="P3577" s="31"/>
      <c r="Q3577" s="28"/>
      <c r="R3577" s="28"/>
      <c r="S3577" s="28"/>
      <c r="T3577" s="28"/>
      <c r="U3577" s="29"/>
      <c r="V3577" s="32"/>
      <c r="W3577" s="33"/>
    </row>
    <row r="3578" spans="2:23" x14ac:dyDescent="0.25">
      <c r="B3578" s="25"/>
      <c r="C3578" s="80">
        <v>1477510568</v>
      </c>
      <c r="D3578" s="83" t="s">
        <v>7470</v>
      </c>
      <c r="E3578" s="82">
        <v>5</v>
      </c>
      <c r="F3578" s="28"/>
      <c r="G3578" s="28"/>
      <c r="H3578" s="28"/>
      <c r="I3578" s="28" t="s">
        <v>1719</v>
      </c>
      <c r="J3578" s="27" t="s">
        <v>69</v>
      </c>
      <c r="K3578" s="29">
        <v>7145310000</v>
      </c>
      <c r="L3578" s="30"/>
      <c r="M3578" s="28"/>
      <c r="N3578" s="28"/>
      <c r="O3578" s="29"/>
      <c r="P3578" s="31"/>
      <c r="Q3578" s="28"/>
      <c r="R3578" s="28"/>
      <c r="S3578" s="28"/>
      <c r="T3578" s="28"/>
      <c r="U3578" s="29"/>
      <c r="V3578" s="32"/>
      <c r="W3578" s="33"/>
    </row>
    <row r="3579" spans="2:23" x14ac:dyDescent="0.25">
      <c r="B3579" s="25"/>
      <c r="C3579" s="80">
        <v>1912083353</v>
      </c>
      <c r="D3579" s="83" t="s">
        <v>7471</v>
      </c>
      <c r="E3579" s="82">
        <v>3</v>
      </c>
      <c r="F3579" s="28"/>
      <c r="G3579" s="28"/>
      <c r="H3579" s="28"/>
      <c r="I3579" s="28" t="s">
        <v>1704</v>
      </c>
      <c r="J3579" s="27" t="s">
        <v>69</v>
      </c>
      <c r="K3579" s="29">
        <v>9493645090</v>
      </c>
      <c r="L3579" s="30"/>
      <c r="M3579" s="28"/>
      <c r="N3579" s="28"/>
      <c r="O3579" s="29"/>
      <c r="P3579" s="31"/>
      <c r="Q3579" s="28"/>
      <c r="R3579" s="28"/>
      <c r="S3579" s="28"/>
      <c r="T3579" s="28"/>
      <c r="U3579" s="29"/>
      <c r="V3579" s="32"/>
      <c r="W3579" s="33"/>
    </row>
    <row r="3580" spans="2:23" x14ac:dyDescent="0.25">
      <c r="B3580" s="25"/>
      <c r="C3580" s="80">
        <v>1689740912</v>
      </c>
      <c r="D3580" s="83" t="s">
        <v>7472</v>
      </c>
      <c r="E3580" s="82">
        <v>6</v>
      </c>
      <c r="F3580" s="28"/>
      <c r="G3580" s="28"/>
      <c r="H3580" s="28"/>
      <c r="I3580" s="28" t="s">
        <v>1719</v>
      </c>
      <c r="J3580" s="27" t="s">
        <v>7473</v>
      </c>
      <c r="K3580" s="29">
        <v>7148931212</v>
      </c>
      <c r="L3580" s="30"/>
      <c r="M3580" s="28"/>
      <c r="N3580" s="28"/>
      <c r="O3580" s="29"/>
      <c r="P3580" s="31"/>
      <c r="Q3580" s="28"/>
      <c r="R3580" s="28"/>
      <c r="S3580" s="28"/>
      <c r="T3580" s="28"/>
      <c r="U3580" s="29"/>
      <c r="V3580" s="32"/>
      <c r="W3580" s="33"/>
    </row>
    <row r="3581" spans="2:23" x14ac:dyDescent="0.25">
      <c r="B3581" s="25"/>
      <c r="C3581" s="80">
        <v>1548404304</v>
      </c>
      <c r="D3581" s="83" t="s">
        <v>7474</v>
      </c>
      <c r="E3581" s="82">
        <v>8</v>
      </c>
      <c r="F3581" s="28"/>
      <c r="G3581" s="28"/>
      <c r="H3581" s="28"/>
      <c r="I3581" s="28" t="s">
        <v>1719</v>
      </c>
      <c r="J3581" s="27" t="s">
        <v>7475</v>
      </c>
      <c r="K3581" s="29">
        <v>7148992000</v>
      </c>
      <c r="L3581" s="30"/>
      <c r="M3581" s="28"/>
      <c r="N3581" s="28"/>
      <c r="O3581" s="29"/>
      <c r="P3581" s="31"/>
      <c r="Q3581" s="28"/>
      <c r="R3581" s="28"/>
      <c r="S3581" s="28"/>
      <c r="T3581" s="28"/>
      <c r="U3581" s="29"/>
      <c r="V3581" s="32"/>
      <c r="W3581" s="33"/>
    </row>
    <row r="3582" spans="2:23" x14ac:dyDescent="0.25">
      <c r="B3582" s="25"/>
      <c r="C3582" s="80">
        <v>1861406225</v>
      </c>
      <c r="D3582" s="83" t="s">
        <v>7476</v>
      </c>
      <c r="E3582" s="82">
        <v>5</v>
      </c>
      <c r="F3582" s="28"/>
      <c r="G3582" s="28"/>
      <c r="H3582" s="28"/>
      <c r="I3582" s="28" t="s">
        <v>1707</v>
      </c>
      <c r="J3582" s="27" t="s">
        <v>69</v>
      </c>
      <c r="K3582" s="29">
        <v>8582681747</v>
      </c>
      <c r="L3582" s="30"/>
      <c r="M3582" s="28"/>
      <c r="N3582" s="28"/>
      <c r="O3582" s="29"/>
      <c r="P3582" s="31"/>
      <c r="Q3582" s="28"/>
      <c r="R3582" s="28"/>
      <c r="S3582" s="28"/>
      <c r="T3582" s="28"/>
      <c r="U3582" s="29"/>
      <c r="V3582" s="32"/>
      <c r="W3582" s="33"/>
    </row>
    <row r="3583" spans="2:23" x14ac:dyDescent="0.25">
      <c r="B3583" s="25"/>
      <c r="C3583" s="80">
        <v>1205881398</v>
      </c>
      <c r="D3583" s="83" t="s">
        <v>7477</v>
      </c>
      <c r="E3583" s="82">
        <v>5</v>
      </c>
      <c r="F3583" s="28"/>
      <c r="G3583" s="28"/>
      <c r="H3583" s="28"/>
      <c r="I3583" s="28" t="s">
        <v>1704</v>
      </c>
      <c r="J3583" s="27" t="s">
        <v>69</v>
      </c>
      <c r="K3583" s="29">
        <v>6192624400</v>
      </c>
      <c r="L3583" s="30"/>
      <c r="M3583" s="28"/>
      <c r="N3583" s="28"/>
      <c r="O3583" s="29"/>
      <c r="P3583" s="31"/>
      <c r="Q3583" s="28"/>
      <c r="R3583" s="28"/>
      <c r="S3583" s="28"/>
      <c r="T3583" s="28"/>
      <c r="U3583" s="29"/>
      <c r="V3583" s="32"/>
      <c r="W3583" s="33"/>
    </row>
    <row r="3584" spans="2:23" x14ac:dyDescent="0.25">
      <c r="B3584" s="25"/>
      <c r="C3584" s="80">
        <v>1861762619</v>
      </c>
      <c r="D3584" s="83" t="s">
        <v>7478</v>
      </c>
      <c r="E3584" s="82">
        <v>5</v>
      </c>
      <c r="F3584" s="28"/>
      <c r="G3584" s="28"/>
      <c r="H3584" s="28"/>
      <c r="I3584" s="28" t="s">
        <v>1737</v>
      </c>
      <c r="J3584" s="27" t="s">
        <v>69</v>
      </c>
      <c r="K3584" s="29">
        <v>6507234000</v>
      </c>
      <c r="L3584" s="30"/>
      <c r="M3584" s="28"/>
      <c r="N3584" s="28"/>
      <c r="O3584" s="29"/>
      <c r="P3584" s="31"/>
      <c r="Q3584" s="28"/>
      <c r="R3584" s="28"/>
      <c r="S3584" s="28"/>
      <c r="T3584" s="28"/>
      <c r="U3584" s="29"/>
      <c r="V3584" s="32"/>
      <c r="W3584" s="33"/>
    </row>
    <row r="3585" spans="2:23" x14ac:dyDescent="0.25">
      <c r="B3585" s="25"/>
      <c r="C3585" s="80">
        <v>1518302124</v>
      </c>
      <c r="D3585" s="83" t="s">
        <v>7479</v>
      </c>
      <c r="E3585" s="82">
        <v>3</v>
      </c>
      <c r="F3585" s="28"/>
      <c r="G3585" s="28"/>
      <c r="H3585" s="28"/>
      <c r="I3585" s="28" t="s">
        <v>1769</v>
      </c>
      <c r="J3585" s="27" t="s">
        <v>69</v>
      </c>
      <c r="K3585" s="29">
        <v>6194625555</v>
      </c>
      <c r="L3585" s="30"/>
      <c r="M3585" s="28"/>
      <c r="N3585" s="28"/>
      <c r="O3585" s="29"/>
      <c r="P3585" s="31"/>
      <c r="Q3585" s="28"/>
      <c r="R3585" s="28"/>
      <c r="S3585" s="28"/>
      <c r="T3585" s="28"/>
      <c r="U3585" s="29"/>
      <c r="V3585" s="32"/>
      <c r="W3585" s="33"/>
    </row>
    <row r="3586" spans="2:23" x14ac:dyDescent="0.25">
      <c r="B3586" s="25"/>
      <c r="C3586" s="80">
        <v>1992148530</v>
      </c>
      <c r="D3586" s="83" t="s">
        <v>7480</v>
      </c>
      <c r="E3586" s="82">
        <v>5</v>
      </c>
      <c r="F3586" s="28"/>
      <c r="G3586" s="28"/>
      <c r="H3586" s="28"/>
      <c r="I3586" s="28" t="s">
        <v>1707</v>
      </c>
      <c r="J3586" s="27" t="s">
        <v>69</v>
      </c>
      <c r="K3586" s="29">
        <v>7145312091</v>
      </c>
      <c r="L3586" s="30"/>
      <c r="M3586" s="28"/>
      <c r="N3586" s="28"/>
      <c r="O3586" s="29"/>
      <c r="P3586" s="31"/>
      <c r="Q3586" s="28"/>
      <c r="R3586" s="28"/>
      <c r="S3586" s="28"/>
      <c r="T3586" s="28"/>
      <c r="U3586" s="29"/>
      <c r="V3586" s="32"/>
      <c r="W3586" s="33"/>
    </row>
    <row r="3587" spans="2:23" x14ac:dyDescent="0.25">
      <c r="B3587" s="25"/>
      <c r="C3587" s="80">
        <v>1891718565</v>
      </c>
      <c r="D3587" s="83" t="s">
        <v>7481</v>
      </c>
      <c r="E3587" s="82">
        <v>5</v>
      </c>
      <c r="F3587" s="28"/>
      <c r="G3587" s="28"/>
      <c r="H3587" s="28"/>
      <c r="I3587" s="28" t="s">
        <v>2266</v>
      </c>
      <c r="J3587" s="27" t="s">
        <v>7482</v>
      </c>
      <c r="K3587" s="29">
        <v>9099465348</v>
      </c>
      <c r="L3587" s="30"/>
      <c r="M3587" s="28"/>
      <c r="N3587" s="28"/>
      <c r="O3587" s="29"/>
      <c r="P3587" s="31"/>
      <c r="Q3587" s="28"/>
      <c r="R3587" s="28"/>
      <c r="S3587" s="28"/>
      <c r="T3587" s="28"/>
      <c r="U3587" s="29"/>
      <c r="V3587" s="32"/>
      <c r="W3587" s="33"/>
    </row>
    <row r="3588" spans="2:23" x14ac:dyDescent="0.25">
      <c r="B3588" s="25"/>
      <c r="C3588" s="80">
        <v>1598826612</v>
      </c>
      <c r="D3588" s="83" t="s">
        <v>7483</v>
      </c>
      <c r="E3588" s="82">
        <v>5</v>
      </c>
      <c r="F3588" s="28"/>
      <c r="G3588" s="28"/>
      <c r="H3588" s="28"/>
      <c r="I3588" s="28" t="s">
        <v>1704</v>
      </c>
      <c r="J3588" s="27" t="s">
        <v>69</v>
      </c>
      <c r="K3588" s="29">
        <v>9497707163</v>
      </c>
      <c r="L3588" s="30"/>
      <c r="M3588" s="28"/>
      <c r="N3588" s="28"/>
      <c r="O3588" s="29"/>
      <c r="P3588" s="31"/>
      <c r="Q3588" s="28"/>
      <c r="R3588" s="28"/>
      <c r="S3588" s="28"/>
      <c r="T3588" s="28"/>
      <c r="U3588" s="29"/>
      <c r="V3588" s="32"/>
      <c r="W3588" s="33"/>
    </row>
    <row r="3589" spans="2:23" x14ac:dyDescent="0.25">
      <c r="B3589" s="25"/>
      <c r="C3589" s="80">
        <v>1831220102</v>
      </c>
      <c r="D3589" s="83" t="s">
        <v>7484</v>
      </c>
      <c r="E3589" s="82">
        <v>6</v>
      </c>
      <c r="F3589" s="28"/>
      <c r="G3589" s="28"/>
      <c r="H3589" s="28"/>
      <c r="I3589" s="28" t="s">
        <v>1769</v>
      </c>
      <c r="J3589" s="27" t="s">
        <v>7485</v>
      </c>
      <c r="K3589" s="29">
        <v>7142643183</v>
      </c>
      <c r="L3589" s="30"/>
      <c r="M3589" s="28"/>
      <c r="N3589" s="28"/>
      <c r="O3589" s="29"/>
      <c r="P3589" s="31"/>
      <c r="Q3589" s="28"/>
      <c r="R3589" s="28"/>
      <c r="S3589" s="28"/>
      <c r="T3589" s="28"/>
      <c r="U3589" s="29"/>
      <c r="V3589" s="32"/>
      <c r="W3589" s="33"/>
    </row>
    <row r="3590" spans="2:23" x14ac:dyDescent="0.25">
      <c r="B3590" s="25"/>
      <c r="C3590" s="80">
        <v>1194058255</v>
      </c>
      <c r="D3590" s="83" t="s">
        <v>7486</v>
      </c>
      <c r="E3590" s="82">
        <v>5</v>
      </c>
      <c r="F3590" s="28"/>
      <c r="G3590" s="28"/>
      <c r="H3590" s="28"/>
      <c r="I3590" s="28" t="s">
        <v>2266</v>
      </c>
      <c r="J3590" s="27" t="s">
        <v>69</v>
      </c>
      <c r="K3590" s="29">
        <v>7148992000</v>
      </c>
      <c r="L3590" s="30"/>
      <c r="M3590" s="28"/>
      <c r="N3590" s="28"/>
      <c r="O3590" s="29"/>
      <c r="P3590" s="31"/>
      <c r="Q3590" s="28"/>
      <c r="R3590" s="28"/>
      <c r="S3590" s="28"/>
      <c r="T3590" s="28"/>
      <c r="U3590" s="29"/>
      <c r="V3590" s="32"/>
      <c r="W3590" s="33"/>
    </row>
    <row r="3591" spans="2:23" x14ac:dyDescent="0.25">
      <c r="B3591" s="25"/>
      <c r="C3591" s="80">
        <v>1942406533</v>
      </c>
      <c r="D3591" s="83" t="s">
        <v>7487</v>
      </c>
      <c r="E3591" s="82">
        <v>5</v>
      </c>
      <c r="F3591" s="28"/>
      <c r="G3591" s="28"/>
      <c r="H3591" s="28"/>
      <c r="I3591" s="28" t="s">
        <v>1704</v>
      </c>
      <c r="J3591" s="27" t="s">
        <v>7488</v>
      </c>
      <c r="K3591" s="29">
        <v>7606902800</v>
      </c>
      <c r="L3591" s="30"/>
      <c r="M3591" s="28"/>
      <c r="N3591" s="28"/>
      <c r="O3591" s="29"/>
      <c r="P3591" s="31"/>
      <c r="Q3591" s="28"/>
      <c r="R3591" s="28"/>
      <c r="S3591" s="28"/>
      <c r="T3591" s="28"/>
      <c r="U3591" s="29"/>
      <c r="V3591" s="32"/>
      <c r="W3591" s="33"/>
    </row>
    <row r="3592" spans="2:23" x14ac:dyDescent="0.25">
      <c r="B3592" s="25"/>
      <c r="C3592" s="80">
        <v>1225065428</v>
      </c>
      <c r="D3592" s="83" t="s">
        <v>7489</v>
      </c>
      <c r="E3592" s="82">
        <v>3</v>
      </c>
      <c r="F3592" s="28"/>
      <c r="G3592" s="28"/>
      <c r="H3592" s="28"/>
      <c r="I3592" s="28" t="s">
        <v>1707</v>
      </c>
      <c r="J3592" s="27" t="s">
        <v>69</v>
      </c>
      <c r="K3592" s="29">
        <v>7145312091</v>
      </c>
      <c r="L3592" s="30"/>
      <c r="M3592" s="28"/>
      <c r="N3592" s="28"/>
      <c r="O3592" s="29"/>
      <c r="P3592" s="31"/>
      <c r="Q3592" s="28"/>
      <c r="R3592" s="28"/>
      <c r="S3592" s="28"/>
      <c r="T3592" s="28"/>
      <c r="U3592" s="29"/>
      <c r="V3592" s="32"/>
      <c r="W3592" s="33"/>
    </row>
    <row r="3593" spans="2:23" x14ac:dyDescent="0.25">
      <c r="B3593" s="25"/>
      <c r="C3593" s="80">
        <v>1003865627</v>
      </c>
      <c r="D3593" s="83" t="s">
        <v>7490</v>
      </c>
      <c r="E3593" s="82">
        <v>5</v>
      </c>
      <c r="F3593" s="28"/>
      <c r="G3593" s="28"/>
      <c r="H3593" s="28"/>
      <c r="I3593" s="28" t="s">
        <v>1704</v>
      </c>
      <c r="J3593" s="27" t="s">
        <v>7491</v>
      </c>
      <c r="K3593" s="29">
        <v>9494480656</v>
      </c>
      <c r="L3593" s="30"/>
      <c r="M3593" s="28"/>
      <c r="N3593" s="28"/>
      <c r="O3593" s="29"/>
      <c r="P3593" s="31"/>
      <c r="Q3593" s="28"/>
      <c r="R3593" s="28"/>
      <c r="S3593" s="28"/>
      <c r="T3593" s="28"/>
      <c r="U3593" s="29"/>
      <c r="V3593" s="32"/>
      <c r="W3593" s="33"/>
    </row>
    <row r="3594" spans="2:23" x14ac:dyDescent="0.25">
      <c r="B3594" s="25"/>
      <c r="C3594" s="80">
        <v>1851503353</v>
      </c>
      <c r="D3594" s="83" t="s">
        <v>7492</v>
      </c>
      <c r="E3594" s="82">
        <v>1</v>
      </c>
      <c r="F3594" s="28"/>
      <c r="G3594" s="28"/>
      <c r="H3594" s="28"/>
      <c r="I3594" s="28" t="s">
        <v>1704</v>
      </c>
      <c r="J3594" s="27" t="s">
        <v>69</v>
      </c>
      <c r="K3594" s="29">
        <v>9178052253</v>
      </c>
      <c r="L3594" s="30"/>
      <c r="M3594" s="28"/>
      <c r="N3594" s="28"/>
      <c r="O3594" s="29"/>
      <c r="P3594" s="31"/>
      <c r="Q3594" s="28"/>
      <c r="R3594" s="28"/>
      <c r="S3594" s="28"/>
      <c r="T3594" s="28"/>
      <c r="U3594" s="29"/>
      <c r="V3594" s="32"/>
      <c r="W3594" s="33"/>
    </row>
    <row r="3595" spans="2:23" x14ac:dyDescent="0.25">
      <c r="B3595" s="25"/>
      <c r="C3595" s="80">
        <v>1679557797</v>
      </c>
      <c r="D3595" s="83" t="s">
        <v>7493</v>
      </c>
      <c r="E3595" s="82">
        <v>7</v>
      </c>
      <c r="F3595" s="28"/>
      <c r="G3595" s="28"/>
      <c r="H3595" s="28"/>
      <c r="I3595" s="28" t="s">
        <v>1704</v>
      </c>
      <c r="J3595" s="27" t="s">
        <v>7494</v>
      </c>
      <c r="K3595" s="29">
        <v>7148523305</v>
      </c>
      <c r="L3595" s="30"/>
      <c r="M3595" s="28"/>
      <c r="N3595" s="28"/>
      <c r="O3595" s="29"/>
      <c r="P3595" s="31"/>
      <c r="Q3595" s="28"/>
      <c r="R3595" s="28"/>
      <c r="S3595" s="28"/>
      <c r="T3595" s="28"/>
      <c r="U3595" s="29"/>
      <c r="V3595" s="32"/>
      <c r="W3595" s="33"/>
    </row>
    <row r="3596" spans="2:23" x14ac:dyDescent="0.25">
      <c r="B3596" s="25"/>
      <c r="C3596" s="80">
        <v>1386034296</v>
      </c>
      <c r="D3596" s="83" t="s">
        <v>7495</v>
      </c>
      <c r="E3596" s="82">
        <v>6</v>
      </c>
      <c r="F3596" s="28"/>
      <c r="G3596" s="28"/>
      <c r="H3596" s="28"/>
      <c r="I3596" s="28" t="s">
        <v>1716</v>
      </c>
      <c r="J3596" s="27" t="s">
        <v>69</v>
      </c>
      <c r="K3596" s="29">
        <v>7148992000</v>
      </c>
      <c r="L3596" s="30"/>
      <c r="M3596" s="28"/>
      <c r="N3596" s="28"/>
      <c r="O3596" s="29"/>
      <c r="P3596" s="31"/>
      <c r="Q3596" s="28"/>
      <c r="R3596" s="28"/>
      <c r="S3596" s="28"/>
      <c r="T3596" s="28"/>
      <c r="U3596" s="29"/>
      <c r="V3596" s="32"/>
      <c r="W3596" s="33"/>
    </row>
    <row r="3597" spans="2:23" x14ac:dyDescent="0.25">
      <c r="B3597" s="25"/>
      <c r="C3597" s="80">
        <v>1831589837</v>
      </c>
      <c r="D3597" s="83" t="s">
        <v>7496</v>
      </c>
      <c r="E3597" s="82">
        <v>5</v>
      </c>
      <c r="F3597" s="28"/>
      <c r="G3597" s="28"/>
      <c r="H3597" s="28"/>
      <c r="I3597" s="28" t="s">
        <v>1716</v>
      </c>
      <c r="J3597" s="27" t="s">
        <v>7497</v>
      </c>
      <c r="K3597" s="29">
        <v>7145310000</v>
      </c>
      <c r="L3597" s="30"/>
      <c r="M3597" s="28"/>
      <c r="N3597" s="28"/>
      <c r="O3597" s="29"/>
      <c r="P3597" s="31"/>
      <c r="Q3597" s="28"/>
      <c r="R3597" s="28"/>
      <c r="S3597" s="28"/>
      <c r="T3597" s="28"/>
      <c r="U3597" s="29"/>
      <c r="V3597" s="32"/>
      <c r="W3597" s="33"/>
    </row>
    <row r="3598" spans="2:23" x14ac:dyDescent="0.25">
      <c r="B3598" s="25"/>
      <c r="C3598" s="80">
        <v>1548648868</v>
      </c>
      <c r="D3598" s="83" t="s">
        <v>7498</v>
      </c>
      <c r="E3598" s="82">
        <v>0</v>
      </c>
      <c r="F3598" s="28"/>
      <c r="G3598" s="28"/>
      <c r="H3598" s="28"/>
      <c r="I3598" s="28" t="s">
        <v>1704</v>
      </c>
      <c r="J3598" s="27" t="s">
        <v>69</v>
      </c>
      <c r="K3598" s="29">
        <v>9493645090</v>
      </c>
      <c r="L3598" s="30"/>
      <c r="M3598" s="28"/>
      <c r="N3598" s="28"/>
      <c r="O3598" s="29"/>
      <c r="P3598" s="31"/>
      <c r="Q3598" s="28"/>
      <c r="R3598" s="28"/>
      <c r="S3598" s="28"/>
      <c r="T3598" s="28"/>
      <c r="U3598" s="29"/>
      <c r="V3598" s="32"/>
      <c r="W3598" s="33"/>
    </row>
    <row r="3599" spans="2:23" x14ac:dyDescent="0.25">
      <c r="B3599" s="25"/>
      <c r="C3599" s="80">
        <v>1487964235</v>
      </c>
      <c r="D3599" s="83" t="s">
        <v>7499</v>
      </c>
      <c r="E3599" s="82">
        <v>7</v>
      </c>
      <c r="F3599" s="28"/>
      <c r="G3599" s="28"/>
      <c r="H3599" s="28"/>
      <c r="I3599" s="28" t="s">
        <v>1716</v>
      </c>
      <c r="J3599" s="27" t="s">
        <v>69</v>
      </c>
      <c r="K3599" s="29">
        <v>6195435415</v>
      </c>
      <c r="L3599" s="30"/>
      <c r="M3599" s="28"/>
      <c r="N3599" s="28"/>
      <c r="O3599" s="29"/>
      <c r="P3599" s="31"/>
      <c r="Q3599" s="28"/>
      <c r="R3599" s="28"/>
      <c r="S3599" s="28"/>
      <c r="T3599" s="28"/>
      <c r="U3599" s="29"/>
      <c r="V3599" s="32"/>
      <c r="W3599" s="33"/>
    </row>
    <row r="3600" spans="2:23" x14ac:dyDescent="0.25">
      <c r="B3600" s="25"/>
      <c r="C3600" s="80">
        <v>1750725362</v>
      </c>
      <c r="D3600" s="83" t="s">
        <v>7500</v>
      </c>
      <c r="E3600" s="82">
        <v>6</v>
      </c>
      <c r="F3600" s="28"/>
      <c r="G3600" s="28"/>
      <c r="H3600" s="28"/>
      <c r="I3600" s="28" t="s">
        <v>1704</v>
      </c>
      <c r="J3600" s="27" t="s">
        <v>69</v>
      </c>
      <c r="K3600" s="29">
        <v>5594996500</v>
      </c>
      <c r="L3600" s="30"/>
      <c r="M3600" s="28"/>
      <c r="N3600" s="28"/>
      <c r="O3600" s="29"/>
      <c r="P3600" s="31"/>
      <c r="Q3600" s="28"/>
      <c r="R3600" s="28"/>
      <c r="S3600" s="28"/>
      <c r="T3600" s="28"/>
      <c r="U3600" s="29"/>
      <c r="V3600" s="32"/>
      <c r="W3600" s="33"/>
    </row>
    <row r="3601" spans="2:23" x14ac:dyDescent="0.25">
      <c r="B3601" s="25"/>
      <c r="C3601" s="80">
        <v>1801854450</v>
      </c>
      <c r="D3601" s="83" t="s">
        <v>7501</v>
      </c>
      <c r="E3601" s="82">
        <v>8</v>
      </c>
      <c r="F3601" s="28"/>
      <c r="G3601" s="28"/>
      <c r="H3601" s="28"/>
      <c r="I3601" s="28" t="s">
        <v>1704</v>
      </c>
      <c r="J3601" s="27" t="s">
        <v>7502</v>
      </c>
      <c r="K3601" s="29">
        <v>6195220399</v>
      </c>
      <c r="L3601" s="30"/>
      <c r="M3601" s="28"/>
      <c r="N3601" s="28"/>
      <c r="O3601" s="29"/>
      <c r="P3601" s="31"/>
      <c r="Q3601" s="28"/>
      <c r="R3601" s="28"/>
      <c r="S3601" s="28"/>
      <c r="T3601" s="28"/>
      <c r="U3601" s="29"/>
      <c r="V3601" s="32"/>
      <c r="W3601" s="33"/>
    </row>
    <row r="3602" spans="2:23" x14ac:dyDescent="0.25">
      <c r="B3602" s="25"/>
      <c r="C3602" s="80">
        <v>1023301991</v>
      </c>
      <c r="D3602" s="83" t="s">
        <v>7503</v>
      </c>
      <c r="E3602" s="82">
        <v>4</v>
      </c>
      <c r="F3602" s="28"/>
      <c r="G3602" s="28"/>
      <c r="H3602" s="28"/>
      <c r="I3602" s="28" t="s">
        <v>1737</v>
      </c>
      <c r="J3602" s="27" t="s">
        <v>7504</v>
      </c>
      <c r="K3602" s="29">
        <v>3126954065</v>
      </c>
      <c r="L3602" s="30"/>
      <c r="M3602" s="28"/>
      <c r="N3602" s="28"/>
      <c r="O3602" s="29"/>
      <c r="P3602" s="31"/>
      <c r="Q3602" s="28"/>
      <c r="R3602" s="28"/>
      <c r="S3602" s="28"/>
      <c r="T3602" s="28"/>
      <c r="U3602" s="29"/>
      <c r="V3602" s="32"/>
      <c r="W3602" s="33"/>
    </row>
    <row r="3603" spans="2:23" x14ac:dyDescent="0.25">
      <c r="B3603" s="25"/>
      <c r="C3603" s="80">
        <v>1588081814</v>
      </c>
      <c r="D3603" s="83" t="s">
        <v>7505</v>
      </c>
      <c r="E3603" s="82">
        <v>4</v>
      </c>
      <c r="F3603" s="28"/>
      <c r="G3603" s="28"/>
      <c r="H3603" s="28"/>
      <c r="I3603" s="28" t="s">
        <v>1737</v>
      </c>
      <c r="J3603" s="27" t="s">
        <v>69</v>
      </c>
      <c r="K3603" s="29">
        <v>4154761528</v>
      </c>
      <c r="L3603" s="30"/>
      <c r="M3603" s="28"/>
      <c r="N3603" s="28"/>
      <c r="O3603" s="29"/>
      <c r="P3603" s="31"/>
      <c r="Q3603" s="28"/>
      <c r="R3603" s="28"/>
      <c r="S3603" s="28"/>
      <c r="T3603" s="28"/>
      <c r="U3603" s="29"/>
      <c r="V3603" s="32"/>
      <c r="W3603" s="33"/>
    </row>
    <row r="3604" spans="2:23" x14ac:dyDescent="0.25">
      <c r="B3604" s="25"/>
      <c r="C3604" s="80">
        <v>1730270380</v>
      </c>
      <c r="D3604" s="83" t="s">
        <v>7506</v>
      </c>
      <c r="E3604" s="82">
        <v>9</v>
      </c>
      <c r="F3604" s="28"/>
      <c r="G3604" s="28"/>
      <c r="H3604" s="28"/>
      <c r="I3604" s="28" t="s">
        <v>1704</v>
      </c>
      <c r="J3604" s="27" t="s">
        <v>7507</v>
      </c>
      <c r="K3604" s="29">
        <v>8582785293</v>
      </c>
      <c r="L3604" s="30"/>
      <c r="M3604" s="28"/>
      <c r="N3604" s="28"/>
      <c r="O3604" s="29"/>
      <c r="P3604" s="31"/>
      <c r="Q3604" s="28"/>
      <c r="R3604" s="28"/>
      <c r="S3604" s="28"/>
      <c r="T3604" s="28"/>
      <c r="U3604" s="29"/>
      <c r="V3604" s="32"/>
      <c r="W3604" s="33"/>
    </row>
    <row r="3605" spans="2:23" x14ac:dyDescent="0.25">
      <c r="B3605" s="25"/>
      <c r="C3605" s="80">
        <v>1801092440</v>
      </c>
      <c r="D3605" s="83" t="s">
        <v>7508</v>
      </c>
      <c r="E3605" s="82">
        <v>5</v>
      </c>
      <c r="F3605" s="28"/>
      <c r="G3605" s="28"/>
      <c r="H3605" s="28"/>
      <c r="I3605" s="28" t="s">
        <v>1737</v>
      </c>
      <c r="J3605" s="27" t="s">
        <v>7509</v>
      </c>
      <c r="K3605" s="29">
        <v>8585549100</v>
      </c>
      <c r="L3605" s="30"/>
      <c r="M3605" s="28"/>
      <c r="N3605" s="28"/>
      <c r="O3605" s="29"/>
      <c r="P3605" s="31"/>
      <c r="Q3605" s="28"/>
      <c r="R3605" s="28"/>
      <c r="S3605" s="28"/>
      <c r="T3605" s="28"/>
      <c r="U3605" s="29"/>
      <c r="V3605" s="32"/>
      <c r="W3605" s="33"/>
    </row>
    <row r="3606" spans="2:23" x14ac:dyDescent="0.25">
      <c r="B3606" s="25"/>
      <c r="C3606" s="80">
        <v>1710449822</v>
      </c>
      <c r="D3606" s="83" t="s">
        <v>7510</v>
      </c>
      <c r="E3606" s="82">
        <v>6</v>
      </c>
      <c r="F3606" s="28"/>
      <c r="G3606" s="28"/>
      <c r="H3606" s="28"/>
      <c r="I3606" s="28" t="s">
        <v>1719</v>
      </c>
      <c r="J3606" s="27" t="s">
        <v>69</v>
      </c>
      <c r="K3606" s="29">
        <v>9095806343</v>
      </c>
      <c r="L3606" s="30"/>
      <c r="M3606" s="28"/>
      <c r="N3606" s="28"/>
      <c r="O3606" s="29"/>
      <c r="P3606" s="31"/>
      <c r="Q3606" s="28"/>
      <c r="R3606" s="28"/>
      <c r="S3606" s="28"/>
      <c r="T3606" s="28"/>
      <c r="U3606" s="29"/>
      <c r="V3606" s="32"/>
      <c r="W3606" s="33"/>
    </row>
    <row r="3607" spans="2:23" x14ac:dyDescent="0.25">
      <c r="B3607" s="25"/>
      <c r="C3607" s="80">
        <v>1316483118</v>
      </c>
      <c r="D3607" s="83" t="s">
        <v>7511</v>
      </c>
      <c r="E3607" s="82">
        <v>7</v>
      </c>
      <c r="F3607" s="28"/>
      <c r="G3607" s="28"/>
      <c r="H3607" s="28"/>
      <c r="I3607" s="28" t="s">
        <v>1716</v>
      </c>
      <c r="J3607" s="27" t="s">
        <v>7512</v>
      </c>
      <c r="K3607" s="29">
        <v>7148988888</v>
      </c>
      <c r="L3607" s="30"/>
      <c r="M3607" s="28"/>
      <c r="N3607" s="28"/>
      <c r="O3607" s="29"/>
      <c r="P3607" s="31"/>
      <c r="Q3607" s="28"/>
      <c r="R3607" s="28"/>
      <c r="S3607" s="28"/>
      <c r="T3607" s="28"/>
      <c r="U3607" s="29"/>
      <c r="V3607" s="32"/>
      <c r="W3607" s="33"/>
    </row>
    <row r="3608" spans="2:23" x14ac:dyDescent="0.25">
      <c r="B3608" s="25"/>
      <c r="C3608" s="80">
        <v>1598742413</v>
      </c>
      <c r="D3608" s="83" t="s">
        <v>7513</v>
      </c>
      <c r="E3608" s="82">
        <v>8</v>
      </c>
      <c r="F3608" s="28"/>
      <c r="G3608" s="28"/>
      <c r="H3608" s="28"/>
      <c r="I3608" s="28" t="s">
        <v>1707</v>
      </c>
      <c r="J3608" s="27" t="s">
        <v>7514</v>
      </c>
      <c r="K3608" s="29">
        <v>7145312091</v>
      </c>
      <c r="L3608" s="30"/>
      <c r="M3608" s="28"/>
      <c r="N3608" s="28"/>
      <c r="O3608" s="29"/>
      <c r="P3608" s="31"/>
      <c r="Q3608" s="28"/>
      <c r="R3608" s="28"/>
      <c r="S3608" s="28"/>
      <c r="T3608" s="28"/>
      <c r="U3608" s="29"/>
      <c r="V3608" s="32"/>
      <c r="W3608" s="33"/>
    </row>
    <row r="3609" spans="2:23" x14ac:dyDescent="0.25">
      <c r="B3609" s="25"/>
      <c r="C3609" s="80">
        <v>1326072612</v>
      </c>
      <c r="D3609" s="83" t="s">
        <v>7515</v>
      </c>
      <c r="E3609" s="82">
        <v>8</v>
      </c>
      <c r="F3609" s="28"/>
      <c r="G3609" s="28"/>
      <c r="H3609" s="28"/>
      <c r="I3609" s="28" t="s">
        <v>1719</v>
      </c>
      <c r="J3609" s="27" t="s">
        <v>7516</v>
      </c>
      <c r="K3609" s="29">
        <v>7143321069</v>
      </c>
      <c r="L3609" s="30"/>
      <c r="M3609" s="28"/>
      <c r="N3609" s="28"/>
      <c r="O3609" s="29"/>
      <c r="P3609" s="31"/>
      <c r="Q3609" s="28"/>
      <c r="R3609" s="28"/>
      <c r="S3609" s="28"/>
      <c r="T3609" s="28"/>
      <c r="U3609" s="29"/>
      <c r="V3609" s="32"/>
      <c r="W3609" s="33"/>
    </row>
    <row r="3610" spans="2:23" x14ac:dyDescent="0.25">
      <c r="B3610" s="25"/>
      <c r="C3610" s="80">
        <v>1356754360</v>
      </c>
      <c r="D3610" s="83" t="s">
        <v>7517</v>
      </c>
      <c r="E3610" s="82">
        <v>2</v>
      </c>
      <c r="F3610" s="28"/>
      <c r="G3610" s="28"/>
      <c r="H3610" s="28"/>
      <c r="I3610" s="28" t="s">
        <v>1737</v>
      </c>
      <c r="J3610" s="27" t="s">
        <v>69</v>
      </c>
      <c r="K3610" s="29">
        <v>6176365000</v>
      </c>
      <c r="L3610" s="30"/>
      <c r="M3610" s="28"/>
      <c r="N3610" s="28"/>
      <c r="O3610" s="29"/>
      <c r="P3610" s="31"/>
      <c r="Q3610" s="28"/>
      <c r="R3610" s="28"/>
      <c r="S3610" s="28"/>
      <c r="T3610" s="28"/>
      <c r="U3610" s="29"/>
      <c r="V3610" s="32"/>
      <c r="W3610" s="33"/>
    </row>
    <row r="3611" spans="2:23" x14ac:dyDescent="0.25">
      <c r="B3611" s="25"/>
      <c r="C3611" s="80">
        <v>1366837890</v>
      </c>
      <c r="D3611" s="83" t="s">
        <v>7518</v>
      </c>
      <c r="E3611" s="82">
        <v>5</v>
      </c>
      <c r="F3611" s="28"/>
      <c r="G3611" s="28"/>
      <c r="H3611" s="28"/>
      <c r="I3611" s="28" t="s">
        <v>1704</v>
      </c>
      <c r="J3611" s="27" t="s">
        <v>69</v>
      </c>
      <c r="K3611" s="29">
        <v>8563564924</v>
      </c>
      <c r="L3611" s="30"/>
      <c r="M3611" s="28"/>
      <c r="N3611" s="28"/>
      <c r="O3611" s="29"/>
      <c r="P3611" s="31"/>
      <c r="Q3611" s="28"/>
      <c r="R3611" s="28"/>
      <c r="S3611" s="28"/>
      <c r="T3611" s="28"/>
      <c r="U3611" s="29"/>
      <c r="V3611" s="32"/>
      <c r="W3611" s="33"/>
    </row>
    <row r="3612" spans="2:23" x14ac:dyDescent="0.25">
      <c r="B3612" s="25"/>
      <c r="C3612" s="80">
        <v>1003900366</v>
      </c>
      <c r="D3612" s="83" t="s">
        <v>7519</v>
      </c>
      <c r="E3612" s="82">
        <v>5</v>
      </c>
      <c r="F3612" s="28"/>
      <c r="G3612" s="28"/>
      <c r="H3612" s="28"/>
      <c r="I3612" s="28" t="s">
        <v>1719</v>
      </c>
      <c r="J3612" s="27" t="s">
        <v>7520</v>
      </c>
      <c r="K3612" s="29">
        <v>7145312220</v>
      </c>
      <c r="L3612" s="30"/>
      <c r="M3612" s="28"/>
      <c r="N3612" s="28"/>
      <c r="O3612" s="29"/>
      <c r="P3612" s="31"/>
      <c r="Q3612" s="28"/>
      <c r="R3612" s="28"/>
      <c r="S3612" s="28"/>
      <c r="T3612" s="28"/>
      <c r="U3612" s="29"/>
      <c r="V3612" s="32"/>
      <c r="W3612" s="33"/>
    </row>
    <row r="3613" spans="2:23" x14ac:dyDescent="0.25">
      <c r="B3613" s="25"/>
      <c r="C3613" s="80">
        <v>1215022405</v>
      </c>
      <c r="D3613" s="83" t="s">
        <v>7521</v>
      </c>
      <c r="E3613" s="82">
        <v>5</v>
      </c>
      <c r="F3613" s="28"/>
      <c r="G3613" s="28"/>
      <c r="H3613" s="28"/>
      <c r="I3613" s="28" t="s">
        <v>1704</v>
      </c>
      <c r="J3613" s="27" t="s">
        <v>7522</v>
      </c>
      <c r="K3613" s="29">
        <v>9496312670</v>
      </c>
      <c r="L3613" s="30"/>
      <c r="M3613" s="28"/>
      <c r="N3613" s="28"/>
      <c r="O3613" s="29"/>
      <c r="P3613" s="31"/>
      <c r="Q3613" s="28"/>
      <c r="R3613" s="28"/>
      <c r="S3613" s="28"/>
      <c r="T3613" s="28"/>
      <c r="U3613" s="29"/>
      <c r="V3613" s="32"/>
      <c r="W3613" s="33"/>
    </row>
    <row r="3614" spans="2:23" x14ac:dyDescent="0.25">
      <c r="B3614" s="25"/>
      <c r="C3614" s="80">
        <v>1033204011</v>
      </c>
      <c r="D3614" s="83" t="s">
        <v>7523</v>
      </c>
      <c r="E3614" s="82">
        <v>8</v>
      </c>
      <c r="F3614" s="28"/>
      <c r="G3614" s="28"/>
      <c r="H3614" s="28"/>
      <c r="I3614" s="28" t="s">
        <v>1707</v>
      </c>
      <c r="J3614" s="27" t="s">
        <v>7524</v>
      </c>
      <c r="K3614" s="29">
        <v>7145314616</v>
      </c>
      <c r="L3614" s="30"/>
      <c r="M3614" s="28"/>
      <c r="N3614" s="28"/>
      <c r="O3614" s="29"/>
      <c r="P3614" s="31"/>
      <c r="Q3614" s="28"/>
      <c r="R3614" s="28"/>
      <c r="S3614" s="28"/>
      <c r="T3614" s="28"/>
      <c r="U3614" s="29"/>
      <c r="V3614" s="32"/>
      <c r="W3614" s="33"/>
    </row>
    <row r="3615" spans="2:23" x14ac:dyDescent="0.25">
      <c r="B3615" s="25"/>
      <c r="C3615" s="80">
        <v>1619931763</v>
      </c>
      <c r="D3615" s="83" t="s">
        <v>7525</v>
      </c>
      <c r="E3615" s="82">
        <v>6</v>
      </c>
      <c r="F3615" s="28"/>
      <c r="G3615" s="28"/>
      <c r="H3615" s="28"/>
      <c r="I3615" s="28" t="s">
        <v>1719</v>
      </c>
      <c r="J3615" s="27" t="s">
        <v>7526</v>
      </c>
      <c r="K3615" s="29">
        <v>7149667200</v>
      </c>
      <c r="L3615" s="30"/>
      <c r="M3615" s="28"/>
      <c r="N3615" s="28"/>
      <c r="O3615" s="29"/>
      <c r="P3615" s="31"/>
      <c r="Q3615" s="28"/>
      <c r="R3615" s="28"/>
      <c r="S3615" s="28"/>
      <c r="T3615" s="28"/>
      <c r="U3615" s="29"/>
      <c r="V3615" s="32"/>
      <c r="W3615" s="33"/>
    </row>
    <row r="3616" spans="2:23" x14ac:dyDescent="0.25">
      <c r="B3616" s="25"/>
      <c r="C3616" s="80">
        <v>1346326246</v>
      </c>
      <c r="D3616" s="83" t="s">
        <v>7527</v>
      </c>
      <c r="E3616" s="82">
        <v>4</v>
      </c>
      <c r="F3616" s="28"/>
      <c r="G3616" s="28"/>
      <c r="H3616" s="28"/>
      <c r="I3616" s="28" t="s">
        <v>1704</v>
      </c>
      <c r="J3616" s="27" t="s">
        <v>7528</v>
      </c>
      <c r="K3616" s="29">
        <v>6192663332</v>
      </c>
      <c r="L3616" s="30"/>
      <c r="M3616" s="28"/>
      <c r="N3616" s="28"/>
      <c r="O3616" s="29"/>
      <c r="P3616" s="31"/>
      <c r="Q3616" s="28"/>
      <c r="R3616" s="28"/>
      <c r="S3616" s="28"/>
      <c r="T3616" s="28"/>
      <c r="U3616" s="29"/>
      <c r="V3616" s="32"/>
      <c r="W3616" s="33"/>
    </row>
    <row r="3617" spans="2:23" x14ac:dyDescent="0.25">
      <c r="B3617" s="25"/>
      <c r="C3617" s="80">
        <v>1437321932</v>
      </c>
      <c r="D3617" s="83" t="s">
        <v>7468</v>
      </c>
      <c r="E3617" s="82">
        <v>9</v>
      </c>
      <c r="F3617" s="28"/>
      <c r="G3617" s="28"/>
      <c r="H3617" s="28"/>
      <c r="I3617" s="28" t="s">
        <v>1719</v>
      </c>
      <c r="J3617" s="27" t="s">
        <v>7529</v>
      </c>
      <c r="K3617" s="29">
        <v>7148992000</v>
      </c>
      <c r="L3617" s="30"/>
      <c r="M3617" s="28"/>
      <c r="N3617" s="28"/>
      <c r="O3617" s="29"/>
      <c r="P3617" s="31"/>
      <c r="Q3617" s="28"/>
      <c r="R3617" s="28"/>
      <c r="S3617" s="28"/>
      <c r="T3617" s="28"/>
      <c r="U3617" s="29"/>
      <c r="V3617" s="32"/>
      <c r="W3617" s="33"/>
    </row>
    <row r="3618" spans="2:23" x14ac:dyDescent="0.25">
      <c r="B3618" s="25"/>
      <c r="C3618" s="80">
        <v>1851552145</v>
      </c>
      <c r="D3618" s="83" t="s">
        <v>7530</v>
      </c>
      <c r="E3618" s="82">
        <v>5</v>
      </c>
      <c r="F3618" s="28"/>
      <c r="G3618" s="28"/>
      <c r="H3618" s="28"/>
      <c r="I3618" s="28" t="s">
        <v>1737</v>
      </c>
      <c r="J3618" s="27" t="s">
        <v>7531</v>
      </c>
      <c r="K3618" s="29">
        <v>8585549100</v>
      </c>
      <c r="L3618" s="30"/>
      <c r="M3618" s="28"/>
      <c r="N3618" s="28"/>
      <c r="O3618" s="29"/>
      <c r="P3618" s="31"/>
      <c r="Q3618" s="28"/>
      <c r="R3618" s="28"/>
      <c r="S3618" s="28"/>
      <c r="T3618" s="28"/>
      <c r="U3618" s="29"/>
      <c r="V3618" s="32"/>
      <c r="W3618" s="33"/>
    </row>
    <row r="3619" spans="2:23" x14ac:dyDescent="0.25">
      <c r="B3619" s="25"/>
      <c r="C3619" s="80">
        <v>1851471023</v>
      </c>
      <c r="D3619" s="83" t="s">
        <v>7532</v>
      </c>
      <c r="E3619" s="82">
        <v>4</v>
      </c>
      <c r="F3619" s="28"/>
      <c r="G3619" s="28"/>
      <c r="H3619" s="28"/>
      <c r="I3619" s="28" t="s">
        <v>1707</v>
      </c>
      <c r="J3619" s="27" t="s">
        <v>69</v>
      </c>
      <c r="K3619" s="29">
        <v>7147753057</v>
      </c>
      <c r="L3619" s="30"/>
      <c r="M3619" s="28"/>
      <c r="N3619" s="28"/>
      <c r="O3619" s="29"/>
      <c r="P3619" s="31"/>
      <c r="Q3619" s="28"/>
      <c r="R3619" s="28"/>
      <c r="S3619" s="28"/>
      <c r="T3619" s="28"/>
      <c r="U3619" s="29"/>
      <c r="V3619" s="32"/>
      <c r="W3619" s="33"/>
    </row>
    <row r="3620" spans="2:23" x14ac:dyDescent="0.25">
      <c r="B3620" s="25"/>
      <c r="C3620" s="80">
        <v>1740217942</v>
      </c>
      <c r="D3620" s="83" t="s">
        <v>7533</v>
      </c>
      <c r="E3620" s="82">
        <v>7</v>
      </c>
      <c r="F3620" s="28"/>
      <c r="G3620" s="28"/>
      <c r="H3620" s="28"/>
      <c r="I3620" s="28" t="s">
        <v>1719</v>
      </c>
      <c r="J3620" s="27" t="s">
        <v>7534</v>
      </c>
      <c r="K3620" s="29">
        <v>7603428775</v>
      </c>
      <c r="L3620" s="30"/>
      <c r="M3620" s="28"/>
      <c r="N3620" s="28"/>
      <c r="O3620" s="29"/>
      <c r="P3620" s="31"/>
      <c r="Q3620" s="28"/>
      <c r="R3620" s="28"/>
      <c r="S3620" s="28"/>
      <c r="T3620" s="28"/>
      <c r="U3620" s="29"/>
      <c r="V3620" s="32"/>
      <c r="W3620" s="33"/>
    </row>
    <row r="3621" spans="2:23" x14ac:dyDescent="0.25">
      <c r="B3621" s="25"/>
      <c r="C3621" s="80">
        <v>1356328900</v>
      </c>
      <c r="D3621" s="83" t="s">
        <v>7535</v>
      </c>
      <c r="E3621" s="82">
        <v>8</v>
      </c>
      <c r="F3621" s="28"/>
      <c r="G3621" s="28"/>
      <c r="H3621" s="28"/>
      <c r="I3621" s="28" t="s">
        <v>1707</v>
      </c>
      <c r="J3621" s="27" t="s">
        <v>7536</v>
      </c>
      <c r="K3621" s="29">
        <v>7145909697</v>
      </c>
      <c r="L3621" s="30"/>
      <c r="M3621" s="28"/>
      <c r="N3621" s="28"/>
      <c r="O3621" s="29"/>
      <c r="P3621" s="31"/>
      <c r="Q3621" s="28"/>
      <c r="R3621" s="28"/>
      <c r="S3621" s="28"/>
      <c r="T3621" s="28"/>
      <c r="U3621" s="29"/>
      <c r="V3621" s="32"/>
      <c r="W3621" s="33"/>
    </row>
    <row r="3622" spans="2:23" x14ac:dyDescent="0.25">
      <c r="B3622" s="25"/>
      <c r="C3622" s="80">
        <v>1093701690</v>
      </c>
      <c r="D3622" s="83" t="s">
        <v>7537</v>
      </c>
      <c r="E3622" s="82">
        <v>5</v>
      </c>
      <c r="F3622" s="28"/>
      <c r="G3622" s="28"/>
      <c r="H3622" s="28"/>
      <c r="I3622" s="28" t="s">
        <v>1719</v>
      </c>
      <c r="J3622" s="27" t="s">
        <v>7538</v>
      </c>
      <c r="K3622" s="29">
        <v>7144674321</v>
      </c>
      <c r="L3622" s="30"/>
      <c r="M3622" s="28"/>
      <c r="N3622" s="28"/>
      <c r="O3622" s="29"/>
      <c r="P3622" s="31"/>
      <c r="Q3622" s="28"/>
      <c r="R3622" s="28"/>
      <c r="S3622" s="28"/>
      <c r="T3622" s="28"/>
      <c r="U3622" s="29"/>
      <c r="V3622" s="32"/>
      <c r="W3622" s="33"/>
    </row>
    <row r="3623" spans="2:23" x14ac:dyDescent="0.25">
      <c r="B3623" s="25"/>
      <c r="C3623" s="80">
        <v>1861436024</v>
      </c>
      <c r="D3623" s="83" t="s">
        <v>7539</v>
      </c>
      <c r="E3623" s="82">
        <v>5</v>
      </c>
      <c r="F3623" s="28"/>
      <c r="G3623" s="28"/>
      <c r="H3623" s="28"/>
      <c r="I3623" s="28" t="s">
        <v>1704</v>
      </c>
      <c r="J3623" s="27" t="s">
        <v>7540</v>
      </c>
      <c r="K3623" s="29">
        <v>9496508700</v>
      </c>
      <c r="L3623" s="30"/>
      <c r="M3623" s="28"/>
      <c r="N3623" s="28"/>
      <c r="O3623" s="29"/>
      <c r="P3623" s="31"/>
      <c r="Q3623" s="28"/>
      <c r="R3623" s="28"/>
      <c r="S3623" s="28"/>
      <c r="T3623" s="28"/>
      <c r="U3623" s="29"/>
      <c r="V3623" s="32"/>
      <c r="W3623" s="33"/>
    </row>
    <row r="3624" spans="2:23" x14ac:dyDescent="0.25">
      <c r="B3624" s="25"/>
      <c r="C3624" s="80">
        <v>1548281322</v>
      </c>
      <c r="D3624" s="83" t="s">
        <v>7541</v>
      </c>
      <c r="E3624" s="82">
        <v>6</v>
      </c>
      <c r="F3624" s="28"/>
      <c r="G3624" s="28"/>
      <c r="H3624" s="28"/>
      <c r="I3624" s="28" t="s">
        <v>1704</v>
      </c>
      <c r="J3624" s="27" t="s">
        <v>7542</v>
      </c>
      <c r="K3624" s="29">
        <v>8668738877</v>
      </c>
      <c r="L3624" s="30"/>
      <c r="M3624" s="28"/>
      <c r="N3624" s="28"/>
      <c r="O3624" s="29"/>
      <c r="P3624" s="31"/>
      <c r="Q3624" s="28"/>
      <c r="R3624" s="28"/>
      <c r="S3624" s="28"/>
      <c r="T3624" s="28"/>
      <c r="U3624" s="29"/>
      <c r="V3624" s="32"/>
      <c r="W3624" s="33"/>
    </row>
    <row r="3625" spans="2:23" x14ac:dyDescent="0.25">
      <c r="B3625" s="25"/>
      <c r="C3625" s="80">
        <v>1124082748</v>
      </c>
      <c r="D3625" s="83" t="s">
        <v>7543</v>
      </c>
      <c r="E3625" s="82">
        <v>9</v>
      </c>
      <c r="F3625" s="28"/>
      <c r="G3625" s="28"/>
      <c r="H3625" s="28"/>
      <c r="I3625" s="28" t="s">
        <v>1704</v>
      </c>
      <c r="J3625" s="27" t="s">
        <v>7544</v>
      </c>
      <c r="K3625" s="29">
        <v>8585548880</v>
      </c>
      <c r="L3625" s="30"/>
      <c r="M3625" s="28"/>
      <c r="N3625" s="28"/>
      <c r="O3625" s="29"/>
      <c r="P3625" s="31"/>
      <c r="Q3625" s="28"/>
      <c r="R3625" s="28"/>
      <c r="S3625" s="28"/>
      <c r="T3625" s="28"/>
      <c r="U3625" s="29"/>
      <c r="V3625" s="32"/>
      <c r="W3625" s="33"/>
    </row>
    <row r="3626" spans="2:23" x14ac:dyDescent="0.25">
      <c r="B3626" s="25"/>
      <c r="C3626" s="80">
        <v>1538100896</v>
      </c>
      <c r="D3626" s="83" t="s">
        <v>7545</v>
      </c>
      <c r="E3626" s="82">
        <v>6</v>
      </c>
      <c r="F3626" s="28"/>
      <c r="G3626" s="28"/>
      <c r="H3626" s="28"/>
      <c r="I3626" s="28" t="s">
        <v>1704</v>
      </c>
      <c r="J3626" s="27" t="s">
        <v>7546</v>
      </c>
      <c r="K3626" s="29">
        <v>9496504630</v>
      </c>
      <c r="L3626" s="30"/>
      <c r="M3626" s="28"/>
      <c r="N3626" s="28"/>
      <c r="O3626" s="29"/>
      <c r="P3626" s="31"/>
      <c r="Q3626" s="28"/>
      <c r="R3626" s="28"/>
      <c r="S3626" s="28"/>
      <c r="T3626" s="28"/>
      <c r="U3626" s="29"/>
      <c r="V3626" s="32"/>
      <c r="W3626" s="33"/>
    </row>
    <row r="3627" spans="2:23" x14ac:dyDescent="0.25">
      <c r="B3627" s="25"/>
      <c r="C3627" s="80">
        <v>1457430886</v>
      </c>
      <c r="D3627" s="83" t="s">
        <v>7547</v>
      </c>
      <c r="E3627" s="82">
        <v>10</v>
      </c>
      <c r="F3627" s="28"/>
      <c r="G3627" s="28"/>
      <c r="H3627" s="28"/>
      <c r="I3627" s="28" t="s">
        <v>1704</v>
      </c>
      <c r="J3627" s="27" t="s">
        <v>7548</v>
      </c>
      <c r="K3627" s="29">
        <v>7145400105</v>
      </c>
      <c r="L3627" s="30"/>
      <c r="M3627" s="28"/>
      <c r="N3627" s="28"/>
      <c r="O3627" s="29"/>
      <c r="P3627" s="31"/>
      <c r="Q3627" s="28"/>
      <c r="R3627" s="28"/>
      <c r="S3627" s="28"/>
      <c r="T3627" s="28"/>
      <c r="U3627" s="29"/>
      <c r="V3627" s="32"/>
      <c r="W3627" s="33"/>
    </row>
    <row r="3628" spans="2:23" x14ac:dyDescent="0.25">
      <c r="B3628" s="25"/>
      <c r="C3628" s="80">
        <v>1679534796</v>
      </c>
      <c r="D3628" s="83" t="s">
        <v>7549</v>
      </c>
      <c r="E3628" s="82">
        <v>5</v>
      </c>
      <c r="F3628" s="28"/>
      <c r="G3628" s="28"/>
      <c r="H3628" s="28"/>
      <c r="I3628" s="28" t="s">
        <v>1704</v>
      </c>
      <c r="J3628" s="27" t="s">
        <v>7550</v>
      </c>
      <c r="K3628" s="29">
        <v>9494658155</v>
      </c>
      <c r="L3628" s="30"/>
      <c r="M3628" s="28"/>
      <c r="N3628" s="28"/>
      <c r="O3628" s="29"/>
      <c r="P3628" s="31"/>
      <c r="Q3628" s="28"/>
      <c r="R3628" s="28"/>
      <c r="S3628" s="28"/>
      <c r="T3628" s="28"/>
      <c r="U3628" s="29"/>
      <c r="V3628" s="32"/>
      <c r="W3628" s="33"/>
    </row>
    <row r="3629" spans="2:23" x14ac:dyDescent="0.25">
      <c r="B3629" s="25"/>
      <c r="C3629" s="80">
        <v>1548359474</v>
      </c>
      <c r="D3629" s="83" t="s">
        <v>6344</v>
      </c>
      <c r="E3629" s="82">
        <v>6</v>
      </c>
      <c r="F3629" s="28"/>
      <c r="G3629" s="28"/>
      <c r="H3629" s="28"/>
      <c r="I3629" s="28" t="s">
        <v>1707</v>
      </c>
      <c r="J3629" s="27" t="s">
        <v>7551</v>
      </c>
      <c r="K3629" s="29">
        <v>7144674330</v>
      </c>
      <c r="L3629" s="30"/>
      <c r="M3629" s="28"/>
      <c r="N3629" s="28"/>
      <c r="O3629" s="29"/>
      <c r="P3629" s="31"/>
      <c r="Q3629" s="28"/>
      <c r="R3629" s="28"/>
      <c r="S3629" s="28"/>
      <c r="T3629" s="28"/>
      <c r="U3629" s="29"/>
      <c r="V3629" s="32"/>
      <c r="W3629" s="33"/>
    </row>
    <row r="3630" spans="2:23" x14ac:dyDescent="0.25">
      <c r="B3630" s="25"/>
      <c r="C3630" s="80">
        <v>1982698957</v>
      </c>
      <c r="D3630" s="83" t="s">
        <v>7552</v>
      </c>
      <c r="E3630" s="82">
        <v>10</v>
      </c>
      <c r="F3630" s="28"/>
      <c r="G3630" s="28"/>
      <c r="H3630" s="28"/>
      <c r="I3630" s="28" t="s">
        <v>1704</v>
      </c>
      <c r="J3630" s="27" t="s">
        <v>7553</v>
      </c>
      <c r="K3630" s="29">
        <v>7145375302</v>
      </c>
      <c r="L3630" s="30"/>
      <c r="M3630" s="28"/>
      <c r="N3630" s="28"/>
      <c r="O3630" s="29"/>
      <c r="P3630" s="31"/>
      <c r="Q3630" s="28"/>
      <c r="R3630" s="28"/>
      <c r="S3630" s="28"/>
      <c r="T3630" s="28"/>
      <c r="U3630" s="29"/>
      <c r="V3630" s="32"/>
      <c r="W3630" s="33"/>
    </row>
    <row r="3631" spans="2:23" x14ac:dyDescent="0.25">
      <c r="B3631" s="25"/>
      <c r="C3631" s="80">
        <v>1376512848</v>
      </c>
      <c r="D3631" s="83" t="s">
        <v>7554</v>
      </c>
      <c r="E3631" s="82">
        <v>1</v>
      </c>
      <c r="F3631" s="28"/>
      <c r="G3631" s="28"/>
      <c r="H3631" s="28"/>
      <c r="I3631" s="28" t="s">
        <v>1704</v>
      </c>
      <c r="J3631" s="27" t="s">
        <v>69</v>
      </c>
      <c r="K3631" s="29">
        <v>7607248782</v>
      </c>
      <c r="L3631" s="30"/>
      <c r="M3631" s="28"/>
      <c r="N3631" s="28"/>
      <c r="O3631" s="29"/>
      <c r="P3631" s="31"/>
      <c r="Q3631" s="28"/>
      <c r="R3631" s="28"/>
      <c r="S3631" s="28"/>
      <c r="T3631" s="28"/>
      <c r="U3631" s="29"/>
      <c r="V3631" s="32"/>
      <c r="W3631" s="33"/>
    </row>
    <row r="3632" spans="2:23" x14ac:dyDescent="0.25">
      <c r="B3632" s="25"/>
      <c r="C3632" s="80">
        <v>1194400929</v>
      </c>
      <c r="D3632" s="83" t="s">
        <v>7555</v>
      </c>
      <c r="E3632" s="82">
        <v>1</v>
      </c>
      <c r="F3632" s="28"/>
      <c r="G3632" s="28"/>
      <c r="H3632" s="28"/>
      <c r="I3632" s="28" t="s">
        <v>1716</v>
      </c>
      <c r="J3632" s="27" t="s">
        <v>69</v>
      </c>
      <c r="K3632" s="29">
        <v>5624982481</v>
      </c>
      <c r="L3632" s="30"/>
      <c r="M3632" s="28"/>
      <c r="N3632" s="28"/>
      <c r="O3632" s="29"/>
      <c r="P3632" s="31"/>
      <c r="Q3632" s="28"/>
      <c r="R3632" s="28"/>
      <c r="S3632" s="28"/>
      <c r="T3632" s="28"/>
      <c r="U3632" s="29"/>
      <c r="V3632" s="32"/>
      <c r="W3632" s="33"/>
    </row>
    <row r="3633" spans="2:23" x14ac:dyDescent="0.25">
      <c r="B3633" s="25"/>
      <c r="C3633" s="80">
        <v>1326652769</v>
      </c>
      <c r="D3633" s="83" t="s">
        <v>7556</v>
      </c>
      <c r="E3633" s="82">
        <v>3</v>
      </c>
      <c r="F3633" s="28"/>
      <c r="G3633" s="28"/>
      <c r="H3633" s="28"/>
      <c r="I3633" s="28" t="s">
        <v>1769</v>
      </c>
      <c r="J3633" s="27" t="s">
        <v>7557</v>
      </c>
      <c r="K3633" s="29">
        <v>6195220399</v>
      </c>
      <c r="L3633" s="30"/>
      <c r="M3633" s="28"/>
      <c r="N3633" s="28"/>
      <c r="O3633" s="29"/>
      <c r="P3633" s="31"/>
      <c r="Q3633" s="28"/>
      <c r="R3633" s="28"/>
      <c r="S3633" s="28"/>
      <c r="T3633" s="28"/>
      <c r="U3633" s="29"/>
      <c r="V3633" s="32"/>
      <c r="W3633" s="33"/>
    </row>
    <row r="3634" spans="2:23" x14ac:dyDescent="0.25">
      <c r="B3634" s="25"/>
      <c r="C3634" s="80">
        <v>1619964368</v>
      </c>
      <c r="D3634" s="83" t="s">
        <v>7558</v>
      </c>
      <c r="E3634" s="82">
        <v>6</v>
      </c>
      <c r="F3634" s="28"/>
      <c r="G3634" s="28"/>
      <c r="H3634" s="28"/>
      <c r="I3634" s="28" t="s">
        <v>1888</v>
      </c>
      <c r="J3634" s="27" t="s">
        <v>69</v>
      </c>
      <c r="K3634" s="29">
        <v>7144180488</v>
      </c>
      <c r="L3634" s="30"/>
      <c r="M3634" s="28"/>
      <c r="N3634" s="28"/>
      <c r="O3634" s="29"/>
      <c r="P3634" s="31"/>
      <c r="Q3634" s="28"/>
      <c r="R3634" s="28"/>
      <c r="S3634" s="28"/>
      <c r="T3634" s="28"/>
      <c r="U3634" s="29"/>
      <c r="V3634" s="32"/>
      <c r="W3634" s="33"/>
    </row>
    <row r="3635" spans="2:23" x14ac:dyDescent="0.25">
      <c r="B3635" s="25"/>
      <c r="C3635" s="80">
        <v>1003893801</v>
      </c>
      <c r="D3635" s="83" t="s">
        <v>7559</v>
      </c>
      <c r="E3635" s="82">
        <v>7</v>
      </c>
      <c r="F3635" s="28"/>
      <c r="G3635" s="28"/>
      <c r="H3635" s="28"/>
      <c r="I3635" s="28" t="s">
        <v>1719</v>
      </c>
      <c r="J3635" s="27" t="s">
        <v>69</v>
      </c>
      <c r="K3635" s="29">
        <v>7147758090</v>
      </c>
      <c r="L3635" s="30"/>
      <c r="M3635" s="28"/>
      <c r="N3635" s="28"/>
      <c r="O3635" s="29"/>
      <c r="P3635" s="31"/>
      <c r="Q3635" s="28"/>
      <c r="R3635" s="28"/>
      <c r="S3635" s="28"/>
      <c r="T3635" s="28"/>
      <c r="U3635" s="29"/>
      <c r="V3635" s="32"/>
      <c r="W3635" s="33"/>
    </row>
    <row r="3636" spans="2:23" x14ac:dyDescent="0.25">
      <c r="B3636" s="25"/>
      <c r="C3636" s="80">
        <v>1366434748</v>
      </c>
      <c r="D3636" s="83" t="s">
        <v>7560</v>
      </c>
      <c r="E3636" s="82">
        <v>6</v>
      </c>
      <c r="F3636" s="28"/>
      <c r="G3636" s="28"/>
      <c r="H3636" s="28"/>
      <c r="I3636" s="28" t="s">
        <v>1719</v>
      </c>
      <c r="J3636" s="27" t="s">
        <v>7561</v>
      </c>
      <c r="K3636" s="29">
        <v>7148992911</v>
      </c>
      <c r="L3636" s="30"/>
      <c r="M3636" s="28"/>
      <c r="N3636" s="28"/>
      <c r="O3636" s="29"/>
      <c r="P3636" s="31"/>
      <c r="Q3636" s="28"/>
      <c r="R3636" s="28"/>
      <c r="S3636" s="28"/>
      <c r="T3636" s="28"/>
      <c r="U3636" s="29"/>
      <c r="V3636" s="32"/>
      <c r="W3636" s="33"/>
    </row>
    <row r="3637" spans="2:23" x14ac:dyDescent="0.25">
      <c r="B3637" s="25"/>
      <c r="C3637" s="80">
        <v>1730381385</v>
      </c>
      <c r="D3637" s="83" t="s">
        <v>7562</v>
      </c>
      <c r="E3637" s="82">
        <v>5</v>
      </c>
      <c r="F3637" s="28"/>
      <c r="G3637" s="28"/>
      <c r="H3637" s="28"/>
      <c r="I3637" s="28" t="s">
        <v>1734</v>
      </c>
      <c r="J3637" s="27" t="s">
        <v>7563</v>
      </c>
      <c r="K3637" s="29">
        <v>6195152555</v>
      </c>
      <c r="L3637" s="30"/>
      <c r="M3637" s="28"/>
      <c r="N3637" s="28"/>
      <c r="O3637" s="29"/>
      <c r="P3637" s="31"/>
      <c r="Q3637" s="28"/>
      <c r="R3637" s="28"/>
      <c r="S3637" s="28"/>
      <c r="T3637" s="28"/>
      <c r="U3637" s="29"/>
      <c r="V3637" s="32"/>
      <c r="W3637" s="33"/>
    </row>
    <row r="3638" spans="2:23" x14ac:dyDescent="0.25">
      <c r="B3638" s="25"/>
      <c r="C3638" s="80">
        <v>1093821100</v>
      </c>
      <c r="D3638" s="83" t="s">
        <v>7564</v>
      </c>
      <c r="E3638" s="82">
        <v>5</v>
      </c>
      <c r="F3638" s="28"/>
      <c r="G3638" s="28"/>
      <c r="H3638" s="28"/>
      <c r="I3638" s="28" t="s">
        <v>2266</v>
      </c>
      <c r="J3638" s="27" t="s">
        <v>69</v>
      </c>
      <c r="K3638" s="29">
        <v>7148392896</v>
      </c>
      <c r="L3638" s="30"/>
      <c r="M3638" s="28"/>
      <c r="N3638" s="28"/>
      <c r="O3638" s="29"/>
      <c r="P3638" s="31"/>
      <c r="Q3638" s="28"/>
      <c r="R3638" s="28"/>
      <c r="S3638" s="28"/>
      <c r="T3638" s="28"/>
      <c r="U3638" s="29"/>
      <c r="V3638" s="32"/>
      <c r="W3638" s="33"/>
    </row>
    <row r="3639" spans="2:23" x14ac:dyDescent="0.25">
      <c r="B3639" s="25"/>
      <c r="C3639" s="80">
        <v>1457433906</v>
      </c>
      <c r="D3639" s="83" t="s">
        <v>7565</v>
      </c>
      <c r="E3639" s="82">
        <v>2</v>
      </c>
      <c r="F3639" s="28"/>
      <c r="G3639" s="28"/>
      <c r="H3639" s="28"/>
      <c r="I3639" s="28" t="s">
        <v>1704</v>
      </c>
      <c r="J3639" s="27" t="s">
        <v>7566</v>
      </c>
      <c r="K3639" s="29">
        <v>9493645090</v>
      </c>
      <c r="L3639" s="30"/>
      <c r="M3639" s="28"/>
      <c r="N3639" s="28"/>
      <c r="O3639" s="29"/>
      <c r="P3639" s="31"/>
      <c r="Q3639" s="28"/>
      <c r="R3639" s="28"/>
      <c r="S3639" s="28"/>
      <c r="T3639" s="28"/>
      <c r="U3639" s="29"/>
      <c r="V3639" s="32"/>
      <c r="W3639" s="33"/>
    </row>
    <row r="3640" spans="2:23" x14ac:dyDescent="0.25">
      <c r="B3640" s="25"/>
      <c r="C3640" s="80">
        <v>1912961913</v>
      </c>
      <c r="D3640" s="83" t="s">
        <v>7567</v>
      </c>
      <c r="E3640" s="82">
        <v>6</v>
      </c>
      <c r="F3640" s="28"/>
      <c r="G3640" s="28"/>
      <c r="H3640" s="28"/>
      <c r="I3640" s="28" t="s">
        <v>1707</v>
      </c>
      <c r="J3640" s="27" t="s">
        <v>7568</v>
      </c>
      <c r="K3640" s="29">
        <v>7147997731</v>
      </c>
      <c r="L3640" s="30"/>
      <c r="M3640" s="28"/>
      <c r="N3640" s="28"/>
      <c r="O3640" s="29"/>
      <c r="P3640" s="31"/>
      <c r="Q3640" s="28"/>
      <c r="R3640" s="28"/>
      <c r="S3640" s="28"/>
      <c r="T3640" s="28"/>
      <c r="U3640" s="29"/>
      <c r="V3640" s="32"/>
      <c r="W3640" s="33"/>
    </row>
    <row r="3641" spans="2:23" x14ac:dyDescent="0.25">
      <c r="B3641" s="25"/>
      <c r="C3641" s="80">
        <v>1871730895</v>
      </c>
      <c r="D3641" s="83" t="s">
        <v>7569</v>
      </c>
      <c r="E3641" s="82">
        <v>5</v>
      </c>
      <c r="F3641" s="28"/>
      <c r="G3641" s="28"/>
      <c r="H3641" s="28"/>
      <c r="I3641" s="28" t="s">
        <v>1719</v>
      </c>
      <c r="J3641" s="27" t="s">
        <v>7570</v>
      </c>
      <c r="K3641" s="29">
        <v>7145312548</v>
      </c>
      <c r="L3641" s="30"/>
      <c r="M3641" s="28"/>
      <c r="N3641" s="28"/>
      <c r="O3641" s="29"/>
      <c r="P3641" s="31"/>
      <c r="Q3641" s="28"/>
      <c r="R3641" s="28"/>
      <c r="S3641" s="28"/>
      <c r="T3641" s="28"/>
      <c r="U3641" s="29"/>
      <c r="V3641" s="32"/>
      <c r="W3641" s="33"/>
    </row>
    <row r="3642" spans="2:23" x14ac:dyDescent="0.25">
      <c r="B3642" s="25"/>
      <c r="C3642" s="80">
        <v>1982690582</v>
      </c>
      <c r="D3642" s="83" t="s">
        <v>7571</v>
      </c>
      <c r="E3642" s="82">
        <v>4</v>
      </c>
      <c r="F3642" s="28"/>
      <c r="G3642" s="28"/>
      <c r="H3642" s="28"/>
      <c r="I3642" s="28" t="s">
        <v>1707</v>
      </c>
      <c r="J3642" s="27" t="s">
        <v>7572</v>
      </c>
      <c r="K3642" s="29">
        <v>7145310000</v>
      </c>
      <c r="L3642" s="30"/>
      <c r="M3642" s="28"/>
      <c r="N3642" s="28"/>
      <c r="O3642" s="29"/>
      <c r="P3642" s="31"/>
      <c r="Q3642" s="28"/>
      <c r="R3642" s="28"/>
      <c r="S3642" s="28"/>
      <c r="T3642" s="28"/>
      <c r="U3642" s="29"/>
      <c r="V3642" s="32"/>
      <c r="W3642" s="33"/>
    </row>
    <row r="3643" spans="2:23" x14ac:dyDescent="0.25">
      <c r="B3643" s="25"/>
      <c r="C3643" s="80">
        <v>1720088552</v>
      </c>
      <c r="D3643" s="83" t="s">
        <v>7573</v>
      </c>
      <c r="E3643" s="82">
        <v>4</v>
      </c>
      <c r="F3643" s="28"/>
      <c r="G3643" s="28"/>
      <c r="H3643" s="28"/>
      <c r="I3643" s="28" t="s">
        <v>1707</v>
      </c>
      <c r="J3643" s="27" t="s">
        <v>7574</v>
      </c>
      <c r="K3643" s="29">
        <v>8582709270</v>
      </c>
      <c r="L3643" s="30"/>
      <c r="M3643" s="28"/>
      <c r="N3643" s="28"/>
      <c r="O3643" s="29"/>
      <c r="P3643" s="31"/>
      <c r="Q3643" s="28"/>
      <c r="R3643" s="28"/>
      <c r="S3643" s="28"/>
      <c r="T3643" s="28"/>
      <c r="U3643" s="29"/>
      <c r="V3643" s="32"/>
      <c r="W3643" s="33"/>
    </row>
    <row r="3644" spans="2:23" x14ac:dyDescent="0.25">
      <c r="B3644" s="25"/>
      <c r="C3644" s="80">
        <v>1528090818</v>
      </c>
      <c r="D3644" s="83" t="s">
        <v>7575</v>
      </c>
      <c r="E3644" s="82">
        <v>8</v>
      </c>
      <c r="F3644" s="28"/>
      <c r="G3644" s="28"/>
      <c r="H3644" s="28"/>
      <c r="I3644" s="28" t="s">
        <v>1704</v>
      </c>
      <c r="J3644" s="27" t="s">
        <v>7576</v>
      </c>
      <c r="K3644" s="29">
        <v>7148934100</v>
      </c>
      <c r="L3644" s="30"/>
      <c r="M3644" s="28"/>
      <c r="N3644" s="28"/>
      <c r="O3644" s="29"/>
      <c r="P3644" s="31"/>
      <c r="Q3644" s="28"/>
      <c r="R3644" s="28"/>
      <c r="S3644" s="28"/>
      <c r="T3644" s="28"/>
      <c r="U3644" s="29"/>
      <c r="V3644" s="32"/>
      <c r="W3644" s="33"/>
    </row>
    <row r="3645" spans="2:23" x14ac:dyDescent="0.25">
      <c r="B3645" s="25"/>
      <c r="C3645" s="80">
        <v>1316926678</v>
      </c>
      <c r="D3645" s="83" t="s">
        <v>7577</v>
      </c>
      <c r="E3645" s="82">
        <v>5</v>
      </c>
      <c r="F3645" s="28"/>
      <c r="G3645" s="28"/>
      <c r="H3645" s="28"/>
      <c r="I3645" s="28" t="s">
        <v>1704</v>
      </c>
      <c r="J3645" s="27" t="s">
        <v>7578</v>
      </c>
      <c r="K3645" s="29">
        <v>9095932031</v>
      </c>
      <c r="L3645" s="30"/>
      <c r="M3645" s="28"/>
      <c r="N3645" s="28"/>
      <c r="O3645" s="29"/>
      <c r="P3645" s="31"/>
      <c r="Q3645" s="28"/>
      <c r="R3645" s="28"/>
      <c r="S3645" s="28"/>
      <c r="T3645" s="28"/>
      <c r="U3645" s="29"/>
      <c r="V3645" s="32"/>
      <c r="W3645" s="33"/>
    </row>
    <row r="3646" spans="2:23" x14ac:dyDescent="0.25">
      <c r="B3646" s="25"/>
      <c r="C3646" s="80">
        <v>1275510711</v>
      </c>
      <c r="D3646" s="83" t="s">
        <v>7579</v>
      </c>
      <c r="E3646" s="82">
        <v>6</v>
      </c>
      <c r="F3646" s="28"/>
      <c r="G3646" s="28"/>
      <c r="H3646" s="28"/>
      <c r="I3646" s="28" t="s">
        <v>1704</v>
      </c>
      <c r="J3646" s="27" t="s">
        <v>7580</v>
      </c>
      <c r="K3646" s="29">
        <v>7146369100</v>
      </c>
      <c r="L3646" s="30"/>
      <c r="M3646" s="28"/>
      <c r="N3646" s="28"/>
      <c r="O3646" s="29"/>
      <c r="P3646" s="31"/>
      <c r="Q3646" s="28"/>
      <c r="R3646" s="28"/>
      <c r="S3646" s="28"/>
      <c r="T3646" s="28"/>
      <c r="U3646" s="29"/>
      <c r="V3646" s="32"/>
      <c r="W3646" s="33"/>
    </row>
    <row r="3647" spans="2:23" x14ac:dyDescent="0.25">
      <c r="B3647" s="25"/>
      <c r="C3647" s="80">
        <v>1174644157</v>
      </c>
      <c r="D3647" s="83" t="s">
        <v>7581</v>
      </c>
      <c r="E3647" s="82">
        <v>8</v>
      </c>
      <c r="F3647" s="28"/>
      <c r="G3647" s="28"/>
      <c r="H3647" s="28"/>
      <c r="I3647" s="28" t="s">
        <v>1716</v>
      </c>
      <c r="J3647" s="27" t="s">
        <v>7582</v>
      </c>
      <c r="K3647" s="29">
        <v>6195634040</v>
      </c>
      <c r="L3647" s="30"/>
      <c r="M3647" s="28"/>
      <c r="N3647" s="28"/>
      <c r="O3647" s="29"/>
      <c r="P3647" s="31"/>
      <c r="Q3647" s="28"/>
      <c r="R3647" s="28"/>
      <c r="S3647" s="28"/>
      <c r="T3647" s="28"/>
      <c r="U3647" s="29"/>
      <c r="V3647" s="32"/>
      <c r="W3647" s="33"/>
    </row>
    <row r="3648" spans="2:23" x14ac:dyDescent="0.25">
      <c r="B3648" s="25"/>
      <c r="C3648" s="80">
        <v>1811061468</v>
      </c>
      <c r="D3648" s="83" t="s">
        <v>7583</v>
      </c>
      <c r="E3648" s="82">
        <v>10</v>
      </c>
      <c r="F3648" s="28"/>
      <c r="G3648" s="28"/>
      <c r="H3648" s="28"/>
      <c r="I3648" s="28" t="s">
        <v>1704</v>
      </c>
      <c r="J3648" s="27" t="s">
        <v>7584</v>
      </c>
      <c r="K3648" s="29">
        <v>7145313535</v>
      </c>
      <c r="L3648" s="30"/>
      <c r="M3648" s="28"/>
      <c r="N3648" s="28"/>
      <c r="O3648" s="29"/>
      <c r="P3648" s="31"/>
      <c r="Q3648" s="28"/>
      <c r="R3648" s="28"/>
      <c r="S3648" s="28"/>
      <c r="T3648" s="28"/>
      <c r="U3648" s="29"/>
      <c r="V3648" s="32"/>
      <c r="W3648" s="33"/>
    </row>
    <row r="3649" spans="2:23" x14ac:dyDescent="0.25">
      <c r="B3649" s="25"/>
      <c r="C3649" s="80">
        <v>1346324720</v>
      </c>
      <c r="D3649" s="83" t="s">
        <v>7585</v>
      </c>
      <c r="E3649" s="82">
        <v>5</v>
      </c>
      <c r="F3649" s="28"/>
      <c r="G3649" s="28"/>
      <c r="H3649" s="28"/>
      <c r="I3649" s="28" t="s">
        <v>1704</v>
      </c>
      <c r="J3649" s="27" t="s">
        <v>7586</v>
      </c>
      <c r="K3649" s="29">
        <v>9496505800</v>
      </c>
      <c r="L3649" s="30"/>
      <c r="M3649" s="28"/>
      <c r="N3649" s="28"/>
      <c r="O3649" s="29"/>
      <c r="P3649" s="31"/>
      <c r="Q3649" s="28"/>
      <c r="R3649" s="28"/>
      <c r="S3649" s="28"/>
      <c r="T3649" s="28"/>
      <c r="U3649" s="29"/>
      <c r="V3649" s="32"/>
      <c r="W3649" s="33"/>
    </row>
    <row r="3650" spans="2:23" x14ac:dyDescent="0.25">
      <c r="B3650" s="25"/>
      <c r="C3650" s="80">
        <v>1285635672</v>
      </c>
      <c r="D3650" s="83" t="s">
        <v>7587</v>
      </c>
      <c r="E3650" s="82">
        <v>5</v>
      </c>
      <c r="F3650" s="28"/>
      <c r="G3650" s="28"/>
      <c r="H3650" s="28"/>
      <c r="I3650" s="28" t="s">
        <v>1707</v>
      </c>
      <c r="J3650" s="27" t="s">
        <v>69</v>
      </c>
      <c r="K3650" s="29">
        <v>7148992000</v>
      </c>
      <c r="L3650" s="30"/>
      <c r="M3650" s="28"/>
      <c r="N3650" s="28"/>
      <c r="O3650" s="29"/>
      <c r="P3650" s="31"/>
      <c r="Q3650" s="28"/>
      <c r="R3650" s="28"/>
      <c r="S3650" s="28"/>
      <c r="T3650" s="28"/>
      <c r="U3650" s="29"/>
      <c r="V3650" s="32"/>
      <c r="W3650" s="33"/>
    </row>
    <row r="3651" spans="2:23" x14ac:dyDescent="0.25">
      <c r="B3651" s="25"/>
      <c r="C3651" s="80">
        <v>1083602338</v>
      </c>
      <c r="D3651" s="83" t="s">
        <v>7588</v>
      </c>
      <c r="E3651" s="82">
        <v>4</v>
      </c>
      <c r="F3651" s="28"/>
      <c r="G3651" s="28"/>
      <c r="H3651" s="28"/>
      <c r="I3651" s="28" t="s">
        <v>1704</v>
      </c>
      <c r="J3651" s="27" t="s">
        <v>7589</v>
      </c>
      <c r="K3651" s="29">
        <v>8584559100</v>
      </c>
      <c r="L3651" s="30"/>
      <c r="M3651" s="28"/>
      <c r="N3651" s="28"/>
      <c r="O3651" s="29"/>
      <c r="P3651" s="31"/>
      <c r="Q3651" s="28"/>
      <c r="R3651" s="28"/>
      <c r="S3651" s="28"/>
      <c r="T3651" s="28"/>
      <c r="U3651" s="29"/>
      <c r="V3651" s="32"/>
      <c r="W3651" s="33"/>
    </row>
    <row r="3652" spans="2:23" x14ac:dyDescent="0.25">
      <c r="B3652" s="25"/>
      <c r="C3652" s="80">
        <v>1679519821</v>
      </c>
      <c r="D3652" s="83" t="s">
        <v>7506</v>
      </c>
      <c r="E3652" s="82">
        <v>6</v>
      </c>
      <c r="F3652" s="28"/>
      <c r="G3652" s="28"/>
      <c r="H3652" s="28"/>
      <c r="I3652" s="28" t="s">
        <v>1719</v>
      </c>
      <c r="J3652" s="27" t="s">
        <v>69</v>
      </c>
      <c r="K3652" s="29">
        <v>7145302420</v>
      </c>
      <c r="L3652" s="30"/>
      <c r="M3652" s="28"/>
      <c r="N3652" s="28"/>
      <c r="O3652" s="29"/>
      <c r="P3652" s="31"/>
      <c r="Q3652" s="28"/>
      <c r="R3652" s="28"/>
      <c r="S3652" s="28"/>
      <c r="T3652" s="28"/>
      <c r="U3652" s="29"/>
      <c r="V3652" s="32"/>
      <c r="W3652" s="33"/>
    </row>
    <row r="3653" spans="2:23" x14ac:dyDescent="0.25">
      <c r="B3653" s="25"/>
      <c r="C3653" s="80">
        <v>1982628665</v>
      </c>
      <c r="D3653" s="83" t="s">
        <v>7590</v>
      </c>
      <c r="E3653" s="82">
        <v>5</v>
      </c>
      <c r="F3653" s="28"/>
      <c r="G3653" s="28"/>
      <c r="H3653" s="28"/>
      <c r="I3653" s="28" t="s">
        <v>1737</v>
      </c>
      <c r="J3653" s="27" t="s">
        <v>7591</v>
      </c>
      <c r="K3653" s="29">
        <v>8009268273</v>
      </c>
      <c r="L3653" s="30"/>
      <c r="M3653" s="28"/>
      <c r="N3653" s="28"/>
      <c r="O3653" s="29"/>
      <c r="P3653" s="31"/>
      <c r="Q3653" s="28"/>
      <c r="R3653" s="28"/>
      <c r="S3653" s="28"/>
      <c r="T3653" s="28"/>
      <c r="U3653" s="29"/>
      <c r="V3653" s="32"/>
      <c r="W3653" s="33"/>
    </row>
    <row r="3654" spans="2:23" x14ac:dyDescent="0.25">
      <c r="B3654" s="25"/>
      <c r="C3654" s="80">
        <v>1770558967</v>
      </c>
      <c r="D3654" s="83" t="s">
        <v>7592</v>
      </c>
      <c r="E3654" s="82">
        <v>4</v>
      </c>
      <c r="F3654" s="28"/>
      <c r="G3654" s="28"/>
      <c r="H3654" s="28"/>
      <c r="I3654" s="28" t="s">
        <v>1716</v>
      </c>
      <c r="J3654" s="27" t="s">
        <v>7593</v>
      </c>
      <c r="K3654" s="29">
        <v>6199064623</v>
      </c>
      <c r="L3654" s="30"/>
      <c r="M3654" s="28"/>
      <c r="N3654" s="28"/>
      <c r="O3654" s="29"/>
      <c r="P3654" s="31"/>
      <c r="Q3654" s="28"/>
      <c r="R3654" s="28"/>
      <c r="S3654" s="28"/>
      <c r="T3654" s="28"/>
      <c r="U3654" s="29"/>
      <c r="V3654" s="32"/>
      <c r="W3654" s="33"/>
    </row>
    <row r="3655" spans="2:23" x14ac:dyDescent="0.25">
      <c r="B3655" s="25"/>
      <c r="C3655" s="80">
        <v>1568431146</v>
      </c>
      <c r="D3655" s="83" t="s">
        <v>7594</v>
      </c>
      <c r="E3655" s="82">
        <v>2</v>
      </c>
      <c r="F3655" s="28"/>
      <c r="G3655" s="28"/>
      <c r="H3655" s="28"/>
      <c r="I3655" s="28" t="s">
        <v>1704</v>
      </c>
      <c r="J3655" s="27" t="s">
        <v>69</v>
      </c>
      <c r="K3655" s="29">
        <v>7607248782</v>
      </c>
      <c r="L3655" s="30"/>
      <c r="M3655" s="28"/>
      <c r="N3655" s="28"/>
      <c r="O3655" s="29"/>
      <c r="P3655" s="31"/>
      <c r="Q3655" s="28"/>
      <c r="R3655" s="28"/>
      <c r="S3655" s="28"/>
      <c r="T3655" s="28"/>
      <c r="U3655" s="29"/>
      <c r="V3655" s="32"/>
      <c r="W3655" s="33"/>
    </row>
    <row r="3656" spans="2:23" x14ac:dyDescent="0.25">
      <c r="B3656" s="25"/>
      <c r="C3656" s="80">
        <v>1508045881</v>
      </c>
      <c r="D3656" s="83" t="s">
        <v>7595</v>
      </c>
      <c r="E3656" s="82">
        <v>-99</v>
      </c>
      <c r="F3656" s="28"/>
      <c r="G3656" s="28"/>
      <c r="H3656" s="28"/>
      <c r="I3656" s="28" t="s">
        <v>1716</v>
      </c>
      <c r="J3656" s="27" t="s">
        <v>69</v>
      </c>
      <c r="K3656" s="29">
        <v>7143999222</v>
      </c>
      <c r="L3656" s="30"/>
      <c r="M3656" s="28"/>
      <c r="N3656" s="28"/>
      <c r="O3656" s="29"/>
      <c r="P3656" s="31"/>
      <c r="Q3656" s="28"/>
      <c r="R3656" s="28"/>
      <c r="S3656" s="28"/>
      <c r="T3656" s="28"/>
      <c r="U3656" s="29"/>
      <c r="V3656" s="32"/>
      <c r="W3656" s="33"/>
    </row>
    <row r="3657" spans="2:23" x14ac:dyDescent="0.25">
      <c r="B3657" s="25"/>
      <c r="C3657" s="80">
        <v>1487744009</v>
      </c>
      <c r="D3657" s="83" t="s">
        <v>7596</v>
      </c>
      <c r="E3657" s="82">
        <v>9</v>
      </c>
      <c r="F3657" s="28"/>
      <c r="G3657" s="28"/>
      <c r="H3657" s="28"/>
      <c r="I3657" s="28" t="s">
        <v>1769</v>
      </c>
      <c r="J3657" s="27" t="s">
        <v>7597</v>
      </c>
      <c r="K3657" s="29">
        <v>8585548880</v>
      </c>
      <c r="L3657" s="30"/>
      <c r="M3657" s="28"/>
      <c r="N3657" s="28"/>
      <c r="O3657" s="29"/>
      <c r="P3657" s="31"/>
      <c r="Q3657" s="28"/>
      <c r="R3657" s="28"/>
      <c r="S3657" s="28"/>
      <c r="T3657" s="28"/>
      <c r="U3657" s="29"/>
      <c r="V3657" s="32"/>
      <c r="W3657" s="33"/>
    </row>
    <row r="3658" spans="2:23" x14ac:dyDescent="0.25">
      <c r="B3658" s="25"/>
      <c r="C3658" s="80">
        <v>1255869566</v>
      </c>
      <c r="D3658" s="83" t="s">
        <v>7598</v>
      </c>
      <c r="E3658" s="82">
        <v>4</v>
      </c>
      <c r="F3658" s="28"/>
      <c r="G3658" s="28"/>
      <c r="H3658" s="28"/>
      <c r="I3658" s="28" t="s">
        <v>1707</v>
      </c>
      <c r="J3658" s="27" t="s">
        <v>69</v>
      </c>
      <c r="K3658" s="29">
        <v>9407678334</v>
      </c>
      <c r="L3658" s="30"/>
      <c r="M3658" s="28"/>
      <c r="N3658" s="28"/>
      <c r="O3658" s="29"/>
      <c r="P3658" s="31"/>
      <c r="Q3658" s="28"/>
      <c r="R3658" s="28"/>
      <c r="S3658" s="28"/>
      <c r="T3658" s="28"/>
      <c r="U3658" s="29"/>
      <c r="V3658" s="32"/>
      <c r="W3658" s="33"/>
    </row>
    <row r="3659" spans="2:23" x14ac:dyDescent="0.25">
      <c r="B3659" s="25"/>
      <c r="C3659" s="80">
        <v>1417210204</v>
      </c>
      <c r="D3659" s="83" t="s">
        <v>7599</v>
      </c>
      <c r="E3659" s="82">
        <v>6</v>
      </c>
      <c r="F3659" s="28"/>
      <c r="G3659" s="28"/>
      <c r="H3659" s="28"/>
      <c r="I3659" s="28" t="s">
        <v>1769</v>
      </c>
      <c r="J3659" s="27" t="s">
        <v>69</v>
      </c>
      <c r="K3659" s="29">
        <v>7148992000</v>
      </c>
      <c r="L3659" s="30"/>
      <c r="M3659" s="28"/>
      <c r="N3659" s="28"/>
      <c r="O3659" s="29"/>
      <c r="P3659" s="31"/>
      <c r="Q3659" s="28"/>
      <c r="R3659" s="28"/>
      <c r="S3659" s="28"/>
      <c r="T3659" s="28"/>
      <c r="U3659" s="29"/>
      <c r="V3659" s="32"/>
      <c r="W3659" s="33"/>
    </row>
    <row r="3660" spans="2:23" x14ac:dyDescent="0.25">
      <c r="B3660" s="25"/>
      <c r="C3660" s="80">
        <v>1609263037</v>
      </c>
      <c r="D3660" s="83" t="s">
        <v>7600</v>
      </c>
      <c r="E3660" s="82">
        <v>6</v>
      </c>
      <c r="F3660" s="28"/>
      <c r="G3660" s="28"/>
      <c r="H3660" s="28"/>
      <c r="I3660" s="28" t="s">
        <v>1769</v>
      </c>
      <c r="J3660" s="27" t="s">
        <v>7601</v>
      </c>
      <c r="K3660" s="29">
        <v>7148988888</v>
      </c>
      <c r="L3660" s="30"/>
      <c r="M3660" s="28"/>
      <c r="N3660" s="28"/>
      <c r="O3660" s="29"/>
      <c r="P3660" s="31"/>
      <c r="Q3660" s="28"/>
      <c r="R3660" s="28"/>
      <c r="S3660" s="28"/>
      <c r="T3660" s="28"/>
      <c r="U3660" s="29"/>
      <c r="V3660" s="32"/>
      <c r="W3660" s="33"/>
    </row>
    <row r="3661" spans="2:23" x14ac:dyDescent="0.25">
      <c r="B3661" s="25"/>
      <c r="C3661" s="80">
        <v>1174091326</v>
      </c>
      <c r="D3661" s="83" t="s">
        <v>7602</v>
      </c>
      <c r="E3661" s="82">
        <v>6</v>
      </c>
      <c r="F3661" s="28"/>
      <c r="G3661" s="28"/>
      <c r="H3661" s="28"/>
      <c r="I3661" s="28" t="s">
        <v>1769</v>
      </c>
      <c r="J3661" s="27" t="s">
        <v>7538</v>
      </c>
      <c r="K3661" s="29">
        <v>7148480080</v>
      </c>
      <c r="L3661" s="30"/>
      <c r="M3661" s="28"/>
      <c r="N3661" s="28"/>
      <c r="O3661" s="29"/>
      <c r="P3661" s="31"/>
      <c r="Q3661" s="28"/>
      <c r="R3661" s="28"/>
      <c r="S3661" s="28"/>
      <c r="T3661" s="28"/>
      <c r="U3661" s="29"/>
      <c r="V3661" s="32"/>
      <c r="W3661" s="33"/>
    </row>
    <row r="3662" spans="2:23" x14ac:dyDescent="0.25">
      <c r="B3662" s="25"/>
      <c r="C3662" s="80">
        <v>1194291484</v>
      </c>
      <c r="D3662" s="83" t="s">
        <v>7603</v>
      </c>
      <c r="E3662" s="82">
        <v>7</v>
      </c>
      <c r="F3662" s="28"/>
      <c r="G3662" s="28"/>
      <c r="H3662" s="28"/>
      <c r="I3662" s="28" t="s">
        <v>1769</v>
      </c>
      <c r="J3662" s="27" t="s">
        <v>69</v>
      </c>
      <c r="K3662" s="29">
        <v>7142743824</v>
      </c>
      <c r="L3662" s="30"/>
      <c r="M3662" s="28"/>
      <c r="N3662" s="28"/>
      <c r="O3662" s="29"/>
      <c r="P3662" s="31"/>
      <c r="Q3662" s="28"/>
      <c r="R3662" s="28"/>
      <c r="S3662" s="28"/>
      <c r="T3662" s="28"/>
      <c r="U3662" s="29"/>
      <c r="V3662" s="32"/>
      <c r="W3662" s="33"/>
    </row>
    <row r="3663" spans="2:23" x14ac:dyDescent="0.25">
      <c r="B3663" s="25"/>
      <c r="C3663" s="80">
        <v>1336405695</v>
      </c>
      <c r="D3663" s="83" t="s">
        <v>7604</v>
      </c>
      <c r="E3663" s="82">
        <v>2</v>
      </c>
      <c r="F3663" s="28"/>
      <c r="G3663" s="28"/>
      <c r="H3663" s="28"/>
      <c r="I3663" s="28" t="s">
        <v>1704</v>
      </c>
      <c r="J3663" s="27" t="s">
        <v>69</v>
      </c>
      <c r="K3663" s="29">
        <v>6192663332</v>
      </c>
      <c r="L3663" s="30"/>
      <c r="M3663" s="28"/>
      <c r="N3663" s="28"/>
      <c r="O3663" s="29"/>
      <c r="P3663" s="31"/>
      <c r="Q3663" s="28"/>
      <c r="R3663" s="28"/>
      <c r="S3663" s="28"/>
      <c r="T3663" s="28"/>
      <c r="U3663" s="29"/>
      <c r="V3663" s="32"/>
      <c r="W3663" s="33"/>
    </row>
    <row r="3664" spans="2:23" x14ac:dyDescent="0.25">
      <c r="B3664" s="25"/>
      <c r="C3664" s="80">
        <v>1992017636</v>
      </c>
      <c r="D3664" s="83" t="s">
        <v>7605</v>
      </c>
      <c r="E3664" s="82">
        <v>5</v>
      </c>
      <c r="F3664" s="28"/>
      <c r="G3664" s="28"/>
      <c r="H3664" s="28"/>
      <c r="I3664" s="28" t="s">
        <v>1719</v>
      </c>
      <c r="J3664" s="27" t="s">
        <v>69</v>
      </c>
      <c r="K3664" s="29">
        <v>7148395898</v>
      </c>
      <c r="L3664" s="30"/>
      <c r="M3664" s="28"/>
      <c r="N3664" s="28"/>
      <c r="O3664" s="29"/>
      <c r="P3664" s="31"/>
      <c r="Q3664" s="28"/>
      <c r="R3664" s="28"/>
      <c r="S3664" s="28"/>
      <c r="T3664" s="28"/>
      <c r="U3664" s="29"/>
      <c r="V3664" s="32"/>
      <c r="W3664" s="33"/>
    </row>
    <row r="3665" spans="2:23" x14ac:dyDescent="0.25">
      <c r="B3665" s="25"/>
      <c r="C3665" s="80">
        <v>1841454758</v>
      </c>
      <c r="D3665" s="83" t="s">
        <v>7606</v>
      </c>
      <c r="E3665" s="82">
        <v>4</v>
      </c>
      <c r="F3665" s="28"/>
      <c r="G3665" s="28"/>
      <c r="H3665" s="28"/>
      <c r="I3665" s="28" t="s">
        <v>1704</v>
      </c>
      <c r="J3665" s="27" t="s">
        <v>69</v>
      </c>
      <c r="K3665" s="29">
        <v>6193823315</v>
      </c>
      <c r="L3665" s="30"/>
      <c r="M3665" s="28"/>
      <c r="N3665" s="28"/>
      <c r="O3665" s="29"/>
      <c r="P3665" s="31"/>
      <c r="Q3665" s="28"/>
      <c r="R3665" s="28"/>
      <c r="S3665" s="28"/>
      <c r="T3665" s="28"/>
      <c r="U3665" s="29"/>
      <c r="V3665" s="32"/>
      <c r="W3665" s="33"/>
    </row>
    <row r="3666" spans="2:23" x14ac:dyDescent="0.25">
      <c r="B3666" s="25"/>
      <c r="C3666" s="80">
        <v>1932470788</v>
      </c>
      <c r="D3666" s="83" t="s">
        <v>7607</v>
      </c>
      <c r="E3666" s="82">
        <v>6</v>
      </c>
      <c r="F3666" s="28"/>
      <c r="G3666" s="28"/>
      <c r="H3666" s="28"/>
      <c r="I3666" s="28" t="s">
        <v>1769</v>
      </c>
      <c r="J3666" s="27" t="s">
        <v>7608</v>
      </c>
      <c r="K3666" s="29">
        <v>7148992000</v>
      </c>
      <c r="L3666" s="30"/>
      <c r="M3666" s="28"/>
      <c r="N3666" s="28"/>
      <c r="O3666" s="29"/>
      <c r="P3666" s="31"/>
      <c r="Q3666" s="28"/>
      <c r="R3666" s="28"/>
      <c r="S3666" s="28"/>
      <c r="T3666" s="28"/>
      <c r="U3666" s="29"/>
      <c r="V3666" s="32"/>
      <c r="W3666" s="33"/>
    </row>
    <row r="3667" spans="2:23" x14ac:dyDescent="0.25">
      <c r="B3667" s="25"/>
      <c r="C3667" s="80">
        <v>1326316076</v>
      </c>
      <c r="D3667" s="83" t="s">
        <v>7609</v>
      </c>
      <c r="E3667" s="82">
        <v>7</v>
      </c>
      <c r="F3667" s="28"/>
      <c r="G3667" s="28"/>
      <c r="H3667" s="28"/>
      <c r="I3667" s="28" t="s">
        <v>1769</v>
      </c>
      <c r="J3667" s="27" t="s">
        <v>7610</v>
      </c>
      <c r="K3667" s="29">
        <v>7144674321</v>
      </c>
      <c r="L3667" s="30"/>
      <c r="M3667" s="28"/>
      <c r="N3667" s="28"/>
      <c r="O3667" s="29"/>
      <c r="P3667" s="31"/>
      <c r="Q3667" s="28"/>
      <c r="R3667" s="28"/>
      <c r="S3667" s="28"/>
      <c r="T3667" s="28"/>
      <c r="U3667" s="29"/>
      <c r="V3667" s="32"/>
      <c r="W3667" s="33"/>
    </row>
    <row r="3668" spans="2:23" x14ac:dyDescent="0.25">
      <c r="B3668" s="25"/>
      <c r="C3668" s="80">
        <v>1366633067</v>
      </c>
      <c r="D3668" s="83" t="s">
        <v>7611</v>
      </c>
      <c r="E3668" s="82">
        <v>4</v>
      </c>
      <c r="F3668" s="28"/>
      <c r="G3668" s="28"/>
      <c r="H3668" s="28"/>
      <c r="I3668" s="28" t="s">
        <v>1707</v>
      </c>
      <c r="J3668" s="27" t="s">
        <v>7612</v>
      </c>
      <c r="K3668" s="29">
        <v>7148973690</v>
      </c>
      <c r="L3668" s="30"/>
      <c r="M3668" s="28"/>
      <c r="N3668" s="28"/>
      <c r="O3668" s="29"/>
      <c r="P3668" s="31"/>
      <c r="Q3668" s="28"/>
      <c r="R3668" s="28"/>
      <c r="S3668" s="28"/>
      <c r="T3668" s="28"/>
      <c r="U3668" s="29"/>
      <c r="V3668" s="32"/>
      <c r="W3668" s="33"/>
    </row>
    <row r="3669" spans="2:23" x14ac:dyDescent="0.25">
      <c r="B3669" s="25"/>
      <c r="C3669" s="80">
        <v>1952698946</v>
      </c>
      <c r="D3669" s="83" t="s">
        <v>7613</v>
      </c>
      <c r="E3669" s="82">
        <v>5</v>
      </c>
      <c r="F3669" s="28"/>
      <c r="G3669" s="28"/>
      <c r="H3669" s="28"/>
      <c r="I3669" s="28" t="s">
        <v>1704</v>
      </c>
      <c r="J3669" s="27" t="s">
        <v>69</v>
      </c>
      <c r="K3669" s="29">
        <v>5738146000</v>
      </c>
      <c r="L3669" s="30"/>
      <c r="M3669" s="28"/>
      <c r="N3669" s="28"/>
      <c r="O3669" s="29"/>
      <c r="P3669" s="31"/>
      <c r="Q3669" s="28"/>
      <c r="R3669" s="28"/>
      <c r="S3669" s="28"/>
      <c r="T3669" s="28"/>
      <c r="U3669" s="29"/>
      <c r="V3669" s="32"/>
      <c r="W3669" s="33"/>
    </row>
    <row r="3670" spans="2:23" x14ac:dyDescent="0.25">
      <c r="B3670" s="25"/>
      <c r="C3670" s="80">
        <v>1144578345</v>
      </c>
      <c r="D3670" s="83" t="s">
        <v>7614</v>
      </c>
      <c r="E3670" s="82">
        <v>5</v>
      </c>
      <c r="F3670" s="28"/>
      <c r="G3670" s="28"/>
      <c r="H3670" s="28"/>
      <c r="I3670" s="28" t="s">
        <v>1769</v>
      </c>
      <c r="J3670" s="27" t="s">
        <v>7615</v>
      </c>
      <c r="K3670" s="29">
        <v>7148988888</v>
      </c>
      <c r="L3670" s="30"/>
      <c r="M3670" s="28"/>
      <c r="N3670" s="28"/>
      <c r="O3670" s="29"/>
      <c r="P3670" s="31"/>
      <c r="Q3670" s="28"/>
      <c r="R3670" s="28"/>
      <c r="S3670" s="28"/>
      <c r="T3670" s="28"/>
      <c r="U3670" s="29"/>
      <c r="V3670" s="32"/>
      <c r="W3670" s="33"/>
    </row>
    <row r="3671" spans="2:23" x14ac:dyDescent="0.25">
      <c r="B3671" s="25"/>
      <c r="C3671" s="80">
        <v>1154681435</v>
      </c>
      <c r="D3671" s="83" t="s">
        <v>7616</v>
      </c>
      <c r="E3671" s="82">
        <v>3</v>
      </c>
      <c r="F3671" s="28"/>
      <c r="G3671" s="28"/>
      <c r="H3671" s="28"/>
      <c r="I3671" s="28" t="s">
        <v>1704</v>
      </c>
      <c r="J3671" s="27" t="s">
        <v>69</v>
      </c>
      <c r="K3671" s="29">
        <v>7606300529</v>
      </c>
      <c r="L3671" s="30"/>
      <c r="M3671" s="28"/>
      <c r="N3671" s="28"/>
      <c r="O3671" s="29"/>
      <c r="P3671" s="31"/>
      <c r="Q3671" s="28"/>
      <c r="R3671" s="28"/>
      <c r="S3671" s="28"/>
      <c r="T3671" s="28"/>
      <c r="U3671" s="29"/>
      <c r="V3671" s="32"/>
      <c r="W3671" s="33"/>
    </row>
    <row r="3672" spans="2:23" x14ac:dyDescent="0.25">
      <c r="B3672" s="25"/>
      <c r="C3672" s="80">
        <v>1235285222</v>
      </c>
      <c r="D3672" s="83" t="s">
        <v>7617</v>
      </c>
      <c r="E3672" s="82">
        <v>6</v>
      </c>
      <c r="F3672" s="28"/>
      <c r="G3672" s="28"/>
      <c r="H3672" s="28"/>
      <c r="I3672" s="28" t="s">
        <v>1737</v>
      </c>
      <c r="J3672" s="27" t="s">
        <v>7618</v>
      </c>
      <c r="K3672" s="29">
        <v>8585549100</v>
      </c>
      <c r="L3672" s="30"/>
      <c r="M3672" s="28"/>
      <c r="N3672" s="28"/>
      <c r="O3672" s="29"/>
      <c r="P3672" s="31"/>
      <c r="Q3672" s="28"/>
      <c r="R3672" s="28"/>
      <c r="S3672" s="28"/>
      <c r="T3672" s="28"/>
      <c r="U3672" s="29"/>
      <c r="V3672" s="32"/>
      <c r="W3672" s="33"/>
    </row>
    <row r="3673" spans="2:23" x14ac:dyDescent="0.25">
      <c r="B3673" s="25"/>
      <c r="C3673" s="80">
        <v>1275878050</v>
      </c>
      <c r="D3673" s="83" t="s">
        <v>7619</v>
      </c>
      <c r="E3673" s="82">
        <v>4</v>
      </c>
      <c r="F3673" s="28"/>
      <c r="G3673" s="28"/>
      <c r="H3673" s="28"/>
      <c r="I3673" s="28" t="s">
        <v>1707</v>
      </c>
      <c r="J3673" s="27" t="s">
        <v>69</v>
      </c>
      <c r="K3673" s="29">
        <v>8089557897</v>
      </c>
      <c r="L3673" s="30"/>
      <c r="M3673" s="28"/>
      <c r="N3673" s="28"/>
      <c r="O3673" s="29"/>
      <c r="P3673" s="31"/>
      <c r="Q3673" s="28"/>
      <c r="R3673" s="28"/>
      <c r="S3673" s="28"/>
      <c r="T3673" s="28"/>
      <c r="U3673" s="29"/>
      <c r="V3673" s="32"/>
      <c r="W3673" s="33"/>
    </row>
    <row r="3674" spans="2:23" x14ac:dyDescent="0.25">
      <c r="B3674" s="25"/>
      <c r="C3674" s="80">
        <v>1588900468</v>
      </c>
      <c r="D3674" s="83" t="s">
        <v>7620</v>
      </c>
      <c r="E3674" s="82">
        <v>2</v>
      </c>
      <c r="F3674" s="28"/>
      <c r="G3674" s="28"/>
      <c r="H3674" s="28"/>
      <c r="I3674" s="28" t="s">
        <v>1734</v>
      </c>
      <c r="J3674" s="27" t="s">
        <v>7621</v>
      </c>
      <c r="K3674" s="29">
        <v>8085978765</v>
      </c>
      <c r="L3674" s="30"/>
      <c r="M3674" s="28"/>
      <c r="N3674" s="28"/>
      <c r="O3674" s="29"/>
      <c r="P3674" s="31"/>
      <c r="Q3674" s="28"/>
      <c r="R3674" s="28"/>
      <c r="S3674" s="28"/>
      <c r="T3674" s="28"/>
      <c r="U3674" s="29"/>
      <c r="V3674" s="32"/>
      <c r="W3674" s="33"/>
    </row>
    <row r="3675" spans="2:23" x14ac:dyDescent="0.25">
      <c r="B3675" s="25"/>
      <c r="C3675" s="80">
        <v>1114220639</v>
      </c>
      <c r="D3675" s="83" t="s">
        <v>7622</v>
      </c>
      <c r="E3675" s="82">
        <v>5</v>
      </c>
      <c r="F3675" s="28"/>
      <c r="G3675" s="28"/>
      <c r="H3675" s="28"/>
      <c r="I3675" s="28" t="s">
        <v>1769</v>
      </c>
      <c r="J3675" s="27" t="s">
        <v>7623</v>
      </c>
      <c r="K3675" s="29">
        <v>8087478321</v>
      </c>
      <c r="L3675" s="30"/>
      <c r="M3675" s="28"/>
      <c r="N3675" s="28"/>
      <c r="O3675" s="29"/>
      <c r="P3675" s="31"/>
      <c r="Q3675" s="28"/>
      <c r="R3675" s="28"/>
      <c r="S3675" s="28"/>
      <c r="T3675" s="28"/>
      <c r="U3675" s="29"/>
      <c r="V3675" s="32"/>
      <c r="W3675" s="33"/>
    </row>
    <row r="3676" spans="2:23" x14ac:dyDescent="0.25">
      <c r="B3676" s="25"/>
      <c r="C3676" s="80">
        <v>1346356755</v>
      </c>
      <c r="D3676" s="83" t="s">
        <v>7624</v>
      </c>
      <c r="E3676" s="82">
        <v>4</v>
      </c>
      <c r="F3676" s="28"/>
      <c r="G3676" s="28"/>
      <c r="H3676" s="28"/>
      <c r="I3676" s="28" t="s">
        <v>1719</v>
      </c>
      <c r="J3676" s="27" t="s">
        <v>7625</v>
      </c>
      <c r="K3676" s="29">
        <v>8089555929</v>
      </c>
      <c r="L3676" s="30"/>
      <c r="M3676" s="28"/>
      <c r="N3676" s="28"/>
      <c r="O3676" s="29"/>
      <c r="P3676" s="31"/>
      <c r="Q3676" s="28"/>
      <c r="R3676" s="28"/>
      <c r="S3676" s="28"/>
      <c r="T3676" s="28"/>
      <c r="U3676" s="29"/>
      <c r="V3676" s="32"/>
      <c r="W3676" s="33"/>
    </row>
    <row r="3677" spans="2:23" x14ac:dyDescent="0.25">
      <c r="B3677" s="25"/>
      <c r="C3677" s="80">
        <v>1922325349</v>
      </c>
      <c r="D3677" s="83" t="s">
        <v>7626</v>
      </c>
      <c r="E3677" s="82">
        <v>7</v>
      </c>
      <c r="F3677" s="28"/>
      <c r="G3677" s="28"/>
      <c r="H3677" s="28"/>
      <c r="I3677" s="28" t="s">
        <v>1734</v>
      </c>
      <c r="J3677" s="27" t="s">
        <v>7627</v>
      </c>
      <c r="K3677" s="29">
        <v>8082151540</v>
      </c>
      <c r="L3677" s="30"/>
      <c r="M3677" s="28"/>
      <c r="N3677" s="28"/>
      <c r="O3677" s="29"/>
      <c r="P3677" s="31"/>
      <c r="Q3677" s="28"/>
      <c r="R3677" s="28"/>
      <c r="S3677" s="28"/>
      <c r="T3677" s="28"/>
      <c r="U3677" s="29"/>
      <c r="V3677" s="32"/>
      <c r="W3677" s="33"/>
    </row>
    <row r="3678" spans="2:23" x14ac:dyDescent="0.25">
      <c r="B3678" s="25"/>
      <c r="C3678" s="80">
        <v>1952806804</v>
      </c>
      <c r="D3678" s="83" t="s">
        <v>7628</v>
      </c>
      <c r="E3678" s="82">
        <v>3</v>
      </c>
      <c r="F3678" s="28"/>
      <c r="G3678" s="28"/>
      <c r="H3678" s="28"/>
      <c r="I3678" s="28" t="s">
        <v>1719</v>
      </c>
      <c r="J3678" s="27" t="s">
        <v>69</v>
      </c>
      <c r="K3678" s="29">
        <v>8085862890</v>
      </c>
      <c r="L3678" s="30"/>
      <c r="M3678" s="28"/>
      <c r="N3678" s="28"/>
      <c r="O3678" s="29"/>
      <c r="P3678" s="31"/>
      <c r="Q3678" s="28"/>
      <c r="R3678" s="28"/>
      <c r="S3678" s="28"/>
      <c r="T3678" s="28"/>
      <c r="U3678" s="29"/>
      <c r="V3678" s="32"/>
      <c r="W3678" s="33"/>
    </row>
    <row r="3679" spans="2:23" x14ac:dyDescent="0.25">
      <c r="B3679" s="25"/>
      <c r="C3679" s="80">
        <v>1639604341</v>
      </c>
      <c r="D3679" s="83" t="s">
        <v>7629</v>
      </c>
      <c r="E3679" s="82">
        <v>3</v>
      </c>
      <c r="F3679" s="28"/>
      <c r="G3679" s="28"/>
      <c r="H3679" s="28"/>
      <c r="I3679" s="28" t="s">
        <v>1719</v>
      </c>
      <c r="J3679" s="27" t="s">
        <v>69</v>
      </c>
      <c r="K3679" s="29">
        <v>8086762271</v>
      </c>
      <c r="L3679" s="30"/>
      <c r="M3679" s="28"/>
      <c r="N3679" s="28"/>
      <c r="O3679" s="29"/>
      <c r="P3679" s="31"/>
      <c r="Q3679" s="28"/>
      <c r="R3679" s="28"/>
      <c r="S3679" s="28"/>
      <c r="T3679" s="28"/>
      <c r="U3679" s="29"/>
      <c r="V3679" s="32"/>
      <c r="W3679" s="33"/>
    </row>
    <row r="3680" spans="2:23" x14ac:dyDescent="0.25">
      <c r="B3680" s="25"/>
      <c r="C3680" s="80">
        <v>1174025449</v>
      </c>
      <c r="D3680" s="83" t="s">
        <v>7630</v>
      </c>
      <c r="E3680" s="82">
        <v>9</v>
      </c>
      <c r="F3680" s="28"/>
      <c r="G3680" s="28"/>
      <c r="H3680" s="28"/>
      <c r="I3680" s="28" t="s">
        <v>1716</v>
      </c>
      <c r="J3680" s="27" t="s">
        <v>7631</v>
      </c>
      <c r="K3680" s="29">
        <v>8086918838</v>
      </c>
      <c r="L3680" s="30"/>
      <c r="M3680" s="28"/>
      <c r="N3680" s="28"/>
      <c r="O3680" s="29"/>
      <c r="P3680" s="31"/>
      <c r="Q3680" s="28"/>
      <c r="R3680" s="28"/>
      <c r="S3680" s="28"/>
      <c r="T3680" s="28"/>
      <c r="U3680" s="29"/>
      <c r="V3680" s="32"/>
      <c r="W3680" s="33"/>
    </row>
    <row r="3681" spans="2:23" x14ac:dyDescent="0.25">
      <c r="B3681" s="25"/>
      <c r="C3681" s="80">
        <v>1245406958</v>
      </c>
      <c r="D3681" s="83" t="s">
        <v>7632</v>
      </c>
      <c r="E3681" s="82">
        <v>10</v>
      </c>
      <c r="F3681" s="28"/>
      <c r="G3681" s="28"/>
      <c r="H3681" s="28"/>
      <c r="I3681" s="28" t="s">
        <v>1769</v>
      </c>
      <c r="J3681" s="27" t="s">
        <v>7633</v>
      </c>
      <c r="K3681" s="29">
        <v>8086918838</v>
      </c>
      <c r="L3681" s="30"/>
      <c r="M3681" s="28"/>
      <c r="N3681" s="28"/>
      <c r="O3681" s="29"/>
      <c r="P3681" s="31"/>
      <c r="Q3681" s="28"/>
      <c r="R3681" s="28"/>
      <c r="S3681" s="28"/>
      <c r="T3681" s="28"/>
      <c r="U3681" s="29"/>
      <c r="V3681" s="32"/>
      <c r="W3681" s="33"/>
    </row>
    <row r="3682" spans="2:23" x14ac:dyDescent="0.25">
      <c r="B3682" s="25"/>
      <c r="C3682" s="80">
        <v>1265402168</v>
      </c>
      <c r="D3682" s="83" t="s">
        <v>7634</v>
      </c>
      <c r="E3682" s="82">
        <v>7</v>
      </c>
      <c r="F3682" s="28"/>
      <c r="G3682" s="28"/>
      <c r="H3682" s="28"/>
      <c r="I3682" s="28" t="s">
        <v>1719</v>
      </c>
      <c r="J3682" s="27" t="s">
        <v>7635</v>
      </c>
      <c r="K3682" s="29">
        <v>8085386532</v>
      </c>
      <c r="L3682" s="30"/>
      <c r="M3682" s="28"/>
      <c r="N3682" s="28"/>
      <c r="O3682" s="29"/>
      <c r="P3682" s="31"/>
      <c r="Q3682" s="28"/>
      <c r="R3682" s="28"/>
      <c r="S3682" s="28"/>
      <c r="T3682" s="28"/>
      <c r="U3682" s="29"/>
      <c r="V3682" s="32"/>
      <c r="W3682" s="33"/>
    </row>
    <row r="3683" spans="2:23" x14ac:dyDescent="0.25">
      <c r="B3683" s="25"/>
      <c r="C3683" s="80">
        <v>1245214618</v>
      </c>
      <c r="D3683" s="83" t="s">
        <v>7636</v>
      </c>
      <c r="E3683" s="82">
        <v>8</v>
      </c>
      <c r="F3683" s="28"/>
      <c r="G3683" s="28"/>
      <c r="H3683" s="28"/>
      <c r="I3683" s="28" t="s">
        <v>1737</v>
      </c>
      <c r="J3683" s="27" t="s">
        <v>7637</v>
      </c>
      <c r="K3683" s="29">
        <v>8086918838</v>
      </c>
      <c r="L3683" s="30"/>
      <c r="M3683" s="28"/>
      <c r="N3683" s="28"/>
      <c r="O3683" s="29"/>
      <c r="P3683" s="31"/>
      <c r="Q3683" s="28"/>
      <c r="R3683" s="28"/>
      <c r="S3683" s="28"/>
      <c r="T3683" s="28"/>
      <c r="U3683" s="29"/>
      <c r="V3683" s="32"/>
      <c r="W3683" s="33"/>
    </row>
    <row r="3684" spans="2:23" x14ac:dyDescent="0.25">
      <c r="B3684" s="25"/>
      <c r="C3684" s="80">
        <v>1952556201</v>
      </c>
      <c r="D3684" s="83" t="s">
        <v>7638</v>
      </c>
      <c r="E3684" s="82">
        <v>2</v>
      </c>
      <c r="F3684" s="28"/>
      <c r="G3684" s="28"/>
      <c r="H3684" s="28"/>
      <c r="I3684" s="28" t="s">
        <v>1734</v>
      </c>
      <c r="J3684" s="27" t="s">
        <v>7639</v>
      </c>
      <c r="K3684" s="29">
        <v>8088717772</v>
      </c>
      <c r="L3684" s="30"/>
      <c r="M3684" s="28"/>
      <c r="N3684" s="28"/>
      <c r="O3684" s="29"/>
      <c r="P3684" s="31"/>
      <c r="Q3684" s="28"/>
      <c r="R3684" s="28"/>
      <c r="S3684" s="28"/>
      <c r="T3684" s="28"/>
      <c r="U3684" s="29"/>
      <c r="V3684" s="32"/>
      <c r="W3684" s="33"/>
    </row>
    <row r="3685" spans="2:23" x14ac:dyDescent="0.25">
      <c r="B3685" s="25"/>
      <c r="C3685" s="80">
        <v>1285717710</v>
      </c>
      <c r="D3685" s="83" t="s">
        <v>7640</v>
      </c>
      <c r="E3685" s="82">
        <v>5</v>
      </c>
      <c r="F3685" s="28"/>
      <c r="G3685" s="28"/>
      <c r="H3685" s="28"/>
      <c r="I3685" s="28" t="s">
        <v>2266</v>
      </c>
      <c r="J3685" s="27" t="s">
        <v>69</v>
      </c>
      <c r="K3685" s="29">
        <v>8089557117</v>
      </c>
      <c r="L3685" s="30"/>
      <c r="M3685" s="28"/>
      <c r="N3685" s="28"/>
      <c r="O3685" s="29"/>
      <c r="P3685" s="31"/>
      <c r="Q3685" s="28"/>
      <c r="R3685" s="28"/>
      <c r="S3685" s="28"/>
      <c r="T3685" s="28"/>
      <c r="U3685" s="29"/>
      <c r="V3685" s="32"/>
      <c r="W3685" s="33"/>
    </row>
    <row r="3686" spans="2:23" x14ac:dyDescent="0.25">
      <c r="B3686" s="25"/>
      <c r="C3686" s="80">
        <v>1922297845</v>
      </c>
      <c r="D3686" s="83" t="s">
        <v>7641</v>
      </c>
      <c r="E3686" s="82">
        <v>6</v>
      </c>
      <c r="F3686" s="28"/>
      <c r="G3686" s="28"/>
      <c r="H3686" s="28"/>
      <c r="I3686" s="28" t="s">
        <v>1719</v>
      </c>
      <c r="J3686" s="27" t="s">
        <v>7642</v>
      </c>
      <c r="K3686" s="29">
        <v>8089498988</v>
      </c>
      <c r="L3686" s="30"/>
      <c r="M3686" s="28"/>
      <c r="N3686" s="28"/>
      <c r="O3686" s="29"/>
      <c r="P3686" s="31"/>
      <c r="Q3686" s="28"/>
      <c r="R3686" s="28"/>
      <c r="S3686" s="28"/>
      <c r="T3686" s="28"/>
      <c r="U3686" s="29"/>
      <c r="V3686" s="32"/>
      <c r="W3686" s="33"/>
    </row>
    <row r="3687" spans="2:23" x14ac:dyDescent="0.25">
      <c r="B3687" s="25"/>
      <c r="C3687" s="80">
        <v>1578610168</v>
      </c>
      <c r="D3687" s="83" t="s">
        <v>7643</v>
      </c>
      <c r="E3687" s="82">
        <v>2</v>
      </c>
      <c r="F3687" s="28"/>
      <c r="G3687" s="28"/>
      <c r="H3687" s="28"/>
      <c r="I3687" s="28" t="s">
        <v>1707</v>
      </c>
      <c r="J3687" s="27" t="s">
        <v>69</v>
      </c>
      <c r="K3687" s="29">
        <v>8086762271</v>
      </c>
      <c r="L3687" s="30"/>
      <c r="M3687" s="28"/>
      <c r="N3687" s="28"/>
      <c r="O3687" s="29"/>
      <c r="P3687" s="31"/>
      <c r="Q3687" s="28"/>
      <c r="R3687" s="28"/>
      <c r="S3687" s="28"/>
      <c r="T3687" s="28"/>
      <c r="U3687" s="29"/>
      <c r="V3687" s="32"/>
      <c r="W3687" s="33"/>
    </row>
    <row r="3688" spans="2:23" x14ac:dyDescent="0.25">
      <c r="B3688" s="25"/>
      <c r="C3688" s="80">
        <v>1457436941</v>
      </c>
      <c r="D3688" s="83" t="s">
        <v>7644</v>
      </c>
      <c r="E3688" s="82">
        <v>5</v>
      </c>
      <c r="F3688" s="28"/>
      <c r="G3688" s="28"/>
      <c r="H3688" s="28"/>
      <c r="I3688" s="28" t="s">
        <v>1734</v>
      </c>
      <c r="J3688" s="27" t="s">
        <v>7645</v>
      </c>
      <c r="K3688" s="29">
        <v>8085978765</v>
      </c>
      <c r="L3688" s="30"/>
      <c r="M3688" s="28"/>
      <c r="N3688" s="28"/>
      <c r="O3688" s="29"/>
      <c r="P3688" s="31"/>
      <c r="Q3688" s="28"/>
      <c r="R3688" s="28"/>
      <c r="S3688" s="28"/>
      <c r="T3688" s="28"/>
      <c r="U3688" s="29"/>
      <c r="V3688" s="32"/>
      <c r="W3688" s="33"/>
    </row>
    <row r="3689" spans="2:23" x14ac:dyDescent="0.25">
      <c r="B3689" s="25"/>
      <c r="C3689" s="80">
        <v>1164439683</v>
      </c>
      <c r="D3689" s="83" t="s">
        <v>7646</v>
      </c>
      <c r="E3689" s="82">
        <v>8</v>
      </c>
      <c r="F3689" s="28"/>
      <c r="G3689" s="28"/>
      <c r="H3689" s="28"/>
      <c r="I3689" s="28" t="s">
        <v>1719</v>
      </c>
      <c r="J3689" s="27" t="s">
        <v>7647</v>
      </c>
      <c r="K3689" s="29">
        <v>8085455777</v>
      </c>
      <c r="L3689" s="30"/>
      <c r="M3689" s="28"/>
      <c r="N3689" s="28"/>
      <c r="O3689" s="29"/>
      <c r="P3689" s="31"/>
      <c r="Q3689" s="28"/>
      <c r="R3689" s="28"/>
      <c r="S3689" s="28"/>
      <c r="T3689" s="28"/>
      <c r="U3689" s="29"/>
      <c r="V3689" s="32"/>
      <c r="W3689" s="33"/>
    </row>
    <row r="3690" spans="2:23" x14ac:dyDescent="0.25">
      <c r="B3690" s="25"/>
      <c r="C3690" s="80">
        <v>1275639866</v>
      </c>
      <c r="D3690" s="83" t="s">
        <v>7648</v>
      </c>
      <c r="E3690" s="82">
        <v>3</v>
      </c>
      <c r="F3690" s="28"/>
      <c r="G3690" s="28"/>
      <c r="H3690" s="28"/>
      <c r="I3690" s="28" t="s">
        <v>1719</v>
      </c>
      <c r="J3690" s="27" t="s">
        <v>69</v>
      </c>
      <c r="K3690" s="29">
        <v>8085283571</v>
      </c>
      <c r="L3690" s="30"/>
      <c r="M3690" s="28"/>
      <c r="N3690" s="28"/>
      <c r="O3690" s="29"/>
      <c r="P3690" s="31"/>
      <c r="Q3690" s="28"/>
      <c r="R3690" s="28"/>
      <c r="S3690" s="28"/>
      <c r="T3690" s="28"/>
      <c r="U3690" s="29"/>
      <c r="V3690" s="32"/>
      <c r="W3690" s="33"/>
    </row>
    <row r="3691" spans="2:23" x14ac:dyDescent="0.25">
      <c r="B3691" s="25"/>
      <c r="C3691" s="80">
        <v>1629058987</v>
      </c>
      <c r="D3691" s="83" t="s">
        <v>7649</v>
      </c>
      <c r="E3691" s="82">
        <v>5</v>
      </c>
      <c r="F3691" s="28"/>
      <c r="G3691" s="28"/>
      <c r="H3691" s="28"/>
      <c r="I3691" s="28" t="s">
        <v>1704</v>
      </c>
      <c r="J3691" s="27" t="s">
        <v>7650</v>
      </c>
      <c r="K3691" s="29">
        <v>8085224233</v>
      </c>
      <c r="L3691" s="30"/>
      <c r="M3691" s="28"/>
      <c r="N3691" s="28"/>
      <c r="O3691" s="29"/>
      <c r="P3691" s="31"/>
      <c r="Q3691" s="28"/>
      <c r="R3691" s="28"/>
      <c r="S3691" s="28"/>
      <c r="T3691" s="28"/>
      <c r="U3691" s="29"/>
      <c r="V3691" s="32"/>
      <c r="W3691" s="33"/>
    </row>
    <row r="3692" spans="2:23" x14ac:dyDescent="0.25">
      <c r="B3692" s="25"/>
      <c r="C3692" s="80">
        <v>1871605782</v>
      </c>
      <c r="D3692" s="83" t="s">
        <v>7651</v>
      </c>
      <c r="E3692" s="82">
        <v>4</v>
      </c>
      <c r="F3692" s="28"/>
      <c r="G3692" s="28"/>
      <c r="H3692" s="28"/>
      <c r="I3692" s="28" t="s">
        <v>1734</v>
      </c>
      <c r="J3692" s="27" t="s">
        <v>7652</v>
      </c>
      <c r="K3692" s="29">
        <v>8082250263</v>
      </c>
      <c r="L3692" s="30"/>
      <c r="M3692" s="28"/>
      <c r="N3692" s="28"/>
      <c r="O3692" s="29"/>
      <c r="P3692" s="31"/>
      <c r="Q3692" s="28"/>
      <c r="R3692" s="28"/>
      <c r="S3692" s="28"/>
      <c r="T3692" s="28"/>
      <c r="U3692" s="29"/>
      <c r="V3692" s="32"/>
      <c r="W3692" s="33"/>
    </row>
    <row r="3693" spans="2:23" x14ac:dyDescent="0.25">
      <c r="B3693" s="25"/>
      <c r="C3693" s="80">
        <v>1629028212</v>
      </c>
      <c r="D3693" s="83" t="s">
        <v>7653</v>
      </c>
      <c r="E3693" s="82">
        <v>6</v>
      </c>
      <c r="F3693" s="28"/>
      <c r="G3693" s="28"/>
      <c r="H3693" s="28"/>
      <c r="I3693" s="28" t="s">
        <v>1719</v>
      </c>
      <c r="J3693" s="27" t="s">
        <v>7654</v>
      </c>
      <c r="K3693" s="29">
        <v>8085361156</v>
      </c>
      <c r="L3693" s="30"/>
      <c r="M3693" s="28"/>
      <c r="N3693" s="28"/>
      <c r="O3693" s="29"/>
      <c r="P3693" s="31"/>
      <c r="Q3693" s="28"/>
      <c r="R3693" s="28"/>
      <c r="S3693" s="28"/>
      <c r="T3693" s="28"/>
      <c r="U3693" s="29"/>
      <c r="V3693" s="32"/>
      <c r="W3693" s="33"/>
    </row>
    <row r="3694" spans="2:23" x14ac:dyDescent="0.25">
      <c r="B3694" s="25"/>
      <c r="C3694" s="80">
        <v>1962578476</v>
      </c>
      <c r="D3694" s="83" t="s">
        <v>7655</v>
      </c>
      <c r="E3694" s="82">
        <v>5</v>
      </c>
      <c r="F3694" s="28"/>
      <c r="G3694" s="28"/>
      <c r="H3694" s="28"/>
      <c r="I3694" s="28" t="s">
        <v>1719</v>
      </c>
      <c r="J3694" s="27" t="s">
        <v>7656</v>
      </c>
      <c r="K3694" s="29">
        <v>8088481515</v>
      </c>
      <c r="L3694" s="30"/>
      <c r="M3694" s="28"/>
      <c r="N3694" s="28"/>
      <c r="O3694" s="29"/>
      <c r="P3694" s="31"/>
      <c r="Q3694" s="28"/>
      <c r="R3694" s="28"/>
      <c r="S3694" s="28"/>
      <c r="T3694" s="28"/>
      <c r="U3694" s="29"/>
      <c r="V3694" s="32"/>
      <c r="W3694" s="33"/>
    </row>
    <row r="3695" spans="2:23" x14ac:dyDescent="0.25">
      <c r="B3695" s="25"/>
      <c r="C3695" s="80">
        <v>1447328620</v>
      </c>
      <c r="D3695" s="83" t="s">
        <v>7657</v>
      </c>
      <c r="E3695" s="82">
        <v>3</v>
      </c>
      <c r="F3695" s="28"/>
      <c r="G3695" s="28"/>
      <c r="H3695" s="28"/>
      <c r="I3695" s="28" t="s">
        <v>1719</v>
      </c>
      <c r="J3695" s="27" t="s">
        <v>69</v>
      </c>
      <c r="K3695" s="29">
        <v>8089882188</v>
      </c>
      <c r="L3695" s="30"/>
      <c r="M3695" s="28"/>
      <c r="N3695" s="28"/>
      <c r="O3695" s="29"/>
      <c r="P3695" s="31"/>
      <c r="Q3695" s="28"/>
      <c r="R3695" s="28"/>
      <c r="S3695" s="28"/>
      <c r="T3695" s="28"/>
      <c r="U3695" s="29"/>
      <c r="V3695" s="32"/>
      <c r="W3695" s="33"/>
    </row>
    <row r="3696" spans="2:23" x14ac:dyDescent="0.25">
      <c r="B3696" s="25"/>
      <c r="C3696" s="80">
        <v>1881396695</v>
      </c>
      <c r="D3696" s="83" t="s">
        <v>7658</v>
      </c>
      <c r="E3696" s="82">
        <v>3</v>
      </c>
      <c r="F3696" s="28"/>
      <c r="G3696" s="28"/>
      <c r="H3696" s="28"/>
      <c r="I3696" s="28" t="s">
        <v>1716</v>
      </c>
      <c r="J3696" s="27" t="s">
        <v>69</v>
      </c>
      <c r="K3696" s="29">
        <v>8082634665</v>
      </c>
      <c r="L3696" s="30"/>
      <c r="M3696" s="28"/>
      <c r="N3696" s="28"/>
      <c r="O3696" s="29"/>
      <c r="P3696" s="31"/>
      <c r="Q3696" s="28"/>
      <c r="R3696" s="28"/>
      <c r="S3696" s="28"/>
      <c r="T3696" s="28"/>
      <c r="U3696" s="29"/>
      <c r="V3696" s="32"/>
      <c r="W3696" s="33"/>
    </row>
    <row r="3697" spans="2:23" x14ac:dyDescent="0.25">
      <c r="B3697" s="25"/>
      <c r="C3697" s="80" t="s">
        <v>69</v>
      </c>
      <c r="D3697" s="83" t="s">
        <v>7658</v>
      </c>
      <c r="E3697" s="82">
        <v>-99</v>
      </c>
      <c r="F3697" s="28"/>
      <c r="G3697" s="28"/>
      <c r="H3697" s="28"/>
      <c r="I3697" s="28" t="s">
        <v>69</v>
      </c>
      <c r="J3697" s="27" t="s">
        <v>69</v>
      </c>
      <c r="K3697" s="29" t="s">
        <v>69</v>
      </c>
      <c r="L3697" s="30"/>
      <c r="M3697" s="28"/>
      <c r="N3697" s="28"/>
      <c r="O3697" s="29"/>
      <c r="P3697" s="31"/>
      <c r="Q3697" s="28"/>
      <c r="R3697" s="28"/>
      <c r="S3697" s="28"/>
      <c r="T3697" s="28"/>
      <c r="U3697" s="29"/>
      <c r="V3697" s="32"/>
      <c r="W3697" s="33"/>
    </row>
    <row r="3698" spans="2:23" x14ac:dyDescent="0.25">
      <c r="B3698" s="25"/>
      <c r="C3698" s="80">
        <v>1821082736</v>
      </c>
      <c r="D3698" s="83" t="s">
        <v>7659</v>
      </c>
      <c r="E3698" s="82">
        <v>3</v>
      </c>
      <c r="F3698" s="28"/>
      <c r="G3698" s="28"/>
      <c r="H3698" s="28"/>
      <c r="I3698" s="28" t="s">
        <v>1704</v>
      </c>
      <c r="J3698" s="27" t="s">
        <v>69</v>
      </c>
      <c r="K3698" s="29">
        <v>8085457727</v>
      </c>
      <c r="L3698" s="30"/>
      <c r="M3698" s="28"/>
      <c r="N3698" s="28"/>
      <c r="O3698" s="29"/>
      <c r="P3698" s="31"/>
      <c r="Q3698" s="28"/>
      <c r="R3698" s="28"/>
      <c r="S3698" s="28"/>
      <c r="T3698" s="28"/>
      <c r="U3698" s="29"/>
      <c r="V3698" s="32"/>
      <c r="W3698" s="33"/>
    </row>
    <row r="3699" spans="2:23" x14ac:dyDescent="0.25">
      <c r="B3699" s="25"/>
      <c r="C3699" s="80">
        <v>1285707547</v>
      </c>
      <c r="D3699" s="83" t="s">
        <v>7660</v>
      </c>
      <c r="E3699" s="82">
        <v>8</v>
      </c>
      <c r="F3699" s="28"/>
      <c r="G3699" s="28"/>
      <c r="H3699" s="28"/>
      <c r="I3699" s="28" t="s">
        <v>1704</v>
      </c>
      <c r="J3699" s="27" t="s">
        <v>7661</v>
      </c>
      <c r="K3699" s="29">
        <v>8083895158</v>
      </c>
      <c r="L3699" s="30"/>
      <c r="M3699" s="28"/>
      <c r="N3699" s="28"/>
      <c r="O3699" s="29"/>
      <c r="P3699" s="31"/>
      <c r="Q3699" s="28"/>
      <c r="R3699" s="28"/>
      <c r="S3699" s="28"/>
      <c r="T3699" s="28"/>
      <c r="U3699" s="29"/>
      <c r="V3699" s="32"/>
      <c r="W3699" s="33"/>
    </row>
    <row r="3700" spans="2:23" x14ac:dyDescent="0.25">
      <c r="B3700" s="25"/>
      <c r="C3700" s="80">
        <v>1598795403</v>
      </c>
      <c r="D3700" s="83" t="s">
        <v>7662</v>
      </c>
      <c r="E3700" s="82">
        <v>4</v>
      </c>
      <c r="F3700" s="28"/>
      <c r="G3700" s="28"/>
      <c r="H3700" s="28"/>
      <c r="I3700" s="28" t="s">
        <v>1704</v>
      </c>
      <c r="J3700" s="27" t="s">
        <v>7663</v>
      </c>
      <c r="K3700" s="29">
        <v>8088870600</v>
      </c>
      <c r="L3700" s="30"/>
      <c r="M3700" s="28"/>
      <c r="N3700" s="28"/>
      <c r="O3700" s="29"/>
      <c r="P3700" s="31"/>
      <c r="Q3700" s="28"/>
      <c r="R3700" s="28"/>
      <c r="S3700" s="28"/>
      <c r="T3700" s="28"/>
      <c r="U3700" s="29"/>
      <c r="V3700" s="32"/>
      <c r="W3700" s="33"/>
    </row>
    <row r="3701" spans="2:23" x14ac:dyDescent="0.25">
      <c r="B3701" s="25"/>
      <c r="C3701" s="80">
        <v>1548349590</v>
      </c>
      <c r="D3701" s="83" t="s">
        <v>7664</v>
      </c>
      <c r="E3701" s="82">
        <v>4</v>
      </c>
      <c r="F3701" s="28"/>
      <c r="G3701" s="28"/>
      <c r="H3701" s="28"/>
      <c r="I3701" s="28" t="s">
        <v>1719</v>
      </c>
      <c r="J3701" s="27" t="s">
        <v>7665</v>
      </c>
      <c r="K3701" s="29">
        <v>8086711634</v>
      </c>
      <c r="L3701" s="30"/>
      <c r="M3701" s="28"/>
      <c r="N3701" s="28"/>
      <c r="O3701" s="29"/>
      <c r="P3701" s="31"/>
      <c r="Q3701" s="28"/>
      <c r="R3701" s="28"/>
      <c r="S3701" s="28"/>
      <c r="T3701" s="28"/>
      <c r="U3701" s="29"/>
      <c r="V3701" s="32"/>
      <c r="W3701" s="33"/>
    </row>
    <row r="3702" spans="2:23" x14ac:dyDescent="0.25">
      <c r="B3702" s="25"/>
      <c r="C3702" s="80">
        <v>1700892957</v>
      </c>
      <c r="D3702" s="83" t="s">
        <v>7666</v>
      </c>
      <c r="E3702" s="82">
        <v>8</v>
      </c>
      <c r="F3702" s="28"/>
      <c r="G3702" s="28"/>
      <c r="H3702" s="28"/>
      <c r="I3702" s="28" t="s">
        <v>1704</v>
      </c>
      <c r="J3702" s="27" t="s">
        <v>7667</v>
      </c>
      <c r="K3702" s="29">
        <v>8085231658</v>
      </c>
      <c r="L3702" s="30"/>
      <c r="M3702" s="28"/>
      <c r="N3702" s="28"/>
      <c r="O3702" s="29"/>
      <c r="P3702" s="31"/>
      <c r="Q3702" s="28"/>
      <c r="R3702" s="28"/>
      <c r="S3702" s="28"/>
      <c r="T3702" s="28"/>
      <c r="U3702" s="29"/>
      <c r="V3702" s="32"/>
      <c r="W3702" s="33"/>
    </row>
    <row r="3703" spans="2:23" x14ac:dyDescent="0.25">
      <c r="B3703" s="25"/>
      <c r="C3703" s="80">
        <v>1164460499</v>
      </c>
      <c r="D3703" s="83" t="s">
        <v>7668</v>
      </c>
      <c r="E3703" s="82">
        <v>6</v>
      </c>
      <c r="F3703" s="28"/>
      <c r="G3703" s="28"/>
      <c r="H3703" s="28"/>
      <c r="I3703" s="28" t="s">
        <v>1704</v>
      </c>
      <c r="J3703" s="27" t="s">
        <v>7669</v>
      </c>
      <c r="K3703" s="29">
        <v>9167343759</v>
      </c>
      <c r="L3703" s="30"/>
      <c r="M3703" s="28"/>
      <c r="N3703" s="28"/>
      <c r="O3703" s="29"/>
      <c r="P3703" s="31"/>
      <c r="Q3703" s="28"/>
      <c r="R3703" s="28"/>
      <c r="S3703" s="28"/>
      <c r="T3703" s="28"/>
      <c r="U3703" s="29"/>
      <c r="V3703" s="32"/>
      <c r="W3703" s="33"/>
    </row>
    <row r="3704" spans="2:23" x14ac:dyDescent="0.25">
      <c r="B3704" s="25"/>
      <c r="C3704" s="80">
        <v>1518934009</v>
      </c>
      <c r="D3704" s="83" t="s">
        <v>7670</v>
      </c>
      <c r="E3704" s="82">
        <v>4</v>
      </c>
      <c r="F3704" s="28"/>
      <c r="G3704" s="28"/>
      <c r="H3704" s="28"/>
      <c r="I3704" s="28" t="s">
        <v>1707</v>
      </c>
      <c r="J3704" s="27" t="s">
        <v>7671</v>
      </c>
      <c r="K3704" s="29">
        <v>8089461414</v>
      </c>
      <c r="L3704" s="30"/>
      <c r="M3704" s="28"/>
      <c r="N3704" s="28"/>
      <c r="O3704" s="29"/>
      <c r="P3704" s="31"/>
      <c r="Q3704" s="28"/>
      <c r="R3704" s="28"/>
      <c r="S3704" s="28"/>
      <c r="T3704" s="28"/>
      <c r="U3704" s="29"/>
      <c r="V3704" s="32"/>
      <c r="W3704" s="33"/>
    </row>
    <row r="3705" spans="2:23" x14ac:dyDescent="0.25">
      <c r="B3705" s="25"/>
      <c r="C3705" s="80">
        <v>1255405288</v>
      </c>
      <c r="D3705" s="83" t="s">
        <v>7672</v>
      </c>
      <c r="E3705" s="82">
        <v>3</v>
      </c>
      <c r="F3705" s="28"/>
      <c r="G3705" s="28"/>
      <c r="H3705" s="28"/>
      <c r="I3705" s="28" t="s">
        <v>6777</v>
      </c>
      <c r="J3705" s="27" t="s">
        <v>7673</v>
      </c>
      <c r="K3705" s="29">
        <v>8086918897</v>
      </c>
      <c r="L3705" s="30"/>
      <c r="M3705" s="28"/>
      <c r="N3705" s="28"/>
      <c r="O3705" s="29"/>
      <c r="P3705" s="31"/>
      <c r="Q3705" s="28"/>
      <c r="R3705" s="28"/>
      <c r="S3705" s="28"/>
      <c r="T3705" s="28"/>
      <c r="U3705" s="29"/>
      <c r="V3705" s="32"/>
      <c r="W3705" s="33"/>
    </row>
    <row r="3706" spans="2:23" x14ac:dyDescent="0.25">
      <c r="B3706" s="25"/>
      <c r="C3706" s="80">
        <v>1023192275</v>
      </c>
      <c r="D3706" s="83" t="s">
        <v>7674</v>
      </c>
      <c r="E3706" s="82">
        <v>6</v>
      </c>
      <c r="F3706" s="28"/>
      <c r="G3706" s="28"/>
      <c r="H3706" s="28"/>
      <c r="I3706" s="28" t="s">
        <v>1704</v>
      </c>
      <c r="J3706" s="27" t="s">
        <v>69</v>
      </c>
      <c r="K3706" s="29">
        <v>8089375171</v>
      </c>
      <c r="L3706" s="30"/>
      <c r="M3706" s="28"/>
      <c r="N3706" s="28"/>
      <c r="O3706" s="29"/>
      <c r="P3706" s="31"/>
      <c r="Q3706" s="28"/>
      <c r="R3706" s="28"/>
      <c r="S3706" s="28"/>
      <c r="T3706" s="28"/>
      <c r="U3706" s="29"/>
      <c r="V3706" s="32"/>
      <c r="W3706" s="33"/>
    </row>
    <row r="3707" spans="2:23" x14ac:dyDescent="0.25">
      <c r="B3707" s="25"/>
      <c r="C3707" s="80">
        <v>1962486753</v>
      </c>
      <c r="D3707" s="83" t="s">
        <v>7675</v>
      </c>
      <c r="E3707" s="82">
        <v>3</v>
      </c>
      <c r="F3707" s="28"/>
      <c r="G3707" s="28"/>
      <c r="H3707" s="28"/>
      <c r="I3707" s="28" t="s">
        <v>1704</v>
      </c>
      <c r="J3707" s="27" t="s">
        <v>69</v>
      </c>
      <c r="K3707" s="29">
        <v>8085247676</v>
      </c>
      <c r="L3707" s="30"/>
      <c r="M3707" s="28"/>
      <c r="N3707" s="28"/>
      <c r="O3707" s="29"/>
      <c r="P3707" s="31"/>
      <c r="Q3707" s="28"/>
      <c r="R3707" s="28"/>
      <c r="S3707" s="28"/>
      <c r="T3707" s="28"/>
      <c r="U3707" s="29"/>
      <c r="V3707" s="32"/>
      <c r="W3707" s="33"/>
    </row>
    <row r="3708" spans="2:23" x14ac:dyDescent="0.25">
      <c r="B3708" s="25"/>
      <c r="C3708" s="80">
        <v>1144356783</v>
      </c>
      <c r="D3708" s="83" t="s">
        <v>7676</v>
      </c>
      <c r="E3708" s="82">
        <v>4</v>
      </c>
      <c r="F3708" s="28"/>
      <c r="G3708" s="28"/>
      <c r="H3708" s="28"/>
      <c r="I3708" s="28" t="s">
        <v>1704</v>
      </c>
      <c r="J3708" s="27" t="s">
        <v>7677</v>
      </c>
      <c r="K3708" s="29">
        <v>8088717222</v>
      </c>
      <c r="L3708" s="30"/>
      <c r="M3708" s="28"/>
      <c r="N3708" s="28"/>
      <c r="O3708" s="29"/>
      <c r="P3708" s="31"/>
      <c r="Q3708" s="28"/>
      <c r="R3708" s="28"/>
      <c r="S3708" s="28"/>
      <c r="T3708" s="28"/>
      <c r="U3708" s="29"/>
      <c r="V3708" s="32"/>
      <c r="W3708" s="33"/>
    </row>
    <row r="3709" spans="2:23" x14ac:dyDescent="0.25">
      <c r="B3709" s="25"/>
      <c r="C3709" s="80">
        <v>1265588065</v>
      </c>
      <c r="D3709" s="83" t="s">
        <v>7678</v>
      </c>
      <c r="E3709" s="82">
        <v>2</v>
      </c>
      <c r="F3709" s="28"/>
      <c r="G3709" s="28"/>
      <c r="H3709" s="28"/>
      <c r="I3709" s="28" t="s">
        <v>1734</v>
      </c>
      <c r="J3709" s="27" t="s">
        <v>69</v>
      </c>
      <c r="K3709" s="29">
        <v>8085376335</v>
      </c>
      <c r="L3709" s="30"/>
      <c r="M3709" s="28"/>
      <c r="N3709" s="28"/>
      <c r="O3709" s="29"/>
      <c r="P3709" s="31"/>
      <c r="Q3709" s="28"/>
      <c r="R3709" s="28"/>
      <c r="S3709" s="28"/>
      <c r="T3709" s="28"/>
      <c r="U3709" s="29"/>
      <c r="V3709" s="32"/>
      <c r="W3709" s="33"/>
    </row>
    <row r="3710" spans="2:23" x14ac:dyDescent="0.25">
      <c r="B3710" s="25"/>
      <c r="C3710" s="80">
        <v>1245300904</v>
      </c>
      <c r="D3710" s="83" t="s">
        <v>7679</v>
      </c>
      <c r="E3710" s="82">
        <v>1</v>
      </c>
      <c r="F3710" s="28"/>
      <c r="G3710" s="28"/>
      <c r="H3710" s="28"/>
      <c r="I3710" s="28" t="s">
        <v>1707</v>
      </c>
      <c r="J3710" s="27" t="s">
        <v>7680</v>
      </c>
      <c r="K3710" s="29">
        <v>8086273200</v>
      </c>
      <c r="L3710" s="30"/>
      <c r="M3710" s="28"/>
      <c r="N3710" s="28"/>
      <c r="O3710" s="29"/>
      <c r="P3710" s="31"/>
      <c r="Q3710" s="28"/>
      <c r="R3710" s="28"/>
      <c r="S3710" s="28"/>
      <c r="T3710" s="28"/>
      <c r="U3710" s="29"/>
      <c r="V3710" s="32"/>
      <c r="W3710" s="33"/>
    </row>
    <row r="3711" spans="2:23" x14ac:dyDescent="0.25">
      <c r="B3711" s="25"/>
      <c r="C3711" s="80">
        <v>1467547307</v>
      </c>
      <c r="D3711" s="83" t="s">
        <v>7681</v>
      </c>
      <c r="E3711" s="82">
        <v>2</v>
      </c>
      <c r="F3711" s="28"/>
      <c r="G3711" s="28"/>
      <c r="H3711" s="28"/>
      <c r="I3711" s="28" t="s">
        <v>1719</v>
      </c>
      <c r="J3711" s="27" t="s">
        <v>69</v>
      </c>
      <c r="K3711" s="29">
        <v>8089691671</v>
      </c>
      <c r="L3711" s="30"/>
      <c r="M3711" s="28"/>
      <c r="N3711" s="28"/>
      <c r="O3711" s="29"/>
      <c r="P3711" s="31"/>
      <c r="Q3711" s="28"/>
      <c r="R3711" s="28"/>
      <c r="S3711" s="28"/>
      <c r="T3711" s="28"/>
      <c r="U3711" s="29"/>
      <c r="V3711" s="32"/>
      <c r="W3711" s="33"/>
    </row>
    <row r="3712" spans="2:23" x14ac:dyDescent="0.25">
      <c r="B3712" s="25"/>
      <c r="C3712" s="80">
        <v>1669576757</v>
      </c>
      <c r="D3712" s="83" t="s">
        <v>7682</v>
      </c>
      <c r="E3712" s="82">
        <v>1</v>
      </c>
      <c r="F3712" s="28"/>
      <c r="G3712" s="28"/>
      <c r="H3712" s="28"/>
      <c r="I3712" s="28" t="s">
        <v>1704</v>
      </c>
      <c r="J3712" s="27" t="s">
        <v>69</v>
      </c>
      <c r="K3712" s="29">
        <v>8089323000</v>
      </c>
      <c r="L3712" s="30"/>
      <c r="M3712" s="28"/>
      <c r="N3712" s="28"/>
      <c r="O3712" s="29"/>
      <c r="P3712" s="31"/>
      <c r="Q3712" s="28"/>
      <c r="R3712" s="28"/>
      <c r="S3712" s="28"/>
      <c r="T3712" s="28"/>
      <c r="U3712" s="29"/>
      <c r="V3712" s="32"/>
      <c r="W3712" s="33"/>
    </row>
    <row r="3713" spans="2:23" x14ac:dyDescent="0.25">
      <c r="B3713" s="25"/>
      <c r="C3713" s="80">
        <v>1952744484</v>
      </c>
      <c r="D3713" s="83" t="s">
        <v>7683</v>
      </c>
      <c r="E3713" s="82">
        <v>3</v>
      </c>
      <c r="F3713" s="28"/>
      <c r="G3713" s="28"/>
      <c r="H3713" s="28"/>
      <c r="I3713" s="28" t="s">
        <v>1704</v>
      </c>
      <c r="J3713" s="27" t="s">
        <v>7684</v>
      </c>
      <c r="K3713" s="29">
        <v>8086918955</v>
      </c>
      <c r="L3713" s="30"/>
      <c r="M3713" s="28"/>
      <c r="N3713" s="28"/>
      <c r="O3713" s="29"/>
      <c r="P3713" s="31"/>
      <c r="Q3713" s="28"/>
      <c r="R3713" s="28"/>
      <c r="S3713" s="28"/>
      <c r="T3713" s="28"/>
      <c r="U3713" s="29"/>
      <c r="V3713" s="32"/>
      <c r="W3713" s="33"/>
    </row>
    <row r="3714" spans="2:23" x14ac:dyDescent="0.25">
      <c r="B3714" s="25"/>
      <c r="C3714" s="80">
        <v>1013370725</v>
      </c>
      <c r="D3714" s="83" t="s">
        <v>7685</v>
      </c>
      <c r="E3714" s="82">
        <v>7</v>
      </c>
      <c r="F3714" s="28"/>
      <c r="G3714" s="28"/>
      <c r="H3714" s="28"/>
      <c r="I3714" s="28" t="s">
        <v>1704</v>
      </c>
      <c r="J3714" s="27" t="s">
        <v>69</v>
      </c>
      <c r="K3714" s="29">
        <v>8086918897</v>
      </c>
      <c r="L3714" s="30"/>
      <c r="M3714" s="28"/>
      <c r="N3714" s="28"/>
      <c r="O3714" s="29"/>
      <c r="P3714" s="31"/>
      <c r="Q3714" s="28"/>
      <c r="R3714" s="28"/>
      <c r="S3714" s="28"/>
      <c r="T3714" s="28"/>
      <c r="U3714" s="29"/>
      <c r="V3714" s="32"/>
      <c r="W3714" s="33"/>
    </row>
    <row r="3715" spans="2:23" x14ac:dyDescent="0.25">
      <c r="B3715" s="25"/>
      <c r="C3715" s="80">
        <v>1518910660</v>
      </c>
      <c r="D3715" s="83" t="s">
        <v>7686</v>
      </c>
      <c r="E3715" s="82">
        <v>2</v>
      </c>
      <c r="F3715" s="28"/>
      <c r="G3715" s="28"/>
      <c r="H3715" s="28"/>
      <c r="I3715" s="28" t="s">
        <v>1719</v>
      </c>
      <c r="J3715" s="27" t="s">
        <v>69</v>
      </c>
      <c r="K3715" s="29">
        <v>8088474659</v>
      </c>
      <c r="L3715" s="30"/>
      <c r="M3715" s="28"/>
      <c r="N3715" s="28"/>
      <c r="O3715" s="29"/>
      <c r="P3715" s="31"/>
      <c r="Q3715" s="28"/>
      <c r="R3715" s="28"/>
      <c r="S3715" s="28"/>
      <c r="T3715" s="28"/>
      <c r="U3715" s="29"/>
      <c r="V3715" s="32"/>
      <c r="W3715" s="33"/>
    </row>
    <row r="3716" spans="2:23" x14ac:dyDescent="0.25">
      <c r="B3716" s="25"/>
      <c r="C3716" s="80">
        <v>1982784898</v>
      </c>
      <c r="D3716" s="83" t="s">
        <v>7687</v>
      </c>
      <c r="E3716" s="82">
        <v>3</v>
      </c>
      <c r="F3716" s="28"/>
      <c r="G3716" s="28"/>
      <c r="H3716" s="28"/>
      <c r="I3716" s="28" t="s">
        <v>1704</v>
      </c>
      <c r="J3716" s="27" t="s">
        <v>7688</v>
      </c>
      <c r="K3716" s="29">
        <v>8084860449</v>
      </c>
      <c r="L3716" s="30"/>
      <c r="M3716" s="28"/>
      <c r="N3716" s="28"/>
      <c r="O3716" s="29"/>
      <c r="P3716" s="31"/>
      <c r="Q3716" s="28"/>
      <c r="R3716" s="28"/>
      <c r="S3716" s="28"/>
      <c r="T3716" s="28"/>
      <c r="U3716" s="29"/>
      <c r="V3716" s="32"/>
      <c r="W3716" s="33"/>
    </row>
    <row r="3717" spans="2:23" x14ac:dyDescent="0.25">
      <c r="B3717" s="25"/>
      <c r="C3717" s="80">
        <v>1760843890</v>
      </c>
      <c r="D3717" s="83" t="s">
        <v>7689</v>
      </c>
      <c r="E3717" s="82">
        <v>3</v>
      </c>
      <c r="F3717" s="28"/>
      <c r="G3717" s="28"/>
      <c r="H3717" s="28"/>
      <c r="I3717" s="28" t="s">
        <v>1716</v>
      </c>
      <c r="J3717" s="27" t="s">
        <v>69</v>
      </c>
      <c r="K3717" s="29">
        <v>8089461414</v>
      </c>
      <c r="L3717" s="30"/>
      <c r="M3717" s="28"/>
      <c r="N3717" s="28"/>
      <c r="O3717" s="29"/>
      <c r="P3717" s="31"/>
      <c r="Q3717" s="28"/>
      <c r="R3717" s="28"/>
      <c r="S3717" s="28"/>
      <c r="T3717" s="28"/>
      <c r="U3717" s="29"/>
      <c r="V3717" s="32"/>
      <c r="W3717" s="33"/>
    </row>
    <row r="3718" spans="2:23" x14ac:dyDescent="0.25">
      <c r="B3718" s="25"/>
      <c r="C3718" s="80">
        <v>1730743956</v>
      </c>
      <c r="D3718" s="83" t="s">
        <v>7690</v>
      </c>
      <c r="E3718" s="82">
        <v>4</v>
      </c>
      <c r="F3718" s="28"/>
      <c r="G3718" s="28"/>
      <c r="H3718" s="28"/>
      <c r="I3718" s="28" t="s">
        <v>1716</v>
      </c>
      <c r="J3718" s="27" t="s">
        <v>69</v>
      </c>
      <c r="K3718" s="29">
        <v>8083676649</v>
      </c>
      <c r="L3718" s="30"/>
      <c r="M3718" s="28"/>
      <c r="N3718" s="28"/>
      <c r="O3718" s="29"/>
      <c r="P3718" s="31"/>
      <c r="Q3718" s="28"/>
      <c r="R3718" s="28"/>
      <c r="S3718" s="28"/>
      <c r="T3718" s="28"/>
      <c r="U3718" s="29"/>
      <c r="V3718" s="32"/>
      <c r="W3718" s="33"/>
    </row>
    <row r="3719" spans="2:23" x14ac:dyDescent="0.25">
      <c r="B3719" s="25"/>
      <c r="C3719" s="80">
        <v>1487058418</v>
      </c>
      <c r="D3719" s="83" t="s">
        <v>7691</v>
      </c>
      <c r="E3719" s="82">
        <v>-99</v>
      </c>
      <c r="F3719" s="28"/>
      <c r="G3719" s="28"/>
      <c r="H3719" s="28"/>
      <c r="I3719" s="28" t="s">
        <v>1769</v>
      </c>
      <c r="J3719" s="27" t="s">
        <v>7692</v>
      </c>
      <c r="K3719" s="29">
        <v>8083762100</v>
      </c>
      <c r="L3719" s="30"/>
      <c r="M3719" s="28"/>
      <c r="N3719" s="28"/>
      <c r="O3719" s="29"/>
      <c r="P3719" s="31"/>
      <c r="Q3719" s="28"/>
      <c r="R3719" s="28"/>
      <c r="S3719" s="28"/>
      <c r="T3719" s="28"/>
      <c r="U3719" s="29"/>
      <c r="V3719" s="32"/>
      <c r="W3719" s="33"/>
    </row>
    <row r="3720" spans="2:23" x14ac:dyDescent="0.25">
      <c r="B3720" s="25"/>
      <c r="C3720" s="80">
        <v>1932537586</v>
      </c>
      <c r="D3720" s="83" t="s">
        <v>7693</v>
      </c>
      <c r="E3720" s="82">
        <v>4</v>
      </c>
      <c r="F3720" s="28"/>
      <c r="G3720" s="28"/>
      <c r="H3720" s="28"/>
      <c r="I3720" s="28" t="s">
        <v>1716</v>
      </c>
      <c r="J3720" s="27" t="s">
        <v>69</v>
      </c>
      <c r="K3720" s="29">
        <v>8085368686</v>
      </c>
      <c r="L3720" s="30"/>
      <c r="M3720" s="28"/>
      <c r="N3720" s="28"/>
      <c r="O3720" s="29"/>
      <c r="P3720" s="31"/>
      <c r="Q3720" s="28"/>
      <c r="R3720" s="28"/>
      <c r="S3720" s="28"/>
      <c r="T3720" s="28"/>
      <c r="U3720" s="29"/>
      <c r="V3720" s="32"/>
      <c r="W3720" s="33"/>
    </row>
    <row r="3721" spans="2:23" x14ac:dyDescent="0.25">
      <c r="B3721" s="25"/>
      <c r="C3721" s="80">
        <v>1396823720</v>
      </c>
      <c r="D3721" s="83" t="s">
        <v>7694</v>
      </c>
      <c r="E3721" s="82">
        <v>2</v>
      </c>
      <c r="F3721" s="28"/>
      <c r="G3721" s="28"/>
      <c r="H3721" s="28"/>
      <c r="I3721" s="28" t="s">
        <v>1707</v>
      </c>
      <c r="J3721" s="27" t="s">
        <v>7695</v>
      </c>
      <c r="K3721" s="29">
        <v>8086777500</v>
      </c>
      <c r="L3721" s="30"/>
      <c r="M3721" s="28"/>
      <c r="N3721" s="28"/>
      <c r="O3721" s="29"/>
      <c r="P3721" s="31"/>
      <c r="Q3721" s="28"/>
      <c r="R3721" s="28"/>
      <c r="S3721" s="28"/>
      <c r="T3721" s="28"/>
      <c r="U3721" s="29"/>
      <c r="V3721" s="32"/>
      <c r="W3721" s="33"/>
    </row>
    <row r="3722" spans="2:23" x14ac:dyDescent="0.25">
      <c r="B3722" s="25"/>
      <c r="C3722" s="80">
        <v>1306866207</v>
      </c>
      <c r="D3722" s="83" t="s">
        <v>7696</v>
      </c>
      <c r="E3722" s="82">
        <v>4</v>
      </c>
      <c r="F3722" s="28"/>
      <c r="G3722" s="28"/>
      <c r="H3722" s="28"/>
      <c r="I3722" s="28" t="s">
        <v>1704</v>
      </c>
      <c r="J3722" s="27" t="s">
        <v>7697</v>
      </c>
      <c r="K3722" s="29">
        <v>9095280044</v>
      </c>
      <c r="L3722" s="30"/>
      <c r="M3722" s="28"/>
      <c r="N3722" s="28"/>
      <c r="O3722" s="29"/>
      <c r="P3722" s="31"/>
      <c r="Q3722" s="28"/>
      <c r="R3722" s="28"/>
      <c r="S3722" s="28"/>
      <c r="T3722" s="28"/>
      <c r="U3722" s="29"/>
      <c r="V3722" s="32"/>
      <c r="W3722" s="33"/>
    </row>
    <row r="3723" spans="2:23" x14ac:dyDescent="0.25">
      <c r="B3723" s="25"/>
      <c r="C3723" s="80">
        <v>1841275252</v>
      </c>
      <c r="D3723" s="83" t="s">
        <v>7698</v>
      </c>
      <c r="E3723" s="82">
        <v>3</v>
      </c>
      <c r="F3723" s="28"/>
      <c r="G3723" s="28"/>
      <c r="H3723" s="28"/>
      <c r="I3723" s="28" t="s">
        <v>1704</v>
      </c>
      <c r="J3723" s="27" t="s">
        <v>7699</v>
      </c>
      <c r="K3723" s="29">
        <v>8085224233</v>
      </c>
      <c r="L3723" s="30"/>
      <c r="M3723" s="28"/>
      <c r="N3723" s="28"/>
      <c r="O3723" s="29"/>
      <c r="P3723" s="31"/>
      <c r="Q3723" s="28"/>
      <c r="R3723" s="28"/>
      <c r="S3723" s="28"/>
      <c r="T3723" s="28"/>
      <c r="U3723" s="29"/>
      <c r="V3723" s="32"/>
      <c r="W3723" s="33"/>
    </row>
    <row r="3724" spans="2:23" x14ac:dyDescent="0.25">
      <c r="B3724" s="25"/>
      <c r="C3724" s="80">
        <v>1629274212</v>
      </c>
      <c r="D3724" s="83" t="s">
        <v>7700</v>
      </c>
      <c r="E3724" s="82">
        <v>8</v>
      </c>
      <c r="F3724" s="28"/>
      <c r="G3724" s="28"/>
      <c r="H3724" s="28"/>
      <c r="I3724" s="28" t="s">
        <v>1719</v>
      </c>
      <c r="J3724" s="27" t="s">
        <v>7701</v>
      </c>
      <c r="K3724" s="29">
        <v>8085236461</v>
      </c>
      <c r="L3724" s="30"/>
      <c r="M3724" s="28"/>
      <c r="N3724" s="28"/>
      <c r="O3724" s="29"/>
      <c r="P3724" s="31"/>
      <c r="Q3724" s="28"/>
      <c r="R3724" s="28"/>
      <c r="S3724" s="28"/>
      <c r="T3724" s="28"/>
      <c r="U3724" s="29"/>
      <c r="V3724" s="32"/>
      <c r="W3724" s="33"/>
    </row>
    <row r="3725" spans="2:23" x14ac:dyDescent="0.25">
      <c r="B3725" s="25"/>
      <c r="C3725" s="80">
        <v>1477741726</v>
      </c>
      <c r="D3725" s="83" t="s">
        <v>7702</v>
      </c>
      <c r="E3725" s="82">
        <v>4</v>
      </c>
      <c r="F3725" s="28"/>
      <c r="G3725" s="28"/>
      <c r="H3725" s="28"/>
      <c r="I3725" s="28" t="s">
        <v>1719</v>
      </c>
      <c r="J3725" s="27" t="s">
        <v>7703</v>
      </c>
      <c r="K3725" s="29">
        <v>8089428727</v>
      </c>
      <c r="L3725" s="30"/>
      <c r="M3725" s="28"/>
      <c r="N3725" s="28"/>
      <c r="O3725" s="29"/>
      <c r="P3725" s="31"/>
      <c r="Q3725" s="28"/>
      <c r="R3725" s="28"/>
      <c r="S3725" s="28"/>
      <c r="T3725" s="28"/>
      <c r="U3725" s="29"/>
      <c r="V3725" s="32"/>
      <c r="W3725" s="33"/>
    </row>
    <row r="3726" spans="2:23" x14ac:dyDescent="0.25">
      <c r="B3726" s="25"/>
      <c r="C3726" s="80">
        <v>1770536443</v>
      </c>
      <c r="D3726" s="83" t="s">
        <v>7704</v>
      </c>
      <c r="E3726" s="82">
        <v>1</v>
      </c>
      <c r="F3726" s="28"/>
      <c r="G3726" s="28"/>
      <c r="H3726" s="28"/>
      <c r="I3726" s="28" t="s">
        <v>1707</v>
      </c>
      <c r="J3726" s="27" t="s">
        <v>69</v>
      </c>
      <c r="K3726" s="29">
        <v>8088417288</v>
      </c>
      <c r="L3726" s="30"/>
      <c r="M3726" s="28"/>
      <c r="N3726" s="28"/>
      <c r="O3726" s="29"/>
      <c r="P3726" s="31"/>
      <c r="Q3726" s="28"/>
      <c r="R3726" s="28"/>
      <c r="S3726" s="28"/>
      <c r="T3726" s="28"/>
      <c r="U3726" s="29"/>
      <c r="V3726" s="32"/>
      <c r="W3726" s="33"/>
    </row>
    <row r="3727" spans="2:23" x14ac:dyDescent="0.25">
      <c r="B3727" s="25"/>
      <c r="C3727" s="80">
        <v>1518198910</v>
      </c>
      <c r="D3727" s="83" t="s">
        <v>7705</v>
      </c>
      <c r="E3727" s="82">
        <v>3</v>
      </c>
      <c r="F3727" s="28"/>
      <c r="G3727" s="28"/>
      <c r="H3727" s="28"/>
      <c r="I3727" s="28" t="s">
        <v>1704</v>
      </c>
      <c r="J3727" s="27" t="s">
        <v>7706</v>
      </c>
      <c r="K3727" s="29">
        <v>2489878937</v>
      </c>
      <c r="L3727" s="30"/>
      <c r="M3727" s="28"/>
      <c r="N3727" s="28"/>
      <c r="O3727" s="29"/>
      <c r="P3727" s="31"/>
      <c r="Q3727" s="28"/>
      <c r="R3727" s="28"/>
      <c r="S3727" s="28"/>
      <c r="T3727" s="28"/>
      <c r="U3727" s="29"/>
      <c r="V3727" s="32"/>
      <c r="W3727" s="33"/>
    </row>
    <row r="3728" spans="2:23" x14ac:dyDescent="0.25">
      <c r="B3728" s="25"/>
      <c r="C3728" s="80">
        <v>1679005235</v>
      </c>
      <c r="D3728" s="83" t="s">
        <v>7707</v>
      </c>
      <c r="E3728" s="82">
        <v>1</v>
      </c>
      <c r="F3728" s="28"/>
      <c r="G3728" s="28"/>
      <c r="H3728" s="28"/>
      <c r="I3728" s="28" t="s">
        <v>1707</v>
      </c>
      <c r="J3728" s="27" t="s">
        <v>69</v>
      </c>
      <c r="K3728" s="29">
        <v>8086973900</v>
      </c>
      <c r="L3728" s="30"/>
      <c r="M3728" s="28"/>
      <c r="N3728" s="28"/>
      <c r="O3728" s="29"/>
      <c r="P3728" s="31"/>
      <c r="Q3728" s="28"/>
      <c r="R3728" s="28"/>
      <c r="S3728" s="28"/>
      <c r="T3728" s="28"/>
      <c r="U3728" s="29"/>
      <c r="V3728" s="32"/>
      <c r="W3728" s="33"/>
    </row>
    <row r="3729" spans="2:23" x14ac:dyDescent="0.25">
      <c r="B3729" s="25"/>
      <c r="C3729" s="80">
        <v>1194068668</v>
      </c>
      <c r="D3729" s="83" t="s">
        <v>7708</v>
      </c>
      <c r="E3729" s="82">
        <v>8</v>
      </c>
      <c r="F3729" s="28"/>
      <c r="G3729" s="28"/>
      <c r="H3729" s="28"/>
      <c r="I3729" s="28" t="s">
        <v>1737</v>
      </c>
      <c r="J3729" s="27" t="s">
        <v>7709</v>
      </c>
      <c r="K3729" s="29">
        <v>8086918955</v>
      </c>
      <c r="L3729" s="30"/>
      <c r="M3729" s="28"/>
      <c r="N3729" s="28"/>
      <c r="O3729" s="29"/>
      <c r="P3729" s="31"/>
      <c r="Q3729" s="28"/>
      <c r="R3729" s="28"/>
      <c r="S3729" s="28"/>
      <c r="T3729" s="28"/>
      <c r="U3729" s="29"/>
      <c r="V3729" s="32"/>
      <c r="W3729" s="33"/>
    </row>
    <row r="3730" spans="2:23" x14ac:dyDescent="0.25">
      <c r="B3730" s="25"/>
      <c r="C3730" s="80">
        <v>1750635157</v>
      </c>
      <c r="D3730" s="83" t="s">
        <v>7710</v>
      </c>
      <c r="E3730" s="82">
        <v>1</v>
      </c>
      <c r="F3730" s="28"/>
      <c r="G3730" s="28"/>
      <c r="H3730" s="28"/>
      <c r="I3730" s="28" t="s">
        <v>1716</v>
      </c>
      <c r="J3730" s="27" t="s">
        <v>7711</v>
      </c>
      <c r="K3730" s="29">
        <v>6087827300</v>
      </c>
      <c r="L3730" s="30"/>
      <c r="M3730" s="28"/>
      <c r="N3730" s="28"/>
      <c r="O3730" s="29"/>
      <c r="P3730" s="31"/>
      <c r="Q3730" s="28"/>
      <c r="R3730" s="28"/>
      <c r="S3730" s="28"/>
      <c r="T3730" s="28"/>
      <c r="U3730" s="29"/>
      <c r="V3730" s="32"/>
      <c r="W3730" s="33"/>
    </row>
    <row r="3731" spans="2:23" x14ac:dyDescent="0.25">
      <c r="B3731" s="25"/>
      <c r="C3731" s="80">
        <v>1518993229</v>
      </c>
      <c r="D3731" s="83" t="s">
        <v>7712</v>
      </c>
      <c r="E3731" s="82">
        <v>2</v>
      </c>
      <c r="F3731" s="28"/>
      <c r="G3731" s="28"/>
      <c r="H3731" s="28"/>
      <c r="I3731" s="28" t="s">
        <v>1704</v>
      </c>
      <c r="J3731" s="27" t="s">
        <v>7713</v>
      </c>
      <c r="K3731" s="29">
        <v>8083762100</v>
      </c>
      <c r="L3731" s="30"/>
      <c r="M3731" s="28"/>
      <c r="N3731" s="28"/>
      <c r="O3731" s="29"/>
      <c r="P3731" s="31"/>
      <c r="Q3731" s="28"/>
      <c r="R3731" s="28"/>
      <c r="S3731" s="28"/>
      <c r="T3731" s="28"/>
      <c r="U3731" s="29"/>
      <c r="V3731" s="32"/>
      <c r="W3731" s="33"/>
    </row>
    <row r="3732" spans="2:23" x14ac:dyDescent="0.25">
      <c r="B3732" s="25"/>
      <c r="C3732" s="80">
        <v>1811152556</v>
      </c>
      <c r="D3732" s="83" t="s">
        <v>7714</v>
      </c>
      <c r="E3732" s="82">
        <v>10</v>
      </c>
      <c r="F3732" s="28"/>
      <c r="G3732" s="28"/>
      <c r="H3732" s="28"/>
      <c r="I3732" s="28" t="s">
        <v>1716</v>
      </c>
      <c r="J3732" s="27" t="s">
        <v>7715</v>
      </c>
      <c r="K3732" s="29">
        <v>8323551400</v>
      </c>
      <c r="L3732" s="30"/>
      <c r="M3732" s="28"/>
      <c r="N3732" s="28"/>
      <c r="O3732" s="29"/>
      <c r="P3732" s="31"/>
      <c r="Q3732" s="28"/>
      <c r="R3732" s="28"/>
      <c r="S3732" s="28"/>
      <c r="T3732" s="28"/>
      <c r="U3732" s="29"/>
      <c r="V3732" s="32"/>
      <c r="W3732" s="33"/>
    </row>
    <row r="3733" spans="2:23" x14ac:dyDescent="0.25">
      <c r="B3733" s="25"/>
      <c r="C3733" s="80">
        <v>1962589218</v>
      </c>
      <c r="D3733" s="83" t="s">
        <v>7716</v>
      </c>
      <c r="E3733" s="82">
        <v>4</v>
      </c>
      <c r="F3733" s="28"/>
      <c r="G3733" s="28"/>
      <c r="H3733" s="28"/>
      <c r="I3733" s="28" t="s">
        <v>1704</v>
      </c>
      <c r="J3733" s="27" t="s">
        <v>69</v>
      </c>
      <c r="K3733" s="29">
        <v>8089737320</v>
      </c>
      <c r="L3733" s="30"/>
      <c r="M3733" s="28"/>
      <c r="N3733" s="28"/>
      <c r="O3733" s="29"/>
      <c r="P3733" s="31"/>
      <c r="Q3733" s="28"/>
      <c r="R3733" s="28"/>
      <c r="S3733" s="28"/>
      <c r="T3733" s="28"/>
      <c r="U3733" s="29"/>
      <c r="V3733" s="32"/>
      <c r="W3733" s="33"/>
    </row>
    <row r="3734" spans="2:23" x14ac:dyDescent="0.25">
      <c r="B3734" s="25"/>
      <c r="C3734" s="80">
        <v>1194792333</v>
      </c>
      <c r="D3734" s="83" t="s">
        <v>7717</v>
      </c>
      <c r="E3734" s="82">
        <v>3</v>
      </c>
      <c r="F3734" s="28"/>
      <c r="G3734" s="28"/>
      <c r="H3734" s="28"/>
      <c r="I3734" s="28" t="s">
        <v>1719</v>
      </c>
      <c r="J3734" s="27" t="s">
        <v>7718</v>
      </c>
      <c r="K3734" s="29">
        <v>8085939991</v>
      </c>
      <c r="L3734" s="30"/>
      <c r="M3734" s="28"/>
      <c r="N3734" s="28"/>
      <c r="O3734" s="29"/>
      <c r="P3734" s="31"/>
      <c r="Q3734" s="28"/>
      <c r="R3734" s="28"/>
      <c r="S3734" s="28"/>
      <c r="T3734" s="28"/>
      <c r="U3734" s="29"/>
      <c r="V3734" s="32"/>
      <c r="W3734" s="33"/>
    </row>
    <row r="3735" spans="2:23" x14ac:dyDescent="0.25">
      <c r="B3735" s="25"/>
      <c r="C3735" s="80">
        <v>1366595092</v>
      </c>
      <c r="D3735" s="83" t="s">
        <v>7719</v>
      </c>
      <c r="E3735" s="82">
        <v>5</v>
      </c>
      <c r="F3735" s="28"/>
      <c r="G3735" s="28"/>
      <c r="H3735" s="28"/>
      <c r="I3735" s="28" t="s">
        <v>1719</v>
      </c>
      <c r="J3735" s="27" t="s">
        <v>7720</v>
      </c>
      <c r="K3735" s="29">
        <v>8085239955</v>
      </c>
      <c r="L3735" s="30"/>
      <c r="M3735" s="28"/>
      <c r="N3735" s="28"/>
      <c r="O3735" s="29"/>
      <c r="P3735" s="31"/>
      <c r="Q3735" s="28"/>
      <c r="R3735" s="28"/>
      <c r="S3735" s="28"/>
      <c r="T3735" s="28"/>
      <c r="U3735" s="29"/>
      <c r="V3735" s="32"/>
      <c r="W3735" s="33"/>
    </row>
    <row r="3736" spans="2:23" x14ac:dyDescent="0.25">
      <c r="B3736" s="25"/>
      <c r="C3736" s="80">
        <v>1437234598</v>
      </c>
      <c r="D3736" s="83" t="s">
        <v>7721</v>
      </c>
      <c r="E3736" s="82">
        <v>8</v>
      </c>
      <c r="F3736" s="28"/>
      <c r="G3736" s="28"/>
      <c r="H3736" s="28"/>
      <c r="I3736" s="28" t="s">
        <v>1719</v>
      </c>
      <c r="J3736" s="27" t="s">
        <v>7722</v>
      </c>
      <c r="K3736" s="29">
        <v>8085376761</v>
      </c>
      <c r="L3736" s="30"/>
      <c r="M3736" s="28"/>
      <c r="N3736" s="28"/>
      <c r="O3736" s="29"/>
      <c r="P3736" s="31"/>
      <c r="Q3736" s="28"/>
      <c r="R3736" s="28"/>
      <c r="S3736" s="28"/>
      <c r="T3736" s="28"/>
      <c r="U3736" s="29"/>
      <c r="V3736" s="32"/>
      <c r="W3736" s="33"/>
    </row>
    <row r="3737" spans="2:23" x14ac:dyDescent="0.25">
      <c r="B3737" s="25"/>
      <c r="C3737" s="80">
        <v>1114033040</v>
      </c>
      <c r="D3737" s="83" t="s">
        <v>7723</v>
      </c>
      <c r="E3737" s="82">
        <v>2</v>
      </c>
      <c r="F3737" s="28"/>
      <c r="G3737" s="28"/>
      <c r="H3737" s="28"/>
      <c r="I3737" s="28" t="s">
        <v>1707</v>
      </c>
      <c r="J3737" s="27" t="s">
        <v>69</v>
      </c>
      <c r="K3737" s="29">
        <v>8086217733</v>
      </c>
      <c r="L3737" s="30"/>
      <c r="M3737" s="28"/>
      <c r="N3737" s="28"/>
      <c r="O3737" s="29"/>
      <c r="P3737" s="31"/>
      <c r="Q3737" s="28"/>
      <c r="R3737" s="28"/>
      <c r="S3737" s="28"/>
      <c r="T3737" s="28"/>
      <c r="U3737" s="29"/>
      <c r="V3737" s="32"/>
      <c r="W3737" s="33"/>
    </row>
    <row r="3738" spans="2:23" x14ac:dyDescent="0.25">
      <c r="B3738" s="25"/>
      <c r="C3738" s="80">
        <v>1619986437</v>
      </c>
      <c r="D3738" s="83" t="s">
        <v>7724</v>
      </c>
      <c r="E3738" s="82">
        <v>6</v>
      </c>
      <c r="F3738" s="28"/>
      <c r="G3738" s="28"/>
      <c r="H3738" s="28"/>
      <c r="I3738" s="28" t="s">
        <v>2467</v>
      </c>
      <c r="J3738" s="27" t="s">
        <v>7725</v>
      </c>
      <c r="K3738" s="29">
        <v>8088880967</v>
      </c>
      <c r="L3738" s="30"/>
      <c r="M3738" s="28"/>
      <c r="N3738" s="28"/>
      <c r="O3738" s="29"/>
      <c r="P3738" s="31"/>
      <c r="Q3738" s="28"/>
      <c r="R3738" s="28"/>
      <c r="S3738" s="28"/>
      <c r="T3738" s="28"/>
      <c r="U3738" s="29"/>
      <c r="V3738" s="32"/>
      <c r="W3738" s="33"/>
    </row>
    <row r="3739" spans="2:23" x14ac:dyDescent="0.25">
      <c r="B3739" s="25"/>
      <c r="C3739" s="80">
        <v>1194728139</v>
      </c>
      <c r="D3739" s="83" t="s">
        <v>7726</v>
      </c>
      <c r="E3739" s="82">
        <v>3</v>
      </c>
      <c r="F3739" s="28"/>
      <c r="G3739" s="28"/>
      <c r="H3739" s="28"/>
      <c r="I3739" s="28" t="s">
        <v>1769</v>
      </c>
      <c r="J3739" s="27" t="s">
        <v>7727</v>
      </c>
      <c r="K3739" s="29">
        <v>8082426464</v>
      </c>
      <c r="L3739" s="30"/>
      <c r="M3739" s="28"/>
      <c r="N3739" s="28"/>
      <c r="O3739" s="29"/>
      <c r="P3739" s="31"/>
      <c r="Q3739" s="28"/>
      <c r="R3739" s="28"/>
      <c r="S3739" s="28"/>
      <c r="T3739" s="28"/>
      <c r="U3739" s="29"/>
      <c r="V3739" s="32"/>
      <c r="W3739" s="33"/>
    </row>
    <row r="3740" spans="2:23" x14ac:dyDescent="0.25">
      <c r="B3740" s="25"/>
      <c r="C3740" s="80">
        <v>1851344469</v>
      </c>
      <c r="D3740" s="83" t="s">
        <v>7728</v>
      </c>
      <c r="E3740" s="82">
        <v>6</v>
      </c>
      <c r="F3740" s="28"/>
      <c r="G3740" s="28"/>
      <c r="H3740" s="28"/>
      <c r="I3740" s="28" t="s">
        <v>1719</v>
      </c>
      <c r="J3740" s="27" t="s">
        <v>7729</v>
      </c>
      <c r="K3740" s="29">
        <v>8089422226</v>
      </c>
      <c r="L3740" s="30"/>
      <c r="M3740" s="28"/>
      <c r="N3740" s="28"/>
      <c r="O3740" s="29"/>
      <c r="P3740" s="31"/>
      <c r="Q3740" s="28"/>
      <c r="R3740" s="28"/>
      <c r="S3740" s="28"/>
      <c r="T3740" s="28"/>
      <c r="U3740" s="29"/>
      <c r="V3740" s="32"/>
      <c r="W3740" s="33"/>
    </row>
    <row r="3741" spans="2:23" x14ac:dyDescent="0.25">
      <c r="B3741" s="25"/>
      <c r="C3741" s="80">
        <v>1982840195</v>
      </c>
      <c r="D3741" s="83" t="s">
        <v>7730</v>
      </c>
      <c r="E3741" s="82">
        <v>4</v>
      </c>
      <c r="F3741" s="28"/>
      <c r="G3741" s="28"/>
      <c r="H3741" s="28"/>
      <c r="I3741" s="28" t="s">
        <v>1704</v>
      </c>
      <c r="J3741" s="27" t="s">
        <v>7731</v>
      </c>
      <c r="K3741" s="29">
        <v>8085331708</v>
      </c>
      <c r="L3741" s="30"/>
      <c r="M3741" s="28"/>
      <c r="N3741" s="28"/>
      <c r="O3741" s="29"/>
      <c r="P3741" s="31"/>
      <c r="Q3741" s="28"/>
      <c r="R3741" s="28"/>
      <c r="S3741" s="28"/>
      <c r="T3741" s="28"/>
      <c r="U3741" s="29"/>
      <c r="V3741" s="32"/>
      <c r="W3741" s="33"/>
    </row>
    <row r="3742" spans="2:23" x14ac:dyDescent="0.25">
      <c r="B3742" s="25"/>
      <c r="C3742" s="80">
        <v>1184845489</v>
      </c>
      <c r="D3742" s="83" t="s">
        <v>7732</v>
      </c>
      <c r="E3742" s="82">
        <v>3</v>
      </c>
      <c r="F3742" s="28"/>
      <c r="G3742" s="28"/>
      <c r="H3742" s="28"/>
      <c r="I3742" s="28" t="s">
        <v>1704</v>
      </c>
      <c r="J3742" s="27" t="s">
        <v>7733</v>
      </c>
      <c r="K3742" s="29">
        <v>5137516667</v>
      </c>
      <c r="L3742" s="30"/>
      <c r="M3742" s="28"/>
      <c r="N3742" s="28"/>
      <c r="O3742" s="29"/>
      <c r="P3742" s="31"/>
      <c r="Q3742" s="28"/>
      <c r="R3742" s="28"/>
      <c r="S3742" s="28"/>
      <c r="T3742" s="28"/>
      <c r="U3742" s="29"/>
      <c r="V3742" s="32"/>
      <c r="W3742" s="33"/>
    </row>
    <row r="3743" spans="2:23" x14ac:dyDescent="0.25">
      <c r="B3743" s="25"/>
      <c r="C3743" s="80">
        <v>1700064995</v>
      </c>
      <c r="D3743" s="83" t="s">
        <v>7734</v>
      </c>
      <c r="E3743" s="82">
        <v>1</v>
      </c>
      <c r="F3743" s="28"/>
      <c r="G3743" s="28"/>
      <c r="H3743" s="28"/>
      <c r="I3743" s="28" t="s">
        <v>1704</v>
      </c>
      <c r="J3743" s="27" t="s">
        <v>69</v>
      </c>
      <c r="K3743" s="29">
        <v>8593413575</v>
      </c>
      <c r="L3743" s="30"/>
      <c r="M3743" s="28"/>
      <c r="N3743" s="28"/>
      <c r="O3743" s="29"/>
      <c r="P3743" s="31"/>
      <c r="Q3743" s="28"/>
      <c r="R3743" s="28"/>
      <c r="S3743" s="28"/>
      <c r="T3743" s="28"/>
      <c r="U3743" s="29"/>
      <c r="V3743" s="32"/>
      <c r="W3743" s="33"/>
    </row>
    <row r="3744" spans="2:23" x14ac:dyDescent="0.25">
      <c r="B3744" s="25"/>
      <c r="C3744" s="80">
        <v>1851404867</v>
      </c>
      <c r="D3744" s="83" t="s">
        <v>7735</v>
      </c>
      <c r="E3744" s="82">
        <v>4</v>
      </c>
      <c r="F3744" s="28"/>
      <c r="G3744" s="28"/>
      <c r="H3744" s="28"/>
      <c r="I3744" s="28" t="s">
        <v>1719</v>
      </c>
      <c r="J3744" s="27" t="s">
        <v>69</v>
      </c>
      <c r="K3744" s="29">
        <v>3147761467</v>
      </c>
      <c r="L3744" s="30"/>
      <c r="M3744" s="28"/>
      <c r="N3744" s="28"/>
      <c r="O3744" s="29"/>
      <c r="P3744" s="31"/>
      <c r="Q3744" s="28"/>
      <c r="R3744" s="28"/>
      <c r="S3744" s="28"/>
      <c r="T3744" s="28"/>
      <c r="U3744" s="29"/>
      <c r="V3744" s="32"/>
      <c r="W3744" s="33"/>
    </row>
    <row r="3745" spans="2:23" x14ac:dyDescent="0.25">
      <c r="B3745" s="25"/>
      <c r="C3745" s="80">
        <v>1912948225</v>
      </c>
      <c r="D3745" s="83" t="s">
        <v>7736</v>
      </c>
      <c r="E3745" s="82">
        <v>2</v>
      </c>
      <c r="F3745" s="28"/>
      <c r="G3745" s="28"/>
      <c r="H3745" s="28"/>
      <c r="I3745" s="28" t="s">
        <v>1704</v>
      </c>
      <c r="J3745" s="27" t="s">
        <v>69</v>
      </c>
      <c r="K3745" s="29">
        <v>8592584950</v>
      </c>
      <c r="L3745" s="30"/>
      <c r="M3745" s="28"/>
      <c r="N3745" s="28"/>
      <c r="O3745" s="29"/>
      <c r="P3745" s="31"/>
      <c r="Q3745" s="28"/>
      <c r="R3745" s="28"/>
      <c r="S3745" s="28"/>
      <c r="T3745" s="28"/>
      <c r="U3745" s="29"/>
      <c r="V3745" s="32"/>
      <c r="W3745" s="33"/>
    </row>
    <row r="3746" spans="2:23" x14ac:dyDescent="0.25">
      <c r="B3746" s="25"/>
      <c r="C3746" s="80">
        <v>1881678324</v>
      </c>
      <c r="D3746" s="83" t="s">
        <v>7737</v>
      </c>
      <c r="E3746" s="82">
        <v>1</v>
      </c>
      <c r="F3746" s="28"/>
      <c r="G3746" s="28"/>
      <c r="H3746" s="28"/>
      <c r="I3746" s="28" t="s">
        <v>1704</v>
      </c>
      <c r="J3746" s="27" t="s">
        <v>7738</v>
      </c>
      <c r="K3746" s="29">
        <v>8592764382</v>
      </c>
      <c r="L3746" s="30"/>
      <c r="M3746" s="28"/>
      <c r="N3746" s="28"/>
      <c r="O3746" s="29"/>
      <c r="P3746" s="31"/>
      <c r="Q3746" s="28"/>
      <c r="R3746" s="28"/>
      <c r="S3746" s="28"/>
      <c r="T3746" s="28"/>
      <c r="U3746" s="29"/>
      <c r="V3746" s="32"/>
      <c r="W3746" s="33"/>
    </row>
    <row r="3747" spans="2:23" x14ac:dyDescent="0.25">
      <c r="B3747" s="25"/>
      <c r="C3747" s="80">
        <v>1285845032</v>
      </c>
      <c r="D3747" s="83" t="s">
        <v>7739</v>
      </c>
      <c r="E3747" s="82">
        <v>3</v>
      </c>
      <c r="F3747" s="28"/>
      <c r="G3747" s="28"/>
      <c r="H3747" s="28"/>
      <c r="I3747" s="28" t="s">
        <v>1704</v>
      </c>
      <c r="J3747" s="27" t="s">
        <v>7740</v>
      </c>
      <c r="K3747" s="29">
        <v>5137350200</v>
      </c>
      <c r="L3747" s="30"/>
      <c r="M3747" s="28"/>
      <c r="N3747" s="28"/>
      <c r="O3747" s="29"/>
      <c r="P3747" s="31"/>
      <c r="Q3747" s="28"/>
      <c r="R3747" s="28"/>
      <c r="S3747" s="28"/>
      <c r="T3747" s="28"/>
      <c r="U3747" s="29"/>
      <c r="V3747" s="32"/>
      <c r="W3747" s="33"/>
    </row>
    <row r="3748" spans="2:23" x14ac:dyDescent="0.25">
      <c r="B3748" s="25"/>
      <c r="C3748" s="80">
        <v>1760484372</v>
      </c>
      <c r="D3748" s="83" t="s">
        <v>7741</v>
      </c>
      <c r="E3748" s="82">
        <v>1</v>
      </c>
      <c r="F3748" s="28"/>
      <c r="G3748" s="28"/>
      <c r="H3748" s="28"/>
      <c r="I3748" s="28" t="s">
        <v>1704</v>
      </c>
      <c r="J3748" s="27" t="s">
        <v>7742</v>
      </c>
      <c r="K3748" s="29">
        <v>9018500043</v>
      </c>
      <c r="L3748" s="30"/>
      <c r="M3748" s="28"/>
      <c r="N3748" s="28"/>
      <c r="O3748" s="29"/>
      <c r="P3748" s="31"/>
      <c r="Q3748" s="28"/>
      <c r="R3748" s="28"/>
      <c r="S3748" s="28"/>
      <c r="T3748" s="28"/>
      <c r="U3748" s="29"/>
      <c r="V3748" s="32"/>
      <c r="W3748" s="33"/>
    </row>
    <row r="3749" spans="2:23" x14ac:dyDescent="0.25">
      <c r="B3749" s="25"/>
      <c r="C3749" s="80">
        <v>1649505124</v>
      </c>
      <c r="D3749" s="83" t="s">
        <v>7743</v>
      </c>
      <c r="E3749" s="82">
        <v>4</v>
      </c>
      <c r="F3749" s="28"/>
      <c r="G3749" s="28"/>
      <c r="H3749" s="28"/>
      <c r="I3749" s="28" t="s">
        <v>1704</v>
      </c>
      <c r="J3749" s="27" t="s">
        <v>7744</v>
      </c>
      <c r="K3749" s="29">
        <v>9015169183</v>
      </c>
      <c r="L3749" s="30"/>
      <c r="M3749" s="28"/>
      <c r="N3749" s="28"/>
      <c r="O3749" s="29"/>
      <c r="P3749" s="31"/>
      <c r="Q3749" s="28"/>
      <c r="R3749" s="28"/>
      <c r="S3749" s="28"/>
      <c r="T3749" s="28"/>
      <c r="U3749" s="29"/>
      <c r="V3749" s="32"/>
      <c r="W3749" s="33"/>
    </row>
    <row r="3750" spans="2:23" x14ac:dyDescent="0.25">
      <c r="B3750" s="25"/>
      <c r="C3750" s="80">
        <v>1912016650</v>
      </c>
      <c r="D3750" s="83" t="s">
        <v>7745</v>
      </c>
      <c r="E3750" s="82">
        <v>1</v>
      </c>
      <c r="F3750" s="28"/>
      <c r="G3750" s="28"/>
      <c r="H3750" s="28"/>
      <c r="I3750" s="28" t="s">
        <v>1704</v>
      </c>
      <c r="J3750" s="27" t="s">
        <v>7746</v>
      </c>
      <c r="K3750" s="29">
        <v>6153223000</v>
      </c>
      <c r="L3750" s="30"/>
      <c r="M3750" s="28"/>
      <c r="N3750" s="28"/>
      <c r="O3750" s="29"/>
      <c r="P3750" s="31"/>
      <c r="Q3750" s="28"/>
      <c r="R3750" s="28"/>
      <c r="S3750" s="28"/>
      <c r="T3750" s="28"/>
      <c r="U3750" s="29"/>
      <c r="V3750" s="32"/>
      <c r="W3750" s="33"/>
    </row>
    <row r="3751" spans="2:23" x14ac:dyDescent="0.25">
      <c r="B3751" s="25"/>
      <c r="C3751" s="80">
        <v>1407851843</v>
      </c>
      <c r="D3751" s="83" t="s">
        <v>7747</v>
      </c>
      <c r="E3751" s="82">
        <v>2</v>
      </c>
      <c r="F3751" s="28"/>
      <c r="G3751" s="28"/>
      <c r="H3751" s="28"/>
      <c r="I3751" s="28" t="s">
        <v>1704</v>
      </c>
      <c r="J3751" s="27" t="s">
        <v>7748</v>
      </c>
      <c r="K3751" s="29">
        <v>5132319010</v>
      </c>
      <c r="L3751" s="30"/>
      <c r="M3751" s="28"/>
      <c r="N3751" s="28"/>
      <c r="O3751" s="29"/>
      <c r="P3751" s="31"/>
      <c r="Q3751" s="28"/>
      <c r="R3751" s="28"/>
      <c r="S3751" s="28"/>
      <c r="T3751" s="28"/>
      <c r="U3751" s="29"/>
      <c r="V3751" s="32"/>
      <c r="W3751" s="33"/>
    </row>
    <row r="3752" spans="2:23" x14ac:dyDescent="0.25">
      <c r="B3752" s="25"/>
      <c r="C3752" s="80">
        <v>1699743039</v>
      </c>
      <c r="D3752" s="83" t="s">
        <v>7749</v>
      </c>
      <c r="E3752" s="82">
        <v>2</v>
      </c>
      <c r="F3752" s="28"/>
      <c r="G3752" s="28"/>
      <c r="H3752" s="28"/>
      <c r="I3752" s="28" t="s">
        <v>1716</v>
      </c>
      <c r="J3752" s="27" t="s">
        <v>7750</v>
      </c>
      <c r="K3752" s="29">
        <v>7314245080</v>
      </c>
      <c r="L3752" s="30"/>
      <c r="M3752" s="28"/>
      <c r="N3752" s="28"/>
      <c r="O3752" s="29"/>
      <c r="P3752" s="31"/>
      <c r="Q3752" s="28"/>
      <c r="R3752" s="28"/>
      <c r="S3752" s="28"/>
      <c r="T3752" s="28"/>
      <c r="U3752" s="29"/>
      <c r="V3752" s="32"/>
      <c r="W3752" s="33"/>
    </row>
    <row r="3753" spans="2:23" x14ac:dyDescent="0.25">
      <c r="B3753" s="25"/>
      <c r="C3753" s="80">
        <v>1639380934</v>
      </c>
      <c r="D3753" s="83" t="s">
        <v>7751</v>
      </c>
      <c r="E3753" s="82">
        <v>0</v>
      </c>
      <c r="F3753" s="28"/>
      <c r="G3753" s="28"/>
      <c r="H3753" s="28"/>
      <c r="I3753" s="28" t="s">
        <v>1704</v>
      </c>
      <c r="J3753" s="27" t="s">
        <v>69</v>
      </c>
      <c r="K3753" s="29">
        <v>5137945600</v>
      </c>
      <c r="L3753" s="30"/>
      <c r="M3753" s="28"/>
      <c r="N3753" s="28"/>
      <c r="O3753" s="29"/>
      <c r="P3753" s="31"/>
      <c r="Q3753" s="28"/>
      <c r="R3753" s="28"/>
      <c r="S3753" s="28"/>
      <c r="T3753" s="28"/>
      <c r="U3753" s="29"/>
      <c r="V3753" s="32"/>
      <c r="W3753" s="33"/>
    </row>
    <row r="3754" spans="2:23" x14ac:dyDescent="0.25">
      <c r="B3754" s="25"/>
      <c r="C3754" s="80">
        <v>1609860501</v>
      </c>
      <c r="D3754" s="83" t="s">
        <v>7752</v>
      </c>
      <c r="E3754" s="82">
        <v>3</v>
      </c>
      <c r="F3754" s="28"/>
      <c r="G3754" s="28"/>
      <c r="H3754" s="28"/>
      <c r="I3754" s="28" t="s">
        <v>1704</v>
      </c>
      <c r="J3754" s="27" t="s">
        <v>69</v>
      </c>
      <c r="K3754" s="29">
        <v>2707261785</v>
      </c>
      <c r="L3754" s="30"/>
      <c r="M3754" s="28"/>
      <c r="N3754" s="28"/>
      <c r="O3754" s="29"/>
      <c r="P3754" s="31"/>
      <c r="Q3754" s="28"/>
      <c r="R3754" s="28"/>
      <c r="S3754" s="28"/>
      <c r="T3754" s="28"/>
      <c r="U3754" s="29"/>
      <c r="V3754" s="32"/>
      <c r="W3754" s="33"/>
    </row>
    <row r="3755" spans="2:23" x14ac:dyDescent="0.25">
      <c r="B3755" s="25"/>
      <c r="C3755" s="80">
        <v>1124237086</v>
      </c>
      <c r="D3755" s="83" t="s">
        <v>7753</v>
      </c>
      <c r="E3755" s="82">
        <v>6</v>
      </c>
      <c r="F3755" s="28"/>
      <c r="G3755" s="28"/>
      <c r="H3755" s="28"/>
      <c r="I3755" s="28" t="s">
        <v>1704</v>
      </c>
      <c r="J3755" s="27" t="s">
        <v>7754</v>
      </c>
      <c r="K3755" s="29">
        <v>5134757505</v>
      </c>
      <c r="L3755" s="30"/>
      <c r="M3755" s="28"/>
      <c r="N3755" s="28"/>
      <c r="O3755" s="29"/>
      <c r="P3755" s="31"/>
      <c r="Q3755" s="28"/>
      <c r="R3755" s="28"/>
      <c r="S3755" s="28"/>
      <c r="T3755" s="28"/>
      <c r="U3755" s="29"/>
      <c r="V3755" s="32"/>
      <c r="W3755" s="33"/>
    </row>
    <row r="3756" spans="2:23" x14ac:dyDescent="0.25">
      <c r="B3756" s="25"/>
      <c r="C3756" s="80">
        <v>1982036778</v>
      </c>
      <c r="D3756" s="83" t="s">
        <v>7755</v>
      </c>
      <c r="E3756" s="82">
        <v>2</v>
      </c>
      <c r="F3756" s="28"/>
      <c r="G3756" s="28"/>
      <c r="H3756" s="28"/>
      <c r="I3756" s="28" t="s">
        <v>1704</v>
      </c>
      <c r="J3756" s="27" t="s">
        <v>69</v>
      </c>
      <c r="K3756" s="29">
        <v>9317835582</v>
      </c>
      <c r="L3756" s="30"/>
      <c r="M3756" s="28"/>
      <c r="N3756" s="28"/>
      <c r="O3756" s="29"/>
      <c r="P3756" s="31"/>
      <c r="Q3756" s="28"/>
      <c r="R3756" s="28"/>
      <c r="S3756" s="28"/>
      <c r="T3756" s="28"/>
      <c r="U3756" s="29"/>
      <c r="V3756" s="32"/>
      <c r="W3756" s="33"/>
    </row>
    <row r="3757" spans="2:23" x14ac:dyDescent="0.25">
      <c r="B3757" s="25"/>
      <c r="C3757" s="80">
        <v>1104254721</v>
      </c>
      <c r="D3757" s="83" t="s">
        <v>7756</v>
      </c>
      <c r="E3757" s="82">
        <v>5</v>
      </c>
      <c r="F3757" s="28"/>
      <c r="G3757" s="28"/>
      <c r="H3757" s="28"/>
      <c r="I3757" s="28" t="s">
        <v>1716</v>
      </c>
      <c r="J3757" s="27" t="s">
        <v>7757</v>
      </c>
      <c r="K3757" s="29">
        <v>5135855507</v>
      </c>
      <c r="L3757" s="30"/>
      <c r="M3757" s="28"/>
      <c r="N3757" s="28"/>
      <c r="O3757" s="29"/>
      <c r="P3757" s="31"/>
      <c r="Q3757" s="28"/>
      <c r="R3757" s="28"/>
      <c r="S3757" s="28"/>
      <c r="T3757" s="28"/>
      <c r="U3757" s="29"/>
      <c r="V3757" s="32"/>
      <c r="W3757" s="33"/>
    </row>
    <row r="3758" spans="2:23" x14ac:dyDescent="0.25">
      <c r="B3758" s="25"/>
      <c r="C3758" s="80">
        <v>1962721530</v>
      </c>
      <c r="D3758" s="83" t="s">
        <v>7758</v>
      </c>
      <c r="E3758" s="82">
        <v>2</v>
      </c>
      <c r="F3758" s="28"/>
      <c r="G3758" s="28"/>
      <c r="H3758" s="28"/>
      <c r="I3758" s="28" t="s">
        <v>1704</v>
      </c>
      <c r="J3758" s="27" t="s">
        <v>69</v>
      </c>
      <c r="K3758" s="29">
        <v>8593316466</v>
      </c>
      <c r="L3758" s="30"/>
      <c r="M3758" s="28"/>
      <c r="N3758" s="28"/>
      <c r="O3758" s="29"/>
      <c r="P3758" s="31"/>
      <c r="Q3758" s="28"/>
      <c r="R3758" s="28"/>
      <c r="S3758" s="28"/>
      <c r="T3758" s="28"/>
      <c r="U3758" s="29"/>
      <c r="V3758" s="32"/>
      <c r="W3758" s="33"/>
    </row>
    <row r="3759" spans="2:23" x14ac:dyDescent="0.25">
      <c r="B3759" s="25"/>
      <c r="C3759" s="80">
        <v>1124454269</v>
      </c>
      <c r="D3759" s="83" t="s">
        <v>7759</v>
      </c>
      <c r="E3759" s="82">
        <v>0</v>
      </c>
      <c r="F3759" s="28"/>
      <c r="G3759" s="28"/>
      <c r="H3759" s="28"/>
      <c r="I3759" s="28" t="s">
        <v>1716</v>
      </c>
      <c r="J3759" s="27" t="s">
        <v>69</v>
      </c>
      <c r="K3759" s="29">
        <v>5137945600</v>
      </c>
      <c r="L3759" s="30"/>
      <c r="M3759" s="28"/>
      <c r="N3759" s="28"/>
      <c r="O3759" s="29"/>
      <c r="P3759" s="31"/>
      <c r="Q3759" s="28"/>
      <c r="R3759" s="28"/>
      <c r="S3759" s="28"/>
      <c r="T3759" s="28"/>
      <c r="U3759" s="29"/>
      <c r="V3759" s="32"/>
      <c r="W3759" s="33"/>
    </row>
    <row r="3760" spans="2:23" x14ac:dyDescent="0.25">
      <c r="B3760" s="25"/>
      <c r="C3760" s="80">
        <v>1417368770</v>
      </c>
      <c r="D3760" s="83" t="s">
        <v>7760</v>
      </c>
      <c r="E3760" s="82">
        <v>1</v>
      </c>
      <c r="F3760" s="28"/>
      <c r="G3760" s="28"/>
      <c r="H3760" s="28"/>
      <c r="I3760" s="28" t="s">
        <v>1704</v>
      </c>
      <c r="J3760" s="27" t="s">
        <v>7761</v>
      </c>
      <c r="K3760" s="29">
        <v>5072842511</v>
      </c>
      <c r="L3760" s="30"/>
      <c r="M3760" s="28"/>
      <c r="N3760" s="28"/>
      <c r="O3760" s="29"/>
      <c r="P3760" s="31"/>
      <c r="Q3760" s="28"/>
      <c r="R3760" s="28"/>
      <c r="S3760" s="28"/>
      <c r="T3760" s="28"/>
      <c r="U3760" s="29"/>
      <c r="V3760" s="32"/>
      <c r="W3760" s="33"/>
    </row>
    <row r="3761" spans="2:23" x14ac:dyDescent="0.25">
      <c r="B3761" s="25"/>
      <c r="C3761" s="80">
        <v>1427499078</v>
      </c>
      <c r="D3761" s="83" t="s">
        <v>7762</v>
      </c>
      <c r="E3761" s="82">
        <v>4</v>
      </c>
      <c r="F3761" s="28"/>
      <c r="G3761" s="28"/>
      <c r="H3761" s="28"/>
      <c r="I3761" s="28" t="s">
        <v>1704</v>
      </c>
      <c r="J3761" s="27" t="s">
        <v>7763</v>
      </c>
      <c r="K3761" s="29">
        <v>6158315422</v>
      </c>
      <c r="L3761" s="30"/>
      <c r="M3761" s="28"/>
      <c r="N3761" s="28"/>
      <c r="O3761" s="29"/>
      <c r="P3761" s="31"/>
      <c r="Q3761" s="28"/>
      <c r="R3761" s="28"/>
      <c r="S3761" s="28"/>
      <c r="T3761" s="28"/>
      <c r="U3761" s="29"/>
      <c r="V3761" s="32"/>
      <c r="W3761" s="33"/>
    </row>
    <row r="3762" spans="2:23" x14ac:dyDescent="0.25">
      <c r="B3762" s="25"/>
      <c r="C3762" s="80">
        <v>1154689040</v>
      </c>
      <c r="D3762" s="83" t="s">
        <v>7764</v>
      </c>
      <c r="E3762" s="82">
        <v>3</v>
      </c>
      <c r="F3762" s="28"/>
      <c r="G3762" s="28"/>
      <c r="H3762" s="28"/>
      <c r="I3762" s="28" t="s">
        <v>1704</v>
      </c>
      <c r="J3762" s="27" t="s">
        <v>69</v>
      </c>
      <c r="K3762" s="29">
        <v>8593232636</v>
      </c>
      <c r="L3762" s="30"/>
      <c r="M3762" s="28"/>
      <c r="N3762" s="28"/>
      <c r="O3762" s="29"/>
      <c r="P3762" s="31"/>
      <c r="Q3762" s="28"/>
      <c r="R3762" s="28"/>
      <c r="S3762" s="28"/>
      <c r="T3762" s="28"/>
      <c r="U3762" s="29"/>
      <c r="V3762" s="32"/>
      <c r="W3762" s="33"/>
    </row>
    <row r="3763" spans="2:23" x14ac:dyDescent="0.25">
      <c r="B3763" s="25"/>
      <c r="C3763" s="80">
        <v>1770553059</v>
      </c>
      <c r="D3763" s="83" t="s">
        <v>7765</v>
      </c>
      <c r="E3763" s="82">
        <v>5</v>
      </c>
      <c r="F3763" s="28"/>
      <c r="G3763" s="28"/>
      <c r="H3763" s="28"/>
      <c r="I3763" s="28" t="s">
        <v>1716</v>
      </c>
      <c r="J3763" s="27" t="s">
        <v>69</v>
      </c>
      <c r="K3763" s="29">
        <v>6154254200</v>
      </c>
      <c r="L3763" s="30"/>
      <c r="M3763" s="28"/>
      <c r="N3763" s="28"/>
      <c r="O3763" s="29"/>
      <c r="P3763" s="31"/>
      <c r="Q3763" s="28"/>
      <c r="R3763" s="28"/>
      <c r="S3763" s="28"/>
      <c r="T3763" s="28"/>
      <c r="U3763" s="29"/>
      <c r="V3763" s="32"/>
      <c r="W3763" s="33"/>
    </row>
    <row r="3764" spans="2:23" x14ac:dyDescent="0.25">
      <c r="B3764" s="25"/>
      <c r="C3764" s="80">
        <v>1407008162</v>
      </c>
      <c r="D3764" s="83" t="s">
        <v>7766</v>
      </c>
      <c r="E3764" s="82">
        <v>7</v>
      </c>
      <c r="F3764" s="28"/>
      <c r="G3764" s="28"/>
      <c r="H3764" s="28"/>
      <c r="I3764" s="28" t="s">
        <v>1716</v>
      </c>
      <c r="J3764" s="27" t="s">
        <v>7767</v>
      </c>
      <c r="K3764" s="29">
        <v>6159362000</v>
      </c>
      <c r="L3764" s="30"/>
      <c r="M3764" s="28"/>
      <c r="N3764" s="28"/>
      <c r="O3764" s="29"/>
      <c r="P3764" s="31"/>
      <c r="Q3764" s="28"/>
      <c r="R3764" s="28"/>
      <c r="S3764" s="28"/>
      <c r="T3764" s="28"/>
      <c r="U3764" s="29"/>
      <c r="V3764" s="32"/>
      <c r="W3764" s="33"/>
    </row>
    <row r="3765" spans="2:23" x14ac:dyDescent="0.25">
      <c r="B3765" s="25"/>
      <c r="C3765" s="80">
        <v>1386600906</v>
      </c>
      <c r="D3765" s="83" t="s">
        <v>7768</v>
      </c>
      <c r="E3765" s="82">
        <v>1</v>
      </c>
      <c r="F3765" s="28"/>
      <c r="G3765" s="28"/>
      <c r="H3765" s="28"/>
      <c r="I3765" s="28" t="s">
        <v>1704</v>
      </c>
      <c r="J3765" s="27" t="s">
        <v>69</v>
      </c>
      <c r="K3765" s="29">
        <v>9313888302</v>
      </c>
      <c r="L3765" s="30"/>
      <c r="M3765" s="28"/>
      <c r="N3765" s="28"/>
      <c r="O3765" s="29"/>
      <c r="P3765" s="31"/>
      <c r="Q3765" s="28"/>
      <c r="R3765" s="28"/>
      <c r="S3765" s="28"/>
      <c r="T3765" s="28"/>
      <c r="U3765" s="29"/>
      <c r="V3765" s="32"/>
      <c r="W3765" s="33"/>
    </row>
    <row r="3766" spans="2:23" x14ac:dyDescent="0.25">
      <c r="B3766" s="25"/>
      <c r="C3766" s="80">
        <v>1013908730</v>
      </c>
      <c r="D3766" s="83" t="s">
        <v>7769</v>
      </c>
      <c r="E3766" s="82">
        <v>3</v>
      </c>
      <c r="F3766" s="28"/>
      <c r="G3766" s="28"/>
      <c r="H3766" s="28"/>
      <c r="I3766" s="28" t="s">
        <v>1704</v>
      </c>
      <c r="J3766" s="27" t="s">
        <v>69</v>
      </c>
      <c r="K3766" s="29">
        <v>6152842222</v>
      </c>
      <c r="L3766" s="30"/>
      <c r="M3766" s="28"/>
      <c r="N3766" s="28"/>
      <c r="O3766" s="29"/>
      <c r="P3766" s="31"/>
      <c r="Q3766" s="28"/>
      <c r="R3766" s="28"/>
      <c r="S3766" s="28"/>
      <c r="T3766" s="28"/>
      <c r="U3766" s="29"/>
      <c r="V3766" s="32"/>
      <c r="W3766" s="33"/>
    </row>
    <row r="3767" spans="2:23" x14ac:dyDescent="0.25">
      <c r="B3767" s="25"/>
      <c r="C3767" s="80">
        <v>1497958235</v>
      </c>
      <c r="D3767" s="83" t="s">
        <v>7770</v>
      </c>
      <c r="E3767" s="82">
        <v>4</v>
      </c>
      <c r="F3767" s="28"/>
      <c r="G3767" s="28"/>
      <c r="H3767" s="28"/>
      <c r="I3767" s="28" t="s">
        <v>1704</v>
      </c>
      <c r="J3767" s="27" t="s">
        <v>7771</v>
      </c>
      <c r="K3767" s="29">
        <v>9017669490</v>
      </c>
      <c r="L3767" s="30"/>
      <c r="M3767" s="28"/>
      <c r="N3767" s="28"/>
      <c r="O3767" s="29"/>
      <c r="P3767" s="31"/>
      <c r="Q3767" s="28"/>
      <c r="R3767" s="28"/>
      <c r="S3767" s="28"/>
      <c r="T3767" s="28"/>
      <c r="U3767" s="29"/>
      <c r="V3767" s="32"/>
      <c r="W3767" s="33"/>
    </row>
    <row r="3768" spans="2:23" x14ac:dyDescent="0.25">
      <c r="B3768" s="25"/>
      <c r="C3768" s="80">
        <v>1972718104</v>
      </c>
      <c r="D3768" s="83" t="s">
        <v>7772</v>
      </c>
      <c r="E3768" s="82">
        <v>3</v>
      </c>
      <c r="F3768" s="28"/>
      <c r="G3768" s="28"/>
      <c r="H3768" s="28"/>
      <c r="I3768" s="28" t="s">
        <v>1704</v>
      </c>
      <c r="J3768" s="27" t="s">
        <v>7773</v>
      </c>
      <c r="K3768" s="29">
        <v>6152841400</v>
      </c>
      <c r="L3768" s="30"/>
      <c r="M3768" s="28"/>
      <c r="N3768" s="28"/>
      <c r="O3768" s="29"/>
      <c r="P3768" s="31"/>
      <c r="Q3768" s="28"/>
      <c r="R3768" s="28"/>
      <c r="S3768" s="28"/>
      <c r="T3768" s="28"/>
      <c r="U3768" s="29"/>
      <c r="V3768" s="32"/>
      <c r="W3768" s="33"/>
    </row>
    <row r="3769" spans="2:23" x14ac:dyDescent="0.25">
      <c r="B3769" s="25"/>
      <c r="C3769" s="80">
        <v>1376751206</v>
      </c>
      <c r="D3769" s="83" t="s">
        <v>7774</v>
      </c>
      <c r="E3769" s="82">
        <v>2</v>
      </c>
      <c r="F3769" s="28"/>
      <c r="G3769" s="28"/>
      <c r="H3769" s="28"/>
      <c r="I3769" s="28" t="s">
        <v>1704</v>
      </c>
      <c r="J3769" s="27" t="s">
        <v>69</v>
      </c>
      <c r="K3769" s="29">
        <v>5137516667</v>
      </c>
      <c r="L3769" s="30"/>
      <c r="M3769" s="28"/>
      <c r="N3769" s="28"/>
      <c r="O3769" s="29"/>
      <c r="P3769" s="31"/>
      <c r="Q3769" s="28"/>
      <c r="R3769" s="28"/>
      <c r="S3769" s="28"/>
      <c r="T3769" s="28"/>
      <c r="U3769" s="29"/>
      <c r="V3769" s="32"/>
      <c r="W3769" s="33"/>
    </row>
    <row r="3770" spans="2:23" x14ac:dyDescent="0.25">
      <c r="B3770" s="25"/>
      <c r="C3770" s="80">
        <v>1922025980</v>
      </c>
      <c r="D3770" s="83" t="s">
        <v>7775</v>
      </c>
      <c r="E3770" s="82">
        <v>0</v>
      </c>
      <c r="F3770" s="28"/>
      <c r="G3770" s="28"/>
      <c r="H3770" s="28"/>
      <c r="I3770" s="28" t="s">
        <v>1704</v>
      </c>
      <c r="J3770" s="27" t="s">
        <v>7776</v>
      </c>
      <c r="K3770" s="29">
        <v>3149963520</v>
      </c>
      <c r="L3770" s="30"/>
      <c r="M3770" s="28"/>
      <c r="N3770" s="28"/>
      <c r="O3770" s="29"/>
      <c r="P3770" s="31"/>
      <c r="Q3770" s="28"/>
      <c r="R3770" s="28"/>
      <c r="S3770" s="28"/>
      <c r="T3770" s="28"/>
      <c r="U3770" s="29"/>
      <c r="V3770" s="32"/>
      <c r="W3770" s="33"/>
    </row>
    <row r="3771" spans="2:23" x14ac:dyDescent="0.25">
      <c r="B3771" s="25"/>
      <c r="C3771" s="80">
        <v>1790999753</v>
      </c>
      <c r="D3771" s="83" t="s">
        <v>7777</v>
      </c>
      <c r="E3771" s="82">
        <v>3</v>
      </c>
      <c r="F3771" s="28"/>
      <c r="G3771" s="28"/>
      <c r="H3771" s="28"/>
      <c r="I3771" s="28" t="s">
        <v>1704</v>
      </c>
      <c r="J3771" s="27" t="s">
        <v>7778</v>
      </c>
      <c r="K3771" s="29">
        <v>9017613900</v>
      </c>
      <c r="L3771" s="30"/>
      <c r="M3771" s="28"/>
      <c r="N3771" s="28"/>
      <c r="O3771" s="29"/>
      <c r="P3771" s="31"/>
      <c r="Q3771" s="28"/>
      <c r="R3771" s="28"/>
      <c r="S3771" s="28"/>
      <c r="T3771" s="28"/>
      <c r="U3771" s="29"/>
      <c r="V3771" s="32"/>
      <c r="W3771" s="33"/>
    </row>
    <row r="3772" spans="2:23" x14ac:dyDescent="0.25">
      <c r="B3772" s="25"/>
      <c r="C3772" s="80">
        <v>1417119926</v>
      </c>
      <c r="D3772" s="83" t="s">
        <v>7779</v>
      </c>
      <c r="E3772" s="82">
        <v>5</v>
      </c>
      <c r="F3772" s="28"/>
      <c r="G3772" s="28"/>
      <c r="H3772" s="28"/>
      <c r="I3772" s="28" t="s">
        <v>1704</v>
      </c>
      <c r="J3772" s="27" t="s">
        <v>7780</v>
      </c>
      <c r="K3772" s="29">
        <v>8883692427</v>
      </c>
      <c r="L3772" s="30"/>
      <c r="M3772" s="28"/>
      <c r="N3772" s="28"/>
      <c r="O3772" s="29"/>
      <c r="P3772" s="31"/>
      <c r="Q3772" s="28"/>
      <c r="R3772" s="28"/>
      <c r="S3772" s="28"/>
      <c r="T3772" s="28"/>
      <c r="U3772" s="29"/>
      <c r="V3772" s="32"/>
      <c r="W3772" s="33"/>
    </row>
    <row r="3773" spans="2:23" x14ac:dyDescent="0.25">
      <c r="B3773" s="25"/>
      <c r="C3773" s="80">
        <v>1578541017</v>
      </c>
      <c r="D3773" s="83" t="s">
        <v>7781</v>
      </c>
      <c r="E3773" s="82">
        <v>1</v>
      </c>
      <c r="F3773" s="28"/>
      <c r="G3773" s="28"/>
      <c r="H3773" s="28"/>
      <c r="I3773" s="28" t="s">
        <v>1704</v>
      </c>
      <c r="J3773" s="27" t="s">
        <v>69</v>
      </c>
      <c r="K3773" s="29">
        <v>5134225915</v>
      </c>
      <c r="L3773" s="30"/>
      <c r="M3773" s="28"/>
      <c r="N3773" s="28"/>
      <c r="O3773" s="29"/>
      <c r="P3773" s="31"/>
      <c r="Q3773" s="28"/>
      <c r="R3773" s="28"/>
      <c r="S3773" s="28"/>
      <c r="T3773" s="28"/>
      <c r="U3773" s="29"/>
      <c r="V3773" s="32"/>
      <c r="W3773" s="33"/>
    </row>
    <row r="3774" spans="2:23" x14ac:dyDescent="0.25">
      <c r="B3774" s="25"/>
      <c r="C3774" s="80">
        <v>1215908272</v>
      </c>
      <c r="D3774" s="83" t="s">
        <v>7782</v>
      </c>
      <c r="E3774" s="82">
        <v>0</v>
      </c>
      <c r="F3774" s="28"/>
      <c r="G3774" s="28"/>
      <c r="H3774" s="28"/>
      <c r="I3774" s="28" t="s">
        <v>1704</v>
      </c>
      <c r="J3774" s="27" t="s">
        <v>69</v>
      </c>
      <c r="K3774" s="29">
        <v>6158934480</v>
      </c>
      <c r="L3774" s="30"/>
      <c r="M3774" s="28"/>
      <c r="N3774" s="28"/>
      <c r="O3774" s="29"/>
      <c r="P3774" s="31"/>
      <c r="Q3774" s="28"/>
      <c r="R3774" s="28"/>
      <c r="S3774" s="28"/>
      <c r="T3774" s="28"/>
      <c r="U3774" s="29"/>
      <c r="V3774" s="32"/>
      <c r="W3774" s="33"/>
    </row>
    <row r="3775" spans="2:23" x14ac:dyDescent="0.25">
      <c r="B3775" s="25"/>
      <c r="C3775" s="80">
        <v>1053514141</v>
      </c>
      <c r="D3775" s="83" t="s">
        <v>7783</v>
      </c>
      <c r="E3775" s="82">
        <v>0</v>
      </c>
      <c r="F3775" s="28"/>
      <c r="G3775" s="28"/>
      <c r="H3775" s="28"/>
      <c r="I3775" s="28" t="s">
        <v>1704</v>
      </c>
      <c r="J3775" s="27" t="s">
        <v>69</v>
      </c>
      <c r="K3775" s="29">
        <v>7314241001</v>
      </c>
      <c r="L3775" s="30"/>
      <c r="M3775" s="28"/>
      <c r="N3775" s="28"/>
      <c r="O3775" s="29"/>
      <c r="P3775" s="31"/>
      <c r="Q3775" s="28"/>
      <c r="R3775" s="28"/>
      <c r="S3775" s="28"/>
      <c r="T3775" s="28"/>
      <c r="U3775" s="29"/>
      <c r="V3775" s="32"/>
      <c r="W3775" s="33"/>
    </row>
    <row r="3776" spans="2:23" x14ac:dyDescent="0.25">
      <c r="B3776" s="25"/>
      <c r="C3776" s="80">
        <v>1033365358</v>
      </c>
      <c r="D3776" s="83" t="s">
        <v>7784</v>
      </c>
      <c r="E3776" s="82">
        <v>3</v>
      </c>
      <c r="F3776" s="28"/>
      <c r="G3776" s="28"/>
      <c r="H3776" s="28"/>
      <c r="I3776" s="28" t="s">
        <v>1704</v>
      </c>
      <c r="J3776" s="27" t="s">
        <v>7785</v>
      </c>
      <c r="K3776" s="29">
        <v>3145778000</v>
      </c>
      <c r="L3776" s="30"/>
      <c r="M3776" s="28"/>
      <c r="N3776" s="28"/>
      <c r="O3776" s="29"/>
      <c r="P3776" s="31"/>
      <c r="Q3776" s="28"/>
      <c r="R3776" s="28"/>
      <c r="S3776" s="28"/>
      <c r="T3776" s="28"/>
      <c r="U3776" s="29"/>
      <c r="V3776" s="32"/>
      <c r="W3776" s="33"/>
    </row>
    <row r="3777" spans="2:23" x14ac:dyDescent="0.25">
      <c r="B3777" s="25"/>
      <c r="C3777" s="80">
        <v>1245563469</v>
      </c>
      <c r="D3777" s="83" t="s">
        <v>7786</v>
      </c>
      <c r="E3777" s="82">
        <v>3</v>
      </c>
      <c r="F3777" s="28"/>
      <c r="G3777" s="28"/>
      <c r="H3777" s="28"/>
      <c r="I3777" s="28" t="s">
        <v>1704</v>
      </c>
      <c r="J3777" s="27" t="s">
        <v>7787</v>
      </c>
      <c r="K3777" s="29">
        <v>8592578562</v>
      </c>
      <c r="L3777" s="30"/>
      <c r="M3777" s="28"/>
      <c r="N3777" s="28"/>
      <c r="O3777" s="29"/>
      <c r="P3777" s="31"/>
      <c r="Q3777" s="28"/>
      <c r="R3777" s="28"/>
      <c r="S3777" s="28"/>
      <c r="T3777" s="28"/>
      <c r="U3777" s="29"/>
      <c r="V3777" s="32"/>
      <c r="W3777" s="33"/>
    </row>
    <row r="3778" spans="2:23" x14ac:dyDescent="0.25">
      <c r="B3778" s="25"/>
      <c r="C3778" s="80">
        <v>1659558260</v>
      </c>
      <c r="D3778" s="83" t="s">
        <v>7788</v>
      </c>
      <c r="E3778" s="82">
        <v>4</v>
      </c>
      <c r="F3778" s="28"/>
      <c r="G3778" s="28"/>
      <c r="H3778" s="28"/>
      <c r="I3778" s="28" t="s">
        <v>1704</v>
      </c>
      <c r="J3778" s="27" t="s">
        <v>69</v>
      </c>
      <c r="K3778" s="29">
        <v>9017613900</v>
      </c>
      <c r="L3778" s="30"/>
      <c r="M3778" s="28"/>
      <c r="N3778" s="28"/>
      <c r="O3778" s="29"/>
      <c r="P3778" s="31"/>
      <c r="Q3778" s="28"/>
      <c r="R3778" s="28"/>
      <c r="S3778" s="28"/>
      <c r="T3778" s="28"/>
      <c r="U3778" s="29"/>
      <c r="V3778" s="32"/>
      <c r="W3778" s="33"/>
    </row>
    <row r="3779" spans="2:23" x14ac:dyDescent="0.25">
      <c r="B3779" s="25"/>
      <c r="C3779" s="80">
        <v>1154577336</v>
      </c>
      <c r="D3779" s="83" t="s">
        <v>7789</v>
      </c>
      <c r="E3779" s="82">
        <v>4</v>
      </c>
      <c r="F3779" s="28"/>
      <c r="G3779" s="28"/>
      <c r="H3779" s="28"/>
      <c r="I3779" s="28" t="s">
        <v>1704</v>
      </c>
      <c r="J3779" s="27" t="s">
        <v>7790</v>
      </c>
      <c r="K3779" s="29">
        <v>2707805225</v>
      </c>
      <c r="L3779" s="30"/>
      <c r="M3779" s="28"/>
      <c r="N3779" s="28"/>
      <c r="O3779" s="29"/>
      <c r="P3779" s="31"/>
      <c r="Q3779" s="28"/>
      <c r="R3779" s="28"/>
      <c r="S3779" s="28"/>
      <c r="T3779" s="28"/>
      <c r="U3779" s="29"/>
      <c r="V3779" s="32"/>
      <c r="W3779" s="33"/>
    </row>
    <row r="3780" spans="2:23" x14ac:dyDescent="0.25">
      <c r="B3780" s="25"/>
      <c r="C3780" s="80">
        <v>1093998239</v>
      </c>
      <c r="D3780" s="83" t="s">
        <v>7791</v>
      </c>
      <c r="E3780" s="82">
        <v>1</v>
      </c>
      <c r="F3780" s="28"/>
      <c r="G3780" s="28"/>
      <c r="H3780" s="28"/>
      <c r="I3780" s="28" t="s">
        <v>1704</v>
      </c>
      <c r="J3780" s="27" t="s">
        <v>69</v>
      </c>
      <c r="K3780" s="29">
        <v>8592788486</v>
      </c>
      <c r="L3780" s="30"/>
      <c r="M3780" s="28"/>
      <c r="N3780" s="28"/>
      <c r="O3780" s="29"/>
      <c r="P3780" s="31"/>
      <c r="Q3780" s="28"/>
      <c r="R3780" s="28"/>
      <c r="S3780" s="28"/>
      <c r="T3780" s="28"/>
      <c r="U3780" s="29"/>
      <c r="V3780" s="32"/>
      <c r="W3780" s="33"/>
    </row>
    <row r="3781" spans="2:23" x14ac:dyDescent="0.25">
      <c r="B3781" s="25"/>
      <c r="C3781" s="80">
        <v>1821043217</v>
      </c>
      <c r="D3781" s="83" t="s">
        <v>7792</v>
      </c>
      <c r="E3781" s="82">
        <v>3</v>
      </c>
      <c r="F3781" s="28"/>
      <c r="G3781" s="28"/>
      <c r="H3781" s="28"/>
      <c r="I3781" s="28" t="s">
        <v>1704</v>
      </c>
      <c r="J3781" s="27" t="s">
        <v>7793</v>
      </c>
      <c r="K3781" s="29">
        <v>8593316466</v>
      </c>
      <c r="L3781" s="30"/>
      <c r="M3781" s="28"/>
      <c r="N3781" s="28"/>
      <c r="O3781" s="29"/>
      <c r="P3781" s="31"/>
      <c r="Q3781" s="28"/>
      <c r="R3781" s="28"/>
      <c r="S3781" s="28"/>
      <c r="T3781" s="28"/>
      <c r="U3781" s="29"/>
      <c r="V3781" s="32"/>
      <c r="W3781" s="33"/>
    </row>
    <row r="3782" spans="2:23" x14ac:dyDescent="0.25">
      <c r="B3782" s="25"/>
      <c r="C3782" s="80">
        <v>1851302863</v>
      </c>
      <c r="D3782" s="83" t="s">
        <v>7794</v>
      </c>
      <c r="E3782" s="82">
        <v>3</v>
      </c>
      <c r="F3782" s="28"/>
      <c r="G3782" s="28"/>
      <c r="H3782" s="28"/>
      <c r="I3782" s="28" t="s">
        <v>1704</v>
      </c>
      <c r="J3782" s="27" t="s">
        <v>69</v>
      </c>
      <c r="K3782" s="29">
        <v>3303753000</v>
      </c>
      <c r="L3782" s="30"/>
      <c r="M3782" s="28"/>
      <c r="N3782" s="28"/>
      <c r="O3782" s="29"/>
      <c r="P3782" s="31"/>
      <c r="Q3782" s="28"/>
      <c r="R3782" s="28"/>
      <c r="S3782" s="28"/>
      <c r="T3782" s="28"/>
      <c r="U3782" s="29"/>
      <c r="V3782" s="32"/>
      <c r="W3782" s="33"/>
    </row>
    <row r="3783" spans="2:23" x14ac:dyDescent="0.25">
      <c r="B3783" s="25"/>
      <c r="C3783" s="80">
        <v>1447494711</v>
      </c>
      <c r="D3783" s="83" t="s">
        <v>7795</v>
      </c>
      <c r="E3783" s="82">
        <v>4</v>
      </c>
      <c r="F3783" s="28"/>
      <c r="G3783" s="28"/>
      <c r="H3783" s="28"/>
      <c r="I3783" s="28" t="s">
        <v>1716</v>
      </c>
      <c r="J3783" s="27" t="s">
        <v>7796</v>
      </c>
      <c r="K3783" s="29">
        <v>6153227360</v>
      </c>
      <c r="L3783" s="30"/>
      <c r="M3783" s="28"/>
      <c r="N3783" s="28"/>
      <c r="O3783" s="29"/>
      <c r="P3783" s="31"/>
      <c r="Q3783" s="28"/>
      <c r="R3783" s="28"/>
      <c r="S3783" s="28"/>
      <c r="T3783" s="28"/>
      <c r="U3783" s="29"/>
      <c r="V3783" s="32"/>
      <c r="W3783" s="33"/>
    </row>
    <row r="3784" spans="2:23" x14ac:dyDescent="0.25">
      <c r="B3784" s="25"/>
      <c r="C3784" s="80">
        <v>1013904184</v>
      </c>
      <c r="D3784" s="83" t="s">
        <v>7797</v>
      </c>
      <c r="E3784" s="82">
        <v>1</v>
      </c>
      <c r="F3784" s="28"/>
      <c r="G3784" s="28"/>
      <c r="H3784" s="28"/>
      <c r="I3784" s="28" t="s">
        <v>1716</v>
      </c>
      <c r="J3784" s="27" t="s">
        <v>69</v>
      </c>
      <c r="K3784" s="29">
        <v>9317832648</v>
      </c>
      <c r="L3784" s="30"/>
      <c r="M3784" s="28"/>
      <c r="N3784" s="28"/>
      <c r="O3784" s="29"/>
      <c r="P3784" s="31"/>
      <c r="Q3784" s="28"/>
      <c r="R3784" s="28"/>
      <c r="S3784" s="28"/>
      <c r="T3784" s="28"/>
      <c r="U3784" s="29"/>
      <c r="V3784" s="32"/>
      <c r="W3784" s="33"/>
    </row>
    <row r="3785" spans="2:23" x14ac:dyDescent="0.25">
      <c r="B3785" s="25"/>
      <c r="C3785" s="80">
        <v>1689851677</v>
      </c>
      <c r="D3785" s="83" t="s">
        <v>7798</v>
      </c>
      <c r="E3785" s="82">
        <v>7</v>
      </c>
      <c r="F3785" s="28"/>
      <c r="G3785" s="28"/>
      <c r="H3785" s="28"/>
      <c r="I3785" s="28" t="s">
        <v>1737</v>
      </c>
      <c r="J3785" s="27" t="s">
        <v>7799</v>
      </c>
      <c r="K3785" s="29">
        <v>5132461964</v>
      </c>
      <c r="L3785" s="30"/>
      <c r="M3785" s="28"/>
      <c r="N3785" s="28"/>
      <c r="O3785" s="29"/>
      <c r="P3785" s="31"/>
      <c r="Q3785" s="28"/>
      <c r="R3785" s="28"/>
      <c r="S3785" s="28"/>
      <c r="T3785" s="28"/>
      <c r="U3785" s="29"/>
      <c r="V3785" s="32"/>
      <c r="W3785" s="33"/>
    </row>
    <row r="3786" spans="2:23" x14ac:dyDescent="0.25">
      <c r="B3786" s="25"/>
      <c r="C3786" s="80">
        <v>1396979936</v>
      </c>
      <c r="D3786" s="83" t="s">
        <v>7800</v>
      </c>
      <c r="E3786" s="82">
        <v>3</v>
      </c>
      <c r="F3786" s="28"/>
      <c r="G3786" s="28"/>
      <c r="H3786" s="28"/>
      <c r="I3786" s="28" t="s">
        <v>1704</v>
      </c>
      <c r="J3786" s="27" t="s">
        <v>69</v>
      </c>
      <c r="K3786" s="29">
        <v>8656706199</v>
      </c>
      <c r="L3786" s="30"/>
      <c r="M3786" s="28"/>
      <c r="N3786" s="28"/>
      <c r="O3786" s="29"/>
      <c r="P3786" s="31"/>
      <c r="Q3786" s="28"/>
      <c r="R3786" s="28"/>
      <c r="S3786" s="28"/>
      <c r="T3786" s="28"/>
      <c r="U3786" s="29"/>
      <c r="V3786" s="32"/>
      <c r="W3786" s="33"/>
    </row>
    <row r="3787" spans="2:23" x14ac:dyDescent="0.25">
      <c r="B3787" s="25"/>
      <c r="C3787" s="80">
        <v>1134342868</v>
      </c>
      <c r="D3787" s="83" t="s">
        <v>7801</v>
      </c>
      <c r="E3787" s="82">
        <v>4</v>
      </c>
      <c r="F3787" s="28"/>
      <c r="G3787" s="28"/>
      <c r="H3787" s="28"/>
      <c r="I3787" s="28" t="s">
        <v>1704</v>
      </c>
      <c r="J3787" s="27" t="s">
        <v>7802</v>
      </c>
      <c r="K3787" s="29">
        <v>9016845510</v>
      </c>
      <c r="L3787" s="30"/>
      <c r="M3787" s="28"/>
      <c r="N3787" s="28"/>
      <c r="O3787" s="29"/>
      <c r="P3787" s="31"/>
      <c r="Q3787" s="28"/>
      <c r="R3787" s="28"/>
      <c r="S3787" s="28"/>
      <c r="T3787" s="28"/>
      <c r="U3787" s="29"/>
      <c r="V3787" s="32"/>
      <c r="W3787" s="33"/>
    </row>
    <row r="3788" spans="2:23" x14ac:dyDescent="0.25">
      <c r="B3788" s="25"/>
      <c r="C3788" s="80">
        <v>1871702209</v>
      </c>
      <c r="D3788" s="83" t="s">
        <v>7803</v>
      </c>
      <c r="E3788" s="82">
        <v>2</v>
      </c>
      <c r="F3788" s="28"/>
      <c r="G3788" s="28"/>
      <c r="H3788" s="28"/>
      <c r="I3788" s="28" t="s">
        <v>1704</v>
      </c>
      <c r="J3788" s="27" t="s">
        <v>7804</v>
      </c>
      <c r="K3788" s="29">
        <v>3147299780</v>
      </c>
      <c r="L3788" s="30"/>
      <c r="M3788" s="28"/>
      <c r="N3788" s="28"/>
      <c r="O3788" s="29"/>
      <c r="P3788" s="31"/>
      <c r="Q3788" s="28"/>
      <c r="R3788" s="28"/>
      <c r="S3788" s="28"/>
      <c r="T3788" s="28"/>
      <c r="U3788" s="29"/>
      <c r="V3788" s="32"/>
      <c r="W3788" s="33"/>
    </row>
    <row r="3789" spans="2:23" x14ac:dyDescent="0.25">
      <c r="B3789" s="25"/>
      <c r="C3789" s="80">
        <v>1013949643</v>
      </c>
      <c r="D3789" s="83" t="s">
        <v>7805</v>
      </c>
      <c r="E3789" s="82">
        <v>6</v>
      </c>
      <c r="F3789" s="28"/>
      <c r="G3789" s="28"/>
      <c r="H3789" s="28"/>
      <c r="I3789" s="28" t="s">
        <v>1716</v>
      </c>
      <c r="J3789" s="27" t="s">
        <v>7806</v>
      </c>
      <c r="K3789" s="29">
        <v>5134758000</v>
      </c>
      <c r="L3789" s="30"/>
      <c r="M3789" s="28"/>
      <c r="N3789" s="28"/>
      <c r="O3789" s="29"/>
      <c r="P3789" s="31"/>
      <c r="Q3789" s="28"/>
      <c r="R3789" s="28"/>
      <c r="S3789" s="28"/>
      <c r="T3789" s="28"/>
      <c r="U3789" s="29"/>
      <c r="V3789" s="32"/>
      <c r="W3789" s="33"/>
    </row>
    <row r="3790" spans="2:23" x14ac:dyDescent="0.25">
      <c r="B3790" s="25"/>
      <c r="C3790" s="80">
        <v>1457554834</v>
      </c>
      <c r="D3790" s="83" t="s">
        <v>7807</v>
      </c>
      <c r="E3790" s="82">
        <v>4</v>
      </c>
      <c r="F3790" s="28"/>
      <c r="G3790" s="28"/>
      <c r="H3790" s="28"/>
      <c r="I3790" s="28" t="s">
        <v>1704</v>
      </c>
      <c r="J3790" s="27" t="s">
        <v>7808</v>
      </c>
      <c r="K3790" s="29">
        <v>3149774440</v>
      </c>
      <c r="L3790" s="30"/>
      <c r="M3790" s="28"/>
      <c r="N3790" s="28"/>
      <c r="O3790" s="29"/>
      <c r="P3790" s="31"/>
      <c r="Q3790" s="28"/>
      <c r="R3790" s="28"/>
      <c r="S3790" s="28"/>
      <c r="T3790" s="28"/>
      <c r="U3790" s="29"/>
      <c r="V3790" s="32"/>
      <c r="W3790" s="33"/>
    </row>
    <row r="3791" spans="2:23" x14ac:dyDescent="0.25">
      <c r="B3791" s="25"/>
      <c r="C3791" s="80">
        <v>1376637744</v>
      </c>
      <c r="D3791" s="83" t="s">
        <v>7809</v>
      </c>
      <c r="E3791" s="82">
        <v>5</v>
      </c>
      <c r="F3791" s="28"/>
      <c r="G3791" s="28"/>
      <c r="H3791" s="28"/>
      <c r="I3791" s="28" t="s">
        <v>1737</v>
      </c>
      <c r="J3791" s="27" t="s">
        <v>7810</v>
      </c>
      <c r="K3791" s="29">
        <v>3149772140</v>
      </c>
      <c r="L3791" s="30"/>
      <c r="M3791" s="28"/>
      <c r="N3791" s="28"/>
      <c r="O3791" s="29"/>
      <c r="P3791" s="31"/>
      <c r="Q3791" s="28"/>
      <c r="R3791" s="28"/>
      <c r="S3791" s="28"/>
      <c r="T3791" s="28"/>
      <c r="U3791" s="29"/>
      <c r="V3791" s="32"/>
      <c r="W3791" s="33"/>
    </row>
    <row r="3792" spans="2:23" x14ac:dyDescent="0.25">
      <c r="B3792" s="25"/>
      <c r="C3792" s="80">
        <v>1306814199</v>
      </c>
      <c r="D3792" s="83" t="s">
        <v>7811</v>
      </c>
      <c r="E3792" s="82">
        <v>6</v>
      </c>
      <c r="F3792" s="28"/>
      <c r="G3792" s="28"/>
      <c r="H3792" s="28"/>
      <c r="I3792" s="28" t="s">
        <v>1769</v>
      </c>
      <c r="J3792" s="27" t="s">
        <v>7812</v>
      </c>
      <c r="K3792" s="29">
        <v>3149776055</v>
      </c>
      <c r="L3792" s="30"/>
      <c r="M3792" s="28"/>
      <c r="N3792" s="28"/>
      <c r="O3792" s="29"/>
      <c r="P3792" s="31"/>
      <c r="Q3792" s="28"/>
      <c r="R3792" s="28"/>
      <c r="S3792" s="28"/>
      <c r="T3792" s="28"/>
      <c r="U3792" s="29"/>
      <c r="V3792" s="32"/>
      <c r="W3792" s="33"/>
    </row>
    <row r="3793" spans="2:23" x14ac:dyDescent="0.25">
      <c r="B3793" s="25"/>
      <c r="C3793" s="80">
        <v>1114260528</v>
      </c>
      <c r="D3793" s="83" t="s">
        <v>7813</v>
      </c>
      <c r="E3793" s="82">
        <v>1</v>
      </c>
      <c r="F3793" s="28"/>
      <c r="G3793" s="28"/>
      <c r="H3793" s="28"/>
      <c r="I3793" s="28" t="s">
        <v>1704</v>
      </c>
      <c r="J3793" s="27" t="s">
        <v>69</v>
      </c>
      <c r="K3793" s="29">
        <v>5028964711</v>
      </c>
      <c r="L3793" s="30"/>
      <c r="M3793" s="28"/>
      <c r="N3793" s="28"/>
      <c r="O3793" s="29"/>
      <c r="P3793" s="31"/>
      <c r="Q3793" s="28"/>
      <c r="R3793" s="28"/>
      <c r="S3793" s="28"/>
      <c r="T3793" s="28"/>
      <c r="U3793" s="29"/>
      <c r="V3793" s="32"/>
      <c r="W3793" s="33"/>
    </row>
    <row r="3794" spans="2:23" x14ac:dyDescent="0.25">
      <c r="B3794" s="25"/>
      <c r="C3794" s="80">
        <v>1295099703</v>
      </c>
      <c r="D3794" s="83" t="s">
        <v>7814</v>
      </c>
      <c r="E3794" s="82">
        <v>6</v>
      </c>
      <c r="F3794" s="28"/>
      <c r="G3794" s="28"/>
      <c r="H3794" s="28"/>
      <c r="I3794" s="28" t="s">
        <v>1737</v>
      </c>
      <c r="J3794" s="27" t="s">
        <v>7815</v>
      </c>
      <c r="K3794" s="29">
        <v>5134758521</v>
      </c>
      <c r="L3794" s="30"/>
      <c r="M3794" s="28"/>
      <c r="N3794" s="28"/>
      <c r="O3794" s="29"/>
      <c r="P3794" s="31"/>
      <c r="Q3794" s="28"/>
      <c r="R3794" s="28"/>
      <c r="S3794" s="28"/>
      <c r="T3794" s="28"/>
      <c r="U3794" s="29"/>
      <c r="V3794" s="32"/>
      <c r="W3794" s="33"/>
    </row>
    <row r="3795" spans="2:23" x14ac:dyDescent="0.25">
      <c r="B3795" s="25"/>
      <c r="C3795" s="80">
        <v>1760458434</v>
      </c>
      <c r="D3795" s="83" t="s">
        <v>7816</v>
      </c>
      <c r="E3795" s="82">
        <v>4</v>
      </c>
      <c r="F3795" s="28"/>
      <c r="G3795" s="28"/>
      <c r="H3795" s="28"/>
      <c r="I3795" s="28" t="s">
        <v>1716</v>
      </c>
      <c r="J3795" s="27" t="s">
        <v>7817</v>
      </c>
      <c r="K3795" s="29">
        <v>3149774440</v>
      </c>
      <c r="L3795" s="30"/>
      <c r="M3795" s="28"/>
      <c r="N3795" s="28"/>
      <c r="O3795" s="29"/>
      <c r="P3795" s="31"/>
      <c r="Q3795" s="28"/>
      <c r="R3795" s="28"/>
      <c r="S3795" s="28"/>
      <c r="T3795" s="28"/>
      <c r="U3795" s="29"/>
      <c r="V3795" s="32"/>
      <c r="W3795" s="33"/>
    </row>
    <row r="3796" spans="2:23" x14ac:dyDescent="0.25">
      <c r="B3796" s="25"/>
      <c r="C3796" s="80">
        <v>1902345903</v>
      </c>
      <c r="D3796" s="83" t="s">
        <v>7818</v>
      </c>
      <c r="E3796" s="82">
        <v>1</v>
      </c>
      <c r="F3796" s="28"/>
      <c r="G3796" s="28"/>
      <c r="H3796" s="28"/>
      <c r="I3796" s="28" t="s">
        <v>1704</v>
      </c>
      <c r="J3796" s="27" t="s">
        <v>69</v>
      </c>
      <c r="K3796" s="29">
        <v>5137516667</v>
      </c>
      <c r="L3796" s="30"/>
      <c r="M3796" s="28"/>
      <c r="N3796" s="28"/>
      <c r="O3796" s="29"/>
      <c r="P3796" s="31"/>
      <c r="Q3796" s="28"/>
      <c r="R3796" s="28"/>
      <c r="S3796" s="28"/>
      <c r="T3796" s="28"/>
      <c r="U3796" s="29"/>
      <c r="V3796" s="32"/>
      <c r="W3796" s="33"/>
    </row>
    <row r="3797" spans="2:23" x14ac:dyDescent="0.25">
      <c r="B3797" s="25"/>
      <c r="C3797" s="80">
        <v>1992105043</v>
      </c>
      <c r="D3797" s="83" t="s">
        <v>7819</v>
      </c>
      <c r="E3797" s="82">
        <v>2</v>
      </c>
      <c r="F3797" s="28"/>
      <c r="G3797" s="28"/>
      <c r="H3797" s="28"/>
      <c r="I3797" s="28" t="s">
        <v>1704</v>
      </c>
      <c r="J3797" s="27" t="s">
        <v>69</v>
      </c>
      <c r="K3797" s="29">
        <v>5137945600</v>
      </c>
      <c r="L3797" s="30"/>
      <c r="M3797" s="28"/>
      <c r="N3797" s="28"/>
      <c r="O3797" s="29"/>
      <c r="P3797" s="31"/>
      <c r="Q3797" s="28"/>
      <c r="R3797" s="28"/>
      <c r="S3797" s="28"/>
      <c r="T3797" s="28"/>
      <c r="U3797" s="29"/>
      <c r="V3797" s="32"/>
      <c r="W3797" s="33"/>
    </row>
    <row r="3798" spans="2:23" x14ac:dyDescent="0.25">
      <c r="B3798" s="25"/>
      <c r="C3798" s="80">
        <v>1922410042</v>
      </c>
      <c r="D3798" s="83" t="s">
        <v>7820</v>
      </c>
      <c r="E3798" s="82">
        <v>4</v>
      </c>
      <c r="F3798" s="28"/>
      <c r="G3798" s="28"/>
      <c r="H3798" s="28"/>
      <c r="I3798" s="28" t="s">
        <v>1737</v>
      </c>
      <c r="J3798" s="27" t="s">
        <v>69</v>
      </c>
      <c r="K3798" s="29">
        <v>8585543200</v>
      </c>
      <c r="L3798" s="30"/>
      <c r="M3798" s="28"/>
      <c r="N3798" s="28"/>
      <c r="O3798" s="29"/>
      <c r="P3798" s="31"/>
      <c r="Q3798" s="28"/>
      <c r="R3798" s="28"/>
      <c r="S3798" s="28"/>
      <c r="T3798" s="28"/>
      <c r="U3798" s="29"/>
      <c r="V3798" s="32"/>
      <c r="W3798" s="33"/>
    </row>
    <row r="3799" spans="2:23" x14ac:dyDescent="0.25">
      <c r="B3799" s="25"/>
      <c r="C3799" s="80">
        <v>1336110543</v>
      </c>
      <c r="D3799" s="83" t="s">
        <v>7821</v>
      </c>
      <c r="E3799" s="82">
        <v>6</v>
      </c>
      <c r="F3799" s="28"/>
      <c r="G3799" s="28"/>
      <c r="H3799" s="28"/>
      <c r="I3799" s="28" t="s">
        <v>1704</v>
      </c>
      <c r="J3799" s="27" t="s">
        <v>7822</v>
      </c>
      <c r="K3799" s="29">
        <v>3142513380</v>
      </c>
      <c r="L3799" s="30"/>
      <c r="M3799" s="28"/>
      <c r="N3799" s="28"/>
      <c r="O3799" s="29"/>
      <c r="P3799" s="31"/>
      <c r="Q3799" s="28"/>
      <c r="R3799" s="28"/>
      <c r="S3799" s="28"/>
      <c r="T3799" s="28"/>
      <c r="U3799" s="29"/>
      <c r="V3799" s="32"/>
      <c r="W3799" s="33"/>
    </row>
    <row r="3800" spans="2:23" x14ac:dyDescent="0.25">
      <c r="B3800" s="25"/>
      <c r="C3800" s="80">
        <v>1922485044</v>
      </c>
      <c r="D3800" s="83" t="s">
        <v>7823</v>
      </c>
      <c r="E3800" s="82">
        <v>1</v>
      </c>
      <c r="F3800" s="28"/>
      <c r="G3800" s="28"/>
      <c r="H3800" s="28"/>
      <c r="I3800" s="28" t="s">
        <v>1719</v>
      </c>
      <c r="J3800" s="27" t="s">
        <v>69</v>
      </c>
      <c r="K3800" s="29">
        <v>3147470041</v>
      </c>
      <c r="L3800" s="30"/>
      <c r="M3800" s="28"/>
      <c r="N3800" s="28"/>
      <c r="O3800" s="29"/>
      <c r="P3800" s="31"/>
      <c r="Q3800" s="28"/>
      <c r="R3800" s="28"/>
      <c r="S3800" s="28"/>
      <c r="T3800" s="28"/>
      <c r="U3800" s="29"/>
      <c r="V3800" s="32"/>
      <c r="W3800" s="33"/>
    </row>
    <row r="3801" spans="2:23" x14ac:dyDescent="0.25">
      <c r="B3801" s="25"/>
      <c r="C3801" s="80">
        <v>1790074078</v>
      </c>
      <c r="D3801" s="83" t="s">
        <v>7824</v>
      </c>
      <c r="E3801" s="82">
        <v>2</v>
      </c>
      <c r="F3801" s="28"/>
      <c r="G3801" s="28"/>
      <c r="H3801" s="28"/>
      <c r="I3801" s="28" t="s">
        <v>1704</v>
      </c>
      <c r="J3801" s="27" t="s">
        <v>69</v>
      </c>
      <c r="K3801" s="29">
        <v>2027413210</v>
      </c>
      <c r="L3801" s="30"/>
      <c r="M3801" s="28"/>
      <c r="N3801" s="28"/>
      <c r="O3801" s="29"/>
      <c r="P3801" s="31"/>
      <c r="Q3801" s="28"/>
      <c r="R3801" s="28"/>
      <c r="S3801" s="28"/>
      <c r="T3801" s="28"/>
      <c r="U3801" s="29"/>
      <c r="V3801" s="32"/>
      <c r="W3801" s="33"/>
    </row>
    <row r="3802" spans="2:23" x14ac:dyDescent="0.25">
      <c r="B3802" s="25"/>
      <c r="C3802" s="80">
        <v>1649278474</v>
      </c>
      <c r="D3802" s="83" t="s">
        <v>7825</v>
      </c>
      <c r="E3802" s="82">
        <v>4</v>
      </c>
      <c r="F3802" s="28"/>
      <c r="G3802" s="28"/>
      <c r="H3802" s="28"/>
      <c r="I3802" s="28" t="s">
        <v>1704</v>
      </c>
      <c r="J3802" s="27" t="s">
        <v>69</v>
      </c>
      <c r="K3802" s="29">
        <v>6153862361</v>
      </c>
      <c r="L3802" s="30"/>
      <c r="M3802" s="28"/>
      <c r="N3802" s="28"/>
      <c r="O3802" s="29"/>
      <c r="P3802" s="31"/>
      <c r="Q3802" s="28"/>
      <c r="R3802" s="28"/>
      <c r="S3802" s="28"/>
      <c r="T3802" s="28"/>
      <c r="U3802" s="29"/>
      <c r="V3802" s="32"/>
      <c r="W3802" s="33"/>
    </row>
    <row r="3803" spans="2:23" x14ac:dyDescent="0.25">
      <c r="B3803" s="25"/>
      <c r="C3803" s="80">
        <v>1750347902</v>
      </c>
      <c r="D3803" s="83" t="s">
        <v>7826</v>
      </c>
      <c r="E3803" s="82">
        <v>1</v>
      </c>
      <c r="F3803" s="28"/>
      <c r="G3803" s="28"/>
      <c r="H3803" s="28"/>
      <c r="I3803" s="28" t="s">
        <v>1704</v>
      </c>
      <c r="J3803" s="27" t="s">
        <v>7827</v>
      </c>
      <c r="K3803" s="29">
        <v>9014485814</v>
      </c>
      <c r="L3803" s="30"/>
      <c r="M3803" s="28"/>
      <c r="N3803" s="28"/>
      <c r="O3803" s="29"/>
      <c r="P3803" s="31"/>
      <c r="Q3803" s="28"/>
      <c r="R3803" s="28"/>
      <c r="S3803" s="28"/>
      <c r="T3803" s="28"/>
      <c r="U3803" s="29"/>
      <c r="V3803" s="32"/>
      <c r="W3803" s="33"/>
    </row>
    <row r="3804" spans="2:23" x14ac:dyDescent="0.25">
      <c r="B3804" s="25"/>
      <c r="C3804" s="80">
        <v>1114567047</v>
      </c>
      <c r="D3804" s="83" t="s">
        <v>7828</v>
      </c>
      <c r="E3804" s="82">
        <v>5</v>
      </c>
      <c r="F3804" s="28"/>
      <c r="G3804" s="28"/>
      <c r="H3804" s="28"/>
      <c r="I3804" s="28" t="s">
        <v>1716</v>
      </c>
      <c r="J3804" s="27" t="s">
        <v>69</v>
      </c>
      <c r="K3804" s="29">
        <v>2707820151</v>
      </c>
      <c r="L3804" s="30"/>
      <c r="M3804" s="28"/>
      <c r="N3804" s="28"/>
      <c r="O3804" s="29"/>
      <c r="P3804" s="31"/>
      <c r="Q3804" s="28"/>
      <c r="R3804" s="28"/>
      <c r="S3804" s="28"/>
      <c r="T3804" s="28"/>
      <c r="U3804" s="29"/>
      <c r="V3804" s="32"/>
      <c r="W3804" s="33"/>
    </row>
    <row r="3805" spans="2:23" x14ac:dyDescent="0.25">
      <c r="B3805" s="25"/>
      <c r="C3805" s="80">
        <v>1306486519</v>
      </c>
      <c r="D3805" s="83" t="s">
        <v>7829</v>
      </c>
      <c r="E3805" s="82">
        <v>1</v>
      </c>
      <c r="F3805" s="28"/>
      <c r="G3805" s="28"/>
      <c r="H3805" s="28"/>
      <c r="I3805" s="28" t="s">
        <v>1716</v>
      </c>
      <c r="J3805" s="27" t="s">
        <v>69</v>
      </c>
      <c r="K3805" s="29">
        <v>9016845503</v>
      </c>
      <c r="L3805" s="30"/>
      <c r="M3805" s="28"/>
      <c r="N3805" s="28"/>
      <c r="O3805" s="29"/>
      <c r="P3805" s="31"/>
      <c r="Q3805" s="28"/>
      <c r="R3805" s="28"/>
      <c r="S3805" s="28"/>
      <c r="T3805" s="28"/>
      <c r="U3805" s="29"/>
      <c r="V3805" s="32"/>
      <c r="W3805" s="33"/>
    </row>
    <row r="3806" spans="2:23" x14ac:dyDescent="0.25">
      <c r="B3806" s="25"/>
      <c r="C3806" s="80">
        <v>1447708060</v>
      </c>
      <c r="D3806" s="83" t="s">
        <v>7830</v>
      </c>
      <c r="E3806" s="82">
        <v>3</v>
      </c>
      <c r="F3806" s="28"/>
      <c r="G3806" s="28"/>
      <c r="H3806" s="28"/>
      <c r="I3806" s="28" t="s">
        <v>1716</v>
      </c>
      <c r="J3806" s="27" t="s">
        <v>69</v>
      </c>
      <c r="K3806" s="29">
        <v>6158480488</v>
      </c>
      <c r="L3806" s="30"/>
      <c r="M3806" s="28"/>
      <c r="N3806" s="28"/>
      <c r="O3806" s="29"/>
      <c r="P3806" s="31"/>
      <c r="Q3806" s="28"/>
      <c r="R3806" s="28"/>
      <c r="S3806" s="28"/>
      <c r="T3806" s="28"/>
      <c r="U3806" s="29"/>
      <c r="V3806" s="32"/>
      <c r="W3806" s="33"/>
    </row>
    <row r="3807" spans="2:23" x14ac:dyDescent="0.25">
      <c r="B3807" s="25"/>
      <c r="C3807" s="80">
        <v>1295979102</v>
      </c>
      <c r="D3807" s="83" t="s">
        <v>7831</v>
      </c>
      <c r="E3807" s="82">
        <v>1</v>
      </c>
      <c r="F3807" s="28"/>
      <c r="G3807" s="28"/>
      <c r="H3807" s="28"/>
      <c r="I3807" s="28" t="s">
        <v>1704</v>
      </c>
      <c r="J3807" s="27" t="s">
        <v>7832</v>
      </c>
      <c r="K3807" s="29">
        <v>5137516667</v>
      </c>
      <c r="L3807" s="30"/>
      <c r="M3807" s="28"/>
      <c r="N3807" s="28"/>
      <c r="O3807" s="29"/>
      <c r="P3807" s="31"/>
      <c r="Q3807" s="28"/>
      <c r="R3807" s="28"/>
      <c r="S3807" s="28"/>
      <c r="T3807" s="28"/>
      <c r="U3807" s="29"/>
      <c r="V3807" s="32"/>
      <c r="W3807" s="33"/>
    </row>
    <row r="3808" spans="2:23" x14ac:dyDescent="0.25">
      <c r="B3808" s="25"/>
      <c r="C3808" s="80">
        <v>1851934723</v>
      </c>
      <c r="D3808" s="83" t="s">
        <v>7833</v>
      </c>
      <c r="E3808" s="82">
        <v>1</v>
      </c>
      <c r="F3808" s="28"/>
      <c r="G3808" s="28"/>
      <c r="H3808" s="28"/>
      <c r="I3808" s="28" t="s">
        <v>1716</v>
      </c>
      <c r="J3808" s="27" t="s">
        <v>7834</v>
      </c>
      <c r="K3808" s="29">
        <v>7319888768</v>
      </c>
      <c r="L3808" s="30"/>
      <c r="M3808" s="28"/>
      <c r="N3808" s="28"/>
      <c r="O3808" s="29"/>
      <c r="P3808" s="31"/>
      <c r="Q3808" s="28"/>
      <c r="R3808" s="28"/>
      <c r="S3808" s="28"/>
      <c r="T3808" s="28"/>
      <c r="U3808" s="29"/>
      <c r="V3808" s="32"/>
      <c r="W3808" s="33"/>
    </row>
    <row r="3809" spans="2:23" x14ac:dyDescent="0.25">
      <c r="B3809" s="25"/>
      <c r="C3809" s="80">
        <v>1497157531</v>
      </c>
      <c r="D3809" s="83" t="s">
        <v>7835</v>
      </c>
      <c r="E3809" s="82">
        <v>1</v>
      </c>
      <c r="F3809" s="28"/>
      <c r="G3809" s="28"/>
      <c r="H3809" s="28"/>
      <c r="I3809" s="28" t="s">
        <v>1716</v>
      </c>
      <c r="J3809" s="27" t="s">
        <v>69</v>
      </c>
      <c r="K3809" s="29">
        <v>6158315422</v>
      </c>
      <c r="L3809" s="30"/>
      <c r="M3809" s="28"/>
      <c r="N3809" s="28"/>
      <c r="O3809" s="29"/>
      <c r="P3809" s="31"/>
      <c r="Q3809" s="28"/>
      <c r="R3809" s="28"/>
      <c r="S3809" s="28"/>
      <c r="T3809" s="28"/>
      <c r="U3809" s="29"/>
      <c r="V3809" s="32"/>
      <c r="W3809" s="33"/>
    </row>
    <row r="3810" spans="2:23" x14ac:dyDescent="0.25">
      <c r="B3810" s="25"/>
      <c r="C3810" s="80">
        <v>1891084257</v>
      </c>
      <c r="D3810" s="83" t="s">
        <v>7836</v>
      </c>
      <c r="E3810" s="82">
        <v>1</v>
      </c>
      <c r="F3810" s="28"/>
      <c r="G3810" s="28"/>
      <c r="H3810" s="28"/>
      <c r="I3810" s="28" t="s">
        <v>1704</v>
      </c>
      <c r="J3810" s="27" t="s">
        <v>69</v>
      </c>
      <c r="K3810" s="29">
        <v>6153225000</v>
      </c>
      <c r="L3810" s="30"/>
      <c r="M3810" s="28"/>
      <c r="N3810" s="28"/>
      <c r="O3810" s="29"/>
      <c r="P3810" s="31"/>
      <c r="Q3810" s="28"/>
      <c r="R3810" s="28"/>
      <c r="S3810" s="28"/>
      <c r="T3810" s="28"/>
      <c r="U3810" s="29"/>
      <c r="V3810" s="32"/>
      <c r="W3810" s="33"/>
    </row>
    <row r="3811" spans="2:23" x14ac:dyDescent="0.25">
      <c r="B3811" s="25"/>
      <c r="C3811" s="80">
        <v>1366825077</v>
      </c>
      <c r="D3811" s="83" t="s">
        <v>7837</v>
      </c>
      <c r="E3811" s="82">
        <v>2</v>
      </c>
      <c r="F3811" s="28"/>
      <c r="G3811" s="28"/>
      <c r="H3811" s="28"/>
      <c r="I3811" s="28" t="s">
        <v>1704</v>
      </c>
      <c r="J3811" s="27" t="s">
        <v>7838</v>
      </c>
      <c r="K3811" s="29">
        <v>9737542000</v>
      </c>
      <c r="L3811" s="30"/>
      <c r="M3811" s="28"/>
      <c r="N3811" s="28"/>
      <c r="O3811" s="29"/>
      <c r="P3811" s="31"/>
      <c r="Q3811" s="28"/>
      <c r="R3811" s="28"/>
      <c r="S3811" s="28"/>
      <c r="T3811" s="28"/>
      <c r="U3811" s="29"/>
      <c r="V3811" s="32"/>
      <c r="W3811" s="33"/>
    </row>
    <row r="3812" spans="2:23" x14ac:dyDescent="0.25">
      <c r="B3812" s="25"/>
      <c r="C3812" s="80">
        <v>1902034499</v>
      </c>
      <c r="D3812" s="83" t="s">
        <v>7839</v>
      </c>
      <c r="E3812" s="82">
        <v>3</v>
      </c>
      <c r="F3812" s="28"/>
      <c r="G3812" s="28"/>
      <c r="H3812" s="28"/>
      <c r="I3812" s="28" t="s">
        <v>1704</v>
      </c>
      <c r="J3812" s="27" t="s">
        <v>7840</v>
      </c>
      <c r="K3812" s="29">
        <v>7148561670</v>
      </c>
      <c r="L3812" s="30"/>
      <c r="M3812" s="28"/>
      <c r="N3812" s="28"/>
      <c r="O3812" s="29"/>
      <c r="P3812" s="31"/>
      <c r="Q3812" s="28"/>
      <c r="R3812" s="28"/>
      <c r="S3812" s="28"/>
      <c r="T3812" s="28"/>
      <c r="U3812" s="29"/>
      <c r="V3812" s="32"/>
      <c r="W3812" s="33"/>
    </row>
    <row r="3813" spans="2:23" x14ac:dyDescent="0.25">
      <c r="B3813" s="25"/>
      <c r="C3813" s="80">
        <v>1306872155</v>
      </c>
      <c r="D3813" s="83" t="s">
        <v>7841</v>
      </c>
      <c r="E3813" s="82">
        <v>4</v>
      </c>
      <c r="F3813" s="28"/>
      <c r="G3813" s="28"/>
      <c r="H3813" s="28"/>
      <c r="I3813" s="28" t="s">
        <v>1737</v>
      </c>
      <c r="J3813" s="27" t="s">
        <v>7842</v>
      </c>
      <c r="K3813" s="29">
        <v>9015169183</v>
      </c>
      <c r="L3813" s="30"/>
      <c r="M3813" s="28"/>
      <c r="N3813" s="28"/>
      <c r="O3813" s="29"/>
      <c r="P3813" s="31"/>
      <c r="Q3813" s="28"/>
      <c r="R3813" s="28"/>
      <c r="S3813" s="28"/>
      <c r="T3813" s="28"/>
      <c r="U3813" s="29"/>
      <c r="V3813" s="32"/>
      <c r="W3813" s="33"/>
    </row>
    <row r="3814" spans="2:23" x14ac:dyDescent="0.25">
      <c r="B3814" s="25"/>
      <c r="C3814" s="80">
        <v>1326596644</v>
      </c>
      <c r="D3814" s="83" t="s">
        <v>7843</v>
      </c>
      <c r="E3814" s="82">
        <v>6</v>
      </c>
      <c r="F3814" s="28"/>
      <c r="G3814" s="28"/>
      <c r="H3814" s="28"/>
      <c r="I3814" s="28" t="s">
        <v>1769</v>
      </c>
      <c r="J3814" s="27" t="s">
        <v>69</v>
      </c>
      <c r="K3814" s="29">
        <v>8592578562</v>
      </c>
      <c r="L3814" s="30"/>
      <c r="M3814" s="28"/>
      <c r="N3814" s="28"/>
      <c r="O3814" s="29"/>
      <c r="P3814" s="31"/>
      <c r="Q3814" s="28"/>
      <c r="R3814" s="28"/>
      <c r="S3814" s="28"/>
      <c r="T3814" s="28"/>
      <c r="U3814" s="29"/>
      <c r="V3814" s="32"/>
      <c r="W3814" s="33"/>
    </row>
    <row r="3815" spans="2:23" x14ac:dyDescent="0.25">
      <c r="B3815" s="25"/>
      <c r="C3815" s="80">
        <v>1164424644</v>
      </c>
      <c r="D3815" s="83" t="s">
        <v>7844</v>
      </c>
      <c r="E3815" s="82">
        <v>2</v>
      </c>
      <c r="F3815" s="28"/>
      <c r="G3815" s="28"/>
      <c r="H3815" s="28"/>
      <c r="I3815" s="28" t="s">
        <v>1704</v>
      </c>
      <c r="J3815" s="27" t="s">
        <v>7845</v>
      </c>
      <c r="K3815" s="29">
        <v>9017473630</v>
      </c>
      <c r="L3815" s="30"/>
      <c r="M3815" s="28"/>
      <c r="N3815" s="28"/>
      <c r="O3815" s="29"/>
      <c r="P3815" s="31"/>
      <c r="Q3815" s="28"/>
      <c r="R3815" s="28"/>
      <c r="S3815" s="28"/>
      <c r="T3815" s="28"/>
      <c r="U3815" s="29"/>
      <c r="V3815" s="32"/>
      <c r="W3815" s="33"/>
    </row>
    <row r="3816" spans="2:23" x14ac:dyDescent="0.25">
      <c r="B3816" s="25"/>
      <c r="C3816" s="80">
        <v>1578597902</v>
      </c>
      <c r="D3816" s="83" t="s">
        <v>7846</v>
      </c>
      <c r="E3816" s="82">
        <v>3</v>
      </c>
      <c r="F3816" s="28"/>
      <c r="G3816" s="28"/>
      <c r="H3816" s="28"/>
      <c r="I3816" s="28" t="s">
        <v>1704</v>
      </c>
      <c r="J3816" s="27" t="s">
        <v>7847</v>
      </c>
      <c r="K3816" s="29">
        <v>6152236606</v>
      </c>
      <c r="L3816" s="30"/>
      <c r="M3816" s="28"/>
      <c r="N3816" s="28"/>
      <c r="O3816" s="29"/>
      <c r="P3816" s="31"/>
      <c r="Q3816" s="28"/>
      <c r="R3816" s="28"/>
      <c r="S3816" s="28"/>
      <c r="T3816" s="28"/>
      <c r="U3816" s="29"/>
      <c r="V3816" s="32"/>
      <c r="W3816" s="33"/>
    </row>
    <row r="3817" spans="2:23" x14ac:dyDescent="0.25">
      <c r="B3817" s="25"/>
      <c r="C3817" s="80">
        <v>1881637304</v>
      </c>
      <c r="D3817" s="83" t="s">
        <v>7848</v>
      </c>
      <c r="E3817" s="82">
        <v>4</v>
      </c>
      <c r="F3817" s="28"/>
      <c r="G3817" s="28"/>
      <c r="H3817" s="28"/>
      <c r="I3817" s="28" t="s">
        <v>1716</v>
      </c>
      <c r="J3817" s="27" t="s">
        <v>7849</v>
      </c>
      <c r="K3817" s="29">
        <v>6153830165</v>
      </c>
      <c r="L3817" s="30"/>
      <c r="M3817" s="28"/>
      <c r="N3817" s="28"/>
      <c r="O3817" s="29"/>
      <c r="P3817" s="31"/>
      <c r="Q3817" s="28"/>
      <c r="R3817" s="28"/>
      <c r="S3817" s="28"/>
      <c r="T3817" s="28"/>
      <c r="U3817" s="29"/>
      <c r="V3817" s="32"/>
      <c r="W3817" s="33"/>
    </row>
    <row r="3818" spans="2:23" x14ac:dyDescent="0.25">
      <c r="B3818" s="25"/>
      <c r="C3818" s="80">
        <v>1851391890</v>
      </c>
      <c r="D3818" s="83" t="s">
        <v>7850</v>
      </c>
      <c r="E3818" s="82">
        <v>1</v>
      </c>
      <c r="F3818" s="28"/>
      <c r="G3818" s="28"/>
      <c r="H3818" s="28"/>
      <c r="I3818" s="28" t="s">
        <v>1704</v>
      </c>
      <c r="J3818" s="27" t="s">
        <v>7851</v>
      </c>
      <c r="K3818" s="29">
        <v>3144325900</v>
      </c>
      <c r="L3818" s="30"/>
      <c r="M3818" s="28"/>
      <c r="N3818" s="28"/>
      <c r="O3818" s="29"/>
      <c r="P3818" s="31"/>
      <c r="Q3818" s="28"/>
      <c r="R3818" s="28"/>
      <c r="S3818" s="28"/>
      <c r="T3818" s="28"/>
      <c r="U3818" s="29"/>
      <c r="V3818" s="32"/>
      <c r="W3818" s="33"/>
    </row>
    <row r="3819" spans="2:23" x14ac:dyDescent="0.25">
      <c r="B3819" s="25"/>
      <c r="C3819" s="80">
        <v>1457349425</v>
      </c>
      <c r="D3819" s="83" t="s">
        <v>7852</v>
      </c>
      <c r="E3819" s="82">
        <v>1</v>
      </c>
      <c r="F3819" s="28"/>
      <c r="G3819" s="28"/>
      <c r="H3819" s="28"/>
      <c r="I3819" s="28" t="s">
        <v>1704</v>
      </c>
      <c r="J3819" s="27" t="s">
        <v>7853</v>
      </c>
      <c r="K3819" s="29">
        <v>6158678070</v>
      </c>
      <c r="L3819" s="30"/>
      <c r="M3819" s="28"/>
      <c r="N3819" s="28"/>
      <c r="O3819" s="29"/>
      <c r="P3819" s="31"/>
      <c r="Q3819" s="28"/>
      <c r="R3819" s="28"/>
      <c r="S3819" s="28"/>
      <c r="T3819" s="28"/>
      <c r="U3819" s="29"/>
      <c r="V3819" s="32"/>
      <c r="W3819" s="33"/>
    </row>
    <row r="3820" spans="2:23" x14ac:dyDescent="0.25">
      <c r="B3820" s="25"/>
      <c r="C3820" s="80">
        <v>1386600864</v>
      </c>
      <c r="D3820" s="83" t="s">
        <v>7854</v>
      </c>
      <c r="E3820" s="82">
        <v>6</v>
      </c>
      <c r="F3820" s="28"/>
      <c r="G3820" s="28"/>
      <c r="H3820" s="28"/>
      <c r="I3820" s="28" t="s">
        <v>1737</v>
      </c>
      <c r="J3820" s="27" t="s">
        <v>7855</v>
      </c>
      <c r="K3820" s="29">
        <v>3147473000</v>
      </c>
      <c r="L3820" s="30"/>
      <c r="M3820" s="28"/>
      <c r="N3820" s="28"/>
      <c r="O3820" s="29"/>
      <c r="P3820" s="31"/>
      <c r="Q3820" s="28"/>
      <c r="R3820" s="28"/>
      <c r="S3820" s="28"/>
      <c r="T3820" s="28"/>
      <c r="U3820" s="29"/>
      <c r="V3820" s="32"/>
      <c r="W3820" s="33"/>
    </row>
    <row r="3821" spans="2:23" x14ac:dyDescent="0.25">
      <c r="B3821" s="25"/>
      <c r="C3821" s="80">
        <v>1992731269</v>
      </c>
      <c r="D3821" s="83" t="s">
        <v>7856</v>
      </c>
      <c r="E3821" s="82">
        <v>4</v>
      </c>
      <c r="F3821" s="28"/>
      <c r="G3821" s="28"/>
      <c r="H3821" s="28"/>
      <c r="I3821" s="28" t="s">
        <v>1704</v>
      </c>
      <c r="J3821" s="27" t="s">
        <v>7857</v>
      </c>
      <c r="K3821" s="29">
        <v>8592584000</v>
      </c>
      <c r="L3821" s="30"/>
      <c r="M3821" s="28"/>
      <c r="N3821" s="28"/>
      <c r="O3821" s="29"/>
      <c r="P3821" s="31"/>
      <c r="Q3821" s="28"/>
      <c r="R3821" s="28"/>
      <c r="S3821" s="28"/>
      <c r="T3821" s="28"/>
      <c r="U3821" s="29"/>
      <c r="V3821" s="32"/>
      <c r="W3821" s="33"/>
    </row>
    <row r="3822" spans="2:23" x14ac:dyDescent="0.25">
      <c r="B3822" s="25"/>
      <c r="C3822" s="80">
        <v>1003952458</v>
      </c>
      <c r="D3822" s="83" t="s">
        <v>7858</v>
      </c>
      <c r="E3822" s="82">
        <v>1</v>
      </c>
      <c r="F3822" s="28"/>
      <c r="G3822" s="28"/>
      <c r="H3822" s="28"/>
      <c r="I3822" s="28" t="s">
        <v>1704</v>
      </c>
      <c r="J3822" s="27" t="s">
        <v>7859</v>
      </c>
      <c r="K3822" s="29">
        <v>3143554010</v>
      </c>
      <c r="L3822" s="30"/>
      <c r="M3822" s="28"/>
      <c r="N3822" s="28"/>
      <c r="O3822" s="29"/>
      <c r="P3822" s="31"/>
      <c r="Q3822" s="28"/>
      <c r="R3822" s="28"/>
      <c r="S3822" s="28"/>
      <c r="T3822" s="28"/>
      <c r="U3822" s="29"/>
      <c r="V3822" s="32"/>
      <c r="W3822" s="33"/>
    </row>
    <row r="3823" spans="2:23" x14ac:dyDescent="0.25">
      <c r="B3823" s="25"/>
      <c r="C3823" s="80">
        <v>1275524936</v>
      </c>
      <c r="D3823" s="83" t="s">
        <v>7860</v>
      </c>
      <c r="E3823" s="82">
        <v>2</v>
      </c>
      <c r="F3823" s="28"/>
      <c r="G3823" s="28"/>
      <c r="H3823" s="28"/>
      <c r="I3823" s="28" t="s">
        <v>1704</v>
      </c>
      <c r="J3823" s="27" t="s">
        <v>69</v>
      </c>
      <c r="K3823" s="29">
        <v>6292553486</v>
      </c>
      <c r="L3823" s="30"/>
      <c r="M3823" s="28"/>
      <c r="N3823" s="28"/>
      <c r="O3823" s="29"/>
      <c r="P3823" s="31"/>
      <c r="Q3823" s="28"/>
      <c r="R3823" s="28"/>
      <c r="S3823" s="28"/>
      <c r="T3823" s="28"/>
      <c r="U3823" s="29"/>
      <c r="V3823" s="32"/>
      <c r="W3823" s="33"/>
    </row>
    <row r="3824" spans="2:23" x14ac:dyDescent="0.25">
      <c r="B3824" s="25"/>
      <c r="C3824" s="80">
        <v>1386641926</v>
      </c>
      <c r="D3824" s="83" t="s">
        <v>7861</v>
      </c>
      <c r="E3824" s="82">
        <v>0</v>
      </c>
      <c r="F3824" s="28"/>
      <c r="G3824" s="28"/>
      <c r="H3824" s="28"/>
      <c r="I3824" s="28" t="s">
        <v>1704</v>
      </c>
      <c r="J3824" s="27" t="s">
        <v>69</v>
      </c>
      <c r="K3824" s="29">
        <v>8593413575</v>
      </c>
      <c r="L3824" s="30"/>
      <c r="M3824" s="28"/>
      <c r="N3824" s="28"/>
      <c r="O3824" s="29"/>
      <c r="P3824" s="31"/>
      <c r="Q3824" s="28"/>
      <c r="R3824" s="28"/>
      <c r="S3824" s="28"/>
      <c r="T3824" s="28"/>
      <c r="U3824" s="29"/>
      <c r="V3824" s="32"/>
      <c r="W3824" s="33"/>
    </row>
    <row r="3825" spans="2:23" x14ac:dyDescent="0.25">
      <c r="B3825" s="25"/>
      <c r="C3825" s="80">
        <v>1215939897</v>
      </c>
      <c r="D3825" s="83" t="s">
        <v>7862</v>
      </c>
      <c r="E3825" s="82">
        <v>3</v>
      </c>
      <c r="F3825" s="28"/>
      <c r="G3825" s="28"/>
      <c r="H3825" s="28"/>
      <c r="I3825" s="28" t="s">
        <v>1704</v>
      </c>
      <c r="J3825" s="27" t="s">
        <v>7863</v>
      </c>
      <c r="K3825" s="29">
        <v>9015264222</v>
      </c>
      <c r="L3825" s="30"/>
      <c r="M3825" s="28"/>
      <c r="N3825" s="28"/>
      <c r="O3825" s="29"/>
      <c r="P3825" s="31"/>
      <c r="Q3825" s="28"/>
      <c r="R3825" s="28"/>
      <c r="S3825" s="28"/>
      <c r="T3825" s="28"/>
      <c r="U3825" s="29"/>
      <c r="V3825" s="32"/>
      <c r="W3825" s="33"/>
    </row>
    <row r="3826" spans="2:23" x14ac:dyDescent="0.25">
      <c r="B3826" s="25"/>
      <c r="C3826" s="80">
        <v>1144245234</v>
      </c>
      <c r="D3826" s="83" t="s">
        <v>7864</v>
      </c>
      <c r="E3826" s="82">
        <v>4</v>
      </c>
      <c r="F3826" s="28"/>
      <c r="G3826" s="28"/>
      <c r="H3826" s="28"/>
      <c r="I3826" s="28" t="s">
        <v>1704</v>
      </c>
      <c r="J3826" s="27" t="s">
        <v>7865</v>
      </c>
      <c r="K3826" s="29">
        <v>9012264280</v>
      </c>
      <c r="L3826" s="30"/>
      <c r="M3826" s="28"/>
      <c r="N3826" s="28"/>
      <c r="O3826" s="29"/>
      <c r="P3826" s="31"/>
      <c r="Q3826" s="28"/>
      <c r="R3826" s="28"/>
      <c r="S3826" s="28"/>
      <c r="T3826" s="28"/>
      <c r="U3826" s="29"/>
      <c r="V3826" s="32"/>
      <c r="W3826" s="33"/>
    </row>
    <row r="3827" spans="2:23" x14ac:dyDescent="0.25">
      <c r="B3827" s="25"/>
      <c r="C3827" s="80">
        <v>1235135955</v>
      </c>
      <c r="D3827" s="83" t="s">
        <v>7866</v>
      </c>
      <c r="E3827" s="82">
        <v>1</v>
      </c>
      <c r="F3827" s="28"/>
      <c r="G3827" s="28"/>
      <c r="H3827" s="28"/>
      <c r="I3827" s="28" t="s">
        <v>7867</v>
      </c>
      <c r="J3827" s="27" t="s">
        <v>7868</v>
      </c>
      <c r="K3827" s="29">
        <v>5028930220</v>
      </c>
      <c r="L3827" s="30"/>
      <c r="M3827" s="28"/>
      <c r="N3827" s="28"/>
      <c r="O3827" s="29"/>
      <c r="P3827" s="31"/>
      <c r="Q3827" s="28"/>
      <c r="R3827" s="28"/>
      <c r="S3827" s="28"/>
      <c r="T3827" s="28"/>
      <c r="U3827" s="29"/>
      <c r="V3827" s="32"/>
      <c r="W3827" s="33"/>
    </row>
    <row r="3828" spans="2:23" x14ac:dyDescent="0.25">
      <c r="B3828" s="25"/>
      <c r="C3828" s="80">
        <v>1629117312</v>
      </c>
      <c r="D3828" s="83" t="s">
        <v>7869</v>
      </c>
      <c r="E3828" s="82">
        <v>5</v>
      </c>
      <c r="F3828" s="28"/>
      <c r="G3828" s="28"/>
      <c r="H3828" s="28"/>
      <c r="I3828" s="28" t="s">
        <v>1704</v>
      </c>
      <c r="J3828" s="27" t="s">
        <v>7870</v>
      </c>
      <c r="K3828" s="29">
        <v>5025884600</v>
      </c>
      <c r="L3828" s="30"/>
      <c r="M3828" s="28"/>
      <c r="N3828" s="28"/>
      <c r="O3828" s="29"/>
      <c r="P3828" s="31"/>
      <c r="Q3828" s="28"/>
      <c r="R3828" s="28"/>
      <c r="S3828" s="28"/>
      <c r="T3828" s="28"/>
      <c r="U3828" s="29"/>
      <c r="V3828" s="32"/>
      <c r="W3828" s="33"/>
    </row>
    <row r="3829" spans="2:23" x14ac:dyDescent="0.25">
      <c r="B3829" s="25"/>
      <c r="C3829" s="80">
        <v>1265458574</v>
      </c>
      <c r="D3829" s="83" t="s">
        <v>7871</v>
      </c>
      <c r="E3829" s="82">
        <v>9</v>
      </c>
      <c r="F3829" s="28"/>
      <c r="G3829" s="28"/>
      <c r="H3829" s="28"/>
      <c r="I3829" s="28" t="s">
        <v>1737</v>
      </c>
      <c r="J3829" s="27" t="s">
        <v>7872</v>
      </c>
      <c r="K3829" s="29">
        <v>3122730500</v>
      </c>
      <c r="L3829" s="30"/>
      <c r="M3829" s="28"/>
      <c r="N3829" s="28"/>
      <c r="O3829" s="29"/>
      <c r="P3829" s="31"/>
      <c r="Q3829" s="28"/>
      <c r="R3829" s="28"/>
      <c r="S3829" s="28"/>
      <c r="T3829" s="28"/>
      <c r="U3829" s="29"/>
      <c r="V3829" s="32"/>
      <c r="W3829" s="33"/>
    </row>
    <row r="3830" spans="2:23" x14ac:dyDescent="0.25">
      <c r="B3830" s="25"/>
      <c r="C3830" s="80">
        <v>1184626707</v>
      </c>
      <c r="D3830" s="83" t="s">
        <v>7873</v>
      </c>
      <c r="E3830" s="82">
        <v>1</v>
      </c>
      <c r="F3830" s="28"/>
      <c r="G3830" s="28"/>
      <c r="H3830" s="28"/>
      <c r="I3830" s="28" t="s">
        <v>1704</v>
      </c>
      <c r="J3830" s="27" t="s">
        <v>69</v>
      </c>
      <c r="K3830" s="29">
        <v>5138604801</v>
      </c>
      <c r="L3830" s="30"/>
      <c r="M3830" s="28"/>
      <c r="N3830" s="28"/>
      <c r="O3830" s="29"/>
      <c r="P3830" s="31"/>
      <c r="Q3830" s="28"/>
      <c r="R3830" s="28"/>
      <c r="S3830" s="28"/>
      <c r="T3830" s="28"/>
      <c r="U3830" s="29"/>
      <c r="V3830" s="32"/>
      <c r="W3830" s="33"/>
    </row>
    <row r="3831" spans="2:23" x14ac:dyDescent="0.25">
      <c r="B3831" s="25"/>
      <c r="C3831" s="80">
        <v>1881602753</v>
      </c>
      <c r="D3831" s="83" t="s">
        <v>7874</v>
      </c>
      <c r="E3831" s="82">
        <v>6</v>
      </c>
      <c r="F3831" s="28"/>
      <c r="G3831" s="28"/>
      <c r="H3831" s="28"/>
      <c r="I3831" s="28" t="s">
        <v>1704</v>
      </c>
      <c r="J3831" s="27" t="s">
        <v>7875</v>
      </c>
      <c r="K3831" s="29">
        <v>3145778764</v>
      </c>
      <c r="L3831" s="30"/>
      <c r="M3831" s="28"/>
      <c r="N3831" s="28"/>
      <c r="O3831" s="29"/>
      <c r="P3831" s="31"/>
      <c r="Q3831" s="28"/>
      <c r="R3831" s="28"/>
      <c r="S3831" s="28"/>
      <c r="T3831" s="28"/>
      <c r="U3831" s="29"/>
      <c r="V3831" s="32"/>
      <c r="W3831" s="33"/>
    </row>
    <row r="3832" spans="2:23" x14ac:dyDescent="0.25">
      <c r="B3832" s="25"/>
      <c r="C3832" s="80">
        <v>1699783563</v>
      </c>
      <c r="D3832" s="83" t="s">
        <v>7876</v>
      </c>
      <c r="E3832" s="82">
        <v>3</v>
      </c>
      <c r="F3832" s="28"/>
      <c r="G3832" s="28"/>
      <c r="H3832" s="28"/>
      <c r="I3832" s="28" t="s">
        <v>1704</v>
      </c>
      <c r="J3832" s="27" t="s">
        <v>7877</v>
      </c>
      <c r="K3832" s="29">
        <v>3145778764</v>
      </c>
      <c r="L3832" s="30"/>
      <c r="M3832" s="28"/>
      <c r="N3832" s="28"/>
      <c r="O3832" s="29"/>
      <c r="P3832" s="31"/>
      <c r="Q3832" s="28"/>
      <c r="R3832" s="28"/>
      <c r="S3832" s="28"/>
      <c r="T3832" s="28"/>
      <c r="U3832" s="29"/>
      <c r="V3832" s="32"/>
      <c r="W3832" s="33"/>
    </row>
    <row r="3833" spans="2:23" x14ac:dyDescent="0.25">
      <c r="B3833" s="25"/>
      <c r="C3833" s="80">
        <v>1730809799</v>
      </c>
      <c r="D3833" s="83" t="s">
        <v>7878</v>
      </c>
      <c r="E3833" s="82">
        <v>1</v>
      </c>
      <c r="F3833" s="28"/>
      <c r="G3833" s="28"/>
      <c r="H3833" s="28"/>
      <c r="I3833" s="28" t="s">
        <v>1716</v>
      </c>
      <c r="J3833" s="27" t="s">
        <v>69</v>
      </c>
      <c r="K3833" s="29">
        <v>9312249639</v>
      </c>
      <c r="L3833" s="30"/>
      <c r="M3833" s="28"/>
      <c r="N3833" s="28"/>
      <c r="O3833" s="29"/>
      <c r="P3833" s="31"/>
      <c r="Q3833" s="28"/>
      <c r="R3833" s="28"/>
      <c r="S3833" s="28"/>
      <c r="T3833" s="28"/>
      <c r="U3833" s="29"/>
      <c r="V3833" s="32"/>
      <c r="W3833" s="33"/>
    </row>
    <row r="3834" spans="2:23" x14ac:dyDescent="0.25">
      <c r="B3834" s="25"/>
      <c r="C3834" s="80">
        <v>1447967567</v>
      </c>
      <c r="D3834" s="83" t="s">
        <v>7879</v>
      </c>
      <c r="E3834" s="82">
        <v>0</v>
      </c>
      <c r="F3834" s="28"/>
      <c r="G3834" s="28"/>
      <c r="H3834" s="28"/>
      <c r="I3834" s="28" t="s">
        <v>1716</v>
      </c>
      <c r="J3834" s="27" t="s">
        <v>69</v>
      </c>
      <c r="K3834" s="29">
        <v>9013772111</v>
      </c>
      <c r="L3834" s="30"/>
      <c r="M3834" s="28"/>
      <c r="N3834" s="28"/>
      <c r="O3834" s="29"/>
      <c r="P3834" s="31"/>
      <c r="Q3834" s="28"/>
      <c r="R3834" s="28"/>
      <c r="S3834" s="28"/>
      <c r="T3834" s="28"/>
      <c r="U3834" s="29"/>
      <c r="V3834" s="32"/>
      <c r="W3834" s="33"/>
    </row>
    <row r="3835" spans="2:23" x14ac:dyDescent="0.25">
      <c r="B3835" s="25"/>
      <c r="C3835" s="80">
        <v>1033783774</v>
      </c>
      <c r="D3835" s="83" t="s">
        <v>7880</v>
      </c>
      <c r="E3835" s="82">
        <v>3</v>
      </c>
      <c r="F3835" s="28"/>
      <c r="G3835" s="28"/>
      <c r="H3835" s="28"/>
      <c r="I3835" s="28" t="s">
        <v>1716</v>
      </c>
      <c r="J3835" s="27" t="s">
        <v>69</v>
      </c>
      <c r="K3835" s="29">
        <v>6157855361</v>
      </c>
      <c r="L3835" s="30"/>
      <c r="M3835" s="28"/>
      <c r="N3835" s="28"/>
      <c r="O3835" s="29"/>
      <c r="P3835" s="31"/>
      <c r="Q3835" s="28"/>
      <c r="R3835" s="28"/>
      <c r="S3835" s="28"/>
      <c r="T3835" s="28"/>
      <c r="U3835" s="29"/>
      <c r="V3835" s="32"/>
      <c r="W3835" s="33"/>
    </row>
    <row r="3836" spans="2:23" x14ac:dyDescent="0.25">
      <c r="B3836" s="25"/>
      <c r="C3836" s="80">
        <v>1083227128</v>
      </c>
      <c r="D3836" s="83" t="s">
        <v>7881</v>
      </c>
      <c r="E3836" s="82">
        <v>2</v>
      </c>
      <c r="F3836" s="28"/>
      <c r="G3836" s="28"/>
      <c r="H3836" s="28"/>
      <c r="I3836" s="28" t="s">
        <v>1716</v>
      </c>
      <c r="J3836" s="27" t="s">
        <v>69</v>
      </c>
      <c r="K3836" s="29">
        <v>9018702432</v>
      </c>
      <c r="L3836" s="30"/>
      <c r="M3836" s="28"/>
      <c r="N3836" s="28"/>
      <c r="O3836" s="29"/>
      <c r="P3836" s="31"/>
      <c r="Q3836" s="28"/>
      <c r="R3836" s="28"/>
      <c r="S3836" s="28"/>
      <c r="T3836" s="28"/>
      <c r="U3836" s="29"/>
      <c r="V3836" s="32"/>
      <c r="W3836" s="33"/>
    </row>
    <row r="3837" spans="2:23" x14ac:dyDescent="0.25">
      <c r="B3837" s="25"/>
      <c r="C3837" s="80">
        <v>1144818717</v>
      </c>
      <c r="D3837" s="83" t="s">
        <v>7882</v>
      </c>
      <c r="E3837" s="82">
        <v>2</v>
      </c>
      <c r="F3837" s="28"/>
      <c r="G3837" s="28"/>
      <c r="H3837" s="28"/>
      <c r="I3837" s="28" t="s">
        <v>1769</v>
      </c>
      <c r="J3837" s="27" t="s">
        <v>69</v>
      </c>
      <c r="K3837" s="29">
        <v>8593236494</v>
      </c>
      <c r="L3837" s="30"/>
      <c r="M3837" s="28"/>
      <c r="N3837" s="28"/>
      <c r="O3837" s="29"/>
      <c r="P3837" s="31"/>
      <c r="Q3837" s="28"/>
      <c r="R3837" s="28"/>
      <c r="S3837" s="28"/>
      <c r="T3837" s="28"/>
      <c r="U3837" s="29"/>
      <c r="V3837" s="32"/>
      <c r="W3837" s="33"/>
    </row>
    <row r="3838" spans="2:23" x14ac:dyDescent="0.25">
      <c r="B3838" s="25"/>
      <c r="C3838" s="80">
        <v>1457932659</v>
      </c>
      <c r="D3838" s="83" t="s">
        <v>7883</v>
      </c>
      <c r="E3838" s="82">
        <v>0</v>
      </c>
      <c r="F3838" s="28"/>
      <c r="G3838" s="28"/>
      <c r="H3838" s="28"/>
      <c r="I3838" s="28" t="s">
        <v>1716</v>
      </c>
      <c r="J3838" s="27" t="s">
        <v>69</v>
      </c>
      <c r="K3838" s="29">
        <v>6154382197</v>
      </c>
      <c r="L3838" s="30"/>
      <c r="M3838" s="28"/>
      <c r="N3838" s="28"/>
      <c r="O3838" s="29"/>
      <c r="P3838" s="31"/>
      <c r="Q3838" s="28"/>
      <c r="R3838" s="28"/>
      <c r="S3838" s="28"/>
      <c r="T3838" s="28"/>
      <c r="U3838" s="29"/>
      <c r="V3838" s="32"/>
      <c r="W3838" s="33"/>
    </row>
    <row r="3839" spans="2:23" x14ac:dyDescent="0.25">
      <c r="B3839" s="25"/>
      <c r="C3839" s="80">
        <v>1437812500</v>
      </c>
      <c r="D3839" s="83" t="s">
        <v>7884</v>
      </c>
      <c r="E3839" s="82">
        <v>1</v>
      </c>
      <c r="F3839" s="28"/>
      <c r="G3839" s="28"/>
      <c r="H3839" s="28"/>
      <c r="I3839" s="28" t="s">
        <v>1769</v>
      </c>
      <c r="J3839" s="27" t="s">
        <v>69</v>
      </c>
      <c r="K3839" s="29">
        <v>9315266100</v>
      </c>
      <c r="L3839" s="30"/>
      <c r="M3839" s="28"/>
      <c r="N3839" s="28"/>
      <c r="O3839" s="29"/>
      <c r="P3839" s="31"/>
      <c r="Q3839" s="28"/>
      <c r="R3839" s="28"/>
      <c r="S3839" s="28"/>
      <c r="T3839" s="28"/>
      <c r="U3839" s="29"/>
      <c r="V3839" s="32"/>
      <c r="W3839" s="33"/>
    </row>
    <row r="3840" spans="2:23" x14ac:dyDescent="0.25">
      <c r="B3840" s="25"/>
      <c r="C3840" s="80">
        <v>1609531110</v>
      </c>
      <c r="D3840" s="83" t="s">
        <v>7885</v>
      </c>
      <c r="E3840" s="82">
        <v>5</v>
      </c>
      <c r="F3840" s="28"/>
      <c r="G3840" s="28"/>
      <c r="H3840" s="28"/>
      <c r="I3840" s="28" t="s">
        <v>1716</v>
      </c>
      <c r="J3840" s="27" t="s">
        <v>69</v>
      </c>
      <c r="K3840" s="29">
        <v>6153223000</v>
      </c>
      <c r="L3840" s="30"/>
      <c r="M3840" s="28"/>
      <c r="N3840" s="28"/>
      <c r="O3840" s="29"/>
      <c r="P3840" s="31"/>
      <c r="Q3840" s="28"/>
      <c r="R3840" s="28"/>
      <c r="S3840" s="28"/>
      <c r="T3840" s="28"/>
      <c r="U3840" s="29"/>
      <c r="V3840" s="32"/>
      <c r="W3840" s="33"/>
    </row>
    <row r="3841" spans="2:23" x14ac:dyDescent="0.25">
      <c r="B3841" s="25"/>
      <c r="C3841" s="80">
        <v>1457569998</v>
      </c>
      <c r="D3841" s="83" t="s">
        <v>7886</v>
      </c>
      <c r="E3841" s="82">
        <v>3</v>
      </c>
      <c r="F3841" s="28"/>
      <c r="G3841" s="28"/>
      <c r="H3841" s="28"/>
      <c r="I3841" s="28" t="s">
        <v>1704</v>
      </c>
      <c r="J3841" s="27" t="s">
        <v>7887</v>
      </c>
      <c r="K3841" s="29">
        <v>9017669490</v>
      </c>
      <c r="L3841" s="30"/>
      <c r="M3841" s="28"/>
      <c r="N3841" s="28"/>
      <c r="O3841" s="29"/>
      <c r="P3841" s="31"/>
      <c r="Q3841" s="28"/>
      <c r="R3841" s="28"/>
      <c r="S3841" s="28"/>
      <c r="T3841" s="28"/>
      <c r="U3841" s="29"/>
      <c r="V3841" s="32"/>
      <c r="W3841" s="33"/>
    </row>
    <row r="3842" spans="2:23" x14ac:dyDescent="0.25">
      <c r="B3842" s="25"/>
      <c r="C3842" s="80">
        <v>1134281843</v>
      </c>
      <c r="D3842" s="83" t="s">
        <v>7888</v>
      </c>
      <c r="E3842" s="82">
        <v>2</v>
      </c>
      <c r="F3842" s="28"/>
      <c r="G3842" s="28"/>
      <c r="H3842" s="28"/>
      <c r="I3842" s="28" t="s">
        <v>1704</v>
      </c>
      <c r="J3842" s="27" t="s">
        <v>69</v>
      </c>
      <c r="K3842" s="29">
        <v>5137516667</v>
      </c>
      <c r="L3842" s="30"/>
      <c r="M3842" s="28"/>
      <c r="N3842" s="28"/>
      <c r="O3842" s="29"/>
      <c r="P3842" s="31"/>
      <c r="Q3842" s="28"/>
      <c r="R3842" s="28"/>
      <c r="S3842" s="28"/>
      <c r="T3842" s="28"/>
      <c r="U3842" s="29"/>
      <c r="V3842" s="32"/>
      <c r="W3842" s="33"/>
    </row>
    <row r="3843" spans="2:23" x14ac:dyDescent="0.25">
      <c r="B3843" s="25"/>
      <c r="C3843" s="80">
        <v>1255493185</v>
      </c>
      <c r="D3843" s="83" t="s">
        <v>7889</v>
      </c>
      <c r="E3843" s="82">
        <v>1</v>
      </c>
      <c r="F3843" s="28"/>
      <c r="G3843" s="28"/>
      <c r="H3843" s="28"/>
      <c r="I3843" s="28" t="s">
        <v>1704</v>
      </c>
      <c r="J3843" s="27" t="s">
        <v>7890</v>
      </c>
      <c r="K3843" s="29">
        <v>5133897300</v>
      </c>
      <c r="L3843" s="30"/>
      <c r="M3843" s="28"/>
      <c r="N3843" s="28"/>
      <c r="O3843" s="29"/>
      <c r="P3843" s="31"/>
      <c r="Q3843" s="28"/>
      <c r="R3843" s="28"/>
      <c r="S3843" s="28"/>
      <c r="T3843" s="28"/>
      <c r="U3843" s="29"/>
      <c r="V3843" s="32"/>
      <c r="W3843" s="33"/>
    </row>
    <row r="3844" spans="2:23" x14ac:dyDescent="0.25">
      <c r="B3844" s="25"/>
      <c r="C3844" s="80">
        <v>1265820658</v>
      </c>
      <c r="D3844" s="83" t="s">
        <v>7891</v>
      </c>
      <c r="E3844" s="82">
        <v>1</v>
      </c>
      <c r="F3844" s="28"/>
      <c r="G3844" s="28"/>
      <c r="H3844" s="28"/>
      <c r="I3844" s="28" t="s">
        <v>1716</v>
      </c>
      <c r="J3844" s="27" t="s">
        <v>69</v>
      </c>
      <c r="K3844" s="29">
        <v>5132334100</v>
      </c>
      <c r="L3844" s="30"/>
      <c r="M3844" s="28"/>
      <c r="N3844" s="28"/>
      <c r="O3844" s="29"/>
      <c r="P3844" s="31"/>
      <c r="Q3844" s="28"/>
      <c r="R3844" s="28"/>
      <c r="S3844" s="28"/>
      <c r="T3844" s="28"/>
      <c r="U3844" s="29"/>
      <c r="V3844" s="32"/>
      <c r="W3844" s="33"/>
    </row>
    <row r="3845" spans="2:23" x14ac:dyDescent="0.25">
      <c r="B3845" s="25"/>
      <c r="C3845" s="80">
        <v>1275077034</v>
      </c>
      <c r="D3845" s="83" t="s">
        <v>7892</v>
      </c>
      <c r="E3845" s="82">
        <v>3</v>
      </c>
      <c r="F3845" s="28"/>
      <c r="G3845" s="28"/>
      <c r="H3845" s="28"/>
      <c r="I3845" s="28" t="s">
        <v>1716</v>
      </c>
      <c r="J3845" s="27" t="s">
        <v>7893</v>
      </c>
      <c r="K3845" s="29">
        <v>3145435200</v>
      </c>
      <c r="L3845" s="30"/>
      <c r="M3845" s="28"/>
      <c r="N3845" s="28"/>
      <c r="O3845" s="29"/>
      <c r="P3845" s="31"/>
      <c r="Q3845" s="28"/>
      <c r="R3845" s="28"/>
      <c r="S3845" s="28"/>
      <c r="T3845" s="28"/>
      <c r="U3845" s="29"/>
      <c r="V3845" s="32"/>
      <c r="W3845" s="33"/>
    </row>
    <row r="3846" spans="2:23" x14ac:dyDescent="0.25">
      <c r="B3846" s="25"/>
      <c r="C3846" s="80">
        <v>1063965168</v>
      </c>
      <c r="D3846" s="83" t="s">
        <v>7894</v>
      </c>
      <c r="E3846" s="82">
        <v>0</v>
      </c>
      <c r="F3846" s="28"/>
      <c r="G3846" s="28"/>
      <c r="H3846" s="28"/>
      <c r="I3846" s="28" t="s">
        <v>1716</v>
      </c>
      <c r="J3846" s="27" t="s">
        <v>7895</v>
      </c>
      <c r="K3846" s="29">
        <v>6152236606</v>
      </c>
      <c r="L3846" s="30"/>
      <c r="M3846" s="28"/>
      <c r="N3846" s="28"/>
      <c r="O3846" s="29"/>
      <c r="P3846" s="31"/>
      <c r="Q3846" s="28"/>
      <c r="R3846" s="28"/>
      <c r="S3846" s="28"/>
      <c r="T3846" s="28"/>
      <c r="U3846" s="29"/>
      <c r="V3846" s="32"/>
      <c r="W3846" s="33"/>
    </row>
    <row r="3847" spans="2:23" x14ac:dyDescent="0.25">
      <c r="B3847" s="25"/>
      <c r="C3847" s="80">
        <v>1669461588</v>
      </c>
      <c r="D3847" s="83" t="s">
        <v>7896</v>
      </c>
      <c r="E3847" s="82">
        <v>7</v>
      </c>
      <c r="F3847" s="28"/>
      <c r="G3847" s="28"/>
      <c r="H3847" s="28"/>
      <c r="I3847" s="28" t="s">
        <v>1704</v>
      </c>
      <c r="J3847" s="27" t="s">
        <v>7897</v>
      </c>
      <c r="K3847" s="29">
        <v>7188291900</v>
      </c>
      <c r="L3847" s="30"/>
      <c r="M3847" s="28"/>
      <c r="N3847" s="28"/>
      <c r="O3847" s="29"/>
      <c r="P3847" s="31"/>
      <c r="Q3847" s="28"/>
      <c r="R3847" s="28"/>
      <c r="S3847" s="28"/>
      <c r="T3847" s="28"/>
      <c r="U3847" s="29"/>
      <c r="V3847" s="32"/>
      <c r="W3847" s="33"/>
    </row>
    <row r="3848" spans="2:23" x14ac:dyDescent="0.25">
      <c r="B3848" s="25"/>
      <c r="C3848" s="80">
        <v>1225092349</v>
      </c>
      <c r="D3848" s="83" t="s">
        <v>7898</v>
      </c>
      <c r="E3848" s="82">
        <v>3</v>
      </c>
      <c r="F3848" s="28"/>
      <c r="G3848" s="28"/>
      <c r="H3848" s="28"/>
      <c r="I3848" s="28" t="s">
        <v>1704</v>
      </c>
      <c r="J3848" s="27" t="s">
        <v>7899</v>
      </c>
      <c r="K3848" s="29">
        <v>5025880320</v>
      </c>
      <c r="L3848" s="30"/>
      <c r="M3848" s="28"/>
      <c r="N3848" s="28"/>
      <c r="O3848" s="29"/>
      <c r="P3848" s="31"/>
      <c r="Q3848" s="28"/>
      <c r="R3848" s="28"/>
      <c r="S3848" s="28"/>
      <c r="T3848" s="28"/>
      <c r="U3848" s="29"/>
      <c r="V3848" s="32"/>
      <c r="W3848" s="33"/>
    </row>
    <row r="3849" spans="2:23" x14ac:dyDescent="0.25">
      <c r="B3849" s="25"/>
      <c r="C3849" s="80">
        <v>1255370300</v>
      </c>
      <c r="D3849" s="83" t="s">
        <v>7900</v>
      </c>
      <c r="E3849" s="82">
        <v>2</v>
      </c>
      <c r="F3849" s="28"/>
      <c r="G3849" s="28"/>
      <c r="H3849" s="28"/>
      <c r="I3849" s="28" t="s">
        <v>1704</v>
      </c>
      <c r="J3849" s="27" t="s">
        <v>69</v>
      </c>
      <c r="K3849" s="29">
        <v>2018642484</v>
      </c>
      <c r="L3849" s="30"/>
      <c r="M3849" s="28"/>
      <c r="N3849" s="28"/>
      <c r="O3849" s="29"/>
      <c r="P3849" s="31"/>
      <c r="Q3849" s="28"/>
      <c r="R3849" s="28"/>
      <c r="S3849" s="28"/>
      <c r="T3849" s="28"/>
      <c r="U3849" s="29"/>
      <c r="V3849" s="32"/>
      <c r="W3849" s="33"/>
    </row>
    <row r="3850" spans="2:23" x14ac:dyDescent="0.25">
      <c r="B3850" s="25"/>
      <c r="C3850" s="80">
        <v>1255418315</v>
      </c>
      <c r="D3850" s="83" t="s">
        <v>7901</v>
      </c>
      <c r="E3850" s="82">
        <v>-99</v>
      </c>
      <c r="F3850" s="28"/>
      <c r="G3850" s="28"/>
      <c r="H3850" s="28"/>
      <c r="I3850" s="28" t="s">
        <v>1704</v>
      </c>
      <c r="J3850" s="27" t="s">
        <v>7902</v>
      </c>
      <c r="K3850" s="29">
        <v>8655446570</v>
      </c>
      <c r="L3850" s="30"/>
      <c r="M3850" s="28"/>
      <c r="N3850" s="28"/>
      <c r="O3850" s="29"/>
      <c r="P3850" s="31"/>
      <c r="Q3850" s="28"/>
      <c r="R3850" s="28"/>
      <c r="S3850" s="28"/>
      <c r="T3850" s="28"/>
      <c r="U3850" s="29"/>
      <c r="V3850" s="32"/>
      <c r="W3850" s="33"/>
    </row>
    <row r="3851" spans="2:23" x14ac:dyDescent="0.25">
      <c r="B3851" s="25"/>
      <c r="C3851" s="80">
        <v>1407933658</v>
      </c>
      <c r="D3851" s="83" t="s">
        <v>7903</v>
      </c>
      <c r="E3851" s="82">
        <v>2</v>
      </c>
      <c r="F3851" s="28"/>
      <c r="G3851" s="28"/>
      <c r="H3851" s="28"/>
      <c r="I3851" s="28" t="s">
        <v>1704</v>
      </c>
      <c r="J3851" s="27" t="s">
        <v>7904</v>
      </c>
      <c r="K3851" s="29">
        <v>8655446570</v>
      </c>
      <c r="L3851" s="30"/>
      <c r="M3851" s="28"/>
      <c r="N3851" s="28"/>
      <c r="O3851" s="29"/>
      <c r="P3851" s="31"/>
      <c r="Q3851" s="28"/>
      <c r="R3851" s="28"/>
      <c r="S3851" s="28"/>
      <c r="T3851" s="28"/>
      <c r="U3851" s="29"/>
      <c r="V3851" s="32"/>
      <c r="W3851" s="33"/>
    </row>
    <row r="3852" spans="2:23" x14ac:dyDescent="0.25">
      <c r="B3852" s="25"/>
      <c r="C3852" s="80">
        <v>1275787053</v>
      </c>
      <c r="D3852" s="83" t="s">
        <v>7905</v>
      </c>
      <c r="E3852" s="82">
        <v>1</v>
      </c>
      <c r="F3852" s="28"/>
      <c r="G3852" s="28"/>
      <c r="H3852" s="28"/>
      <c r="I3852" s="28" t="s">
        <v>1716</v>
      </c>
      <c r="J3852" s="27" t="s">
        <v>69</v>
      </c>
      <c r="K3852" s="29">
        <v>2709821200</v>
      </c>
      <c r="L3852" s="30"/>
      <c r="M3852" s="28"/>
      <c r="N3852" s="28"/>
      <c r="O3852" s="29"/>
      <c r="P3852" s="31"/>
      <c r="Q3852" s="28"/>
      <c r="R3852" s="28"/>
      <c r="S3852" s="28"/>
      <c r="T3852" s="28"/>
      <c r="U3852" s="29"/>
      <c r="V3852" s="32"/>
      <c r="W3852" s="33"/>
    </row>
    <row r="3853" spans="2:23" x14ac:dyDescent="0.25">
      <c r="B3853" s="25"/>
      <c r="C3853" s="80">
        <v>1053493791</v>
      </c>
      <c r="D3853" s="83" t="s">
        <v>7906</v>
      </c>
      <c r="E3853" s="82">
        <v>1</v>
      </c>
      <c r="F3853" s="28"/>
      <c r="G3853" s="28"/>
      <c r="H3853" s="28"/>
      <c r="I3853" s="28" t="s">
        <v>1704</v>
      </c>
      <c r="J3853" s="27" t="s">
        <v>7907</v>
      </c>
      <c r="K3853" s="29">
        <v>8653059799</v>
      </c>
      <c r="L3853" s="30"/>
      <c r="M3853" s="28"/>
      <c r="N3853" s="28"/>
      <c r="O3853" s="29"/>
      <c r="P3853" s="31"/>
      <c r="Q3853" s="28"/>
      <c r="R3853" s="28"/>
      <c r="S3853" s="28"/>
      <c r="T3853" s="28"/>
      <c r="U3853" s="29"/>
      <c r="V3853" s="32"/>
      <c r="W3853" s="33"/>
    </row>
    <row r="3854" spans="2:23" x14ac:dyDescent="0.25">
      <c r="B3854" s="25"/>
      <c r="C3854" s="80">
        <v>1427046499</v>
      </c>
      <c r="D3854" s="83" t="s">
        <v>7908</v>
      </c>
      <c r="E3854" s="82">
        <v>3</v>
      </c>
      <c r="F3854" s="28"/>
      <c r="G3854" s="28"/>
      <c r="H3854" s="28"/>
      <c r="I3854" s="28" t="s">
        <v>1704</v>
      </c>
      <c r="J3854" s="27" t="s">
        <v>7909</v>
      </c>
      <c r="K3854" s="29">
        <v>6158678070</v>
      </c>
      <c r="L3854" s="30"/>
      <c r="M3854" s="28"/>
      <c r="N3854" s="28"/>
      <c r="O3854" s="29"/>
      <c r="P3854" s="31"/>
      <c r="Q3854" s="28"/>
      <c r="R3854" s="28"/>
      <c r="S3854" s="28"/>
      <c r="T3854" s="28"/>
      <c r="U3854" s="29"/>
      <c r="V3854" s="32"/>
      <c r="W3854" s="33"/>
    </row>
    <row r="3855" spans="2:23" x14ac:dyDescent="0.25">
      <c r="B3855" s="25"/>
      <c r="C3855" s="80">
        <v>1457339707</v>
      </c>
      <c r="D3855" s="83" t="s">
        <v>7910</v>
      </c>
      <c r="E3855" s="82">
        <v>4</v>
      </c>
      <c r="F3855" s="28"/>
      <c r="G3855" s="28"/>
      <c r="H3855" s="28"/>
      <c r="I3855" s="28" t="s">
        <v>1704</v>
      </c>
      <c r="J3855" s="27" t="s">
        <v>7911</v>
      </c>
      <c r="K3855" s="29">
        <v>6153528872</v>
      </c>
      <c r="L3855" s="30"/>
      <c r="M3855" s="28"/>
      <c r="N3855" s="28"/>
      <c r="O3855" s="29"/>
      <c r="P3855" s="31"/>
      <c r="Q3855" s="28"/>
      <c r="R3855" s="28"/>
      <c r="S3855" s="28"/>
      <c r="T3855" s="28"/>
      <c r="U3855" s="29"/>
      <c r="V3855" s="32"/>
      <c r="W3855" s="33"/>
    </row>
    <row r="3856" spans="2:23" x14ac:dyDescent="0.25">
      <c r="B3856" s="25"/>
      <c r="C3856" s="80">
        <v>1285659383</v>
      </c>
      <c r="D3856" s="83" t="s">
        <v>7912</v>
      </c>
      <c r="E3856" s="82">
        <v>5</v>
      </c>
      <c r="F3856" s="28"/>
      <c r="G3856" s="28"/>
      <c r="H3856" s="28"/>
      <c r="I3856" s="28" t="s">
        <v>1704</v>
      </c>
      <c r="J3856" s="27" t="s">
        <v>7913</v>
      </c>
      <c r="K3856" s="29">
        <v>9015782538</v>
      </c>
      <c r="L3856" s="30"/>
      <c r="M3856" s="28"/>
      <c r="N3856" s="28"/>
      <c r="O3856" s="29"/>
      <c r="P3856" s="31"/>
      <c r="Q3856" s="28"/>
      <c r="R3856" s="28"/>
      <c r="S3856" s="28"/>
      <c r="T3856" s="28"/>
      <c r="U3856" s="29"/>
      <c r="V3856" s="32"/>
      <c r="W3856" s="33"/>
    </row>
    <row r="3857" spans="2:23" x14ac:dyDescent="0.25">
      <c r="B3857" s="25"/>
      <c r="C3857" s="80">
        <v>1194867747</v>
      </c>
      <c r="D3857" s="83" t="s">
        <v>7914</v>
      </c>
      <c r="E3857" s="82">
        <v>4</v>
      </c>
      <c r="F3857" s="28"/>
      <c r="G3857" s="28"/>
      <c r="H3857" s="28"/>
      <c r="I3857" s="28" t="s">
        <v>1704</v>
      </c>
      <c r="J3857" s="27" t="s">
        <v>69</v>
      </c>
      <c r="K3857" s="29">
        <v>5025848563</v>
      </c>
      <c r="L3857" s="30"/>
      <c r="M3857" s="28"/>
      <c r="N3857" s="28"/>
      <c r="O3857" s="29"/>
      <c r="P3857" s="31"/>
      <c r="Q3857" s="28"/>
      <c r="R3857" s="28"/>
      <c r="S3857" s="28"/>
      <c r="T3857" s="28"/>
      <c r="U3857" s="29"/>
      <c r="V3857" s="32"/>
      <c r="W3857" s="33"/>
    </row>
    <row r="3858" spans="2:23" x14ac:dyDescent="0.25">
      <c r="B3858" s="25"/>
      <c r="C3858" s="80">
        <v>1063473569</v>
      </c>
      <c r="D3858" s="83" t="s">
        <v>7915</v>
      </c>
      <c r="E3858" s="82">
        <v>4</v>
      </c>
      <c r="F3858" s="28"/>
      <c r="G3858" s="28"/>
      <c r="H3858" s="28"/>
      <c r="I3858" s="28" t="s">
        <v>1704</v>
      </c>
      <c r="J3858" s="27" t="s">
        <v>7916</v>
      </c>
      <c r="K3858" s="29">
        <v>9317835857</v>
      </c>
      <c r="L3858" s="30"/>
      <c r="M3858" s="28"/>
      <c r="N3858" s="28"/>
      <c r="O3858" s="29"/>
      <c r="P3858" s="31"/>
      <c r="Q3858" s="28"/>
      <c r="R3858" s="28"/>
      <c r="S3858" s="28"/>
      <c r="T3858" s="28"/>
      <c r="U3858" s="29"/>
      <c r="V3858" s="32"/>
      <c r="W3858" s="33"/>
    </row>
    <row r="3859" spans="2:23" x14ac:dyDescent="0.25">
      <c r="B3859" s="25"/>
      <c r="C3859" s="80">
        <v>1649252461</v>
      </c>
      <c r="D3859" s="83" t="s">
        <v>7917</v>
      </c>
      <c r="E3859" s="82">
        <v>2</v>
      </c>
      <c r="F3859" s="28"/>
      <c r="G3859" s="28"/>
      <c r="H3859" s="28"/>
      <c r="I3859" s="28" t="s">
        <v>1704</v>
      </c>
      <c r="J3859" s="27" t="s">
        <v>7918</v>
      </c>
      <c r="K3859" s="29">
        <v>6363441073</v>
      </c>
      <c r="L3859" s="30"/>
      <c r="M3859" s="28"/>
      <c r="N3859" s="28"/>
      <c r="O3859" s="29"/>
      <c r="P3859" s="31"/>
      <c r="Q3859" s="28"/>
      <c r="R3859" s="28"/>
      <c r="S3859" s="28"/>
      <c r="T3859" s="28"/>
      <c r="U3859" s="29"/>
      <c r="V3859" s="32"/>
      <c r="W3859" s="33"/>
    </row>
    <row r="3860" spans="2:23" x14ac:dyDescent="0.25">
      <c r="B3860" s="25"/>
      <c r="C3860" s="80">
        <v>1174527659</v>
      </c>
      <c r="D3860" s="83" t="s">
        <v>7919</v>
      </c>
      <c r="E3860" s="82">
        <v>2</v>
      </c>
      <c r="F3860" s="28"/>
      <c r="G3860" s="28"/>
      <c r="H3860" s="28"/>
      <c r="I3860" s="28" t="s">
        <v>1704</v>
      </c>
      <c r="J3860" s="27" t="s">
        <v>69</v>
      </c>
      <c r="K3860" s="29">
        <v>5132319010</v>
      </c>
      <c r="L3860" s="30"/>
      <c r="M3860" s="28"/>
      <c r="N3860" s="28"/>
      <c r="O3860" s="29"/>
      <c r="P3860" s="31"/>
      <c r="Q3860" s="28"/>
      <c r="R3860" s="28"/>
      <c r="S3860" s="28"/>
      <c r="T3860" s="28"/>
      <c r="U3860" s="29"/>
      <c r="V3860" s="32"/>
      <c r="W3860" s="33"/>
    </row>
    <row r="3861" spans="2:23" x14ac:dyDescent="0.25">
      <c r="B3861" s="25"/>
      <c r="C3861" s="80">
        <v>1326066747</v>
      </c>
      <c r="D3861" s="83" t="s">
        <v>7920</v>
      </c>
      <c r="E3861" s="82">
        <v>7</v>
      </c>
      <c r="F3861" s="28"/>
      <c r="G3861" s="28"/>
      <c r="H3861" s="28"/>
      <c r="I3861" s="28" t="s">
        <v>1704</v>
      </c>
      <c r="J3861" s="27" t="s">
        <v>7921</v>
      </c>
      <c r="K3861" s="29">
        <v>3147472066</v>
      </c>
      <c r="L3861" s="30"/>
      <c r="M3861" s="28"/>
      <c r="N3861" s="28"/>
      <c r="O3861" s="29"/>
      <c r="P3861" s="31"/>
      <c r="Q3861" s="28"/>
      <c r="R3861" s="28"/>
      <c r="S3861" s="28"/>
      <c r="T3861" s="28"/>
      <c r="U3861" s="29"/>
      <c r="V3861" s="32"/>
      <c r="W3861" s="33"/>
    </row>
    <row r="3862" spans="2:23" x14ac:dyDescent="0.25">
      <c r="B3862" s="25"/>
      <c r="C3862" s="80">
        <v>1588663561</v>
      </c>
      <c r="D3862" s="83" t="s">
        <v>7922</v>
      </c>
      <c r="E3862" s="82">
        <v>2</v>
      </c>
      <c r="F3862" s="28"/>
      <c r="G3862" s="28"/>
      <c r="H3862" s="28"/>
      <c r="I3862" s="28" t="s">
        <v>1704</v>
      </c>
      <c r="J3862" s="27" t="s">
        <v>69</v>
      </c>
      <c r="K3862" s="29">
        <v>2018642484</v>
      </c>
      <c r="L3862" s="30"/>
      <c r="M3862" s="28"/>
      <c r="N3862" s="28"/>
      <c r="O3862" s="29"/>
      <c r="P3862" s="31"/>
      <c r="Q3862" s="28"/>
      <c r="R3862" s="28"/>
      <c r="S3862" s="28"/>
      <c r="T3862" s="28"/>
      <c r="U3862" s="29"/>
      <c r="V3862" s="32"/>
      <c r="W3862" s="33"/>
    </row>
    <row r="3863" spans="2:23" x14ac:dyDescent="0.25">
      <c r="B3863" s="25"/>
      <c r="C3863" s="80">
        <v>1851372213</v>
      </c>
      <c r="D3863" s="83" t="s">
        <v>7923</v>
      </c>
      <c r="E3863" s="82">
        <v>4</v>
      </c>
      <c r="F3863" s="28"/>
      <c r="G3863" s="28"/>
      <c r="H3863" s="28"/>
      <c r="I3863" s="28" t="s">
        <v>1704</v>
      </c>
      <c r="J3863" s="27" t="s">
        <v>7924</v>
      </c>
      <c r="K3863" s="29">
        <v>9016245151</v>
      </c>
      <c r="L3863" s="30"/>
      <c r="M3863" s="28"/>
      <c r="N3863" s="28"/>
      <c r="O3863" s="29"/>
      <c r="P3863" s="31"/>
      <c r="Q3863" s="28"/>
      <c r="R3863" s="28"/>
      <c r="S3863" s="28"/>
      <c r="T3863" s="28"/>
      <c r="U3863" s="29"/>
      <c r="V3863" s="32"/>
      <c r="W3863" s="33"/>
    </row>
    <row r="3864" spans="2:23" x14ac:dyDescent="0.25">
      <c r="B3864" s="25"/>
      <c r="C3864" s="80">
        <v>1184653669</v>
      </c>
      <c r="D3864" s="83" t="s">
        <v>7925</v>
      </c>
      <c r="E3864" s="82">
        <v>6</v>
      </c>
      <c r="F3864" s="28"/>
      <c r="G3864" s="28"/>
      <c r="H3864" s="28"/>
      <c r="I3864" s="28" t="s">
        <v>1704</v>
      </c>
      <c r="J3864" s="27" t="s">
        <v>7926</v>
      </c>
      <c r="K3864" s="29">
        <v>5137945600</v>
      </c>
      <c r="L3864" s="30"/>
      <c r="M3864" s="28"/>
      <c r="N3864" s="28"/>
      <c r="O3864" s="29"/>
      <c r="P3864" s="31"/>
      <c r="Q3864" s="28"/>
      <c r="R3864" s="28"/>
      <c r="S3864" s="28"/>
      <c r="T3864" s="28"/>
      <c r="U3864" s="29"/>
      <c r="V3864" s="32"/>
      <c r="W3864" s="33"/>
    </row>
    <row r="3865" spans="2:23" x14ac:dyDescent="0.25">
      <c r="B3865" s="25"/>
      <c r="C3865" s="80">
        <v>1639198385</v>
      </c>
      <c r="D3865" s="83" t="s">
        <v>7927</v>
      </c>
      <c r="E3865" s="82">
        <v>2</v>
      </c>
      <c r="F3865" s="28"/>
      <c r="G3865" s="28"/>
      <c r="H3865" s="28"/>
      <c r="I3865" s="28" t="s">
        <v>1704</v>
      </c>
      <c r="J3865" s="27" t="s">
        <v>7928</v>
      </c>
      <c r="K3865" s="29">
        <v>8592605064</v>
      </c>
      <c r="L3865" s="30"/>
      <c r="M3865" s="28"/>
      <c r="N3865" s="28"/>
      <c r="O3865" s="29"/>
      <c r="P3865" s="31"/>
      <c r="Q3865" s="28"/>
      <c r="R3865" s="28"/>
      <c r="S3865" s="28"/>
      <c r="T3865" s="28"/>
      <c r="U3865" s="29"/>
      <c r="V3865" s="32"/>
      <c r="W3865" s="33"/>
    </row>
    <row r="3866" spans="2:23" x14ac:dyDescent="0.25">
      <c r="B3866" s="25"/>
      <c r="C3866" s="80">
        <v>1841369147</v>
      </c>
      <c r="D3866" s="83" t="s">
        <v>7929</v>
      </c>
      <c r="E3866" s="82">
        <v>3</v>
      </c>
      <c r="F3866" s="28"/>
      <c r="G3866" s="28"/>
      <c r="H3866" s="28"/>
      <c r="I3866" s="28" t="s">
        <v>1716</v>
      </c>
      <c r="J3866" s="27" t="s">
        <v>7930</v>
      </c>
      <c r="K3866" s="29">
        <v>2707815111</v>
      </c>
      <c r="L3866" s="30"/>
      <c r="M3866" s="28"/>
      <c r="N3866" s="28"/>
      <c r="O3866" s="29"/>
      <c r="P3866" s="31"/>
      <c r="Q3866" s="28"/>
      <c r="R3866" s="28"/>
      <c r="S3866" s="28"/>
      <c r="T3866" s="28"/>
      <c r="U3866" s="29"/>
      <c r="V3866" s="32"/>
      <c r="W3866" s="33"/>
    </row>
    <row r="3867" spans="2:23" x14ac:dyDescent="0.25">
      <c r="B3867" s="25"/>
      <c r="C3867" s="80">
        <v>1962428326</v>
      </c>
      <c r="D3867" s="83" t="s">
        <v>7931</v>
      </c>
      <c r="E3867" s="82">
        <v>3</v>
      </c>
      <c r="F3867" s="28"/>
      <c r="G3867" s="28"/>
      <c r="H3867" s="28"/>
      <c r="I3867" s="28" t="s">
        <v>1704</v>
      </c>
      <c r="J3867" s="27" t="s">
        <v>7932</v>
      </c>
      <c r="K3867" s="29">
        <v>8653737975</v>
      </c>
      <c r="L3867" s="30"/>
      <c r="M3867" s="28"/>
      <c r="N3867" s="28"/>
      <c r="O3867" s="29"/>
      <c r="P3867" s="31"/>
      <c r="Q3867" s="28"/>
      <c r="R3867" s="28"/>
      <c r="S3867" s="28"/>
      <c r="T3867" s="28"/>
      <c r="U3867" s="29"/>
      <c r="V3867" s="32"/>
      <c r="W3867" s="33"/>
    </row>
    <row r="3868" spans="2:23" x14ac:dyDescent="0.25">
      <c r="B3868" s="25"/>
      <c r="C3868" s="80">
        <v>1558322917</v>
      </c>
      <c r="D3868" s="83" t="s">
        <v>7933</v>
      </c>
      <c r="E3868" s="82">
        <v>4</v>
      </c>
      <c r="F3868" s="28"/>
      <c r="G3868" s="28"/>
      <c r="H3868" s="28"/>
      <c r="I3868" s="28" t="s">
        <v>1704</v>
      </c>
      <c r="J3868" s="27" t="s">
        <v>69</v>
      </c>
      <c r="K3868" s="29">
        <v>5028964711</v>
      </c>
      <c r="L3868" s="30"/>
      <c r="M3868" s="28"/>
      <c r="N3868" s="28"/>
      <c r="O3868" s="29"/>
      <c r="P3868" s="31"/>
      <c r="Q3868" s="28"/>
      <c r="R3868" s="28"/>
      <c r="S3868" s="28"/>
      <c r="T3868" s="28"/>
      <c r="U3868" s="29"/>
      <c r="V3868" s="32"/>
      <c r="W3868" s="33"/>
    </row>
    <row r="3869" spans="2:23" x14ac:dyDescent="0.25">
      <c r="B3869" s="25"/>
      <c r="C3869" s="80">
        <v>1083611636</v>
      </c>
      <c r="D3869" s="83" t="s">
        <v>7934</v>
      </c>
      <c r="E3869" s="82">
        <v>2</v>
      </c>
      <c r="F3869" s="28"/>
      <c r="G3869" s="28"/>
      <c r="H3869" s="28"/>
      <c r="I3869" s="28" t="s">
        <v>1704</v>
      </c>
      <c r="J3869" s="27" t="s">
        <v>69</v>
      </c>
      <c r="K3869" s="29">
        <v>8593413575</v>
      </c>
      <c r="L3869" s="30"/>
      <c r="M3869" s="28"/>
      <c r="N3869" s="28"/>
      <c r="O3869" s="29"/>
      <c r="P3869" s="31"/>
      <c r="Q3869" s="28"/>
      <c r="R3869" s="28"/>
      <c r="S3869" s="28"/>
      <c r="T3869" s="28"/>
      <c r="U3869" s="29"/>
      <c r="V3869" s="32"/>
      <c r="W3869" s="33"/>
    </row>
    <row r="3870" spans="2:23" x14ac:dyDescent="0.25">
      <c r="B3870" s="25"/>
      <c r="C3870" s="80">
        <v>1336115443</v>
      </c>
      <c r="D3870" s="83" t="s">
        <v>7935</v>
      </c>
      <c r="E3870" s="82">
        <v>6</v>
      </c>
      <c r="F3870" s="28"/>
      <c r="G3870" s="28"/>
      <c r="H3870" s="28"/>
      <c r="I3870" s="28" t="s">
        <v>1704</v>
      </c>
      <c r="J3870" s="27" t="s">
        <v>7936</v>
      </c>
      <c r="K3870" s="29">
        <v>5137945604</v>
      </c>
      <c r="L3870" s="30"/>
      <c r="M3870" s="28"/>
      <c r="N3870" s="28"/>
      <c r="O3870" s="29"/>
      <c r="P3870" s="31"/>
      <c r="Q3870" s="28"/>
      <c r="R3870" s="28"/>
      <c r="S3870" s="28"/>
      <c r="T3870" s="28"/>
      <c r="U3870" s="29"/>
      <c r="V3870" s="32"/>
      <c r="W3870" s="33"/>
    </row>
    <row r="3871" spans="2:23" x14ac:dyDescent="0.25">
      <c r="B3871" s="25"/>
      <c r="C3871" s="80">
        <v>1427007772</v>
      </c>
      <c r="D3871" s="83" t="s">
        <v>7937</v>
      </c>
      <c r="E3871" s="82">
        <v>3</v>
      </c>
      <c r="F3871" s="28"/>
      <c r="G3871" s="28"/>
      <c r="H3871" s="28"/>
      <c r="I3871" s="28" t="s">
        <v>1704</v>
      </c>
      <c r="J3871" s="27" t="s">
        <v>7938</v>
      </c>
      <c r="K3871" s="29">
        <v>5028964711</v>
      </c>
      <c r="L3871" s="30"/>
      <c r="M3871" s="28"/>
      <c r="N3871" s="28"/>
      <c r="O3871" s="29"/>
      <c r="P3871" s="31"/>
      <c r="Q3871" s="28"/>
      <c r="R3871" s="28"/>
      <c r="S3871" s="28"/>
      <c r="T3871" s="28"/>
      <c r="U3871" s="29"/>
      <c r="V3871" s="32"/>
      <c r="W3871" s="33"/>
    </row>
    <row r="3872" spans="2:23" x14ac:dyDescent="0.25">
      <c r="B3872" s="25"/>
      <c r="C3872" s="80">
        <v>1700822384</v>
      </c>
      <c r="D3872" s="83" t="s">
        <v>7939</v>
      </c>
      <c r="E3872" s="82">
        <v>5</v>
      </c>
      <c r="F3872" s="28"/>
      <c r="G3872" s="28"/>
      <c r="H3872" s="28"/>
      <c r="I3872" s="28" t="s">
        <v>1737</v>
      </c>
      <c r="J3872" s="27" t="s">
        <v>7940</v>
      </c>
      <c r="K3872" s="29">
        <v>9015169183</v>
      </c>
      <c r="L3872" s="30"/>
      <c r="M3872" s="28"/>
      <c r="N3872" s="28"/>
      <c r="O3872" s="29"/>
      <c r="P3872" s="31"/>
      <c r="Q3872" s="28"/>
      <c r="R3872" s="28"/>
      <c r="S3872" s="28"/>
      <c r="T3872" s="28"/>
      <c r="U3872" s="29"/>
      <c r="V3872" s="32"/>
      <c r="W3872" s="33"/>
    </row>
    <row r="3873" spans="2:23" x14ac:dyDescent="0.25">
      <c r="B3873" s="25"/>
      <c r="C3873" s="80">
        <v>1124175922</v>
      </c>
      <c r="D3873" s="83" t="s">
        <v>7941</v>
      </c>
      <c r="E3873" s="82">
        <v>3</v>
      </c>
      <c r="F3873" s="28"/>
      <c r="G3873" s="28"/>
      <c r="H3873" s="28"/>
      <c r="I3873" s="28" t="s">
        <v>1704</v>
      </c>
      <c r="J3873" s="27" t="s">
        <v>69</v>
      </c>
      <c r="K3873" s="29">
        <v>6158681064</v>
      </c>
      <c r="L3873" s="30"/>
      <c r="M3873" s="28"/>
      <c r="N3873" s="28"/>
      <c r="O3873" s="29"/>
      <c r="P3873" s="31"/>
      <c r="Q3873" s="28"/>
      <c r="R3873" s="28"/>
      <c r="S3873" s="28"/>
      <c r="T3873" s="28"/>
      <c r="U3873" s="29"/>
      <c r="V3873" s="32"/>
      <c r="W3873" s="33"/>
    </row>
    <row r="3874" spans="2:23" x14ac:dyDescent="0.25">
      <c r="B3874" s="25"/>
      <c r="C3874" s="80">
        <v>1952303166</v>
      </c>
      <c r="D3874" s="83" t="s">
        <v>7942</v>
      </c>
      <c r="E3874" s="82">
        <v>3</v>
      </c>
      <c r="F3874" s="28"/>
      <c r="G3874" s="28"/>
      <c r="H3874" s="28"/>
      <c r="I3874" s="28" t="s">
        <v>1704</v>
      </c>
      <c r="J3874" s="27" t="s">
        <v>7943</v>
      </c>
      <c r="K3874" s="29">
        <v>9317835582</v>
      </c>
      <c r="L3874" s="30"/>
      <c r="M3874" s="28"/>
      <c r="N3874" s="28"/>
      <c r="O3874" s="29"/>
      <c r="P3874" s="31"/>
      <c r="Q3874" s="28"/>
      <c r="R3874" s="28"/>
      <c r="S3874" s="28"/>
      <c r="T3874" s="28"/>
      <c r="U3874" s="29"/>
      <c r="V3874" s="32"/>
      <c r="W3874" s="33"/>
    </row>
    <row r="3875" spans="2:23" x14ac:dyDescent="0.25">
      <c r="B3875" s="25"/>
      <c r="C3875" s="80">
        <v>1750350260</v>
      </c>
      <c r="D3875" s="83" t="s">
        <v>7944</v>
      </c>
      <c r="E3875" s="82">
        <v>3</v>
      </c>
      <c r="F3875" s="28"/>
      <c r="G3875" s="28"/>
      <c r="H3875" s="28"/>
      <c r="I3875" s="28" t="s">
        <v>1704</v>
      </c>
      <c r="J3875" s="27" t="s">
        <v>69</v>
      </c>
      <c r="K3875" s="29">
        <v>5028958970</v>
      </c>
      <c r="L3875" s="30"/>
      <c r="M3875" s="28"/>
      <c r="N3875" s="28"/>
      <c r="O3875" s="29"/>
      <c r="P3875" s="31"/>
      <c r="Q3875" s="28"/>
      <c r="R3875" s="28"/>
      <c r="S3875" s="28"/>
      <c r="T3875" s="28"/>
      <c r="U3875" s="29"/>
      <c r="V3875" s="32"/>
      <c r="W3875" s="33"/>
    </row>
    <row r="3876" spans="2:23" x14ac:dyDescent="0.25">
      <c r="B3876" s="25"/>
      <c r="C3876" s="80">
        <v>1497849988</v>
      </c>
      <c r="D3876" s="83" t="s">
        <v>7945</v>
      </c>
      <c r="E3876" s="82">
        <v>3</v>
      </c>
      <c r="F3876" s="28"/>
      <c r="G3876" s="28"/>
      <c r="H3876" s="28"/>
      <c r="I3876" s="28" t="s">
        <v>1704</v>
      </c>
      <c r="J3876" s="27" t="s">
        <v>69</v>
      </c>
      <c r="K3876" s="29">
        <v>5138604801</v>
      </c>
      <c r="L3876" s="30"/>
      <c r="M3876" s="28"/>
      <c r="N3876" s="28"/>
      <c r="O3876" s="29"/>
      <c r="P3876" s="31"/>
      <c r="Q3876" s="28"/>
      <c r="R3876" s="28"/>
      <c r="S3876" s="28"/>
      <c r="T3876" s="28"/>
      <c r="U3876" s="29"/>
      <c r="V3876" s="32"/>
      <c r="W3876" s="33"/>
    </row>
    <row r="3877" spans="2:23" x14ac:dyDescent="0.25">
      <c r="B3877" s="25"/>
      <c r="C3877" s="80">
        <v>1962452615</v>
      </c>
      <c r="D3877" s="83" t="s">
        <v>7946</v>
      </c>
      <c r="E3877" s="82">
        <v>1</v>
      </c>
      <c r="F3877" s="28"/>
      <c r="G3877" s="28"/>
      <c r="H3877" s="28"/>
      <c r="I3877" s="28" t="s">
        <v>1704</v>
      </c>
      <c r="J3877" s="27" t="s">
        <v>7947</v>
      </c>
      <c r="K3877" s="29">
        <v>9017473630</v>
      </c>
      <c r="L3877" s="30"/>
      <c r="M3877" s="28"/>
      <c r="N3877" s="28"/>
      <c r="O3877" s="29"/>
      <c r="P3877" s="31"/>
      <c r="Q3877" s="28"/>
      <c r="R3877" s="28"/>
      <c r="S3877" s="28"/>
      <c r="T3877" s="28"/>
      <c r="U3877" s="29"/>
      <c r="V3877" s="32"/>
      <c r="W3877" s="33"/>
    </row>
    <row r="3878" spans="2:23" x14ac:dyDescent="0.25">
      <c r="B3878" s="25"/>
      <c r="C3878" s="80">
        <v>1942285465</v>
      </c>
      <c r="D3878" s="83" t="s">
        <v>7948</v>
      </c>
      <c r="E3878" s="82">
        <v>2</v>
      </c>
      <c r="F3878" s="28"/>
      <c r="G3878" s="28"/>
      <c r="H3878" s="28"/>
      <c r="I3878" s="28" t="s">
        <v>1716</v>
      </c>
      <c r="J3878" s="27" t="s">
        <v>7949</v>
      </c>
      <c r="K3878" s="29">
        <v>9417941980</v>
      </c>
      <c r="L3878" s="30"/>
      <c r="M3878" s="28"/>
      <c r="N3878" s="28"/>
      <c r="O3878" s="29"/>
      <c r="P3878" s="31"/>
      <c r="Q3878" s="28"/>
      <c r="R3878" s="28"/>
      <c r="S3878" s="28"/>
      <c r="T3878" s="28"/>
      <c r="U3878" s="29"/>
      <c r="V3878" s="32"/>
      <c r="W3878" s="33"/>
    </row>
    <row r="3879" spans="2:23" x14ac:dyDescent="0.25">
      <c r="B3879" s="25"/>
      <c r="C3879" s="80">
        <v>1700879731</v>
      </c>
      <c r="D3879" s="83" t="s">
        <v>7950</v>
      </c>
      <c r="E3879" s="82">
        <v>6</v>
      </c>
      <c r="F3879" s="28"/>
      <c r="G3879" s="28"/>
      <c r="H3879" s="28"/>
      <c r="I3879" s="28" t="s">
        <v>1737</v>
      </c>
      <c r="J3879" s="27" t="s">
        <v>7951</v>
      </c>
      <c r="K3879" s="29">
        <v>5025848563</v>
      </c>
      <c r="L3879" s="30"/>
      <c r="M3879" s="28"/>
      <c r="N3879" s="28"/>
      <c r="O3879" s="29"/>
      <c r="P3879" s="31"/>
      <c r="Q3879" s="28"/>
      <c r="R3879" s="28"/>
      <c r="S3879" s="28"/>
      <c r="T3879" s="28"/>
      <c r="U3879" s="29"/>
      <c r="V3879" s="32"/>
      <c r="W3879" s="33"/>
    </row>
    <row r="3880" spans="2:23" x14ac:dyDescent="0.25">
      <c r="B3880" s="25"/>
      <c r="C3880" s="80">
        <v>1285619874</v>
      </c>
      <c r="D3880" s="83" t="s">
        <v>7952</v>
      </c>
      <c r="E3880" s="82">
        <v>3</v>
      </c>
      <c r="F3880" s="28"/>
      <c r="G3880" s="28"/>
      <c r="H3880" s="28"/>
      <c r="I3880" s="28" t="s">
        <v>1704</v>
      </c>
      <c r="J3880" s="27" t="s">
        <v>7953</v>
      </c>
      <c r="K3880" s="29">
        <v>9017473630</v>
      </c>
      <c r="L3880" s="30"/>
      <c r="M3880" s="28"/>
      <c r="N3880" s="28"/>
      <c r="O3880" s="29"/>
      <c r="P3880" s="31"/>
      <c r="Q3880" s="28"/>
      <c r="R3880" s="28"/>
      <c r="S3880" s="28"/>
      <c r="T3880" s="28"/>
      <c r="U3880" s="29"/>
      <c r="V3880" s="32"/>
      <c r="W3880" s="33"/>
    </row>
    <row r="3881" spans="2:23" x14ac:dyDescent="0.25">
      <c r="B3881" s="25"/>
      <c r="C3881" s="80">
        <v>1437646510</v>
      </c>
      <c r="D3881" s="83" t="s">
        <v>7954</v>
      </c>
      <c r="E3881" s="82">
        <v>3</v>
      </c>
      <c r="F3881" s="28"/>
      <c r="G3881" s="28"/>
      <c r="H3881" s="28"/>
      <c r="I3881" s="28" t="s">
        <v>1716</v>
      </c>
      <c r="J3881" s="27" t="s">
        <v>69</v>
      </c>
      <c r="K3881" s="29">
        <v>6292552229</v>
      </c>
      <c r="L3881" s="30"/>
      <c r="M3881" s="28"/>
      <c r="N3881" s="28"/>
      <c r="O3881" s="29"/>
      <c r="P3881" s="31"/>
      <c r="Q3881" s="28"/>
      <c r="R3881" s="28"/>
      <c r="S3881" s="28"/>
      <c r="T3881" s="28"/>
      <c r="U3881" s="29"/>
      <c r="V3881" s="32"/>
      <c r="W3881" s="33"/>
    </row>
    <row r="3882" spans="2:23" x14ac:dyDescent="0.25">
      <c r="B3882" s="25"/>
      <c r="C3882" s="80">
        <v>1568813517</v>
      </c>
      <c r="D3882" s="83" t="s">
        <v>7955</v>
      </c>
      <c r="E3882" s="82">
        <v>2</v>
      </c>
      <c r="F3882" s="28"/>
      <c r="G3882" s="28"/>
      <c r="H3882" s="28"/>
      <c r="I3882" s="28" t="s">
        <v>1716</v>
      </c>
      <c r="J3882" s="27" t="s">
        <v>7956</v>
      </c>
      <c r="K3882" s="29">
        <v>9013096035</v>
      </c>
      <c r="L3882" s="30"/>
      <c r="M3882" s="28"/>
      <c r="N3882" s="28"/>
      <c r="O3882" s="29"/>
      <c r="P3882" s="31"/>
      <c r="Q3882" s="28"/>
      <c r="R3882" s="28"/>
      <c r="S3882" s="28"/>
      <c r="T3882" s="28"/>
      <c r="U3882" s="29"/>
      <c r="V3882" s="32"/>
      <c r="W3882" s="33"/>
    </row>
    <row r="3883" spans="2:23" x14ac:dyDescent="0.25">
      <c r="B3883" s="25"/>
      <c r="C3883" s="80">
        <v>1417476730</v>
      </c>
      <c r="D3883" s="83" t="s">
        <v>7957</v>
      </c>
      <c r="E3883" s="82">
        <v>5</v>
      </c>
      <c r="F3883" s="28"/>
      <c r="G3883" s="28"/>
      <c r="H3883" s="28"/>
      <c r="I3883" s="28" t="s">
        <v>1716</v>
      </c>
      <c r="J3883" s="27" t="s">
        <v>7958</v>
      </c>
      <c r="K3883" s="29">
        <v>6159362000</v>
      </c>
      <c r="L3883" s="30"/>
      <c r="M3883" s="28"/>
      <c r="N3883" s="28"/>
      <c r="O3883" s="29"/>
      <c r="P3883" s="31"/>
      <c r="Q3883" s="28"/>
      <c r="R3883" s="28"/>
      <c r="S3883" s="28"/>
      <c r="T3883" s="28"/>
      <c r="U3883" s="29"/>
      <c r="V3883" s="32"/>
      <c r="W3883" s="33"/>
    </row>
    <row r="3884" spans="2:23" x14ac:dyDescent="0.25">
      <c r="B3884" s="25"/>
      <c r="C3884" s="80">
        <v>1780102293</v>
      </c>
      <c r="D3884" s="83" t="s">
        <v>7959</v>
      </c>
      <c r="E3884" s="82">
        <v>2</v>
      </c>
      <c r="F3884" s="28"/>
      <c r="G3884" s="28"/>
      <c r="H3884" s="28"/>
      <c r="I3884" s="28" t="s">
        <v>1716</v>
      </c>
      <c r="J3884" s="27" t="s">
        <v>7960</v>
      </c>
      <c r="K3884" s="29">
        <v>8122067093</v>
      </c>
      <c r="L3884" s="30"/>
      <c r="M3884" s="28"/>
      <c r="N3884" s="28"/>
      <c r="O3884" s="29"/>
      <c r="P3884" s="31"/>
      <c r="Q3884" s="28"/>
      <c r="R3884" s="28"/>
      <c r="S3884" s="28"/>
      <c r="T3884" s="28"/>
      <c r="U3884" s="29"/>
      <c r="V3884" s="32"/>
      <c r="W3884" s="33"/>
    </row>
    <row r="3885" spans="2:23" x14ac:dyDescent="0.25">
      <c r="B3885" s="25"/>
      <c r="C3885" s="80">
        <v>1588175145</v>
      </c>
      <c r="D3885" s="83" t="s">
        <v>7961</v>
      </c>
      <c r="E3885" s="82">
        <v>2</v>
      </c>
      <c r="F3885" s="28"/>
      <c r="G3885" s="28"/>
      <c r="H3885" s="28"/>
      <c r="I3885" s="28" t="s">
        <v>1716</v>
      </c>
      <c r="J3885" s="27" t="s">
        <v>69</v>
      </c>
      <c r="K3885" s="29">
        <v>9017559110</v>
      </c>
      <c r="L3885" s="30"/>
      <c r="M3885" s="28"/>
      <c r="N3885" s="28"/>
      <c r="O3885" s="29"/>
      <c r="P3885" s="31"/>
      <c r="Q3885" s="28"/>
      <c r="R3885" s="28"/>
      <c r="S3885" s="28"/>
      <c r="T3885" s="28"/>
      <c r="U3885" s="29"/>
      <c r="V3885" s="32"/>
      <c r="W3885" s="33"/>
    </row>
    <row r="3886" spans="2:23" x14ac:dyDescent="0.25">
      <c r="B3886" s="25"/>
      <c r="C3886" s="80">
        <v>1962985879</v>
      </c>
      <c r="D3886" s="83" t="s">
        <v>7962</v>
      </c>
      <c r="E3886" s="82">
        <v>6</v>
      </c>
      <c r="F3886" s="28"/>
      <c r="G3886" s="28"/>
      <c r="H3886" s="28"/>
      <c r="I3886" s="28" t="s">
        <v>1716</v>
      </c>
      <c r="J3886" s="27" t="s">
        <v>7963</v>
      </c>
      <c r="K3886" s="29">
        <v>9015169183</v>
      </c>
      <c r="L3886" s="30"/>
      <c r="M3886" s="28"/>
      <c r="N3886" s="28"/>
      <c r="O3886" s="29"/>
      <c r="P3886" s="31"/>
      <c r="Q3886" s="28"/>
      <c r="R3886" s="28"/>
      <c r="S3886" s="28"/>
      <c r="T3886" s="28"/>
      <c r="U3886" s="29"/>
      <c r="V3886" s="32"/>
      <c r="W3886" s="33"/>
    </row>
    <row r="3887" spans="2:23" x14ac:dyDescent="0.25">
      <c r="B3887" s="25"/>
      <c r="C3887" s="80">
        <v>1144789751</v>
      </c>
      <c r="D3887" s="83" t="s">
        <v>7964</v>
      </c>
      <c r="E3887" s="82">
        <v>2</v>
      </c>
      <c r="F3887" s="28"/>
      <c r="G3887" s="28"/>
      <c r="H3887" s="28"/>
      <c r="I3887" s="28" t="s">
        <v>1716</v>
      </c>
      <c r="J3887" s="27" t="s">
        <v>7965</v>
      </c>
      <c r="K3887" s="29">
        <v>3142918824</v>
      </c>
      <c r="L3887" s="30"/>
      <c r="M3887" s="28"/>
      <c r="N3887" s="28"/>
      <c r="O3887" s="29"/>
      <c r="P3887" s="31"/>
      <c r="Q3887" s="28"/>
      <c r="R3887" s="28"/>
      <c r="S3887" s="28"/>
      <c r="T3887" s="28"/>
      <c r="U3887" s="29"/>
      <c r="V3887" s="32"/>
      <c r="W3887" s="33"/>
    </row>
    <row r="3888" spans="2:23" x14ac:dyDescent="0.25">
      <c r="B3888" s="25"/>
      <c r="C3888" s="80">
        <v>1730730516</v>
      </c>
      <c r="D3888" s="83" t="s">
        <v>7966</v>
      </c>
      <c r="E3888" s="82">
        <v>1</v>
      </c>
      <c r="F3888" s="28"/>
      <c r="G3888" s="28"/>
      <c r="H3888" s="28"/>
      <c r="I3888" s="28" t="s">
        <v>1769</v>
      </c>
      <c r="J3888" s="27" t="s">
        <v>69</v>
      </c>
      <c r="K3888" s="29">
        <v>5028964711</v>
      </c>
      <c r="L3888" s="30"/>
      <c r="M3888" s="28"/>
      <c r="N3888" s="28"/>
      <c r="O3888" s="29"/>
      <c r="P3888" s="31"/>
      <c r="Q3888" s="28"/>
      <c r="R3888" s="28"/>
      <c r="S3888" s="28"/>
      <c r="T3888" s="28"/>
      <c r="U3888" s="29"/>
      <c r="V3888" s="32"/>
      <c r="W3888" s="33"/>
    </row>
    <row r="3889" spans="2:23" x14ac:dyDescent="0.25">
      <c r="B3889" s="25"/>
      <c r="C3889" s="80">
        <v>1114492691</v>
      </c>
      <c r="D3889" s="83" t="s">
        <v>7967</v>
      </c>
      <c r="E3889" s="82">
        <v>6</v>
      </c>
      <c r="F3889" s="28"/>
      <c r="G3889" s="28"/>
      <c r="H3889" s="28"/>
      <c r="I3889" s="28" t="s">
        <v>1716</v>
      </c>
      <c r="J3889" s="27" t="s">
        <v>7968</v>
      </c>
      <c r="K3889" s="29">
        <v>6182390678</v>
      </c>
      <c r="L3889" s="30"/>
      <c r="M3889" s="28"/>
      <c r="N3889" s="28"/>
      <c r="O3889" s="29"/>
      <c r="P3889" s="31"/>
      <c r="Q3889" s="28"/>
      <c r="R3889" s="28"/>
      <c r="S3889" s="28"/>
      <c r="T3889" s="28"/>
      <c r="U3889" s="29"/>
      <c r="V3889" s="32"/>
      <c r="W3889" s="33"/>
    </row>
    <row r="3890" spans="2:23" x14ac:dyDescent="0.25">
      <c r="B3890" s="25"/>
      <c r="C3890" s="80">
        <v>1013495605</v>
      </c>
      <c r="D3890" s="83" t="s">
        <v>7969</v>
      </c>
      <c r="E3890" s="82">
        <v>3</v>
      </c>
      <c r="F3890" s="28"/>
      <c r="G3890" s="28"/>
      <c r="H3890" s="28"/>
      <c r="I3890" s="28" t="s">
        <v>1716</v>
      </c>
      <c r="J3890" s="27" t="s">
        <v>69</v>
      </c>
      <c r="K3890" s="29">
        <v>8592764382</v>
      </c>
      <c r="L3890" s="30"/>
      <c r="M3890" s="28"/>
      <c r="N3890" s="28"/>
      <c r="O3890" s="29"/>
      <c r="P3890" s="31"/>
      <c r="Q3890" s="28"/>
      <c r="R3890" s="28"/>
      <c r="S3890" s="28"/>
      <c r="T3890" s="28"/>
      <c r="U3890" s="29"/>
      <c r="V3890" s="32"/>
      <c r="W3890" s="33"/>
    </row>
    <row r="3891" spans="2:23" x14ac:dyDescent="0.25">
      <c r="B3891" s="25"/>
      <c r="C3891" s="80">
        <v>1083931364</v>
      </c>
      <c r="D3891" s="83" t="s">
        <v>7970</v>
      </c>
      <c r="E3891" s="82">
        <v>0</v>
      </c>
      <c r="F3891" s="28"/>
      <c r="G3891" s="28"/>
      <c r="H3891" s="28"/>
      <c r="I3891" s="28" t="s">
        <v>1704</v>
      </c>
      <c r="J3891" s="27" t="s">
        <v>7971</v>
      </c>
      <c r="K3891" s="29">
        <v>9017669490</v>
      </c>
      <c r="L3891" s="30"/>
      <c r="M3891" s="28"/>
      <c r="N3891" s="28"/>
      <c r="O3891" s="29"/>
      <c r="P3891" s="31"/>
      <c r="Q3891" s="28"/>
      <c r="R3891" s="28"/>
      <c r="S3891" s="28"/>
      <c r="T3891" s="28"/>
      <c r="U3891" s="29"/>
      <c r="V3891" s="32"/>
      <c r="W3891" s="33"/>
    </row>
    <row r="3892" spans="2:23" x14ac:dyDescent="0.25">
      <c r="B3892" s="25"/>
      <c r="C3892" s="80">
        <v>1841582236</v>
      </c>
      <c r="D3892" s="83" t="s">
        <v>7972</v>
      </c>
      <c r="E3892" s="82">
        <v>4</v>
      </c>
      <c r="F3892" s="28"/>
      <c r="G3892" s="28"/>
      <c r="H3892" s="28"/>
      <c r="I3892" s="28" t="s">
        <v>1704</v>
      </c>
      <c r="J3892" s="27" t="s">
        <v>7973</v>
      </c>
      <c r="K3892" s="29">
        <v>9017473630</v>
      </c>
      <c r="L3892" s="30"/>
      <c r="M3892" s="28"/>
      <c r="N3892" s="28"/>
      <c r="O3892" s="29"/>
      <c r="P3892" s="31"/>
      <c r="Q3892" s="28"/>
      <c r="R3892" s="28"/>
      <c r="S3892" s="28"/>
      <c r="T3892" s="28"/>
      <c r="U3892" s="29"/>
      <c r="V3892" s="32"/>
      <c r="W3892" s="33"/>
    </row>
    <row r="3893" spans="2:23" x14ac:dyDescent="0.25">
      <c r="B3893" s="25"/>
      <c r="C3893" s="80">
        <v>1851579809</v>
      </c>
      <c r="D3893" s="83" t="s">
        <v>7974</v>
      </c>
      <c r="E3893" s="82">
        <v>3</v>
      </c>
      <c r="F3893" s="28"/>
      <c r="G3893" s="28"/>
      <c r="H3893" s="28"/>
      <c r="I3893" s="28" t="s">
        <v>1716</v>
      </c>
      <c r="J3893" s="27" t="s">
        <v>69</v>
      </c>
      <c r="K3893" s="29">
        <v>6153830165</v>
      </c>
      <c r="L3893" s="30"/>
      <c r="M3893" s="28"/>
      <c r="N3893" s="28"/>
      <c r="O3893" s="29"/>
      <c r="P3893" s="31"/>
      <c r="Q3893" s="28"/>
      <c r="R3893" s="28"/>
      <c r="S3893" s="28"/>
      <c r="T3893" s="28"/>
      <c r="U3893" s="29"/>
      <c r="V3893" s="32"/>
      <c r="W3893" s="33"/>
    </row>
    <row r="3894" spans="2:23" x14ac:dyDescent="0.25">
      <c r="B3894" s="25"/>
      <c r="C3894" s="80">
        <v>1639494032</v>
      </c>
      <c r="D3894" s="83" t="s">
        <v>7975</v>
      </c>
      <c r="E3894" s="82">
        <v>1</v>
      </c>
      <c r="F3894" s="28"/>
      <c r="G3894" s="28"/>
      <c r="H3894" s="28"/>
      <c r="I3894" s="28" t="s">
        <v>1704</v>
      </c>
      <c r="J3894" s="27" t="s">
        <v>69</v>
      </c>
      <c r="K3894" s="29">
        <v>8125375558</v>
      </c>
      <c r="L3894" s="30"/>
      <c r="M3894" s="28"/>
      <c r="N3894" s="28"/>
      <c r="O3894" s="29"/>
      <c r="P3894" s="31"/>
      <c r="Q3894" s="28"/>
      <c r="R3894" s="28"/>
      <c r="S3894" s="28"/>
      <c r="T3894" s="28"/>
      <c r="U3894" s="29"/>
      <c r="V3894" s="32"/>
      <c r="W3894" s="33"/>
    </row>
    <row r="3895" spans="2:23" x14ac:dyDescent="0.25">
      <c r="B3895" s="25"/>
      <c r="C3895" s="80">
        <v>1811055221</v>
      </c>
      <c r="D3895" s="83" t="s">
        <v>7976</v>
      </c>
      <c r="E3895" s="82">
        <v>3</v>
      </c>
      <c r="F3895" s="28"/>
      <c r="G3895" s="28"/>
      <c r="H3895" s="28"/>
      <c r="I3895" s="28" t="s">
        <v>1704</v>
      </c>
      <c r="J3895" s="27" t="s">
        <v>69</v>
      </c>
      <c r="K3895" s="29">
        <v>2534455750</v>
      </c>
      <c r="L3895" s="30"/>
      <c r="M3895" s="28"/>
      <c r="N3895" s="28"/>
      <c r="O3895" s="29"/>
      <c r="P3895" s="31"/>
      <c r="Q3895" s="28"/>
      <c r="R3895" s="28"/>
      <c r="S3895" s="28"/>
      <c r="T3895" s="28"/>
      <c r="U3895" s="29"/>
      <c r="V3895" s="32"/>
      <c r="W3895" s="33"/>
    </row>
    <row r="3896" spans="2:23" x14ac:dyDescent="0.25">
      <c r="B3896" s="25"/>
      <c r="C3896" s="80">
        <v>1669678165</v>
      </c>
      <c r="D3896" s="83" t="s">
        <v>7977</v>
      </c>
      <c r="E3896" s="82">
        <v>3</v>
      </c>
      <c r="F3896" s="28"/>
      <c r="G3896" s="28"/>
      <c r="H3896" s="28"/>
      <c r="I3896" s="28" t="s">
        <v>1704</v>
      </c>
      <c r="J3896" s="27" t="s">
        <v>7978</v>
      </c>
      <c r="K3896" s="29">
        <v>3137455146</v>
      </c>
      <c r="L3896" s="30"/>
      <c r="M3896" s="28"/>
      <c r="N3896" s="28"/>
      <c r="O3896" s="29"/>
      <c r="P3896" s="31"/>
      <c r="Q3896" s="28"/>
      <c r="R3896" s="28"/>
      <c r="S3896" s="28"/>
      <c r="T3896" s="28"/>
      <c r="U3896" s="29"/>
      <c r="V3896" s="32"/>
      <c r="W3896" s="33"/>
    </row>
    <row r="3897" spans="2:23" x14ac:dyDescent="0.25">
      <c r="B3897" s="25"/>
      <c r="C3897" s="80">
        <v>1033485644</v>
      </c>
      <c r="D3897" s="83" t="s">
        <v>7979</v>
      </c>
      <c r="E3897" s="82">
        <v>1</v>
      </c>
      <c r="F3897" s="28"/>
      <c r="G3897" s="28"/>
      <c r="H3897" s="28"/>
      <c r="I3897" s="28" t="s">
        <v>1704</v>
      </c>
      <c r="J3897" s="27" t="s">
        <v>69</v>
      </c>
      <c r="K3897" s="29">
        <v>8593316466</v>
      </c>
      <c r="L3897" s="30"/>
      <c r="M3897" s="28"/>
      <c r="N3897" s="28"/>
      <c r="O3897" s="29"/>
      <c r="P3897" s="31"/>
      <c r="Q3897" s="28"/>
      <c r="R3897" s="28"/>
      <c r="S3897" s="28"/>
      <c r="T3897" s="28"/>
      <c r="U3897" s="29"/>
      <c r="V3897" s="32"/>
      <c r="W3897" s="33"/>
    </row>
    <row r="3898" spans="2:23" x14ac:dyDescent="0.25">
      <c r="B3898" s="25"/>
      <c r="C3898" s="80">
        <v>1316292329</v>
      </c>
      <c r="D3898" s="83" t="s">
        <v>7980</v>
      </c>
      <c r="E3898" s="82">
        <v>1</v>
      </c>
      <c r="F3898" s="28"/>
      <c r="G3898" s="28"/>
      <c r="H3898" s="28"/>
      <c r="I3898" s="28" t="s">
        <v>1704</v>
      </c>
      <c r="J3898" s="27" t="s">
        <v>69</v>
      </c>
      <c r="K3898" s="29">
        <v>8593316466</v>
      </c>
      <c r="L3898" s="30"/>
      <c r="M3898" s="28"/>
      <c r="N3898" s="28"/>
      <c r="O3898" s="29"/>
      <c r="P3898" s="31"/>
      <c r="Q3898" s="28"/>
      <c r="R3898" s="28"/>
      <c r="S3898" s="28"/>
      <c r="T3898" s="28"/>
      <c r="U3898" s="29"/>
      <c r="V3898" s="32"/>
      <c r="W3898" s="33"/>
    </row>
    <row r="3899" spans="2:23" x14ac:dyDescent="0.25">
      <c r="B3899" s="25"/>
      <c r="C3899" s="80">
        <v>1669678116</v>
      </c>
      <c r="D3899" s="83" t="s">
        <v>7981</v>
      </c>
      <c r="E3899" s="82">
        <v>4</v>
      </c>
      <c r="F3899" s="28"/>
      <c r="G3899" s="28"/>
      <c r="H3899" s="28"/>
      <c r="I3899" s="28" t="s">
        <v>1704</v>
      </c>
      <c r="J3899" s="27" t="s">
        <v>7982</v>
      </c>
      <c r="K3899" s="29">
        <v>6152841400</v>
      </c>
      <c r="L3899" s="30"/>
      <c r="M3899" s="28"/>
      <c r="N3899" s="28"/>
      <c r="O3899" s="29"/>
      <c r="P3899" s="31"/>
      <c r="Q3899" s="28"/>
      <c r="R3899" s="28"/>
      <c r="S3899" s="28"/>
      <c r="T3899" s="28"/>
      <c r="U3899" s="29"/>
      <c r="V3899" s="32"/>
      <c r="W3899" s="33"/>
    </row>
    <row r="3900" spans="2:23" x14ac:dyDescent="0.25">
      <c r="B3900" s="25"/>
      <c r="C3900" s="80">
        <v>1245524966</v>
      </c>
      <c r="D3900" s="83" t="s">
        <v>7983</v>
      </c>
      <c r="E3900" s="82">
        <v>8</v>
      </c>
      <c r="F3900" s="28"/>
      <c r="G3900" s="28"/>
      <c r="H3900" s="28"/>
      <c r="I3900" s="28" t="s">
        <v>1716</v>
      </c>
      <c r="J3900" s="27" t="s">
        <v>69</v>
      </c>
      <c r="K3900" s="29">
        <v>8593232663</v>
      </c>
      <c r="L3900" s="30"/>
      <c r="M3900" s="28"/>
      <c r="N3900" s="28"/>
      <c r="O3900" s="29"/>
      <c r="P3900" s="31"/>
      <c r="Q3900" s="28"/>
      <c r="R3900" s="28"/>
      <c r="S3900" s="28"/>
      <c r="T3900" s="28"/>
      <c r="U3900" s="29"/>
      <c r="V3900" s="32"/>
      <c r="W3900" s="33"/>
    </row>
    <row r="3901" spans="2:23" x14ac:dyDescent="0.25">
      <c r="B3901" s="25"/>
      <c r="C3901" s="80">
        <v>1215297437</v>
      </c>
      <c r="D3901" s="83" t="s">
        <v>7984</v>
      </c>
      <c r="E3901" s="82">
        <v>2</v>
      </c>
      <c r="F3901" s="28"/>
      <c r="G3901" s="28"/>
      <c r="H3901" s="28"/>
      <c r="I3901" s="28" t="s">
        <v>1704</v>
      </c>
      <c r="J3901" s="27" t="s">
        <v>69</v>
      </c>
      <c r="K3901" s="29">
        <v>5028964711</v>
      </c>
      <c r="L3901" s="30"/>
      <c r="M3901" s="28"/>
      <c r="N3901" s="28"/>
      <c r="O3901" s="29"/>
      <c r="P3901" s="31"/>
      <c r="Q3901" s="28"/>
      <c r="R3901" s="28"/>
      <c r="S3901" s="28"/>
      <c r="T3901" s="28"/>
      <c r="U3901" s="29"/>
      <c r="V3901" s="32"/>
      <c r="W3901" s="33"/>
    </row>
    <row r="3902" spans="2:23" x14ac:dyDescent="0.25">
      <c r="B3902" s="25"/>
      <c r="C3902" s="80">
        <v>1538366729</v>
      </c>
      <c r="D3902" s="83" t="s">
        <v>7985</v>
      </c>
      <c r="E3902" s="82">
        <v>2</v>
      </c>
      <c r="F3902" s="28"/>
      <c r="G3902" s="28"/>
      <c r="H3902" s="28"/>
      <c r="I3902" s="28" t="s">
        <v>1704</v>
      </c>
      <c r="J3902" s="27" t="s">
        <v>7986</v>
      </c>
      <c r="K3902" s="29">
        <v>5138604861</v>
      </c>
      <c r="L3902" s="30"/>
      <c r="M3902" s="28"/>
      <c r="N3902" s="28"/>
      <c r="O3902" s="29"/>
      <c r="P3902" s="31"/>
      <c r="Q3902" s="28"/>
      <c r="R3902" s="28"/>
      <c r="S3902" s="28"/>
      <c r="T3902" s="28"/>
      <c r="U3902" s="29"/>
      <c r="V3902" s="32"/>
      <c r="W3902" s="33"/>
    </row>
    <row r="3903" spans="2:23" x14ac:dyDescent="0.25">
      <c r="B3903" s="25"/>
      <c r="C3903" s="80">
        <v>1134689052</v>
      </c>
      <c r="D3903" s="83" t="s">
        <v>7987</v>
      </c>
      <c r="E3903" s="82">
        <v>4</v>
      </c>
      <c r="F3903" s="28"/>
      <c r="G3903" s="28"/>
      <c r="H3903" s="28"/>
      <c r="I3903" s="28" t="s">
        <v>1737</v>
      </c>
      <c r="J3903" s="27" t="s">
        <v>69</v>
      </c>
      <c r="K3903" s="29">
        <v>5025848563</v>
      </c>
      <c r="L3903" s="30"/>
      <c r="M3903" s="28"/>
      <c r="N3903" s="28"/>
      <c r="O3903" s="29"/>
      <c r="P3903" s="31"/>
      <c r="Q3903" s="28"/>
      <c r="R3903" s="28"/>
      <c r="S3903" s="28"/>
      <c r="T3903" s="28"/>
      <c r="U3903" s="29"/>
      <c r="V3903" s="32"/>
      <c r="W3903" s="33"/>
    </row>
    <row r="3904" spans="2:23" x14ac:dyDescent="0.25">
      <c r="B3904" s="25"/>
      <c r="C3904" s="80">
        <v>1346896123</v>
      </c>
      <c r="D3904" s="83" t="s">
        <v>7988</v>
      </c>
      <c r="E3904" s="82">
        <v>1</v>
      </c>
      <c r="F3904" s="28"/>
      <c r="G3904" s="28"/>
      <c r="H3904" s="28"/>
      <c r="I3904" s="28" t="s">
        <v>1716</v>
      </c>
      <c r="J3904" s="27" t="s">
        <v>69</v>
      </c>
      <c r="K3904" s="29">
        <v>9013772111</v>
      </c>
      <c r="L3904" s="30"/>
      <c r="M3904" s="28"/>
      <c r="N3904" s="28"/>
      <c r="O3904" s="29"/>
      <c r="P3904" s="31"/>
      <c r="Q3904" s="28"/>
      <c r="R3904" s="28"/>
      <c r="S3904" s="28"/>
      <c r="T3904" s="28"/>
      <c r="U3904" s="29"/>
      <c r="V3904" s="32"/>
      <c r="W3904" s="33"/>
    </row>
    <row r="3905" spans="2:23" x14ac:dyDescent="0.25">
      <c r="B3905" s="25"/>
      <c r="C3905" s="80">
        <v>1609138213</v>
      </c>
      <c r="D3905" s="83" t="s">
        <v>7989</v>
      </c>
      <c r="E3905" s="82">
        <v>1</v>
      </c>
      <c r="F3905" s="28"/>
      <c r="G3905" s="28"/>
      <c r="H3905" s="28"/>
      <c r="I3905" s="28" t="s">
        <v>1734</v>
      </c>
      <c r="J3905" s="27" t="s">
        <v>69</v>
      </c>
      <c r="K3905" s="29">
        <v>9172921398</v>
      </c>
      <c r="L3905" s="30"/>
      <c r="M3905" s="28"/>
      <c r="N3905" s="28"/>
      <c r="O3905" s="29"/>
      <c r="P3905" s="31"/>
      <c r="Q3905" s="28"/>
      <c r="R3905" s="28"/>
      <c r="S3905" s="28"/>
      <c r="T3905" s="28"/>
      <c r="U3905" s="29"/>
      <c r="V3905" s="32"/>
      <c r="W3905" s="33"/>
    </row>
    <row r="3906" spans="2:23" x14ac:dyDescent="0.25">
      <c r="B3906" s="25"/>
      <c r="C3906" s="80">
        <v>1962778399</v>
      </c>
      <c r="D3906" s="83" t="s">
        <v>7990</v>
      </c>
      <c r="E3906" s="82">
        <v>5</v>
      </c>
      <c r="F3906" s="28"/>
      <c r="G3906" s="28"/>
      <c r="H3906" s="28"/>
      <c r="I3906" s="28" t="s">
        <v>1769</v>
      </c>
      <c r="J3906" s="27" t="s">
        <v>69</v>
      </c>
      <c r="K3906" s="29">
        <v>7137044000</v>
      </c>
      <c r="L3906" s="30"/>
      <c r="M3906" s="28"/>
      <c r="N3906" s="28"/>
      <c r="O3906" s="29"/>
      <c r="P3906" s="31"/>
      <c r="Q3906" s="28"/>
      <c r="R3906" s="28"/>
      <c r="S3906" s="28"/>
      <c r="T3906" s="28"/>
      <c r="U3906" s="29"/>
      <c r="V3906" s="32"/>
      <c r="W3906" s="33"/>
    </row>
    <row r="3907" spans="2:23" x14ac:dyDescent="0.25">
      <c r="B3907" s="25"/>
      <c r="C3907" s="80">
        <v>1225216989</v>
      </c>
      <c r="D3907" s="83" t="s">
        <v>7991</v>
      </c>
      <c r="E3907" s="82">
        <v>3</v>
      </c>
      <c r="F3907" s="28"/>
      <c r="G3907" s="28"/>
      <c r="H3907" s="28"/>
      <c r="I3907" s="28" t="s">
        <v>1704</v>
      </c>
      <c r="J3907" s="27" t="s">
        <v>7992</v>
      </c>
      <c r="K3907" s="29">
        <v>8593316466</v>
      </c>
      <c r="L3907" s="30"/>
      <c r="M3907" s="28"/>
      <c r="N3907" s="28"/>
      <c r="O3907" s="29"/>
      <c r="P3907" s="31"/>
      <c r="Q3907" s="28"/>
      <c r="R3907" s="28"/>
      <c r="S3907" s="28"/>
      <c r="T3907" s="28"/>
      <c r="U3907" s="29"/>
      <c r="V3907" s="32"/>
      <c r="W3907" s="33"/>
    </row>
    <row r="3908" spans="2:23" x14ac:dyDescent="0.25">
      <c r="B3908" s="25"/>
      <c r="C3908" s="80">
        <v>1790075885</v>
      </c>
      <c r="D3908" s="83" t="s">
        <v>7993</v>
      </c>
      <c r="E3908" s="82">
        <v>0</v>
      </c>
      <c r="F3908" s="28"/>
      <c r="G3908" s="28"/>
      <c r="H3908" s="28"/>
      <c r="I3908" s="28" t="s">
        <v>1704</v>
      </c>
      <c r="J3908" s="27" t="s">
        <v>69</v>
      </c>
      <c r="K3908" s="29">
        <v>5137459320</v>
      </c>
      <c r="L3908" s="30"/>
      <c r="M3908" s="28"/>
      <c r="N3908" s="28"/>
      <c r="O3908" s="29"/>
      <c r="P3908" s="31"/>
      <c r="Q3908" s="28"/>
      <c r="R3908" s="28"/>
      <c r="S3908" s="28"/>
      <c r="T3908" s="28"/>
      <c r="U3908" s="29"/>
      <c r="V3908" s="32"/>
      <c r="W3908" s="33"/>
    </row>
    <row r="3909" spans="2:23" x14ac:dyDescent="0.25">
      <c r="B3909" s="25"/>
      <c r="C3909" s="80">
        <v>1790929933</v>
      </c>
      <c r="D3909" s="83" t="s">
        <v>7994</v>
      </c>
      <c r="E3909" s="82">
        <v>1</v>
      </c>
      <c r="F3909" s="28"/>
      <c r="G3909" s="28"/>
      <c r="H3909" s="28"/>
      <c r="I3909" s="28" t="s">
        <v>1704</v>
      </c>
      <c r="J3909" s="27" t="s">
        <v>7995</v>
      </c>
      <c r="K3909" s="29">
        <v>6158678070</v>
      </c>
      <c r="L3909" s="30"/>
      <c r="M3909" s="28"/>
      <c r="N3909" s="28"/>
      <c r="O3909" s="29"/>
      <c r="P3909" s="31"/>
      <c r="Q3909" s="28"/>
      <c r="R3909" s="28"/>
      <c r="S3909" s="28"/>
      <c r="T3909" s="28"/>
      <c r="U3909" s="29"/>
      <c r="V3909" s="32"/>
      <c r="W3909" s="33"/>
    </row>
    <row r="3910" spans="2:23" x14ac:dyDescent="0.25">
      <c r="B3910" s="25"/>
      <c r="C3910" s="80">
        <v>1063650604</v>
      </c>
      <c r="D3910" s="83" t="s">
        <v>7996</v>
      </c>
      <c r="E3910" s="82">
        <v>4</v>
      </c>
      <c r="F3910" s="28"/>
      <c r="G3910" s="28"/>
      <c r="H3910" s="28"/>
      <c r="I3910" s="28" t="s">
        <v>1704</v>
      </c>
      <c r="J3910" s="27" t="s">
        <v>7997</v>
      </c>
      <c r="K3910" s="29">
        <v>8593235871</v>
      </c>
      <c r="L3910" s="30"/>
      <c r="M3910" s="28"/>
      <c r="N3910" s="28"/>
      <c r="O3910" s="29"/>
      <c r="P3910" s="31"/>
      <c r="Q3910" s="28"/>
      <c r="R3910" s="28"/>
      <c r="S3910" s="28"/>
      <c r="T3910" s="28"/>
      <c r="U3910" s="29"/>
      <c r="V3910" s="32"/>
      <c r="W3910" s="33"/>
    </row>
    <row r="3911" spans="2:23" x14ac:dyDescent="0.25">
      <c r="B3911" s="25"/>
      <c r="C3911" s="80">
        <v>1952639288</v>
      </c>
      <c r="D3911" s="83" t="s">
        <v>7998</v>
      </c>
      <c r="E3911" s="82">
        <v>6</v>
      </c>
      <c r="F3911" s="28"/>
      <c r="G3911" s="28"/>
      <c r="H3911" s="28"/>
      <c r="I3911" s="28" t="s">
        <v>1769</v>
      </c>
      <c r="J3911" s="27" t="s">
        <v>7999</v>
      </c>
      <c r="K3911" s="29">
        <v>3142513380</v>
      </c>
      <c r="L3911" s="30"/>
      <c r="M3911" s="28"/>
      <c r="N3911" s="28"/>
      <c r="O3911" s="29"/>
      <c r="P3911" s="31"/>
      <c r="Q3911" s="28"/>
      <c r="R3911" s="28"/>
      <c r="S3911" s="28"/>
      <c r="T3911" s="28"/>
      <c r="U3911" s="29"/>
      <c r="V3911" s="32"/>
      <c r="W3911" s="33"/>
    </row>
    <row r="3912" spans="2:23" x14ac:dyDescent="0.25">
      <c r="B3912" s="25"/>
      <c r="C3912" s="80">
        <v>1952743411</v>
      </c>
      <c r="D3912" s="83" t="s">
        <v>8000</v>
      </c>
      <c r="E3912" s="82">
        <v>2</v>
      </c>
      <c r="F3912" s="28"/>
      <c r="G3912" s="28"/>
      <c r="H3912" s="28"/>
      <c r="I3912" s="28" t="s">
        <v>1704</v>
      </c>
      <c r="J3912" s="27" t="s">
        <v>8001</v>
      </c>
      <c r="K3912" s="29">
        <v>9317832616</v>
      </c>
      <c r="L3912" s="30"/>
      <c r="M3912" s="28"/>
      <c r="N3912" s="28"/>
      <c r="O3912" s="29"/>
      <c r="P3912" s="31"/>
      <c r="Q3912" s="28"/>
      <c r="R3912" s="28"/>
      <c r="S3912" s="28"/>
      <c r="T3912" s="28"/>
      <c r="U3912" s="29"/>
      <c r="V3912" s="32"/>
      <c r="W3912" s="33"/>
    </row>
    <row r="3913" spans="2:23" x14ac:dyDescent="0.25">
      <c r="B3913" s="25"/>
      <c r="C3913" s="80">
        <v>1477852101</v>
      </c>
      <c r="D3913" s="83" t="s">
        <v>8002</v>
      </c>
      <c r="E3913" s="82">
        <v>5</v>
      </c>
      <c r="F3913" s="28"/>
      <c r="G3913" s="28"/>
      <c r="H3913" s="28"/>
      <c r="I3913" s="28" t="s">
        <v>1704</v>
      </c>
      <c r="J3913" s="27" t="s">
        <v>8003</v>
      </c>
      <c r="K3913" s="29">
        <v>5025848563</v>
      </c>
      <c r="L3913" s="30"/>
      <c r="M3913" s="28"/>
      <c r="N3913" s="28"/>
      <c r="O3913" s="29"/>
      <c r="P3913" s="31"/>
      <c r="Q3913" s="28"/>
      <c r="R3913" s="28"/>
      <c r="S3913" s="28"/>
      <c r="T3913" s="28"/>
      <c r="U3913" s="29"/>
      <c r="V3913" s="32"/>
      <c r="W3913" s="33"/>
    </row>
    <row r="3914" spans="2:23" x14ac:dyDescent="0.25">
      <c r="B3914" s="25"/>
      <c r="C3914" s="80">
        <v>1952742587</v>
      </c>
      <c r="D3914" s="83" t="s">
        <v>8004</v>
      </c>
      <c r="E3914" s="82">
        <v>2</v>
      </c>
      <c r="F3914" s="28"/>
      <c r="G3914" s="28"/>
      <c r="H3914" s="28"/>
      <c r="I3914" s="28" t="s">
        <v>1704</v>
      </c>
      <c r="J3914" s="27" t="s">
        <v>69</v>
      </c>
      <c r="K3914" s="29">
        <v>8593316466</v>
      </c>
      <c r="L3914" s="30"/>
      <c r="M3914" s="28"/>
      <c r="N3914" s="28"/>
      <c r="O3914" s="29"/>
      <c r="P3914" s="31"/>
      <c r="Q3914" s="28"/>
      <c r="R3914" s="28"/>
      <c r="S3914" s="28"/>
      <c r="T3914" s="28"/>
      <c r="U3914" s="29"/>
      <c r="V3914" s="32"/>
      <c r="W3914" s="33"/>
    </row>
    <row r="3915" spans="2:23" x14ac:dyDescent="0.25">
      <c r="B3915" s="25"/>
      <c r="C3915" s="80">
        <v>1346689502</v>
      </c>
      <c r="D3915" s="83" t="s">
        <v>8005</v>
      </c>
      <c r="E3915" s="82">
        <v>4</v>
      </c>
      <c r="F3915" s="28"/>
      <c r="G3915" s="28"/>
      <c r="H3915" s="28"/>
      <c r="I3915" s="28" t="s">
        <v>1704</v>
      </c>
      <c r="J3915" s="27" t="s">
        <v>69</v>
      </c>
      <c r="K3915" s="29">
        <v>3147472075</v>
      </c>
      <c r="L3915" s="30"/>
      <c r="M3915" s="28"/>
      <c r="N3915" s="28"/>
      <c r="O3915" s="29"/>
      <c r="P3915" s="31"/>
      <c r="Q3915" s="28"/>
      <c r="R3915" s="28"/>
      <c r="S3915" s="28"/>
      <c r="T3915" s="28"/>
      <c r="U3915" s="29"/>
      <c r="V3915" s="32"/>
      <c r="W3915" s="33"/>
    </row>
    <row r="3916" spans="2:23" x14ac:dyDescent="0.25">
      <c r="B3916" s="25"/>
      <c r="C3916" s="80">
        <v>1083917090</v>
      </c>
      <c r="D3916" s="83" t="s">
        <v>8006</v>
      </c>
      <c r="E3916" s="82">
        <v>1</v>
      </c>
      <c r="F3916" s="28"/>
      <c r="G3916" s="28"/>
      <c r="H3916" s="28"/>
      <c r="I3916" s="28" t="s">
        <v>1704</v>
      </c>
      <c r="J3916" s="27" t="s">
        <v>8007</v>
      </c>
      <c r="K3916" s="29">
        <v>3149772140</v>
      </c>
      <c r="L3916" s="30"/>
      <c r="M3916" s="28"/>
      <c r="N3916" s="28"/>
      <c r="O3916" s="29"/>
      <c r="P3916" s="31"/>
      <c r="Q3916" s="28"/>
      <c r="R3916" s="28"/>
      <c r="S3916" s="28"/>
      <c r="T3916" s="28"/>
      <c r="U3916" s="29"/>
      <c r="V3916" s="32"/>
      <c r="W3916" s="33"/>
    </row>
    <row r="3917" spans="2:23" x14ac:dyDescent="0.25">
      <c r="B3917" s="25"/>
      <c r="C3917" s="80">
        <v>1689943920</v>
      </c>
      <c r="D3917" s="83" t="s">
        <v>8008</v>
      </c>
      <c r="E3917" s="82">
        <v>6</v>
      </c>
      <c r="F3917" s="28"/>
      <c r="G3917" s="28"/>
      <c r="H3917" s="28"/>
      <c r="I3917" s="28" t="s">
        <v>1716</v>
      </c>
      <c r="J3917" s="27" t="s">
        <v>8009</v>
      </c>
      <c r="K3917" s="29">
        <v>5132453600</v>
      </c>
      <c r="L3917" s="30"/>
      <c r="M3917" s="28"/>
      <c r="N3917" s="28"/>
      <c r="O3917" s="29"/>
      <c r="P3917" s="31"/>
      <c r="Q3917" s="28"/>
      <c r="R3917" s="28"/>
      <c r="S3917" s="28"/>
      <c r="T3917" s="28"/>
      <c r="U3917" s="29"/>
      <c r="V3917" s="32"/>
      <c r="W3917" s="33"/>
    </row>
    <row r="3918" spans="2:23" x14ac:dyDescent="0.25">
      <c r="B3918" s="25"/>
      <c r="C3918" s="80">
        <v>1801841325</v>
      </c>
      <c r="D3918" s="83" t="s">
        <v>8010</v>
      </c>
      <c r="E3918" s="82">
        <v>4</v>
      </c>
      <c r="F3918" s="28"/>
      <c r="G3918" s="28"/>
      <c r="H3918" s="28"/>
      <c r="I3918" s="28" t="s">
        <v>1769</v>
      </c>
      <c r="J3918" s="27" t="s">
        <v>69</v>
      </c>
      <c r="K3918" s="29">
        <v>5025886000</v>
      </c>
      <c r="L3918" s="30"/>
      <c r="M3918" s="28"/>
      <c r="N3918" s="28"/>
      <c r="O3918" s="29"/>
      <c r="P3918" s="31"/>
      <c r="Q3918" s="28"/>
      <c r="R3918" s="28"/>
      <c r="S3918" s="28"/>
      <c r="T3918" s="28"/>
      <c r="U3918" s="29"/>
      <c r="V3918" s="32"/>
      <c r="W3918" s="33"/>
    </row>
    <row r="3919" spans="2:23" x14ac:dyDescent="0.25">
      <c r="B3919" s="25"/>
      <c r="C3919" s="80">
        <v>1194992271</v>
      </c>
      <c r="D3919" s="83" t="s">
        <v>8011</v>
      </c>
      <c r="E3919" s="82">
        <v>2</v>
      </c>
      <c r="F3919" s="28"/>
      <c r="G3919" s="28"/>
      <c r="H3919" s="28"/>
      <c r="I3919" s="28" t="s">
        <v>1704</v>
      </c>
      <c r="J3919" s="27" t="s">
        <v>69</v>
      </c>
      <c r="K3919" s="29">
        <v>6623496950</v>
      </c>
      <c r="L3919" s="30"/>
      <c r="M3919" s="28"/>
      <c r="N3919" s="28"/>
      <c r="O3919" s="29"/>
      <c r="P3919" s="31"/>
      <c r="Q3919" s="28"/>
      <c r="R3919" s="28"/>
      <c r="S3919" s="28"/>
      <c r="T3919" s="28"/>
      <c r="U3919" s="29"/>
      <c r="V3919" s="32"/>
      <c r="W3919" s="33"/>
    </row>
    <row r="3920" spans="2:23" x14ac:dyDescent="0.25">
      <c r="B3920" s="25"/>
      <c r="C3920" s="80">
        <v>1558600221</v>
      </c>
      <c r="D3920" s="83" t="s">
        <v>8012</v>
      </c>
      <c r="E3920" s="82">
        <v>0</v>
      </c>
      <c r="F3920" s="28"/>
      <c r="G3920" s="28"/>
      <c r="H3920" s="28"/>
      <c r="I3920" s="28" t="s">
        <v>1716</v>
      </c>
      <c r="J3920" s="27" t="s">
        <v>8013</v>
      </c>
      <c r="K3920" s="29">
        <v>3344952600</v>
      </c>
      <c r="L3920" s="30"/>
      <c r="M3920" s="28"/>
      <c r="N3920" s="28"/>
      <c r="O3920" s="29"/>
      <c r="P3920" s="31"/>
      <c r="Q3920" s="28"/>
      <c r="R3920" s="28"/>
      <c r="S3920" s="28"/>
      <c r="T3920" s="28"/>
      <c r="U3920" s="29"/>
      <c r="V3920" s="32"/>
      <c r="W3920" s="33"/>
    </row>
    <row r="3921" spans="2:23" x14ac:dyDescent="0.25">
      <c r="B3921" s="25"/>
      <c r="C3921" s="80">
        <v>1457545121</v>
      </c>
      <c r="D3921" s="83" t="s">
        <v>8014</v>
      </c>
      <c r="E3921" s="82">
        <v>-99</v>
      </c>
      <c r="F3921" s="28"/>
      <c r="G3921" s="28"/>
      <c r="H3921" s="28"/>
      <c r="I3921" s="28" t="s">
        <v>1716</v>
      </c>
      <c r="J3921" s="27" t="s">
        <v>8015</v>
      </c>
      <c r="K3921" s="29">
        <v>2056208358</v>
      </c>
      <c r="L3921" s="30"/>
      <c r="M3921" s="28"/>
      <c r="N3921" s="28"/>
      <c r="O3921" s="29"/>
      <c r="P3921" s="31"/>
      <c r="Q3921" s="28"/>
      <c r="R3921" s="28"/>
      <c r="S3921" s="28"/>
      <c r="T3921" s="28"/>
      <c r="U3921" s="29"/>
      <c r="V3921" s="32"/>
      <c r="W3921" s="33"/>
    </row>
    <row r="3922" spans="2:23" x14ac:dyDescent="0.25">
      <c r="B3922" s="25"/>
      <c r="C3922" s="80">
        <v>1992891055</v>
      </c>
      <c r="D3922" s="83" t="s">
        <v>8016</v>
      </c>
      <c r="E3922" s="82">
        <v>0</v>
      </c>
      <c r="F3922" s="28"/>
      <c r="G3922" s="28"/>
      <c r="H3922" s="28"/>
      <c r="I3922" s="28" t="s">
        <v>1716</v>
      </c>
      <c r="J3922" s="27" t="s">
        <v>8017</v>
      </c>
      <c r="K3922" s="29">
        <v>7865303820</v>
      </c>
      <c r="L3922" s="30"/>
      <c r="M3922" s="28"/>
      <c r="N3922" s="28"/>
      <c r="O3922" s="29"/>
      <c r="P3922" s="31"/>
      <c r="Q3922" s="28"/>
      <c r="R3922" s="28"/>
      <c r="S3922" s="28"/>
      <c r="T3922" s="28"/>
      <c r="U3922" s="29"/>
      <c r="V3922" s="32"/>
      <c r="W3922" s="33"/>
    </row>
    <row r="3923" spans="2:23" x14ac:dyDescent="0.25">
      <c r="B3923" s="25"/>
      <c r="C3923" s="80">
        <v>1013259506</v>
      </c>
      <c r="D3923" s="83" t="s">
        <v>8018</v>
      </c>
      <c r="E3923" s="82">
        <v>5</v>
      </c>
      <c r="F3923" s="28"/>
      <c r="G3923" s="28"/>
      <c r="H3923" s="28"/>
      <c r="I3923" s="28" t="s">
        <v>1716</v>
      </c>
      <c r="J3923" s="27" t="s">
        <v>8019</v>
      </c>
      <c r="K3923" s="29">
        <v>2567362001</v>
      </c>
      <c r="L3923" s="30"/>
      <c r="M3923" s="28"/>
      <c r="N3923" s="28"/>
      <c r="O3923" s="29"/>
      <c r="P3923" s="31"/>
      <c r="Q3923" s="28"/>
      <c r="R3923" s="28"/>
      <c r="S3923" s="28"/>
      <c r="T3923" s="28"/>
      <c r="U3923" s="29"/>
      <c r="V3923" s="32"/>
      <c r="W3923" s="33"/>
    </row>
    <row r="3924" spans="2:23" x14ac:dyDescent="0.25">
      <c r="B3924" s="25"/>
      <c r="C3924" s="80">
        <v>1316202823</v>
      </c>
      <c r="D3924" s="83" t="s">
        <v>8020</v>
      </c>
      <c r="E3924" s="82">
        <v>3</v>
      </c>
      <c r="F3924" s="28"/>
      <c r="G3924" s="28"/>
      <c r="H3924" s="28"/>
      <c r="I3924" s="28" t="s">
        <v>1704</v>
      </c>
      <c r="J3924" s="27" t="s">
        <v>8021</v>
      </c>
      <c r="K3924" s="29">
        <v>7045360269</v>
      </c>
      <c r="L3924" s="30"/>
      <c r="M3924" s="28"/>
      <c r="N3924" s="28"/>
      <c r="O3924" s="29"/>
      <c r="P3924" s="31"/>
      <c r="Q3924" s="28"/>
      <c r="R3924" s="28"/>
      <c r="S3924" s="28"/>
      <c r="T3924" s="28"/>
      <c r="U3924" s="29"/>
      <c r="V3924" s="32"/>
      <c r="W3924" s="33"/>
    </row>
    <row r="3925" spans="2:23" x14ac:dyDescent="0.25">
      <c r="B3925" s="25"/>
      <c r="C3925" s="80">
        <v>1649584350</v>
      </c>
      <c r="D3925" s="83" t="s">
        <v>8022</v>
      </c>
      <c r="E3925" s="82">
        <v>1</v>
      </c>
      <c r="F3925" s="28"/>
      <c r="G3925" s="28"/>
      <c r="H3925" s="28"/>
      <c r="I3925" s="28" t="s">
        <v>1704</v>
      </c>
      <c r="J3925" s="27" t="s">
        <v>69</v>
      </c>
      <c r="K3925" s="29">
        <v>2059344744</v>
      </c>
      <c r="L3925" s="30"/>
      <c r="M3925" s="28"/>
      <c r="N3925" s="28"/>
      <c r="O3925" s="29"/>
      <c r="P3925" s="31"/>
      <c r="Q3925" s="28"/>
      <c r="R3925" s="28"/>
      <c r="S3925" s="28"/>
      <c r="T3925" s="28"/>
      <c r="U3925" s="29"/>
      <c r="V3925" s="32"/>
      <c r="W3925" s="33"/>
    </row>
    <row r="3926" spans="2:23" x14ac:dyDescent="0.25">
      <c r="B3926" s="25"/>
      <c r="C3926" s="80">
        <v>1346466596</v>
      </c>
      <c r="D3926" s="83" t="s">
        <v>8023</v>
      </c>
      <c r="E3926" s="82">
        <v>3</v>
      </c>
      <c r="F3926" s="28"/>
      <c r="G3926" s="28"/>
      <c r="H3926" s="28"/>
      <c r="I3926" s="28" t="s">
        <v>1704</v>
      </c>
      <c r="J3926" s="27" t="s">
        <v>69</v>
      </c>
      <c r="K3926" s="29">
        <v>2285757104</v>
      </c>
      <c r="L3926" s="30"/>
      <c r="M3926" s="28"/>
      <c r="N3926" s="28"/>
      <c r="O3926" s="29"/>
      <c r="P3926" s="31"/>
      <c r="Q3926" s="28"/>
      <c r="R3926" s="28"/>
      <c r="S3926" s="28"/>
      <c r="T3926" s="28"/>
      <c r="U3926" s="29"/>
      <c r="V3926" s="32"/>
      <c r="W3926" s="33"/>
    </row>
    <row r="3927" spans="2:23" x14ac:dyDescent="0.25">
      <c r="B3927" s="25"/>
      <c r="C3927" s="80">
        <v>1912180761</v>
      </c>
      <c r="D3927" s="83" t="s">
        <v>8024</v>
      </c>
      <c r="E3927" s="82">
        <v>2</v>
      </c>
      <c r="F3927" s="28"/>
      <c r="G3927" s="28"/>
      <c r="H3927" s="28"/>
      <c r="I3927" s="28" t="s">
        <v>1716</v>
      </c>
      <c r="J3927" s="27" t="s">
        <v>8025</v>
      </c>
      <c r="K3927" s="29">
        <v>2058383034</v>
      </c>
      <c r="L3927" s="30"/>
      <c r="M3927" s="28"/>
      <c r="N3927" s="28"/>
      <c r="O3927" s="29"/>
      <c r="P3927" s="31"/>
      <c r="Q3927" s="28"/>
      <c r="R3927" s="28"/>
      <c r="S3927" s="28"/>
      <c r="T3927" s="28"/>
      <c r="U3927" s="29"/>
      <c r="V3927" s="32"/>
      <c r="W3927" s="33"/>
    </row>
    <row r="3928" spans="2:23" x14ac:dyDescent="0.25">
      <c r="B3928" s="25"/>
      <c r="C3928" s="80">
        <v>1992069348</v>
      </c>
      <c r="D3928" s="83" t="s">
        <v>8026</v>
      </c>
      <c r="E3928" s="82">
        <v>3</v>
      </c>
      <c r="F3928" s="28"/>
      <c r="G3928" s="28"/>
      <c r="H3928" s="28"/>
      <c r="I3928" s="28" t="s">
        <v>1704</v>
      </c>
      <c r="J3928" s="27" t="s">
        <v>8027</v>
      </c>
      <c r="K3928" s="29">
        <v>3342936825</v>
      </c>
      <c r="L3928" s="30"/>
      <c r="M3928" s="28"/>
      <c r="N3928" s="28"/>
      <c r="O3928" s="29"/>
      <c r="P3928" s="31"/>
      <c r="Q3928" s="28"/>
      <c r="R3928" s="28"/>
      <c r="S3928" s="28"/>
      <c r="T3928" s="28"/>
      <c r="U3928" s="29"/>
      <c r="V3928" s="32"/>
      <c r="W3928" s="33"/>
    </row>
    <row r="3929" spans="2:23" x14ac:dyDescent="0.25">
      <c r="B3929" s="25"/>
      <c r="C3929" s="80">
        <v>1710229596</v>
      </c>
      <c r="D3929" s="83" t="s">
        <v>8028</v>
      </c>
      <c r="E3929" s="82">
        <v>3</v>
      </c>
      <c r="F3929" s="28"/>
      <c r="G3929" s="28"/>
      <c r="H3929" s="28"/>
      <c r="I3929" s="28" t="s">
        <v>1704</v>
      </c>
      <c r="J3929" s="27" t="s">
        <v>69</v>
      </c>
      <c r="K3929" s="29">
        <v>2259271190</v>
      </c>
      <c r="L3929" s="30"/>
      <c r="M3929" s="28"/>
      <c r="N3929" s="28"/>
      <c r="O3929" s="29"/>
      <c r="P3929" s="31"/>
      <c r="Q3929" s="28"/>
      <c r="R3929" s="28"/>
      <c r="S3929" s="28"/>
      <c r="T3929" s="28"/>
      <c r="U3929" s="29"/>
      <c r="V3929" s="32"/>
      <c r="W3929" s="33"/>
    </row>
    <row r="3930" spans="2:23" x14ac:dyDescent="0.25">
      <c r="B3930" s="25"/>
      <c r="C3930" s="80">
        <v>1124379375</v>
      </c>
      <c r="D3930" s="83" t="s">
        <v>8029</v>
      </c>
      <c r="E3930" s="82">
        <v>3</v>
      </c>
      <c r="F3930" s="28"/>
      <c r="G3930" s="28"/>
      <c r="H3930" s="28"/>
      <c r="I3930" s="28" t="s">
        <v>1716</v>
      </c>
      <c r="J3930" s="27" t="s">
        <v>8030</v>
      </c>
      <c r="K3930" s="29">
        <v>5045295558</v>
      </c>
      <c r="L3930" s="30"/>
      <c r="M3930" s="28"/>
      <c r="N3930" s="28"/>
      <c r="O3930" s="29"/>
      <c r="P3930" s="31"/>
      <c r="Q3930" s="28"/>
      <c r="R3930" s="28"/>
      <c r="S3930" s="28"/>
      <c r="T3930" s="28"/>
      <c r="U3930" s="29"/>
      <c r="V3930" s="32"/>
      <c r="W3930" s="33"/>
    </row>
    <row r="3931" spans="2:23" x14ac:dyDescent="0.25">
      <c r="B3931" s="25"/>
      <c r="C3931" s="80">
        <v>1649537531</v>
      </c>
      <c r="D3931" s="83" t="s">
        <v>8031</v>
      </c>
      <c r="E3931" s="82">
        <v>-99</v>
      </c>
      <c r="F3931" s="28"/>
      <c r="G3931" s="28"/>
      <c r="H3931" s="28"/>
      <c r="I3931" s="28" t="s">
        <v>1716</v>
      </c>
      <c r="J3931" s="27" t="s">
        <v>69</v>
      </c>
      <c r="K3931" s="29">
        <v>2058018000</v>
      </c>
      <c r="L3931" s="30"/>
      <c r="M3931" s="28"/>
      <c r="N3931" s="28"/>
      <c r="O3931" s="29"/>
      <c r="P3931" s="31"/>
      <c r="Q3931" s="28"/>
      <c r="R3931" s="28"/>
      <c r="S3931" s="28"/>
      <c r="T3931" s="28"/>
      <c r="U3931" s="29"/>
      <c r="V3931" s="32"/>
      <c r="W3931" s="33"/>
    </row>
    <row r="3932" spans="2:23" x14ac:dyDescent="0.25">
      <c r="B3932" s="25"/>
      <c r="C3932" s="80">
        <v>1619155686</v>
      </c>
      <c r="D3932" s="83" t="s">
        <v>8032</v>
      </c>
      <c r="E3932" s="82">
        <v>4</v>
      </c>
      <c r="F3932" s="28"/>
      <c r="G3932" s="28"/>
      <c r="H3932" s="28"/>
      <c r="I3932" s="28" t="s">
        <v>1716</v>
      </c>
      <c r="J3932" s="27" t="s">
        <v>8033</v>
      </c>
      <c r="K3932" s="29">
        <v>2257632403</v>
      </c>
      <c r="L3932" s="30"/>
      <c r="M3932" s="28"/>
      <c r="N3932" s="28"/>
      <c r="O3932" s="29"/>
      <c r="P3932" s="31"/>
      <c r="Q3932" s="28"/>
      <c r="R3932" s="28"/>
      <c r="S3932" s="28"/>
      <c r="T3932" s="28"/>
      <c r="U3932" s="29"/>
      <c r="V3932" s="32"/>
      <c r="W3932" s="33"/>
    </row>
    <row r="3933" spans="2:23" x14ac:dyDescent="0.25">
      <c r="B3933" s="25"/>
      <c r="C3933" s="80">
        <v>1093099715</v>
      </c>
      <c r="D3933" s="83" t="s">
        <v>8034</v>
      </c>
      <c r="E3933" s="82">
        <v>5</v>
      </c>
      <c r="F3933" s="28"/>
      <c r="G3933" s="28"/>
      <c r="H3933" s="28"/>
      <c r="I3933" s="28" t="s">
        <v>1737</v>
      </c>
      <c r="J3933" s="27" t="s">
        <v>8035</v>
      </c>
      <c r="K3933" s="29">
        <v>5048424000</v>
      </c>
      <c r="L3933" s="30"/>
      <c r="M3933" s="28"/>
      <c r="N3933" s="28"/>
      <c r="O3933" s="29"/>
      <c r="P3933" s="31"/>
      <c r="Q3933" s="28"/>
      <c r="R3933" s="28"/>
      <c r="S3933" s="28"/>
      <c r="T3933" s="28"/>
      <c r="U3933" s="29"/>
      <c r="V3933" s="32"/>
      <c r="W3933" s="33"/>
    </row>
    <row r="3934" spans="2:23" x14ac:dyDescent="0.25">
      <c r="B3934" s="25"/>
      <c r="C3934" s="80">
        <v>1306080361</v>
      </c>
      <c r="D3934" s="83" t="s">
        <v>8036</v>
      </c>
      <c r="E3934" s="82">
        <v>4</v>
      </c>
      <c r="F3934" s="28"/>
      <c r="G3934" s="28"/>
      <c r="H3934" s="28"/>
      <c r="I3934" s="28" t="s">
        <v>1707</v>
      </c>
      <c r="J3934" s="27" t="s">
        <v>8037</v>
      </c>
      <c r="K3934" s="29">
        <v>5043716550</v>
      </c>
      <c r="L3934" s="30"/>
      <c r="M3934" s="28"/>
      <c r="N3934" s="28"/>
      <c r="O3934" s="29"/>
      <c r="P3934" s="31"/>
      <c r="Q3934" s="28"/>
      <c r="R3934" s="28"/>
      <c r="S3934" s="28"/>
      <c r="T3934" s="28"/>
      <c r="U3934" s="29"/>
      <c r="V3934" s="32"/>
      <c r="W3934" s="33"/>
    </row>
    <row r="3935" spans="2:23" x14ac:dyDescent="0.25">
      <c r="B3935" s="25"/>
      <c r="C3935" s="80">
        <v>1346549524</v>
      </c>
      <c r="D3935" s="83" t="s">
        <v>8038</v>
      </c>
      <c r="E3935" s="82">
        <v>4</v>
      </c>
      <c r="F3935" s="28"/>
      <c r="G3935" s="28"/>
      <c r="H3935" s="28"/>
      <c r="I3935" s="28" t="s">
        <v>1719</v>
      </c>
      <c r="J3935" s="27" t="s">
        <v>69</v>
      </c>
      <c r="K3935" s="29">
        <v>5042544011</v>
      </c>
      <c r="L3935" s="30"/>
      <c r="M3935" s="28"/>
      <c r="N3935" s="28"/>
      <c r="O3935" s="29"/>
      <c r="P3935" s="31"/>
      <c r="Q3935" s="28"/>
      <c r="R3935" s="28"/>
      <c r="S3935" s="28"/>
      <c r="T3935" s="28"/>
      <c r="U3935" s="29"/>
      <c r="V3935" s="32"/>
      <c r="W3935" s="33"/>
    </row>
    <row r="3936" spans="2:23" x14ac:dyDescent="0.25">
      <c r="B3936" s="25"/>
      <c r="C3936" s="80">
        <v>1053570432</v>
      </c>
      <c r="D3936" s="83" t="s">
        <v>8039</v>
      </c>
      <c r="E3936" s="82">
        <v>4</v>
      </c>
      <c r="F3936" s="28"/>
      <c r="G3936" s="28"/>
      <c r="H3936" s="28"/>
      <c r="I3936" s="28" t="s">
        <v>1704</v>
      </c>
      <c r="J3936" s="27" t="s">
        <v>69</v>
      </c>
      <c r="K3936" s="29">
        <v>2514352400</v>
      </c>
      <c r="L3936" s="30"/>
      <c r="M3936" s="28"/>
      <c r="N3936" s="28"/>
      <c r="O3936" s="29"/>
      <c r="P3936" s="31"/>
      <c r="Q3936" s="28"/>
      <c r="R3936" s="28"/>
      <c r="S3936" s="28"/>
      <c r="T3936" s="28"/>
      <c r="U3936" s="29"/>
      <c r="V3936" s="32"/>
      <c r="W3936" s="33"/>
    </row>
    <row r="3937" spans="2:23" x14ac:dyDescent="0.25">
      <c r="B3937" s="25"/>
      <c r="C3937" s="80">
        <v>1215178215</v>
      </c>
      <c r="D3937" s="83" t="s">
        <v>6352</v>
      </c>
      <c r="E3937" s="82">
        <v>3</v>
      </c>
      <c r="F3937" s="28"/>
      <c r="G3937" s="28"/>
      <c r="H3937" s="28"/>
      <c r="I3937" s="28" t="s">
        <v>1707</v>
      </c>
      <c r="J3937" s="27" t="s">
        <v>69</v>
      </c>
      <c r="K3937" s="29">
        <v>5044650185</v>
      </c>
      <c r="L3937" s="30"/>
      <c r="M3937" s="28"/>
      <c r="N3937" s="28"/>
      <c r="O3937" s="29"/>
      <c r="P3937" s="31"/>
      <c r="Q3937" s="28"/>
      <c r="R3937" s="28"/>
      <c r="S3937" s="28"/>
      <c r="T3937" s="28"/>
      <c r="U3937" s="29"/>
      <c r="V3937" s="32"/>
      <c r="W3937" s="33"/>
    </row>
    <row r="3938" spans="2:23" x14ac:dyDescent="0.25">
      <c r="B3938" s="25"/>
      <c r="C3938" s="80">
        <v>1710121348</v>
      </c>
      <c r="D3938" s="83" t="s">
        <v>5913</v>
      </c>
      <c r="E3938" s="82">
        <v>8</v>
      </c>
      <c r="F3938" s="28"/>
      <c r="G3938" s="28"/>
      <c r="H3938" s="28"/>
      <c r="I3938" s="28" t="s">
        <v>1707</v>
      </c>
      <c r="J3938" s="27" t="s">
        <v>8040</v>
      </c>
      <c r="K3938" s="29">
        <v>5043924114</v>
      </c>
      <c r="L3938" s="30"/>
      <c r="M3938" s="28"/>
      <c r="N3938" s="28"/>
      <c r="O3938" s="29"/>
      <c r="P3938" s="31"/>
      <c r="Q3938" s="28"/>
      <c r="R3938" s="28"/>
      <c r="S3938" s="28"/>
      <c r="T3938" s="28"/>
      <c r="U3938" s="29"/>
      <c r="V3938" s="32"/>
      <c r="W3938" s="33"/>
    </row>
    <row r="3939" spans="2:23" x14ac:dyDescent="0.25">
      <c r="B3939" s="25"/>
      <c r="C3939" s="80">
        <v>1619180734</v>
      </c>
      <c r="D3939" s="83" t="s">
        <v>8041</v>
      </c>
      <c r="E3939" s="82">
        <v>2</v>
      </c>
      <c r="F3939" s="28"/>
      <c r="G3939" s="28"/>
      <c r="H3939" s="28"/>
      <c r="I3939" s="28" t="s">
        <v>1704</v>
      </c>
      <c r="J3939" s="27" t="s">
        <v>8042</v>
      </c>
      <c r="K3939" s="29">
        <v>5044568020</v>
      </c>
      <c r="L3939" s="30"/>
      <c r="M3939" s="28"/>
      <c r="N3939" s="28"/>
      <c r="O3939" s="29"/>
      <c r="P3939" s="31"/>
      <c r="Q3939" s="28"/>
      <c r="R3939" s="28"/>
      <c r="S3939" s="28"/>
      <c r="T3939" s="28"/>
      <c r="U3939" s="29"/>
      <c r="V3939" s="32"/>
      <c r="W3939" s="33"/>
    </row>
    <row r="3940" spans="2:23" x14ac:dyDescent="0.25">
      <c r="B3940" s="25"/>
      <c r="C3940" s="80">
        <v>1790065035</v>
      </c>
      <c r="D3940" s="83" t="s">
        <v>8043</v>
      </c>
      <c r="E3940" s="82">
        <v>4</v>
      </c>
      <c r="F3940" s="28"/>
      <c r="G3940" s="28"/>
      <c r="H3940" s="28"/>
      <c r="I3940" s="28" t="s">
        <v>1769</v>
      </c>
      <c r="J3940" s="27" t="s">
        <v>8044</v>
      </c>
      <c r="K3940" s="29">
        <v>8504778109</v>
      </c>
      <c r="L3940" s="30"/>
      <c r="M3940" s="28"/>
      <c r="N3940" s="28"/>
      <c r="O3940" s="29"/>
      <c r="P3940" s="31"/>
      <c r="Q3940" s="28"/>
      <c r="R3940" s="28"/>
      <c r="S3940" s="28"/>
      <c r="T3940" s="28"/>
      <c r="U3940" s="29"/>
      <c r="V3940" s="32"/>
      <c r="W3940" s="33"/>
    </row>
    <row r="3941" spans="2:23" x14ac:dyDescent="0.25">
      <c r="B3941" s="25"/>
      <c r="C3941" s="80">
        <v>1134396773</v>
      </c>
      <c r="D3941" s="83" t="s">
        <v>8045</v>
      </c>
      <c r="E3941" s="82">
        <v>1</v>
      </c>
      <c r="F3941" s="28"/>
      <c r="G3941" s="28"/>
      <c r="H3941" s="28"/>
      <c r="I3941" s="28" t="s">
        <v>1704</v>
      </c>
      <c r="J3941" s="27" t="s">
        <v>69</v>
      </c>
      <c r="K3941" s="29">
        <v>5043496423</v>
      </c>
      <c r="L3941" s="30"/>
      <c r="M3941" s="28"/>
      <c r="N3941" s="28"/>
      <c r="O3941" s="29"/>
      <c r="P3941" s="31"/>
      <c r="Q3941" s="28"/>
      <c r="R3941" s="28"/>
      <c r="S3941" s="28"/>
      <c r="T3941" s="28"/>
      <c r="U3941" s="29"/>
      <c r="V3941" s="32"/>
      <c r="W3941" s="33"/>
    </row>
    <row r="3942" spans="2:23" x14ac:dyDescent="0.25">
      <c r="B3942" s="25"/>
      <c r="C3942" s="80">
        <v>1457613580</v>
      </c>
      <c r="D3942" s="83" t="s">
        <v>8046</v>
      </c>
      <c r="E3942" s="82">
        <v>2</v>
      </c>
      <c r="F3942" s="28"/>
      <c r="G3942" s="28"/>
      <c r="H3942" s="28"/>
      <c r="I3942" s="28" t="s">
        <v>1737</v>
      </c>
      <c r="J3942" s="27" t="s">
        <v>8047</v>
      </c>
      <c r="K3942" s="29">
        <v>5135585588</v>
      </c>
      <c r="L3942" s="30"/>
      <c r="M3942" s="28"/>
      <c r="N3942" s="28"/>
      <c r="O3942" s="29"/>
      <c r="P3942" s="31"/>
      <c r="Q3942" s="28"/>
      <c r="R3942" s="28"/>
      <c r="S3942" s="28"/>
      <c r="T3942" s="28"/>
      <c r="U3942" s="29"/>
      <c r="V3942" s="32"/>
      <c r="W3942" s="33"/>
    </row>
    <row r="3943" spans="2:23" x14ac:dyDescent="0.25">
      <c r="B3943" s="25"/>
      <c r="C3943" s="80">
        <v>1730670431</v>
      </c>
      <c r="D3943" s="83" t="s">
        <v>8048</v>
      </c>
      <c r="E3943" s="82">
        <v>1</v>
      </c>
      <c r="F3943" s="28"/>
      <c r="G3943" s="28"/>
      <c r="H3943" s="28"/>
      <c r="I3943" s="28" t="s">
        <v>1704</v>
      </c>
      <c r="J3943" s="27" t="s">
        <v>8049</v>
      </c>
      <c r="K3943" s="29">
        <v>2103583555</v>
      </c>
      <c r="L3943" s="30"/>
      <c r="M3943" s="28"/>
      <c r="N3943" s="28"/>
      <c r="O3943" s="29"/>
      <c r="P3943" s="31"/>
      <c r="Q3943" s="28"/>
      <c r="R3943" s="28"/>
      <c r="S3943" s="28"/>
      <c r="T3943" s="28"/>
      <c r="U3943" s="29"/>
      <c r="V3943" s="32"/>
      <c r="W3943" s="33"/>
    </row>
    <row r="3944" spans="2:23" x14ac:dyDescent="0.25">
      <c r="B3944" s="25"/>
      <c r="C3944" s="80">
        <v>1770140824</v>
      </c>
      <c r="D3944" s="83" t="s">
        <v>8050</v>
      </c>
      <c r="E3944" s="82">
        <v>4</v>
      </c>
      <c r="F3944" s="28"/>
      <c r="G3944" s="28"/>
      <c r="H3944" s="28"/>
      <c r="I3944" s="28" t="s">
        <v>1769</v>
      </c>
      <c r="J3944" s="27" t="s">
        <v>8051</v>
      </c>
      <c r="K3944" s="29">
        <v>5047025700</v>
      </c>
      <c r="L3944" s="30"/>
      <c r="M3944" s="28"/>
      <c r="N3944" s="28"/>
      <c r="O3944" s="29"/>
      <c r="P3944" s="31"/>
      <c r="Q3944" s="28"/>
      <c r="R3944" s="28"/>
      <c r="S3944" s="28"/>
      <c r="T3944" s="28"/>
      <c r="U3944" s="29"/>
      <c r="V3944" s="32"/>
      <c r="W3944" s="33"/>
    </row>
    <row r="3945" spans="2:23" x14ac:dyDescent="0.25">
      <c r="B3945" s="25"/>
      <c r="C3945" s="80">
        <v>1699296145</v>
      </c>
      <c r="D3945" s="83" t="s">
        <v>8052</v>
      </c>
      <c r="E3945" s="82">
        <v>-99</v>
      </c>
      <c r="F3945" s="28"/>
      <c r="G3945" s="28"/>
      <c r="H3945" s="28"/>
      <c r="I3945" s="28" t="s">
        <v>1769</v>
      </c>
      <c r="J3945" s="27" t="s">
        <v>69</v>
      </c>
      <c r="K3945" s="29">
        <v>2514145900</v>
      </c>
      <c r="L3945" s="30"/>
      <c r="M3945" s="28"/>
      <c r="N3945" s="28"/>
      <c r="O3945" s="29"/>
      <c r="P3945" s="31"/>
      <c r="Q3945" s="28"/>
      <c r="R3945" s="28"/>
      <c r="S3945" s="28"/>
      <c r="T3945" s="28"/>
      <c r="U3945" s="29"/>
      <c r="V3945" s="32"/>
      <c r="W3945" s="33"/>
    </row>
    <row r="3946" spans="2:23" x14ac:dyDescent="0.25">
      <c r="B3946" s="25"/>
      <c r="C3946" s="80">
        <v>1144749821</v>
      </c>
      <c r="D3946" s="83" t="s">
        <v>8053</v>
      </c>
      <c r="E3946" s="82">
        <v>3</v>
      </c>
      <c r="F3946" s="28"/>
      <c r="G3946" s="28"/>
      <c r="H3946" s="28"/>
      <c r="I3946" s="28" t="s">
        <v>1769</v>
      </c>
      <c r="J3946" s="27" t="s">
        <v>8054</v>
      </c>
      <c r="K3946" s="29">
        <v>2516605555</v>
      </c>
      <c r="L3946" s="30"/>
      <c r="M3946" s="28"/>
      <c r="N3946" s="28"/>
      <c r="O3946" s="29"/>
      <c r="P3946" s="31"/>
      <c r="Q3946" s="28"/>
      <c r="R3946" s="28"/>
      <c r="S3946" s="28"/>
      <c r="T3946" s="28"/>
      <c r="U3946" s="29"/>
      <c r="V3946" s="32"/>
      <c r="W3946" s="33"/>
    </row>
    <row r="3947" spans="2:23" x14ac:dyDescent="0.25">
      <c r="B3947" s="25"/>
      <c r="C3947" s="80">
        <v>1285171363</v>
      </c>
      <c r="D3947" s="83" t="s">
        <v>8055</v>
      </c>
      <c r="E3947" s="82">
        <v>6</v>
      </c>
      <c r="F3947" s="28"/>
      <c r="G3947" s="28"/>
      <c r="H3947" s="28"/>
      <c r="I3947" s="28" t="s">
        <v>1716</v>
      </c>
      <c r="J3947" s="27" t="s">
        <v>8056</v>
      </c>
      <c r="K3947" s="29">
        <v>8008228816</v>
      </c>
      <c r="L3947" s="30"/>
      <c r="M3947" s="28"/>
      <c r="N3947" s="28"/>
      <c r="O3947" s="29"/>
      <c r="P3947" s="31"/>
      <c r="Q3947" s="28"/>
      <c r="R3947" s="28"/>
      <c r="S3947" s="28"/>
      <c r="T3947" s="28"/>
      <c r="U3947" s="29"/>
      <c r="V3947" s="32"/>
      <c r="W3947" s="33"/>
    </row>
    <row r="3948" spans="2:23" x14ac:dyDescent="0.25">
      <c r="B3948" s="25"/>
      <c r="C3948" s="80">
        <v>1184112856</v>
      </c>
      <c r="D3948" s="83" t="s">
        <v>8057</v>
      </c>
      <c r="E3948" s="82">
        <v>3</v>
      </c>
      <c r="F3948" s="28"/>
      <c r="G3948" s="28"/>
      <c r="H3948" s="28"/>
      <c r="I3948" s="28" t="s">
        <v>1704</v>
      </c>
      <c r="J3948" s="27" t="s">
        <v>69</v>
      </c>
      <c r="K3948" s="29">
        <v>2516605555</v>
      </c>
      <c r="L3948" s="30"/>
      <c r="M3948" s="28"/>
      <c r="N3948" s="28"/>
      <c r="O3948" s="29"/>
      <c r="P3948" s="31"/>
      <c r="Q3948" s="28"/>
      <c r="R3948" s="28"/>
      <c r="S3948" s="28"/>
      <c r="T3948" s="28"/>
      <c r="U3948" s="29"/>
      <c r="V3948" s="32"/>
      <c r="W3948" s="33"/>
    </row>
    <row r="3949" spans="2:23" x14ac:dyDescent="0.25">
      <c r="B3949" s="25"/>
      <c r="C3949" s="80">
        <v>1679967236</v>
      </c>
      <c r="D3949" s="83" t="s">
        <v>8058</v>
      </c>
      <c r="E3949" s="82">
        <v>4</v>
      </c>
      <c r="F3949" s="28"/>
      <c r="G3949" s="28"/>
      <c r="H3949" s="28"/>
      <c r="I3949" s="28" t="s">
        <v>1704</v>
      </c>
      <c r="J3949" s="27" t="s">
        <v>8059</v>
      </c>
      <c r="K3949" s="29">
        <v>5049882300</v>
      </c>
      <c r="L3949" s="30"/>
      <c r="M3949" s="28"/>
      <c r="N3949" s="28"/>
      <c r="O3949" s="29"/>
      <c r="P3949" s="31"/>
      <c r="Q3949" s="28"/>
      <c r="R3949" s="28"/>
      <c r="S3949" s="28"/>
      <c r="T3949" s="28"/>
      <c r="U3949" s="29"/>
      <c r="V3949" s="32"/>
      <c r="W3949" s="33"/>
    </row>
    <row r="3950" spans="2:23" x14ac:dyDescent="0.25">
      <c r="B3950" s="25"/>
      <c r="C3950" s="80">
        <v>1225522626</v>
      </c>
      <c r="D3950" s="83" t="s">
        <v>8060</v>
      </c>
      <c r="E3950" s="82">
        <v>5</v>
      </c>
      <c r="F3950" s="28"/>
      <c r="G3950" s="28"/>
      <c r="H3950" s="28"/>
      <c r="I3950" s="28" t="s">
        <v>1716</v>
      </c>
      <c r="J3950" s="27" t="s">
        <v>8061</v>
      </c>
      <c r="K3950" s="29">
        <v>2063863660</v>
      </c>
      <c r="L3950" s="30"/>
      <c r="M3950" s="28"/>
      <c r="N3950" s="28"/>
      <c r="O3950" s="29"/>
      <c r="P3950" s="31"/>
      <c r="Q3950" s="28"/>
      <c r="R3950" s="28"/>
      <c r="S3950" s="28"/>
      <c r="T3950" s="28"/>
      <c r="U3950" s="29"/>
      <c r="V3950" s="32"/>
      <c r="W3950" s="33"/>
    </row>
    <row r="3951" spans="2:23" x14ac:dyDescent="0.25">
      <c r="B3951" s="25"/>
      <c r="C3951" s="80">
        <v>1346327822</v>
      </c>
      <c r="D3951" s="83" t="s">
        <v>8062</v>
      </c>
      <c r="E3951" s="82">
        <v>3</v>
      </c>
      <c r="F3951" s="28"/>
      <c r="G3951" s="28"/>
      <c r="H3951" s="28"/>
      <c r="I3951" s="28" t="s">
        <v>1737</v>
      </c>
      <c r="J3951" s="27" t="s">
        <v>8063</v>
      </c>
      <c r="K3951" s="29">
        <v>5048423995</v>
      </c>
      <c r="L3951" s="30"/>
      <c r="M3951" s="28"/>
      <c r="N3951" s="28"/>
      <c r="O3951" s="29"/>
      <c r="P3951" s="31"/>
      <c r="Q3951" s="28"/>
      <c r="R3951" s="28"/>
      <c r="S3951" s="28"/>
      <c r="T3951" s="28"/>
      <c r="U3951" s="29"/>
      <c r="V3951" s="32"/>
      <c r="W3951" s="33"/>
    </row>
    <row r="3952" spans="2:23" x14ac:dyDescent="0.25">
      <c r="B3952" s="25"/>
      <c r="C3952" s="80">
        <v>1861598658</v>
      </c>
      <c r="D3952" s="83" t="s">
        <v>8064</v>
      </c>
      <c r="E3952" s="82">
        <v>3</v>
      </c>
      <c r="F3952" s="28"/>
      <c r="G3952" s="28"/>
      <c r="H3952" s="28"/>
      <c r="I3952" s="28" t="s">
        <v>1704</v>
      </c>
      <c r="J3952" s="27" t="s">
        <v>8065</v>
      </c>
      <c r="K3952" s="29">
        <v>2256476900</v>
      </c>
      <c r="L3952" s="30"/>
      <c r="M3952" s="28"/>
      <c r="N3952" s="28"/>
      <c r="O3952" s="29"/>
      <c r="P3952" s="31"/>
      <c r="Q3952" s="28"/>
      <c r="R3952" s="28"/>
      <c r="S3952" s="28"/>
      <c r="T3952" s="28"/>
      <c r="U3952" s="29"/>
      <c r="V3952" s="32"/>
      <c r="W3952" s="33"/>
    </row>
    <row r="3953" spans="2:23" x14ac:dyDescent="0.25">
      <c r="B3953" s="25"/>
      <c r="C3953" s="80">
        <v>1023081486</v>
      </c>
      <c r="D3953" s="83" t="s">
        <v>8066</v>
      </c>
      <c r="E3953" s="82">
        <v>4</v>
      </c>
      <c r="F3953" s="28"/>
      <c r="G3953" s="28"/>
      <c r="H3953" s="28"/>
      <c r="I3953" s="28" t="s">
        <v>1704</v>
      </c>
      <c r="J3953" s="27" t="s">
        <v>8067</v>
      </c>
      <c r="K3953" s="29">
        <v>5042819000</v>
      </c>
      <c r="L3953" s="30"/>
      <c r="M3953" s="28"/>
      <c r="N3953" s="28"/>
      <c r="O3953" s="29"/>
      <c r="P3953" s="31"/>
      <c r="Q3953" s="28"/>
      <c r="R3953" s="28"/>
      <c r="S3953" s="28"/>
      <c r="T3953" s="28"/>
      <c r="U3953" s="29"/>
      <c r="V3953" s="32"/>
      <c r="W3953" s="33"/>
    </row>
    <row r="3954" spans="2:23" x14ac:dyDescent="0.25">
      <c r="B3954" s="25"/>
      <c r="C3954" s="80">
        <v>1477642890</v>
      </c>
      <c r="D3954" s="83" t="s">
        <v>8068</v>
      </c>
      <c r="E3954" s="82">
        <v>4</v>
      </c>
      <c r="F3954" s="28"/>
      <c r="G3954" s="28"/>
      <c r="H3954" s="28"/>
      <c r="I3954" s="28" t="s">
        <v>1704</v>
      </c>
      <c r="J3954" s="27" t="s">
        <v>8069</v>
      </c>
      <c r="K3954" s="29">
        <v>2518736192</v>
      </c>
      <c r="L3954" s="30"/>
      <c r="M3954" s="28"/>
      <c r="N3954" s="28"/>
      <c r="O3954" s="29"/>
      <c r="P3954" s="31"/>
      <c r="Q3954" s="28"/>
      <c r="R3954" s="28"/>
      <c r="S3954" s="28"/>
      <c r="T3954" s="28"/>
      <c r="U3954" s="29"/>
      <c r="V3954" s="32"/>
      <c r="W3954" s="33"/>
    </row>
    <row r="3955" spans="2:23" x14ac:dyDescent="0.25">
      <c r="B3955" s="25"/>
      <c r="C3955" s="80">
        <v>1295828507</v>
      </c>
      <c r="D3955" s="83" t="s">
        <v>8070</v>
      </c>
      <c r="E3955" s="82">
        <v>2</v>
      </c>
      <c r="F3955" s="28"/>
      <c r="G3955" s="28"/>
      <c r="H3955" s="28"/>
      <c r="I3955" s="28" t="s">
        <v>1704</v>
      </c>
      <c r="J3955" s="27" t="s">
        <v>69</v>
      </c>
      <c r="K3955" s="29">
        <v>8448978005</v>
      </c>
      <c r="L3955" s="30"/>
      <c r="M3955" s="28"/>
      <c r="N3955" s="28"/>
      <c r="O3955" s="29"/>
      <c r="P3955" s="31"/>
      <c r="Q3955" s="28"/>
      <c r="R3955" s="28"/>
      <c r="S3955" s="28"/>
      <c r="T3955" s="28"/>
      <c r="U3955" s="29"/>
      <c r="V3955" s="32"/>
      <c r="W3955" s="33"/>
    </row>
    <row r="3956" spans="2:23" x14ac:dyDescent="0.25">
      <c r="B3956" s="25"/>
      <c r="C3956" s="80">
        <v>1831116722</v>
      </c>
      <c r="D3956" s="83" t="s">
        <v>8071</v>
      </c>
      <c r="E3956" s="82">
        <v>5</v>
      </c>
      <c r="F3956" s="28"/>
      <c r="G3956" s="28"/>
      <c r="H3956" s="28"/>
      <c r="I3956" s="28" t="s">
        <v>1704</v>
      </c>
      <c r="J3956" s="27" t="s">
        <v>8072</v>
      </c>
      <c r="K3956" s="29">
        <v>5048423000</v>
      </c>
      <c r="L3956" s="30"/>
      <c r="M3956" s="28"/>
      <c r="N3956" s="28"/>
      <c r="O3956" s="29"/>
      <c r="P3956" s="31"/>
      <c r="Q3956" s="28"/>
      <c r="R3956" s="28"/>
      <c r="S3956" s="28"/>
      <c r="T3956" s="28"/>
      <c r="U3956" s="29"/>
      <c r="V3956" s="32"/>
      <c r="W3956" s="33"/>
    </row>
    <row r="3957" spans="2:23" x14ac:dyDescent="0.25">
      <c r="B3957" s="25"/>
      <c r="C3957" s="80">
        <v>1861495285</v>
      </c>
      <c r="D3957" s="83" t="s">
        <v>8073</v>
      </c>
      <c r="E3957" s="82">
        <v>4</v>
      </c>
      <c r="F3957" s="28"/>
      <c r="G3957" s="28"/>
      <c r="H3957" s="28"/>
      <c r="I3957" s="28" t="s">
        <v>1704</v>
      </c>
      <c r="J3957" s="27" t="s">
        <v>8074</v>
      </c>
      <c r="K3957" s="29">
        <v>5044860005</v>
      </c>
      <c r="L3957" s="30"/>
      <c r="M3957" s="28"/>
      <c r="N3957" s="28"/>
      <c r="O3957" s="29"/>
      <c r="P3957" s="31"/>
      <c r="Q3957" s="28"/>
      <c r="R3957" s="28"/>
      <c r="S3957" s="28"/>
      <c r="T3957" s="28"/>
      <c r="U3957" s="29"/>
      <c r="V3957" s="32"/>
      <c r="W3957" s="33"/>
    </row>
    <row r="3958" spans="2:23" x14ac:dyDescent="0.25">
      <c r="B3958" s="25"/>
      <c r="C3958" s="80">
        <v>1467408492</v>
      </c>
      <c r="D3958" s="83" t="s">
        <v>8075</v>
      </c>
      <c r="E3958" s="82">
        <v>2</v>
      </c>
      <c r="F3958" s="28"/>
      <c r="G3958" s="28"/>
      <c r="H3958" s="28"/>
      <c r="I3958" s="28" t="s">
        <v>1734</v>
      </c>
      <c r="J3958" s="27" t="s">
        <v>8076</v>
      </c>
      <c r="K3958" s="29">
        <v>3238605200</v>
      </c>
      <c r="L3958" s="30"/>
      <c r="M3958" s="28"/>
      <c r="N3958" s="28"/>
      <c r="O3958" s="29"/>
      <c r="P3958" s="31"/>
      <c r="Q3958" s="28"/>
      <c r="R3958" s="28"/>
      <c r="S3958" s="28"/>
      <c r="T3958" s="28"/>
      <c r="U3958" s="29"/>
      <c r="V3958" s="32"/>
      <c r="W3958" s="33"/>
    </row>
    <row r="3959" spans="2:23" x14ac:dyDescent="0.25">
      <c r="B3959" s="25"/>
      <c r="C3959" s="80">
        <v>1740376557</v>
      </c>
      <c r="D3959" s="83" t="s">
        <v>8077</v>
      </c>
      <c r="E3959" s="82">
        <v>4</v>
      </c>
      <c r="F3959" s="28"/>
      <c r="G3959" s="28"/>
      <c r="H3959" s="28"/>
      <c r="I3959" s="28" t="s">
        <v>1716</v>
      </c>
      <c r="J3959" s="27" t="s">
        <v>8078</v>
      </c>
      <c r="K3959" s="29">
        <v>8504364563</v>
      </c>
      <c r="L3959" s="30"/>
      <c r="M3959" s="28"/>
      <c r="N3959" s="28"/>
      <c r="O3959" s="29"/>
      <c r="P3959" s="31"/>
      <c r="Q3959" s="28"/>
      <c r="R3959" s="28"/>
      <c r="S3959" s="28"/>
      <c r="T3959" s="28"/>
      <c r="U3959" s="29"/>
      <c r="V3959" s="32"/>
      <c r="W3959" s="33"/>
    </row>
    <row r="3960" spans="2:23" x14ac:dyDescent="0.25">
      <c r="B3960" s="25"/>
      <c r="C3960" s="80">
        <v>1285164152</v>
      </c>
      <c r="D3960" s="83" t="s">
        <v>8079</v>
      </c>
      <c r="E3960" s="82">
        <v>4</v>
      </c>
      <c r="F3960" s="28"/>
      <c r="G3960" s="28"/>
      <c r="H3960" s="28"/>
      <c r="I3960" s="28" t="s">
        <v>1716</v>
      </c>
      <c r="J3960" s="27" t="s">
        <v>69</v>
      </c>
      <c r="K3960" s="29">
        <v>5048424015</v>
      </c>
      <c r="L3960" s="30"/>
      <c r="M3960" s="28"/>
      <c r="N3960" s="28"/>
      <c r="O3960" s="29"/>
      <c r="P3960" s="31"/>
      <c r="Q3960" s="28"/>
      <c r="R3960" s="28"/>
      <c r="S3960" s="28"/>
      <c r="T3960" s="28"/>
      <c r="U3960" s="29"/>
      <c r="V3960" s="32"/>
      <c r="W3960" s="33"/>
    </row>
    <row r="3961" spans="2:23" x14ac:dyDescent="0.25">
      <c r="B3961" s="25"/>
      <c r="C3961" s="80">
        <v>1821528076</v>
      </c>
      <c r="D3961" s="83" t="s">
        <v>8080</v>
      </c>
      <c r="E3961" s="82">
        <v>2</v>
      </c>
      <c r="F3961" s="28"/>
      <c r="G3961" s="28"/>
      <c r="H3961" s="28"/>
      <c r="I3961" s="28" t="s">
        <v>1719</v>
      </c>
      <c r="J3961" s="27" t="s">
        <v>8081</v>
      </c>
      <c r="K3961" s="29">
        <v>5048424000</v>
      </c>
      <c r="L3961" s="30"/>
      <c r="M3961" s="28"/>
      <c r="N3961" s="28"/>
      <c r="O3961" s="29"/>
      <c r="P3961" s="31"/>
      <c r="Q3961" s="28"/>
      <c r="R3961" s="28"/>
      <c r="S3961" s="28"/>
      <c r="T3961" s="28"/>
      <c r="U3961" s="29"/>
      <c r="V3961" s="32"/>
      <c r="W3961" s="33"/>
    </row>
    <row r="3962" spans="2:23" x14ac:dyDescent="0.25">
      <c r="B3962" s="25"/>
      <c r="C3962" s="80">
        <v>1982630463</v>
      </c>
      <c r="D3962" s="83" t="s">
        <v>8082</v>
      </c>
      <c r="E3962" s="82">
        <v>3</v>
      </c>
      <c r="F3962" s="28"/>
      <c r="G3962" s="28"/>
      <c r="H3962" s="28"/>
      <c r="I3962" s="28" t="s">
        <v>1704</v>
      </c>
      <c r="J3962" s="27" t="s">
        <v>8083</v>
      </c>
      <c r="K3962" s="29">
        <v>2288753033</v>
      </c>
      <c r="L3962" s="30"/>
      <c r="M3962" s="28"/>
      <c r="N3962" s="28"/>
      <c r="O3962" s="29"/>
      <c r="P3962" s="31"/>
      <c r="Q3962" s="28"/>
      <c r="R3962" s="28"/>
      <c r="S3962" s="28"/>
      <c r="T3962" s="28"/>
      <c r="U3962" s="29"/>
      <c r="V3962" s="32"/>
      <c r="W3962" s="33"/>
    </row>
    <row r="3963" spans="2:23" x14ac:dyDescent="0.25">
      <c r="B3963" s="25"/>
      <c r="C3963" s="80">
        <v>1215067491</v>
      </c>
      <c r="D3963" s="83" t="s">
        <v>8084</v>
      </c>
      <c r="E3963" s="82">
        <v>2</v>
      </c>
      <c r="F3963" s="28"/>
      <c r="G3963" s="28"/>
      <c r="H3963" s="28"/>
      <c r="I3963" s="28" t="s">
        <v>1716</v>
      </c>
      <c r="J3963" s="27" t="s">
        <v>8085</v>
      </c>
      <c r="K3963" s="29">
        <v>2288727605</v>
      </c>
      <c r="L3963" s="30"/>
      <c r="M3963" s="28"/>
      <c r="N3963" s="28"/>
      <c r="O3963" s="29"/>
      <c r="P3963" s="31"/>
      <c r="Q3963" s="28"/>
      <c r="R3963" s="28"/>
      <c r="S3963" s="28"/>
      <c r="T3963" s="28"/>
      <c r="U3963" s="29"/>
      <c r="V3963" s="32"/>
      <c r="W3963" s="33"/>
    </row>
    <row r="3964" spans="2:23" x14ac:dyDescent="0.25">
      <c r="B3964" s="25"/>
      <c r="C3964" s="80">
        <v>1477889590</v>
      </c>
      <c r="D3964" s="83" t="s">
        <v>8086</v>
      </c>
      <c r="E3964" s="82">
        <v>2</v>
      </c>
      <c r="F3964" s="28"/>
      <c r="G3964" s="28"/>
      <c r="H3964" s="28"/>
      <c r="I3964" s="28" t="s">
        <v>1716</v>
      </c>
      <c r="J3964" s="27" t="s">
        <v>8087</v>
      </c>
      <c r="K3964" s="29">
        <v>2058700256</v>
      </c>
      <c r="L3964" s="30"/>
      <c r="M3964" s="28"/>
      <c r="N3964" s="28"/>
      <c r="O3964" s="29"/>
      <c r="P3964" s="31"/>
      <c r="Q3964" s="28"/>
      <c r="R3964" s="28"/>
      <c r="S3964" s="28"/>
      <c r="T3964" s="28"/>
      <c r="U3964" s="29"/>
      <c r="V3964" s="32"/>
      <c r="W3964" s="33"/>
    </row>
    <row r="3965" spans="2:23" x14ac:dyDescent="0.25">
      <c r="B3965" s="25"/>
      <c r="C3965" s="80">
        <v>1629749684</v>
      </c>
      <c r="D3965" s="83" t="s">
        <v>8088</v>
      </c>
      <c r="E3965" s="82">
        <v>2</v>
      </c>
      <c r="F3965" s="28"/>
      <c r="G3965" s="28"/>
      <c r="H3965" s="28"/>
      <c r="I3965" s="28" t="s">
        <v>1716</v>
      </c>
      <c r="J3965" s="27" t="s">
        <v>69</v>
      </c>
      <c r="K3965" s="29">
        <v>3342936825</v>
      </c>
      <c r="L3965" s="30"/>
      <c r="M3965" s="28"/>
      <c r="N3965" s="28"/>
      <c r="O3965" s="29"/>
      <c r="P3965" s="31"/>
      <c r="Q3965" s="28"/>
      <c r="R3965" s="28"/>
      <c r="S3965" s="28"/>
      <c r="T3965" s="28"/>
      <c r="U3965" s="29"/>
      <c r="V3965" s="32"/>
      <c r="W3965" s="33"/>
    </row>
    <row r="3966" spans="2:23" x14ac:dyDescent="0.25">
      <c r="B3966" s="25"/>
      <c r="C3966" s="80">
        <v>1144993437</v>
      </c>
      <c r="D3966" s="83" t="s">
        <v>8089</v>
      </c>
      <c r="E3966" s="82">
        <v>7</v>
      </c>
      <c r="F3966" s="28"/>
      <c r="G3966" s="28"/>
      <c r="H3966" s="28"/>
      <c r="I3966" s="28" t="s">
        <v>1716</v>
      </c>
      <c r="J3966" s="27" t="s">
        <v>69</v>
      </c>
      <c r="K3966" s="29">
        <v>5049885344</v>
      </c>
      <c r="L3966" s="30"/>
      <c r="M3966" s="28"/>
      <c r="N3966" s="28"/>
      <c r="O3966" s="29"/>
      <c r="P3966" s="31"/>
      <c r="Q3966" s="28"/>
      <c r="R3966" s="28"/>
      <c r="S3966" s="28"/>
      <c r="T3966" s="28"/>
      <c r="U3966" s="29"/>
      <c r="V3966" s="32"/>
      <c r="W3966" s="33"/>
    </row>
    <row r="3967" spans="2:23" x14ac:dyDescent="0.25">
      <c r="B3967" s="25"/>
      <c r="C3967" s="80">
        <v>1831700442</v>
      </c>
      <c r="D3967" s="83" t="s">
        <v>8090</v>
      </c>
      <c r="E3967" s="82">
        <v>-99</v>
      </c>
      <c r="F3967" s="28"/>
      <c r="G3967" s="28"/>
      <c r="H3967" s="28"/>
      <c r="I3967" s="28" t="s">
        <v>1769</v>
      </c>
      <c r="J3967" s="27" t="s">
        <v>69</v>
      </c>
      <c r="K3967" s="29">
        <v>2518736192</v>
      </c>
      <c r="L3967" s="30"/>
      <c r="M3967" s="28"/>
      <c r="N3967" s="28"/>
      <c r="O3967" s="29"/>
      <c r="P3967" s="31"/>
      <c r="Q3967" s="28"/>
      <c r="R3967" s="28"/>
      <c r="S3967" s="28"/>
      <c r="T3967" s="28"/>
      <c r="U3967" s="29"/>
      <c r="V3967" s="32"/>
      <c r="W3967" s="33"/>
    </row>
    <row r="3968" spans="2:23" x14ac:dyDescent="0.25">
      <c r="B3968" s="25"/>
      <c r="C3968" s="80">
        <v>1538815162</v>
      </c>
      <c r="D3968" s="83" t="s">
        <v>8091</v>
      </c>
      <c r="E3968" s="82">
        <v>-99</v>
      </c>
      <c r="F3968" s="28"/>
      <c r="G3968" s="28"/>
      <c r="H3968" s="28"/>
      <c r="I3968" s="28" t="s">
        <v>1716</v>
      </c>
      <c r="J3968" s="27" t="s">
        <v>69</v>
      </c>
      <c r="K3968" s="29">
        <v>2518736192</v>
      </c>
      <c r="L3968" s="30"/>
      <c r="M3968" s="28"/>
      <c r="N3968" s="28"/>
      <c r="O3968" s="29"/>
      <c r="P3968" s="31"/>
      <c r="Q3968" s="28"/>
      <c r="R3968" s="28"/>
      <c r="S3968" s="28"/>
      <c r="T3968" s="28"/>
      <c r="U3968" s="29"/>
      <c r="V3968" s="32"/>
      <c r="W3968" s="33"/>
    </row>
    <row r="3969" spans="2:23" x14ac:dyDescent="0.25">
      <c r="B3969" s="25"/>
      <c r="C3969" s="80">
        <v>1801196449</v>
      </c>
      <c r="D3969" s="83" t="s">
        <v>8092</v>
      </c>
      <c r="E3969" s="82">
        <v>-99</v>
      </c>
      <c r="F3969" s="28"/>
      <c r="G3969" s="28"/>
      <c r="H3969" s="28"/>
      <c r="I3969" s="28" t="s">
        <v>5281</v>
      </c>
      <c r="J3969" s="27" t="s">
        <v>69</v>
      </c>
      <c r="K3969" s="29" t="s">
        <v>69</v>
      </c>
      <c r="L3969" s="30"/>
      <c r="M3969" s="28"/>
      <c r="N3969" s="28"/>
      <c r="O3969" s="29"/>
      <c r="P3969" s="31"/>
      <c r="Q3969" s="28"/>
      <c r="R3969" s="28"/>
      <c r="S3969" s="28"/>
      <c r="T3969" s="28"/>
      <c r="U3969" s="29"/>
      <c r="V3969" s="32"/>
      <c r="W3969" s="33"/>
    </row>
    <row r="3970" spans="2:23" x14ac:dyDescent="0.25">
      <c r="B3970" s="25"/>
      <c r="C3970" s="80">
        <v>1861254542</v>
      </c>
      <c r="D3970" s="83" t="s">
        <v>8093</v>
      </c>
      <c r="E3970" s="82">
        <v>0</v>
      </c>
      <c r="F3970" s="28"/>
      <c r="G3970" s="28"/>
      <c r="H3970" s="28"/>
      <c r="I3970" s="28" t="s">
        <v>1716</v>
      </c>
      <c r="J3970" s="27" t="s">
        <v>8094</v>
      </c>
      <c r="K3970" s="29">
        <v>5048424000</v>
      </c>
      <c r="L3970" s="30"/>
      <c r="M3970" s="28"/>
      <c r="N3970" s="28"/>
      <c r="O3970" s="29"/>
      <c r="P3970" s="31"/>
      <c r="Q3970" s="28"/>
      <c r="R3970" s="28"/>
      <c r="S3970" s="28"/>
      <c r="T3970" s="28"/>
      <c r="U3970" s="29"/>
      <c r="V3970" s="32"/>
      <c r="W3970" s="33"/>
    </row>
    <row r="3971" spans="2:23" x14ac:dyDescent="0.25">
      <c r="B3971" s="25"/>
      <c r="C3971" s="80">
        <v>1316052087</v>
      </c>
      <c r="D3971" s="83" t="s">
        <v>8095</v>
      </c>
      <c r="E3971" s="82">
        <v>1</v>
      </c>
      <c r="F3971" s="28"/>
      <c r="G3971" s="28"/>
      <c r="H3971" s="28"/>
      <c r="I3971" s="28" t="s">
        <v>1704</v>
      </c>
      <c r="J3971" s="27" t="s">
        <v>69</v>
      </c>
      <c r="K3971" s="29">
        <v>5044568020</v>
      </c>
      <c r="L3971" s="30"/>
      <c r="M3971" s="28"/>
      <c r="N3971" s="28"/>
      <c r="O3971" s="29"/>
      <c r="P3971" s="31"/>
      <c r="Q3971" s="28"/>
      <c r="R3971" s="28"/>
      <c r="S3971" s="28"/>
      <c r="T3971" s="28"/>
      <c r="U3971" s="29"/>
      <c r="V3971" s="32"/>
      <c r="W3971" s="33"/>
    </row>
    <row r="3972" spans="2:23" x14ac:dyDescent="0.25">
      <c r="B3972" s="25"/>
      <c r="C3972" s="80">
        <v>1740226117</v>
      </c>
      <c r="D3972" s="83" t="s">
        <v>8096</v>
      </c>
      <c r="E3972" s="82">
        <v>4</v>
      </c>
      <c r="F3972" s="28"/>
      <c r="G3972" s="28"/>
      <c r="H3972" s="28"/>
      <c r="I3972" s="28" t="s">
        <v>1704</v>
      </c>
      <c r="J3972" s="27" t="s">
        <v>69</v>
      </c>
      <c r="K3972" s="29">
        <v>2288753033</v>
      </c>
      <c r="L3972" s="30"/>
      <c r="M3972" s="28"/>
      <c r="N3972" s="28"/>
      <c r="O3972" s="29"/>
      <c r="P3972" s="31"/>
      <c r="Q3972" s="28"/>
      <c r="R3972" s="28"/>
      <c r="S3972" s="28"/>
      <c r="T3972" s="28"/>
      <c r="U3972" s="29"/>
      <c r="V3972" s="32"/>
      <c r="W3972" s="33"/>
    </row>
    <row r="3973" spans="2:23" x14ac:dyDescent="0.25">
      <c r="B3973" s="25"/>
      <c r="C3973" s="80">
        <v>1821050089</v>
      </c>
      <c r="D3973" s="83" t="s">
        <v>8097</v>
      </c>
      <c r="E3973" s="82">
        <v>5</v>
      </c>
      <c r="F3973" s="28"/>
      <c r="G3973" s="28"/>
      <c r="H3973" s="28"/>
      <c r="I3973" s="28" t="s">
        <v>1719</v>
      </c>
      <c r="J3973" s="27" t="s">
        <v>69</v>
      </c>
      <c r="K3973" s="29">
        <v>5042544011</v>
      </c>
      <c r="L3973" s="30"/>
      <c r="M3973" s="28"/>
      <c r="N3973" s="28"/>
      <c r="O3973" s="29"/>
      <c r="P3973" s="31"/>
      <c r="Q3973" s="28"/>
      <c r="R3973" s="28"/>
      <c r="S3973" s="28"/>
      <c r="T3973" s="28"/>
      <c r="U3973" s="29"/>
      <c r="V3973" s="32"/>
      <c r="W3973" s="33"/>
    </row>
    <row r="3974" spans="2:23" x14ac:dyDescent="0.25">
      <c r="B3974" s="25"/>
      <c r="C3974" s="80">
        <v>1073547592</v>
      </c>
      <c r="D3974" s="83" t="s">
        <v>8098</v>
      </c>
      <c r="E3974" s="82">
        <v>3</v>
      </c>
      <c r="F3974" s="28"/>
      <c r="G3974" s="28"/>
      <c r="H3974" s="28"/>
      <c r="I3974" s="28" t="s">
        <v>1704</v>
      </c>
      <c r="J3974" s="27" t="s">
        <v>69</v>
      </c>
      <c r="K3974" s="29">
        <v>5048880388</v>
      </c>
      <c r="L3974" s="30"/>
      <c r="M3974" s="28"/>
      <c r="N3974" s="28"/>
      <c r="O3974" s="29"/>
      <c r="P3974" s="31"/>
      <c r="Q3974" s="28"/>
      <c r="R3974" s="28"/>
      <c r="S3974" s="28"/>
      <c r="T3974" s="28"/>
      <c r="U3974" s="29"/>
      <c r="V3974" s="32"/>
      <c r="W3974" s="33"/>
    </row>
    <row r="3975" spans="2:23" x14ac:dyDescent="0.25">
      <c r="B3975" s="25"/>
      <c r="C3975" s="80">
        <v>1568666543</v>
      </c>
      <c r="D3975" s="83" t="s">
        <v>8099</v>
      </c>
      <c r="E3975" s="82">
        <v>2</v>
      </c>
      <c r="F3975" s="28"/>
      <c r="G3975" s="28"/>
      <c r="H3975" s="28"/>
      <c r="I3975" s="28" t="s">
        <v>1704</v>
      </c>
      <c r="J3975" s="27" t="s">
        <v>69</v>
      </c>
      <c r="K3975" s="29">
        <v>6504984560</v>
      </c>
      <c r="L3975" s="30"/>
      <c r="M3975" s="28"/>
      <c r="N3975" s="28"/>
      <c r="O3975" s="29"/>
      <c r="P3975" s="31"/>
      <c r="Q3975" s="28"/>
      <c r="R3975" s="28"/>
      <c r="S3975" s="28"/>
      <c r="T3975" s="28"/>
      <c r="U3975" s="29"/>
      <c r="V3975" s="32"/>
      <c r="W3975" s="33"/>
    </row>
    <row r="3976" spans="2:23" x14ac:dyDescent="0.25">
      <c r="B3976" s="25"/>
      <c r="C3976" s="80">
        <v>1376648709</v>
      </c>
      <c r="D3976" s="83" t="s">
        <v>8100</v>
      </c>
      <c r="E3976" s="82">
        <v>3</v>
      </c>
      <c r="F3976" s="28"/>
      <c r="G3976" s="28"/>
      <c r="H3976" s="28"/>
      <c r="I3976" s="28" t="s">
        <v>1704</v>
      </c>
      <c r="J3976" s="27" t="s">
        <v>69</v>
      </c>
      <c r="K3976" s="29">
        <v>2257694044</v>
      </c>
      <c r="L3976" s="30"/>
      <c r="M3976" s="28"/>
      <c r="N3976" s="28"/>
      <c r="O3976" s="29"/>
      <c r="P3976" s="31"/>
      <c r="Q3976" s="28"/>
      <c r="R3976" s="28"/>
      <c r="S3976" s="28"/>
      <c r="T3976" s="28"/>
      <c r="U3976" s="29"/>
      <c r="V3976" s="32"/>
      <c r="W3976" s="33"/>
    </row>
    <row r="3977" spans="2:23" x14ac:dyDescent="0.25">
      <c r="B3977" s="25"/>
      <c r="C3977" s="80">
        <v>1992708317</v>
      </c>
      <c r="D3977" s="83" t="s">
        <v>8101</v>
      </c>
      <c r="E3977" s="82">
        <v>2</v>
      </c>
      <c r="F3977" s="28"/>
      <c r="G3977" s="28"/>
      <c r="H3977" s="28"/>
      <c r="I3977" s="28" t="s">
        <v>1704</v>
      </c>
      <c r="J3977" s="27" t="s">
        <v>69</v>
      </c>
      <c r="K3977" s="29">
        <v>5044568020</v>
      </c>
      <c r="L3977" s="30"/>
      <c r="M3977" s="28"/>
      <c r="N3977" s="28"/>
      <c r="O3977" s="29"/>
      <c r="P3977" s="31"/>
      <c r="Q3977" s="28"/>
      <c r="R3977" s="28"/>
      <c r="S3977" s="28"/>
      <c r="T3977" s="28"/>
      <c r="U3977" s="29"/>
      <c r="V3977" s="32"/>
      <c r="W3977" s="33"/>
    </row>
    <row r="3978" spans="2:23" x14ac:dyDescent="0.25">
      <c r="B3978" s="25"/>
      <c r="C3978" s="80">
        <v>1114095965</v>
      </c>
      <c r="D3978" s="83" t="s">
        <v>8102</v>
      </c>
      <c r="E3978" s="82">
        <v>2</v>
      </c>
      <c r="F3978" s="28"/>
      <c r="G3978" s="28"/>
      <c r="H3978" s="28"/>
      <c r="I3978" s="28" t="s">
        <v>1704</v>
      </c>
      <c r="J3978" s="27" t="s">
        <v>69</v>
      </c>
      <c r="K3978" s="29">
        <v>5044568020</v>
      </c>
      <c r="L3978" s="30"/>
      <c r="M3978" s="28"/>
      <c r="N3978" s="28"/>
      <c r="O3978" s="29"/>
      <c r="P3978" s="31"/>
      <c r="Q3978" s="28"/>
      <c r="R3978" s="28"/>
      <c r="S3978" s="28"/>
      <c r="T3978" s="28"/>
      <c r="U3978" s="29"/>
      <c r="V3978" s="32"/>
      <c r="W3978" s="33"/>
    </row>
    <row r="3979" spans="2:23" x14ac:dyDescent="0.25">
      <c r="B3979" s="25"/>
      <c r="C3979" s="80">
        <v>1083669535</v>
      </c>
      <c r="D3979" s="83" t="s">
        <v>8103</v>
      </c>
      <c r="E3979" s="82">
        <v>3</v>
      </c>
      <c r="F3979" s="28"/>
      <c r="G3979" s="28"/>
      <c r="H3979" s="28"/>
      <c r="I3979" s="28" t="s">
        <v>1704</v>
      </c>
      <c r="J3979" s="27" t="s">
        <v>8104</v>
      </c>
      <c r="K3979" s="29">
        <v>2514351200</v>
      </c>
      <c r="L3979" s="30"/>
      <c r="M3979" s="28"/>
      <c r="N3979" s="28"/>
      <c r="O3979" s="29"/>
      <c r="P3979" s="31"/>
      <c r="Q3979" s="28"/>
      <c r="R3979" s="28"/>
      <c r="S3979" s="28"/>
      <c r="T3979" s="28"/>
      <c r="U3979" s="29"/>
      <c r="V3979" s="32"/>
      <c r="W3979" s="33"/>
    </row>
    <row r="3980" spans="2:23" x14ac:dyDescent="0.25">
      <c r="B3980" s="25"/>
      <c r="C3980" s="80">
        <v>1003990656</v>
      </c>
      <c r="D3980" s="83" t="s">
        <v>8105</v>
      </c>
      <c r="E3980" s="82">
        <v>4</v>
      </c>
      <c r="F3980" s="28"/>
      <c r="G3980" s="28"/>
      <c r="H3980" s="28"/>
      <c r="I3980" s="28" t="s">
        <v>1719</v>
      </c>
      <c r="J3980" s="27" t="s">
        <v>8106</v>
      </c>
      <c r="K3980" s="29">
        <v>3375940750</v>
      </c>
      <c r="L3980" s="30"/>
      <c r="M3980" s="28"/>
      <c r="N3980" s="28"/>
      <c r="O3980" s="29"/>
      <c r="P3980" s="31"/>
      <c r="Q3980" s="28"/>
      <c r="R3980" s="28"/>
      <c r="S3980" s="28"/>
      <c r="T3980" s="28"/>
      <c r="U3980" s="29"/>
      <c r="V3980" s="32"/>
      <c r="W3980" s="33"/>
    </row>
    <row r="3981" spans="2:23" x14ac:dyDescent="0.25">
      <c r="B3981" s="25"/>
      <c r="C3981" s="80">
        <v>1639110224</v>
      </c>
      <c r="D3981" s="83" t="s">
        <v>8107</v>
      </c>
      <c r="E3981" s="82">
        <v>5</v>
      </c>
      <c r="F3981" s="28"/>
      <c r="G3981" s="28"/>
      <c r="H3981" s="28"/>
      <c r="I3981" s="28" t="s">
        <v>1704</v>
      </c>
      <c r="J3981" s="27" t="s">
        <v>8108</v>
      </c>
      <c r="K3981" s="29">
        <v>2514145900</v>
      </c>
      <c r="L3981" s="30"/>
      <c r="M3981" s="28"/>
      <c r="N3981" s="28"/>
      <c r="O3981" s="29"/>
      <c r="P3981" s="31"/>
      <c r="Q3981" s="28"/>
      <c r="R3981" s="28"/>
      <c r="S3981" s="28"/>
      <c r="T3981" s="28"/>
      <c r="U3981" s="29"/>
      <c r="V3981" s="32"/>
      <c r="W3981" s="33"/>
    </row>
    <row r="3982" spans="2:23" x14ac:dyDescent="0.25">
      <c r="B3982" s="25"/>
      <c r="C3982" s="80">
        <v>1386628428</v>
      </c>
      <c r="D3982" s="83" t="s">
        <v>8109</v>
      </c>
      <c r="E3982" s="82">
        <v>4</v>
      </c>
      <c r="F3982" s="28"/>
      <c r="G3982" s="28"/>
      <c r="H3982" s="28"/>
      <c r="I3982" s="28" t="s">
        <v>1704</v>
      </c>
      <c r="J3982" s="27" t="s">
        <v>69</v>
      </c>
      <c r="K3982" s="29">
        <v>2052718000</v>
      </c>
      <c r="L3982" s="30"/>
      <c r="M3982" s="28"/>
      <c r="N3982" s="28"/>
      <c r="O3982" s="29"/>
      <c r="P3982" s="31"/>
      <c r="Q3982" s="28"/>
      <c r="R3982" s="28"/>
      <c r="S3982" s="28"/>
      <c r="T3982" s="28"/>
      <c r="U3982" s="29"/>
      <c r="V3982" s="32"/>
      <c r="W3982" s="33"/>
    </row>
    <row r="3983" spans="2:23" x14ac:dyDescent="0.25">
      <c r="B3983" s="25"/>
      <c r="C3983" s="80">
        <v>1699775171</v>
      </c>
      <c r="D3983" s="83" t="s">
        <v>8110</v>
      </c>
      <c r="E3983" s="82">
        <v>3</v>
      </c>
      <c r="F3983" s="28"/>
      <c r="G3983" s="28"/>
      <c r="H3983" s="28"/>
      <c r="I3983" s="28" t="s">
        <v>1704</v>
      </c>
      <c r="J3983" s="27" t="s">
        <v>69</v>
      </c>
      <c r="K3983" s="29">
        <v>2288726291</v>
      </c>
      <c r="L3983" s="30"/>
      <c r="M3983" s="28"/>
      <c r="N3983" s="28"/>
      <c r="O3983" s="29"/>
      <c r="P3983" s="31"/>
      <c r="Q3983" s="28"/>
      <c r="R3983" s="28"/>
      <c r="S3983" s="28"/>
      <c r="T3983" s="28"/>
      <c r="U3983" s="29"/>
      <c r="V3983" s="32"/>
      <c r="W3983" s="33"/>
    </row>
    <row r="3984" spans="2:23" x14ac:dyDescent="0.25">
      <c r="B3984" s="25"/>
      <c r="C3984" s="80">
        <v>1649212382</v>
      </c>
      <c r="D3984" s="83" t="s">
        <v>8111</v>
      </c>
      <c r="E3984" s="82">
        <v>6</v>
      </c>
      <c r="F3984" s="28"/>
      <c r="G3984" s="28"/>
      <c r="H3984" s="28"/>
      <c r="I3984" s="28" t="s">
        <v>1719</v>
      </c>
      <c r="J3984" s="27" t="s">
        <v>8112</v>
      </c>
      <c r="K3984" s="29">
        <v>5049883003</v>
      </c>
      <c r="L3984" s="30"/>
      <c r="M3984" s="28"/>
      <c r="N3984" s="28"/>
      <c r="O3984" s="29"/>
      <c r="P3984" s="31"/>
      <c r="Q3984" s="28"/>
      <c r="R3984" s="28"/>
      <c r="S3984" s="28"/>
      <c r="T3984" s="28"/>
      <c r="U3984" s="29"/>
      <c r="V3984" s="32"/>
      <c r="W3984" s="33"/>
    </row>
    <row r="3985" spans="2:23" x14ac:dyDescent="0.25">
      <c r="B3985" s="25"/>
      <c r="C3985" s="80">
        <v>1669474920</v>
      </c>
      <c r="D3985" s="83" t="s">
        <v>8113</v>
      </c>
      <c r="E3985" s="82">
        <v>3</v>
      </c>
      <c r="F3985" s="28"/>
      <c r="G3985" s="28"/>
      <c r="H3985" s="28"/>
      <c r="I3985" s="28" t="s">
        <v>1704</v>
      </c>
      <c r="J3985" s="27" t="s">
        <v>69</v>
      </c>
      <c r="K3985" s="29">
        <v>5043496423</v>
      </c>
      <c r="L3985" s="30"/>
      <c r="M3985" s="28"/>
      <c r="N3985" s="28"/>
      <c r="O3985" s="29"/>
      <c r="P3985" s="31"/>
      <c r="Q3985" s="28"/>
      <c r="R3985" s="28"/>
      <c r="S3985" s="28"/>
      <c r="T3985" s="28"/>
      <c r="U3985" s="29"/>
      <c r="V3985" s="32"/>
      <c r="W3985" s="33"/>
    </row>
    <row r="3986" spans="2:23" x14ac:dyDescent="0.25">
      <c r="B3986" s="25"/>
      <c r="C3986" s="80">
        <v>1801901335</v>
      </c>
      <c r="D3986" s="83" t="s">
        <v>8114</v>
      </c>
      <c r="E3986" s="82">
        <v>4</v>
      </c>
      <c r="F3986" s="28"/>
      <c r="G3986" s="28"/>
      <c r="H3986" s="28"/>
      <c r="I3986" s="28" t="s">
        <v>1704</v>
      </c>
      <c r="J3986" s="27" t="s">
        <v>8115</v>
      </c>
      <c r="K3986" s="29">
        <v>3372690963</v>
      </c>
      <c r="L3986" s="30"/>
      <c r="M3986" s="28"/>
      <c r="N3986" s="28"/>
      <c r="O3986" s="29"/>
      <c r="P3986" s="31"/>
      <c r="Q3986" s="28"/>
      <c r="R3986" s="28"/>
      <c r="S3986" s="28"/>
      <c r="T3986" s="28"/>
      <c r="U3986" s="29"/>
      <c r="V3986" s="32"/>
      <c r="W3986" s="33"/>
    </row>
    <row r="3987" spans="2:23" x14ac:dyDescent="0.25">
      <c r="B3987" s="25"/>
      <c r="C3987" s="80">
        <v>1316081367</v>
      </c>
      <c r="D3987" s="83" t="s">
        <v>8116</v>
      </c>
      <c r="E3987" s="82">
        <v>1</v>
      </c>
      <c r="F3987" s="28"/>
      <c r="G3987" s="28"/>
      <c r="H3987" s="28"/>
      <c r="I3987" s="28" t="s">
        <v>1704</v>
      </c>
      <c r="J3987" s="27" t="s">
        <v>8117</v>
      </c>
      <c r="K3987" s="29">
        <v>5044648500</v>
      </c>
      <c r="L3987" s="30"/>
      <c r="M3987" s="28"/>
      <c r="N3987" s="28"/>
      <c r="O3987" s="29"/>
      <c r="P3987" s="31"/>
      <c r="Q3987" s="28"/>
      <c r="R3987" s="28"/>
      <c r="S3987" s="28"/>
      <c r="T3987" s="28"/>
      <c r="U3987" s="29"/>
      <c r="V3987" s="32"/>
      <c r="W3987" s="33"/>
    </row>
    <row r="3988" spans="2:23" x14ac:dyDescent="0.25">
      <c r="B3988" s="25"/>
      <c r="C3988" s="80">
        <v>1497861314</v>
      </c>
      <c r="D3988" s="83" t="s">
        <v>8118</v>
      </c>
      <c r="E3988" s="82">
        <v>4</v>
      </c>
      <c r="F3988" s="28"/>
      <c r="G3988" s="28"/>
      <c r="H3988" s="28"/>
      <c r="I3988" s="28" t="s">
        <v>1704</v>
      </c>
      <c r="J3988" s="27" t="s">
        <v>8119</v>
      </c>
      <c r="K3988" s="29">
        <v>5043496423</v>
      </c>
      <c r="L3988" s="30"/>
      <c r="M3988" s="28"/>
      <c r="N3988" s="28"/>
      <c r="O3988" s="29"/>
      <c r="P3988" s="31"/>
      <c r="Q3988" s="28"/>
      <c r="R3988" s="28"/>
      <c r="S3988" s="28"/>
      <c r="T3988" s="28"/>
      <c r="U3988" s="29"/>
      <c r="V3988" s="32"/>
      <c r="W3988" s="33"/>
    </row>
    <row r="3989" spans="2:23" x14ac:dyDescent="0.25">
      <c r="B3989" s="25"/>
      <c r="C3989" s="80">
        <v>1639622665</v>
      </c>
      <c r="D3989" s="83" t="s">
        <v>8120</v>
      </c>
      <c r="E3989" s="82">
        <v>2</v>
      </c>
      <c r="F3989" s="28"/>
      <c r="G3989" s="28"/>
      <c r="H3989" s="28"/>
      <c r="I3989" s="28" t="s">
        <v>1719</v>
      </c>
      <c r="J3989" s="27" t="s">
        <v>69</v>
      </c>
      <c r="K3989" s="29">
        <v>3042348177</v>
      </c>
      <c r="L3989" s="30"/>
      <c r="M3989" s="28"/>
      <c r="N3989" s="28"/>
      <c r="O3989" s="29"/>
      <c r="P3989" s="31"/>
      <c r="Q3989" s="28"/>
      <c r="R3989" s="28"/>
      <c r="S3989" s="28"/>
      <c r="T3989" s="28"/>
      <c r="U3989" s="29"/>
      <c r="V3989" s="32"/>
      <c r="W3989" s="33"/>
    </row>
    <row r="3990" spans="2:23" x14ac:dyDescent="0.25">
      <c r="B3990" s="25"/>
      <c r="C3990" s="80">
        <v>1871943639</v>
      </c>
      <c r="D3990" s="83" t="s">
        <v>8121</v>
      </c>
      <c r="E3990" s="82">
        <v>-99</v>
      </c>
      <c r="F3990" s="28"/>
      <c r="G3990" s="28"/>
      <c r="H3990" s="28"/>
      <c r="I3990" s="28" t="s">
        <v>5281</v>
      </c>
      <c r="J3990" s="27" t="s">
        <v>69</v>
      </c>
      <c r="K3990" s="29">
        <v>5048427439</v>
      </c>
      <c r="L3990" s="30"/>
      <c r="M3990" s="28"/>
      <c r="N3990" s="28"/>
      <c r="O3990" s="29"/>
      <c r="P3990" s="31"/>
      <c r="Q3990" s="28"/>
      <c r="R3990" s="28"/>
      <c r="S3990" s="28"/>
      <c r="T3990" s="28"/>
      <c r="U3990" s="29"/>
      <c r="V3990" s="32"/>
      <c r="W3990" s="33"/>
    </row>
    <row r="3991" spans="2:23" x14ac:dyDescent="0.25">
      <c r="B3991" s="25"/>
      <c r="C3991" s="80">
        <v>1912393968</v>
      </c>
      <c r="D3991" s="83" t="s">
        <v>8122</v>
      </c>
      <c r="E3991" s="82">
        <v>2</v>
      </c>
      <c r="F3991" s="28"/>
      <c r="G3991" s="28"/>
      <c r="H3991" s="28"/>
      <c r="I3991" s="28" t="s">
        <v>1704</v>
      </c>
      <c r="J3991" s="27" t="s">
        <v>69</v>
      </c>
      <c r="K3991" s="29">
        <v>5049882981</v>
      </c>
      <c r="L3991" s="30"/>
      <c r="M3991" s="28"/>
      <c r="N3991" s="28"/>
      <c r="O3991" s="29"/>
      <c r="P3991" s="31"/>
      <c r="Q3991" s="28"/>
      <c r="R3991" s="28"/>
      <c r="S3991" s="28"/>
      <c r="T3991" s="28"/>
      <c r="U3991" s="29"/>
      <c r="V3991" s="32"/>
      <c r="W3991" s="33"/>
    </row>
    <row r="3992" spans="2:23" x14ac:dyDescent="0.25">
      <c r="B3992" s="25"/>
      <c r="C3992" s="80">
        <v>1710429378</v>
      </c>
      <c r="D3992" s="83" t="s">
        <v>8123</v>
      </c>
      <c r="E3992" s="82">
        <v>7</v>
      </c>
      <c r="F3992" s="28"/>
      <c r="G3992" s="28"/>
      <c r="H3992" s="28"/>
      <c r="I3992" s="28" t="s">
        <v>1716</v>
      </c>
      <c r="J3992" s="27" t="s">
        <v>8124</v>
      </c>
      <c r="K3992" s="29">
        <v>8008228816</v>
      </c>
      <c r="L3992" s="30"/>
      <c r="M3992" s="28"/>
      <c r="N3992" s="28"/>
      <c r="O3992" s="29"/>
      <c r="P3992" s="31"/>
      <c r="Q3992" s="28"/>
      <c r="R3992" s="28"/>
      <c r="S3992" s="28"/>
      <c r="T3992" s="28"/>
      <c r="U3992" s="29"/>
      <c r="V3992" s="32"/>
      <c r="W3992" s="33"/>
    </row>
    <row r="3993" spans="2:23" x14ac:dyDescent="0.25">
      <c r="B3993" s="25"/>
      <c r="C3993" s="80">
        <v>1407307846</v>
      </c>
      <c r="D3993" s="83" t="s">
        <v>8125</v>
      </c>
      <c r="E3993" s="82">
        <v>3</v>
      </c>
      <c r="F3993" s="28"/>
      <c r="G3993" s="28"/>
      <c r="H3993" s="28"/>
      <c r="I3993" s="28" t="s">
        <v>1716</v>
      </c>
      <c r="J3993" s="27" t="s">
        <v>69</v>
      </c>
      <c r="K3993" s="29">
        <v>2052718000</v>
      </c>
      <c r="L3993" s="30"/>
      <c r="M3993" s="28"/>
      <c r="N3993" s="28"/>
      <c r="O3993" s="29"/>
      <c r="P3993" s="31"/>
      <c r="Q3993" s="28"/>
      <c r="R3993" s="28"/>
      <c r="S3993" s="28"/>
      <c r="T3993" s="28"/>
      <c r="U3993" s="29"/>
      <c r="V3993" s="32"/>
      <c r="W3993" s="33"/>
    </row>
    <row r="3994" spans="2:23" x14ac:dyDescent="0.25">
      <c r="B3994" s="25"/>
      <c r="C3994" s="80">
        <v>1982232708</v>
      </c>
      <c r="D3994" s="83" t="s">
        <v>8126</v>
      </c>
      <c r="E3994" s="82">
        <v>3</v>
      </c>
      <c r="F3994" s="28"/>
      <c r="G3994" s="28"/>
      <c r="H3994" s="28"/>
      <c r="I3994" s="28" t="s">
        <v>1716</v>
      </c>
      <c r="J3994" s="27" t="s">
        <v>8127</v>
      </c>
      <c r="K3994" s="29">
        <v>3344952600</v>
      </c>
      <c r="L3994" s="30"/>
      <c r="M3994" s="28"/>
      <c r="N3994" s="28"/>
      <c r="O3994" s="29"/>
      <c r="P3994" s="31"/>
      <c r="Q3994" s="28"/>
      <c r="R3994" s="28"/>
      <c r="S3994" s="28"/>
      <c r="T3994" s="28"/>
      <c r="U3994" s="29"/>
      <c r="V3994" s="32"/>
      <c r="W3994" s="33"/>
    </row>
    <row r="3995" spans="2:23" x14ac:dyDescent="0.25">
      <c r="B3995" s="25"/>
      <c r="C3995" s="80">
        <v>1194350686</v>
      </c>
      <c r="D3995" s="83" t="s">
        <v>8128</v>
      </c>
      <c r="E3995" s="82">
        <v>2</v>
      </c>
      <c r="F3995" s="28"/>
      <c r="G3995" s="28"/>
      <c r="H3995" s="28"/>
      <c r="I3995" s="28" t="s">
        <v>1716</v>
      </c>
      <c r="J3995" s="27" t="s">
        <v>69</v>
      </c>
      <c r="K3995" s="29">
        <v>8504772597</v>
      </c>
      <c r="L3995" s="30"/>
      <c r="M3995" s="28"/>
      <c r="N3995" s="28"/>
      <c r="O3995" s="29"/>
      <c r="P3995" s="31"/>
      <c r="Q3995" s="28"/>
      <c r="R3995" s="28"/>
      <c r="S3995" s="28"/>
      <c r="T3995" s="28"/>
      <c r="U3995" s="29"/>
      <c r="V3995" s="32"/>
      <c r="W3995" s="33"/>
    </row>
    <row r="3996" spans="2:23" x14ac:dyDescent="0.25">
      <c r="B3996" s="25"/>
      <c r="C3996" s="80">
        <v>1497086755</v>
      </c>
      <c r="D3996" s="83" t="s">
        <v>8129</v>
      </c>
      <c r="E3996" s="82">
        <v>8</v>
      </c>
      <c r="F3996" s="28"/>
      <c r="G3996" s="28"/>
      <c r="H3996" s="28"/>
      <c r="I3996" s="28" t="s">
        <v>1707</v>
      </c>
      <c r="J3996" s="27" t="s">
        <v>8130</v>
      </c>
      <c r="K3996" s="29">
        <v>5043097030</v>
      </c>
      <c r="L3996" s="30"/>
      <c r="M3996" s="28"/>
      <c r="N3996" s="28"/>
      <c r="O3996" s="29"/>
      <c r="P3996" s="31"/>
      <c r="Q3996" s="28"/>
      <c r="R3996" s="28"/>
      <c r="S3996" s="28"/>
      <c r="T3996" s="28"/>
      <c r="U3996" s="29"/>
      <c r="V3996" s="32"/>
      <c r="W3996" s="33"/>
    </row>
    <row r="3997" spans="2:23" x14ac:dyDescent="0.25">
      <c r="B3997" s="25"/>
      <c r="C3997" s="80">
        <v>1548586399</v>
      </c>
      <c r="D3997" s="83" t="s">
        <v>8131</v>
      </c>
      <c r="E3997" s="82">
        <v>3</v>
      </c>
      <c r="F3997" s="28"/>
      <c r="G3997" s="28"/>
      <c r="H3997" s="28"/>
      <c r="I3997" s="28" t="s">
        <v>1704</v>
      </c>
      <c r="J3997" s="27" t="s">
        <v>69</v>
      </c>
      <c r="K3997" s="29">
        <v>2288753033</v>
      </c>
      <c r="L3997" s="30"/>
      <c r="M3997" s="28"/>
      <c r="N3997" s="28"/>
      <c r="O3997" s="29"/>
      <c r="P3997" s="31"/>
      <c r="Q3997" s="28"/>
      <c r="R3997" s="28"/>
      <c r="S3997" s="28"/>
      <c r="T3997" s="28"/>
      <c r="U3997" s="29"/>
      <c r="V3997" s="32"/>
      <c r="W3997" s="33"/>
    </row>
    <row r="3998" spans="2:23" x14ac:dyDescent="0.25">
      <c r="B3998" s="25"/>
      <c r="C3998" s="80">
        <v>1609977768</v>
      </c>
      <c r="D3998" s="83" t="s">
        <v>8132</v>
      </c>
      <c r="E3998" s="82">
        <v>6</v>
      </c>
      <c r="F3998" s="28"/>
      <c r="G3998" s="28"/>
      <c r="H3998" s="28"/>
      <c r="I3998" s="28" t="s">
        <v>1737</v>
      </c>
      <c r="J3998" s="27" t="s">
        <v>8133</v>
      </c>
      <c r="K3998" s="29">
        <v>5049885763</v>
      </c>
      <c r="L3998" s="30"/>
      <c r="M3998" s="28"/>
      <c r="N3998" s="28"/>
      <c r="O3998" s="29"/>
      <c r="P3998" s="31"/>
      <c r="Q3998" s="28"/>
      <c r="R3998" s="28"/>
      <c r="S3998" s="28"/>
      <c r="T3998" s="28"/>
      <c r="U3998" s="29"/>
      <c r="V3998" s="32"/>
      <c r="W3998" s="33"/>
    </row>
    <row r="3999" spans="2:23" x14ac:dyDescent="0.25">
      <c r="B3999" s="25"/>
      <c r="C3999" s="80">
        <v>1760862700</v>
      </c>
      <c r="D3999" s="83" t="s">
        <v>8134</v>
      </c>
      <c r="E3999" s="82">
        <v>-99</v>
      </c>
      <c r="F3999" s="28"/>
      <c r="G3999" s="28"/>
      <c r="H3999" s="28"/>
      <c r="I3999" s="28" t="s">
        <v>1704</v>
      </c>
      <c r="J3999" s="27" t="s">
        <v>8135</v>
      </c>
      <c r="K3999" s="29">
        <v>8437922300</v>
      </c>
      <c r="L3999" s="30"/>
      <c r="M3999" s="28"/>
      <c r="N3999" s="28"/>
      <c r="O3999" s="29"/>
      <c r="P3999" s="31"/>
      <c r="Q3999" s="28"/>
      <c r="R3999" s="28"/>
      <c r="S3999" s="28"/>
      <c r="T3999" s="28"/>
      <c r="U3999" s="29"/>
      <c r="V3999" s="32"/>
      <c r="W3999" s="33"/>
    </row>
    <row r="4000" spans="2:23" x14ac:dyDescent="0.25">
      <c r="B4000" s="25"/>
      <c r="C4000" s="80">
        <v>1629498787</v>
      </c>
      <c r="D4000" s="83" t="s">
        <v>8136</v>
      </c>
      <c r="E4000" s="82">
        <v>4</v>
      </c>
      <c r="F4000" s="28"/>
      <c r="G4000" s="28"/>
      <c r="H4000" s="28"/>
      <c r="I4000" s="28" t="s">
        <v>1737</v>
      </c>
      <c r="J4000" s="27" t="s">
        <v>69</v>
      </c>
      <c r="K4000" s="29">
        <v>5048424000</v>
      </c>
      <c r="L4000" s="30"/>
      <c r="M4000" s="28"/>
      <c r="N4000" s="28"/>
      <c r="O4000" s="29"/>
      <c r="P4000" s="31"/>
      <c r="Q4000" s="28"/>
      <c r="R4000" s="28"/>
      <c r="S4000" s="28"/>
      <c r="T4000" s="28"/>
      <c r="U4000" s="29"/>
      <c r="V4000" s="32"/>
      <c r="W4000" s="33"/>
    </row>
    <row r="4001" spans="2:23" x14ac:dyDescent="0.25">
      <c r="B4001" s="25"/>
      <c r="C4001" s="80">
        <v>1982087755</v>
      </c>
      <c r="D4001" s="83" t="s">
        <v>8137</v>
      </c>
      <c r="E4001" s="82">
        <v>4</v>
      </c>
      <c r="F4001" s="28"/>
      <c r="G4001" s="28"/>
      <c r="H4001" s="28"/>
      <c r="I4001" s="28" t="s">
        <v>1704</v>
      </c>
      <c r="J4001" s="27" t="s">
        <v>8138</v>
      </c>
      <c r="K4001" s="29">
        <v>3186755982</v>
      </c>
      <c r="L4001" s="30"/>
      <c r="M4001" s="28"/>
      <c r="N4001" s="28"/>
      <c r="O4001" s="29"/>
      <c r="P4001" s="31"/>
      <c r="Q4001" s="28"/>
      <c r="R4001" s="28"/>
      <c r="S4001" s="28"/>
      <c r="T4001" s="28"/>
      <c r="U4001" s="29"/>
      <c r="V4001" s="32"/>
      <c r="W4001" s="33"/>
    </row>
    <row r="4002" spans="2:23" x14ac:dyDescent="0.25">
      <c r="B4002" s="25"/>
      <c r="C4002" s="80">
        <v>1336179688</v>
      </c>
      <c r="D4002" s="83" t="s">
        <v>8139</v>
      </c>
      <c r="E4002" s="82">
        <v>4</v>
      </c>
      <c r="F4002" s="28"/>
      <c r="G4002" s="28"/>
      <c r="H4002" s="28"/>
      <c r="I4002" s="28" t="s">
        <v>1704</v>
      </c>
      <c r="J4002" s="27" t="s">
        <v>8140</v>
      </c>
      <c r="K4002" s="29">
        <v>2059759586</v>
      </c>
      <c r="L4002" s="30"/>
      <c r="M4002" s="28"/>
      <c r="N4002" s="28"/>
      <c r="O4002" s="29"/>
      <c r="P4002" s="31"/>
      <c r="Q4002" s="28"/>
      <c r="R4002" s="28"/>
      <c r="S4002" s="28"/>
      <c r="T4002" s="28"/>
      <c r="U4002" s="29"/>
      <c r="V4002" s="32"/>
      <c r="W4002" s="33"/>
    </row>
    <row r="4003" spans="2:23" x14ac:dyDescent="0.25">
      <c r="B4003" s="25"/>
      <c r="C4003" s="80">
        <v>1043622558</v>
      </c>
      <c r="D4003" s="83" t="s">
        <v>8141</v>
      </c>
      <c r="E4003" s="82">
        <v>5</v>
      </c>
      <c r="F4003" s="28"/>
      <c r="G4003" s="28"/>
      <c r="H4003" s="28"/>
      <c r="I4003" s="28" t="s">
        <v>1769</v>
      </c>
      <c r="J4003" s="27" t="s">
        <v>8142</v>
      </c>
      <c r="K4003" s="29">
        <v>2516605787</v>
      </c>
      <c r="L4003" s="30"/>
      <c r="M4003" s="28"/>
      <c r="N4003" s="28"/>
      <c r="O4003" s="29"/>
      <c r="P4003" s="31"/>
      <c r="Q4003" s="28"/>
      <c r="R4003" s="28"/>
      <c r="S4003" s="28"/>
      <c r="T4003" s="28"/>
      <c r="U4003" s="29"/>
      <c r="V4003" s="32"/>
      <c r="W4003" s="33"/>
    </row>
    <row r="4004" spans="2:23" x14ac:dyDescent="0.25">
      <c r="B4004" s="25"/>
      <c r="C4004" s="80">
        <v>1336556885</v>
      </c>
      <c r="D4004" s="83" t="s">
        <v>8143</v>
      </c>
      <c r="E4004" s="82">
        <v>5</v>
      </c>
      <c r="F4004" s="28"/>
      <c r="G4004" s="28"/>
      <c r="H4004" s="28"/>
      <c r="I4004" s="28" t="s">
        <v>1716</v>
      </c>
      <c r="J4004" s="27" t="s">
        <v>8144</v>
      </c>
      <c r="K4004" s="29">
        <v>5048424023</v>
      </c>
      <c r="L4004" s="30"/>
      <c r="M4004" s="28"/>
      <c r="N4004" s="28"/>
      <c r="O4004" s="29"/>
      <c r="P4004" s="31"/>
      <c r="Q4004" s="28"/>
      <c r="R4004" s="28"/>
      <c r="S4004" s="28"/>
      <c r="T4004" s="28"/>
      <c r="U4004" s="29"/>
      <c r="V4004" s="32"/>
      <c r="W4004" s="33"/>
    </row>
    <row r="4005" spans="2:23" x14ac:dyDescent="0.25">
      <c r="B4005" s="25"/>
      <c r="C4005" s="80">
        <v>1861808230</v>
      </c>
      <c r="D4005" s="83" t="s">
        <v>8145</v>
      </c>
      <c r="E4005" s="82">
        <v>6</v>
      </c>
      <c r="F4005" s="28"/>
      <c r="G4005" s="28"/>
      <c r="H4005" s="28"/>
      <c r="I4005" s="28" t="s">
        <v>1716</v>
      </c>
      <c r="J4005" s="27" t="s">
        <v>8146</v>
      </c>
      <c r="K4005" s="29">
        <v>8664013057</v>
      </c>
      <c r="L4005" s="30"/>
      <c r="M4005" s="28"/>
      <c r="N4005" s="28"/>
      <c r="O4005" s="29"/>
      <c r="P4005" s="31"/>
      <c r="Q4005" s="28"/>
      <c r="R4005" s="28"/>
      <c r="S4005" s="28"/>
      <c r="T4005" s="28"/>
      <c r="U4005" s="29"/>
      <c r="V4005" s="32"/>
      <c r="W4005" s="33"/>
    </row>
    <row r="4006" spans="2:23" x14ac:dyDescent="0.25">
      <c r="B4006" s="25"/>
      <c r="C4006" s="80">
        <v>1922016757</v>
      </c>
      <c r="D4006" s="83" t="s">
        <v>8147</v>
      </c>
      <c r="E4006" s="82">
        <v>3</v>
      </c>
      <c r="F4006" s="28"/>
      <c r="G4006" s="28"/>
      <c r="H4006" s="28"/>
      <c r="I4006" s="28" t="s">
        <v>1769</v>
      </c>
      <c r="J4006" s="27" t="s">
        <v>8148</v>
      </c>
      <c r="K4006" s="29">
        <v>5048424000</v>
      </c>
      <c r="L4006" s="30"/>
      <c r="M4006" s="28"/>
      <c r="N4006" s="28"/>
      <c r="O4006" s="29"/>
      <c r="P4006" s="31"/>
      <c r="Q4006" s="28"/>
      <c r="R4006" s="28"/>
      <c r="S4006" s="28"/>
      <c r="T4006" s="28"/>
      <c r="U4006" s="29"/>
      <c r="V4006" s="32"/>
      <c r="W4006" s="33"/>
    </row>
    <row r="4007" spans="2:23" x14ac:dyDescent="0.25">
      <c r="B4007" s="25"/>
      <c r="C4007" s="80">
        <v>1225220627</v>
      </c>
      <c r="D4007" s="83" t="s">
        <v>8149</v>
      </c>
      <c r="E4007" s="82">
        <v>3</v>
      </c>
      <c r="F4007" s="28"/>
      <c r="G4007" s="28"/>
      <c r="H4007" s="28"/>
      <c r="I4007" s="28" t="s">
        <v>1704</v>
      </c>
      <c r="J4007" s="27" t="s">
        <v>69</v>
      </c>
      <c r="K4007" s="29">
        <v>2259271190</v>
      </c>
      <c r="L4007" s="30"/>
      <c r="M4007" s="28"/>
      <c r="N4007" s="28"/>
      <c r="O4007" s="29"/>
      <c r="P4007" s="31"/>
      <c r="Q4007" s="28"/>
      <c r="R4007" s="28"/>
      <c r="S4007" s="28"/>
      <c r="T4007" s="28"/>
      <c r="U4007" s="29"/>
      <c r="V4007" s="32"/>
      <c r="W4007" s="33"/>
    </row>
    <row r="4008" spans="2:23" x14ac:dyDescent="0.25">
      <c r="B4008" s="25"/>
      <c r="C4008" s="80">
        <v>1053467365</v>
      </c>
      <c r="D4008" s="83" t="s">
        <v>8150</v>
      </c>
      <c r="E4008" s="82">
        <v>7</v>
      </c>
      <c r="F4008" s="28"/>
      <c r="G4008" s="28"/>
      <c r="H4008" s="28"/>
      <c r="I4008" s="28" t="s">
        <v>1704</v>
      </c>
      <c r="J4008" s="27" t="s">
        <v>8151</v>
      </c>
      <c r="K4008" s="29">
        <v>2257615219</v>
      </c>
      <c r="L4008" s="30"/>
      <c r="M4008" s="28"/>
      <c r="N4008" s="28"/>
      <c r="O4008" s="29"/>
      <c r="P4008" s="31"/>
      <c r="Q4008" s="28"/>
      <c r="R4008" s="28"/>
      <c r="S4008" s="28"/>
      <c r="T4008" s="28"/>
      <c r="U4008" s="29"/>
      <c r="V4008" s="32"/>
      <c r="W4008" s="33"/>
    </row>
    <row r="4009" spans="2:23" x14ac:dyDescent="0.25">
      <c r="B4009" s="25"/>
      <c r="C4009" s="80">
        <v>1992963847</v>
      </c>
      <c r="D4009" s="83" t="s">
        <v>8152</v>
      </c>
      <c r="E4009" s="82">
        <v>6</v>
      </c>
      <c r="F4009" s="28"/>
      <c r="G4009" s="28"/>
      <c r="H4009" s="28"/>
      <c r="I4009" s="28" t="s">
        <v>1704</v>
      </c>
      <c r="J4009" s="27" t="s">
        <v>8153</v>
      </c>
      <c r="K4009" s="29">
        <v>2057319701</v>
      </c>
      <c r="L4009" s="30"/>
      <c r="M4009" s="28"/>
      <c r="N4009" s="28"/>
      <c r="O4009" s="29"/>
      <c r="P4009" s="31"/>
      <c r="Q4009" s="28"/>
      <c r="R4009" s="28"/>
      <c r="S4009" s="28"/>
      <c r="T4009" s="28"/>
      <c r="U4009" s="29"/>
      <c r="V4009" s="32"/>
      <c r="W4009" s="33"/>
    </row>
    <row r="4010" spans="2:23" x14ac:dyDescent="0.25">
      <c r="B4010" s="25"/>
      <c r="C4010" s="80">
        <v>1518988534</v>
      </c>
      <c r="D4010" s="83" t="s">
        <v>8154</v>
      </c>
      <c r="E4010" s="82">
        <v>5</v>
      </c>
      <c r="F4010" s="28"/>
      <c r="G4010" s="28"/>
      <c r="H4010" s="28"/>
      <c r="I4010" s="28" t="s">
        <v>1719</v>
      </c>
      <c r="J4010" s="27" t="s">
        <v>69</v>
      </c>
      <c r="K4010" s="29">
        <v>5045684600</v>
      </c>
      <c r="L4010" s="30"/>
      <c r="M4010" s="28"/>
      <c r="N4010" s="28"/>
      <c r="O4010" s="29"/>
      <c r="P4010" s="31"/>
      <c r="Q4010" s="28"/>
      <c r="R4010" s="28"/>
      <c r="S4010" s="28"/>
      <c r="T4010" s="28"/>
      <c r="U4010" s="29"/>
      <c r="V4010" s="32"/>
      <c r="W4010" s="33"/>
    </row>
    <row r="4011" spans="2:23" x14ac:dyDescent="0.25">
      <c r="B4011" s="25"/>
      <c r="C4011" s="80">
        <v>1538255476</v>
      </c>
      <c r="D4011" s="83" t="s">
        <v>8155</v>
      </c>
      <c r="E4011" s="82">
        <v>2</v>
      </c>
      <c r="F4011" s="28"/>
      <c r="G4011" s="28"/>
      <c r="H4011" s="28"/>
      <c r="I4011" s="28" t="s">
        <v>1769</v>
      </c>
      <c r="J4011" s="27" t="s">
        <v>8156</v>
      </c>
      <c r="K4011" s="29">
        <v>8504772597</v>
      </c>
      <c r="L4011" s="30"/>
      <c r="M4011" s="28"/>
      <c r="N4011" s="28"/>
      <c r="O4011" s="29"/>
      <c r="P4011" s="31"/>
      <c r="Q4011" s="28"/>
      <c r="R4011" s="28"/>
      <c r="S4011" s="28"/>
      <c r="T4011" s="28"/>
      <c r="U4011" s="29"/>
      <c r="V4011" s="32"/>
      <c r="W4011" s="33"/>
    </row>
    <row r="4012" spans="2:23" x14ac:dyDescent="0.25">
      <c r="B4012" s="25"/>
      <c r="C4012" s="80">
        <v>1245479351</v>
      </c>
      <c r="D4012" s="83" t="s">
        <v>8157</v>
      </c>
      <c r="E4012" s="82">
        <v>-99</v>
      </c>
      <c r="F4012" s="28"/>
      <c r="G4012" s="28"/>
      <c r="H4012" s="28"/>
      <c r="I4012" s="28" t="s">
        <v>1716</v>
      </c>
      <c r="J4012" s="27" t="s">
        <v>8158</v>
      </c>
      <c r="K4012" s="29">
        <v>2059338101</v>
      </c>
      <c r="L4012" s="30"/>
      <c r="M4012" s="28"/>
      <c r="N4012" s="28"/>
      <c r="O4012" s="29"/>
      <c r="P4012" s="31"/>
      <c r="Q4012" s="28"/>
      <c r="R4012" s="28"/>
      <c r="S4012" s="28"/>
      <c r="T4012" s="28"/>
      <c r="U4012" s="29"/>
      <c r="V4012" s="32"/>
      <c r="W4012" s="33"/>
    </row>
    <row r="4013" spans="2:23" x14ac:dyDescent="0.25">
      <c r="B4013" s="25"/>
      <c r="C4013" s="80">
        <v>1700958873</v>
      </c>
      <c r="D4013" s="83" t="s">
        <v>8159</v>
      </c>
      <c r="E4013" s="82">
        <v>1</v>
      </c>
      <c r="F4013" s="28"/>
      <c r="G4013" s="28"/>
      <c r="H4013" s="28"/>
      <c r="I4013" s="28" t="s">
        <v>1704</v>
      </c>
      <c r="J4013" s="27" t="s">
        <v>69</v>
      </c>
      <c r="K4013" s="29">
        <v>2565369031</v>
      </c>
      <c r="L4013" s="30"/>
      <c r="M4013" s="28"/>
      <c r="N4013" s="28"/>
      <c r="O4013" s="29"/>
      <c r="P4013" s="31"/>
      <c r="Q4013" s="28"/>
      <c r="R4013" s="28"/>
      <c r="S4013" s="28"/>
      <c r="T4013" s="28"/>
      <c r="U4013" s="29"/>
      <c r="V4013" s="32"/>
      <c r="W4013" s="33"/>
    </row>
    <row r="4014" spans="2:23" x14ac:dyDescent="0.25">
      <c r="B4014" s="25"/>
      <c r="C4014" s="80">
        <v>1073834792</v>
      </c>
      <c r="D4014" s="83" t="s">
        <v>8160</v>
      </c>
      <c r="E4014" s="82">
        <v>4</v>
      </c>
      <c r="F4014" s="28"/>
      <c r="G4014" s="28"/>
      <c r="H4014" s="28"/>
      <c r="I4014" s="28" t="s">
        <v>1704</v>
      </c>
      <c r="J4014" s="27" t="s">
        <v>69</v>
      </c>
      <c r="K4014" s="29">
        <v>3348361212</v>
      </c>
      <c r="L4014" s="30"/>
      <c r="M4014" s="28"/>
      <c r="N4014" s="28"/>
      <c r="O4014" s="29"/>
      <c r="P4014" s="31"/>
      <c r="Q4014" s="28"/>
      <c r="R4014" s="28"/>
      <c r="S4014" s="28"/>
      <c r="T4014" s="28"/>
      <c r="U4014" s="29"/>
      <c r="V4014" s="32"/>
      <c r="W4014" s="33"/>
    </row>
    <row r="4015" spans="2:23" x14ac:dyDescent="0.25">
      <c r="B4015" s="25"/>
      <c r="C4015" s="80">
        <v>1558457499</v>
      </c>
      <c r="D4015" s="83" t="s">
        <v>8161</v>
      </c>
      <c r="E4015" s="82">
        <v>3</v>
      </c>
      <c r="F4015" s="28"/>
      <c r="G4015" s="28"/>
      <c r="H4015" s="28"/>
      <c r="I4015" s="28" t="s">
        <v>1769</v>
      </c>
      <c r="J4015" s="27" t="s">
        <v>69</v>
      </c>
      <c r="K4015" s="29">
        <v>8504772597</v>
      </c>
      <c r="L4015" s="30"/>
      <c r="M4015" s="28"/>
      <c r="N4015" s="28"/>
      <c r="O4015" s="29"/>
      <c r="P4015" s="31"/>
      <c r="Q4015" s="28"/>
      <c r="R4015" s="28"/>
      <c r="S4015" s="28"/>
      <c r="T4015" s="28"/>
      <c r="U4015" s="29"/>
      <c r="V4015" s="32"/>
      <c r="W4015" s="33"/>
    </row>
    <row r="4016" spans="2:23" x14ac:dyDescent="0.25">
      <c r="B4016" s="25"/>
      <c r="C4016" s="80">
        <v>1124095914</v>
      </c>
      <c r="D4016" s="83" t="s">
        <v>8162</v>
      </c>
      <c r="E4016" s="82">
        <v>-99</v>
      </c>
      <c r="F4016" s="28"/>
      <c r="G4016" s="28"/>
      <c r="H4016" s="28"/>
      <c r="I4016" s="28" t="s">
        <v>1716</v>
      </c>
      <c r="J4016" s="27" t="s">
        <v>8163</v>
      </c>
      <c r="K4016" s="29">
        <v>2283742494</v>
      </c>
      <c r="L4016" s="30"/>
      <c r="M4016" s="28"/>
      <c r="N4016" s="28"/>
      <c r="O4016" s="29"/>
      <c r="P4016" s="31"/>
      <c r="Q4016" s="28"/>
      <c r="R4016" s="28"/>
      <c r="S4016" s="28"/>
      <c r="T4016" s="28"/>
      <c r="U4016" s="29"/>
      <c r="V4016" s="32"/>
      <c r="W4016" s="33"/>
    </row>
    <row r="4017" spans="2:23" x14ac:dyDescent="0.25">
      <c r="B4017" s="25"/>
      <c r="C4017" s="80">
        <v>1366633166</v>
      </c>
      <c r="D4017" s="83" t="s">
        <v>8164</v>
      </c>
      <c r="E4017" s="82">
        <v>4</v>
      </c>
      <c r="F4017" s="28"/>
      <c r="G4017" s="28"/>
      <c r="H4017" s="28"/>
      <c r="I4017" s="28" t="s">
        <v>1704</v>
      </c>
      <c r="J4017" s="27" t="s">
        <v>8165</v>
      </c>
      <c r="K4017" s="29">
        <v>5049887809</v>
      </c>
      <c r="L4017" s="30"/>
      <c r="M4017" s="28"/>
      <c r="N4017" s="28"/>
      <c r="O4017" s="29"/>
      <c r="P4017" s="31"/>
      <c r="Q4017" s="28"/>
      <c r="R4017" s="28"/>
      <c r="S4017" s="28"/>
      <c r="T4017" s="28"/>
      <c r="U4017" s="29"/>
      <c r="V4017" s="32"/>
      <c r="W4017" s="33"/>
    </row>
    <row r="4018" spans="2:23" x14ac:dyDescent="0.25">
      <c r="B4018" s="25"/>
      <c r="C4018" s="80">
        <v>1104140144</v>
      </c>
      <c r="D4018" s="83" t="s">
        <v>8166</v>
      </c>
      <c r="E4018" s="82">
        <v>2</v>
      </c>
      <c r="F4018" s="28"/>
      <c r="G4018" s="28"/>
      <c r="H4018" s="28"/>
      <c r="I4018" s="28" t="s">
        <v>1704</v>
      </c>
      <c r="J4018" s="27" t="s">
        <v>69</v>
      </c>
      <c r="K4018" s="29">
        <v>9858731234</v>
      </c>
      <c r="L4018" s="30"/>
      <c r="M4018" s="28"/>
      <c r="N4018" s="28"/>
      <c r="O4018" s="29"/>
      <c r="P4018" s="31"/>
      <c r="Q4018" s="28"/>
      <c r="R4018" s="28"/>
      <c r="S4018" s="28"/>
      <c r="T4018" s="28"/>
      <c r="U4018" s="29"/>
      <c r="V4018" s="32"/>
      <c r="W4018" s="33"/>
    </row>
    <row r="4019" spans="2:23" x14ac:dyDescent="0.25">
      <c r="B4019" s="25"/>
      <c r="C4019" s="80">
        <v>1871934984</v>
      </c>
      <c r="D4019" s="83" t="s">
        <v>8167</v>
      </c>
      <c r="E4019" s="82">
        <v>3</v>
      </c>
      <c r="F4019" s="28"/>
      <c r="G4019" s="28"/>
      <c r="H4019" s="28"/>
      <c r="I4019" s="28" t="s">
        <v>1716</v>
      </c>
      <c r="J4019" s="27" t="s">
        <v>8168</v>
      </c>
      <c r="K4019" s="29">
        <v>3344952600</v>
      </c>
      <c r="L4019" s="30"/>
      <c r="M4019" s="28"/>
      <c r="N4019" s="28"/>
      <c r="O4019" s="29"/>
      <c r="P4019" s="31"/>
      <c r="Q4019" s="28"/>
      <c r="R4019" s="28"/>
      <c r="S4019" s="28"/>
      <c r="T4019" s="28"/>
      <c r="U4019" s="29"/>
      <c r="V4019" s="32"/>
      <c r="W4019" s="33"/>
    </row>
    <row r="4020" spans="2:23" x14ac:dyDescent="0.25">
      <c r="B4020" s="25"/>
      <c r="C4020" s="80" t="s">
        <v>69</v>
      </c>
      <c r="D4020" s="83" t="s">
        <v>8169</v>
      </c>
      <c r="E4020" s="82">
        <v>-99</v>
      </c>
      <c r="F4020" s="28"/>
      <c r="G4020" s="28"/>
      <c r="H4020" s="28"/>
      <c r="I4020" s="28" t="s">
        <v>69</v>
      </c>
      <c r="J4020" s="27" t="s">
        <v>8170</v>
      </c>
      <c r="K4020" s="29" t="s">
        <v>69</v>
      </c>
      <c r="L4020" s="30"/>
      <c r="M4020" s="28"/>
      <c r="N4020" s="28"/>
      <c r="O4020" s="29"/>
      <c r="P4020" s="31"/>
      <c r="Q4020" s="28"/>
      <c r="R4020" s="28"/>
      <c r="S4020" s="28"/>
      <c r="T4020" s="28"/>
      <c r="U4020" s="29"/>
      <c r="V4020" s="32"/>
      <c r="W4020" s="33"/>
    </row>
    <row r="4021" spans="2:23" x14ac:dyDescent="0.25">
      <c r="B4021" s="25"/>
      <c r="C4021" s="80">
        <v>1215198577</v>
      </c>
      <c r="D4021" s="83" t="s">
        <v>8171</v>
      </c>
      <c r="E4021" s="82">
        <v>-99</v>
      </c>
      <c r="F4021" s="28"/>
      <c r="G4021" s="28"/>
      <c r="H4021" s="28"/>
      <c r="I4021" s="28" t="s">
        <v>1704</v>
      </c>
      <c r="J4021" s="27" t="s">
        <v>69</v>
      </c>
      <c r="K4021" s="29">
        <v>2059346405</v>
      </c>
      <c r="L4021" s="30"/>
      <c r="M4021" s="28"/>
      <c r="N4021" s="28"/>
      <c r="O4021" s="29"/>
      <c r="P4021" s="31"/>
      <c r="Q4021" s="28"/>
      <c r="R4021" s="28"/>
      <c r="S4021" s="28"/>
      <c r="T4021" s="28"/>
      <c r="U4021" s="29"/>
      <c r="V4021" s="32"/>
      <c r="W4021" s="33"/>
    </row>
    <row r="4022" spans="2:23" x14ac:dyDescent="0.25">
      <c r="B4022" s="25"/>
      <c r="C4022" s="80">
        <v>1134110455</v>
      </c>
      <c r="D4022" s="83" t="s">
        <v>8172</v>
      </c>
      <c r="E4022" s="82">
        <v>3</v>
      </c>
      <c r="F4022" s="28"/>
      <c r="G4022" s="28"/>
      <c r="H4022" s="28"/>
      <c r="I4022" s="28" t="s">
        <v>1737</v>
      </c>
      <c r="J4022" s="27" t="s">
        <v>8173</v>
      </c>
      <c r="K4022" s="29">
        <v>8008228816</v>
      </c>
      <c r="L4022" s="30"/>
      <c r="M4022" s="28"/>
      <c r="N4022" s="28"/>
      <c r="O4022" s="29"/>
      <c r="P4022" s="31"/>
      <c r="Q4022" s="28"/>
      <c r="R4022" s="28"/>
      <c r="S4022" s="28"/>
      <c r="T4022" s="28"/>
      <c r="U4022" s="29"/>
      <c r="V4022" s="32"/>
      <c r="W4022" s="33"/>
    </row>
    <row r="4023" spans="2:23" x14ac:dyDescent="0.25">
      <c r="B4023" s="25"/>
      <c r="C4023" s="80">
        <v>1568667038</v>
      </c>
      <c r="D4023" s="83" t="s">
        <v>8174</v>
      </c>
      <c r="E4023" s="82">
        <v>6</v>
      </c>
      <c r="F4023" s="28"/>
      <c r="G4023" s="28"/>
      <c r="H4023" s="28"/>
      <c r="I4023" s="28" t="s">
        <v>1737</v>
      </c>
      <c r="J4023" s="27" t="s">
        <v>8175</v>
      </c>
      <c r="K4023" s="29">
        <v>5048424000</v>
      </c>
      <c r="L4023" s="30"/>
      <c r="M4023" s="28"/>
      <c r="N4023" s="28"/>
      <c r="O4023" s="29"/>
      <c r="P4023" s="31"/>
      <c r="Q4023" s="28"/>
      <c r="R4023" s="28"/>
      <c r="S4023" s="28"/>
      <c r="T4023" s="28"/>
      <c r="U4023" s="29"/>
      <c r="V4023" s="32"/>
      <c r="W4023" s="33"/>
    </row>
    <row r="4024" spans="2:23" x14ac:dyDescent="0.25">
      <c r="B4024" s="25"/>
      <c r="C4024" s="80">
        <v>1578787495</v>
      </c>
      <c r="D4024" s="83" t="s">
        <v>8176</v>
      </c>
      <c r="E4024" s="82">
        <v>2</v>
      </c>
      <c r="F4024" s="28"/>
      <c r="G4024" s="28"/>
      <c r="H4024" s="28"/>
      <c r="I4024" s="28" t="s">
        <v>1704</v>
      </c>
      <c r="J4024" s="27" t="s">
        <v>69</v>
      </c>
      <c r="K4024" s="29">
        <v>2259271190</v>
      </c>
      <c r="L4024" s="30"/>
      <c r="M4024" s="28"/>
      <c r="N4024" s="28"/>
      <c r="O4024" s="29"/>
      <c r="P4024" s="31"/>
      <c r="Q4024" s="28"/>
      <c r="R4024" s="28"/>
      <c r="S4024" s="28"/>
      <c r="T4024" s="28"/>
      <c r="U4024" s="29"/>
      <c r="V4024" s="32"/>
      <c r="W4024" s="33"/>
    </row>
    <row r="4025" spans="2:23" x14ac:dyDescent="0.25">
      <c r="B4025" s="25"/>
      <c r="C4025" s="80">
        <v>1144325887</v>
      </c>
      <c r="D4025" s="83" t="s">
        <v>8177</v>
      </c>
      <c r="E4025" s="82">
        <v>6</v>
      </c>
      <c r="F4025" s="28"/>
      <c r="G4025" s="28"/>
      <c r="H4025" s="28"/>
      <c r="I4025" s="28" t="s">
        <v>1716</v>
      </c>
      <c r="J4025" s="27" t="s">
        <v>8178</v>
      </c>
      <c r="K4025" s="29">
        <v>3372616356</v>
      </c>
      <c r="L4025" s="30"/>
      <c r="M4025" s="28"/>
      <c r="N4025" s="28"/>
      <c r="O4025" s="29"/>
      <c r="P4025" s="31"/>
      <c r="Q4025" s="28"/>
      <c r="R4025" s="28"/>
      <c r="S4025" s="28"/>
      <c r="T4025" s="28"/>
      <c r="U4025" s="29"/>
      <c r="V4025" s="32"/>
      <c r="W4025" s="33"/>
    </row>
    <row r="4026" spans="2:23" x14ac:dyDescent="0.25">
      <c r="B4026" s="25"/>
      <c r="C4026" s="80">
        <v>1205097813</v>
      </c>
      <c r="D4026" s="83" t="s">
        <v>8179</v>
      </c>
      <c r="E4026" s="82">
        <v>7</v>
      </c>
      <c r="F4026" s="28"/>
      <c r="G4026" s="28"/>
      <c r="H4026" s="28"/>
      <c r="I4026" s="28" t="s">
        <v>1716</v>
      </c>
      <c r="J4026" s="27" t="s">
        <v>8180</v>
      </c>
      <c r="K4026" s="29">
        <v>3372616415</v>
      </c>
      <c r="L4026" s="30"/>
      <c r="M4026" s="28"/>
      <c r="N4026" s="28"/>
      <c r="O4026" s="29"/>
      <c r="P4026" s="31"/>
      <c r="Q4026" s="28"/>
      <c r="R4026" s="28"/>
      <c r="S4026" s="28"/>
      <c r="T4026" s="28"/>
      <c r="U4026" s="29"/>
      <c r="V4026" s="32"/>
      <c r="W4026" s="33"/>
    </row>
    <row r="4027" spans="2:23" x14ac:dyDescent="0.25">
      <c r="B4027" s="25"/>
      <c r="C4027" s="80">
        <v>1821090192</v>
      </c>
      <c r="D4027" s="83" t="s">
        <v>8181</v>
      </c>
      <c r="E4027" s="82">
        <v>1</v>
      </c>
      <c r="F4027" s="28"/>
      <c r="G4027" s="28"/>
      <c r="H4027" s="28"/>
      <c r="I4027" s="28" t="s">
        <v>1704</v>
      </c>
      <c r="J4027" s="27" t="s">
        <v>69</v>
      </c>
      <c r="K4027" s="29">
        <v>5044568020</v>
      </c>
      <c r="L4027" s="30"/>
      <c r="M4027" s="28"/>
      <c r="N4027" s="28"/>
      <c r="O4027" s="29"/>
      <c r="P4027" s="31"/>
      <c r="Q4027" s="28"/>
      <c r="R4027" s="28"/>
      <c r="S4027" s="28"/>
      <c r="T4027" s="28"/>
      <c r="U4027" s="29"/>
      <c r="V4027" s="32"/>
      <c r="W4027" s="33"/>
    </row>
    <row r="4028" spans="2:23" x14ac:dyDescent="0.25">
      <c r="B4028" s="25"/>
      <c r="C4028" s="80">
        <v>1053331421</v>
      </c>
      <c r="D4028" s="83" t="s">
        <v>8182</v>
      </c>
      <c r="E4028" s="82">
        <v>-99</v>
      </c>
      <c r="F4028" s="28"/>
      <c r="G4028" s="28"/>
      <c r="H4028" s="28"/>
      <c r="I4028" s="28" t="s">
        <v>1704</v>
      </c>
      <c r="J4028" s="27" t="s">
        <v>69</v>
      </c>
      <c r="K4028" s="29">
        <v>2284977576</v>
      </c>
      <c r="L4028" s="30"/>
      <c r="M4028" s="28"/>
      <c r="N4028" s="28"/>
      <c r="O4028" s="29"/>
      <c r="P4028" s="31"/>
      <c r="Q4028" s="28"/>
      <c r="R4028" s="28"/>
      <c r="S4028" s="28"/>
      <c r="T4028" s="28"/>
      <c r="U4028" s="29"/>
      <c r="V4028" s="32"/>
      <c r="W4028" s="33"/>
    </row>
    <row r="4029" spans="2:23" x14ac:dyDescent="0.25">
      <c r="B4029" s="25"/>
      <c r="C4029" s="80">
        <v>1083782734</v>
      </c>
      <c r="D4029" s="83" t="s">
        <v>8183</v>
      </c>
      <c r="E4029" s="82">
        <v>5</v>
      </c>
      <c r="F4029" s="28"/>
      <c r="G4029" s="28"/>
      <c r="H4029" s="28"/>
      <c r="I4029" s="28" t="s">
        <v>1716</v>
      </c>
      <c r="J4029" s="27" t="s">
        <v>8184</v>
      </c>
      <c r="K4029" s="29">
        <v>5047024344</v>
      </c>
      <c r="L4029" s="30"/>
      <c r="M4029" s="28"/>
      <c r="N4029" s="28"/>
      <c r="O4029" s="29"/>
      <c r="P4029" s="31"/>
      <c r="Q4029" s="28"/>
      <c r="R4029" s="28"/>
      <c r="S4029" s="28"/>
      <c r="T4029" s="28"/>
      <c r="U4029" s="29"/>
      <c r="V4029" s="32"/>
      <c r="W4029" s="33"/>
    </row>
    <row r="4030" spans="2:23" x14ac:dyDescent="0.25">
      <c r="B4030" s="25"/>
      <c r="C4030" s="80">
        <v>1669474904</v>
      </c>
      <c r="D4030" s="83" t="s">
        <v>8185</v>
      </c>
      <c r="E4030" s="82">
        <v>5</v>
      </c>
      <c r="F4030" s="28"/>
      <c r="G4030" s="28"/>
      <c r="H4030" s="28"/>
      <c r="I4030" s="28" t="s">
        <v>1704</v>
      </c>
      <c r="J4030" s="27" t="s">
        <v>69</v>
      </c>
      <c r="K4030" s="29">
        <v>5043496423</v>
      </c>
      <c r="L4030" s="30"/>
      <c r="M4030" s="28"/>
      <c r="N4030" s="28"/>
      <c r="O4030" s="29"/>
      <c r="P4030" s="31"/>
      <c r="Q4030" s="28"/>
      <c r="R4030" s="28"/>
      <c r="S4030" s="28"/>
      <c r="T4030" s="28"/>
      <c r="U4030" s="29"/>
      <c r="V4030" s="32"/>
      <c r="W4030" s="33"/>
    </row>
    <row r="4031" spans="2:23" x14ac:dyDescent="0.25">
      <c r="B4031" s="25"/>
      <c r="C4031" s="80">
        <v>1417994815</v>
      </c>
      <c r="D4031" s="83" t="s">
        <v>8186</v>
      </c>
      <c r="E4031" s="82">
        <v>2</v>
      </c>
      <c r="F4031" s="28"/>
      <c r="G4031" s="28"/>
      <c r="H4031" s="28"/>
      <c r="I4031" s="28" t="s">
        <v>1716</v>
      </c>
      <c r="J4031" s="27" t="s">
        <v>69</v>
      </c>
      <c r="K4031" s="29">
        <v>8508638260</v>
      </c>
      <c r="L4031" s="30"/>
      <c r="M4031" s="28"/>
      <c r="N4031" s="28"/>
      <c r="O4031" s="29"/>
      <c r="P4031" s="31"/>
      <c r="Q4031" s="28"/>
      <c r="R4031" s="28"/>
      <c r="S4031" s="28"/>
      <c r="T4031" s="28"/>
      <c r="U4031" s="29"/>
      <c r="V4031" s="32"/>
      <c r="W4031" s="33"/>
    </row>
    <row r="4032" spans="2:23" x14ac:dyDescent="0.25">
      <c r="B4032" s="25"/>
      <c r="C4032" s="80">
        <v>1144450792</v>
      </c>
      <c r="D4032" s="83" t="s">
        <v>8187</v>
      </c>
      <c r="E4032" s="82">
        <v>6</v>
      </c>
      <c r="F4032" s="28"/>
      <c r="G4032" s="28"/>
      <c r="H4032" s="28"/>
      <c r="I4032" s="28" t="s">
        <v>1704</v>
      </c>
      <c r="J4032" s="27" t="s">
        <v>8188</v>
      </c>
      <c r="K4032" s="29">
        <v>2515085124</v>
      </c>
      <c r="L4032" s="30"/>
      <c r="M4032" s="28"/>
      <c r="N4032" s="28"/>
      <c r="O4032" s="29"/>
      <c r="P4032" s="31"/>
      <c r="Q4032" s="28"/>
      <c r="R4032" s="28"/>
      <c r="S4032" s="28"/>
      <c r="T4032" s="28"/>
      <c r="U4032" s="29"/>
      <c r="V4032" s="32"/>
      <c r="W4032" s="33"/>
    </row>
    <row r="4033" spans="2:23" x14ac:dyDescent="0.25">
      <c r="B4033" s="25"/>
      <c r="C4033" s="80">
        <v>1881874899</v>
      </c>
      <c r="D4033" s="83" t="s">
        <v>5913</v>
      </c>
      <c r="E4033" s="82">
        <v>3</v>
      </c>
      <c r="F4033" s="28"/>
      <c r="G4033" s="28"/>
      <c r="H4033" s="28"/>
      <c r="I4033" s="28" t="s">
        <v>1704</v>
      </c>
      <c r="J4033" s="27" t="s">
        <v>8189</v>
      </c>
      <c r="K4033" s="29">
        <v>3373643301</v>
      </c>
      <c r="L4033" s="30"/>
      <c r="M4033" s="28"/>
      <c r="N4033" s="28"/>
      <c r="O4033" s="29"/>
      <c r="P4033" s="31"/>
      <c r="Q4033" s="28"/>
      <c r="R4033" s="28"/>
      <c r="S4033" s="28"/>
      <c r="T4033" s="28"/>
      <c r="U4033" s="29"/>
      <c r="V4033" s="32"/>
      <c r="W4033" s="33"/>
    </row>
    <row r="4034" spans="2:23" x14ac:dyDescent="0.25">
      <c r="B4034" s="25"/>
      <c r="C4034" s="80">
        <v>1548595937</v>
      </c>
      <c r="D4034" s="83" t="s">
        <v>8190</v>
      </c>
      <c r="E4034" s="82">
        <v>1</v>
      </c>
      <c r="F4034" s="28"/>
      <c r="G4034" s="28"/>
      <c r="H4034" s="28"/>
      <c r="I4034" s="28" t="s">
        <v>1716</v>
      </c>
      <c r="J4034" s="27" t="s">
        <v>8191</v>
      </c>
      <c r="K4034" s="29">
        <v>7137922991</v>
      </c>
      <c r="L4034" s="30"/>
      <c r="M4034" s="28"/>
      <c r="N4034" s="28"/>
      <c r="O4034" s="29"/>
      <c r="P4034" s="31"/>
      <c r="Q4034" s="28"/>
      <c r="R4034" s="28"/>
      <c r="S4034" s="28"/>
      <c r="T4034" s="28"/>
      <c r="U4034" s="29"/>
      <c r="V4034" s="32"/>
      <c r="W4034" s="33"/>
    </row>
    <row r="4035" spans="2:23" x14ac:dyDescent="0.25">
      <c r="B4035" s="25"/>
      <c r="C4035" s="80">
        <v>1033196373</v>
      </c>
      <c r="D4035" s="83" t="s">
        <v>8192</v>
      </c>
      <c r="E4035" s="82">
        <v>5</v>
      </c>
      <c r="F4035" s="28"/>
      <c r="G4035" s="28"/>
      <c r="H4035" s="28"/>
      <c r="I4035" s="28" t="s">
        <v>1704</v>
      </c>
      <c r="J4035" s="27" t="s">
        <v>8193</v>
      </c>
      <c r="K4035" s="29">
        <v>2814806264</v>
      </c>
      <c r="L4035" s="30"/>
      <c r="M4035" s="28"/>
      <c r="N4035" s="28"/>
      <c r="O4035" s="29"/>
      <c r="P4035" s="31"/>
      <c r="Q4035" s="28"/>
      <c r="R4035" s="28"/>
      <c r="S4035" s="28"/>
      <c r="T4035" s="28"/>
      <c r="U4035" s="29"/>
      <c r="V4035" s="32"/>
      <c r="W4035" s="33"/>
    </row>
    <row r="4036" spans="2:23" x14ac:dyDescent="0.25">
      <c r="B4036" s="25"/>
      <c r="C4036" s="80">
        <v>1750610168</v>
      </c>
      <c r="D4036" s="83" t="s">
        <v>8194</v>
      </c>
      <c r="E4036" s="82">
        <v>0</v>
      </c>
      <c r="F4036" s="28"/>
      <c r="G4036" s="28"/>
      <c r="H4036" s="28"/>
      <c r="I4036" s="28" t="s">
        <v>1716</v>
      </c>
      <c r="J4036" s="27" t="s">
        <v>8195</v>
      </c>
      <c r="K4036" s="29">
        <v>9562315403</v>
      </c>
      <c r="L4036" s="30"/>
      <c r="M4036" s="28"/>
      <c r="N4036" s="28"/>
      <c r="O4036" s="29"/>
      <c r="P4036" s="31"/>
      <c r="Q4036" s="28"/>
      <c r="R4036" s="28"/>
      <c r="S4036" s="28"/>
      <c r="T4036" s="28"/>
      <c r="U4036" s="29"/>
      <c r="V4036" s="32"/>
      <c r="W4036" s="33"/>
    </row>
    <row r="4037" spans="2:23" x14ac:dyDescent="0.25">
      <c r="B4037" s="25"/>
      <c r="C4037" s="80">
        <v>1265620462</v>
      </c>
      <c r="D4037" s="83" t="s">
        <v>8196</v>
      </c>
      <c r="E4037" s="82">
        <v>5</v>
      </c>
      <c r="F4037" s="28"/>
      <c r="G4037" s="28"/>
      <c r="H4037" s="28"/>
      <c r="I4037" s="28" t="s">
        <v>1704</v>
      </c>
      <c r="J4037" s="27" t="s">
        <v>8197</v>
      </c>
      <c r="K4037" s="29">
        <v>8323551400</v>
      </c>
      <c r="L4037" s="30"/>
      <c r="M4037" s="28"/>
      <c r="N4037" s="28"/>
      <c r="O4037" s="29"/>
      <c r="P4037" s="31"/>
      <c r="Q4037" s="28"/>
      <c r="R4037" s="28"/>
      <c r="S4037" s="28"/>
      <c r="T4037" s="28"/>
      <c r="U4037" s="29"/>
      <c r="V4037" s="32"/>
      <c r="W4037" s="33"/>
    </row>
    <row r="4038" spans="2:23" x14ac:dyDescent="0.25">
      <c r="B4038" s="25"/>
      <c r="C4038" s="80">
        <v>1265607725</v>
      </c>
      <c r="D4038" s="83" t="s">
        <v>8198</v>
      </c>
      <c r="E4038" s="82">
        <v>8</v>
      </c>
      <c r="F4038" s="28"/>
      <c r="G4038" s="28"/>
      <c r="H4038" s="28"/>
      <c r="I4038" s="28" t="s">
        <v>1704</v>
      </c>
      <c r="J4038" s="27" t="s">
        <v>8199</v>
      </c>
      <c r="K4038" s="29">
        <v>7137998300</v>
      </c>
      <c r="L4038" s="30"/>
      <c r="M4038" s="28"/>
      <c r="N4038" s="28"/>
      <c r="O4038" s="29"/>
      <c r="P4038" s="31"/>
      <c r="Q4038" s="28"/>
      <c r="R4038" s="28"/>
      <c r="S4038" s="28"/>
      <c r="T4038" s="28"/>
      <c r="U4038" s="29"/>
      <c r="V4038" s="32"/>
      <c r="W4038" s="33"/>
    </row>
    <row r="4039" spans="2:23" x14ac:dyDescent="0.25">
      <c r="B4039" s="25"/>
      <c r="C4039" s="80">
        <v>1922042977</v>
      </c>
      <c r="D4039" s="83" t="s">
        <v>8200</v>
      </c>
      <c r="E4039" s="82">
        <v>9</v>
      </c>
      <c r="F4039" s="28"/>
      <c r="G4039" s="28"/>
      <c r="H4039" s="28"/>
      <c r="I4039" s="28" t="s">
        <v>1861</v>
      </c>
      <c r="J4039" s="27" t="s">
        <v>69</v>
      </c>
      <c r="K4039" s="29">
        <v>2817015457</v>
      </c>
      <c r="L4039" s="30"/>
      <c r="M4039" s="28"/>
      <c r="N4039" s="28"/>
      <c r="O4039" s="29"/>
      <c r="P4039" s="31"/>
      <c r="Q4039" s="28"/>
      <c r="R4039" s="28"/>
      <c r="S4039" s="28"/>
      <c r="T4039" s="28"/>
      <c r="U4039" s="29"/>
      <c r="V4039" s="32"/>
      <c r="W4039" s="33"/>
    </row>
    <row r="4040" spans="2:23" x14ac:dyDescent="0.25">
      <c r="B4040" s="25"/>
      <c r="C4040" s="80">
        <v>1508048919</v>
      </c>
      <c r="D4040" s="83" t="s">
        <v>8201</v>
      </c>
      <c r="E4040" s="82">
        <v>7</v>
      </c>
      <c r="F4040" s="28"/>
      <c r="G4040" s="28"/>
      <c r="H4040" s="28"/>
      <c r="I4040" s="28" t="s">
        <v>1737</v>
      </c>
      <c r="J4040" s="27" t="s">
        <v>8202</v>
      </c>
      <c r="K4040" s="29">
        <v>7134434345</v>
      </c>
      <c r="L4040" s="30"/>
      <c r="M4040" s="28"/>
      <c r="N4040" s="28"/>
      <c r="O4040" s="29"/>
      <c r="P4040" s="31"/>
      <c r="Q4040" s="28"/>
      <c r="R4040" s="28"/>
      <c r="S4040" s="28"/>
      <c r="T4040" s="28"/>
      <c r="U4040" s="29"/>
      <c r="V4040" s="32"/>
      <c r="W4040" s="33"/>
    </row>
    <row r="4041" spans="2:23" x14ac:dyDescent="0.25">
      <c r="B4041" s="25"/>
      <c r="C4041" s="80">
        <v>1851471288</v>
      </c>
      <c r="D4041" s="83" t="s">
        <v>8203</v>
      </c>
      <c r="E4041" s="82">
        <v>3</v>
      </c>
      <c r="F4041" s="28"/>
      <c r="G4041" s="28"/>
      <c r="H4041" s="28"/>
      <c r="I4041" s="28" t="s">
        <v>8204</v>
      </c>
      <c r="J4041" s="27" t="s">
        <v>8205</v>
      </c>
      <c r="K4041" s="29">
        <v>7134411450</v>
      </c>
      <c r="L4041" s="30"/>
      <c r="M4041" s="28"/>
      <c r="N4041" s="28"/>
      <c r="O4041" s="29"/>
      <c r="P4041" s="31"/>
      <c r="Q4041" s="28"/>
      <c r="R4041" s="28"/>
      <c r="S4041" s="28"/>
      <c r="T4041" s="28"/>
      <c r="U4041" s="29"/>
      <c r="V4041" s="32"/>
      <c r="W4041" s="33"/>
    </row>
    <row r="4042" spans="2:23" x14ac:dyDescent="0.25">
      <c r="B4042" s="25"/>
      <c r="C4042" s="80">
        <v>1699919019</v>
      </c>
      <c r="D4042" s="83" t="s">
        <v>8206</v>
      </c>
      <c r="E4042" s="82">
        <v>1</v>
      </c>
      <c r="F4042" s="28"/>
      <c r="G4042" s="28"/>
      <c r="H4042" s="28"/>
      <c r="I4042" s="28" t="s">
        <v>1769</v>
      </c>
      <c r="J4042" s="27" t="s">
        <v>69</v>
      </c>
      <c r="K4042" s="29">
        <v>7137926161</v>
      </c>
      <c r="L4042" s="30"/>
      <c r="M4042" s="28"/>
      <c r="N4042" s="28"/>
      <c r="O4042" s="29"/>
      <c r="P4042" s="31"/>
      <c r="Q4042" s="28"/>
      <c r="R4042" s="28"/>
      <c r="S4042" s="28"/>
      <c r="T4042" s="28"/>
      <c r="U4042" s="29"/>
      <c r="V4042" s="32"/>
      <c r="W4042" s="33"/>
    </row>
    <row r="4043" spans="2:23" x14ac:dyDescent="0.25">
      <c r="B4043" s="25"/>
      <c r="C4043" s="80">
        <v>1417109133</v>
      </c>
      <c r="D4043" s="83" t="s">
        <v>8207</v>
      </c>
      <c r="E4043" s="82">
        <v>5</v>
      </c>
      <c r="F4043" s="28"/>
      <c r="G4043" s="28"/>
      <c r="H4043" s="28"/>
      <c r="I4043" s="28" t="s">
        <v>1707</v>
      </c>
      <c r="J4043" s="27" t="s">
        <v>8208</v>
      </c>
      <c r="K4043" s="29">
        <v>7133337273</v>
      </c>
      <c r="L4043" s="30"/>
      <c r="M4043" s="28"/>
      <c r="N4043" s="28"/>
      <c r="O4043" s="29"/>
      <c r="P4043" s="31"/>
      <c r="Q4043" s="28"/>
      <c r="R4043" s="28"/>
      <c r="S4043" s="28"/>
      <c r="T4043" s="28"/>
      <c r="U4043" s="29"/>
      <c r="V4043" s="32"/>
      <c r="W4043" s="33"/>
    </row>
    <row r="4044" spans="2:23" x14ac:dyDescent="0.25">
      <c r="B4044" s="25"/>
      <c r="C4044" s="80">
        <v>1407883259</v>
      </c>
      <c r="D4044" s="83" t="s">
        <v>8209</v>
      </c>
      <c r="E4044" s="82">
        <v>5</v>
      </c>
      <c r="F4044" s="28"/>
      <c r="G4044" s="28"/>
      <c r="H4044" s="28"/>
      <c r="I4044" s="28" t="s">
        <v>1707</v>
      </c>
      <c r="J4044" s="27" t="s">
        <v>8210</v>
      </c>
      <c r="K4044" s="29">
        <v>2817590200</v>
      </c>
      <c r="L4044" s="30"/>
      <c r="M4044" s="28"/>
      <c r="N4044" s="28"/>
      <c r="O4044" s="29"/>
      <c r="P4044" s="31"/>
      <c r="Q4044" s="28"/>
      <c r="R4044" s="28"/>
      <c r="S4044" s="28"/>
      <c r="T4044" s="28"/>
      <c r="U4044" s="29"/>
      <c r="V4044" s="32"/>
      <c r="W4044" s="33"/>
    </row>
    <row r="4045" spans="2:23" x14ac:dyDescent="0.25">
      <c r="B4045" s="25"/>
      <c r="C4045" s="80">
        <v>1265755813</v>
      </c>
      <c r="D4045" s="83" t="s">
        <v>8211</v>
      </c>
      <c r="E4045" s="82">
        <v>7</v>
      </c>
      <c r="F4045" s="28"/>
      <c r="G4045" s="28"/>
      <c r="H4045" s="28"/>
      <c r="I4045" s="28" t="s">
        <v>1707</v>
      </c>
      <c r="J4045" s="27" t="s">
        <v>69</v>
      </c>
      <c r="K4045" s="29">
        <v>7137780754</v>
      </c>
      <c r="L4045" s="30"/>
      <c r="M4045" s="28"/>
      <c r="N4045" s="28"/>
      <c r="O4045" s="29"/>
      <c r="P4045" s="31"/>
      <c r="Q4045" s="28"/>
      <c r="R4045" s="28"/>
      <c r="S4045" s="28"/>
      <c r="T4045" s="28"/>
      <c r="U4045" s="29"/>
      <c r="V4045" s="32"/>
      <c r="W4045" s="33"/>
    </row>
    <row r="4046" spans="2:23" x14ac:dyDescent="0.25">
      <c r="B4046" s="25"/>
      <c r="C4046" s="80">
        <v>1568895274</v>
      </c>
      <c r="D4046" s="83" t="s">
        <v>8212</v>
      </c>
      <c r="E4046" s="82">
        <v>5</v>
      </c>
      <c r="F4046" s="28"/>
      <c r="G4046" s="28"/>
      <c r="H4046" s="28"/>
      <c r="I4046" s="28" t="s">
        <v>1716</v>
      </c>
      <c r="J4046" s="27" t="s">
        <v>8213</v>
      </c>
      <c r="K4046" s="29">
        <v>7138732000</v>
      </c>
      <c r="L4046" s="30"/>
      <c r="M4046" s="28"/>
      <c r="N4046" s="28"/>
      <c r="O4046" s="29"/>
      <c r="P4046" s="31"/>
      <c r="Q4046" s="28"/>
      <c r="R4046" s="28"/>
      <c r="S4046" s="28"/>
      <c r="T4046" s="28"/>
      <c r="U4046" s="29"/>
      <c r="V4046" s="32"/>
      <c r="W4046" s="33"/>
    </row>
    <row r="4047" spans="2:23" x14ac:dyDescent="0.25">
      <c r="B4047" s="25"/>
      <c r="C4047" s="80">
        <v>1841622685</v>
      </c>
      <c r="D4047" s="83" t="s">
        <v>8214</v>
      </c>
      <c r="E4047" s="82">
        <v>4</v>
      </c>
      <c r="F4047" s="28"/>
      <c r="G4047" s="28"/>
      <c r="H4047" s="28"/>
      <c r="I4047" s="28" t="s">
        <v>1716</v>
      </c>
      <c r="J4047" s="27" t="s">
        <v>8215</v>
      </c>
      <c r="K4047" s="29">
        <v>7137730803</v>
      </c>
      <c r="L4047" s="30"/>
      <c r="M4047" s="28"/>
      <c r="N4047" s="28"/>
      <c r="O4047" s="29"/>
      <c r="P4047" s="31"/>
      <c r="Q4047" s="28"/>
      <c r="R4047" s="28"/>
      <c r="S4047" s="28"/>
      <c r="T4047" s="28"/>
      <c r="U4047" s="29"/>
      <c r="V4047" s="32"/>
      <c r="W4047" s="33"/>
    </row>
    <row r="4048" spans="2:23" x14ac:dyDescent="0.25">
      <c r="B4048" s="25"/>
      <c r="C4048" s="80">
        <v>1417107434</v>
      </c>
      <c r="D4048" s="83" t="s">
        <v>8216</v>
      </c>
      <c r="E4048" s="82">
        <v>1</v>
      </c>
      <c r="F4048" s="28"/>
      <c r="G4048" s="28"/>
      <c r="H4048" s="28"/>
      <c r="I4048" s="28" t="s">
        <v>1719</v>
      </c>
      <c r="J4048" s="27" t="s">
        <v>69</v>
      </c>
      <c r="K4048" s="29">
        <v>2814840449</v>
      </c>
      <c r="L4048" s="30"/>
      <c r="M4048" s="28"/>
      <c r="N4048" s="28"/>
      <c r="O4048" s="29"/>
      <c r="P4048" s="31"/>
      <c r="Q4048" s="28"/>
      <c r="R4048" s="28"/>
      <c r="S4048" s="28"/>
      <c r="T4048" s="28"/>
      <c r="U4048" s="29"/>
      <c r="V4048" s="32"/>
      <c r="W4048" s="33"/>
    </row>
    <row r="4049" spans="2:23" x14ac:dyDescent="0.25">
      <c r="B4049" s="25"/>
      <c r="C4049" s="80">
        <v>1023278850</v>
      </c>
      <c r="D4049" s="83" t="s">
        <v>7607</v>
      </c>
      <c r="E4049" s="82">
        <v>5</v>
      </c>
      <c r="F4049" s="28"/>
      <c r="G4049" s="28"/>
      <c r="H4049" s="28"/>
      <c r="I4049" s="28" t="s">
        <v>1704</v>
      </c>
      <c r="J4049" s="27" t="s">
        <v>69</v>
      </c>
      <c r="K4049" s="29">
        <v>7135208432</v>
      </c>
      <c r="L4049" s="30"/>
      <c r="M4049" s="28"/>
      <c r="N4049" s="28"/>
      <c r="O4049" s="29"/>
      <c r="P4049" s="31"/>
      <c r="Q4049" s="28"/>
      <c r="R4049" s="28"/>
      <c r="S4049" s="28"/>
      <c r="T4049" s="28"/>
      <c r="U4049" s="29"/>
      <c r="V4049" s="32"/>
      <c r="W4049" s="33"/>
    </row>
    <row r="4050" spans="2:23" x14ac:dyDescent="0.25">
      <c r="B4050" s="25"/>
      <c r="C4050" s="80">
        <v>1639149453</v>
      </c>
      <c r="D4050" s="83" t="s">
        <v>8217</v>
      </c>
      <c r="E4050" s="82">
        <v>3</v>
      </c>
      <c r="F4050" s="28"/>
      <c r="G4050" s="28"/>
      <c r="H4050" s="28"/>
      <c r="I4050" s="28" t="s">
        <v>1975</v>
      </c>
      <c r="J4050" s="27" t="s">
        <v>8218</v>
      </c>
      <c r="K4050" s="29">
        <v>2814811197</v>
      </c>
      <c r="L4050" s="30"/>
      <c r="M4050" s="28"/>
      <c r="N4050" s="28"/>
      <c r="O4050" s="29"/>
      <c r="P4050" s="31"/>
      <c r="Q4050" s="28"/>
      <c r="R4050" s="28"/>
      <c r="S4050" s="28"/>
      <c r="T4050" s="28"/>
      <c r="U4050" s="29"/>
      <c r="V4050" s="32"/>
      <c r="W4050" s="33"/>
    </row>
    <row r="4051" spans="2:23" x14ac:dyDescent="0.25">
      <c r="B4051" s="25"/>
      <c r="C4051" s="80">
        <v>1326072604</v>
      </c>
      <c r="D4051" s="83" t="s">
        <v>8219</v>
      </c>
      <c r="E4051" s="82">
        <v>7</v>
      </c>
      <c r="F4051" s="28"/>
      <c r="G4051" s="28"/>
      <c r="H4051" s="28"/>
      <c r="I4051" s="28" t="s">
        <v>6777</v>
      </c>
      <c r="J4051" s="27" t="s">
        <v>69</v>
      </c>
      <c r="K4051" s="29">
        <v>7134415141</v>
      </c>
      <c r="L4051" s="30"/>
      <c r="M4051" s="28"/>
      <c r="N4051" s="28"/>
      <c r="O4051" s="29"/>
      <c r="P4051" s="31"/>
      <c r="Q4051" s="28"/>
      <c r="R4051" s="28"/>
      <c r="S4051" s="28"/>
      <c r="T4051" s="28"/>
      <c r="U4051" s="29"/>
      <c r="V4051" s="32"/>
      <c r="W4051" s="33"/>
    </row>
    <row r="4052" spans="2:23" x14ac:dyDescent="0.25">
      <c r="B4052" s="25"/>
      <c r="C4052" s="80">
        <v>1982659629</v>
      </c>
      <c r="D4052" s="83" t="s">
        <v>8220</v>
      </c>
      <c r="E4052" s="82">
        <v>1</v>
      </c>
      <c r="F4052" s="28"/>
      <c r="G4052" s="28"/>
      <c r="H4052" s="28"/>
      <c r="I4052" s="28" t="s">
        <v>1719</v>
      </c>
      <c r="J4052" s="27" t="s">
        <v>69</v>
      </c>
      <c r="K4052" s="29">
        <v>2814818878</v>
      </c>
      <c r="L4052" s="30"/>
      <c r="M4052" s="28"/>
      <c r="N4052" s="28"/>
      <c r="O4052" s="29"/>
      <c r="P4052" s="31"/>
      <c r="Q4052" s="28"/>
      <c r="R4052" s="28"/>
      <c r="S4052" s="28"/>
      <c r="T4052" s="28"/>
      <c r="U4052" s="29"/>
      <c r="V4052" s="32"/>
      <c r="W4052" s="33"/>
    </row>
    <row r="4053" spans="2:23" x14ac:dyDescent="0.25">
      <c r="B4053" s="25"/>
      <c r="C4053" s="80">
        <v>1730165648</v>
      </c>
      <c r="D4053" s="83" t="s">
        <v>8221</v>
      </c>
      <c r="E4053" s="82">
        <v>5</v>
      </c>
      <c r="F4053" s="28"/>
      <c r="G4053" s="28"/>
      <c r="H4053" s="28"/>
      <c r="I4053" s="28" t="s">
        <v>1719</v>
      </c>
      <c r="J4053" s="27" t="s">
        <v>69</v>
      </c>
      <c r="K4053" s="29">
        <v>7137771863</v>
      </c>
      <c r="L4053" s="30"/>
      <c r="M4053" s="28"/>
      <c r="N4053" s="28"/>
      <c r="O4053" s="29"/>
      <c r="P4053" s="31"/>
      <c r="Q4053" s="28"/>
      <c r="R4053" s="28"/>
      <c r="S4053" s="28"/>
      <c r="T4053" s="28"/>
      <c r="U4053" s="29"/>
      <c r="V4053" s="32"/>
      <c r="W4053" s="33"/>
    </row>
    <row r="4054" spans="2:23" x14ac:dyDescent="0.25">
      <c r="B4054" s="25"/>
      <c r="C4054" s="80">
        <v>1265413876</v>
      </c>
      <c r="D4054" s="83" t="s">
        <v>8222</v>
      </c>
      <c r="E4054" s="82">
        <v>1</v>
      </c>
      <c r="F4054" s="28"/>
      <c r="G4054" s="28"/>
      <c r="H4054" s="28"/>
      <c r="I4054" s="28" t="s">
        <v>1704</v>
      </c>
      <c r="J4054" s="27" t="s">
        <v>69</v>
      </c>
      <c r="K4054" s="29">
        <v>3374390762</v>
      </c>
      <c r="L4054" s="30"/>
      <c r="M4054" s="28"/>
      <c r="N4054" s="28"/>
      <c r="O4054" s="29"/>
      <c r="P4054" s="31"/>
      <c r="Q4054" s="28"/>
      <c r="R4054" s="28"/>
      <c r="S4054" s="28"/>
      <c r="T4054" s="28"/>
      <c r="U4054" s="29"/>
      <c r="V4054" s="32"/>
      <c r="W4054" s="33"/>
    </row>
    <row r="4055" spans="2:23" x14ac:dyDescent="0.25">
      <c r="B4055" s="25"/>
      <c r="C4055" s="80">
        <v>1093956476</v>
      </c>
      <c r="D4055" s="83" t="s">
        <v>8223</v>
      </c>
      <c r="E4055" s="82">
        <v>3</v>
      </c>
      <c r="F4055" s="28"/>
      <c r="G4055" s="28"/>
      <c r="H4055" s="28"/>
      <c r="I4055" s="28" t="s">
        <v>1719</v>
      </c>
      <c r="J4055" s="27" t="s">
        <v>69</v>
      </c>
      <c r="K4055" s="29">
        <v>8323487886</v>
      </c>
      <c r="L4055" s="30"/>
      <c r="M4055" s="28"/>
      <c r="N4055" s="28"/>
      <c r="O4055" s="29"/>
      <c r="P4055" s="31"/>
      <c r="Q4055" s="28"/>
      <c r="R4055" s="28"/>
      <c r="S4055" s="28"/>
      <c r="T4055" s="28"/>
      <c r="U4055" s="29"/>
      <c r="V4055" s="32"/>
      <c r="W4055" s="33"/>
    </row>
    <row r="4056" spans="2:23" x14ac:dyDescent="0.25">
      <c r="B4056" s="25"/>
      <c r="C4056" s="80">
        <v>1609070275</v>
      </c>
      <c r="D4056" s="83" t="s">
        <v>8224</v>
      </c>
      <c r="E4056" s="82">
        <v>2</v>
      </c>
      <c r="F4056" s="28"/>
      <c r="G4056" s="28"/>
      <c r="H4056" s="28"/>
      <c r="I4056" s="28" t="s">
        <v>1704</v>
      </c>
      <c r="J4056" s="27" t="s">
        <v>69</v>
      </c>
      <c r="K4056" s="29">
        <v>2815572527</v>
      </c>
      <c r="L4056" s="30"/>
      <c r="M4056" s="28"/>
      <c r="N4056" s="28"/>
      <c r="O4056" s="29"/>
      <c r="P4056" s="31"/>
      <c r="Q4056" s="28"/>
      <c r="R4056" s="28"/>
      <c r="S4056" s="28"/>
      <c r="T4056" s="28"/>
      <c r="U4056" s="29"/>
      <c r="V4056" s="32"/>
      <c r="W4056" s="33"/>
    </row>
    <row r="4057" spans="2:23" x14ac:dyDescent="0.25">
      <c r="B4057" s="25"/>
      <c r="C4057" s="80">
        <v>1720178510</v>
      </c>
      <c r="D4057" s="83" t="s">
        <v>8225</v>
      </c>
      <c r="E4057" s="82">
        <v>-99</v>
      </c>
      <c r="F4057" s="28"/>
      <c r="G4057" s="28"/>
      <c r="H4057" s="28"/>
      <c r="I4057" s="28" t="s">
        <v>1716</v>
      </c>
      <c r="J4057" s="27" t="s">
        <v>69</v>
      </c>
      <c r="K4057" s="29">
        <v>8329445570</v>
      </c>
      <c r="L4057" s="30"/>
      <c r="M4057" s="28"/>
      <c r="N4057" s="28"/>
      <c r="O4057" s="29"/>
      <c r="P4057" s="31"/>
      <c r="Q4057" s="28"/>
      <c r="R4057" s="28"/>
      <c r="S4057" s="28"/>
      <c r="T4057" s="28"/>
      <c r="U4057" s="29"/>
      <c r="V4057" s="32"/>
      <c r="W4057" s="33"/>
    </row>
    <row r="4058" spans="2:23" x14ac:dyDescent="0.25">
      <c r="B4058" s="25"/>
      <c r="C4058" s="80">
        <v>1982816310</v>
      </c>
      <c r="D4058" s="83" t="s">
        <v>8226</v>
      </c>
      <c r="E4058" s="82">
        <v>3</v>
      </c>
      <c r="F4058" s="28"/>
      <c r="G4058" s="28"/>
      <c r="H4058" s="28"/>
      <c r="I4058" s="28" t="s">
        <v>1704</v>
      </c>
      <c r="J4058" s="27" t="s">
        <v>69</v>
      </c>
      <c r="K4058" s="29">
        <v>4097721501</v>
      </c>
      <c r="L4058" s="30"/>
      <c r="M4058" s="28"/>
      <c r="N4058" s="28"/>
      <c r="O4058" s="29"/>
      <c r="P4058" s="31"/>
      <c r="Q4058" s="28"/>
      <c r="R4058" s="28"/>
      <c r="S4058" s="28"/>
      <c r="T4058" s="28"/>
      <c r="U4058" s="29"/>
      <c r="V4058" s="32"/>
      <c r="W4058" s="33"/>
    </row>
    <row r="4059" spans="2:23" x14ac:dyDescent="0.25">
      <c r="B4059" s="25"/>
      <c r="C4059" s="80">
        <v>1124004783</v>
      </c>
      <c r="D4059" s="83" t="s">
        <v>8227</v>
      </c>
      <c r="E4059" s="82">
        <v>2</v>
      </c>
      <c r="F4059" s="28"/>
      <c r="G4059" s="28"/>
      <c r="H4059" s="28"/>
      <c r="I4059" s="28" t="s">
        <v>8228</v>
      </c>
      <c r="J4059" s="27" t="s">
        <v>69</v>
      </c>
      <c r="K4059" s="29">
        <v>7132700909</v>
      </c>
      <c r="L4059" s="30"/>
      <c r="M4059" s="28"/>
      <c r="N4059" s="28"/>
      <c r="O4059" s="29"/>
      <c r="P4059" s="31"/>
      <c r="Q4059" s="28"/>
      <c r="R4059" s="28"/>
      <c r="S4059" s="28"/>
      <c r="T4059" s="28"/>
      <c r="U4059" s="29"/>
      <c r="V4059" s="32"/>
      <c r="W4059" s="33"/>
    </row>
    <row r="4060" spans="2:23" x14ac:dyDescent="0.25">
      <c r="B4060" s="25"/>
      <c r="C4060" s="80">
        <v>1457770067</v>
      </c>
      <c r="D4060" s="83" t="s">
        <v>8229</v>
      </c>
      <c r="E4060" s="82">
        <v>4</v>
      </c>
      <c r="F4060" s="28"/>
      <c r="G4060" s="28"/>
      <c r="H4060" s="28"/>
      <c r="I4060" s="28" t="s">
        <v>1704</v>
      </c>
      <c r="J4060" s="27" t="s">
        <v>69</v>
      </c>
      <c r="K4060" s="29">
        <v>7133640212</v>
      </c>
      <c r="L4060" s="30"/>
      <c r="M4060" s="28"/>
      <c r="N4060" s="28"/>
      <c r="O4060" s="29"/>
      <c r="P4060" s="31"/>
      <c r="Q4060" s="28"/>
      <c r="R4060" s="28"/>
      <c r="S4060" s="28"/>
      <c r="T4060" s="28"/>
      <c r="U4060" s="29"/>
      <c r="V4060" s="32"/>
      <c r="W4060" s="33"/>
    </row>
    <row r="4061" spans="2:23" x14ac:dyDescent="0.25">
      <c r="B4061" s="25"/>
      <c r="C4061" s="80">
        <v>1184858540</v>
      </c>
      <c r="D4061" s="83" t="s">
        <v>8230</v>
      </c>
      <c r="E4061" s="82">
        <v>4</v>
      </c>
      <c r="F4061" s="28"/>
      <c r="G4061" s="28"/>
      <c r="H4061" s="28"/>
      <c r="I4061" s="28" t="s">
        <v>1716</v>
      </c>
      <c r="J4061" s="27" t="s">
        <v>8231</v>
      </c>
      <c r="K4061" s="29">
        <v>7135006672</v>
      </c>
      <c r="L4061" s="30"/>
      <c r="M4061" s="28"/>
      <c r="N4061" s="28"/>
      <c r="O4061" s="29"/>
      <c r="P4061" s="31"/>
      <c r="Q4061" s="28"/>
      <c r="R4061" s="28"/>
      <c r="S4061" s="28"/>
      <c r="T4061" s="28"/>
      <c r="U4061" s="29"/>
      <c r="V4061" s="32"/>
      <c r="W4061" s="33"/>
    </row>
    <row r="4062" spans="2:23" x14ac:dyDescent="0.25">
      <c r="B4062" s="25"/>
      <c r="C4062" s="80">
        <v>1699033340</v>
      </c>
      <c r="D4062" s="83" t="s">
        <v>8232</v>
      </c>
      <c r="E4062" s="82">
        <v>3</v>
      </c>
      <c r="F4062" s="28"/>
      <c r="G4062" s="28"/>
      <c r="H4062" s="28"/>
      <c r="I4062" s="28" t="s">
        <v>1704</v>
      </c>
      <c r="J4062" s="27" t="s">
        <v>69</v>
      </c>
      <c r="K4062" s="29">
        <v>7137980946</v>
      </c>
      <c r="L4062" s="30"/>
      <c r="M4062" s="28"/>
      <c r="N4062" s="28"/>
      <c r="O4062" s="29"/>
      <c r="P4062" s="31"/>
      <c r="Q4062" s="28"/>
      <c r="R4062" s="28"/>
      <c r="S4062" s="28"/>
      <c r="T4062" s="28"/>
      <c r="U4062" s="29"/>
      <c r="V4062" s="32"/>
      <c r="W4062" s="33"/>
    </row>
    <row r="4063" spans="2:23" x14ac:dyDescent="0.25">
      <c r="B4063" s="25"/>
      <c r="C4063" s="80">
        <v>1356379150</v>
      </c>
      <c r="D4063" s="83" t="s">
        <v>8233</v>
      </c>
      <c r="E4063" s="82">
        <v>8</v>
      </c>
      <c r="F4063" s="28"/>
      <c r="G4063" s="28"/>
      <c r="H4063" s="28"/>
      <c r="I4063" s="28" t="s">
        <v>1737</v>
      </c>
      <c r="J4063" s="27" t="s">
        <v>8234</v>
      </c>
      <c r="K4063" s="29">
        <v>7137902822</v>
      </c>
      <c r="L4063" s="30"/>
      <c r="M4063" s="28"/>
      <c r="N4063" s="28"/>
      <c r="O4063" s="29"/>
      <c r="P4063" s="31"/>
      <c r="Q4063" s="28"/>
      <c r="R4063" s="28"/>
      <c r="S4063" s="28"/>
      <c r="T4063" s="28"/>
      <c r="U4063" s="29"/>
      <c r="V4063" s="32"/>
      <c r="W4063" s="33"/>
    </row>
    <row r="4064" spans="2:23" x14ac:dyDescent="0.25">
      <c r="B4064" s="25"/>
      <c r="C4064" s="80">
        <v>1730446758</v>
      </c>
      <c r="D4064" s="83" t="s">
        <v>8235</v>
      </c>
      <c r="E4064" s="82">
        <v>7</v>
      </c>
      <c r="F4064" s="28"/>
      <c r="G4064" s="28"/>
      <c r="H4064" s="28"/>
      <c r="I4064" s="28" t="s">
        <v>1719</v>
      </c>
      <c r="J4064" s="27" t="s">
        <v>69</v>
      </c>
      <c r="K4064" s="29">
        <v>8328344812</v>
      </c>
      <c r="L4064" s="30"/>
      <c r="M4064" s="28"/>
      <c r="N4064" s="28"/>
      <c r="O4064" s="29"/>
      <c r="P4064" s="31"/>
      <c r="Q4064" s="28"/>
      <c r="R4064" s="28"/>
      <c r="S4064" s="28"/>
      <c r="T4064" s="28"/>
      <c r="U4064" s="29"/>
      <c r="V4064" s="32"/>
      <c r="W4064" s="33"/>
    </row>
    <row r="4065" spans="2:23" x14ac:dyDescent="0.25">
      <c r="B4065" s="25"/>
      <c r="C4065" s="80">
        <v>1982000683</v>
      </c>
      <c r="D4065" s="83" t="s">
        <v>8236</v>
      </c>
      <c r="E4065" s="82">
        <v>4</v>
      </c>
      <c r="F4065" s="28"/>
      <c r="G4065" s="28"/>
      <c r="H4065" s="28"/>
      <c r="I4065" s="28" t="s">
        <v>1769</v>
      </c>
      <c r="J4065" s="27" t="s">
        <v>8237</v>
      </c>
      <c r="K4065" s="29">
        <v>2814806264</v>
      </c>
      <c r="L4065" s="30"/>
      <c r="M4065" s="28"/>
      <c r="N4065" s="28"/>
      <c r="O4065" s="29"/>
      <c r="P4065" s="31"/>
      <c r="Q4065" s="28"/>
      <c r="R4065" s="28"/>
      <c r="S4065" s="28"/>
      <c r="T4065" s="28"/>
      <c r="U4065" s="29"/>
      <c r="V4065" s="32"/>
      <c r="W4065" s="33"/>
    </row>
    <row r="4066" spans="2:23" x14ac:dyDescent="0.25">
      <c r="B4066" s="25"/>
      <c r="C4066" s="80">
        <v>1841704806</v>
      </c>
      <c r="D4066" s="83" t="s">
        <v>8238</v>
      </c>
      <c r="E4066" s="82">
        <v>5</v>
      </c>
      <c r="F4066" s="28"/>
      <c r="G4066" s="28"/>
      <c r="H4066" s="28"/>
      <c r="I4066" s="28" t="s">
        <v>1769</v>
      </c>
      <c r="J4066" s="27" t="s">
        <v>8239</v>
      </c>
      <c r="K4066" s="29">
        <v>2814819400</v>
      </c>
      <c r="L4066" s="30"/>
      <c r="M4066" s="28"/>
      <c r="N4066" s="28"/>
      <c r="O4066" s="29"/>
      <c r="P4066" s="31"/>
      <c r="Q4066" s="28"/>
      <c r="R4066" s="28"/>
      <c r="S4066" s="28"/>
      <c r="T4066" s="28"/>
      <c r="U4066" s="29"/>
      <c r="V4066" s="32"/>
      <c r="W4066" s="33"/>
    </row>
    <row r="4067" spans="2:23" x14ac:dyDescent="0.25">
      <c r="B4067" s="25"/>
      <c r="C4067" s="80">
        <v>1568851020</v>
      </c>
      <c r="D4067" s="83" t="s">
        <v>8240</v>
      </c>
      <c r="E4067" s="82">
        <v>3</v>
      </c>
      <c r="F4067" s="28"/>
      <c r="G4067" s="28"/>
      <c r="H4067" s="28"/>
      <c r="I4067" s="28" t="s">
        <v>1716</v>
      </c>
      <c r="J4067" s="27" t="s">
        <v>69</v>
      </c>
      <c r="K4067" s="29">
        <v>3374304262</v>
      </c>
      <c r="L4067" s="30"/>
      <c r="M4067" s="28"/>
      <c r="N4067" s="28"/>
      <c r="O4067" s="29"/>
      <c r="P4067" s="31"/>
      <c r="Q4067" s="28"/>
      <c r="R4067" s="28"/>
      <c r="S4067" s="28"/>
      <c r="T4067" s="28"/>
      <c r="U4067" s="29"/>
      <c r="V4067" s="32"/>
      <c r="W4067" s="33"/>
    </row>
    <row r="4068" spans="2:23" x14ac:dyDescent="0.25">
      <c r="B4068" s="25"/>
      <c r="C4068" s="80">
        <v>1457745549</v>
      </c>
      <c r="D4068" s="83" t="s">
        <v>8241</v>
      </c>
      <c r="E4068" s="82">
        <v>7</v>
      </c>
      <c r="F4068" s="28"/>
      <c r="G4068" s="28"/>
      <c r="H4068" s="28"/>
      <c r="I4068" s="28" t="s">
        <v>1716</v>
      </c>
      <c r="J4068" s="27" t="s">
        <v>8242</v>
      </c>
      <c r="K4068" s="29">
        <v>8323551400</v>
      </c>
      <c r="L4068" s="30"/>
      <c r="M4068" s="28"/>
      <c r="N4068" s="28"/>
      <c r="O4068" s="29"/>
      <c r="P4068" s="31"/>
      <c r="Q4068" s="28"/>
      <c r="R4068" s="28"/>
      <c r="S4068" s="28"/>
      <c r="T4068" s="28"/>
      <c r="U4068" s="29"/>
      <c r="V4068" s="32"/>
      <c r="W4068" s="33"/>
    </row>
    <row r="4069" spans="2:23" x14ac:dyDescent="0.25">
      <c r="B4069" s="25"/>
      <c r="C4069" s="80">
        <v>1467858282</v>
      </c>
      <c r="D4069" s="83" t="s">
        <v>8243</v>
      </c>
      <c r="E4069" s="82">
        <v>4</v>
      </c>
      <c r="F4069" s="28"/>
      <c r="G4069" s="28"/>
      <c r="H4069" s="28"/>
      <c r="I4069" s="28" t="s">
        <v>1716</v>
      </c>
      <c r="J4069" s="27" t="s">
        <v>8244</v>
      </c>
      <c r="K4069" s="29">
        <v>7135669236</v>
      </c>
      <c r="L4069" s="30"/>
      <c r="M4069" s="28"/>
      <c r="N4069" s="28"/>
      <c r="O4069" s="29"/>
      <c r="P4069" s="31"/>
      <c r="Q4069" s="28"/>
      <c r="R4069" s="28"/>
      <c r="S4069" s="28"/>
      <c r="T4069" s="28"/>
      <c r="U4069" s="29"/>
      <c r="V4069" s="32"/>
      <c r="W4069" s="33"/>
    </row>
    <row r="4070" spans="2:23" x14ac:dyDescent="0.25">
      <c r="B4070" s="25"/>
      <c r="C4070" s="80">
        <v>1720608581</v>
      </c>
      <c r="D4070" s="83" t="s">
        <v>8245</v>
      </c>
      <c r="E4070" s="82">
        <v>0</v>
      </c>
      <c r="F4070" s="28"/>
      <c r="G4070" s="28"/>
      <c r="H4070" s="28"/>
      <c r="I4070" s="28" t="s">
        <v>1707</v>
      </c>
      <c r="J4070" s="27" t="s">
        <v>69</v>
      </c>
      <c r="K4070" s="29">
        <v>2813254100</v>
      </c>
      <c r="L4070" s="30"/>
      <c r="M4070" s="28"/>
      <c r="N4070" s="28"/>
      <c r="O4070" s="29"/>
      <c r="P4070" s="31"/>
      <c r="Q4070" s="28"/>
      <c r="R4070" s="28"/>
      <c r="S4070" s="28"/>
      <c r="T4070" s="28"/>
      <c r="U4070" s="29"/>
      <c r="V4070" s="32"/>
      <c r="W4070" s="33"/>
    </row>
    <row r="4071" spans="2:23" x14ac:dyDescent="0.25">
      <c r="B4071" s="25"/>
      <c r="C4071" s="80">
        <v>1760021752</v>
      </c>
      <c r="D4071" s="83" t="s">
        <v>8246</v>
      </c>
      <c r="E4071" s="82">
        <v>-99</v>
      </c>
      <c r="F4071" s="28"/>
      <c r="G4071" s="28"/>
      <c r="H4071" s="28"/>
      <c r="I4071" s="28" t="s">
        <v>1716</v>
      </c>
      <c r="J4071" s="27" t="s">
        <v>8247</v>
      </c>
      <c r="K4071" s="29">
        <v>8324199580</v>
      </c>
      <c r="L4071" s="30"/>
      <c r="M4071" s="28"/>
      <c r="N4071" s="28"/>
      <c r="O4071" s="29"/>
      <c r="P4071" s="31"/>
      <c r="Q4071" s="28"/>
      <c r="R4071" s="28"/>
      <c r="S4071" s="28"/>
      <c r="T4071" s="28"/>
      <c r="U4071" s="29"/>
      <c r="V4071" s="32"/>
      <c r="W4071" s="33"/>
    </row>
    <row r="4072" spans="2:23" x14ac:dyDescent="0.25">
      <c r="B4072" s="25"/>
      <c r="C4072" s="80">
        <v>1932729589</v>
      </c>
      <c r="D4072" s="83" t="s">
        <v>8248</v>
      </c>
      <c r="E4072" s="82">
        <v>-99</v>
      </c>
      <c r="F4072" s="28"/>
      <c r="G4072" s="28"/>
      <c r="H4072" s="28"/>
      <c r="I4072" s="28" t="s">
        <v>1707</v>
      </c>
      <c r="J4072" s="27" t="s">
        <v>69</v>
      </c>
      <c r="K4072" s="29">
        <v>2814850334</v>
      </c>
      <c r="L4072" s="30"/>
      <c r="M4072" s="28"/>
      <c r="N4072" s="28"/>
      <c r="O4072" s="29"/>
      <c r="P4072" s="31"/>
      <c r="Q4072" s="28"/>
      <c r="R4072" s="28"/>
      <c r="S4072" s="28"/>
      <c r="T4072" s="28"/>
      <c r="U4072" s="29"/>
      <c r="V4072" s="32"/>
      <c r="W4072" s="33"/>
    </row>
    <row r="4073" spans="2:23" x14ac:dyDescent="0.25">
      <c r="B4073" s="25"/>
      <c r="C4073" s="80">
        <v>1124568324</v>
      </c>
      <c r="D4073" s="83" t="s">
        <v>8249</v>
      </c>
      <c r="E4073" s="82">
        <v>5</v>
      </c>
      <c r="F4073" s="28"/>
      <c r="G4073" s="28"/>
      <c r="H4073" s="28"/>
      <c r="I4073" s="28" t="s">
        <v>1716</v>
      </c>
      <c r="J4073" s="27" t="s">
        <v>8250</v>
      </c>
      <c r="K4073" s="29">
        <v>7137940700</v>
      </c>
      <c r="L4073" s="30"/>
      <c r="M4073" s="28"/>
      <c r="N4073" s="28"/>
      <c r="O4073" s="29"/>
      <c r="P4073" s="31"/>
      <c r="Q4073" s="28"/>
      <c r="R4073" s="28"/>
      <c r="S4073" s="28"/>
      <c r="T4073" s="28"/>
      <c r="U4073" s="29"/>
      <c r="V4073" s="32"/>
      <c r="W4073" s="33"/>
    </row>
    <row r="4074" spans="2:23" x14ac:dyDescent="0.25">
      <c r="B4074" s="25"/>
      <c r="C4074" s="80">
        <v>1487279576</v>
      </c>
      <c r="D4074" s="83" t="s">
        <v>8251</v>
      </c>
      <c r="E4074" s="82">
        <v>7</v>
      </c>
      <c r="F4074" s="28"/>
      <c r="G4074" s="28"/>
      <c r="H4074" s="28"/>
      <c r="I4074" s="28" t="s">
        <v>1716</v>
      </c>
      <c r="J4074" s="27" t="s">
        <v>69</v>
      </c>
      <c r="K4074" s="29">
        <v>8323551400</v>
      </c>
      <c r="L4074" s="30"/>
      <c r="M4074" s="28"/>
      <c r="N4074" s="28"/>
      <c r="O4074" s="29"/>
      <c r="P4074" s="31"/>
      <c r="Q4074" s="28"/>
      <c r="R4074" s="28"/>
      <c r="S4074" s="28"/>
      <c r="T4074" s="28"/>
      <c r="U4074" s="29"/>
      <c r="V4074" s="32"/>
      <c r="W4074" s="33"/>
    </row>
    <row r="4075" spans="2:23" x14ac:dyDescent="0.25">
      <c r="B4075" s="25"/>
      <c r="C4075" s="80">
        <v>1598127110</v>
      </c>
      <c r="D4075" s="83" t="s">
        <v>8252</v>
      </c>
      <c r="E4075" s="82">
        <v>-99</v>
      </c>
      <c r="F4075" s="28"/>
      <c r="G4075" s="28"/>
      <c r="H4075" s="28"/>
      <c r="I4075" s="28" t="s">
        <v>1716</v>
      </c>
      <c r="J4075" s="27" t="s">
        <v>69</v>
      </c>
      <c r="K4075" s="29">
        <v>2818241480</v>
      </c>
      <c r="L4075" s="30"/>
      <c r="M4075" s="28"/>
      <c r="N4075" s="28"/>
      <c r="O4075" s="29"/>
      <c r="P4075" s="31"/>
      <c r="Q4075" s="28"/>
      <c r="R4075" s="28"/>
      <c r="S4075" s="28"/>
      <c r="T4075" s="28"/>
      <c r="U4075" s="29"/>
      <c r="V4075" s="32"/>
      <c r="W4075" s="33"/>
    </row>
    <row r="4076" spans="2:23" x14ac:dyDescent="0.25">
      <c r="B4076" s="25"/>
      <c r="C4076" s="80">
        <v>1609225572</v>
      </c>
      <c r="D4076" s="83" t="s">
        <v>8253</v>
      </c>
      <c r="E4076" s="82">
        <v>6</v>
      </c>
      <c r="F4076" s="28"/>
      <c r="G4076" s="28"/>
      <c r="H4076" s="28"/>
      <c r="I4076" s="28" t="s">
        <v>1707</v>
      </c>
      <c r="J4076" s="27" t="s">
        <v>69</v>
      </c>
      <c r="K4076" s="29">
        <v>7137955881</v>
      </c>
      <c r="L4076" s="30"/>
      <c r="M4076" s="28"/>
      <c r="N4076" s="28"/>
      <c r="O4076" s="29"/>
      <c r="P4076" s="31"/>
      <c r="Q4076" s="28"/>
      <c r="R4076" s="28"/>
      <c r="S4076" s="28"/>
      <c r="T4076" s="28"/>
      <c r="U4076" s="29"/>
      <c r="V4076" s="32"/>
      <c r="W4076" s="33"/>
    </row>
    <row r="4077" spans="2:23" x14ac:dyDescent="0.25">
      <c r="B4077" s="25"/>
      <c r="C4077" s="80">
        <v>1609221175</v>
      </c>
      <c r="D4077" s="83" t="s">
        <v>8254</v>
      </c>
      <c r="E4077" s="82">
        <v>2</v>
      </c>
      <c r="F4077" s="28"/>
      <c r="G4077" s="28"/>
      <c r="H4077" s="28"/>
      <c r="I4077" s="28" t="s">
        <v>1716</v>
      </c>
      <c r="J4077" s="27" t="s">
        <v>69</v>
      </c>
      <c r="K4077" s="29">
        <v>7138732000</v>
      </c>
      <c r="L4077" s="30"/>
      <c r="M4077" s="28"/>
      <c r="N4077" s="28"/>
      <c r="O4077" s="29"/>
      <c r="P4077" s="31"/>
      <c r="Q4077" s="28"/>
      <c r="R4077" s="28"/>
      <c r="S4077" s="28"/>
      <c r="T4077" s="28"/>
      <c r="U4077" s="29"/>
      <c r="V4077" s="32"/>
      <c r="W4077" s="33"/>
    </row>
    <row r="4078" spans="2:23" x14ac:dyDescent="0.25">
      <c r="B4078" s="25"/>
      <c r="C4078" s="80">
        <v>1467806778</v>
      </c>
      <c r="D4078" s="83" t="s">
        <v>8255</v>
      </c>
      <c r="E4078" s="82">
        <v>5</v>
      </c>
      <c r="F4078" s="28"/>
      <c r="G4078" s="28"/>
      <c r="H4078" s="28"/>
      <c r="I4078" s="28" t="s">
        <v>1704</v>
      </c>
      <c r="J4078" s="27" t="s">
        <v>69</v>
      </c>
      <c r="K4078" s="29">
        <v>7134414345</v>
      </c>
      <c r="L4078" s="30"/>
      <c r="M4078" s="28"/>
      <c r="N4078" s="28"/>
      <c r="O4078" s="29"/>
      <c r="P4078" s="31"/>
      <c r="Q4078" s="28"/>
      <c r="R4078" s="28"/>
      <c r="S4078" s="28"/>
      <c r="T4078" s="28"/>
      <c r="U4078" s="29"/>
      <c r="V4078" s="32"/>
      <c r="W4078" s="33"/>
    </row>
    <row r="4079" spans="2:23" x14ac:dyDescent="0.25">
      <c r="B4079" s="25"/>
      <c r="C4079" s="80">
        <v>1710998463</v>
      </c>
      <c r="D4079" s="83" t="s">
        <v>8256</v>
      </c>
      <c r="E4079" s="82">
        <v>2</v>
      </c>
      <c r="F4079" s="28"/>
      <c r="G4079" s="28"/>
      <c r="H4079" s="28"/>
      <c r="I4079" s="28" t="s">
        <v>1704</v>
      </c>
      <c r="J4079" s="27" t="s">
        <v>69</v>
      </c>
      <c r="K4079" s="29">
        <v>2814806264</v>
      </c>
      <c r="L4079" s="30"/>
      <c r="M4079" s="28"/>
      <c r="N4079" s="28"/>
      <c r="O4079" s="29"/>
      <c r="P4079" s="31"/>
      <c r="Q4079" s="28"/>
      <c r="R4079" s="28"/>
      <c r="S4079" s="28"/>
      <c r="T4079" s="28"/>
      <c r="U4079" s="29"/>
      <c r="V4079" s="32"/>
      <c r="W4079" s="33"/>
    </row>
    <row r="4080" spans="2:23" x14ac:dyDescent="0.25">
      <c r="B4080" s="25"/>
      <c r="C4080" s="80">
        <v>1700867165</v>
      </c>
      <c r="D4080" s="83" t="s">
        <v>8257</v>
      </c>
      <c r="E4080" s="82">
        <v>2</v>
      </c>
      <c r="F4080" s="28"/>
      <c r="G4080" s="28"/>
      <c r="H4080" s="28"/>
      <c r="I4080" s="28" t="s">
        <v>1704</v>
      </c>
      <c r="J4080" s="27" t="s">
        <v>69</v>
      </c>
      <c r="K4080" s="29">
        <v>7137412273</v>
      </c>
      <c r="L4080" s="30"/>
      <c r="M4080" s="28"/>
      <c r="N4080" s="28"/>
      <c r="O4080" s="29"/>
      <c r="P4080" s="31"/>
      <c r="Q4080" s="28"/>
      <c r="R4080" s="28"/>
      <c r="S4080" s="28"/>
      <c r="T4080" s="28"/>
      <c r="U4080" s="29"/>
      <c r="V4080" s="32"/>
      <c r="W4080" s="33"/>
    </row>
    <row r="4081" spans="2:23" x14ac:dyDescent="0.25">
      <c r="B4081" s="25"/>
      <c r="C4081" s="80">
        <v>1407849946</v>
      </c>
      <c r="D4081" s="83" t="s">
        <v>8258</v>
      </c>
      <c r="E4081" s="82">
        <v>4</v>
      </c>
      <c r="F4081" s="28"/>
      <c r="G4081" s="28"/>
      <c r="H4081" s="28"/>
      <c r="I4081" s="28" t="s">
        <v>1704</v>
      </c>
      <c r="J4081" s="27" t="s">
        <v>8259</v>
      </c>
      <c r="K4081" s="29">
        <v>2814819400</v>
      </c>
      <c r="L4081" s="30"/>
      <c r="M4081" s="28"/>
      <c r="N4081" s="28"/>
      <c r="O4081" s="29"/>
      <c r="P4081" s="31"/>
      <c r="Q4081" s="28"/>
      <c r="R4081" s="28"/>
      <c r="S4081" s="28"/>
      <c r="T4081" s="28"/>
      <c r="U4081" s="29"/>
      <c r="V4081" s="32"/>
      <c r="W4081" s="33"/>
    </row>
    <row r="4082" spans="2:23" x14ac:dyDescent="0.25">
      <c r="B4082" s="25"/>
      <c r="C4082" s="80">
        <v>1528051042</v>
      </c>
      <c r="D4082" s="83" t="s">
        <v>8260</v>
      </c>
      <c r="E4082" s="82">
        <v>-99</v>
      </c>
      <c r="F4082" s="28"/>
      <c r="G4082" s="28"/>
      <c r="H4082" s="28"/>
      <c r="I4082" s="28" t="s">
        <v>1704</v>
      </c>
      <c r="J4082" s="27" t="s">
        <v>8261</v>
      </c>
      <c r="K4082" s="29">
        <v>2814819400</v>
      </c>
      <c r="L4082" s="30"/>
      <c r="M4082" s="28"/>
      <c r="N4082" s="28"/>
      <c r="O4082" s="29"/>
      <c r="P4082" s="31"/>
      <c r="Q4082" s="28"/>
      <c r="R4082" s="28"/>
      <c r="S4082" s="28"/>
      <c r="T4082" s="28"/>
      <c r="U4082" s="29"/>
      <c r="V4082" s="32"/>
      <c r="W4082" s="33"/>
    </row>
    <row r="4083" spans="2:23" x14ac:dyDescent="0.25">
      <c r="B4083" s="25"/>
      <c r="C4083" s="80">
        <v>1124197488</v>
      </c>
      <c r="D4083" s="83" t="s">
        <v>8262</v>
      </c>
      <c r="E4083" s="82">
        <v>2</v>
      </c>
      <c r="F4083" s="28"/>
      <c r="G4083" s="28"/>
      <c r="H4083" s="28"/>
      <c r="I4083" s="28" t="s">
        <v>1704</v>
      </c>
      <c r="J4083" s="27" t="s">
        <v>8263</v>
      </c>
      <c r="K4083" s="29">
        <v>7137985700</v>
      </c>
      <c r="L4083" s="30"/>
      <c r="M4083" s="28"/>
      <c r="N4083" s="28"/>
      <c r="O4083" s="29"/>
      <c r="P4083" s="31"/>
      <c r="Q4083" s="28"/>
      <c r="R4083" s="28"/>
      <c r="S4083" s="28"/>
      <c r="T4083" s="28"/>
      <c r="U4083" s="29"/>
      <c r="V4083" s="32"/>
      <c r="W4083" s="33"/>
    </row>
    <row r="4084" spans="2:23" x14ac:dyDescent="0.25">
      <c r="B4084" s="25"/>
      <c r="C4084" s="80">
        <v>1225118573</v>
      </c>
      <c r="D4084" s="83" t="s">
        <v>8264</v>
      </c>
      <c r="E4084" s="82">
        <v>8</v>
      </c>
      <c r="F4084" s="28"/>
      <c r="G4084" s="28"/>
      <c r="H4084" s="28"/>
      <c r="I4084" s="28" t="s">
        <v>2387</v>
      </c>
      <c r="J4084" s="27" t="s">
        <v>8265</v>
      </c>
      <c r="K4084" s="29">
        <v>8323551400</v>
      </c>
      <c r="L4084" s="30"/>
      <c r="M4084" s="28"/>
      <c r="N4084" s="28"/>
      <c r="O4084" s="29"/>
      <c r="P4084" s="31"/>
      <c r="Q4084" s="28"/>
      <c r="R4084" s="28"/>
      <c r="S4084" s="28"/>
      <c r="T4084" s="28"/>
      <c r="U4084" s="29"/>
      <c r="V4084" s="32"/>
      <c r="W4084" s="33"/>
    </row>
    <row r="4085" spans="2:23" x14ac:dyDescent="0.25">
      <c r="B4085" s="25"/>
      <c r="C4085" s="80">
        <v>1043390388</v>
      </c>
      <c r="D4085" s="83" t="s">
        <v>8266</v>
      </c>
      <c r="E4085" s="82">
        <v>-99</v>
      </c>
      <c r="F4085" s="28"/>
      <c r="G4085" s="28"/>
      <c r="H4085" s="28"/>
      <c r="I4085" s="28" t="s">
        <v>1737</v>
      </c>
      <c r="J4085" s="27" t="s">
        <v>8267</v>
      </c>
      <c r="K4085" s="29">
        <v>8323551400</v>
      </c>
      <c r="L4085" s="30"/>
      <c r="M4085" s="28"/>
      <c r="N4085" s="28"/>
      <c r="O4085" s="29"/>
      <c r="P4085" s="31"/>
      <c r="Q4085" s="28"/>
      <c r="R4085" s="28"/>
      <c r="S4085" s="28"/>
      <c r="T4085" s="28"/>
      <c r="U4085" s="29"/>
      <c r="V4085" s="32"/>
      <c r="W4085" s="33"/>
    </row>
    <row r="4086" spans="2:23" x14ac:dyDescent="0.25">
      <c r="B4086" s="25"/>
      <c r="C4086" s="80">
        <v>1730175183</v>
      </c>
      <c r="D4086" s="83" t="s">
        <v>8268</v>
      </c>
      <c r="E4086" s="82">
        <v>5</v>
      </c>
      <c r="F4086" s="28"/>
      <c r="G4086" s="28"/>
      <c r="H4086" s="28"/>
      <c r="I4086" s="28" t="s">
        <v>1704</v>
      </c>
      <c r="J4086" s="27" t="s">
        <v>8269</v>
      </c>
      <c r="K4086" s="29">
        <v>7137960500</v>
      </c>
      <c r="L4086" s="30"/>
      <c r="M4086" s="28"/>
      <c r="N4086" s="28"/>
      <c r="O4086" s="29"/>
      <c r="P4086" s="31"/>
      <c r="Q4086" s="28"/>
      <c r="R4086" s="28"/>
      <c r="S4086" s="28"/>
      <c r="T4086" s="28"/>
      <c r="U4086" s="29"/>
      <c r="V4086" s="32"/>
      <c r="W4086" s="33"/>
    </row>
    <row r="4087" spans="2:23" x14ac:dyDescent="0.25">
      <c r="B4087" s="25"/>
      <c r="C4087" s="80">
        <v>1073638656</v>
      </c>
      <c r="D4087" s="83" t="s">
        <v>8270</v>
      </c>
      <c r="E4087" s="82">
        <v>5</v>
      </c>
      <c r="F4087" s="28"/>
      <c r="G4087" s="28"/>
      <c r="H4087" s="28"/>
      <c r="I4087" s="28" t="s">
        <v>1704</v>
      </c>
      <c r="J4087" s="27" t="s">
        <v>8271</v>
      </c>
      <c r="K4087" s="29">
        <v>2817649500</v>
      </c>
      <c r="L4087" s="30"/>
      <c r="M4087" s="28"/>
      <c r="N4087" s="28"/>
      <c r="O4087" s="29"/>
      <c r="P4087" s="31"/>
      <c r="Q4087" s="28"/>
      <c r="R4087" s="28"/>
      <c r="S4087" s="28"/>
      <c r="T4087" s="28"/>
      <c r="U4087" s="29"/>
      <c r="V4087" s="32"/>
      <c r="W4087" s="33"/>
    </row>
    <row r="4088" spans="2:23" x14ac:dyDescent="0.25">
      <c r="B4088" s="25"/>
      <c r="C4088" s="80">
        <v>1891882387</v>
      </c>
      <c r="D4088" s="83" t="s">
        <v>8272</v>
      </c>
      <c r="E4088" s="82">
        <v>1</v>
      </c>
      <c r="F4088" s="28"/>
      <c r="G4088" s="28"/>
      <c r="H4088" s="28"/>
      <c r="I4088" s="28" t="s">
        <v>1734</v>
      </c>
      <c r="J4088" s="27" t="s">
        <v>8273</v>
      </c>
      <c r="K4088" s="29">
        <v>4098926099</v>
      </c>
      <c r="L4088" s="30"/>
      <c r="M4088" s="28"/>
      <c r="N4088" s="28"/>
      <c r="O4088" s="29"/>
      <c r="P4088" s="31"/>
      <c r="Q4088" s="28"/>
      <c r="R4088" s="28"/>
      <c r="S4088" s="28"/>
      <c r="T4088" s="28"/>
      <c r="U4088" s="29"/>
      <c r="V4088" s="32"/>
      <c r="W4088" s="33"/>
    </row>
    <row r="4089" spans="2:23" x14ac:dyDescent="0.25">
      <c r="B4089" s="25"/>
      <c r="C4089" s="80">
        <v>1023004470</v>
      </c>
      <c r="D4089" s="83" t="s">
        <v>8274</v>
      </c>
      <c r="E4089" s="82">
        <v>8</v>
      </c>
      <c r="F4089" s="28"/>
      <c r="G4089" s="28"/>
      <c r="H4089" s="28"/>
      <c r="I4089" s="28" t="s">
        <v>1704</v>
      </c>
      <c r="J4089" s="27" t="s">
        <v>8275</v>
      </c>
      <c r="K4089" s="29">
        <v>8329687441</v>
      </c>
      <c r="L4089" s="30"/>
      <c r="M4089" s="28"/>
      <c r="N4089" s="28"/>
      <c r="O4089" s="29"/>
      <c r="P4089" s="31"/>
      <c r="Q4089" s="28"/>
      <c r="R4089" s="28"/>
      <c r="S4089" s="28"/>
      <c r="T4089" s="28"/>
      <c r="U4089" s="29"/>
      <c r="V4089" s="32"/>
      <c r="W4089" s="33"/>
    </row>
    <row r="4090" spans="2:23" x14ac:dyDescent="0.25">
      <c r="B4090" s="25"/>
      <c r="C4090" s="80">
        <v>1518997477</v>
      </c>
      <c r="D4090" s="83" t="s">
        <v>8276</v>
      </c>
      <c r="E4090" s="82">
        <v>4</v>
      </c>
      <c r="F4090" s="28"/>
      <c r="G4090" s="28"/>
      <c r="H4090" s="28"/>
      <c r="I4090" s="28" t="s">
        <v>1704</v>
      </c>
      <c r="J4090" s="27" t="s">
        <v>8277</v>
      </c>
      <c r="K4090" s="29">
        <v>7135286562</v>
      </c>
      <c r="L4090" s="30"/>
      <c r="M4090" s="28"/>
      <c r="N4090" s="28"/>
      <c r="O4090" s="29"/>
      <c r="P4090" s="31"/>
      <c r="Q4090" s="28"/>
      <c r="R4090" s="28"/>
      <c r="S4090" s="28"/>
      <c r="T4090" s="28"/>
      <c r="U4090" s="29"/>
      <c r="V4090" s="32"/>
      <c r="W4090" s="33"/>
    </row>
    <row r="4091" spans="2:23" x14ac:dyDescent="0.25">
      <c r="B4091" s="25"/>
      <c r="C4091" s="80">
        <v>1922883883</v>
      </c>
      <c r="D4091" s="83" t="s">
        <v>8278</v>
      </c>
      <c r="E4091" s="82">
        <v>2</v>
      </c>
      <c r="F4091" s="28"/>
      <c r="G4091" s="28"/>
      <c r="H4091" s="28"/>
      <c r="I4091" s="28" t="s">
        <v>1716</v>
      </c>
      <c r="J4091" s="27" t="s">
        <v>69</v>
      </c>
      <c r="K4091" s="29">
        <v>2144242200</v>
      </c>
      <c r="L4091" s="30"/>
      <c r="M4091" s="28"/>
      <c r="N4091" s="28"/>
      <c r="O4091" s="29"/>
      <c r="P4091" s="31"/>
      <c r="Q4091" s="28"/>
      <c r="R4091" s="28"/>
      <c r="S4091" s="28"/>
      <c r="T4091" s="28"/>
      <c r="U4091" s="29"/>
      <c r="V4091" s="32"/>
      <c r="W4091" s="33"/>
    </row>
    <row r="4092" spans="2:23" x14ac:dyDescent="0.25">
      <c r="B4092" s="25"/>
      <c r="C4092" s="80">
        <v>1598544777</v>
      </c>
      <c r="D4092" s="83" t="s">
        <v>8279</v>
      </c>
      <c r="E4092" s="82">
        <v>2</v>
      </c>
      <c r="F4092" s="28"/>
      <c r="G4092" s="28"/>
      <c r="H4092" s="28"/>
      <c r="I4092" s="28" t="s">
        <v>1716</v>
      </c>
      <c r="J4092" s="27" t="s">
        <v>69</v>
      </c>
      <c r="K4092" s="29">
        <v>8329124481</v>
      </c>
      <c r="L4092" s="30"/>
      <c r="M4092" s="28"/>
      <c r="N4092" s="28"/>
      <c r="O4092" s="29"/>
      <c r="P4092" s="31"/>
      <c r="Q4092" s="28"/>
      <c r="R4092" s="28"/>
      <c r="S4092" s="28"/>
      <c r="T4092" s="28"/>
      <c r="U4092" s="29"/>
      <c r="V4092" s="32"/>
      <c r="W4092" s="33"/>
    </row>
    <row r="4093" spans="2:23" x14ac:dyDescent="0.25">
      <c r="B4093" s="25"/>
      <c r="C4093" s="80">
        <v>1447948138</v>
      </c>
      <c r="D4093" s="83" t="s">
        <v>8280</v>
      </c>
      <c r="E4093" s="82">
        <v>-99</v>
      </c>
      <c r="F4093" s="28"/>
      <c r="G4093" s="28"/>
      <c r="H4093" s="28"/>
      <c r="I4093" s="28" t="s">
        <v>1716</v>
      </c>
      <c r="J4093" s="27" t="s">
        <v>69</v>
      </c>
      <c r="K4093" s="29">
        <v>4093543411</v>
      </c>
      <c r="L4093" s="30"/>
      <c r="M4093" s="28"/>
      <c r="N4093" s="28"/>
      <c r="O4093" s="29"/>
      <c r="P4093" s="31"/>
      <c r="Q4093" s="28"/>
      <c r="R4093" s="28"/>
      <c r="S4093" s="28"/>
      <c r="T4093" s="28"/>
      <c r="U4093" s="29"/>
      <c r="V4093" s="32"/>
      <c r="W4093" s="33"/>
    </row>
    <row r="4094" spans="2:23" x14ac:dyDescent="0.25">
      <c r="B4094" s="25"/>
      <c r="C4094" s="80">
        <v>1669170650</v>
      </c>
      <c r="D4094" s="83" t="s">
        <v>8281</v>
      </c>
      <c r="E4094" s="82">
        <v>4</v>
      </c>
      <c r="F4094" s="28"/>
      <c r="G4094" s="28"/>
      <c r="H4094" s="28"/>
      <c r="I4094" s="28" t="s">
        <v>1716</v>
      </c>
      <c r="J4094" s="27" t="s">
        <v>69</v>
      </c>
      <c r="K4094" s="29">
        <v>5044326921</v>
      </c>
      <c r="L4094" s="30"/>
      <c r="M4094" s="28"/>
      <c r="N4094" s="28"/>
      <c r="O4094" s="29"/>
      <c r="P4094" s="31"/>
      <c r="Q4094" s="28"/>
      <c r="R4094" s="28"/>
      <c r="S4094" s="28"/>
      <c r="T4094" s="28"/>
      <c r="U4094" s="29"/>
      <c r="V4094" s="32"/>
      <c r="W4094" s="33"/>
    </row>
    <row r="4095" spans="2:23" x14ac:dyDescent="0.25">
      <c r="B4095" s="25"/>
      <c r="C4095" s="80">
        <v>1962159616</v>
      </c>
      <c r="D4095" s="83" t="s">
        <v>8282</v>
      </c>
      <c r="E4095" s="82">
        <v>0</v>
      </c>
      <c r="F4095" s="28"/>
      <c r="G4095" s="28"/>
      <c r="H4095" s="28"/>
      <c r="I4095" s="28" t="s">
        <v>1716</v>
      </c>
      <c r="J4095" s="27" t="s">
        <v>69</v>
      </c>
      <c r="K4095" s="29">
        <v>2815572527</v>
      </c>
      <c r="L4095" s="30"/>
      <c r="M4095" s="28"/>
      <c r="N4095" s="28"/>
      <c r="O4095" s="29"/>
      <c r="P4095" s="31"/>
      <c r="Q4095" s="28"/>
      <c r="R4095" s="28"/>
      <c r="S4095" s="28"/>
      <c r="T4095" s="28"/>
      <c r="U4095" s="29"/>
      <c r="V4095" s="32"/>
      <c r="W4095" s="33"/>
    </row>
    <row r="4096" spans="2:23" x14ac:dyDescent="0.25">
      <c r="B4096" s="25"/>
      <c r="C4096" s="80">
        <v>1407589401</v>
      </c>
      <c r="D4096" s="83" t="s">
        <v>8283</v>
      </c>
      <c r="E4096" s="82">
        <v>2</v>
      </c>
      <c r="F4096" s="28"/>
      <c r="G4096" s="28"/>
      <c r="H4096" s="28"/>
      <c r="I4096" s="28" t="s">
        <v>1716</v>
      </c>
      <c r="J4096" s="27" t="s">
        <v>69</v>
      </c>
      <c r="K4096" s="29">
        <v>7139107779</v>
      </c>
      <c r="L4096" s="30"/>
      <c r="M4096" s="28"/>
      <c r="N4096" s="28"/>
      <c r="O4096" s="29"/>
      <c r="P4096" s="31"/>
      <c r="Q4096" s="28"/>
      <c r="R4096" s="28"/>
      <c r="S4096" s="28"/>
      <c r="T4096" s="28"/>
      <c r="U4096" s="29"/>
      <c r="V4096" s="32"/>
      <c r="W4096" s="33"/>
    </row>
    <row r="4097" spans="2:23" x14ac:dyDescent="0.25">
      <c r="B4097" s="25"/>
      <c r="C4097" s="80">
        <v>1164194692</v>
      </c>
      <c r="D4097" s="83" t="s">
        <v>8284</v>
      </c>
      <c r="E4097" s="82">
        <v>5</v>
      </c>
      <c r="F4097" s="28"/>
      <c r="G4097" s="28"/>
      <c r="H4097" s="28"/>
      <c r="I4097" s="28" t="s">
        <v>1769</v>
      </c>
      <c r="J4097" s="27" t="s">
        <v>69</v>
      </c>
      <c r="K4097" s="29">
        <v>7137940700</v>
      </c>
      <c r="L4097" s="30"/>
      <c r="M4097" s="28"/>
      <c r="N4097" s="28"/>
      <c r="O4097" s="29"/>
      <c r="P4097" s="31"/>
      <c r="Q4097" s="28"/>
      <c r="R4097" s="28"/>
      <c r="S4097" s="28"/>
      <c r="T4097" s="28"/>
      <c r="U4097" s="29"/>
      <c r="V4097" s="32"/>
      <c r="W4097" s="33"/>
    </row>
    <row r="4098" spans="2:23" x14ac:dyDescent="0.25">
      <c r="B4098" s="25"/>
      <c r="C4098" s="80">
        <v>1407451271</v>
      </c>
      <c r="D4098" s="83" t="s">
        <v>8285</v>
      </c>
      <c r="E4098" s="82">
        <v>3</v>
      </c>
      <c r="F4098" s="28"/>
      <c r="G4098" s="28"/>
      <c r="H4098" s="28"/>
      <c r="I4098" s="28" t="s">
        <v>1769</v>
      </c>
      <c r="J4098" s="27" t="s">
        <v>69</v>
      </c>
      <c r="K4098" s="29">
        <v>2814806264</v>
      </c>
      <c r="L4098" s="30"/>
      <c r="M4098" s="28"/>
      <c r="N4098" s="28"/>
      <c r="O4098" s="29"/>
      <c r="P4098" s="31"/>
      <c r="Q4098" s="28"/>
      <c r="R4098" s="28"/>
      <c r="S4098" s="28"/>
      <c r="T4098" s="28"/>
      <c r="U4098" s="29"/>
      <c r="V4098" s="32"/>
      <c r="W4098" s="33"/>
    </row>
    <row r="4099" spans="2:23" x14ac:dyDescent="0.25">
      <c r="B4099" s="25"/>
      <c r="C4099" s="80">
        <v>1649875345</v>
      </c>
      <c r="D4099" s="83" t="s">
        <v>8286</v>
      </c>
      <c r="E4099" s="82">
        <v>5</v>
      </c>
      <c r="F4099" s="28"/>
      <c r="G4099" s="28"/>
      <c r="H4099" s="28"/>
      <c r="I4099" s="28" t="s">
        <v>1769</v>
      </c>
      <c r="J4099" s="27" t="s">
        <v>69</v>
      </c>
      <c r="K4099" s="29">
        <v>9079789117</v>
      </c>
      <c r="L4099" s="30"/>
      <c r="M4099" s="28"/>
      <c r="N4099" s="28"/>
      <c r="O4099" s="29"/>
      <c r="P4099" s="31"/>
      <c r="Q4099" s="28"/>
      <c r="R4099" s="28"/>
      <c r="S4099" s="28"/>
      <c r="T4099" s="28"/>
      <c r="U4099" s="29"/>
      <c r="V4099" s="32"/>
      <c r="W4099" s="33"/>
    </row>
    <row r="4100" spans="2:23" x14ac:dyDescent="0.25">
      <c r="B4100" s="25"/>
      <c r="C4100" s="80">
        <v>1073581773</v>
      </c>
      <c r="D4100" s="83" t="s">
        <v>8287</v>
      </c>
      <c r="E4100" s="82">
        <v>3</v>
      </c>
      <c r="F4100" s="28"/>
      <c r="G4100" s="28"/>
      <c r="H4100" s="28"/>
      <c r="I4100" s="28" t="s">
        <v>1704</v>
      </c>
      <c r="J4100" s="27" t="s">
        <v>69</v>
      </c>
      <c r="K4100" s="29">
        <v>2814819400</v>
      </c>
      <c r="L4100" s="30"/>
      <c r="M4100" s="28"/>
      <c r="N4100" s="28"/>
      <c r="O4100" s="29"/>
      <c r="P4100" s="31"/>
      <c r="Q4100" s="28"/>
      <c r="R4100" s="28"/>
      <c r="S4100" s="28"/>
      <c r="T4100" s="28"/>
      <c r="U4100" s="29"/>
      <c r="V4100" s="32"/>
      <c r="W4100" s="33"/>
    </row>
    <row r="4101" spans="2:23" x14ac:dyDescent="0.25">
      <c r="B4101" s="25"/>
      <c r="C4101" s="80">
        <v>1225120801</v>
      </c>
      <c r="D4101" s="83" t="s">
        <v>8288</v>
      </c>
      <c r="E4101" s="82">
        <v>4</v>
      </c>
      <c r="F4101" s="28"/>
      <c r="G4101" s="28"/>
      <c r="H4101" s="28"/>
      <c r="I4101" s="28" t="s">
        <v>1704</v>
      </c>
      <c r="J4101" s="27" t="s">
        <v>69</v>
      </c>
      <c r="K4101" s="29">
        <v>2814806264</v>
      </c>
      <c r="L4101" s="30"/>
      <c r="M4101" s="28"/>
      <c r="N4101" s="28"/>
      <c r="O4101" s="29"/>
      <c r="P4101" s="31"/>
      <c r="Q4101" s="28"/>
      <c r="R4101" s="28"/>
      <c r="S4101" s="28"/>
      <c r="T4101" s="28"/>
      <c r="U4101" s="29"/>
      <c r="V4101" s="32"/>
      <c r="W4101" s="33"/>
    </row>
    <row r="4102" spans="2:23" x14ac:dyDescent="0.25">
      <c r="B4102" s="25"/>
      <c r="C4102" s="80">
        <v>1144760414</v>
      </c>
      <c r="D4102" s="83" t="s">
        <v>8289</v>
      </c>
      <c r="E4102" s="82">
        <v>3</v>
      </c>
      <c r="F4102" s="28"/>
      <c r="G4102" s="28"/>
      <c r="H4102" s="28"/>
      <c r="I4102" s="28" t="s">
        <v>1716</v>
      </c>
      <c r="J4102" s="27" t="s">
        <v>8290</v>
      </c>
      <c r="K4102" s="29">
        <v>3374944785</v>
      </c>
      <c r="L4102" s="30"/>
      <c r="M4102" s="28"/>
      <c r="N4102" s="28"/>
      <c r="O4102" s="29"/>
      <c r="P4102" s="31"/>
      <c r="Q4102" s="28"/>
      <c r="R4102" s="28"/>
      <c r="S4102" s="28"/>
      <c r="T4102" s="28"/>
      <c r="U4102" s="29"/>
      <c r="V4102" s="32"/>
      <c r="W4102" s="33"/>
    </row>
    <row r="4103" spans="2:23" x14ac:dyDescent="0.25">
      <c r="B4103" s="25"/>
      <c r="C4103" s="80">
        <v>1265966725</v>
      </c>
      <c r="D4103" s="83" t="s">
        <v>8291</v>
      </c>
      <c r="E4103" s="82">
        <v>-99</v>
      </c>
      <c r="F4103" s="28"/>
      <c r="G4103" s="28"/>
      <c r="H4103" s="28"/>
      <c r="I4103" s="28" t="s">
        <v>1716</v>
      </c>
      <c r="J4103" s="27" t="s">
        <v>8292</v>
      </c>
      <c r="K4103" s="29">
        <v>7137940700</v>
      </c>
      <c r="L4103" s="30"/>
      <c r="M4103" s="28"/>
      <c r="N4103" s="28"/>
      <c r="O4103" s="29"/>
      <c r="P4103" s="31"/>
      <c r="Q4103" s="28"/>
      <c r="R4103" s="28"/>
      <c r="S4103" s="28"/>
      <c r="T4103" s="28"/>
      <c r="U4103" s="29"/>
      <c r="V4103" s="32"/>
      <c r="W4103" s="33"/>
    </row>
    <row r="4104" spans="2:23" x14ac:dyDescent="0.25">
      <c r="B4104" s="25"/>
      <c r="C4104" s="80">
        <v>1902335425</v>
      </c>
      <c r="D4104" s="83" t="s">
        <v>8293</v>
      </c>
      <c r="E4104" s="82">
        <v>1</v>
      </c>
      <c r="F4104" s="28"/>
      <c r="G4104" s="28"/>
      <c r="H4104" s="28"/>
      <c r="I4104" s="28" t="s">
        <v>1737</v>
      </c>
      <c r="J4104" s="27" t="s">
        <v>69</v>
      </c>
      <c r="K4104" s="29">
        <v>7134414333</v>
      </c>
      <c r="L4104" s="30"/>
      <c r="M4104" s="28"/>
      <c r="N4104" s="28"/>
      <c r="O4104" s="29"/>
      <c r="P4104" s="31"/>
      <c r="Q4104" s="28"/>
      <c r="R4104" s="28"/>
      <c r="S4104" s="28"/>
      <c r="T4104" s="28"/>
      <c r="U4104" s="29"/>
      <c r="V4104" s="32"/>
      <c r="W4104" s="33"/>
    </row>
    <row r="4105" spans="2:23" x14ac:dyDescent="0.25">
      <c r="B4105" s="25"/>
      <c r="C4105" s="80">
        <v>1821527284</v>
      </c>
      <c r="D4105" s="83" t="s">
        <v>8294</v>
      </c>
      <c r="E4105" s="82">
        <v>4</v>
      </c>
      <c r="F4105" s="28"/>
      <c r="G4105" s="28"/>
      <c r="H4105" s="28"/>
      <c r="I4105" s="28" t="s">
        <v>1716</v>
      </c>
      <c r="J4105" s="27" t="s">
        <v>8295</v>
      </c>
      <c r="K4105" s="29">
        <v>4098323377</v>
      </c>
      <c r="L4105" s="30"/>
      <c r="M4105" s="28"/>
      <c r="N4105" s="28"/>
      <c r="O4105" s="29"/>
      <c r="P4105" s="31"/>
      <c r="Q4105" s="28"/>
      <c r="R4105" s="28"/>
      <c r="S4105" s="28"/>
      <c r="T4105" s="28"/>
      <c r="U4105" s="29"/>
      <c r="V4105" s="32"/>
      <c r="W4105" s="33"/>
    </row>
    <row r="4106" spans="2:23" x14ac:dyDescent="0.25">
      <c r="B4106" s="25"/>
      <c r="C4106" s="80">
        <v>1477070944</v>
      </c>
      <c r="D4106" s="83" t="s">
        <v>8296</v>
      </c>
      <c r="E4106" s="82">
        <v>6</v>
      </c>
      <c r="F4106" s="28"/>
      <c r="G4106" s="28"/>
      <c r="H4106" s="28"/>
      <c r="I4106" s="28" t="s">
        <v>1716</v>
      </c>
      <c r="J4106" s="27" t="s">
        <v>8297</v>
      </c>
      <c r="K4106" s="29">
        <v>7136345103</v>
      </c>
      <c r="L4106" s="30"/>
      <c r="M4106" s="28"/>
      <c r="N4106" s="28"/>
      <c r="O4106" s="29"/>
      <c r="P4106" s="31"/>
      <c r="Q4106" s="28"/>
      <c r="R4106" s="28"/>
      <c r="S4106" s="28"/>
      <c r="T4106" s="28"/>
      <c r="U4106" s="29"/>
      <c r="V4106" s="32"/>
      <c r="W4106" s="33"/>
    </row>
    <row r="4107" spans="2:23" x14ac:dyDescent="0.25">
      <c r="B4107" s="25"/>
      <c r="C4107" s="80">
        <v>1841283389</v>
      </c>
      <c r="D4107" s="83" t="s">
        <v>8298</v>
      </c>
      <c r="E4107" s="82">
        <v>3</v>
      </c>
      <c r="F4107" s="28"/>
      <c r="G4107" s="28"/>
      <c r="H4107" s="28"/>
      <c r="I4107" s="28" t="s">
        <v>1704</v>
      </c>
      <c r="J4107" s="27" t="s">
        <v>69</v>
      </c>
      <c r="K4107" s="29">
        <v>2814819400</v>
      </c>
      <c r="L4107" s="30"/>
      <c r="M4107" s="28"/>
      <c r="N4107" s="28"/>
      <c r="O4107" s="29"/>
      <c r="P4107" s="31"/>
      <c r="Q4107" s="28"/>
      <c r="R4107" s="28"/>
      <c r="S4107" s="28"/>
      <c r="T4107" s="28"/>
      <c r="U4107" s="29"/>
      <c r="V4107" s="32"/>
      <c r="W4107" s="33"/>
    </row>
    <row r="4108" spans="2:23" x14ac:dyDescent="0.25">
      <c r="B4108" s="25"/>
      <c r="C4108" s="80">
        <v>1144226515</v>
      </c>
      <c r="D4108" s="83" t="s">
        <v>8299</v>
      </c>
      <c r="E4108" s="82">
        <v>10</v>
      </c>
      <c r="F4108" s="28"/>
      <c r="G4108" s="28"/>
      <c r="H4108" s="28"/>
      <c r="I4108" s="28" t="s">
        <v>1704</v>
      </c>
      <c r="J4108" s="27" t="s">
        <v>8300</v>
      </c>
      <c r="K4108" s="29">
        <v>7137998300</v>
      </c>
      <c r="L4108" s="30"/>
      <c r="M4108" s="28"/>
      <c r="N4108" s="28"/>
      <c r="O4108" s="29"/>
      <c r="P4108" s="31"/>
      <c r="Q4108" s="28"/>
      <c r="R4108" s="28"/>
      <c r="S4108" s="28"/>
      <c r="T4108" s="28"/>
      <c r="U4108" s="29"/>
      <c r="V4108" s="32"/>
      <c r="W4108" s="33"/>
    </row>
    <row r="4109" spans="2:23" x14ac:dyDescent="0.25">
      <c r="B4109" s="25"/>
      <c r="C4109" s="80">
        <v>1821069162</v>
      </c>
      <c r="D4109" s="83" t="s">
        <v>8301</v>
      </c>
      <c r="E4109" s="82">
        <v>9</v>
      </c>
      <c r="F4109" s="28"/>
      <c r="G4109" s="28"/>
      <c r="H4109" s="28"/>
      <c r="I4109" s="28" t="s">
        <v>1704</v>
      </c>
      <c r="J4109" s="27" t="s">
        <v>8302</v>
      </c>
      <c r="K4109" s="29">
        <v>7137940700</v>
      </c>
      <c r="L4109" s="30"/>
      <c r="M4109" s="28"/>
      <c r="N4109" s="28"/>
      <c r="O4109" s="29"/>
      <c r="P4109" s="31"/>
      <c r="Q4109" s="28"/>
      <c r="R4109" s="28"/>
      <c r="S4109" s="28"/>
      <c r="T4109" s="28"/>
      <c r="U4109" s="29"/>
      <c r="V4109" s="32"/>
      <c r="W4109" s="33"/>
    </row>
    <row r="4110" spans="2:23" x14ac:dyDescent="0.25">
      <c r="B4110" s="25"/>
      <c r="C4110" s="80">
        <v>1821241571</v>
      </c>
      <c r="D4110" s="83" t="s">
        <v>8303</v>
      </c>
      <c r="E4110" s="82">
        <v>7</v>
      </c>
      <c r="F4110" s="28"/>
      <c r="G4110" s="28"/>
      <c r="H4110" s="28"/>
      <c r="I4110" s="28" t="s">
        <v>2585</v>
      </c>
      <c r="J4110" s="27" t="s">
        <v>69</v>
      </c>
      <c r="K4110" s="29">
        <v>7134416172</v>
      </c>
      <c r="L4110" s="30"/>
      <c r="M4110" s="28"/>
      <c r="N4110" s="28"/>
      <c r="O4110" s="29"/>
      <c r="P4110" s="31"/>
      <c r="Q4110" s="28"/>
      <c r="R4110" s="28"/>
      <c r="S4110" s="28"/>
      <c r="T4110" s="28"/>
      <c r="U4110" s="29"/>
      <c r="V4110" s="32"/>
      <c r="W4110" s="33"/>
    </row>
    <row r="4111" spans="2:23" x14ac:dyDescent="0.25">
      <c r="B4111" s="25"/>
      <c r="C4111" s="80">
        <v>1215920723</v>
      </c>
      <c r="D4111" s="83" t="s">
        <v>8304</v>
      </c>
      <c r="E4111" s="82">
        <v>7</v>
      </c>
      <c r="F4111" s="28"/>
      <c r="G4111" s="28"/>
      <c r="H4111" s="28"/>
      <c r="I4111" s="28" t="s">
        <v>1704</v>
      </c>
      <c r="J4111" s="27" t="s">
        <v>69</v>
      </c>
      <c r="K4111" s="29">
        <v>7133436360</v>
      </c>
      <c r="L4111" s="30"/>
      <c r="M4111" s="28"/>
      <c r="N4111" s="28"/>
      <c r="O4111" s="29"/>
      <c r="P4111" s="31"/>
      <c r="Q4111" s="28"/>
      <c r="R4111" s="28"/>
      <c r="S4111" s="28"/>
      <c r="T4111" s="28"/>
      <c r="U4111" s="29"/>
      <c r="V4111" s="32"/>
      <c r="W4111" s="33"/>
    </row>
    <row r="4112" spans="2:23" x14ac:dyDescent="0.25">
      <c r="B4112" s="25"/>
      <c r="C4112" s="80">
        <v>1205847944</v>
      </c>
      <c r="D4112" s="83" t="s">
        <v>8305</v>
      </c>
      <c r="E4112" s="82">
        <v>3</v>
      </c>
      <c r="F4112" s="28"/>
      <c r="G4112" s="28"/>
      <c r="H4112" s="28"/>
      <c r="I4112" s="28" t="s">
        <v>1704</v>
      </c>
      <c r="J4112" s="27" t="s">
        <v>69</v>
      </c>
      <c r="K4112" s="29">
        <v>2814806264</v>
      </c>
      <c r="L4112" s="30"/>
      <c r="M4112" s="28"/>
      <c r="N4112" s="28"/>
      <c r="O4112" s="29"/>
      <c r="P4112" s="31"/>
      <c r="Q4112" s="28"/>
      <c r="R4112" s="28"/>
      <c r="S4112" s="28"/>
      <c r="T4112" s="28"/>
      <c r="U4112" s="29"/>
      <c r="V4112" s="32"/>
      <c r="W4112" s="33"/>
    </row>
    <row r="4113" spans="2:23" x14ac:dyDescent="0.25">
      <c r="B4113" s="25"/>
      <c r="C4113" s="80">
        <v>1073576138</v>
      </c>
      <c r="D4113" s="83" t="s">
        <v>8306</v>
      </c>
      <c r="E4113" s="82">
        <v>4</v>
      </c>
      <c r="F4113" s="28"/>
      <c r="G4113" s="28"/>
      <c r="H4113" s="28"/>
      <c r="I4113" s="28" t="s">
        <v>1704</v>
      </c>
      <c r="J4113" s="27" t="s">
        <v>8307</v>
      </c>
      <c r="K4113" s="29">
        <v>4103283552</v>
      </c>
      <c r="L4113" s="30"/>
      <c r="M4113" s="28"/>
      <c r="N4113" s="28"/>
      <c r="O4113" s="29"/>
      <c r="P4113" s="31"/>
      <c r="Q4113" s="28"/>
      <c r="R4113" s="28"/>
      <c r="S4113" s="28"/>
      <c r="T4113" s="28"/>
      <c r="U4113" s="29"/>
      <c r="V4113" s="32"/>
      <c r="W4113" s="33"/>
    </row>
    <row r="4114" spans="2:23" x14ac:dyDescent="0.25">
      <c r="B4114" s="25"/>
      <c r="C4114" s="80">
        <v>1326044306</v>
      </c>
      <c r="D4114" s="83" t="s">
        <v>8308</v>
      </c>
      <c r="E4114" s="82">
        <v>-99</v>
      </c>
      <c r="F4114" s="28"/>
      <c r="G4114" s="28"/>
      <c r="H4114" s="28"/>
      <c r="I4114" s="28" t="s">
        <v>1716</v>
      </c>
      <c r="J4114" s="27" t="s">
        <v>8309</v>
      </c>
      <c r="K4114" s="29">
        <v>7137998300</v>
      </c>
      <c r="L4114" s="30"/>
      <c r="M4114" s="28"/>
      <c r="N4114" s="28"/>
      <c r="O4114" s="29"/>
      <c r="P4114" s="31"/>
      <c r="Q4114" s="28"/>
      <c r="R4114" s="28"/>
      <c r="S4114" s="28"/>
      <c r="T4114" s="28"/>
      <c r="U4114" s="29"/>
      <c r="V4114" s="32"/>
      <c r="W4114" s="33"/>
    </row>
    <row r="4115" spans="2:23" x14ac:dyDescent="0.25">
      <c r="B4115" s="25"/>
      <c r="C4115" s="80">
        <v>1942369343</v>
      </c>
      <c r="D4115" s="83" t="s">
        <v>8310</v>
      </c>
      <c r="E4115" s="82">
        <v>3</v>
      </c>
      <c r="F4115" s="28"/>
      <c r="G4115" s="28"/>
      <c r="H4115" s="28"/>
      <c r="I4115" s="28" t="s">
        <v>1704</v>
      </c>
      <c r="J4115" s="27" t="s">
        <v>8311</v>
      </c>
      <c r="K4115" s="29">
        <v>8325615015</v>
      </c>
      <c r="L4115" s="30"/>
      <c r="M4115" s="28"/>
      <c r="N4115" s="28"/>
      <c r="O4115" s="29"/>
      <c r="P4115" s="31"/>
      <c r="Q4115" s="28"/>
      <c r="R4115" s="28"/>
      <c r="S4115" s="28"/>
      <c r="T4115" s="28"/>
      <c r="U4115" s="29"/>
      <c r="V4115" s="32"/>
      <c r="W4115" s="33"/>
    </row>
    <row r="4116" spans="2:23" x14ac:dyDescent="0.25">
      <c r="B4116" s="25"/>
      <c r="C4116" s="80">
        <v>1649491697</v>
      </c>
      <c r="D4116" s="83" t="s">
        <v>8312</v>
      </c>
      <c r="E4116" s="82">
        <v>9</v>
      </c>
      <c r="F4116" s="28"/>
      <c r="G4116" s="28"/>
      <c r="H4116" s="28"/>
      <c r="I4116" s="28" t="s">
        <v>1707</v>
      </c>
      <c r="J4116" s="27" t="s">
        <v>8313</v>
      </c>
      <c r="K4116" s="29">
        <v>7139818898</v>
      </c>
      <c r="L4116" s="30"/>
      <c r="M4116" s="28"/>
      <c r="N4116" s="28"/>
      <c r="O4116" s="29"/>
      <c r="P4116" s="31"/>
      <c r="Q4116" s="28"/>
      <c r="R4116" s="28"/>
      <c r="S4116" s="28"/>
      <c r="T4116" s="28"/>
      <c r="U4116" s="29"/>
      <c r="V4116" s="32"/>
      <c r="W4116" s="33"/>
    </row>
    <row r="4117" spans="2:23" x14ac:dyDescent="0.25">
      <c r="B4117" s="25"/>
      <c r="C4117" s="80">
        <v>1225046360</v>
      </c>
      <c r="D4117" s="83" t="s">
        <v>8314</v>
      </c>
      <c r="E4117" s="82">
        <v>3</v>
      </c>
      <c r="F4117" s="28"/>
      <c r="G4117" s="28"/>
      <c r="H4117" s="28"/>
      <c r="I4117" s="28" t="s">
        <v>1704</v>
      </c>
      <c r="J4117" s="27" t="s">
        <v>69</v>
      </c>
      <c r="K4117" s="29">
        <v>2814040360</v>
      </c>
      <c r="L4117" s="30"/>
      <c r="M4117" s="28"/>
      <c r="N4117" s="28"/>
      <c r="O4117" s="29"/>
      <c r="P4117" s="31"/>
      <c r="Q4117" s="28"/>
      <c r="R4117" s="28"/>
      <c r="S4117" s="28"/>
      <c r="T4117" s="28"/>
      <c r="U4117" s="29"/>
      <c r="V4117" s="32"/>
      <c r="W4117" s="33"/>
    </row>
    <row r="4118" spans="2:23" x14ac:dyDescent="0.25">
      <c r="B4118" s="25"/>
      <c r="C4118" s="80">
        <v>1710067053</v>
      </c>
      <c r="D4118" s="83" t="s">
        <v>8315</v>
      </c>
      <c r="E4118" s="82">
        <v>6</v>
      </c>
      <c r="F4118" s="28"/>
      <c r="G4118" s="28"/>
      <c r="H4118" s="28"/>
      <c r="I4118" s="28" t="s">
        <v>1704</v>
      </c>
      <c r="J4118" s="27" t="s">
        <v>8316</v>
      </c>
      <c r="K4118" s="29">
        <v>7132753378</v>
      </c>
      <c r="L4118" s="30"/>
      <c r="M4118" s="28"/>
      <c r="N4118" s="28"/>
      <c r="O4118" s="29"/>
      <c r="P4118" s="31"/>
      <c r="Q4118" s="28"/>
      <c r="R4118" s="28"/>
      <c r="S4118" s="28"/>
      <c r="T4118" s="28"/>
      <c r="U4118" s="29"/>
      <c r="V4118" s="32"/>
      <c r="W4118" s="33"/>
    </row>
    <row r="4119" spans="2:23" x14ac:dyDescent="0.25">
      <c r="B4119" s="25"/>
      <c r="C4119" s="80">
        <v>1164493870</v>
      </c>
      <c r="D4119" s="83" t="s">
        <v>8317</v>
      </c>
      <c r="E4119" s="82">
        <v>2</v>
      </c>
      <c r="F4119" s="28"/>
      <c r="G4119" s="28"/>
      <c r="H4119" s="28"/>
      <c r="I4119" s="28" t="s">
        <v>1704</v>
      </c>
      <c r="J4119" s="27" t="s">
        <v>69</v>
      </c>
      <c r="K4119" s="29">
        <v>2815572527</v>
      </c>
      <c r="L4119" s="30"/>
      <c r="M4119" s="28"/>
      <c r="N4119" s="28"/>
      <c r="O4119" s="29"/>
      <c r="P4119" s="31"/>
      <c r="Q4119" s="28"/>
      <c r="R4119" s="28"/>
      <c r="S4119" s="28"/>
      <c r="T4119" s="28"/>
      <c r="U4119" s="29"/>
      <c r="V4119" s="32"/>
      <c r="W4119" s="33"/>
    </row>
    <row r="4120" spans="2:23" x14ac:dyDescent="0.25">
      <c r="B4120" s="25"/>
      <c r="C4120" s="80">
        <v>1093723132</v>
      </c>
      <c r="D4120" s="83" t="s">
        <v>8318</v>
      </c>
      <c r="E4120" s="82">
        <v>6</v>
      </c>
      <c r="F4120" s="28"/>
      <c r="G4120" s="28"/>
      <c r="H4120" s="28"/>
      <c r="I4120" s="28" t="s">
        <v>1704</v>
      </c>
      <c r="J4120" s="27" t="s">
        <v>69</v>
      </c>
      <c r="K4120" s="29">
        <v>2814846264</v>
      </c>
      <c r="L4120" s="30"/>
      <c r="M4120" s="28"/>
      <c r="N4120" s="28"/>
      <c r="O4120" s="29"/>
      <c r="P4120" s="31"/>
      <c r="Q4120" s="28"/>
      <c r="R4120" s="28"/>
      <c r="S4120" s="28"/>
      <c r="T4120" s="28"/>
      <c r="U4120" s="29"/>
      <c r="V4120" s="32"/>
      <c r="W4120" s="33"/>
    </row>
    <row r="4121" spans="2:23" x14ac:dyDescent="0.25">
      <c r="B4121" s="25"/>
      <c r="C4121" s="80">
        <v>1952393506</v>
      </c>
      <c r="D4121" s="83" t="s">
        <v>8319</v>
      </c>
      <c r="E4121" s="82">
        <v>9</v>
      </c>
      <c r="F4121" s="28"/>
      <c r="G4121" s="28"/>
      <c r="H4121" s="28"/>
      <c r="I4121" s="28" t="s">
        <v>1719</v>
      </c>
      <c r="J4121" s="27" t="s">
        <v>69</v>
      </c>
      <c r="K4121" s="29">
        <v>7137793355</v>
      </c>
      <c r="L4121" s="30"/>
      <c r="M4121" s="28"/>
      <c r="N4121" s="28"/>
      <c r="O4121" s="29"/>
      <c r="P4121" s="31"/>
      <c r="Q4121" s="28"/>
      <c r="R4121" s="28"/>
      <c r="S4121" s="28"/>
      <c r="T4121" s="28"/>
      <c r="U4121" s="29"/>
      <c r="V4121" s="32"/>
      <c r="W4121" s="33"/>
    </row>
    <row r="4122" spans="2:23" x14ac:dyDescent="0.25">
      <c r="B4122" s="25"/>
      <c r="C4122" s="80">
        <v>1396825634</v>
      </c>
      <c r="D4122" s="83" t="s">
        <v>8320</v>
      </c>
      <c r="E4122" s="82">
        <v>4</v>
      </c>
      <c r="F4122" s="28"/>
      <c r="G4122" s="28"/>
      <c r="H4122" s="28"/>
      <c r="I4122" s="28" t="s">
        <v>1704</v>
      </c>
      <c r="J4122" s="27" t="s">
        <v>8321</v>
      </c>
      <c r="K4122" s="29">
        <v>8323551400</v>
      </c>
      <c r="L4122" s="30"/>
      <c r="M4122" s="28"/>
      <c r="N4122" s="28"/>
      <c r="O4122" s="29"/>
      <c r="P4122" s="31"/>
      <c r="Q4122" s="28"/>
      <c r="R4122" s="28"/>
      <c r="S4122" s="28"/>
      <c r="T4122" s="28"/>
      <c r="U4122" s="29"/>
      <c r="V4122" s="32"/>
      <c r="W4122" s="33"/>
    </row>
    <row r="4123" spans="2:23" x14ac:dyDescent="0.25">
      <c r="B4123" s="25"/>
      <c r="C4123" s="80">
        <v>1730355702</v>
      </c>
      <c r="D4123" s="83" t="s">
        <v>8322</v>
      </c>
      <c r="E4123" s="82">
        <v>6</v>
      </c>
      <c r="F4123" s="28"/>
      <c r="G4123" s="28"/>
      <c r="H4123" s="28"/>
      <c r="I4123" s="28" t="s">
        <v>1737</v>
      </c>
      <c r="J4123" s="27" t="s">
        <v>8323</v>
      </c>
      <c r="K4123" s="29">
        <v>8323551400</v>
      </c>
      <c r="L4123" s="30"/>
      <c r="M4123" s="28"/>
      <c r="N4123" s="28"/>
      <c r="O4123" s="29"/>
      <c r="P4123" s="31"/>
      <c r="Q4123" s="28"/>
      <c r="R4123" s="28"/>
      <c r="S4123" s="28"/>
      <c r="T4123" s="28"/>
      <c r="U4123" s="29"/>
      <c r="V4123" s="32"/>
      <c r="W4123" s="33"/>
    </row>
    <row r="4124" spans="2:23" x14ac:dyDescent="0.25">
      <c r="B4124" s="25"/>
      <c r="C4124" s="80">
        <v>1316933690</v>
      </c>
      <c r="D4124" s="83" t="s">
        <v>8324</v>
      </c>
      <c r="E4124" s="82">
        <v>6</v>
      </c>
      <c r="F4124" s="28"/>
      <c r="G4124" s="28"/>
      <c r="H4124" s="28"/>
      <c r="I4124" s="28" t="s">
        <v>1719</v>
      </c>
      <c r="J4124" s="27" t="s">
        <v>8325</v>
      </c>
      <c r="K4124" s="29">
        <v>2814475647</v>
      </c>
      <c r="L4124" s="30"/>
      <c r="M4124" s="28"/>
      <c r="N4124" s="28"/>
      <c r="O4124" s="29"/>
      <c r="P4124" s="31"/>
      <c r="Q4124" s="28"/>
      <c r="R4124" s="28"/>
      <c r="S4124" s="28"/>
      <c r="T4124" s="28"/>
      <c r="U4124" s="29"/>
      <c r="V4124" s="32"/>
      <c r="W4124" s="33"/>
    </row>
    <row r="4125" spans="2:23" x14ac:dyDescent="0.25">
      <c r="B4125" s="25"/>
      <c r="C4125" s="80">
        <v>1245238880</v>
      </c>
      <c r="D4125" s="83" t="s">
        <v>8326</v>
      </c>
      <c r="E4125" s="82">
        <v>9</v>
      </c>
      <c r="F4125" s="28"/>
      <c r="G4125" s="28"/>
      <c r="H4125" s="28"/>
      <c r="I4125" s="28" t="s">
        <v>1707</v>
      </c>
      <c r="J4125" s="27" t="s">
        <v>8327</v>
      </c>
      <c r="K4125" s="29">
        <v>7139958886</v>
      </c>
      <c r="L4125" s="30"/>
      <c r="M4125" s="28"/>
      <c r="N4125" s="28"/>
      <c r="O4125" s="29"/>
      <c r="P4125" s="31"/>
      <c r="Q4125" s="28"/>
      <c r="R4125" s="28"/>
      <c r="S4125" s="28"/>
      <c r="T4125" s="28"/>
      <c r="U4125" s="29"/>
      <c r="V4125" s="32"/>
      <c r="W4125" s="33"/>
    </row>
    <row r="4126" spans="2:23" x14ac:dyDescent="0.25">
      <c r="B4126" s="25"/>
      <c r="C4126" s="80">
        <v>1992701908</v>
      </c>
      <c r="D4126" s="83" t="s">
        <v>8328</v>
      </c>
      <c r="E4126" s="82">
        <v>9</v>
      </c>
      <c r="F4126" s="28"/>
      <c r="G4126" s="28"/>
      <c r="H4126" s="28"/>
      <c r="I4126" s="28" t="s">
        <v>1707</v>
      </c>
      <c r="J4126" s="27" t="s">
        <v>8329</v>
      </c>
      <c r="K4126" s="29">
        <v>7139958886</v>
      </c>
      <c r="L4126" s="30"/>
      <c r="M4126" s="28"/>
      <c r="N4126" s="28"/>
      <c r="O4126" s="29"/>
      <c r="P4126" s="31"/>
      <c r="Q4126" s="28"/>
      <c r="R4126" s="28"/>
      <c r="S4126" s="28"/>
      <c r="T4126" s="28"/>
      <c r="U4126" s="29"/>
      <c r="V4126" s="32"/>
      <c r="W4126" s="33"/>
    </row>
    <row r="4127" spans="2:23" x14ac:dyDescent="0.25">
      <c r="B4127" s="25"/>
      <c r="C4127" s="80">
        <v>1477642783</v>
      </c>
      <c r="D4127" s="83" t="s">
        <v>8330</v>
      </c>
      <c r="E4127" s="82">
        <v>6</v>
      </c>
      <c r="F4127" s="28"/>
      <c r="G4127" s="28"/>
      <c r="H4127" s="28"/>
      <c r="I4127" s="28" t="s">
        <v>1769</v>
      </c>
      <c r="J4127" s="27" t="s">
        <v>8331</v>
      </c>
      <c r="K4127" s="29">
        <v>7137926161</v>
      </c>
      <c r="L4127" s="30"/>
      <c r="M4127" s="28"/>
      <c r="N4127" s="28"/>
      <c r="O4127" s="29"/>
      <c r="P4127" s="31"/>
      <c r="Q4127" s="28"/>
      <c r="R4127" s="28"/>
      <c r="S4127" s="28"/>
      <c r="T4127" s="28"/>
      <c r="U4127" s="29"/>
      <c r="V4127" s="32"/>
      <c r="W4127" s="33"/>
    </row>
    <row r="4128" spans="2:23" x14ac:dyDescent="0.25">
      <c r="B4128" s="25"/>
      <c r="C4128" s="80">
        <v>1124039839</v>
      </c>
      <c r="D4128" s="83" t="s">
        <v>8332</v>
      </c>
      <c r="E4128" s="82">
        <v>3</v>
      </c>
      <c r="F4128" s="28"/>
      <c r="G4128" s="28"/>
      <c r="H4128" s="28"/>
      <c r="I4128" s="28" t="s">
        <v>1704</v>
      </c>
      <c r="J4128" s="27" t="s">
        <v>69</v>
      </c>
      <c r="K4128" s="29">
        <v>2814806264</v>
      </c>
      <c r="L4128" s="30"/>
      <c r="M4128" s="28"/>
      <c r="N4128" s="28"/>
      <c r="O4128" s="29"/>
      <c r="P4128" s="31"/>
      <c r="Q4128" s="28"/>
      <c r="R4128" s="28"/>
      <c r="S4128" s="28"/>
      <c r="T4128" s="28"/>
      <c r="U4128" s="29"/>
      <c r="V4128" s="32"/>
      <c r="W4128" s="33"/>
    </row>
    <row r="4129" spans="2:23" x14ac:dyDescent="0.25">
      <c r="B4129" s="25"/>
      <c r="C4129" s="80">
        <v>1932296407</v>
      </c>
      <c r="D4129" s="83" t="s">
        <v>8333</v>
      </c>
      <c r="E4129" s="82">
        <v>2</v>
      </c>
      <c r="F4129" s="28"/>
      <c r="G4129" s="28"/>
      <c r="H4129" s="28"/>
      <c r="I4129" s="28" t="s">
        <v>1734</v>
      </c>
      <c r="J4129" s="27" t="s">
        <v>8273</v>
      </c>
      <c r="K4129" s="29">
        <v>4098926099</v>
      </c>
      <c r="L4129" s="30"/>
      <c r="M4129" s="28"/>
      <c r="N4129" s="28"/>
      <c r="O4129" s="29"/>
      <c r="P4129" s="31"/>
      <c r="Q4129" s="28"/>
      <c r="R4129" s="28"/>
      <c r="S4129" s="28"/>
      <c r="T4129" s="28"/>
      <c r="U4129" s="29"/>
      <c r="V4129" s="32"/>
      <c r="W4129" s="33"/>
    </row>
    <row r="4130" spans="2:23" x14ac:dyDescent="0.25">
      <c r="B4130" s="25"/>
      <c r="C4130" s="80">
        <v>1396803474</v>
      </c>
      <c r="D4130" s="83" t="s">
        <v>8334</v>
      </c>
      <c r="E4130" s="82">
        <v>5</v>
      </c>
      <c r="F4130" s="28"/>
      <c r="G4130" s="28"/>
      <c r="H4130" s="28"/>
      <c r="I4130" s="28" t="s">
        <v>1719</v>
      </c>
      <c r="J4130" s="27" t="s">
        <v>8335</v>
      </c>
      <c r="K4130" s="29">
        <v>7139888860</v>
      </c>
      <c r="L4130" s="30"/>
      <c r="M4130" s="28"/>
      <c r="N4130" s="28"/>
      <c r="O4130" s="29"/>
      <c r="P4130" s="31"/>
      <c r="Q4130" s="28"/>
      <c r="R4130" s="28"/>
      <c r="S4130" s="28"/>
      <c r="T4130" s="28"/>
      <c r="U4130" s="29"/>
      <c r="V4130" s="32"/>
      <c r="W4130" s="33"/>
    </row>
    <row r="4131" spans="2:23" x14ac:dyDescent="0.25">
      <c r="B4131" s="25"/>
      <c r="C4131" s="80">
        <v>1548356827</v>
      </c>
      <c r="D4131" s="83" t="s">
        <v>8336</v>
      </c>
      <c r="E4131" s="82">
        <v>7</v>
      </c>
      <c r="F4131" s="28"/>
      <c r="G4131" s="28"/>
      <c r="H4131" s="28"/>
      <c r="I4131" s="28" t="s">
        <v>1704</v>
      </c>
      <c r="J4131" s="27" t="s">
        <v>8337</v>
      </c>
      <c r="K4131" s="29">
        <v>8322912833</v>
      </c>
      <c r="L4131" s="30"/>
      <c r="M4131" s="28"/>
      <c r="N4131" s="28"/>
      <c r="O4131" s="29"/>
      <c r="P4131" s="31"/>
      <c r="Q4131" s="28"/>
      <c r="R4131" s="28"/>
      <c r="S4131" s="28"/>
      <c r="T4131" s="28"/>
      <c r="U4131" s="29"/>
      <c r="V4131" s="32"/>
      <c r="W4131" s="33"/>
    </row>
    <row r="4132" spans="2:23" x14ac:dyDescent="0.25">
      <c r="B4132" s="25"/>
      <c r="C4132" s="80">
        <v>1841844685</v>
      </c>
      <c r="D4132" s="83" t="s">
        <v>8338</v>
      </c>
      <c r="E4132" s="82">
        <v>4</v>
      </c>
      <c r="F4132" s="28"/>
      <c r="G4132" s="28"/>
      <c r="H4132" s="28"/>
      <c r="I4132" s="28" t="s">
        <v>1769</v>
      </c>
      <c r="J4132" s="27" t="s">
        <v>69</v>
      </c>
      <c r="K4132" s="29">
        <v>2817590200</v>
      </c>
      <c r="L4132" s="30"/>
      <c r="M4132" s="28"/>
      <c r="N4132" s="28"/>
      <c r="O4132" s="29"/>
      <c r="P4132" s="31"/>
      <c r="Q4132" s="28"/>
      <c r="R4132" s="28"/>
      <c r="S4132" s="28"/>
      <c r="T4132" s="28"/>
      <c r="U4132" s="29"/>
      <c r="V4132" s="32"/>
      <c r="W4132" s="33"/>
    </row>
    <row r="4133" spans="2:23" x14ac:dyDescent="0.25">
      <c r="B4133" s="25"/>
      <c r="C4133" s="80">
        <v>1437211786</v>
      </c>
      <c r="D4133" s="83" t="s">
        <v>8339</v>
      </c>
      <c r="E4133" s="82">
        <v>2</v>
      </c>
      <c r="F4133" s="28"/>
      <c r="G4133" s="28"/>
      <c r="H4133" s="28"/>
      <c r="I4133" s="28" t="s">
        <v>1704</v>
      </c>
      <c r="J4133" s="27" t="s">
        <v>69</v>
      </c>
      <c r="K4133" s="29">
        <v>2814227970</v>
      </c>
      <c r="L4133" s="30"/>
      <c r="M4133" s="28"/>
      <c r="N4133" s="28"/>
      <c r="O4133" s="29"/>
      <c r="P4133" s="31"/>
      <c r="Q4133" s="28"/>
      <c r="R4133" s="28"/>
      <c r="S4133" s="28"/>
      <c r="T4133" s="28"/>
      <c r="U4133" s="29"/>
      <c r="V4133" s="32"/>
      <c r="W4133" s="33"/>
    </row>
    <row r="4134" spans="2:23" x14ac:dyDescent="0.25">
      <c r="B4134" s="25"/>
      <c r="C4134" s="80">
        <v>1518387703</v>
      </c>
      <c r="D4134" s="83" t="s">
        <v>5335</v>
      </c>
      <c r="E4134" s="82">
        <v>6</v>
      </c>
      <c r="F4134" s="28"/>
      <c r="G4134" s="28"/>
      <c r="H4134" s="28"/>
      <c r="I4134" s="28" t="s">
        <v>1716</v>
      </c>
      <c r="J4134" s="27" t="s">
        <v>8340</v>
      </c>
      <c r="K4134" s="29">
        <v>7135663600</v>
      </c>
      <c r="L4134" s="30"/>
      <c r="M4134" s="28"/>
      <c r="N4134" s="28"/>
      <c r="O4134" s="29"/>
      <c r="P4134" s="31"/>
      <c r="Q4134" s="28"/>
      <c r="R4134" s="28"/>
      <c r="S4134" s="28"/>
      <c r="T4134" s="28"/>
      <c r="U4134" s="29"/>
      <c r="V4134" s="32"/>
      <c r="W4134" s="33"/>
    </row>
    <row r="4135" spans="2:23" x14ac:dyDescent="0.25">
      <c r="B4135" s="25"/>
      <c r="C4135" s="80">
        <v>1497362123</v>
      </c>
      <c r="D4135" s="83" t="s">
        <v>8341</v>
      </c>
      <c r="E4135" s="82">
        <v>7</v>
      </c>
      <c r="F4135" s="28"/>
      <c r="G4135" s="28"/>
      <c r="H4135" s="28"/>
      <c r="I4135" s="28" t="s">
        <v>1716</v>
      </c>
      <c r="J4135" s="27" t="s">
        <v>8342</v>
      </c>
      <c r="K4135" s="29">
        <v>9365257775</v>
      </c>
      <c r="L4135" s="30"/>
      <c r="M4135" s="28"/>
      <c r="N4135" s="28"/>
      <c r="O4135" s="29"/>
      <c r="P4135" s="31"/>
      <c r="Q4135" s="28"/>
      <c r="R4135" s="28"/>
      <c r="S4135" s="28"/>
      <c r="T4135" s="28"/>
      <c r="U4135" s="29"/>
      <c r="V4135" s="32"/>
      <c r="W4135" s="33"/>
    </row>
    <row r="4136" spans="2:23" x14ac:dyDescent="0.25">
      <c r="B4136" s="25"/>
      <c r="C4136" s="80">
        <v>1255834552</v>
      </c>
      <c r="D4136" s="83" t="s">
        <v>8343</v>
      </c>
      <c r="E4136" s="82">
        <v>4</v>
      </c>
      <c r="F4136" s="28"/>
      <c r="G4136" s="28"/>
      <c r="H4136" s="28"/>
      <c r="I4136" s="28" t="s">
        <v>1716</v>
      </c>
      <c r="J4136" s="27" t="s">
        <v>8344</v>
      </c>
      <c r="K4136" s="29">
        <v>8323551400</v>
      </c>
      <c r="L4136" s="30"/>
      <c r="M4136" s="28"/>
      <c r="N4136" s="28"/>
      <c r="O4136" s="29"/>
      <c r="P4136" s="31"/>
      <c r="Q4136" s="28"/>
      <c r="R4136" s="28"/>
      <c r="S4136" s="28"/>
      <c r="T4136" s="28"/>
      <c r="U4136" s="29"/>
      <c r="V4136" s="32"/>
      <c r="W4136" s="33"/>
    </row>
    <row r="4137" spans="2:23" x14ac:dyDescent="0.25">
      <c r="B4137" s="25"/>
      <c r="C4137" s="80">
        <v>1801348537</v>
      </c>
      <c r="D4137" s="83" t="s">
        <v>8345</v>
      </c>
      <c r="E4137" s="82">
        <v>6</v>
      </c>
      <c r="F4137" s="28"/>
      <c r="G4137" s="28"/>
      <c r="H4137" s="28"/>
      <c r="I4137" s="28" t="s">
        <v>1716</v>
      </c>
      <c r="J4137" s="27" t="s">
        <v>8346</v>
      </c>
      <c r="K4137" s="29">
        <v>8323551400</v>
      </c>
      <c r="L4137" s="30"/>
      <c r="M4137" s="28"/>
      <c r="N4137" s="28"/>
      <c r="O4137" s="29"/>
      <c r="P4137" s="31"/>
      <c r="Q4137" s="28"/>
      <c r="R4137" s="28"/>
      <c r="S4137" s="28"/>
      <c r="T4137" s="28"/>
      <c r="U4137" s="29"/>
      <c r="V4137" s="32"/>
      <c r="W4137" s="33"/>
    </row>
    <row r="4138" spans="2:23" x14ac:dyDescent="0.25">
      <c r="B4138" s="25"/>
      <c r="C4138" s="80">
        <v>1821594052</v>
      </c>
      <c r="D4138" s="83" t="s">
        <v>8347</v>
      </c>
      <c r="E4138" s="82">
        <v>7</v>
      </c>
      <c r="F4138" s="28"/>
      <c r="G4138" s="28"/>
      <c r="H4138" s="28"/>
      <c r="I4138" s="28" t="s">
        <v>1716</v>
      </c>
      <c r="J4138" s="27" t="s">
        <v>8348</v>
      </c>
      <c r="K4138" s="29">
        <v>8326677355</v>
      </c>
      <c r="L4138" s="30"/>
      <c r="M4138" s="28"/>
      <c r="N4138" s="28"/>
      <c r="O4138" s="29"/>
      <c r="P4138" s="31"/>
      <c r="Q4138" s="28"/>
      <c r="R4138" s="28"/>
      <c r="S4138" s="28"/>
      <c r="T4138" s="28"/>
      <c r="U4138" s="29"/>
      <c r="V4138" s="32"/>
      <c r="W4138" s="33"/>
    </row>
    <row r="4139" spans="2:23" x14ac:dyDescent="0.25">
      <c r="B4139" s="25"/>
      <c r="C4139" s="80">
        <v>1619488061</v>
      </c>
      <c r="D4139" s="83" t="s">
        <v>8349</v>
      </c>
      <c r="E4139" s="82">
        <v>1</v>
      </c>
      <c r="F4139" s="28"/>
      <c r="G4139" s="28"/>
      <c r="H4139" s="28"/>
      <c r="I4139" s="28" t="s">
        <v>1716</v>
      </c>
      <c r="J4139" s="27" t="s">
        <v>8350</v>
      </c>
      <c r="K4139" s="29">
        <v>3374944785</v>
      </c>
      <c r="L4139" s="30"/>
      <c r="M4139" s="28"/>
      <c r="N4139" s="28"/>
      <c r="O4139" s="29"/>
      <c r="P4139" s="31"/>
      <c r="Q4139" s="28"/>
      <c r="R4139" s="28"/>
      <c r="S4139" s="28"/>
      <c r="T4139" s="28"/>
      <c r="U4139" s="29"/>
      <c r="V4139" s="32"/>
      <c r="W4139" s="33"/>
    </row>
    <row r="4140" spans="2:23" x14ac:dyDescent="0.25">
      <c r="B4140" s="25"/>
      <c r="C4140" s="80">
        <v>1346616851</v>
      </c>
      <c r="D4140" s="83" t="s">
        <v>8351</v>
      </c>
      <c r="E4140" s="82">
        <v>4</v>
      </c>
      <c r="F4140" s="28"/>
      <c r="G4140" s="28"/>
      <c r="H4140" s="28"/>
      <c r="I4140" s="28" t="s">
        <v>1704</v>
      </c>
      <c r="J4140" s="27" t="s">
        <v>8352</v>
      </c>
      <c r="K4140" s="29">
        <v>7137043450</v>
      </c>
      <c r="L4140" s="30"/>
      <c r="M4140" s="28"/>
      <c r="N4140" s="28"/>
      <c r="O4140" s="29"/>
      <c r="P4140" s="31"/>
      <c r="Q4140" s="28"/>
      <c r="R4140" s="28"/>
      <c r="S4140" s="28"/>
      <c r="T4140" s="28"/>
      <c r="U4140" s="29"/>
      <c r="V4140" s="32"/>
      <c r="W4140" s="33"/>
    </row>
    <row r="4141" spans="2:23" x14ac:dyDescent="0.25">
      <c r="B4141" s="25"/>
      <c r="C4141" s="80">
        <v>1194295899</v>
      </c>
      <c r="D4141" s="83" t="s">
        <v>8353</v>
      </c>
      <c r="E4141" s="82">
        <v>5</v>
      </c>
      <c r="F4141" s="28"/>
      <c r="G4141" s="28"/>
      <c r="H4141" s="28"/>
      <c r="I4141" s="28" t="s">
        <v>1716</v>
      </c>
      <c r="J4141" s="27" t="s">
        <v>69</v>
      </c>
      <c r="K4141" s="29">
        <v>7138543863</v>
      </c>
      <c r="L4141" s="30"/>
      <c r="M4141" s="28"/>
      <c r="N4141" s="28"/>
      <c r="O4141" s="29"/>
      <c r="P4141" s="31"/>
      <c r="Q4141" s="28"/>
      <c r="R4141" s="28"/>
      <c r="S4141" s="28"/>
      <c r="T4141" s="28"/>
      <c r="U4141" s="29"/>
      <c r="V4141" s="32"/>
      <c r="W4141" s="33"/>
    </row>
    <row r="4142" spans="2:23" x14ac:dyDescent="0.25">
      <c r="B4142" s="25"/>
      <c r="C4142" s="80">
        <v>1750645859</v>
      </c>
      <c r="D4142" s="83" t="s">
        <v>3867</v>
      </c>
      <c r="E4142" s="82">
        <v>8</v>
      </c>
      <c r="F4142" s="28"/>
      <c r="G4142" s="28"/>
      <c r="H4142" s="28"/>
      <c r="I4142" s="28" t="s">
        <v>1707</v>
      </c>
      <c r="J4142" s="27" t="s">
        <v>69</v>
      </c>
      <c r="K4142" s="29">
        <v>2814816663</v>
      </c>
      <c r="L4142" s="30"/>
      <c r="M4142" s="28"/>
      <c r="N4142" s="28"/>
      <c r="O4142" s="29"/>
      <c r="P4142" s="31"/>
      <c r="Q4142" s="28"/>
      <c r="R4142" s="28"/>
      <c r="S4142" s="28"/>
      <c r="T4142" s="28"/>
      <c r="U4142" s="29"/>
      <c r="V4142" s="32"/>
      <c r="W4142" s="33"/>
    </row>
    <row r="4143" spans="2:23" x14ac:dyDescent="0.25">
      <c r="B4143" s="25"/>
      <c r="C4143" s="80">
        <v>1295053684</v>
      </c>
      <c r="D4143" s="83" t="s">
        <v>8354</v>
      </c>
      <c r="E4143" s="82">
        <v>5</v>
      </c>
      <c r="F4143" s="28"/>
      <c r="G4143" s="28"/>
      <c r="H4143" s="28"/>
      <c r="I4143" s="28" t="s">
        <v>1719</v>
      </c>
      <c r="J4143" s="27" t="s">
        <v>69</v>
      </c>
      <c r="K4143" s="29">
        <v>7135959000</v>
      </c>
      <c r="L4143" s="30"/>
      <c r="M4143" s="28"/>
      <c r="N4143" s="28"/>
      <c r="O4143" s="29"/>
      <c r="P4143" s="31"/>
      <c r="Q4143" s="28"/>
      <c r="R4143" s="28"/>
      <c r="S4143" s="28"/>
      <c r="T4143" s="28"/>
      <c r="U4143" s="29"/>
      <c r="V4143" s="32"/>
      <c r="W4143" s="33"/>
    </row>
    <row r="4144" spans="2:23" x14ac:dyDescent="0.25">
      <c r="B4144" s="25"/>
      <c r="C4144" s="80">
        <v>1700072618</v>
      </c>
      <c r="D4144" s="83" t="s">
        <v>8355</v>
      </c>
      <c r="E4144" s="82">
        <v>5</v>
      </c>
      <c r="F4144" s="28"/>
      <c r="G4144" s="28"/>
      <c r="H4144" s="28"/>
      <c r="I4144" s="28" t="s">
        <v>1704</v>
      </c>
      <c r="J4144" s="27" t="s">
        <v>69</v>
      </c>
      <c r="K4144" s="29">
        <v>4097476240</v>
      </c>
      <c r="L4144" s="30"/>
      <c r="M4144" s="28"/>
      <c r="N4144" s="28"/>
      <c r="O4144" s="29"/>
      <c r="P4144" s="31"/>
      <c r="Q4144" s="28"/>
      <c r="R4144" s="28"/>
      <c r="S4144" s="28"/>
      <c r="T4144" s="28"/>
      <c r="U4144" s="29"/>
      <c r="V4144" s="32"/>
      <c r="W4144" s="33"/>
    </row>
    <row r="4145" spans="2:23" x14ac:dyDescent="0.25">
      <c r="B4145" s="25"/>
      <c r="C4145" s="80">
        <v>1154512333</v>
      </c>
      <c r="D4145" s="83" t="s">
        <v>8356</v>
      </c>
      <c r="E4145" s="82">
        <v>8</v>
      </c>
      <c r="F4145" s="28"/>
      <c r="G4145" s="28"/>
      <c r="H4145" s="28"/>
      <c r="I4145" s="28" t="s">
        <v>1737</v>
      </c>
      <c r="J4145" s="27" t="s">
        <v>8357</v>
      </c>
      <c r="K4145" s="29">
        <v>7134414345</v>
      </c>
      <c r="L4145" s="30"/>
      <c r="M4145" s="28"/>
      <c r="N4145" s="28"/>
      <c r="O4145" s="29"/>
      <c r="P4145" s="31"/>
      <c r="Q4145" s="28"/>
      <c r="R4145" s="28"/>
      <c r="S4145" s="28"/>
      <c r="T4145" s="28"/>
      <c r="U4145" s="29"/>
      <c r="V4145" s="32"/>
      <c r="W4145" s="33"/>
    </row>
    <row r="4146" spans="2:23" x14ac:dyDescent="0.25">
      <c r="B4146" s="25"/>
      <c r="C4146" s="80">
        <v>1134477052</v>
      </c>
      <c r="D4146" s="83" t="s">
        <v>8358</v>
      </c>
      <c r="E4146" s="82">
        <v>7</v>
      </c>
      <c r="F4146" s="28"/>
      <c r="G4146" s="28"/>
      <c r="H4146" s="28"/>
      <c r="I4146" s="28" t="s">
        <v>1716</v>
      </c>
      <c r="J4146" s="27" t="s">
        <v>69</v>
      </c>
      <c r="K4146" s="29">
        <v>7132753778</v>
      </c>
      <c r="L4146" s="30"/>
      <c r="M4146" s="28"/>
      <c r="N4146" s="28"/>
      <c r="O4146" s="29"/>
      <c r="P4146" s="31"/>
      <c r="Q4146" s="28"/>
      <c r="R4146" s="28"/>
      <c r="S4146" s="28"/>
      <c r="T4146" s="28"/>
      <c r="U4146" s="29"/>
      <c r="V4146" s="32"/>
      <c r="W4146" s="33"/>
    </row>
    <row r="4147" spans="2:23" x14ac:dyDescent="0.25">
      <c r="B4147" s="25"/>
      <c r="C4147" s="80">
        <v>1396032546</v>
      </c>
      <c r="D4147" s="83" t="s">
        <v>8359</v>
      </c>
      <c r="E4147" s="82">
        <v>4</v>
      </c>
      <c r="F4147" s="28"/>
      <c r="G4147" s="28"/>
      <c r="H4147" s="28"/>
      <c r="I4147" s="28" t="s">
        <v>1737</v>
      </c>
      <c r="J4147" s="27" t="s">
        <v>8360</v>
      </c>
      <c r="K4147" s="29">
        <v>9194529396</v>
      </c>
      <c r="L4147" s="30"/>
      <c r="M4147" s="28"/>
      <c r="N4147" s="28"/>
      <c r="O4147" s="29"/>
      <c r="P4147" s="31"/>
      <c r="Q4147" s="28"/>
      <c r="R4147" s="28"/>
      <c r="S4147" s="28"/>
      <c r="T4147" s="28"/>
      <c r="U4147" s="29"/>
      <c r="V4147" s="32"/>
      <c r="W4147" s="33"/>
    </row>
    <row r="4148" spans="2:23" x14ac:dyDescent="0.25">
      <c r="B4148" s="25"/>
      <c r="C4148" s="80">
        <v>1154760155</v>
      </c>
      <c r="D4148" s="83" t="s">
        <v>8361</v>
      </c>
      <c r="E4148" s="82">
        <v>4</v>
      </c>
      <c r="F4148" s="28"/>
      <c r="G4148" s="28"/>
      <c r="H4148" s="28"/>
      <c r="I4148" s="28" t="s">
        <v>1704</v>
      </c>
      <c r="J4148" s="27" t="s">
        <v>8362</v>
      </c>
      <c r="K4148" s="29">
        <v>7137982500</v>
      </c>
      <c r="L4148" s="30"/>
      <c r="M4148" s="28"/>
      <c r="N4148" s="28"/>
      <c r="O4148" s="29"/>
      <c r="P4148" s="31"/>
      <c r="Q4148" s="28"/>
      <c r="R4148" s="28"/>
      <c r="S4148" s="28"/>
      <c r="T4148" s="28"/>
      <c r="U4148" s="29"/>
      <c r="V4148" s="32"/>
      <c r="W4148" s="33"/>
    </row>
    <row r="4149" spans="2:23" x14ac:dyDescent="0.25">
      <c r="B4149" s="25"/>
      <c r="C4149" s="80">
        <v>1427492701</v>
      </c>
      <c r="D4149" s="83" t="s">
        <v>8363</v>
      </c>
      <c r="E4149" s="82">
        <v>-99</v>
      </c>
      <c r="F4149" s="28"/>
      <c r="G4149" s="28"/>
      <c r="H4149" s="28"/>
      <c r="I4149" s="28" t="s">
        <v>1704</v>
      </c>
      <c r="J4149" s="27" t="s">
        <v>69</v>
      </c>
      <c r="K4149" s="29">
        <v>2144242200</v>
      </c>
      <c r="L4149" s="30"/>
      <c r="M4149" s="28"/>
      <c r="N4149" s="28"/>
      <c r="O4149" s="29"/>
      <c r="P4149" s="31"/>
      <c r="Q4149" s="28"/>
      <c r="R4149" s="28"/>
      <c r="S4149" s="28"/>
      <c r="T4149" s="28"/>
      <c r="U4149" s="29"/>
      <c r="V4149" s="32"/>
      <c r="W4149" s="33"/>
    </row>
    <row r="4150" spans="2:23" x14ac:dyDescent="0.25">
      <c r="B4150" s="25"/>
      <c r="C4150" s="80">
        <v>1801294756</v>
      </c>
      <c r="D4150" s="83" t="s">
        <v>8364</v>
      </c>
      <c r="E4150" s="82">
        <v>2</v>
      </c>
      <c r="F4150" s="28"/>
      <c r="G4150" s="28"/>
      <c r="H4150" s="28"/>
      <c r="I4150" s="28" t="s">
        <v>1716</v>
      </c>
      <c r="J4150" s="27" t="s">
        <v>8365</v>
      </c>
      <c r="K4150" s="29">
        <v>7138733505</v>
      </c>
      <c r="L4150" s="30"/>
      <c r="M4150" s="28"/>
      <c r="N4150" s="28"/>
      <c r="O4150" s="29"/>
      <c r="P4150" s="31"/>
      <c r="Q4150" s="28"/>
      <c r="R4150" s="28"/>
      <c r="S4150" s="28"/>
      <c r="T4150" s="28"/>
      <c r="U4150" s="29"/>
      <c r="V4150" s="32"/>
      <c r="W4150" s="33"/>
    </row>
    <row r="4151" spans="2:23" x14ac:dyDescent="0.25">
      <c r="B4151" s="25"/>
      <c r="C4151" s="80">
        <v>1003251497</v>
      </c>
      <c r="D4151" s="83" t="s">
        <v>8366</v>
      </c>
      <c r="E4151" s="82">
        <v>2</v>
      </c>
      <c r="F4151" s="28"/>
      <c r="G4151" s="28"/>
      <c r="H4151" s="28"/>
      <c r="I4151" s="28" t="s">
        <v>1704</v>
      </c>
      <c r="J4151" s="27" t="s">
        <v>8367</v>
      </c>
      <c r="K4151" s="29">
        <v>6018154775</v>
      </c>
      <c r="L4151" s="30"/>
      <c r="M4151" s="28"/>
      <c r="N4151" s="28"/>
      <c r="O4151" s="29"/>
      <c r="P4151" s="31"/>
      <c r="Q4151" s="28"/>
      <c r="R4151" s="28"/>
      <c r="S4151" s="28"/>
      <c r="T4151" s="28"/>
      <c r="U4151" s="29"/>
      <c r="V4151" s="32"/>
      <c r="W4151" s="33"/>
    </row>
    <row r="4152" spans="2:23" x14ac:dyDescent="0.25">
      <c r="B4152" s="25"/>
      <c r="C4152" s="80">
        <v>1578730388</v>
      </c>
      <c r="D4152" s="83" t="s">
        <v>8368</v>
      </c>
      <c r="E4152" s="82">
        <v>4</v>
      </c>
      <c r="F4152" s="28"/>
      <c r="G4152" s="28"/>
      <c r="H4152" s="28"/>
      <c r="I4152" s="28" t="s">
        <v>1704</v>
      </c>
      <c r="J4152" s="27" t="s">
        <v>69</v>
      </c>
      <c r="K4152" s="29">
        <v>5123247831</v>
      </c>
      <c r="L4152" s="30"/>
      <c r="M4152" s="28"/>
      <c r="N4152" s="28"/>
      <c r="O4152" s="29"/>
      <c r="P4152" s="31"/>
      <c r="Q4152" s="28"/>
      <c r="R4152" s="28"/>
      <c r="S4152" s="28"/>
      <c r="T4152" s="28"/>
      <c r="U4152" s="29"/>
      <c r="V4152" s="32"/>
      <c r="W4152" s="33"/>
    </row>
    <row r="4153" spans="2:23" x14ac:dyDescent="0.25">
      <c r="B4153" s="25"/>
      <c r="C4153" s="80">
        <v>1073918157</v>
      </c>
      <c r="D4153" s="83" t="s">
        <v>8369</v>
      </c>
      <c r="E4153" s="82">
        <v>5</v>
      </c>
      <c r="F4153" s="28"/>
      <c r="G4153" s="28"/>
      <c r="H4153" s="28"/>
      <c r="I4153" s="28" t="s">
        <v>1716</v>
      </c>
      <c r="J4153" s="27" t="s">
        <v>8370</v>
      </c>
      <c r="K4153" s="29">
        <v>2396895561</v>
      </c>
      <c r="L4153" s="30"/>
      <c r="M4153" s="28"/>
      <c r="N4153" s="28"/>
      <c r="O4153" s="29"/>
      <c r="P4153" s="31"/>
      <c r="Q4153" s="28"/>
      <c r="R4153" s="28"/>
      <c r="S4153" s="28"/>
      <c r="T4153" s="28"/>
      <c r="U4153" s="29"/>
      <c r="V4153" s="32"/>
      <c r="W4153" s="33"/>
    </row>
    <row r="4154" spans="2:23" x14ac:dyDescent="0.25">
      <c r="B4154" s="25"/>
      <c r="C4154" s="80">
        <v>1245523737</v>
      </c>
      <c r="D4154" s="83" t="s">
        <v>8371</v>
      </c>
      <c r="E4154" s="82">
        <v>5</v>
      </c>
      <c r="F4154" s="28"/>
      <c r="G4154" s="28"/>
      <c r="H4154" s="28"/>
      <c r="I4154" s="28" t="s">
        <v>1719</v>
      </c>
      <c r="J4154" s="27" t="s">
        <v>69</v>
      </c>
      <c r="K4154" s="29">
        <v>4097724182</v>
      </c>
      <c r="L4154" s="30"/>
      <c r="M4154" s="28"/>
      <c r="N4154" s="28"/>
      <c r="O4154" s="29"/>
      <c r="P4154" s="31"/>
      <c r="Q4154" s="28"/>
      <c r="R4154" s="28"/>
      <c r="S4154" s="28"/>
      <c r="T4154" s="28"/>
      <c r="U4154" s="29"/>
      <c r="V4154" s="32"/>
      <c r="W4154" s="33"/>
    </row>
    <row r="4155" spans="2:23" x14ac:dyDescent="0.25">
      <c r="B4155" s="25"/>
      <c r="C4155" s="80">
        <v>1043567423</v>
      </c>
      <c r="D4155" s="83" t="s">
        <v>8372</v>
      </c>
      <c r="E4155" s="82">
        <v>2</v>
      </c>
      <c r="F4155" s="28"/>
      <c r="G4155" s="28"/>
      <c r="H4155" s="28"/>
      <c r="I4155" s="28" t="s">
        <v>1704</v>
      </c>
      <c r="J4155" s="27" t="s">
        <v>8373</v>
      </c>
      <c r="K4155" s="29">
        <v>2106141234</v>
      </c>
      <c r="L4155" s="30"/>
      <c r="M4155" s="28"/>
      <c r="N4155" s="28"/>
      <c r="O4155" s="29"/>
      <c r="P4155" s="31"/>
      <c r="Q4155" s="28"/>
      <c r="R4155" s="28"/>
      <c r="S4155" s="28"/>
      <c r="T4155" s="28"/>
      <c r="U4155" s="29"/>
      <c r="V4155" s="32"/>
      <c r="W4155" s="33"/>
    </row>
    <row r="4156" spans="2:23" x14ac:dyDescent="0.25">
      <c r="B4156" s="25"/>
      <c r="C4156" s="80">
        <v>1699096180</v>
      </c>
      <c r="D4156" s="83" t="s">
        <v>8374</v>
      </c>
      <c r="E4156" s="82">
        <v>3</v>
      </c>
      <c r="F4156" s="28"/>
      <c r="G4156" s="28"/>
      <c r="H4156" s="28"/>
      <c r="I4156" s="28" t="s">
        <v>1704</v>
      </c>
      <c r="J4156" s="27" t="s">
        <v>69</v>
      </c>
      <c r="K4156" s="29">
        <v>5123410900</v>
      </c>
      <c r="L4156" s="30"/>
      <c r="M4156" s="28"/>
      <c r="N4156" s="28"/>
      <c r="O4156" s="29"/>
      <c r="P4156" s="31"/>
      <c r="Q4156" s="28"/>
      <c r="R4156" s="28"/>
      <c r="S4156" s="28"/>
      <c r="T4156" s="28"/>
      <c r="U4156" s="29"/>
      <c r="V4156" s="32"/>
      <c r="W4156" s="33"/>
    </row>
    <row r="4157" spans="2:23" x14ac:dyDescent="0.25">
      <c r="B4157" s="25"/>
      <c r="C4157" s="80">
        <v>1669756508</v>
      </c>
      <c r="D4157" s="83" t="s">
        <v>8375</v>
      </c>
      <c r="E4157" s="82">
        <v>4</v>
      </c>
      <c r="F4157" s="28"/>
      <c r="G4157" s="28"/>
      <c r="H4157" s="28"/>
      <c r="I4157" s="28" t="s">
        <v>1716</v>
      </c>
      <c r="J4157" s="27" t="s">
        <v>69</v>
      </c>
      <c r="K4157" s="29">
        <v>5126816645</v>
      </c>
      <c r="L4157" s="30"/>
      <c r="M4157" s="28"/>
      <c r="N4157" s="28"/>
      <c r="O4157" s="29"/>
      <c r="P4157" s="31"/>
      <c r="Q4157" s="28"/>
      <c r="R4157" s="28"/>
      <c r="S4157" s="28"/>
      <c r="T4157" s="28"/>
      <c r="U4157" s="29"/>
      <c r="V4157" s="32"/>
      <c r="W4157" s="33"/>
    </row>
    <row r="4158" spans="2:23" x14ac:dyDescent="0.25">
      <c r="B4158" s="25"/>
      <c r="C4158" s="80">
        <v>1447546379</v>
      </c>
      <c r="D4158" s="83" t="s">
        <v>8376</v>
      </c>
      <c r="E4158" s="82">
        <v>6</v>
      </c>
      <c r="F4158" s="28"/>
      <c r="G4158" s="28"/>
      <c r="H4158" s="28"/>
      <c r="I4158" s="28" t="s">
        <v>1737</v>
      </c>
      <c r="J4158" s="27" t="s">
        <v>8377</v>
      </c>
      <c r="K4158" s="29">
        <v>2154568210</v>
      </c>
      <c r="L4158" s="30"/>
      <c r="M4158" s="28"/>
      <c r="N4158" s="28"/>
      <c r="O4158" s="29"/>
      <c r="P4158" s="31"/>
      <c r="Q4158" s="28"/>
      <c r="R4158" s="28"/>
      <c r="S4158" s="28"/>
      <c r="T4158" s="28"/>
      <c r="U4158" s="29"/>
      <c r="V4158" s="32"/>
      <c r="W4158" s="33"/>
    </row>
    <row r="4159" spans="2:23" x14ac:dyDescent="0.25">
      <c r="B4159" s="25"/>
      <c r="C4159" s="80">
        <v>1205087087</v>
      </c>
      <c r="D4159" s="83" t="s">
        <v>8378</v>
      </c>
      <c r="E4159" s="82">
        <v>4</v>
      </c>
      <c r="F4159" s="28"/>
      <c r="G4159" s="28"/>
      <c r="H4159" s="28"/>
      <c r="I4159" s="28" t="s">
        <v>1737</v>
      </c>
      <c r="J4159" s="27" t="s">
        <v>8379</v>
      </c>
      <c r="K4159" s="29">
        <v>3104232641</v>
      </c>
      <c r="L4159" s="30"/>
      <c r="M4159" s="28"/>
      <c r="N4159" s="28"/>
      <c r="O4159" s="29"/>
      <c r="P4159" s="31"/>
      <c r="Q4159" s="28"/>
      <c r="R4159" s="28"/>
      <c r="S4159" s="28"/>
      <c r="T4159" s="28"/>
      <c r="U4159" s="29"/>
      <c r="V4159" s="32"/>
      <c r="W4159" s="33"/>
    </row>
    <row r="4160" spans="2:23" x14ac:dyDescent="0.25">
      <c r="B4160" s="25"/>
      <c r="C4160" s="80">
        <v>1497937379</v>
      </c>
      <c r="D4160" s="83" t="s">
        <v>8380</v>
      </c>
      <c r="E4160" s="82">
        <v>6</v>
      </c>
      <c r="F4160" s="28"/>
      <c r="G4160" s="28"/>
      <c r="H4160" s="28"/>
      <c r="I4160" s="28" t="s">
        <v>1704</v>
      </c>
      <c r="J4160" s="27" t="s">
        <v>69</v>
      </c>
      <c r="K4160" s="29">
        <v>8323798603</v>
      </c>
      <c r="L4160" s="30"/>
      <c r="M4160" s="28"/>
      <c r="N4160" s="28"/>
      <c r="O4160" s="29"/>
      <c r="P4160" s="31"/>
      <c r="Q4160" s="28"/>
      <c r="R4160" s="28"/>
      <c r="S4160" s="28"/>
      <c r="T4160" s="28"/>
      <c r="U4160" s="29"/>
      <c r="V4160" s="32"/>
      <c r="W4160" s="33"/>
    </row>
    <row r="4161" spans="2:23" x14ac:dyDescent="0.25">
      <c r="B4161" s="25"/>
      <c r="C4161" s="80">
        <v>1093792616</v>
      </c>
      <c r="D4161" s="83" t="s">
        <v>8381</v>
      </c>
      <c r="E4161" s="82">
        <v>3</v>
      </c>
      <c r="F4161" s="28"/>
      <c r="G4161" s="28"/>
      <c r="H4161" s="28"/>
      <c r="I4161" s="28" t="s">
        <v>1769</v>
      </c>
      <c r="J4161" s="27" t="s">
        <v>8382</v>
      </c>
      <c r="K4161" s="29">
        <v>2102533426</v>
      </c>
      <c r="L4161" s="30"/>
      <c r="M4161" s="28"/>
      <c r="N4161" s="28"/>
      <c r="O4161" s="29"/>
      <c r="P4161" s="31"/>
      <c r="Q4161" s="28"/>
      <c r="R4161" s="28"/>
      <c r="S4161" s="28"/>
      <c r="T4161" s="28"/>
      <c r="U4161" s="29"/>
      <c r="V4161" s="32"/>
      <c r="W4161" s="33"/>
    </row>
    <row r="4162" spans="2:23" x14ac:dyDescent="0.25">
      <c r="B4162" s="25"/>
      <c r="C4162" s="80">
        <v>1164994570</v>
      </c>
      <c r="D4162" s="83" t="s">
        <v>8383</v>
      </c>
      <c r="E4162" s="82">
        <v>6</v>
      </c>
      <c r="F4162" s="28"/>
      <c r="G4162" s="28"/>
      <c r="H4162" s="28"/>
      <c r="I4162" s="28" t="s">
        <v>1716</v>
      </c>
      <c r="J4162" s="27" t="s">
        <v>69</v>
      </c>
      <c r="K4162" s="29">
        <v>8322044984</v>
      </c>
      <c r="L4162" s="30"/>
      <c r="M4162" s="28"/>
      <c r="N4162" s="28"/>
      <c r="O4162" s="29"/>
      <c r="P4162" s="31"/>
      <c r="Q4162" s="28"/>
      <c r="R4162" s="28"/>
      <c r="S4162" s="28"/>
      <c r="T4162" s="28"/>
      <c r="U4162" s="29"/>
      <c r="V4162" s="32"/>
      <c r="W4162" s="33"/>
    </row>
    <row r="4163" spans="2:23" x14ac:dyDescent="0.25">
      <c r="B4163" s="25"/>
      <c r="C4163" s="80">
        <v>1295243202</v>
      </c>
      <c r="D4163" s="83" t="s">
        <v>8384</v>
      </c>
      <c r="E4163" s="82">
        <v>3</v>
      </c>
      <c r="F4163" s="28"/>
      <c r="G4163" s="28"/>
      <c r="H4163" s="28"/>
      <c r="I4163" s="28" t="s">
        <v>1716</v>
      </c>
      <c r="J4163" s="27" t="s">
        <v>8385</v>
      </c>
      <c r="K4163" s="29">
        <v>2106158500</v>
      </c>
      <c r="L4163" s="30"/>
      <c r="M4163" s="28"/>
      <c r="N4163" s="28"/>
      <c r="O4163" s="29"/>
      <c r="P4163" s="31"/>
      <c r="Q4163" s="28"/>
      <c r="R4163" s="28"/>
      <c r="S4163" s="28"/>
      <c r="T4163" s="28"/>
      <c r="U4163" s="29"/>
      <c r="V4163" s="32"/>
      <c r="W4163" s="33"/>
    </row>
    <row r="4164" spans="2:23" x14ac:dyDescent="0.25">
      <c r="B4164" s="25"/>
      <c r="C4164" s="80">
        <v>1497299184</v>
      </c>
      <c r="D4164" s="83" t="s">
        <v>8386</v>
      </c>
      <c r="E4164" s="82">
        <v>0</v>
      </c>
      <c r="F4164" s="28"/>
      <c r="G4164" s="28"/>
      <c r="H4164" s="28"/>
      <c r="I4164" s="28" t="s">
        <v>1716</v>
      </c>
      <c r="J4164" s="27" t="s">
        <v>8387</v>
      </c>
      <c r="K4164" s="29">
        <v>6102077265</v>
      </c>
      <c r="L4164" s="30"/>
      <c r="M4164" s="28"/>
      <c r="N4164" s="28"/>
      <c r="O4164" s="29"/>
      <c r="P4164" s="31"/>
      <c r="Q4164" s="28"/>
      <c r="R4164" s="28"/>
      <c r="S4164" s="28"/>
      <c r="T4164" s="28"/>
      <c r="U4164" s="29"/>
      <c r="V4164" s="32"/>
      <c r="W4164" s="33"/>
    </row>
    <row r="4165" spans="2:23" x14ac:dyDescent="0.25">
      <c r="B4165" s="25"/>
      <c r="C4165" s="80">
        <v>1568403889</v>
      </c>
      <c r="D4165" s="83" t="s">
        <v>8388</v>
      </c>
      <c r="E4165" s="82">
        <v>5</v>
      </c>
      <c r="F4165" s="28"/>
      <c r="G4165" s="28"/>
      <c r="H4165" s="28"/>
      <c r="I4165" s="28" t="s">
        <v>1707</v>
      </c>
      <c r="J4165" s="27" t="s">
        <v>69</v>
      </c>
      <c r="K4165" s="29">
        <v>8174685252</v>
      </c>
      <c r="L4165" s="30"/>
      <c r="M4165" s="28"/>
      <c r="N4165" s="28"/>
      <c r="O4165" s="29"/>
      <c r="P4165" s="31"/>
      <c r="Q4165" s="28"/>
      <c r="R4165" s="28"/>
      <c r="S4165" s="28"/>
      <c r="T4165" s="28"/>
      <c r="U4165" s="29"/>
      <c r="V4165" s="32"/>
      <c r="W4165" s="33"/>
    </row>
    <row r="4166" spans="2:23" x14ac:dyDescent="0.25">
      <c r="B4166" s="25"/>
      <c r="C4166" s="80">
        <v>1982291688</v>
      </c>
      <c r="D4166" s="83" t="s">
        <v>8389</v>
      </c>
      <c r="E4166" s="82">
        <v>4</v>
      </c>
      <c r="F4166" s="28"/>
      <c r="G4166" s="28"/>
      <c r="H4166" s="28"/>
      <c r="I4166" s="28" t="s">
        <v>1769</v>
      </c>
      <c r="J4166" s="27" t="s">
        <v>69</v>
      </c>
      <c r="K4166" s="29">
        <v>2103151834</v>
      </c>
      <c r="L4166" s="30"/>
      <c r="M4166" s="28"/>
      <c r="N4166" s="28"/>
      <c r="O4166" s="29"/>
      <c r="P4166" s="31"/>
      <c r="Q4166" s="28"/>
      <c r="R4166" s="28"/>
      <c r="S4166" s="28"/>
      <c r="T4166" s="28"/>
      <c r="U4166" s="29"/>
      <c r="V4166" s="32"/>
      <c r="W4166" s="33"/>
    </row>
    <row r="4167" spans="2:23" x14ac:dyDescent="0.25">
      <c r="B4167" s="25"/>
      <c r="C4167" s="80">
        <v>1093750770</v>
      </c>
      <c r="D4167" s="83" t="s">
        <v>8390</v>
      </c>
      <c r="E4167" s="82">
        <v>0</v>
      </c>
      <c r="F4167" s="28"/>
      <c r="G4167" s="28"/>
      <c r="H4167" s="28"/>
      <c r="I4167" s="28" t="s">
        <v>1704</v>
      </c>
      <c r="J4167" s="27" t="s">
        <v>69</v>
      </c>
      <c r="K4167" s="29">
        <v>5128837182</v>
      </c>
      <c r="L4167" s="30"/>
      <c r="M4167" s="28"/>
      <c r="N4167" s="28"/>
      <c r="O4167" s="29"/>
      <c r="P4167" s="31"/>
      <c r="Q4167" s="28"/>
      <c r="R4167" s="28"/>
      <c r="S4167" s="28"/>
      <c r="T4167" s="28"/>
      <c r="U4167" s="29"/>
      <c r="V4167" s="32"/>
      <c r="W4167" s="33"/>
    </row>
    <row r="4168" spans="2:23" x14ac:dyDescent="0.25">
      <c r="B4168" s="25"/>
      <c r="C4168" s="80">
        <v>1982699682</v>
      </c>
      <c r="D4168" s="83" t="s">
        <v>8391</v>
      </c>
      <c r="E4168" s="82">
        <v>7</v>
      </c>
      <c r="F4168" s="28"/>
      <c r="G4168" s="28"/>
      <c r="H4168" s="28"/>
      <c r="I4168" s="28" t="s">
        <v>1704</v>
      </c>
      <c r="J4168" s="27" t="s">
        <v>8392</v>
      </c>
      <c r="K4168" s="29">
        <v>7137968627</v>
      </c>
      <c r="L4168" s="30"/>
      <c r="M4168" s="28"/>
      <c r="N4168" s="28"/>
      <c r="O4168" s="29"/>
      <c r="P4168" s="31"/>
      <c r="Q4168" s="28"/>
      <c r="R4168" s="28"/>
      <c r="S4168" s="28"/>
      <c r="T4168" s="28"/>
      <c r="U4168" s="29"/>
      <c r="V4168" s="32"/>
      <c r="W4168" s="33"/>
    </row>
    <row r="4169" spans="2:23" x14ac:dyDescent="0.25">
      <c r="B4169" s="25"/>
      <c r="C4169" s="80">
        <v>1053377051</v>
      </c>
      <c r="D4169" s="83" t="s">
        <v>8393</v>
      </c>
      <c r="E4169" s="82">
        <v>4</v>
      </c>
      <c r="F4169" s="28"/>
      <c r="G4169" s="28"/>
      <c r="H4169" s="28"/>
      <c r="I4169" s="28" t="s">
        <v>1704</v>
      </c>
      <c r="J4169" s="27" t="s">
        <v>8394</v>
      </c>
      <c r="K4169" s="29">
        <v>7134682030</v>
      </c>
      <c r="L4169" s="30"/>
      <c r="M4169" s="28"/>
      <c r="N4169" s="28"/>
      <c r="O4169" s="29"/>
      <c r="P4169" s="31"/>
      <c r="Q4169" s="28"/>
      <c r="R4169" s="28"/>
      <c r="S4169" s="28"/>
      <c r="T4169" s="28"/>
      <c r="U4169" s="29"/>
      <c r="V4169" s="32"/>
      <c r="W4169" s="33"/>
    </row>
    <row r="4170" spans="2:23" x14ac:dyDescent="0.25">
      <c r="B4170" s="25"/>
      <c r="C4170" s="80">
        <v>1235114786</v>
      </c>
      <c r="D4170" s="83" t="s">
        <v>8395</v>
      </c>
      <c r="E4170" s="82">
        <v>2</v>
      </c>
      <c r="F4170" s="28"/>
      <c r="G4170" s="28"/>
      <c r="H4170" s="28"/>
      <c r="I4170" s="28" t="s">
        <v>1704</v>
      </c>
      <c r="J4170" s="27" t="s">
        <v>8396</v>
      </c>
      <c r="K4170" s="29">
        <v>5124699966</v>
      </c>
      <c r="L4170" s="30"/>
      <c r="M4170" s="28"/>
      <c r="N4170" s="28"/>
      <c r="O4170" s="29"/>
      <c r="P4170" s="31"/>
      <c r="Q4170" s="28"/>
      <c r="R4170" s="28"/>
      <c r="S4170" s="28"/>
      <c r="T4170" s="28"/>
      <c r="U4170" s="29"/>
      <c r="V4170" s="32"/>
      <c r="W4170" s="33"/>
    </row>
    <row r="4171" spans="2:23" x14ac:dyDescent="0.25">
      <c r="B4171" s="25"/>
      <c r="C4171" s="80">
        <v>1821074543</v>
      </c>
      <c r="D4171" s="83" t="s">
        <v>8397</v>
      </c>
      <c r="E4171" s="82">
        <v>2</v>
      </c>
      <c r="F4171" s="28"/>
      <c r="G4171" s="28"/>
      <c r="H4171" s="28"/>
      <c r="I4171" s="28" t="s">
        <v>1769</v>
      </c>
      <c r="J4171" s="27" t="s">
        <v>69</v>
      </c>
      <c r="K4171" s="29">
        <v>5122442273</v>
      </c>
      <c r="L4171" s="30"/>
      <c r="M4171" s="28"/>
      <c r="N4171" s="28"/>
      <c r="O4171" s="29"/>
      <c r="P4171" s="31"/>
      <c r="Q4171" s="28"/>
      <c r="R4171" s="28"/>
      <c r="S4171" s="28"/>
      <c r="T4171" s="28"/>
      <c r="U4171" s="29"/>
      <c r="V4171" s="32"/>
      <c r="W4171" s="33"/>
    </row>
    <row r="4172" spans="2:23" x14ac:dyDescent="0.25">
      <c r="B4172" s="25"/>
      <c r="C4172" s="80">
        <v>1952372484</v>
      </c>
      <c r="D4172" s="83" t="s">
        <v>8398</v>
      </c>
      <c r="E4172" s="82">
        <v>4</v>
      </c>
      <c r="F4172" s="28"/>
      <c r="G4172" s="28"/>
      <c r="H4172" s="28"/>
      <c r="I4172" s="28" t="s">
        <v>1704</v>
      </c>
      <c r="J4172" s="27" t="s">
        <v>8399</v>
      </c>
      <c r="K4172" s="29">
        <v>2819706027</v>
      </c>
      <c r="L4172" s="30"/>
      <c r="M4172" s="28"/>
      <c r="N4172" s="28"/>
      <c r="O4172" s="29"/>
      <c r="P4172" s="31"/>
      <c r="Q4172" s="28"/>
      <c r="R4172" s="28"/>
      <c r="S4172" s="28"/>
      <c r="T4172" s="28"/>
      <c r="U4172" s="29"/>
      <c r="V4172" s="32"/>
      <c r="W4172" s="33"/>
    </row>
    <row r="4173" spans="2:23" x14ac:dyDescent="0.25">
      <c r="B4173" s="25"/>
      <c r="C4173" s="80">
        <v>1023003563</v>
      </c>
      <c r="D4173" s="83" t="s">
        <v>8400</v>
      </c>
      <c r="E4173" s="82">
        <v>1</v>
      </c>
      <c r="F4173" s="28"/>
      <c r="G4173" s="28"/>
      <c r="H4173" s="28"/>
      <c r="I4173" s="28" t="s">
        <v>1704</v>
      </c>
      <c r="J4173" s="27" t="s">
        <v>69</v>
      </c>
      <c r="K4173" s="29">
        <v>5127548676</v>
      </c>
      <c r="L4173" s="30"/>
      <c r="M4173" s="28"/>
      <c r="N4173" s="28"/>
      <c r="O4173" s="29"/>
      <c r="P4173" s="31"/>
      <c r="Q4173" s="28"/>
      <c r="R4173" s="28"/>
      <c r="S4173" s="28"/>
      <c r="T4173" s="28"/>
      <c r="U4173" s="29"/>
      <c r="V4173" s="32"/>
      <c r="W4173" s="33"/>
    </row>
    <row r="4174" spans="2:23" x14ac:dyDescent="0.25">
      <c r="B4174" s="25"/>
      <c r="C4174" s="80">
        <v>1033194634</v>
      </c>
      <c r="D4174" s="83" t="s">
        <v>8401</v>
      </c>
      <c r="E4174" s="82">
        <v>4</v>
      </c>
      <c r="F4174" s="28"/>
      <c r="G4174" s="28"/>
      <c r="H4174" s="28"/>
      <c r="I4174" s="28" t="s">
        <v>1704</v>
      </c>
      <c r="J4174" s="27" t="s">
        <v>69</v>
      </c>
      <c r="K4174" s="29">
        <v>5124544588</v>
      </c>
      <c r="L4174" s="30"/>
      <c r="M4174" s="28"/>
      <c r="N4174" s="28"/>
      <c r="O4174" s="29"/>
      <c r="P4174" s="31"/>
      <c r="Q4174" s="28"/>
      <c r="R4174" s="28"/>
      <c r="S4174" s="28"/>
      <c r="T4174" s="28"/>
      <c r="U4174" s="29"/>
      <c r="V4174" s="32"/>
      <c r="W4174" s="33"/>
    </row>
    <row r="4175" spans="2:23" x14ac:dyDescent="0.25">
      <c r="B4175" s="25"/>
      <c r="C4175" s="80">
        <v>1881679959</v>
      </c>
      <c r="D4175" s="83" t="s">
        <v>8402</v>
      </c>
      <c r="E4175" s="82">
        <v>3</v>
      </c>
      <c r="F4175" s="28"/>
      <c r="G4175" s="28"/>
      <c r="H4175" s="28"/>
      <c r="I4175" s="28" t="s">
        <v>1704</v>
      </c>
      <c r="J4175" s="27" t="s">
        <v>69</v>
      </c>
      <c r="K4175" s="29">
        <v>5124545888</v>
      </c>
      <c r="L4175" s="30"/>
      <c r="M4175" s="28"/>
      <c r="N4175" s="28"/>
      <c r="O4175" s="29"/>
      <c r="P4175" s="31"/>
      <c r="Q4175" s="28"/>
      <c r="R4175" s="28"/>
      <c r="S4175" s="28"/>
      <c r="T4175" s="28"/>
      <c r="U4175" s="29"/>
      <c r="V4175" s="32"/>
      <c r="W4175" s="33"/>
    </row>
    <row r="4176" spans="2:23" x14ac:dyDescent="0.25">
      <c r="B4176" s="25"/>
      <c r="C4176" s="80">
        <v>1568447670</v>
      </c>
      <c r="D4176" s="83" t="s">
        <v>8403</v>
      </c>
      <c r="E4176" s="82">
        <v>7</v>
      </c>
      <c r="F4176" s="28"/>
      <c r="G4176" s="28"/>
      <c r="H4176" s="28"/>
      <c r="I4176" s="28" t="s">
        <v>1704</v>
      </c>
      <c r="J4176" s="27" t="s">
        <v>8404</v>
      </c>
      <c r="K4176" s="29">
        <v>5124484588</v>
      </c>
      <c r="L4176" s="30"/>
      <c r="M4176" s="28"/>
      <c r="N4176" s="28"/>
      <c r="O4176" s="29"/>
      <c r="P4176" s="31"/>
      <c r="Q4176" s="28"/>
      <c r="R4176" s="28"/>
      <c r="S4176" s="28"/>
      <c r="T4176" s="28"/>
      <c r="U4176" s="29"/>
      <c r="V4176" s="32"/>
      <c r="W4176" s="33"/>
    </row>
    <row r="4177" spans="2:23" x14ac:dyDescent="0.25">
      <c r="B4177" s="25"/>
      <c r="C4177" s="80">
        <v>1568437531</v>
      </c>
      <c r="D4177" s="83" t="s">
        <v>8405</v>
      </c>
      <c r="E4177" s="82">
        <v>4</v>
      </c>
      <c r="F4177" s="28"/>
      <c r="G4177" s="28"/>
      <c r="H4177" s="28"/>
      <c r="I4177" s="28" t="s">
        <v>1704</v>
      </c>
      <c r="J4177" s="27" t="s">
        <v>69</v>
      </c>
      <c r="K4177" s="29">
        <v>7134611026</v>
      </c>
      <c r="L4177" s="30"/>
      <c r="M4177" s="28"/>
      <c r="N4177" s="28"/>
      <c r="O4177" s="29"/>
      <c r="P4177" s="31"/>
      <c r="Q4177" s="28"/>
      <c r="R4177" s="28"/>
      <c r="S4177" s="28"/>
      <c r="T4177" s="28"/>
      <c r="U4177" s="29"/>
      <c r="V4177" s="32"/>
      <c r="W4177" s="33"/>
    </row>
    <row r="4178" spans="2:23" x14ac:dyDescent="0.25">
      <c r="B4178" s="25"/>
      <c r="C4178" s="80">
        <v>1962421016</v>
      </c>
      <c r="D4178" s="83" t="s">
        <v>6866</v>
      </c>
      <c r="E4178" s="82">
        <v>8</v>
      </c>
      <c r="F4178" s="28"/>
      <c r="G4178" s="28"/>
      <c r="H4178" s="28"/>
      <c r="I4178" s="28" t="s">
        <v>1719</v>
      </c>
      <c r="J4178" s="27" t="s">
        <v>8406</v>
      </c>
      <c r="K4178" s="29">
        <v>2816310202</v>
      </c>
      <c r="L4178" s="30"/>
      <c r="M4178" s="28"/>
      <c r="N4178" s="28"/>
      <c r="O4178" s="29"/>
      <c r="P4178" s="31"/>
      <c r="Q4178" s="28"/>
      <c r="R4178" s="28"/>
      <c r="S4178" s="28"/>
      <c r="T4178" s="28"/>
      <c r="U4178" s="29"/>
      <c r="V4178" s="32"/>
      <c r="W4178" s="33"/>
    </row>
    <row r="4179" spans="2:23" x14ac:dyDescent="0.25">
      <c r="B4179" s="25"/>
      <c r="C4179" s="80">
        <v>1013999036</v>
      </c>
      <c r="D4179" s="83" t="s">
        <v>8407</v>
      </c>
      <c r="E4179" s="82">
        <v>0</v>
      </c>
      <c r="F4179" s="28"/>
      <c r="G4179" s="28"/>
      <c r="H4179" s="28"/>
      <c r="I4179" s="28" t="s">
        <v>6578</v>
      </c>
      <c r="J4179" s="27" t="s">
        <v>69</v>
      </c>
      <c r="K4179" s="29">
        <v>2818906800</v>
      </c>
      <c r="L4179" s="30"/>
      <c r="M4179" s="28"/>
      <c r="N4179" s="28"/>
      <c r="O4179" s="29"/>
      <c r="P4179" s="31"/>
      <c r="Q4179" s="28"/>
      <c r="R4179" s="28"/>
      <c r="S4179" s="28"/>
      <c r="T4179" s="28"/>
      <c r="U4179" s="29"/>
      <c r="V4179" s="32"/>
      <c r="W4179" s="33"/>
    </row>
    <row r="4180" spans="2:23" x14ac:dyDescent="0.25">
      <c r="B4180" s="25"/>
      <c r="C4180" s="80">
        <v>1205811296</v>
      </c>
      <c r="D4180" s="83" t="s">
        <v>8408</v>
      </c>
      <c r="E4180" s="82">
        <v>3</v>
      </c>
      <c r="F4180" s="28"/>
      <c r="G4180" s="28"/>
      <c r="H4180" s="28"/>
      <c r="I4180" s="28" t="s">
        <v>1704</v>
      </c>
      <c r="J4180" s="27" t="s">
        <v>8409</v>
      </c>
      <c r="K4180" s="29">
        <v>7377776951</v>
      </c>
      <c r="L4180" s="30"/>
      <c r="M4180" s="28"/>
      <c r="N4180" s="28"/>
      <c r="O4180" s="29"/>
      <c r="P4180" s="31"/>
      <c r="Q4180" s="28"/>
      <c r="R4180" s="28"/>
      <c r="S4180" s="28"/>
      <c r="T4180" s="28"/>
      <c r="U4180" s="29"/>
      <c r="V4180" s="32"/>
      <c r="W4180" s="33"/>
    </row>
    <row r="4181" spans="2:23" x14ac:dyDescent="0.25">
      <c r="B4181" s="25"/>
      <c r="C4181" s="80">
        <v>1952345506</v>
      </c>
      <c r="D4181" s="83" t="s">
        <v>8410</v>
      </c>
      <c r="E4181" s="82">
        <v>6</v>
      </c>
      <c r="F4181" s="28"/>
      <c r="G4181" s="28"/>
      <c r="H4181" s="28"/>
      <c r="I4181" s="28" t="s">
        <v>1719</v>
      </c>
      <c r="J4181" s="27" t="s">
        <v>69</v>
      </c>
      <c r="K4181" s="29">
        <v>2818293999</v>
      </c>
      <c r="L4181" s="30"/>
      <c r="M4181" s="28"/>
      <c r="N4181" s="28"/>
      <c r="O4181" s="29"/>
      <c r="P4181" s="31"/>
      <c r="Q4181" s="28"/>
      <c r="R4181" s="28"/>
      <c r="S4181" s="28"/>
      <c r="T4181" s="28"/>
      <c r="U4181" s="29"/>
      <c r="V4181" s="32"/>
      <c r="W4181" s="33"/>
    </row>
    <row r="4182" spans="2:23" x14ac:dyDescent="0.25">
      <c r="B4182" s="25"/>
      <c r="C4182" s="80">
        <v>1467433011</v>
      </c>
      <c r="D4182" s="83" t="s">
        <v>8411</v>
      </c>
      <c r="E4182" s="82">
        <v>4</v>
      </c>
      <c r="F4182" s="28"/>
      <c r="G4182" s="28"/>
      <c r="H4182" s="28"/>
      <c r="I4182" s="28" t="s">
        <v>1704</v>
      </c>
      <c r="J4182" s="27" t="s">
        <v>69</v>
      </c>
      <c r="K4182" s="29">
        <v>2816476667</v>
      </c>
      <c r="L4182" s="30"/>
      <c r="M4182" s="28"/>
      <c r="N4182" s="28"/>
      <c r="O4182" s="29"/>
      <c r="P4182" s="31"/>
      <c r="Q4182" s="28"/>
      <c r="R4182" s="28"/>
      <c r="S4182" s="28"/>
      <c r="T4182" s="28"/>
      <c r="U4182" s="29"/>
      <c r="V4182" s="32"/>
      <c r="W4182" s="33"/>
    </row>
    <row r="4183" spans="2:23" x14ac:dyDescent="0.25">
      <c r="B4183" s="25"/>
      <c r="C4183" s="80">
        <v>1922083039</v>
      </c>
      <c r="D4183" s="83" t="s">
        <v>8412</v>
      </c>
      <c r="E4183" s="82">
        <v>4</v>
      </c>
      <c r="F4183" s="28"/>
      <c r="G4183" s="28"/>
      <c r="H4183" s="28"/>
      <c r="I4183" s="28" t="s">
        <v>1704</v>
      </c>
      <c r="J4183" s="27" t="s">
        <v>8413</v>
      </c>
      <c r="K4183" s="29">
        <v>5124544588</v>
      </c>
      <c r="L4183" s="30"/>
      <c r="M4183" s="28"/>
      <c r="N4183" s="28"/>
      <c r="O4183" s="29"/>
      <c r="P4183" s="31"/>
      <c r="Q4183" s="28"/>
      <c r="R4183" s="28"/>
      <c r="S4183" s="28"/>
      <c r="T4183" s="28"/>
      <c r="U4183" s="29"/>
      <c r="V4183" s="32"/>
      <c r="W4183" s="33"/>
    </row>
    <row r="4184" spans="2:23" x14ac:dyDescent="0.25">
      <c r="B4184" s="25"/>
      <c r="C4184" s="80">
        <v>1881602621</v>
      </c>
      <c r="D4184" s="83" t="s">
        <v>8414</v>
      </c>
      <c r="E4184" s="82">
        <v>5</v>
      </c>
      <c r="F4184" s="28"/>
      <c r="G4184" s="28"/>
      <c r="H4184" s="28"/>
      <c r="I4184" s="28" t="s">
        <v>1704</v>
      </c>
      <c r="J4184" s="27" t="s">
        <v>8415</v>
      </c>
      <c r="K4184" s="29">
        <v>5124915186</v>
      </c>
      <c r="L4184" s="30"/>
      <c r="M4184" s="28"/>
      <c r="N4184" s="28"/>
      <c r="O4184" s="29"/>
      <c r="P4184" s="31"/>
      <c r="Q4184" s="28"/>
      <c r="R4184" s="28"/>
      <c r="S4184" s="28"/>
      <c r="T4184" s="28"/>
      <c r="U4184" s="29"/>
      <c r="V4184" s="32"/>
      <c r="W4184" s="33"/>
    </row>
    <row r="4185" spans="2:23" x14ac:dyDescent="0.25">
      <c r="B4185" s="25"/>
      <c r="C4185" s="80">
        <v>1659421535</v>
      </c>
      <c r="D4185" s="83" t="s">
        <v>8416</v>
      </c>
      <c r="E4185" s="82">
        <v>9</v>
      </c>
      <c r="F4185" s="28"/>
      <c r="G4185" s="28"/>
      <c r="H4185" s="28"/>
      <c r="I4185" s="28" t="s">
        <v>1704</v>
      </c>
      <c r="J4185" s="27" t="s">
        <v>8417</v>
      </c>
      <c r="K4185" s="29">
        <v>7133981846</v>
      </c>
      <c r="L4185" s="30"/>
      <c r="M4185" s="28"/>
      <c r="N4185" s="28"/>
      <c r="O4185" s="29"/>
      <c r="P4185" s="31"/>
      <c r="Q4185" s="28"/>
      <c r="R4185" s="28"/>
      <c r="S4185" s="28"/>
      <c r="T4185" s="28"/>
      <c r="U4185" s="29"/>
      <c r="V4185" s="32"/>
      <c r="W4185" s="33"/>
    </row>
    <row r="4186" spans="2:23" x14ac:dyDescent="0.25">
      <c r="B4186" s="25"/>
      <c r="C4186" s="80">
        <v>1750591616</v>
      </c>
      <c r="D4186" s="83" t="s">
        <v>8418</v>
      </c>
      <c r="E4186" s="82">
        <v>4</v>
      </c>
      <c r="F4186" s="28"/>
      <c r="G4186" s="28"/>
      <c r="H4186" s="28"/>
      <c r="I4186" s="28" t="s">
        <v>1704</v>
      </c>
      <c r="J4186" s="27" t="s">
        <v>69</v>
      </c>
      <c r="K4186" s="29">
        <v>5124855889</v>
      </c>
      <c r="L4186" s="30"/>
      <c r="M4186" s="28"/>
      <c r="N4186" s="28"/>
      <c r="O4186" s="29"/>
      <c r="P4186" s="31"/>
      <c r="Q4186" s="28"/>
      <c r="R4186" s="28"/>
      <c r="S4186" s="28"/>
      <c r="T4186" s="28"/>
      <c r="U4186" s="29"/>
      <c r="V4186" s="32"/>
      <c r="W4186" s="33"/>
    </row>
    <row r="4187" spans="2:23" x14ac:dyDescent="0.25">
      <c r="B4187" s="25"/>
      <c r="C4187" s="80">
        <v>1730115528</v>
      </c>
      <c r="D4187" s="83" t="s">
        <v>8419</v>
      </c>
      <c r="E4187" s="82">
        <v>2</v>
      </c>
      <c r="F4187" s="28"/>
      <c r="G4187" s="28"/>
      <c r="H4187" s="28"/>
      <c r="I4187" s="28" t="s">
        <v>1704</v>
      </c>
      <c r="J4187" s="27" t="s">
        <v>69</v>
      </c>
      <c r="K4187" s="29">
        <v>2106141234</v>
      </c>
      <c r="L4187" s="30"/>
      <c r="M4187" s="28"/>
      <c r="N4187" s="28"/>
      <c r="O4187" s="29"/>
      <c r="P4187" s="31"/>
      <c r="Q4187" s="28"/>
      <c r="R4187" s="28"/>
      <c r="S4187" s="28"/>
      <c r="T4187" s="28"/>
      <c r="U4187" s="29"/>
      <c r="V4187" s="32"/>
      <c r="W4187" s="33"/>
    </row>
    <row r="4188" spans="2:23" x14ac:dyDescent="0.25">
      <c r="B4188" s="25"/>
      <c r="C4188" s="80">
        <v>1649350901</v>
      </c>
      <c r="D4188" s="83" t="s">
        <v>8420</v>
      </c>
      <c r="E4188" s="82">
        <v>5</v>
      </c>
      <c r="F4188" s="28"/>
      <c r="G4188" s="28"/>
      <c r="H4188" s="28"/>
      <c r="I4188" s="28" t="s">
        <v>1719</v>
      </c>
      <c r="J4188" s="27" t="s">
        <v>69</v>
      </c>
      <c r="K4188" s="29">
        <v>7134575500</v>
      </c>
      <c r="L4188" s="30"/>
      <c r="M4188" s="28"/>
      <c r="N4188" s="28"/>
      <c r="O4188" s="29"/>
      <c r="P4188" s="31"/>
      <c r="Q4188" s="28"/>
      <c r="R4188" s="28"/>
      <c r="S4188" s="28"/>
      <c r="T4188" s="28"/>
      <c r="U4188" s="29"/>
      <c r="V4188" s="32"/>
      <c r="W4188" s="33"/>
    </row>
    <row r="4189" spans="2:23" x14ac:dyDescent="0.25">
      <c r="B4189" s="25"/>
      <c r="C4189" s="80">
        <v>1396787396</v>
      </c>
      <c r="D4189" s="83" t="s">
        <v>8421</v>
      </c>
      <c r="E4189" s="82">
        <v>4</v>
      </c>
      <c r="F4189" s="28"/>
      <c r="G4189" s="28"/>
      <c r="H4189" s="28"/>
      <c r="I4189" s="28" t="s">
        <v>1707</v>
      </c>
      <c r="J4189" s="27" t="s">
        <v>69</v>
      </c>
      <c r="K4189" s="29">
        <v>7137765160</v>
      </c>
      <c r="L4189" s="30"/>
      <c r="M4189" s="28"/>
      <c r="N4189" s="28"/>
      <c r="O4189" s="29"/>
      <c r="P4189" s="31"/>
      <c r="Q4189" s="28"/>
      <c r="R4189" s="28"/>
      <c r="S4189" s="28"/>
      <c r="T4189" s="28"/>
      <c r="U4189" s="29"/>
      <c r="V4189" s="32"/>
      <c r="W4189" s="33"/>
    </row>
    <row r="4190" spans="2:23" x14ac:dyDescent="0.25">
      <c r="B4190" s="25"/>
      <c r="C4190" s="80">
        <v>1457435331</v>
      </c>
      <c r="D4190" s="83" t="s">
        <v>8422</v>
      </c>
      <c r="E4190" s="82">
        <v>3</v>
      </c>
      <c r="F4190" s="28"/>
      <c r="G4190" s="28"/>
      <c r="H4190" s="28"/>
      <c r="I4190" s="28" t="s">
        <v>1737</v>
      </c>
      <c r="J4190" s="27" t="s">
        <v>8423</v>
      </c>
      <c r="K4190" s="29">
        <v>2105758514</v>
      </c>
      <c r="L4190" s="30"/>
      <c r="M4190" s="28"/>
      <c r="N4190" s="28"/>
      <c r="O4190" s="29"/>
      <c r="P4190" s="31"/>
      <c r="Q4190" s="28"/>
      <c r="R4190" s="28"/>
      <c r="S4190" s="28"/>
      <c r="T4190" s="28"/>
      <c r="U4190" s="29"/>
      <c r="V4190" s="32"/>
      <c r="W4190" s="33"/>
    </row>
    <row r="4191" spans="2:23" x14ac:dyDescent="0.25">
      <c r="B4191" s="25"/>
      <c r="C4191" s="80">
        <v>1376543470</v>
      </c>
      <c r="D4191" s="83" t="s">
        <v>8424</v>
      </c>
      <c r="E4191" s="82">
        <v>5</v>
      </c>
      <c r="F4191" s="28"/>
      <c r="G4191" s="28"/>
      <c r="H4191" s="28"/>
      <c r="I4191" s="28" t="s">
        <v>1704</v>
      </c>
      <c r="J4191" s="27" t="s">
        <v>8425</v>
      </c>
      <c r="K4191" s="29">
        <v>9366473559</v>
      </c>
      <c r="L4191" s="30"/>
      <c r="M4191" s="28"/>
      <c r="N4191" s="28"/>
      <c r="O4191" s="29"/>
      <c r="P4191" s="31"/>
      <c r="Q4191" s="28"/>
      <c r="R4191" s="28"/>
      <c r="S4191" s="28"/>
      <c r="T4191" s="28"/>
      <c r="U4191" s="29"/>
      <c r="V4191" s="32"/>
      <c r="W4191" s="33"/>
    </row>
    <row r="4192" spans="2:23" x14ac:dyDescent="0.25">
      <c r="B4192" s="25"/>
      <c r="C4192" s="80">
        <v>1114902228</v>
      </c>
      <c r="D4192" s="83" t="s">
        <v>8426</v>
      </c>
      <c r="E4192" s="82">
        <v>5</v>
      </c>
      <c r="F4192" s="28"/>
      <c r="G4192" s="28"/>
      <c r="H4192" s="28"/>
      <c r="I4192" s="28" t="s">
        <v>1704</v>
      </c>
      <c r="J4192" s="27" t="s">
        <v>8427</v>
      </c>
      <c r="K4192" s="29">
        <v>7377776951</v>
      </c>
      <c r="L4192" s="30"/>
      <c r="M4192" s="28"/>
      <c r="N4192" s="28"/>
      <c r="O4192" s="29"/>
      <c r="P4192" s="31"/>
      <c r="Q4192" s="28"/>
      <c r="R4192" s="28"/>
      <c r="S4192" s="28"/>
      <c r="T4192" s="28"/>
      <c r="U4192" s="29"/>
      <c r="V4192" s="32"/>
      <c r="W4192" s="33"/>
    </row>
    <row r="4193" spans="2:23" x14ac:dyDescent="0.25">
      <c r="B4193" s="25"/>
      <c r="C4193" s="80">
        <v>1093805046</v>
      </c>
      <c r="D4193" s="83" t="s">
        <v>8428</v>
      </c>
      <c r="E4193" s="82">
        <v>5</v>
      </c>
      <c r="F4193" s="28"/>
      <c r="G4193" s="28"/>
      <c r="H4193" s="28"/>
      <c r="I4193" s="28" t="s">
        <v>1719</v>
      </c>
      <c r="J4193" s="27" t="s">
        <v>69</v>
      </c>
      <c r="K4193" s="29">
        <v>2818584888</v>
      </c>
      <c r="L4193" s="30"/>
      <c r="M4193" s="28"/>
      <c r="N4193" s="28"/>
      <c r="O4193" s="29"/>
      <c r="P4193" s="31"/>
      <c r="Q4193" s="28"/>
      <c r="R4193" s="28"/>
      <c r="S4193" s="28"/>
      <c r="T4193" s="28"/>
      <c r="U4193" s="29"/>
      <c r="V4193" s="32"/>
      <c r="W4193" s="33"/>
    </row>
    <row r="4194" spans="2:23" x14ac:dyDescent="0.25">
      <c r="B4194" s="25"/>
      <c r="C4194" s="80">
        <v>1326234667</v>
      </c>
      <c r="D4194" s="83" t="s">
        <v>8429</v>
      </c>
      <c r="E4194" s="82">
        <v>3</v>
      </c>
      <c r="F4194" s="28"/>
      <c r="G4194" s="28"/>
      <c r="H4194" s="28"/>
      <c r="I4194" s="28" t="s">
        <v>1704</v>
      </c>
      <c r="J4194" s="27" t="s">
        <v>8430</v>
      </c>
      <c r="K4194" s="29">
        <v>7758524848</v>
      </c>
      <c r="L4194" s="30"/>
      <c r="M4194" s="28"/>
      <c r="N4194" s="28"/>
      <c r="O4194" s="29"/>
      <c r="P4194" s="31"/>
      <c r="Q4194" s="28"/>
      <c r="R4194" s="28"/>
      <c r="S4194" s="28"/>
      <c r="T4194" s="28"/>
      <c r="U4194" s="29"/>
      <c r="V4194" s="32"/>
      <c r="W4194" s="33"/>
    </row>
    <row r="4195" spans="2:23" x14ac:dyDescent="0.25">
      <c r="B4195" s="25"/>
      <c r="C4195" s="80">
        <v>1720025380</v>
      </c>
      <c r="D4195" s="83" t="s">
        <v>8431</v>
      </c>
      <c r="E4195" s="82">
        <v>5</v>
      </c>
      <c r="F4195" s="28"/>
      <c r="G4195" s="28"/>
      <c r="H4195" s="28"/>
      <c r="I4195" s="28" t="s">
        <v>1704</v>
      </c>
      <c r="J4195" s="27" t="s">
        <v>8432</v>
      </c>
      <c r="K4195" s="29">
        <v>2814695252</v>
      </c>
      <c r="L4195" s="30"/>
      <c r="M4195" s="28"/>
      <c r="N4195" s="28"/>
      <c r="O4195" s="29"/>
      <c r="P4195" s="31"/>
      <c r="Q4195" s="28"/>
      <c r="R4195" s="28"/>
      <c r="S4195" s="28"/>
      <c r="T4195" s="28"/>
      <c r="U4195" s="29"/>
      <c r="V4195" s="32"/>
      <c r="W4195" s="33"/>
    </row>
    <row r="4196" spans="2:23" x14ac:dyDescent="0.25">
      <c r="B4196" s="25"/>
      <c r="C4196" s="80">
        <v>1679244438</v>
      </c>
      <c r="D4196" s="83" t="s">
        <v>8433</v>
      </c>
      <c r="E4196" s="82">
        <v>4</v>
      </c>
      <c r="F4196" s="28"/>
      <c r="G4196" s="28"/>
      <c r="H4196" s="28"/>
      <c r="I4196" s="28" t="s">
        <v>1716</v>
      </c>
      <c r="J4196" s="27" t="s">
        <v>69</v>
      </c>
      <c r="K4196" s="29">
        <v>8329127111</v>
      </c>
      <c r="L4196" s="30"/>
      <c r="M4196" s="28"/>
      <c r="N4196" s="28"/>
      <c r="O4196" s="29"/>
      <c r="P4196" s="31"/>
      <c r="Q4196" s="28"/>
      <c r="R4196" s="28"/>
      <c r="S4196" s="28"/>
      <c r="T4196" s="28"/>
      <c r="U4196" s="29"/>
      <c r="V4196" s="32"/>
      <c r="W4196" s="33"/>
    </row>
    <row r="4197" spans="2:23" x14ac:dyDescent="0.25">
      <c r="B4197" s="25"/>
      <c r="C4197" s="80">
        <v>1356016273</v>
      </c>
      <c r="D4197" s="83" t="s">
        <v>8434</v>
      </c>
      <c r="E4197" s="82">
        <v>7</v>
      </c>
      <c r="F4197" s="28"/>
      <c r="G4197" s="28"/>
      <c r="H4197" s="28"/>
      <c r="I4197" s="28" t="s">
        <v>1716</v>
      </c>
      <c r="J4197" s="27" t="s">
        <v>69</v>
      </c>
      <c r="K4197" s="29">
        <v>8323281437</v>
      </c>
      <c r="L4197" s="30"/>
      <c r="M4197" s="28"/>
      <c r="N4197" s="28"/>
      <c r="O4197" s="29"/>
      <c r="P4197" s="31"/>
      <c r="Q4197" s="28"/>
      <c r="R4197" s="28"/>
      <c r="S4197" s="28"/>
      <c r="T4197" s="28"/>
      <c r="U4197" s="29"/>
      <c r="V4197" s="32"/>
      <c r="W4197" s="33"/>
    </row>
    <row r="4198" spans="2:23" x14ac:dyDescent="0.25">
      <c r="B4198" s="25"/>
      <c r="C4198" s="80">
        <v>1669050159</v>
      </c>
      <c r="D4198" s="83" t="s">
        <v>8435</v>
      </c>
      <c r="E4198" s="82">
        <v>3</v>
      </c>
      <c r="F4198" s="28"/>
      <c r="G4198" s="28"/>
      <c r="H4198" s="28"/>
      <c r="I4198" s="28" t="s">
        <v>1769</v>
      </c>
      <c r="J4198" s="27" t="s">
        <v>69</v>
      </c>
      <c r="K4198" s="29">
        <v>5126572683</v>
      </c>
      <c r="L4198" s="30"/>
      <c r="M4198" s="28"/>
      <c r="N4198" s="28"/>
      <c r="O4198" s="29"/>
      <c r="P4198" s="31"/>
      <c r="Q4198" s="28"/>
      <c r="R4198" s="28"/>
      <c r="S4198" s="28"/>
      <c r="T4198" s="28"/>
      <c r="U4198" s="29"/>
      <c r="V4198" s="32"/>
      <c r="W4198" s="33"/>
    </row>
    <row r="4199" spans="2:23" x14ac:dyDescent="0.25">
      <c r="B4199" s="25"/>
      <c r="C4199" s="80">
        <v>1578170791</v>
      </c>
      <c r="D4199" s="83" t="s">
        <v>8436</v>
      </c>
      <c r="E4199" s="82">
        <v>0</v>
      </c>
      <c r="F4199" s="28"/>
      <c r="G4199" s="28"/>
      <c r="H4199" s="28"/>
      <c r="I4199" s="28" t="s">
        <v>1769</v>
      </c>
      <c r="J4199" s="27" t="s">
        <v>69</v>
      </c>
      <c r="K4199" s="29">
        <v>5124855889</v>
      </c>
      <c r="L4199" s="30"/>
      <c r="M4199" s="28"/>
      <c r="N4199" s="28"/>
      <c r="O4199" s="29"/>
      <c r="P4199" s="31"/>
      <c r="Q4199" s="28"/>
      <c r="R4199" s="28"/>
      <c r="S4199" s="28"/>
      <c r="T4199" s="28"/>
      <c r="U4199" s="29"/>
      <c r="V4199" s="32"/>
      <c r="W4199" s="33"/>
    </row>
    <row r="4200" spans="2:23" x14ac:dyDescent="0.25">
      <c r="B4200" s="25"/>
      <c r="C4200" s="80">
        <v>1053017616</v>
      </c>
      <c r="D4200" s="83" t="s">
        <v>8437</v>
      </c>
      <c r="E4200" s="82">
        <v>5</v>
      </c>
      <c r="F4200" s="28"/>
      <c r="G4200" s="28"/>
      <c r="H4200" s="28"/>
      <c r="I4200" s="28" t="s">
        <v>1769</v>
      </c>
      <c r="J4200" s="27" t="s">
        <v>69</v>
      </c>
      <c r="K4200" s="29">
        <v>5124548378</v>
      </c>
      <c r="L4200" s="30"/>
      <c r="M4200" s="28"/>
      <c r="N4200" s="28"/>
      <c r="O4200" s="29"/>
      <c r="P4200" s="31"/>
      <c r="Q4200" s="28"/>
      <c r="R4200" s="28"/>
      <c r="S4200" s="28"/>
      <c r="T4200" s="28"/>
      <c r="U4200" s="29"/>
      <c r="V4200" s="32"/>
      <c r="W4200" s="33"/>
    </row>
    <row r="4201" spans="2:23" x14ac:dyDescent="0.25">
      <c r="B4201" s="25"/>
      <c r="C4201" s="80">
        <v>1871229757</v>
      </c>
      <c r="D4201" s="83" t="s">
        <v>8438</v>
      </c>
      <c r="E4201" s="82">
        <v>3</v>
      </c>
      <c r="F4201" s="28"/>
      <c r="G4201" s="28"/>
      <c r="H4201" s="28"/>
      <c r="I4201" s="28" t="s">
        <v>1716</v>
      </c>
      <c r="J4201" s="27" t="s">
        <v>69</v>
      </c>
      <c r="K4201" s="29">
        <v>5124548378</v>
      </c>
      <c r="L4201" s="30"/>
      <c r="M4201" s="28"/>
      <c r="N4201" s="28"/>
      <c r="O4201" s="29"/>
      <c r="P4201" s="31"/>
      <c r="Q4201" s="28"/>
      <c r="R4201" s="28"/>
      <c r="S4201" s="28"/>
      <c r="T4201" s="28"/>
      <c r="U4201" s="29"/>
      <c r="V4201" s="32"/>
      <c r="W4201" s="33"/>
    </row>
    <row r="4202" spans="2:23" x14ac:dyDescent="0.25">
      <c r="B4202" s="25"/>
      <c r="C4202" s="80">
        <v>1487431938</v>
      </c>
      <c r="D4202" s="83" t="s">
        <v>8439</v>
      </c>
      <c r="E4202" s="82">
        <v>-99</v>
      </c>
      <c r="F4202" s="28"/>
      <c r="G4202" s="28"/>
      <c r="H4202" s="28"/>
      <c r="I4202" s="28" t="s">
        <v>1769</v>
      </c>
      <c r="J4202" s="27" t="s">
        <v>69</v>
      </c>
      <c r="K4202" s="29">
        <v>9362085506</v>
      </c>
      <c r="L4202" s="30"/>
      <c r="M4202" s="28"/>
      <c r="N4202" s="28"/>
      <c r="O4202" s="29"/>
      <c r="P4202" s="31"/>
      <c r="Q4202" s="28"/>
      <c r="R4202" s="28"/>
      <c r="S4202" s="28"/>
      <c r="T4202" s="28"/>
      <c r="U4202" s="29"/>
      <c r="V4202" s="32"/>
      <c r="W4202" s="33"/>
    </row>
    <row r="4203" spans="2:23" x14ac:dyDescent="0.25">
      <c r="B4203" s="25"/>
      <c r="C4203" s="80">
        <v>1215635412</v>
      </c>
      <c r="D4203" s="83" t="s">
        <v>8440</v>
      </c>
      <c r="E4203" s="82">
        <v>-99</v>
      </c>
      <c r="F4203" s="28"/>
      <c r="G4203" s="28"/>
      <c r="H4203" s="28"/>
      <c r="I4203" s="28" t="s">
        <v>1769</v>
      </c>
      <c r="J4203" s="27" t="s">
        <v>69</v>
      </c>
      <c r="K4203" s="29">
        <v>2107870097</v>
      </c>
      <c r="L4203" s="30"/>
      <c r="M4203" s="28"/>
      <c r="N4203" s="28"/>
      <c r="O4203" s="29"/>
      <c r="P4203" s="31"/>
      <c r="Q4203" s="28"/>
      <c r="R4203" s="28"/>
      <c r="S4203" s="28"/>
      <c r="T4203" s="28"/>
      <c r="U4203" s="29"/>
      <c r="V4203" s="32"/>
      <c r="W4203" s="33"/>
    </row>
    <row r="4204" spans="2:23" x14ac:dyDescent="0.25">
      <c r="B4204" s="25"/>
      <c r="C4204" s="80">
        <v>1255594180</v>
      </c>
      <c r="D4204" s="83" t="s">
        <v>8441</v>
      </c>
      <c r="E4204" s="82">
        <v>8</v>
      </c>
      <c r="F4204" s="28"/>
      <c r="G4204" s="28"/>
      <c r="H4204" s="28"/>
      <c r="I4204" s="28" t="s">
        <v>1707</v>
      </c>
      <c r="J4204" s="27" t="s">
        <v>8442</v>
      </c>
      <c r="K4204" s="29">
        <v>9722005536</v>
      </c>
      <c r="L4204" s="30"/>
      <c r="M4204" s="28"/>
      <c r="N4204" s="28"/>
      <c r="O4204" s="29"/>
      <c r="P4204" s="31"/>
      <c r="Q4204" s="28"/>
      <c r="R4204" s="28"/>
      <c r="S4204" s="28"/>
      <c r="T4204" s="28"/>
      <c r="U4204" s="29"/>
      <c r="V4204" s="32"/>
      <c r="W4204" s="33"/>
    </row>
    <row r="4205" spans="2:23" x14ac:dyDescent="0.25">
      <c r="B4205" s="25"/>
      <c r="C4205" s="80">
        <v>1598773459</v>
      </c>
      <c r="D4205" s="83" t="s">
        <v>8443</v>
      </c>
      <c r="E4205" s="82">
        <v>5</v>
      </c>
      <c r="F4205" s="28"/>
      <c r="G4205" s="28"/>
      <c r="H4205" s="28"/>
      <c r="I4205" s="28" t="s">
        <v>1704</v>
      </c>
      <c r="J4205" s="27" t="s">
        <v>8444</v>
      </c>
      <c r="K4205" s="29">
        <v>7134611026</v>
      </c>
      <c r="L4205" s="30"/>
      <c r="M4205" s="28"/>
      <c r="N4205" s="28"/>
      <c r="O4205" s="29"/>
      <c r="P4205" s="31"/>
      <c r="Q4205" s="28"/>
      <c r="R4205" s="28"/>
      <c r="S4205" s="28"/>
      <c r="T4205" s="28"/>
      <c r="U4205" s="29"/>
      <c r="V4205" s="32"/>
      <c r="W4205" s="33"/>
    </row>
    <row r="4206" spans="2:23" x14ac:dyDescent="0.25">
      <c r="B4206" s="25"/>
      <c r="C4206" s="80">
        <v>1174551766</v>
      </c>
      <c r="D4206" s="83" t="s">
        <v>8445</v>
      </c>
      <c r="E4206" s="82">
        <v>2</v>
      </c>
      <c r="F4206" s="28"/>
      <c r="G4206" s="28"/>
      <c r="H4206" s="28"/>
      <c r="I4206" s="28" t="s">
        <v>1704</v>
      </c>
      <c r="J4206" s="27" t="s">
        <v>8446</v>
      </c>
      <c r="K4206" s="29">
        <v>3104231971</v>
      </c>
      <c r="L4206" s="30"/>
      <c r="M4206" s="28"/>
      <c r="N4206" s="28"/>
      <c r="O4206" s="29"/>
      <c r="P4206" s="31"/>
      <c r="Q4206" s="28"/>
      <c r="R4206" s="28"/>
      <c r="S4206" s="28"/>
      <c r="T4206" s="28"/>
      <c r="U4206" s="29"/>
      <c r="V4206" s="32"/>
      <c r="W4206" s="33"/>
    </row>
    <row r="4207" spans="2:23" x14ac:dyDescent="0.25">
      <c r="B4207" s="25"/>
      <c r="C4207" s="80">
        <v>1558366435</v>
      </c>
      <c r="D4207" s="83" t="s">
        <v>8447</v>
      </c>
      <c r="E4207" s="82">
        <v>-99</v>
      </c>
      <c r="F4207" s="28"/>
      <c r="G4207" s="28"/>
      <c r="H4207" s="28"/>
      <c r="I4207" s="28" t="s">
        <v>1704</v>
      </c>
      <c r="J4207" s="27" t="s">
        <v>8448</v>
      </c>
      <c r="K4207" s="29">
        <v>2102710606</v>
      </c>
      <c r="L4207" s="30"/>
      <c r="M4207" s="28"/>
      <c r="N4207" s="28"/>
      <c r="O4207" s="29"/>
      <c r="P4207" s="31"/>
      <c r="Q4207" s="28"/>
      <c r="R4207" s="28"/>
      <c r="S4207" s="28"/>
      <c r="T4207" s="28"/>
      <c r="U4207" s="29"/>
      <c r="V4207" s="32"/>
      <c r="W4207" s="33"/>
    </row>
    <row r="4208" spans="2:23" x14ac:dyDescent="0.25">
      <c r="B4208" s="25"/>
      <c r="C4208" s="80">
        <v>1669467395</v>
      </c>
      <c r="D4208" s="83" t="s">
        <v>8449</v>
      </c>
      <c r="E4208" s="82">
        <v>4</v>
      </c>
      <c r="F4208" s="28"/>
      <c r="G4208" s="28"/>
      <c r="H4208" s="28"/>
      <c r="I4208" s="28" t="s">
        <v>1704</v>
      </c>
      <c r="J4208" s="27" t="s">
        <v>8450</v>
      </c>
      <c r="K4208" s="29">
        <v>7137772555</v>
      </c>
      <c r="L4208" s="30"/>
      <c r="M4208" s="28"/>
      <c r="N4208" s="28"/>
      <c r="O4208" s="29"/>
      <c r="P4208" s="31"/>
      <c r="Q4208" s="28"/>
      <c r="R4208" s="28"/>
      <c r="S4208" s="28"/>
      <c r="T4208" s="28"/>
      <c r="U4208" s="29"/>
      <c r="V4208" s="32"/>
      <c r="W4208" s="33"/>
    </row>
    <row r="4209" spans="2:23" x14ac:dyDescent="0.25">
      <c r="B4209" s="25"/>
      <c r="C4209" s="80">
        <v>1376537605</v>
      </c>
      <c r="D4209" s="83" t="s">
        <v>8451</v>
      </c>
      <c r="E4209" s="82">
        <v>3</v>
      </c>
      <c r="F4209" s="28"/>
      <c r="G4209" s="28"/>
      <c r="H4209" s="28"/>
      <c r="I4209" s="28" t="s">
        <v>1704</v>
      </c>
      <c r="J4209" s="27" t="s">
        <v>8452</v>
      </c>
      <c r="K4209" s="29">
        <v>2814400101</v>
      </c>
      <c r="L4209" s="30"/>
      <c r="M4209" s="28"/>
      <c r="N4209" s="28"/>
      <c r="O4209" s="29"/>
      <c r="P4209" s="31"/>
      <c r="Q4209" s="28"/>
      <c r="R4209" s="28"/>
      <c r="S4209" s="28"/>
      <c r="T4209" s="28"/>
      <c r="U4209" s="29"/>
      <c r="V4209" s="32"/>
      <c r="W4209" s="33"/>
    </row>
    <row r="4210" spans="2:23" x14ac:dyDescent="0.25">
      <c r="B4210" s="25"/>
      <c r="C4210" s="80">
        <v>1578661716</v>
      </c>
      <c r="D4210" s="83" t="s">
        <v>8453</v>
      </c>
      <c r="E4210" s="82">
        <v>5</v>
      </c>
      <c r="F4210" s="28"/>
      <c r="G4210" s="28"/>
      <c r="H4210" s="28"/>
      <c r="I4210" s="28" t="s">
        <v>1704</v>
      </c>
      <c r="J4210" s="27" t="s">
        <v>8454</v>
      </c>
      <c r="K4210" s="29">
        <v>2102533426</v>
      </c>
      <c r="L4210" s="30"/>
      <c r="M4210" s="28"/>
      <c r="N4210" s="28"/>
      <c r="O4210" s="29"/>
      <c r="P4210" s="31"/>
      <c r="Q4210" s="28"/>
      <c r="R4210" s="28"/>
      <c r="S4210" s="28"/>
      <c r="T4210" s="28"/>
      <c r="U4210" s="29"/>
      <c r="V4210" s="32"/>
      <c r="W4210" s="33"/>
    </row>
    <row r="4211" spans="2:23" x14ac:dyDescent="0.25">
      <c r="B4211" s="25"/>
      <c r="C4211" s="80">
        <v>1457303737</v>
      </c>
      <c r="D4211" s="83" t="s">
        <v>8455</v>
      </c>
      <c r="E4211" s="82">
        <v>10</v>
      </c>
      <c r="F4211" s="28"/>
      <c r="G4211" s="28"/>
      <c r="H4211" s="28"/>
      <c r="I4211" s="28" t="s">
        <v>1704</v>
      </c>
      <c r="J4211" s="27" t="s">
        <v>8456</v>
      </c>
      <c r="K4211" s="29">
        <v>2812772213</v>
      </c>
      <c r="L4211" s="30"/>
      <c r="M4211" s="28"/>
      <c r="N4211" s="28"/>
      <c r="O4211" s="29"/>
      <c r="P4211" s="31"/>
      <c r="Q4211" s="28"/>
      <c r="R4211" s="28"/>
      <c r="S4211" s="28"/>
      <c r="T4211" s="28"/>
      <c r="U4211" s="29"/>
      <c r="V4211" s="32"/>
      <c r="W4211" s="33"/>
    </row>
    <row r="4212" spans="2:23" x14ac:dyDescent="0.25">
      <c r="B4212" s="25"/>
      <c r="C4212" s="80">
        <v>1972734234</v>
      </c>
      <c r="D4212" s="83" t="s">
        <v>8457</v>
      </c>
      <c r="E4212" s="82">
        <v>2</v>
      </c>
      <c r="F4212" s="28"/>
      <c r="G4212" s="28"/>
      <c r="H4212" s="28"/>
      <c r="I4212" s="28" t="s">
        <v>1737</v>
      </c>
      <c r="J4212" s="27" t="s">
        <v>8458</v>
      </c>
      <c r="K4212" s="29">
        <v>2102533426</v>
      </c>
      <c r="L4212" s="30"/>
      <c r="M4212" s="28"/>
      <c r="N4212" s="28"/>
      <c r="O4212" s="29"/>
      <c r="P4212" s="31"/>
      <c r="Q4212" s="28"/>
      <c r="R4212" s="28"/>
      <c r="S4212" s="28"/>
      <c r="T4212" s="28"/>
      <c r="U4212" s="29"/>
      <c r="V4212" s="32"/>
      <c r="W4212" s="33"/>
    </row>
    <row r="4213" spans="2:23" x14ac:dyDescent="0.25">
      <c r="B4213" s="25"/>
      <c r="C4213" s="80">
        <v>1023646452</v>
      </c>
      <c r="D4213" s="83" t="s">
        <v>8459</v>
      </c>
      <c r="E4213" s="82">
        <v>4</v>
      </c>
      <c r="F4213" s="28"/>
      <c r="G4213" s="28"/>
      <c r="H4213" s="28"/>
      <c r="I4213" s="28" t="s">
        <v>1707</v>
      </c>
      <c r="J4213" s="27" t="s">
        <v>69</v>
      </c>
      <c r="K4213" s="29">
        <v>7132700770</v>
      </c>
      <c r="L4213" s="30"/>
      <c r="M4213" s="28"/>
      <c r="N4213" s="28"/>
      <c r="O4213" s="29"/>
      <c r="P4213" s="31"/>
      <c r="Q4213" s="28"/>
      <c r="R4213" s="28"/>
      <c r="S4213" s="28"/>
      <c r="T4213" s="28"/>
      <c r="U4213" s="29"/>
      <c r="V4213" s="32"/>
      <c r="W4213" s="33"/>
    </row>
    <row r="4214" spans="2:23" x14ac:dyDescent="0.25">
      <c r="B4214" s="25"/>
      <c r="C4214" s="80">
        <v>1730728056</v>
      </c>
      <c r="D4214" s="83" t="s">
        <v>8460</v>
      </c>
      <c r="E4214" s="82">
        <v>1</v>
      </c>
      <c r="F4214" s="28"/>
      <c r="G4214" s="28"/>
      <c r="H4214" s="28"/>
      <c r="I4214" s="28" t="s">
        <v>1716</v>
      </c>
      <c r="J4214" s="27" t="s">
        <v>69</v>
      </c>
      <c r="K4214" s="29">
        <v>2103174518</v>
      </c>
      <c r="L4214" s="30"/>
      <c r="M4214" s="28"/>
      <c r="N4214" s="28"/>
      <c r="O4214" s="29"/>
      <c r="P4214" s="31"/>
      <c r="Q4214" s="28"/>
      <c r="R4214" s="28"/>
      <c r="S4214" s="28"/>
      <c r="T4214" s="28"/>
      <c r="U4214" s="29"/>
      <c r="V4214" s="32"/>
      <c r="W4214" s="33"/>
    </row>
    <row r="4215" spans="2:23" x14ac:dyDescent="0.25">
      <c r="B4215" s="25"/>
      <c r="C4215" s="80">
        <v>1528590288</v>
      </c>
      <c r="D4215" s="83" t="s">
        <v>8461</v>
      </c>
      <c r="E4215" s="82">
        <v>5</v>
      </c>
      <c r="F4215" s="28"/>
      <c r="G4215" s="28"/>
      <c r="H4215" s="28"/>
      <c r="I4215" s="28" t="s">
        <v>1716</v>
      </c>
      <c r="J4215" s="27" t="s">
        <v>69</v>
      </c>
      <c r="K4215" s="29">
        <v>8329127111</v>
      </c>
      <c r="L4215" s="30"/>
      <c r="M4215" s="28"/>
      <c r="N4215" s="28"/>
      <c r="O4215" s="29"/>
      <c r="P4215" s="31"/>
      <c r="Q4215" s="28"/>
      <c r="R4215" s="28"/>
      <c r="S4215" s="28"/>
      <c r="T4215" s="28"/>
      <c r="U4215" s="29"/>
      <c r="V4215" s="32"/>
      <c r="W4215" s="33"/>
    </row>
    <row r="4216" spans="2:23" x14ac:dyDescent="0.25">
      <c r="B4216" s="25"/>
      <c r="C4216" s="80">
        <v>1346622230</v>
      </c>
      <c r="D4216" s="83" t="s">
        <v>8462</v>
      </c>
      <c r="E4216" s="82">
        <v>5</v>
      </c>
      <c r="F4216" s="28"/>
      <c r="G4216" s="28"/>
      <c r="H4216" s="28"/>
      <c r="I4216" s="28" t="s">
        <v>1719</v>
      </c>
      <c r="J4216" s="27" t="s">
        <v>69</v>
      </c>
      <c r="K4216" s="29">
        <v>4097727063</v>
      </c>
      <c r="L4216" s="30"/>
      <c r="M4216" s="28"/>
      <c r="N4216" s="28"/>
      <c r="O4216" s="29"/>
      <c r="P4216" s="31"/>
      <c r="Q4216" s="28"/>
      <c r="R4216" s="28"/>
      <c r="S4216" s="28"/>
      <c r="T4216" s="28"/>
      <c r="U4216" s="29"/>
      <c r="V4216" s="32"/>
      <c r="W4216" s="33"/>
    </row>
    <row r="4217" spans="2:23" x14ac:dyDescent="0.25">
      <c r="B4217" s="25"/>
      <c r="C4217" s="80">
        <v>1811367451</v>
      </c>
      <c r="D4217" s="83" t="s">
        <v>8463</v>
      </c>
      <c r="E4217" s="82">
        <v>7</v>
      </c>
      <c r="F4217" s="28"/>
      <c r="G4217" s="28"/>
      <c r="H4217" s="28"/>
      <c r="I4217" s="28" t="s">
        <v>1769</v>
      </c>
      <c r="J4217" s="27" t="s">
        <v>69</v>
      </c>
      <c r="K4217" s="29">
        <v>2109188854</v>
      </c>
      <c r="L4217" s="30"/>
      <c r="M4217" s="28"/>
      <c r="N4217" s="28"/>
      <c r="O4217" s="29"/>
      <c r="P4217" s="31"/>
      <c r="Q4217" s="28"/>
      <c r="R4217" s="28"/>
      <c r="S4217" s="28"/>
      <c r="T4217" s="28"/>
      <c r="U4217" s="29"/>
      <c r="V4217" s="32"/>
      <c r="W4217" s="33"/>
    </row>
    <row r="4218" spans="2:23" x14ac:dyDescent="0.25">
      <c r="B4218" s="25"/>
      <c r="C4218" s="80">
        <v>1861581175</v>
      </c>
      <c r="D4218" s="83" t="s">
        <v>8464</v>
      </c>
      <c r="E4218" s="82">
        <v>10</v>
      </c>
      <c r="F4218" s="28"/>
      <c r="G4218" s="28"/>
      <c r="H4218" s="28"/>
      <c r="I4218" s="28" t="s">
        <v>1704</v>
      </c>
      <c r="J4218" s="27" t="s">
        <v>8465</v>
      </c>
      <c r="K4218" s="29">
        <v>7139175706</v>
      </c>
      <c r="L4218" s="30"/>
      <c r="M4218" s="28"/>
      <c r="N4218" s="28"/>
      <c r="O4218" s="29"/>
      <c r="P4218" s="31"/>
      <c r="Q4218" s="28"/>
      <c r="R4218" s="28"/>
      <c r="S4218" s="28"/>
      <c r="T4218" s="28"/>
      <c r="U4218" s="29"/>
      <c r="V4218" s="32"/>
      <c r="W4218" s="33"/>
    </row>
    <row r="4219" spans="2:23" x14ac:dyDescent="0.25">
      <c r="B4219" s="25"/>
      <c r="C4219" s="80">
        <v>1548663529</v>
      </c>
      <c r="D4219" s="83" t="s">
        <v>8466</v>
      </c>
      <c r="E4219" s="82">
        <v>-99</v>
      </c>
      <c r="F4219" s="28"/>
      <c r="G4219" s="28"/>
      <c r="H4219" s="28"/>
      <c r="I4219" s="28" t="s">
        <v>1769</v>
      </c>
      <c r="J4219" s="27" t="s">
        <v>8467</v>
      </c>
      <c r="K4219" s="29">
        <v>2107889075</v>
      </c>
      <c r="L4219" s="30"/>
      <c r="M4219" s="28"/>
      <c r="N4219" s="28"/>
      <c r="O4219" s="29"/>
      <c r="P4219" s="31"/>
      <c r="Q4219" s="28"/>
      <c r="R4219" s="28"/>
      <c r="S4219" s="28"/>
      <c r="T4219" s="28"/>
      <c r="U4219" s="29"/>
      <c r="V4219" s="32"/>
      <c r="W4219" s="33"/>
    </row>
    <row r="4220" spans="2:23" x14ac:dyDescent="0.25">
      <c r="B4220" s="25"/>
      <c r="C4220" s="80">
        <v>1306264130</v>
      </c>
      <c r="D4220" s="83" t="s">
        <v>8468</v>
      </c>
      <c r="E4220" s="82">
        <v>5</v>
      </c>
      <c r="F4220" s="28"/>
      <c r="G4220" s="28"/>
      <c r="H4220" s="28"/>
      <c r="I4220" s="28" t="s">
        <v>1704</v>
      </c>
      <c r="J4220" s="27" t="s">
        <v>8469</v>
      </c>
      <c r="K4220" s="29">
        <v>7134421700</v>
      </c>
      <c r="L4220" s="30"/>
      <c r="M4220" s="28"/>
      <c r="N4220" s="28"/>
      <c r="O4220" s="29"/>
      <c r="P4220" s="31"/>
      <c r="Q4220" s="28"/>
      <c r="R4220" s="28"/>
      <c r="S4220" s="28"/>
      <c r="T4220" s="28"/>
      <c r="U4220" s="29"/>
      <c r="V4220" s="32"/>
      <c r="W4220" s="33"/>
    </row>
    <row r="4221" spans="2:23" x14ac:dyDescent="0.25">
      <c r="B4221" s="25"/>
      <c r="C4221" s="80">
        <v>1629498068</v>
      </c>
      <c r="D4221" s="83" t="s">
        <v>8470</v>
      </c>
      <c r="E4221" s="82">
        <v>3</v>
      </c>
      <c r="F4221" s="28"/>
      <c r="G4221" s="28"/>
      <c r="H4221" s="28"/>
      <c r="I4221" s="28" t="s">
        <v>1704</v>
      </c>
      <c r="J4221" s="27" t="s">
        <v>69</v>
      </c>
      <c r="K4221" s="29">
        <v>2159558465</v>
      </c>
      <c r="L4221" s="30"/>
      <c r="M4221" s="28"/>
      <c r="N4221" s="28"/>
      <c r="O4221" s="29"/>
      <c r="P4221" s="31"/>
      <c r="Q4221" s="28"/>
      <c r="R4221" s="28"/>
      <c r="S4221" s="28"/>
      <c r="T4221" s="28"/>
      <c r="U4221" s="29"/>
      <c r="V4221" s="32"/>
      <c r="W4221" s="33"/>
    </row>
    <row r="4222" spans="2:23" x14ac:dyDescent="0.25">
      <c r="B4222" s="25"/>
      <c r="C4222" s="80">
        <v>1275943391</v>
      </c>
      <c r="D4222" s="83" t="s">
        <v>8471</v>
      </c>
      <c r="E4222" s="82">
        <v>4</v>
      </c>
      <c r="F4222" s="28"/>
      <c r="G4222" s="28"/>
      <c r="H4222" s="28"/>
      <c r="I4222" s="28" t="s">
        <v>1704</v>
      </c>
      <c r="J4222" s="27" t="s">
        <v>69</v>
      </c>
      <c r="K4222" s="29">
        <v>8325499010</v>
      </c>
      <c r="L4222" s="30"/>
      <c r="M4222" s="28"/>
      <c r="N4222" s="28"/>
      <c r="O4222" s="29"/>
      <c r="P4222" s="31"/>
      <c r="Q4222" s="28"/>
      <c r="R4222" s="28"/>
      <c r="S4222" s="28"/>
      <c r="T4222" s="28"/>
      <c r="U4222" s="29"/>
      <c r="V4222" s="32"/>
      <c r="W4222" s="33"/>
    </row>
    <row r="4223" spans="2:23" x14ac:dyDescent="0.25">
      <c r="B4223" s="25"/>
      <c r="C4223" s="80">
        <v>1366958555</v>
      </c>
      <c r="D4223" s="83" t="s">
        <v>8472</v>
      </c>
      <c r="E4223" s="82">
        <v>4</v>
      </c>
      <c r="F4223" s="28"/>
      <c r="G4223" s="28"/>
      <c r="H4223" s="28"/>
      <c r="I4223" s="28" t="s">
        <v>1769</v>
      </c>
      <c r="J4223" s="27" t="s">
        <v>69</v>
      </c>
      <c r="K4223" s="29">
        <v>5122996905</v>
      </c>
      <c r="L4223" s="30"/>
      <c r="M4223" s="28"/>
      <c r="N4223" s="28"/>
      <c r="O4223" s="29"/>
      <c r="P4223" s="31"/>
      <c r="Q4223" s="28"/>
      <c r="R4223" s="28"/>
      <c r="S4223" s="28"/>
      <c r="T4223" s="28"/>
      <c r="U4223" s="29"/>
      <c r="V4223" s="32"/>
      <c r="W4223" s="33"/>
    </row>
    <row r="4224" spans="2:23" x14ac:dyDescent="0.25">
      <c r="B4224" s="25"/>
      <c r="C4224" s="80">
        <v>1881690246</v>
      </c>
      <c r="D4224" s="83" t="s">
        <v>8473</v>
      </c>
      <c r="E4224" s="82">
        <v>7</v>
      </c>
      <c r="F4224" s="28"/>
      <c r="G4224" s="28"/>
      <c r="H4224" s="28"/>
      <c r="I4224" s="28" t="s">
        <v>1707</v>
      </c>
      <c r="J4224" s="27" t="s">
        <v>8474</v>
      </c>
      <c r="K4224" s="29">
        <v>2812426889</v>
      </c>
      <c r="L4224" s="30"/>
      <c r="M4224" s="28"/>
      <c r="N4224" s="28"/>
      <c r="O4224" s="29"/>
      <c r="P4224" s="31"/>
      <c r="Q4224" s="28"/>
      <c r="R4224" s="28"/>
      <c r="S4224" s="28"/>
      <c r="T4224" s="28"/>
      <c r="U4224" s="29"/>
      <c r="V4224" s="32"/>
      <c r="W4224" s="33"/>
    </row>
    <row r="4225" spans="2:23" x14ac:dyDescent="0.25">
      <c r="B4225" s="25"/>
      <c r="C4225" s="80">
        <v>1306818679</v>
      </c>
      <c r="D4225" s="83" t="s">
        <v>8475</v>
      </c>
      <c r="E4225" s="82">
        <v>4</v>
      </c>
      <c r="F4225" s="28"/>
      <c r="G4225" s="28"/>
      <c r="H4225" s="28"/>
      <c r="I4225" s="28" t="s">
        <v>1716</v>
      </c>
      <c r="J4225" s="27" t="s">
        <v>69</v>
      </c>
      <c r="K4225" s="29">
        <v>5122469705</v>
      </c>
      <c r="L4225" s="30"/>
      <c r="M4225" s="28"/>
      <c r="N4225" s="28"/>
      <c r="O4225" s="29"/>
      <c r="P4225" s="31"/>
      <c r="Q4225" s="28"/>
      <c r="R4225" s="28"/>
      <c r="S4225" s="28"/>
      <c r="T4225" s="28"/>
      <c r="U4225" s="29"/>
      <c r="V4225" s="32"/>
      <c r="W4225" s="33"/>
    </row>
    <row r="4226" spans="2:23" x14ac:dyDescent="0.25">
      <c r="B4226" s="25"/>
      <c r="C4226" s="80">
        <v>1730344185</v>
      </c>
      <c r="D4226" s="83" t="s">
        <v>8476</v>
      </c>
      <c r="E4226" s="82">
        <v>6</v>
      </c>
      <c r="F4226" s="28"/>
      <c r="G4226" s="28"/>
      <c r="H4226" s="28"/>
      <c r="I4226" s="28" t="s">
        <v>1707</v>
      </c>
      <c r="J4226" s="27" t="s">
        <v>69</v>
      </c>
      <c r="K4226" s="29">
        <v>8326685843</v>
      </c>
      <c r="L4226" s="30"/>
      <c r="M4226" s="28"/>
      <c r="N4226" s="28"/>
      <c r="O4226" s="29"/>
      <c r="P4226" s="31"/>
      <c r="Q4226" s="28"/>
      <c r="R4226" s="28"/>
      <c r="S4226" s="28"/>
      <c r="T4226" s="28"/>
      <c r="U4226" s="29"/>
      <c r="V4226" s="32"/>
      <c r="W4226" s="33"/>
    </row>
    <row r="4227" spans="2:23" x14ac:dyDescent="0.25">
      <c r="B4227" s="25"/>
      <c r="C4227" s="80">
        <v>1366557886</v>
      </c>
      <c r="D4227" s="83" t="s">
        <v>8477</v>
      </c>
      <c r="E4227" s="82">
        <v>4</v>
      </c>
      <c r="F4227" s="28"/>
      <c r="G4227" s="28"/>
      <c r="H4227" s="28"/>
      <c r="I4227" s="28" t="s">
        <v>1704</v>
      </c>
      <c r="J4227" s="27" t="s">
        <v>69</v>
      </c>
      <c r="K4227" s="29">
        <v>2813516464</v>
      </c>
      <c r="L4227" s="30"/>
      <c r="M4227" s="28"/>
      <c r="N4227" s="28"/>
      <c r="O4227" s="29"/>
      <c r="P4227" s="31"/>
      <c r="Q4227" s="28"/>
      <c r="R4227" s="28"/>
      <c r="S4227" s="28"/>
      <c r="T4227" s="28"/>
      <c r="U4227" s="29"/>
      <c r="V4227" s="32"/>
      <c r="W4227" s="33"/>
    </row>
    <row r="4228" spans="2:23" x14ac:dyDescent="0.25">
      <c r="B4228" s="25"/>
      <c r="C4228" s="80">
        <v>1730130782</v>
      </c>
      <c r="D4228" s="83" t="s">
        <v>8478</v>
      </c>
      <c r="E4228" s="82">
        <v>4</v>
      </c>
      <c r="F4228" s="28"/>
      <c r="G4228" s="28"/>
      <c r="H4228" s="28"/>
      <c r="I4228" s="28" t="s">
        <v>1707</v>
      </c>
      <c r="J4228" s="27" t="s">
        <v>8479</v>
      </c>
      <c r="K4228" s="29">
        <v>7138279900</v>
      </c>
      <c r="L4228" s="30"/>
      <c r="M4228" s="28"/>
      <c r="N4228" s="28"/>
      <c r="O4228" s="29"/>
      <c r="P4228" s="31"/>
      <c r="Q4228" s="28"/>
      <c r="R4228" s="28"/>
      <c r="S4228" s="28"/>
      <c r="T4228" s="28"/>
      <c r="U4228" s="29"/>
      <c r="V4228" s="32"/>
      <c r="W4228" s="33"/>
    </row>
    <row r="4229" spans="2:23" x14ac:dyDescent="0.25">
      <c r="B4229" s="25"/>
      <c r="C4229" s="80">
        <v>1275532764</v>
      </c>
      <c r="D4229" s="83" t="s">
        <v>8480</v>
      </c>
      <c r="E4229" s="82">
        <v>3</v>
      </c>
      <c r="F4229" s="28"/>
      <c r="G4229" s="28"/>
      <c r="H4229" s="28"/>
      <c r="I4229" s="28" t="s">
        <v>1719</v>
      </c>
      <c r="J4229" s="27" t="s">
        <v>8481</v>
      </c>
      <c r="K4229" s="29">
        <v>8329127111</v>
      </c>
      <c r="L4229" s="30"/>
      <c r="M4229" s="28"/>
      <c r="N4229" s="28"/>
      <c r="O4229" s="29"/>
      <c r="P4229" s="31"/>
      <c r="Q4229" s="28"/>
      <c r="R4229" s="28"/>
      <c r="S4229" s="28"/>
      <c r="T4229" s="28"/>
      <c r="U4229" s="29"/>
      <c r="V4229" s="32"/>
      <c r="W4229" s="33"/>
    </row>
    <row r="4230" spans="2:23" x14ac:dyDescent="0.25">
      <c r="B4230" s="25"/>
      <c r="C4230" s="80">
        <v>1326191081</v>
      </c>
      <c r="D4230" s="83" t="s">
        <v>8482</v>
      </c>
      <c r="E4230" s="82">
        <v>5</v>
      </c>
      <c r="F4230" s="28"/>
      <c r="G4230" s="28"/>
      <c r="H4230" s="28"/>
      <c r="I4230" s="28" t="s">
        <v>1704</v>
      </c>
      <c r="J4230" s="27" t="s">
        <v>8483</v>
      </c>
      <c r="K4230" s="29">
        <v>8323042004</v>
      </c>
      <c r="L4230" s="30"/>
      <c r="M4230" s="28"/>
      <c r="N4230" s="28"/>
      <c r="O4230" s="29"/>
      <c r="P4230" s="31"/>
      <c r="Q4230" s="28"/>
      <c r="R4230" s="28"/>
      <c r="S4230" s="28"/>
      <c r="T4230" s="28"/>
      <c r="U4230" s="29"/>
      <c r="V4230" s="32"/>
      <c r="W4230" s="33"/>
    </row>
    <row r="4231" spans="2:23" x14ac:dyDescent="0.25">
      <c r="B4231" s="25"/>
      <c r="C4231" s="80">
        <v>1164416608</v>
      </c>
      <c r="D4231" s="83" t="s">
        <v>8484</v>
      </c>
      <c r="E4231" s="82">
        <v>3</v>
      </c>
      <c r="F4231" s="28"/>
      <c r="G4231" s="28"/>
      <c r="H4231" s="28"/>
      <c r="I4231" s="28" t="s">
        <v>1704</v>
      </c>
      <c r="J4231" s="27" t="s">
        <v>8485</v>
      </c>
      <c r="K4231" s="29">
        <v>2812051111</v>
      </c>
      <c r="L4231" s="30"/>
      <c r="M4231" s="28"/>
      <c r="N4231" s="28"/>
      <c r="O4231" s="29"/>
      <c r="P4231" s="31"/>
      <c r="Q4231" s="28"/>
      <c r="R4231" s="28"/>
      <c r="S4231" s="28"/>
      <c r="T4231" s="28"/>
      <c r="U4231" s="29"/>
      <c r="V4231" s="32"/>
      <c r="W4231" s="33"/>
    </row>
    <row r="4232" spans="2:23" x14ac:dyDescent="0.25">
      <c r="B4232" s="25"/>
      <c r="C4232" s="80">
        <v>1558371559</v>
      </c>
      <c r="D4232" s="83" t="s">
        <v>8486</v>
      </c>
      <c r="E4232" s="82">
        <v>6</v>
      </c>
      <c r="F4232" s="28"/>
      <c r="G4232" s="28"/>
      <c r="H4232" s="28"/>
      <c r="I4232" s="28" t="s">
        <v>1704</v>
      </c>
      <c r="J4232" s="27" t="s">
        <v>69</v>
      </c>
      <c r="K4232" s="29">
        <v>5124545888</v>
      </c>
      <c r="L4232" s="30"/>
      <c r="M4232" s="28"/>
      <c r="N4232" s="28"/>
      <c r="O4232" s="29"/>
      <c r="P4232" s="31"/>
      <c r="Q4232" s="28"/>
      <c r="R4232" s="28"/>
      <c r="S4232" s="28"/>
      <c r="T4232" s="28"/>
      <c r="U4232" s="29"/>
      <c r="V4232" s="32"/>
      <c r="W4232" s="33"/>
    </row>
    <row r="4233" spans="2:23" x14ac:dyDescent="0.25">
      <c r="B4233" s="25"/>
      <c r="C4233" s="80">
        <v>1255414157</v>
      </c>
      <c r="D4233" s="83" t="s">
        <v>8487</v>
      </c>
      <c r="E4233" s="82">
        <v>5</v>
      </c>
      <c r="F4233" s="28"/>
      <c r="G4233" s="28"/>
      <c r="H4233" s="28"/>
      <c r="I4233" s="28" t="s">
        <v>1704</v>
      </c>
      <c r="J4233" s="27" t="s">
        <v>69</v>
      </c>
      <c r="K4233" s="29">
        <v>5123685294</v>
      </c>
      <c r="L4233" s="30"/>
      <c r="M4233" s="28"/>
      <c r="N4233" s="28"/>
      <c r="O4233" s="29"/>
      <c r="P4233" s="31"/>
      <c r="Q4233" s="28"/>
      <c r="R4233" s="28"/>
      <c r="S4233" s="28"/>
      <c r="T4233" s="28"/>
      <c r="U4233" s="29"/>
      <c r="V4233" s="32"/>
      <c r="W4233" s="33"/>
    </row>
    <row r="4234" spans="2:23" x14ac:dyDescent="0.25">
      <c r="B4234" s="25"/>
      <c r="C4234" s="80">
        <v>1003803974</v>
      </c>
      <c r="D4234" s="83" t="s">
        <v>6344</v>
      </c>
      <c r="E4234" s="82">
        <v>8</v>
      </c>
      <c r="F4234" s="28"/>
      <c r="G4234" s="28"/>
      <c r="H4234" s="28"/>
      <c r="I4234" s="28" t="s">
        <v>1719</v>
      </c>
      <c r="J4234" s="27" t="s">
        <v>8488</v>
      </c>
      <c r="K4234" s="29">
        <v>2815300300</v>
      </c>
      <c r="L4234" s="30"/>
      <c r="M4234" s="28"/>
      <c r="N4234" s="28"/>
      <c r="O4234" s="29"/>
      <c r="P4234" s="31"/>
      <c r="Q4234" s="28"/>
      <c r="R4234" s="28"/>
      <c r="S4234" s="28"/>
      <c r="T4234" s="28"/>
      <c r="U4234" s="29"/>
      <c r="V4234" s="32"/>
      <c r="W4234" s="33"/>
    </row>
    <row r="4235" spans="2:23" x14ac:dyDescent="0.25">
      <c r="B4235" s="25"/>
      <c r="C4235" s="80">
        <v>1124175005</v>
      </c>
      <c r="D4235" s="83" t="s">
        <v>8489</v>
      </c>
      <c r="E4235" s="82">
        <v>4</v>
      </c>
      <c r="F4235" s="28"/>
      <c r="G4235" s="28"/>
      <c r="H4235" s="28"/>
      <c r="I4235" s="28" t="s">
        <v>1704</v>
      </c>
      <c r="J4235" s="27" t="s">
        <v>69</v>
      </c>
      <c r="K4235" s="29">
        <v>7134682030</v>
      </c>
      <c r="L4235" s="30"/>
      <c r="M4235" s="28"/>
      <c r="N4235" s="28"/>
      <c r="O4235" s="29"/>
      <c r="P4235" s="31"/>
      <c r="Q4235" s="28"/>
      <c r="R4235" s="28"/>
      <c r="S4235" s="28"/>
      <c r="T4235" s="28"/>
      <c r="U4235" s="29"/>
      <c r="V4235" s="32"/>
      <c r="W4235" s="33"/>
    </row>
    <row r="4236" spans="2:23" x14ac:dyDescent="0.25">
      <c r="B4236" s="25"/>
      <c r="C4236" s="80">
        <v>1902093263</v>
      </c>
      <c r="D4236" s="83" t="s">
        <v>8490</v>
      </c>
      <c r="E4236" s="82">
        <v>6</v>
      </c>
      <c r="F4236" s="28"/>
      <c r="G4236" s="28"/>
      <c r="H4236" s="28"/>
      <c r="I4236" s="28" t="s">
        <v>1704</v>
      </c>
      <c r="J4236" s="27" t="s">
        <v>8491</v>
      </c>
      <c r="K4236" s="29">
        <v>5124548378</v>
      </c>
      <c r="L4236" s="30"/>
      <c r="M4236" s="28"/>
      <c r="N4236" s="28"/>
      <c r="O4236" s="29"/>
      <c r="P4236" s="31"/>
      <c r="Q4236" s="28"/>
      <c r="R4236" s="28"/>
      <c r="S4236" s="28"/>
      <c r="T4236" s="28"/>
      <c r="U4236" s="29"/>
      <c r="V4236" s="32"/>
      <c r="W4236" s="33"/>
    </row>
    <row r="4237" spans="2:23" x14ac:dyDescent="0.25">
      <c r="B4237" s="25"/>
      <c r="C4237" s="80">
        <v>1215254024</v>
      </c>
      <c r="D4237" s="83" t="s">
        <v>8492</v>
      </c>
      <c r="E4237" s="82">
        <v>3</v>
      </c>
      <c r="F4237" s="28"/>
      <c r="G4237" s="28"/>
      <c r="H4237" s="28"/>
      <c r="I4237" s="28" t="s">
        <v>2467</v>
      </c>
      <c r="J4237" s="27" t="s">
        <v>8493</v>
      </c>
      <c r="K4237" s="29">
        <v>5124484588</v>
      </c>
      <c r="L4237" s="30"/>
      <c r="M4237" s="28"/>
      <c r="N4237" s="28"/>
      <c r="O4237" s="29"/>
      <c r="P4237" s="31"/>
      <c r="Q4237" s="28"/>
      <c r="R4237" s="28"/>
      <c r="S4237" s="28"/>
      <c r="T4237" s="28"/>
      <c r="U4237" s="29"/>
      <c r="V4237" s="32"/>
      <c r="W4237" s="33"/>
    </row>
    <row r="4238" spans="2:23" x14ac:dyDescent="0.25">
      <c r="B4238" s="25"/>
      <c r="C4238" s="80">
        <v>1679585228</v>
      </c>
      <c r="D4238" s="83" t="s">
        <v>8494</v>
      </c>
      <c r="E4238" s="82">
        <v>0</v>
      </c>
      <c r="F4238" s="28"/>
      <c r="G4238" s="28"/>
      <c r="H4238" s="28"/>
      <c r="I4238" s="28" t="s">
        <v>1704</v>
      </c>
      <c r="J4238" s="27" t="s">
        <v>69</v>
      </c>
      <c r="K4238" s="29">
        <v>2813958688</v>
      </c>
      <c r="L4238" s="30"/>
      <c r="M4238" s="28"/>
      <c r="N4238" s="28"/>
      <c r="O4238" s="29"/>
      <c r="P4238" s="31"/>
      <c r="Q4238" s="28"/>
      <c r="R4238" s="28"/>
      <c r="S4238" s="28"/>
      <c r="T4238" s="28"/>
      <c r="U4238" s="29"/>
      <c r="V4238" s="32"/>
      <c r="W4238" s="33"/>
    </row>
    <row r="4239" spans="2:23" x14ac:dyDescent="0.25">
      <c r="B4239" s="25"/>
      <c r="C4239" s="80">
        <v>1861599524</v>
      </c>
      <c r="D4239" s="83" t="s">
        <v>8495</v>
      </c>
      <c r="E4239" s="82">
        <v>-99</v>
      </c>
      <c r="F4239" s="28"/>
      <c r="G4239" s="28"/>
      <c r="H4239" s="28"/>
      <c r="I4239" s="28" t="s">
        <v>1704</v>
      </c>
      <c r="J4239" s="27" t="s">
        <v>69</v>
      </c>
      <c r="K4239" s="29">
        <v>2106141234</v>
      </c>
      <c r="L4239" s="30"/>
      <c r="M4239" s="28"/>
      <c r="N4239" s="28"/>
      <c r="O4239" s="29"/>
      <c r="P4239" s="31"/>
      <c r="Q4239" s="28"/>
      <c r="R4239" s="28"/>
      <c r="S4239" s="28"/>
      <c r="T4239" s="28"/>
      <c r="U4239" s="29"/>
      <c r="V4239" s="32"/>
      <c r="W4239" s="33"/>
    </row>
    <row r="4240" spans="2:23" x14ac:dyDescent="0.25">
      <c r="B4240" s="25"/>
      <c r="C4240" s="80">
        <v>1891871786</v>
      </c>
      <c r="D4240" s="83" t="s">
        <v>8496</v>
      </c>
      <c r="E4240" s="82">
        <v>3</v>
      </c>
      <c r="F4240" s="28"/>
      <c r="G4240" s="28"/>
      <c r="H4240" s="28"/>
      <c r="I4240" s="28" t="s">
        <v>1716</v>
      </c>
      <c r="J4240" s="27" t="s">
        <v>8497</v>
      </c>
      <c r="K4240" s="29">
        <v>2813429530</v>
      </c>
      <c r="L4240" s="30"/>
      <c r="M4240" s="28"/>
      <c r="N4240" s="28"/>
      <c r="O4240" s="29"/>
      <c r="P4240" s="31"/>
      <c r="Q4240" s="28"/>
      <c r="R4240" s="28"/>
      <c r="S4240" s="28"/>
      <c r="T4240" s="28"/>
      <c r="U4240" s="29"/>
      <c r="V4240" s="32"/>
      <c r="W4240" s="33"/>
    </row>
    <row r="4241" spans="2:23" x14ac:dyDescent="0.25">
      <c r="B4241" s="25"/>
      <c r="C4241" s="80">
        <v>1699765461</v>
      </c>
      <c r="D4241" s="83" t="s">
        <v>8498</v>
      </c>
      <c r="E4241" s="82">
        <v>3</v>
      </c>
      <c r="F4241" s="28"/>
      <c r="G4241" s="28"/>
      <c r="H4241" s="28"/>
      <c r="I4241" s="28" t="s">
        <v>1704</v>
      </c>
      <c r="J4241" s="27" t="s">
        <v>8499</v>
      </c>
      <c r="K4241" s="29">
        <v>2106141234</v>
      </c>
      <c r="L4241" s="30"/>
      <c r="M4241" s="28"/>
      <c r="N4241" s="28"/>
      <c r="O4241" s="29"/>
      <c r="P4241" s="31"/>
      <c r="Q4241" s="28"/>
      <c r="R4241" s="28"/>
      <c r="S4241" s="28"/>
      <c r="T4241" s="28"/>
      <c r="U4241" s="29"/>
      <c r="V4241" s="32"/>
      <c r="W4241" s="33"/>
    </row>
    <row r="4242" spans="2:23" x14ac:dyDescent="0.25">
      <c r="B4242" s="25"/>
      <c r="C4242" s="80">
        <v>1104086628</v>
      </c>
      <c r="D4242" s="83" t="s">
        <v>8500</v>
      </c>
      <c r="E4242" s="82">
        <v>2</v>
      </c>
      <c r="F4242" s="28"/>
      <c r="G4242" s="28"/>
      <c r="H4242" s="28"/>
      <c r="I4242" s="28" t="s">
        <v>1704</v>
      </c>
      <c r="J4242" s="27" t="s">
        <v>8501</v>
      </c>
      <c r="K4242" s="29">
        <v>5125391900</v>
      </c>
      <c r="L4242" s="30"/>
      <c r="M4242" s="28"/>
      <c r="N4242" s="28"/>
      <c r="O4242" s="29"/>
      <c r="P4242" s="31"/>
      <c r="Q4242" s="28"/>
      <c r="R4242" s="28"/>
      <c r="S4242" s="28"/>
      <c r="T4242" s="28"/>
      <c r="U4242" s="29"/>
      <c r="V4242" s="32"/>
      <c r="W4242" s="33"/>
    </row>
    <row r="4243" spans="2:23" x14ac:dyDescent="0.25">
      <c r="B4243" s="25"/>
      <c r="C4243" s="80">
        <v>1598028870</v>
      </c>
      <c r="D4243" s="83" t="s">
        <v>8502</v>
      </c>
      <c r="E4243" s="82">
        <v>4</v>
      </c>
      <c r="F4243" s="28"/>
      <c r="G4243" s="28"/>
      <c r="H4243" s="28"/>
      <c r="I4243" s="28" t="s">
        <v>1704</v>
      </c>
      <c r="J4243" s="27" t="s">
        <v>69</v>
      </c>
      <c r="K4243" s="29">
        <v>5049885263</v>
      </c>
      <c r="L4243" s="30"/>
      <c r="M4243" s="28"/>
      <c r="N4243" s="28"/>
      <c r="O4243" s="29"/>
      <c r="P4243" s="31"/>
      <c r="Q4243" s="28"/>
      <c r="R4243" s="28"/>
      <c r="S4243" s="28"/>
      <c r="T4243" s="28"/>
      <c r="U4243" s="29"/>
      <c r="V4243" s="32"/>
      <c r="W4243" s="33"/>
    </row>
    <row r="4244" spans="2:23" x14ac:dyDescent="0.25">
      <c r="B4244" s="25"/>
      <c r="C4244" s="80">
        <v>1265410914</v>
      </c>
      <c r="D4244" s="83" t="s">
        <v>8503</v>
      </c>
      <c r="E4244" s="82">
        <v>1</v>
      </c>
      <c r="F4244" s="28"/>
      <c r="G4244" s="28"/>
      <c r="H4244" s="28"/>
      <c r="I4244" s="28" t="s">
        <v>1704</v>
      </c>
      <c r="J4244" s="27" t="s">
        <v>69</v>
      </c>
      <c r="K4244" s="29">
        <v>9035926901</v>
      </c>
      <c r="L4244" s="30"/>
      <c r="M4244" s="28"/>
      <c r="N4244" s="28"/>
      <c r="O4244" s="29"/>
      <c r="P4244" s="31"/>
      <c r="Q4244" s="28"/>
      <c r="R4244" s="28"/>
      <c r="S4244" s="28"/>
      <c r="T4244" s="28"/>
      <c r="U4244" s="29"/>
      <c r="V4244" s="32"/>
      <c r="W4244" s="33"/>
    </row>
    <row r="4245" spans="2:23" x14ac:dyDescent="0.25">
      <c r="B4245" s="25"/>
      <c r="C4245" s="80">
        <v>1215193487</v>
      </c>
      <c r="D4245" s="83" t="s">
        <v>8504</v>
      </c>
      <c r="E4245" s="82">
        <v>4</v>
      </c>
      <c r="F4245" s="28"/>
      <c r="G4245" s="28"/>
      <c r="H4245" s="28"/>
      <c r="I4245" s="28" t="s">
        <v>1707</v>
      </c>
      <c r="J4245" s="27" t="s">
        <v>8505</v>
      </c>
      <c r="K4245" s="29">
        <v>8324337159</v>
      </c>
      <c r="L4245" s="30"/>
      <c r="M4245" s="28"/>
      <c r="N4245" s="28"/>
      <c r="O4245" s="29"/>
      <c r="P4245" s="31"/>
      <c r="Q4245" s="28"/>
      <c r="R4245" s="28"/>
      <c r="S4245" s="28"/>
      <c r="T4245" s="28"/>
      <c r="U4245" s="29"/>
      <c r="V4245" s="32"/>
      <c r="W4245" s="33"/>
    </row>
    <row r="4246" spans="2:23" x14ac:dyDescent="0.25">
      <c r="B4246" s="25"/>
      <c r="C4246" s="80">
        <v>1093854010</v>
      </c>
      <c r="D4246" s="83" t="s">
        <v>8506</v>
      </c>
      <c r="E4246" s="82">
        <v>4</v>
      </c>
      <c r="F4246" s="28"/>
      <c r="G4246" s="28"/>
      <c r="H4246" s="28"/>
      <c r="I4246" s="28" t="s">
        <v>1704</v>
      </c>
      <c r="J4246" s="27" t="s">
        <v>69</v>
      </c>
      <c r="K4246" s="29">
        <v>2813429530</v>
      </c>
      <c r="L4246" s="30"/>
      <c r="M4246" s="28"/>
      <c r="N4246" s="28"/>
      <c r="O4246" s="29"/>
      <c r="P4246" s="31"/>
      <c r="Q4246" s="28"/>
      <c r="R4246" s="28"/>
      <c r="S4246" s="28"/>
      <c r="T4246" s="28"/>
      <c r="U4246" s="29"/>
      <c r="V4246" s="32"/>
      <c r="W4246" s="33"/>
    </row>
    <row r="4247" spans="2:23" x14ac:dyDescent="0.25">
      <c r="B4247" s="25"/>
      <c r="C4247" s="80">
        <v>1841345360</v>
      </c>
      <c r="D4247" s="83" t="s">
        <v>8507</v>
      </c>
      <c r="E4247" s="82">
        <v>6</v>
      </c>
      <c r="F4247" s="28"/>
      <c r="G4247" s="28"/>
      <c r="H4247" s="28"/>
      <c r="I4247" s="28" t="s">
        <v>1716</v>
      </c>
      <c r="J4247" s="27" t="s">
        <v>8508</v>
      </c>
      <c r="K4247" s="29">
        <v>2105754837</v>
      </c>
      <c r="L4247" s="30"/>
      <c r="M4247" s="28"/>
      <c r="N4247" s="28"/>
      <c r="O4247" s="29"/>
      <c r="P4247" s="31"/>
      <c r="Q4247" s="28"/>
      <c r="R4247" s="28"/>
      <c r="S4247" s="28"/>
      <c r="T4247" s="28"/>
      <c r="U4247" s="29"/>
      <c r="V4247" s="32"/>
      <c r="W4247" s="33"/>
    </row>
    <row r="4248" spans="2:23" x14ac:dyDescent="0.25">
      <c r="B4248" s="25"/>
      <c r="C4248" s="80">
        <v>1790784288</v>
      </c>
      <c r="D4248" s="83" t="s">
        <v>7466</v>
      </c>
      <c r="E4248" s="82">
        <v>7</v>
      </c>
      <c r="F4248" s="28"/>
      <c r="G4248" s="28"/>
      <c r="H4248" s="28"/>
      <c r="I4248" s="28" t="s">
        <v>1719</v>
      </c>
      <c r="J4248" s="27" t="s">
        <v>8509</v>
      </c>
      <c r="K4248" s="29">
        <v>8329127111</v>
      </c>
      <c r="L4248" s="30"/>
      <c r="M4248" s="28"/>
      <c r="N4248" s="28"/>
      <c r="O4248" s="29"/>
      <c r="P4248" s="31"/>
      <c r="Q4248" s="28"/>
      <c r="R4248" s="28"/>
      <c r="S4248" s="28"/>
      <c r="T4248" s="28"/>
      <c r="U4248" s="29"/>
      <c r="V4248" s="32"/>
      <c r="W4248" s="33"/>
    </row>
    <row r="4249" spans="2:23" x14ac:dyDescent="0.25">
      <c r="B4249" s="25"/>
      <c r="C4249" s="80">
        <v>1083946693</v>
      </c>
      <c r="D4249" s="83" t="s">
        <v>8510</v>
      </c>
      <c r="E4249" s="82">
        <v>9</v>
      </c>
      <c r="F4249" s="28"/>
      <c r="G4249" s="28"/>
      <c r="H4249" s="28"/>
      <c r="I4249" s="28" t="s">
        <v>1719</v>
      </c>
      <c r="J4249" s="27" t="s">
        <v>8511</v>
      </c>
      <c r="K4249" s="29">
        <v>8323281437</v>
      </c>
      <c r="L4249" s="30"/>
      <c r="M4249" s="28"/>
      <c r="N4249" s="28"/>
      <c r="O4249" s="29"/>
      <c r="P4249" s="31"/>
      <c r="Q4249" s="28"/>
      <c r="R4249" s="28"/>
      <c r="S4249" s="28"/>
      <c r="T4249" s="28"/>
      <c r="U4249" s="29"/>
      <c r="V4249" s="32"/>
      <c r="W4249" s="33"/>
    </row>
    <row r="4250" spans="2:23" x14ac:dyDescent="0.25">
      <c r="B4250" s="25"/>
      <c r="C4250" s="80">
        <v>1891735288</v>
      </c>
      <c r="D4250" s="83" t="s">
        <v>8512</v>
      </c>
      <c r="E4250" s="82">
        <v>6</v>
      </c>
      <c r="F4250" s="28"/>
      <c r="G4250" s="28"/>
      <c r="H4250" s="28"/>
      <c r="I4250" s="28" t="s">
        <v>1704</v>
      </c>
      <c r="J4250" s="27" t="s">
        <v>8444</v>
      </c>
      <c r="K4250" s="29">
        <v>7134611026</v>
      </c>
      <c r="L4250" s="30"/>
      <c r="M4250" s="28"/>
      <c r="N4250" s="28"/>
      <c r="O4250" s="29"/>
      <c r="P4250" s="31"/>
      <c r="Q4250" s="28"/>
      <c r="R4250" s="28"/>
      <c r="S4250" s="28"/>
      <c r="T4250" s="28"/>
      <c r="U4250" s="29"/>
      <c r="V4250" s="32"/>
      <c r="W4250" s="33"/>
    </row>
    <row r="4251" spans="2:23" x14ac:dyDescent="0.25">
      <c r="B4251" s="25"/>
      <c r="C4251" s="80">
        <v>1558334219</v>
      </c>
      <c r="D4251" s="83" t="s">
        <v>8513</v>
      </c>
      <c r="E4251" s="82">
        <v>6</v>
      </c>
      <c r="F4251" s="28"/>
      <c r="G4251" s="28"/>
      <c r="H4251" s="28"/>
      <c r="I4251" s="28" t="s">
        <v>1719</v>
      </c>
      <c r="J4251" s="27" t="s">
        <v>69</v>
      </c>
      <c r="K4251" s="29">
        <v>2817528745</v>
      </c>
      <c r="L4251" s="30"/>
      <c r="M4251" s="28"/>
      <c r="N4251" s="28"/>
      <c r="O4251" s="29"/>
      <c r="P4251" s="31"/>
      <c r="Q4251" s="28"/>
      <c r="R4251" s="28"/>
      <c r="S4251" s="28"/>
      <c r="T4251" s="28"/>
      <c r="U4251" s="29"/>
      <c r="V4251" s="32"/>
      <c r="W4251" s="33"/>
    </row>
    <row r="4252" spans="2:23" x14ac:dyDescent="0.25">
      <c r="B4252" s="25"/>
      <c r="C4252" s="80">
        <v>1386602712</v>
      </c>
      <c r="D4252" s="83" t="s">
        <v>8514</v>
      </c>
      <c r="E4252" s="82">
        <v>-99</v>
      </c>
      <c r="F4252" s="28"/>
      <c r="G4252" s="28"/>
      <c r="H4252" s="28"/>
      <c r="I4252" s="28" t="s">
        <v>1704</v>
      </c>
      <c r="J4252" s="27" t="s">
        <v>8515</v>
      </c>
      <c r="K4252" s="29">
        <v>6082561901</v>
      </c>
      <c r="L4252" s="30"/>
      <c r="M4252" s="28"/>
      <c r="N4252" s="28"/>
      <c r="O4252" s="29"/>
      <c r="P4252" s="31"/>
      <c r="Q4252" s="28"/>
      <c r="R4252" s="28"/>
      <c r="S4252" s="28"/>
      <c r="T4252" s="28"/>
      <c r="U4252" s="29"/>
      <c r="V4252" s="32"/>
      <c r="W4252" s="33"/>
    </row>
    <row r="4253" spans="2:23" x14ac:dyDescent="0.25">
      <c r="B4253" s="25"/>
      <c r="C4253" s="80">
        <v>1083881916</v>
      </c>
      <c r="D4253" s="83" t="s">
        <v>8516</v>
      </c>
      <c r="E4253" s="82">
        <v>4</v>
      </c>
      <c r="F4253" s="28"/>
      <c r="G4253" s="28"/>
      <c r="H4253" s="28"/>
      <c r="I4253" s="28" t="s">
        <v>1704</v>
      </c>
      <c r="J4253" s="27" t="s">
        <v>69</v>
      </c>
      <c r="K4253" s="29">
        <v>7134611026</v>
      </c>
      <c r="L4253" s="30"/>
      <c r="M4253" s="28"/>
      <c r="N4253" s="28"/>
      <c r="O4253" s="29"/>
      <c r="P4253" s="31"/>
      <c r="Q4253" s="28"/>
      <c r="R4253" s="28"/>
      <c r="S4253" s="28"/>
      <c r="T4253" s="28"/>
      <c r="U4253" s="29"/>
      <c r="V4253" s="32"/>
      <c r="W4253" s="33"/>
    </row>
    <row r="4254" spans="2:23" x14ac:dyDescent="0.25">
      <c r="B4254" s="25"/>
      <c r="C4254" s="80">
        <v>1750402046</v>
      </c>
      <c r="D4254" s="83" t="s">
        <v>8517</v>
      </c>
      <c r="E4254" s="82">
        <v>3</v>
      </c>
      <c r="F4254" s="28"/>
      <c r="G4254" s="28"/>
      <c r="H4254" s="28"/>
      <c r="I4254" s="28" t="s">
        <v>1704</v>
      </c>
      <c r="J4254" s="27" t="s">
        <v>69</v>
      </c>
      <c r="K4254" s="29">
        <v>2106141234</v>
      </c>
      <c r="L4254" s="30"/>
      <c r="M4254" s="28"/>
      <c r="N4254" s="28"/>
      <c r="O4254" s="29"/>
      <c r="P4254" s="31"/>
      <c r="Q4254" s="28"/>
      <c r="R4254" s="28"/>
      <c r="S4254" s="28"/>
      <c r="T4254" s="28"/>
      <c r="U4254" s="29"/>
      <c r="V4254" s="32"/>
      <c r="W4254" s="33"/>
    </row>
    <row r="4255" spans="2:23" x14ac:dyDescent="0.25">
      <c r="B4255" s="25"/>
      <c r="C4255" s="80">
        <v>1154347870</v>
      </c>
      <c r="D4255" s="83" t="s">
        <v>8518</v>
      </c>
      <c r="E4255" s="82">
        <v>4</v>
      </c>
      <c r="F4255" s="28"/>
      <c r="G4255" s="28"/>
      <c r="H4255" s="28"/>
      <c r="I4255" s="28" t="s">
        <v>1704</v>
      </c>
      <c r="J4255" s="27" t="s">
        <v>69</v>
      </c>
      <c r="K4255" s="29">
        <v>5125391900</v>
      </c>
      <c r="L4255" s="30"/>
      <c r="M4255" s="28"/>
      <c r="N4255" s="28"/>
      <c r="O4255" s="29"/>
      <c r="P4255" s="31"/>
      <c r="Q4255" s="28"/>
      <c r="R4255" s="28"/>
      <c r="S4255" s="28"/>
      <c r="T4255" s="28"/>
      <c r="U4255" s="29"/>
      <c r="V4255" s="32"/>
      <c r="W4255" s="33"/>
    </row>
    <row r="4256" spans="2:23" x14ac:dyDescent="0.25">
      <c r="B4256" s="25"/>
      <c r="C4256" s="80">
        <v>1629185616</v>
      </c>
      <c r="D4256" s="83" t="s">
        <v>8519</v>
      </c>
      <c r="E4256" s="82">
        <v>3</v>
      </c>
      <c r="F4256" s="28"/>
      <c r="G4256" s="28"/>
      <c r="H4256" s="28"/>
      <c r="I4256" s="28" t="s">
        <v>1704</v>
      </c>
      <c r="J4256" s="27" t="s">
        <v>69</v>
      </c>
      <c r="K4256" s="29">
        <v>2106141234</v>
      </c>
      <c r="L4256" s="30"/>
      <c r="M4256" s="28"/>
      <c r="N4256" s="28"/>
      <c r="O4256" s="29"/>
      <c r="P4256" s="31"/>
      <c r="Q4256" s="28"/>
      <c r="R4256" s="28"/>
      <c r="S4256" s="28"/>
      <c r="T4256" s="28"/>
      <c r="U4256" s="29"/>
      <c r="V4256" s="32"/>
      <c r="W4256" s="33"/>
    </row>
    <row r="4257" spans="2:23" x14ac:dyDescent="0.25">
      <c r="B4257" s="25"/>
      <c r="C4257" s="80">
        <v>1750378899</v>
      </c>
      <c r="D4257" s="83" t="s">
        <v>8520</v>
      </c>
      <c r="E4257" s="82">
        <v>3</v>
      </c>
      <c r="F4257" s="28"/>
      <c r="G4257" s="28"/>
      <c r="H4257" s="28"/>
      <c r="I4257" s="28" t="s">
        <v>1704</v>
      </c>
      <c r="J4257" s="27" t="s">
        <v>69</v>
      </c>
      <c r="K4257" s="29">
        <v>9189408500</v>
      </c>
      <c r="L4257" s="30"/>
      <c r="M4257" s="28"/>
      <c r="N4257" s="28"/>
      <c r="O4257" s="29"/>
      <c r="P4257" s="31"/>
      <c r="Q4257" s="28"/>
      <c r="R4257" s="28"/>
      <c r="S4257" s="28"/>
      <c r="T4257" s="28"/>
      <c r="U4257" s="29"/>
      <c r="V4257" s="32"/>
      <c r="W4257" s="33"/>
    </row>
    <row r="4258" spans="2:23" x14ac:dyDescent="0.25">
      <c r="B4258" s="25"/>
      <c r="C4258" s="80">
        <v>1659308435</v>
      </c>
      <c r="D4258" s="83" t="s">
        <v>8521</v>
      </c>
      <c r="E4258" s="82">
        <v>4</v>
      </c>
      <c r="F4258" s="28"/>
      <c r="G4258" s="28"/>
      <c r="H4258" s="28"/>
      <c r="I4258" s="28" t="s">
        <v>1704</v>
      </c>
      <c r="J4258" s="27" t="s">
        <v>8522</v>
      </c>
      <c r="K4258" s="29">
        <v>4057494247</v>
      </c>
      <c r="L4258" s="30"/>
      <c r="M4258" s="28"/>
      <c r="N4258" s="28"/>
      <c r="O4258" s="29"/>
      <c r="P4258" s="31"/>
      <c r="Q4258" s="28"/>
      <c r="R4258" s="28"/>
      <c r="S4258" s="28"/>
      <c r="T4258" s="28"/>
      <c r="U4258" s="29"/>
      <c r="V4258" s="32"/>
      <c r="W4258" s="33"/>
    </row>
    <row r="4259" spans="2:23" x14ac:dyDescent="0.25">
      <c r="B4259" s="25"/>
      <c r="C4259" s="80">
        <v>1902950165</v>
      </c>
      <c r="D4259" s="83" t="s">
        <v>8523</v>
      </c>
      <c r="E4259" s="82">
        <v>1</v>
      </c>
      <c r="F4259" s="28"/>
      <c r="G4259" s="28"/>
      <c r="H4259" s="28"/>
      <c r="I4259" s="28" t="s">
        <v>1704</v>
      </c>
      <c r="J4259" s="27" t="s">
        <v>69</v>
      </c>
      <c r="K4259" s="29">
        <v>9184814700</v>
      </c>
      <c r="L4259" s="30"/>
      <c r="M4259" s="28"/>
      <c r="N4259" s="28"/>
      <c r="O4259" s="29"/>
      <c r="P4259" s="31"/>
      <c r="Q4259" s="28"/>
      <c r="R4259" s="28"/>
      <c r="S4259" s="28"/>
      <c r="T4259" s="28"/>
      <c r="U4259" s="29"/>
      <c r="V4259" s="32"/>
      <c r="W4259" s="33"/>
    </row>
    <row r="4260" spans="2:23" x14ac:dyDescent="0.25">
      <c r="B4260" s="25"/>
      <c r="C4260" s="80">
        <v>1033439146</v>
      </c>
      <c r="D4260" s="83" t="s">
        <v>8524</v>
      </c>
      <c r="E4260" s="82">
        <v>-99</v>
      </c>
      <c r="F4260" s="28"/>
      <c r="G4260" s="28"/>
      <c r="H4260" s="28"/>
      <c r="I4260" s="28" t="s">
        <v>6226</v>
      </c>
      <c r="J4260" s="27" t="s">
        <v>69</v>
      </c>
      <c r="K4260" s="29">
        <v>4052719434</v>
      </c>
      <c r="L4260" s="30"/>
      <c r="M4260" s="28"/>
      <c r="N4260" s="28"/>
      <c r="O4260" s="29"/>
      <c r="P4260" s="31"/>
      <c r="Q4260" s="28"/>
      <c r="R4260" s="28"/>
      <c r="S4260" s="28"/>
      <c r="T4260" s="28"/>
      <c r="U4260" s="29"/>
      <c r="V4260" s="32"/>
      <c r="W4260" s="33"/>
    </row>
    <row r="4261" spans="2:23" x14ac:dyDescent="0.25">
      <c r="B4261" s="25"/>
      <c r="C4261" s="80">
        <v>1598907115</v>
      </c>
      <c r="D4261" s="83" t="s">
        <v>8525</v>
      </c>
      <c r="E4261" s="82">
        <v>3</v>
      </c>
      <c r="F4261" s="28"/>
      <c r="G4261" s="28"/>
      <c r="H4261" s="28"/>
      <c r="I4261" s="28" t="s">
        <v>1704</v>
      </c>
      <c r="J4261" s="27" t="s">
        <v>69</v>
      </c>
      <c r="K4261" s="29">
        <v>4057021300</v>
      </c>
      <c r="L4261" s="30"/>
      <c r="M4261" s="28"/>
      <c r="N4261" s="28"/>
      <c r="O4261" s="29"/>
      <c r="P4261" s="31"/>
      <c r="Q4261" s="28"/>
      <c r="R4261" s="28"/>
      <c r="S4261" s="28"/>
      <c r="T4261" s="28"/>
      <c r="U4261" s="29"/>
      <c r="V4261" s="32"/>
      <c r="W4261" s="33"/>
    </row>
    <row r="4262" spans="2:23" x14ac:dyDescent="0.25">
      <c r="B4262" s="25"/>
      <c r="C4262" s="80">
        <v>1528199866</v>
      </c>
      <c r="D4262" s="83" t="s">
        <v>8526</v>
      </c>
      <c r="E4262" s="82">
        <v>3</v>
      </c>
      <c r="F4262" s="28"/>
      <c r="G4262" s="28"/>
      <c r="H4262" s="28"/>
      <c r="I4262" s="28" t="s">
        <v>1704</v>
      </c>
      <c r="J4262" s="27" t="s">
        <v>69</v>
      </c>
      <c r="K4262" s="29">
        <v>4057021300</v>
      </c>
      <c r="L4262" s="30"/>
      <c r="M4262" s="28"/>
      <c r="N4262" s="28"/>
      <c r="O4262" s="29"/>
      <c r="P4262" s="31"/>
      <c r="Q4262" s="28"/>
      <c r="R4262" s="28"/>
      <c r="S4262" s="28"/>
      <c r="T4262" s="28"/>
      <c r="U4262" s="29"/>
      <c r="V4262" s="32"/>
      <c r="W4262" s="33"/>
    </row>
    <row r="4263" spans="2:23" x14ac:dyDescent="0.25">
      <c r="B4263" s="25"/>
      <c r="C4263" s="80">
        <v>1285799825</v>
      </c>
      <c r="D4263" s="83" t="s">
        <v>8527</v>
      </c>
      <c r="E4263" s="82">
        <v>1</v>
      </c>
      <c r="F4263" s="28"/>
      <c r="G4263" s="28"/>
      <c r="H4263" s="28"/>
      <c r="I4263" s="28" t="s">
        <v>1704</v>
      </c>
      <c r="J4263" s="27" t="s">
        <v>69</v>
      </c>
      <c r="K4263" s="29">
        <v>4053418829</v>
      </c>
      <c r="L4263" s="30"/>
      <c r="M4263" s="28"/>
      <c r="N4263" s="28"/>
      <c r="O4263" s="29"/>
      <c r="P4263" s="31"/>
      <c r="Q4263" s="28"/>
      <c r="R4263" s="28"/>
      <c r="S4263" s="28"/>
      <c r="T4263" s="28"/>
      <c r="U4263" s="29"/>
      <c r="V4263" s="32"/>
      <c r="W4263" s="33"/>
    </row>
    <row r="4264" spans="2:23" x14ac:dyDescent="0.25">
      <c r="B4264" s="25"/>
      <c r="C4264" s="80">
        <v>1487829362</v>
      </c>
      <c r="D4264" s="83" t="s">
        <v>7338</v>
      </c>
      <c r="E4264" s="82">
        <v>2</v>
      </c>
      <c r="F4264" s="28"/>
      <c r="G4264" s="28"/>
      <c r="H4264" s="28"/>
      <c r="I4264" s="28" t="s">
        <v>1704</v>
      </c>
      <c r="J4264" s="27" t="s">
        <v>69</v>
      </c>
      <c r="K4264" s="29">
        <v>4057494247</v>
      </c>
      <c r="L4264" s="30"/>
      <c r="M4264" s="28"/>
      <c r="N4264" s="28"/>
      <c r="O4264" s="29"/>
      <c r="P4264" s="31"/>
      <c r="Q4264" s="28"/>
      <c r="R4264" s="28"/>
      <c r="S4264" s="28"/>
      <c r="T4264" s="28"/>
      <c r="U4264" s="29"/>
      <c r="V4264" s="32"/>
      <c r="W4264" s="33"/>
    </row>
    <row r="4265" spans="2:23" x14ac:dyDescent="0.25">
      <c r="B4265" s="25"/>
      <c r="C4265" s="80">
        <v>1619918505</v>
      </c>
      <c r="D4265" s="83" t="s">
        <v>8528</v>
      </c>
      <c r="E4265" s="82">
        <v>7</v>
      </c>
      <c r="F4265" s="28"/>
      <c r="G4265" s="28"/>
      <c r="H4265" s="28"/>
      <c r="I4265" s="28" t="s">
        <v>1716</v>
      </c>
      <c r="J4265" s="27" t="s">
        <v>8529</v>
      </c>
      <c r="K4265" s="29">
        <v>5016865179</v>
      </c>
      <c r="L4265" s="30"/>
      <c r="M4265" s="28"/>
      <c r="N4265" s="28"/>
      <c r="O4265" s="29"/>
      <c r="P4265" s="31"/>
      <c r="Q4265" s="28"/>
      <c r="R4265" s="28"/>
      <c r="S4265" s="28"/>
      <c r="T4265" s="28"/>
      <c r="U4265" s="29"/>
      <c r="V4265" s="32"/>
      <c r="W4265" s="33"/>
    </row>
    <row r="4266" spans="2:23" x14ac:dyDescent="0.25">
      <c r="B4266" s="25"/>
      <c r="C4266" s="80">
        <v>1407805245</v>
      </c>
      <c r="D4266" s="83" t="s">
        <v>8530</v>
      </c>
      <c r="E4266" s="82">
        <v>1</v>
      </c>
      <c r="F4266" s="28"/>
      <c r="G4266" s="28"/>
      <c r="H4266" s="28"/>
      <c r="I4266" s="28" t="s">
        <v>1716</v>
      </c>
      <c r="J4266" s="27" t="s">
        <v>69</v>
      </c>
      <c r="K4266" s="29">
        <v>4057330120</v>
      </c>
      <c r="L4266" s="30"/>
      <c r="M4266" s="28"/>
      <c r="N4266" s="28"/>
      <c r="O4266" s="29"/>
      <c r="P4266" s="31"/>
      <c r="Q4266" s="28"/>
      <c r="R4266" s="28"/>
      <c r="S4266" s="28"/>
      <c r="T4266" s="28"/>
      <c r="U4266" s="29"/>
      <c r="V4266" s="32"/>
      <c r="W4266" s="33"/>
    </row>
    <row r="4267" spans="2:23" x14ac:dyDescent="0.25">
      <c r="B4267" s="25"/>
      <c r="C4267" s="80">
        <v>1467546382</v>
      </c>
      <c r="D4267" s="83" t="s">
        <v>8531</v>
      </c>
      <c r="E4267" s="82">
        <v>2</v>
      </c>
      <c r="F4267" s="28"/>
      <c r="G4267" s="28"/>
      <c r="H4267" s="28"/>
      <c r="I4267" s="28" t="s">
        <v>1719</v>
      </c>
      <c r="J4267" s="27" t="s">
        <v>69</v>
      </c>
      <c r="K4267" s="29">
        <v>4054561000</v>
      </c>
      <c r="L4267" s="30"/>
      <c r="M4267" s="28"/>
      <c r="N4267" s="28"/>
      <c r="O4267" s="29"/>
      <c r="P4267" s="31"/>
      <c r="Q4267" s="28"/>
      <c r="R4267" s="28"/>
      <c r="S4267" s="28"/>
      <c r="T4267" s="28"/>
      <c r="U4267" s="29"/>
      <c r="V4267" s="32"/>
      <c r="W4267" s="33"/>
    </row>
    <row r="4268" spans="2:23" x14ac:dyDescent="0.25">
      <c r="B4268" s="25"/>
      <c r="C4268" s="80">
        <v>1578799508</v>
      </c>
      <c r="D4268" s="83" t="s">
        <v>8532</v>
      </c>
      <c r="E4268" s="82">
        <v>1</v>
      </c>
      <c r="F4268" s="28"/>
      <c r="G4268" s="28"/>
      <c r="H4268" s="28"/>
      <c r="I4268" s="28" t="s">
        <v>1704</v>
      </c>
      <c r="J4268" s="27" t="s">
        <v>69</v>
      </c>
      <c r="K4268" s="29">
        <v>4057021300</v>
      </c>
      <c r="L4268" s="30"/>
      <c r="M4268" s="28"/>
      <c r="N4268" s="28"/>
      <c r="O4268" s="29"/>
      <c r="P4268" s="31"/>
      <c r="Q4268" s="28"/>
      <c r="R4268" s="28"/>
      <c r="S4268" s="28"/>
      <c r="T4268" s="28"/>
      <c r="U4268" s="29"/>
      <c r="V4268" s="32"/>
      <c r="W4268" s="33"/>
    </row>
    <row r="4269" spans="2:23" x14ac:dyDescent="0.25">
      <c r="B4269" s="25"/>
      <c r="C4269" s="80">
        <v>1114975687</v>
      </c>
      <c r="D4269" s="83" t="s">
        <v>8533</v>
      </c>
      <c r="E4269" s="82">
        <v>4</v>
      </c>
      <c r="F4269" s="28"/>
      <c r="G4269" s="28"/>
      <c r="H4269" s="28"/>
      <c r="I4269" s="28" t="s">
        <v>1769</v>
      </c>
      <c r="J4269" s="27" t="s">
        <v>8534</v>
      </c>
      <c r="K4269" s="29">
        <v>5805107042</v>
      </c>
      <c r="L4269" s="30"/>
      <c r="M4269" s="28"/>
      <c r="N4269" s="28"/>
      <c r="O4269" s="29"/>
      <c r="P4269" s="31"/>
      <c r="Q4269" s="28"/>
      <c r="R4269" s="28"/>
      <c r="S4269" s="28"/>
      <c r="T4269" s="28"/>
      <c r="U4269" s="29"/>
      <c r="V4269" s="32"/>
      <c r="W4269" s="33"/>
    </row>
    <row r="4270" spans="2:23" x14ac:dyDescent="0.25">
      <c r="B4270" s="25"/>
      <c r="C4270" s="80">
        <v>1780894717</v>
      </c>
      <c r="D4270" s="83" t="s">
        <v>8535</v>
      </c>
      <c r="E4270" s="82">
        <v>3</v>
      </c>
      <c r="F4270" s="28"/>
      <c r="G4270" s="28"/>
      <c r="H4270" s="28"/>
      <c r="I4270" s="28" t="s">
        <v>1704</v>
      </c>
      <c r="J4270" s="27" t="s">
        <v>69</v>
      </c>
      <c r="K4270" s="29">
        <v>5016646980</v>
      </c>
      <c r="L4270" s="30"/>
      <c r="M4270" s="28"/>
      <c r="N4270" s="28"/>
      <c r="O4270" s="29"/>
      <c r="P4270" s="31"/>
      <c r="Q4270" s="28"/>
      <c r="R4270" s="28"/>
      <c r="S4270" s="28"/>
      <c r="T4270" s="28"/>
      <c r="U4270" s="29"/>
      <c r="V4270" s="32"/>
      <c r="W4270" s="33"/>
    </row>
    <row r="4271" spans="2:23" x14ac:dyDescent="0.25">
      <c r="B4271" s="25"/>
      <c r="C4271" s="80">
        <v>1003888207</v>
      </c>
      <c r="D4271" s="83" t="s">
        <v>8536</v>
      </c>
      <c r="E4271" s="82">
        <v>1</v>
      </c>
      <c r="F4271" s="28"/>
      <c r="G4271" s="28"/>
      <c r="H4271" s="28"/>
      <c r="I4271" s="28" t="s">
        <v>1719</v>
      </c>
      <c r="J4271" s="27" t="s">
        <v>69</v>
      </c>
      <c r="K4271" s="29">
        <v>4058725403</v>
      </c>
      <c r="L4271" s="30"/>
      <c r="M4271" s="28"/>
      <c r="N4271" s="28"/>
      <c r="O4271" s="29"/>
      <c r="P4271" s="31"/>
      <c r="Q4271" s="28"/>
      <c r="R4271" s="28"/>
      <c r="S4271" s="28"/>
      <c r="T4271" s="28"/>
      <c r="U4271" s="29"/>
      <c r="V4271" s="32"/>
      <c r="W4271" s="33"/>
    </row>
    <row r="4272" spans="2:23" x14ac:dyDescent="0.25">
      <c r="B4272" s="25"/>
      <c r="C4272" s="80">
        <v>1043339575</v>
      </c>
      <c r="D4272" s="83" t="s">
        <v>8537</v>
      </c>
      <c r="E4272" s="82">
        <v>3</v>
      </c>
      <c r="F4272" s="28"/>
      <c r="G4272" s="28"/>
      <c r="H4272" s="28"/>
      <c r="I4272" s="28" t="s">
        <v>1704</v>
      </c>
      <c r="J4272" s="27" t="s">
        <v>69</v>
      </c>
      <c r="K4272" s="29">
        <v>4059493011</v>
      </c>
      <c r="L4272" s="30"/>
      <c r="M4272" s="28"/>
      <c r="N4272" s="28"/>
      <c r="O4272" s="29"/>
      <c r="P4272" s="31"/>
      <c r="Q4272" s="28"/>
      <c r="R4272" s="28"/>
      <c r="S4272" s="28"/>
      <c r="T4272" s="28"/>
      <c r="U4272" s="29"/>
      <c r="V4272" s="32"/>
      <c r="W4272" s="33"/>
    </row>
    <row r="4273" spans="2:23" x14ac:dyDescent="0.25">
      <c r="B4273" s="25"/>
      <c r="C4273" s="80">
        <v>1053599951</v>
      </c>
      <c r="D4273" s="83" t="s">
        <v>8538</v>
      </c>
      <c r="E4273" s="82">
        <v>3</v>
      </c>
      <c r="F4273" s="28"/>
      <c r="G4273" s="28"/>
      <c r="H4273" s="28"/>
      <c r="I4273" s="28" t="s">
        <v>1704</v>
      </c>
      <c r="J4273" s="27" t="s">
        <v>69</v>
      </c>
      <c r="K4273" s="29">
        <v>9189408500</v>
      </c>
      <c r="L4273" s="30"/>
      <c r="M4273" s="28"/>
      <c r="N4273" s="28"/>
      <c r="O4273" s="29"/>
      <c r="P4273" s="31"/>
      <c r="Q4273" s="28"/>
      <c r="R4273" s="28"/>
      <c r="S4273" s="28"/>
      <c r="T4273" s="28"/>
      <c r="U4273" s="29"/>
      <c r="V4273" s="32"/>
      <c r="W4273" s="33"/>
    </row>
    <row r="4274" spans="2:23" x14ac:dyDescent="0.25">
      <c r="B4274" s="25"/>
      <c r="C4274" s="80">
        <v>1992852875</v>
      </c>
      <c r="D4274" s="83" t="s">
        <v>8539</v>
      </c>
      <c r="E4274" s="82">
        <v>4</v>
      </c>
      <c r="F4274" s="28"/>
      <c r="G4274" s="28"/>
      <c r="H4274" s="28"/>
      <c r="I4274" s="28" t="s">
        <v>1704</v>
      </c>
      <c r="J4274" s="27" t="s">
        <v>69</v>
      </c>
      <c r="K4274" s="29">
        <v>4053418829</v>
      </c>
      <c r="L4274" s="30"/>
      <c r="M4274" s="28"/>
      <c r="N4274" s="28"/>
      <c r="O4274" s="29"/>
      <c r="P4274" s="31"/>
      <c r="Q4274" s="28"/>
      <c r="R4274" s="28"/>
      <c r="S4274" s="28"/>
      <c r="T4274" s="28"/>
      <c r="U4274" s="29"/>
      <c r="V4274" s="32"/>
      <c r="W4274" s="33"/>
    </row>
    <row r="4275" spans="2:23" x14ac:dyDescent="0.25">
      <c r="B4275" s="25"/>
      <c r="C4275" s="80">
        <v>1881662419</v>
      </c>
      <c r="D4275" s="83" t="s">
        <v>8540</v>
      </c>
      <c r="E4275" s="82">
        <v>1</v>
      </c>
      <c r="F4275" s="28"/>
      <c r="G4275" s="28"/>
      <c r="H4275" s="28"/>
      <c r="I4275" s="28" t="s">
        <v>2387</v>
      </c>
      <c r="J4275" s="27" t="s">
        <v>69</v>
      </c>
      <c r="K4275" s="29">
        <v>4052714003</v>
      </c>
      <c r="L4275" s="30"/>
      <c r="M4275" s="28"/>
      <c r="N4275" s="28"/>
      <c r="O4275" s="29"/>
      <c r="P4275" s="31"/>
      <c r="Q4275" s="28"/>
      <c r="R4275" s="28"/>
      <c r="S4275" s="28"/>
      <c r="T4275" s="28"/>
      <c r="U4275" s="29"/>
      <c r="V4275" s="32"/>
      <c r="W4275" s="33"/>
    </row>
    <row r="4276" spans="2:23" x14ac:dyDescent="0.25">
      <c r="B4276" s="25"/>
      <c r="C4276" s="80">
        <v>1295930972</v>
      </c>
      <c r="D4276" s="83" t="s">
        <v>8541</v>
      </c>
      <c r="E4276" s="82">
        <v>0</v>
      </c>
      <c r="F4276" s="28"/>
      <c r="G4276" s="28"/>
      <c r="H4276" s="28"/>
      <c r="I4276" s="28" t="s">
        <v>2012</v>
      </c>
      <c r="J4276" s="27" t="s">
        <v>8542</v>
      </c>
      <c r="K4276" s="29">
        <v>5804216165</v>
      </c>
      <c r="L4276" s="30"/>
      <c r="M4276" s="28"/>
      <c r="N4276" s="28"/>
      <c r="O4276" s="29"/>
      <c r="P4276" s="31"/>
      <c r="Q4276" s="28"/>
      <c r="R4276" s="28"/>
      <c r="S4276" s="28"/>
      <c r="T4276" s="28"/>
      <c r="U4276" s="29"/>
      <c r="V4276" s="32"/>
      <c r="W4276" s="33"/>
    </row>
    <row r="4277" spans="2:23" x14ac:dyDescent="0.25">
      <c r="B4277" s="25"/>
      <c r="C4277" s="80">
        <v>1689764151</v>
      </c>
      <c r="D4277" s="83" t="s">
        <v>8543</v>
      </c>
      <c r="E4277" s="82">
        <v>2</v>
      </c>
      <c r="F4277" s="28"/>
      <c r="G4277" s="28"/>
      <c r="H4277" s="28"/>
      <c r="I4277" s="28" t="s">
        <v>1704</v>
      </c>
      <c r="J4277" s="27" t="s">
        <v>69</v>
      </c>
      <c r="K4277" s="29">
        <v>5016865177</v>
      </c>
      <c r="L4277" s="30"/>
      <c r="M4277" s="28"/>
      <c r="N4277" s="28"/>
      <c r="O4277" s="29"/>
      <c r="P4277" s="31"/>
      <c r="Q4277" s="28"/>
      <c r="R4277" s="28"/>
      <c r="S4277" s="28"/>
      <c r="T4277" s="28"/>
      <c r="U4277" s="29"/>
      <c r="V4277" s="32"/>
      <c r="W4277" s="33"/>
    </row>
    <row r="4278" spans="2:23" x14ac:dyDescent="0.25">
      <c r="B4278" s="25"/>
      <c r="C4278" s="80">
        <v>1164450573</v>
      </c>
      <c r="D4278" s="83" t="s">
        <v>8544</v>
      </c>
      <c r="E4278" s="82">
        <v>-99</v>
      </c>
      <c r="F4278" s="28"/>
      <c r="G4278" s="28"/>
      <c r="H4278" s="28"/>
      <c r="I4278" s="28" t="s">
        <v>1707</v>
      </c>
      <c r="J4278" s="27" t="s">
        <v>69</v>
      </c>
      <c r="K4278" s="29">
        <v>5802374002</v>
      </c>
      <c r="L4278" s="30"/>
      <c r="M4278" s="28"/>
      <c r="N4278" s="28"/>
      <c r="O4278" s="29"/>
      <c r="P4278" s="31"/>
      <c r="Q4278" s="28"/>
      <c r="R4278" s="28"/>
      <c r="S4278" s="28"/>
      <c r="T4278" s="28"/>
      <c r="U4278" s="29"/>
      <c r="V4278" s="32"/>
      <c r="W4278" s="33"/>
    </row>
    <row r="4279" spans="2:23" x14ac:dyDescent="0.25">
      <c r="B4279" s="25"/>
      <c r="C4279" s="80">
        <v>1730176884</v>
      </c>
      <c r="D4279" s="83" t="s">
        <v>8545</v>
      </c>
      <c r="E4279" s="82">
        <v>2</v>
      </c>
      <c r="F4279" s="28"/>
      <c r="G4279" s="28"/>
      <c r="H4279" s="28"/>
      <c r="I4279" s="28" t="s">
        <v>1704</v>
      </c>
      <c r="J4279" s="27" t="s">
        <v>69</v>
      </c>
      <c r="K4279" s="29">
        <v>9189408500</v>
      </c>
      <c r="L4279" s="30"/>
      <c r="M4279" s="28"/>
      <c r="N4279" s="28"/>
      <c r="O4279" s="29"/>
      <c r="P4279" s="31"/>
      <c r="Q4279" s="28"/>
      <c r="R4279" s="28"/>
      <c r="S4279" s="28"/>
      <c r="T4279" s="28"/>
      <c r="U4279" s="29"/>
      <c r="V4279" s="32"/>
      <c r="W4279" s="33"/>
    </row>
    <row r="4280" spans="2:23" x14ac:dyDescent="0.25">
      <c r="B4280" s="25"/>
      <c r="C4280" s="80">
        <v>1881682888</v>
      </c>
      <c r="D4280" s="83" t="s">
        <v>8546</v>
      </c>
      <c r="E4280" s="82">
        <v>-99</v>
      </c>
      <c r="F4280" s="28"/>
      <c r="G4280" s="28"/>
      <c r="H4280" s="28"/>
      <c r="I4280" s="28" t="s">
        <v>1719</v>
      </c>
      <c r="J4280" s="27" t="s">
        <v>69</v>
      </c>
      <c r="K4280" s="29">
        <v>7204344876</v>
      </c>
      <c r="L4280" s="30"/>
      <c r="M4280" s="28"/>
      <c r="N4280" s="28"/>
      <c r="O4280" s="29"/>
      <c r="P4280" s="31"/>
      <c r="Q4280" s="28"/>
      <c r="R4280" s="28"/>
      <c r="S4280" s="28"/>
      <c r="T4280" s="28"/>
      <c r="U4280" s="29"/>
      <c r="V4280" s="32"/>
      <c r="W4280" s="33"/>
    </row>
    <row r="4281" spans="2:23" x14ac:dyDescent="0.25">
      <c r="B4281" s="25"/>
      <c r="C4281" s="80">
        <v>1790127397</v>
      </c>
      <c r="D4281" s="83" t="s">
        <v>8547</v>
      </c>
      <c r="E4281" s="82">
        <v>2</v>
      </c>
      <c r="F4281" s="28"/>
      <c r="G4281" s="28"/>
      <c r="H4281" s="28"/>
      <c r="I4281" s="28" t="s">
        <v>1716</v>
      </c>
      <c r="J4281" s="27" t="s">
        <v>69</v>
      </c>
      <c r="K4281" s="29">
        <v>4053211004</v>
      </c>
      <c r="L4281" s="30"/>
      <c r="M4281" s="28"/>
      <c r="N4281" s="28"/>
      <c r="O4281" s="29"/>
      <c r="P4281" s="31"/>
      <c r="Q4281" s="28"/>
      <c r="R4281" s="28"/>
      <c r="S4281" s="28"/>
      <c r="T4281" s="28"/>
      <c r="U4281" s="29"/>
      <c r="V4281" s="32"/>
      <c r="W4281" s="33"/>
    </row>
    <row r="4282" spans="2:23" x14ac:dyDescent="0.25">
      <c r="B4282" s="25"/>
      <c r="C4282" s="80">
        <v>1013339522</v>
      </c>
      <c r="D4282" s="83" t="s">
        <v>8548</v>
      </c>
      <c r="E4282" s="82">
        <v>-99</v>
      </c>
      <c r="F4282" s="28"/>
      <c r="G4282" s="28"/>
      <c r="H4282" s="28"/>
      <c r="I4282" s="28" t="s">
        <v>1769</v>
      </c>
      <c r="J4282" s="27" t="s">
        <v>69</v>
      </c>
      <c r="K4282" s="29">
        <v>4059493349</v>
      </c>
      <c r="L4282" s="30"/>
      <c r="M4282" s="28"/>
      <c r="N4282" s="28"/>
      <c r="O4282" s="29"/>
      <c r="P4282" s="31"/>
      <c r="Q4282" s="28"/>
      <c r="R4282" s="28"/>
      <c r="S4282" s="28"/>
      <c r="T4282" s="28"/>
      <c r="U4282" s="29"/>
      <c r="V4282" s="32"/>
      <c r="W4282" s="33"/>
    </row>
    <row r="4283" spans="2:23" x14ac:dyDescent="0.25">
      <c r="B4283" s="25"/>
      <c r="C4283" s="80">
        <v>1902880719</v>
      </c>
      <c r="D4283" s="83" t="s">
        <v>8549</v>
      </c>
      <c r="E4283" s="82">
        <v>1</v>
      </c>
      <c r="F4283" s="28"/>
      <c r="G4283" s="28"/>
      <c r="H4283" s="28"/>
      <c r="I4283" s="28" t="s">
        <v>1704</v>
      </c>
      <c r="J4283" s="27" t="s">
        <v>69</v>
      </c>
      <c r="K4283" s="29">
        <v>4056044404</v>
      </c>
      <c r="L4283" s="30"/>
      <c r="M4283" s="28"/>
      <c r="N4283" s="28"/>
      <c r="O4283" s="29"/>
      <c r="P4283" s="31"/>
      <c r="Q4283" s="28"/>
      <c r="R4283" s="28"/>
      <c r="S4283" s="28"/>
      <c r="T4283" s="28"/>
      <c r="U4283" s="29"/>
      <c r="V4283" s="32"/>
      <c r="W4283" s="33"/>
    </row>
    <row r="4284" spans="2:23" x14ac:dyDescent="0.25">
      <c r="B4284" s="25"/>
      <c r="C4284" s="80">
        <v>1114123114</v>
      </c>
      <c r="D4284" s="83" t="s">
        <v>8550</v>
      </c>
      <c r="E4284" s="82">
        <v>3</v>
      </c>
      <c r="F4284" s="28"/>
      <c r="G4284" s="28"/>
      <c r="H4284" s="28"/>
      <c r="I4284" s="28" t="s">
        <v>1707</v>
      </c>
      <c r="J4284" s="27" t="s">
        <v>69</v>
      </c>
      <c r="K4284" s="29">
        <v>4056050077</v>
      </c>
      <c r="L4284" s="30"/>
      <c r="M4284" s="28"/>
      <c r="N4284" s="28"/>
      <c r="O4284" s="29"/>
      <c r="P4284" s="31"/>
      <c r="Q4284" s="28"/>
      <c r="R4284" s="28"/>
      <c r="S4284" s="28"/>
      <c r="T4284" s="28"/>
      <c r="U4284" s="29"/>
      <c r="V4284" s="32"/>
      <c r="W4284" s="33"/>
    </row>
    <row r="4285" spans="2:23" x14ac:dyDescent="0.25">
      <c r="B4285" s="25"/>
      <c r="C4285" s="80">
        <v>1073582961</v>
      </c>
      <c r="D4285" s="83" t="s">
        <v>8551</v>
      </c>
      <c r="E4285" s="82">
        <v>4</v>
      </c>
      <c r="F4285" s="28"/>
      <c r="G4285" s="28"/>
      <c r="H4285" s="28"/>
      <c r="I4285" s="28" t="s">
        <v>1704</v>
      </c>
      <c r="J4285" s="27" t="s">
        <v>8552</v>
      </c>
      <c r="K4285" s="29">
        <v>9184942200</v>
      </c>
      <c r="L4285" s="30"/>
      <c r="M4285" s="28"/>
      <c r="N4285" s="28"/>
      <c r="O4285" s="29"/>
      <c r="P4285" s="31"/>
      <c r="Q4285" s="28"/>
      <c r="R4285" s="28"/>
      <c r="S4285" s="28"/>
      <c r="T4285" s="28"/>
      <c r="U4285" s="29"/>
      <c r="V4285" s="32"/>
      <c r="W4285" s="33"/>
    </row>
    <row r="4286" spans="2:23" x14ac:dyDescent="0.25">
      <c r="B4286" s="25"/>
      <c r="C4286" s="80">
        <v>1437180080</v>
      </c>
      <c r="D4286" s="83" t="s">
        <v>8553</v>
      </c>
      <c r="E4286" s="82">
        <v>-99</v>
      </c>
      <c r="F4286" s="28"/>
      <c r="G4286" s="28"/>
      <c r="H4286" s="28"/>
      <c r="I4286" s="28" t="s">
        <v>1707</v>
      </c>
      <c r="J4286" s="27" t="s">
        <v>8554</v>
      </c>
      <c r="K4286" s="29">
        <v>4057033400</v>
      </c>
      <c r="L4286" s="30"/>
      <c r="M4286" s="28"/>
      <c r="N4286" s="28"/>
      <c r="O4286" s="29"/>
      <c r="P4286" s="31"/>
      <c r="Q4286" s="28"/>
      <c r="R4286" s="28"/>
      <c r="S4286" s="28"/>
      <c r="T4286" s="28"/>
      <c r="U4286" s="29"/>
      <c r="V4286" s="32"/>
      <c r="W4286" s="33"/>
    </row>
    <row r="4287" spans="2:23" x14ac:dyDescent="0.25">
      <c r="B4287" s="25"/>
      <c r="C4287" s="80">
        <v>1801869656</v>
      </c>
      <c r="D4287" s="83" t="s">
        <v>8555</v>
      </c>
      <c r="E4287" s="82">
        <v>4</v>
      </c>
      <c r="F4287" s="28"/>
      <c r="G4287" s="28"/>
      <c r="H4287" s="28"/>
      <c r="I4287" s="28" t="s">
        <v>1737</v>
      </c>
      <c r="J4287" s="27" t="s">
        <v>8556</v>
      </c>
      <c r="K4287" s="29">
        <v>9135886019</v>
      </c>
      <c r="L4287" s="30"/>
      <c r="M4287" s="28"/>
      <c r="N4287" s="28"/>
      <c r="O4287" s="29"/>
      <c r="P4287" s="31"/>
      <c r="Q4287" s="28"/>
      <c r="R4287" s="28"/>
      <c r="S4287" s="28"/>
      <c r="T4287" s="28"/>
      <c r="U4287" s="29"/>
      <c r="V4287" s="32"/>
      <c r="W4287" s="33"/>
    </row>
    <row r="4288" spans="2:23" x14ac:dyDescent="0.25">
      <c r="B4288" s="25"/>
      <c r="C4288" s="80">
        <v>1013058452</v>
      </c>
      <c r="D4288" s="83" t="s">
        <v>8557</v>
      </c>
      <c r="E4288" s="82">
        <v>1</v>
      </c>
      <c r="F4288" s="28"/>
      <c r="G4288" s="28"/>
      <c r="H4288" s="28"/>
      <c r="I4288" s="28" t="s">
        <v>2012</v>
      </c>
      <c r="J4288" s="27" t="s">
        <v>8558</v>
      </c>
      <c r="K4288" s="29">
        <v>4057514343</v>
      </c>
      <c r="L4288" s="30"/>
      <c r="M4288" s="28"/>
      <c r="N4288" s="28"/>
      <c r="O4288" s="29"/>
      <c r="P4288" s="31"/>
      <c r="Q4288" s="28"/>
      <c r="R4288" s="28"/>
      <c r="S4288" s="28"/>
      <c r="T4288" s="28"/>
      <c r="U4288" s="29"/>
      <c r="V4288" s="32"/>
      <c r="W4288" s="33"/>
    </row>
    <row r="4289" spans="2:23" x14ac:dyDescent="0.25">
      <c r="B4289" s="25"/>
      <c r="C4289" s="80">
        <v>1225068208</v>
      </c>
      <c r="D4289" s="83" t="s">
        <v>8559</v>
      </c>
      <c r="E4289" s="82">
        <v>4</v>
      </c>
      <c r="F4289" s="28"/>
      <c r="G4289" s="28"/>
      <c r="H4289" s="28"/>
      <c r="I4289" s="28" t="s">
        <v>1704</v>
      </c>
      <c r="J4289" s="27" t="s">
        <v>69</v>
      </c>
      <c r="K4289" s="29">
        <v>6787750293</v>
      </c>
      <c r="L4289" s="30"/>
      <c r="M4289" s="28"/>
      <c r="N4289" s="28"/>
      <c r="O4289" s="29"/>
      <c r="P4289" s="31"/>
      <c r="Q4289" s="28"/>
      <c r="R4289" s="28"/>
      <c r="S4289" s="28"/>
      <c r="T4289" s="28"/>
      <c r="U4289" s="29"/>
      <c r="V4289" s="32"/>
      <c r="W4289" s="33"/>
    </row>
    <row r="4290" spans="2:23" x14ac:dyDescent="0.25">
      <c r="B4290" s="25"/>
      <c r="C4290" s="80">
        <v>1619068715</v>
      </c>
      <c r="D4290" s="83" t="s">
        <v>8560</v>
      </c>
      <c r="E4290" s="82">
        <v>0</v>
      </c>
      <c r="F4290" s="28"/>
      <c r="G4290" s="28"/>
      <c r="H4290" s="28"/>
      <c r="I4290" s="28" t="s">
        <v>1707</v>
      </c>
      <c r="J4290" s="27" t="s">
        <v>69</v>
      </c>
      <c r="K4290" s="29">
        <v>9186821433</v>
      </c>
      <c r="L4290" s="30"/>
      <c r="M4290" s="28"/>
      <c r="N4290" s="28"/>
      <c r="O4290" s="29"/>
      <c r="P4290" s="31"/>
      <c r="Q4290" s="28"/>
      <c r="R4290" s="28"/>
      <c r="S4290" s="28"/>
      <c r="T4290" s="28"/>
      <c r="U4290" s="29"/>
      <c r="V4290" s="32"/>
      <c r="W4290" s="33"/>
    </row>
    <row r="4291" spans="2:23" x14ac:dyDescent="0.25">
      <c r="B4291" s="25"/>
      <c r="C4291" s="80">
        <v>1063617611</v>
      </c>
      <c r="D4291" s="83" t="s">
        <v>8561</v>
      </c>
      <c r="E4291" s="82">
        <v>5</v>
      </c>
      <c r="F4291" s="28"/>
      <c r="G4291" s="28"/>
      <c r="H4291" s="28"/>
      <c r="I4291" s="28" t="s">
        <v>1737</v>
      </c>
      <c r="J4291" s="27" t="s">
        <v>69</v>
      </c>
      <c r="K4291" s="29">
        <v>8048287811</v>
      </c>
      <c r="L4291" s="30"/>
      <c r="M4291" s="28"/>
      <c r="N4291" s="28"/>
      <c r="O4291" s="29"/>
      <c r="P4291" s="31"/>
      <c r="Q4291" s="28"/>
      <c r="R4291" s="28"/>
      <c r="S4291" s="28"/>
      <c r="T4291" s="28"/>
      <c r="U4291" s="29"/>
      <c r="V4291" s="32"/>
      <c r="W4291" s="33"/>
    </row>
    <row r="4292" spans="2:23" x14ac:dyDescent="0.25">
      <c r="B4292" s="25"/>
      <c r="C4292" s="80">
        <v>1528137304</v>
      </c>
      <c r="D4292" s="83" t="s">
        <v>8562</v>
      </c>
      <c r="E4292" s="82">
        <v>2</v>
      </c>
      <c r="F4292" s="28"/>
      <c r="G4292" s="28"/>
      <c r="H4292" s="28"/>
      <c r="I4292" s="28" t="s">
        <v>1719</v>
      </c>
      <c r="J4292" s="27" t="s">
        <v>69</v>
      </c>
      <c r="K4292" s="29">
        <v>4055248262</v>
      </c>
      <c r="L4292" s="30"/>
      <c r="M4292" s="28"/>
      <c r="N4292" s="28"/>
      <c r="O4292" s="29"/>
      <c r="P4292" s="31"/>
      <c r="Q4292" s="28"/>
      <c r="R4292" s="28"/>
      <c r="S4292" s="28"/>
      <c r="T4292" s="28"/>
      <c r="U4292" s="29"/>
      <c r="V4292" s="32"/>
      <c r="W4292" s="33"/>
    </row>
    <row r="4293" spans="2:23" x14ac:dyDescent="0.25">
      <c r="B4293" s="25"/>
      <c r="C4293" s="80">
        <v>1174878433</v>
      </c>
      <c r="D4293" s="83" t="s">
        <v>8563</v>
      </c>
      <c r="E4293" s="82">
        <v>1</v>
      </c>
      <c r="F4293" s="28"/>
      <c r="G4293" s="28"/>
      <c r="H4293" s="28"/>
      <c r="I4293" s="28" t="s">
        <v>1769</v>
      </c>
      <c r="J4293" s="27" t="s">
        <v>69</v>
      </c>
      <c r="K4293" s="29">
        <v>4055152777</v>
      </c>
      <c r="L4293" s="30"/>
      <c r="M4293" s="28"/>
      <c r="N4293" s="28"/>
      <c r="O4293" s="29"/>
      <c r="P4293" s="31"/>
      <c r="Q4293" s="28"/>
      <c r="R4293" s="28"/>
      <c r="S4293" s="28"/>
      <c r="T4293" s="28"/>
      <c r="U4293" s="29"/>
      <c r="V4293" s="32"/>
      <c r="W4293" s="33"/>
    </row>
    <row r="4294" spans="2:23" x14ac:dyDescent="0.25">
      <c r="B4294" s="25"/>
      <c r="C4294" s="80">
        <v>1255340360</v>
      </c>
      <c r="D4294" s="83" t="s">
        <v>8564</v>
      </c>
      <c r="E4294" s="82">
        <v>-99</v>
      </c>
      <c r="F4294" s="28"/>
      <c r="G4294" s="28"/>
      <c r="H4294" s="28"/>
      <c r="I4294" s="28" t="s">
        <v>1769</v>
      </c>
      <c r="J4294" s="27" t="s">
        <v>69</v>
      </c>
      <c r="K4294" s="29">
        <v>5057278000</v>
      </c>
      <c r="L4294" s="30"/>
      <c r="M4294" s="28"/>
      <c r="N4294" s="28"/>
      <c r="O4294" s="29"/>
      <c r="P4294" s="31"/>
      <c r="Q4294" s="28"/>
      <c r="R4294" s="28"/>
      <c r="S4294" s="28"/>
      <c r="T4294" s="28"/>
      <c r="U4294" s="29"/>
      <c r="V4294" s="32"/>
      <c r="W4294" s="33"/>
    </row>
    <row r="4295" spans="2:23" x14ac:dyDescent="0.25">
      <c r="B4295" s="25"/>
      <c r="C4295" s="80">
        <v>1588825368</v>
      </c>
      <c r="D4295" s="83" t="s">
        <v>8565</v>
      </c>
      <c r="E4295" s="82">
        <v>3</v>
      </c>
      <c r="F4295" s="28"/>
      <c r="G4295" s="28"/>
      <c r="H4295" s="28"/>
      <c r="I4295" s="28" t="s">
        <v>1704</v>
      </c>
      <c r="J4295" s="27" t="s">
        <v>69</v>
      </c>
      <c r="K4295" s="29">
        <v>4057724338</v>
      </c>
      <c r="L4295" s="30"/>
      <c r="M4295" s="28"/>
      <c r="N4295" s="28"/>
      <c r="O4295" s="29"/>
      <c r="P4295" s="31"/>
      <c r="Q4295" s="28"/>
      <c r="R4295" s="28"/>
      <c r="S4295" s="28"/>
      <c r="T4295" s="28"/>
      <c r="U4295" s="29"/>
      <c r="V4295" s="32"/>
      <c r="W4295" s="33"/>
    </row>
    <row r="4296" spans="2:23" x14ac:dyDescent="0.25">
      <c r="B4296" s="25"/>
      <c r="C4296" s="80">
        <v>1437535846</v>
      </c>
      <c r="D4296" s="83" t="s">
        <v>8566</v>
      </c>
      <c r="E4296" s="82">
        <v>3</v>
      </c>
      <c r="F4296" s="28"/>
      <c r="G4296" s="28"/>
      <c r="H4296" s="28"/>
      <c r="I4296" s="28" t="s">
        <v>1716</v>
      </c>
      <c r="J4296" s="27" t="s">
        <v>69</v>
      </c>
      <c r="K4296" s="29">
        <v>4055152777</v>
      </c>
      <c r="L4296" s="30"/>
      <c r="M4296" s="28"/>
      <c r="N4296" s="28"/>
      <c r="O4296" s="29"/>
      <c r="P4296" s="31"/>
      <c r="Q4296" s="28"/>
      <c r="R4296" s="28"/>
      <c r="S4296" s="28"/>
      <c r="T4296" s="28"/>
      <c r="U4296" s="29"/>
      <c r="V4296" s="32"/>
      <c r="W4296" s="33"/>
    </row>
    <row r="4297" spans="2:23" x14ac:dyDescent="0.25">
      <c r="B4297" s="25"/>
      <c r="C4297" s="80">
        <v>1396262770</v>
      </c>
      <c r="D4297" s="83" t="s">
        <v>8567</v>
      </c>
      <c r="E4297" s="82">
        <v>2</v>
      </c>
      <c r="F4297" s="28"/>
      <c r="G4297" s="28"/>
      <c r="H4297" s="28"/>
      <c r="I4297" s="28" t="s">
        <v>1769</v>
      </c>
      <c r="J4297" s="27" t="s">
        <v>69</v>
      </c>
      <c r="K4297" s="29">
        <v>3169288930</v>
      </c>
      <c r="L4297" s="30"/>
      <c r="M4297" s="28"/>
      <c r="N4297" s="28"/>
      <c r="O4297" s="29"/>
      <c r="P4297" s="31"/>
      <c r="Q4297" s="28"/>
      <c r="R4297" s="28"/>
      <c r="S4297" s="28"/>
      <c r="T4297" s="28"/>
      <c r="U4297" s="29"/>
      <c r="V4297" s="32"/>
      <c r="W4297" s="33"/>
    </row>
    <row r="4298" spans="2:23" x14ac:dyDescent="0.25">
      <c r="B4298" s="25"/>
      <c r="C4298" s="80">
        <v>1851769863</v>
      </c>
      <c r="D4298" s="83" t="s">
        <v>8568</v>
      </c>
      <c r="E4298" s="82">
        <v>2</v>
      </c>
      <c r="F4298" s="28"/>
      <c r="G4298" s="28"/>
      <c r="H4298" s="28"/>
      <c r="I4298" s="28" t="s">
        <v>1716</v>
      </c>
      <c r="J4298" s="27" t="s">
        <v>69</v>
      </c>
      <c r="K4298" s="29">
        <v>4057494247</v>
      </c>
      <c r="L4298" s="30"/>
      <c r="M4298" s="28"/>
      <c r="N4298" s="28"/>
      <c r="O4298" s="29"/>
      <c r="P4298" s="31"/>
      <c r="Q4298" s="28"/>
      <c r="R4298" s="28"/>
      <c r="S4298" s="28"/>
      <c r="T4298" s="28"/>
      <c r="U4298" s="29"/>
      <c r="V4298" s="32"/>
      <c r="W4298" s="33"/>
    </row>
    <row r="4299" spans="2:23" x14ac:dyDescent="0.25">
      <c r="B4299" s="25"/>
      <c r="C4299" s="80">
        <v>1770965212</v>
      </c>
      <c r="D4299" s="83" t="s">
        <v>8569</v>
      </c>
      <c r="E4299" s="82">
        <v>4</v>
      </c>
      <c r="F4299" s="28"/>
      <c r="G4299" s="28"/>
      <c r="H4299" s="28"/>
      <c r="I4299" s="28" t="s">
        <v>1716</v>
      </c>
      <c r="J4299" s="27" t="s">
        <v>69</v>
      </c>
      <c r="K4299" s="29">
        <v>7858435160</v>
      </c>
      <c r="L4299" s="30"/>
      <c r="M4299" s="28"/>
      <c r="N4299" s="28"/>
      <c r="O4299" s="29"/>
      <c r="P4299" s="31"/>
      <c r="Q4299" s="28"/>
      <c r="R4299" s="28"/>
      <c r="S4299" s="28"/>
      <c r="T4299" s="28"/>
      <c r="U4299" s="29"/>
      <c r="V4299" s="32"/>
      <c r="W4299" s="33"/>
    </row>
    <row r="4300" spans="2:23" x14ac:dyDescent="0.25">
      <c r="B4300" s="25"/>
      <c r="C4300" s="80">
        <v>1053706655</v>
      </c>
      <c r="D4300" s="83" t="s">
        <v>8570</v>
      </c>
      <c r="E4300" s="82">
        <v>1</v>
      </c>
      <c r="F4300" s="28"/>
      <c r="G4300" s="28"/>
      <c r="H4300" s="28"/>
      <c r="I4300" s="28" t="s">
        <v>1707</v>
      </c>
      <c r="J4300" s="27" t="s">
        <v>69</v>
      </c>
      <c r="K4300" s="29">
        <v>4797138000</v>
      </c>
      <c r="L4300" s="30"/>
      <c r="M4300" s="28"/>
      <c r="N4300" s="28"/>
      <c r="O4300" s="29"/>
      <c r="P4300" s="31"/>
      <c r="Q4300" s="28"/>
      <c r="R4300" s="28"/>
      <c r="S4300" s="28"/>
      <c r="T4300" s="28"/>
      <c r="U4300" s="29"/>
      <c r="V4300" s="32"/>
      <c r="W4300" s="33"/>
    </row>
    <row r="4301" spans="2:23" x14ac:dyDescent="0.25">
      <c r="B4301" s="25"/>
      <c r="C4301" s="80">
        <v>1154611457</v>
      </c>
      <c r="D4301" s="83" t="s">
        <v>8571</v>
      </c>
      <c r="E4301" s="82">
        <v>-99</v>
      </c>
      <c r="F4301" s="28"/>
      <c r="G4301" s="28"/>
      <c r="H4301" s="28"/>
      <c r="I4301" s="28" t="s">
        <v>1704</v>
      </c>
      <c r="J4301" s="27" t="s">
        <v>69</v>
      </c>
      <c r="K4301" s="29">
        <v>9184814700</v>
      </c>
      <c r="L4301" s="30"/>
      <c r="M4301" s="28"/>
      <c r="N4301" s="28"/>
      <c r="O4301" s="29"/>
      <c r="P4301" s="31"/>
      <c r="Q4301" s="28"/>
      <c r="R4301" s="28"/>
      <c r="S4301" s="28"/>
      <c r="T4301" s="28"/>
      <c r="U4301" s="29"/>
      <c r="V4301" s="32"/>
      <c r="W4301" s="33"/>
    </row>
    <row r="4302" spans="2:23" x14ac:dyDescent="0.25">
      <c r="B4302" s="25"/>
      <c r="C4302" s="80">
        <v>1588068845</v>
      </c>
      <c r="D4302" s="83" t="s">
        <v>8572</v>
      </c>
      <c r="E4302" s="82">
        <v>2</v>
      </c>
      <c r="F4302" s="28"/>
      <c r="G4302" s="28"/>
      <c r="H4302" s="28"/>
      <c r="I4302" s="28" t="s">
        <v>1716</v>
      </c>
      <c r="J4302" s="27" t="s">
        <v>69</v>
      </c>
      <c r="K4302" s="29">
        <v>9135886183</v>
      </c>
      <c r="L4302" s="30"/>
      <c r="M4302" s="28"/>
      <c r="N4302" s="28"/>
      <c r="O4302" s="29"/>
      <c r="P4302" s="31"/>
      <c r="Q4302" s="28"/>
      <c r="R4302" s="28"/>
      <c r="S4302" s="28"/>
      <c r="T4302" s="28"/>
      <c r="U4302" s="29"/>
      <c r="V4302" s="32"/>
      <c r="W4302" s="33"/>
    </row>
    <row r="4303" spans="2:23" x14ac:dyDescent="0.25">
      <c r="B4303" s="25"/>
      <c r="C4303" s="80">
        <v>1639378599</v>
      </c>
      <c r="D4303" s="83" t="s">
        <v>8573</v>
      </c>
      <c r="E4303" s="82">
        <v>4</v>
      </c>
      <c r="F4303" s="28"/>
      <c r="G4303" s="28"/>
      <c r="H4303" s="28"/>
      <c r="I4303" s="28" t="s">
        <v>1704</v>
      </c>
      <c r="J4303" s="27" t="s">
        <v>8574</v>
      </c>
      <c r="K4303" s="29">
        <v>4056046217</v>
      </c>
      <c r="L4303" s="30"/>
      <c r="M4303" s="28"/>
      <c r="N4303" s="28"/>
      <c r="O4303" s="29"/>
      <c r="P4303" s="31"/>
      <c r="Q4303" s="28"/>
      <c r="R4303" s="28"/>
      <c r="S4303" s="28"/>
      <c r="T4303" s="28"/>
      <c r="U4303" s="29"/>
      <c r="V4303" s="32"/>
      <c r="W4303" s="33"/>
    </row>
    <row r="4304" spans="2:23" x14ac:dyDescent="0.25">
      <c r="B4304" s="25"/>
      <c r="C4304" s="80">
        <v>1790220143</v>
      </c>
      <c r="D4304" s="83" t="s">
        <v>8575</v>
      </c>
      <c r="E4304" s="82">
        <v>4</v>
      </c>
      <c r="F4304" s="28"/>
      <c r="G4304" s="28"/>
      <c r="H4304" s="28"/>
      <c r="I4304" s="28" t="s">
        <v>1716</v>
      </c>
      <c r="J4304" s="27" t="s">
        <v>8576</v>
      </c>
      <c r="K4304" s="29">
        <v>9187903309</v>
      </c>
      <c r="L4304" s="30"/>
      <c r="M4304" s="28"/>
      <c r="N4304" s="28"/>
      <c r="O4304" s="29"/>
      <c r="P4304" s="31"/>
      <c r="Q4304" s="28"/>
      <c r="R4304" s="28"/>
      <c r="S4304" s="28"/>
      <c r="T4304" s="28"/>
      <c r="U4304" s="29"/>
      <c r="V4304" s="32"/>
      <c r="W4304" s="33"/>
    </row>
    <row r="4305" spans="2:23" x14ac:dyDescent="0.25">
      <c r="B4305" s="25"/>
      <c r="C4305" s="80">
        <v>1669924817</v>
      </c>
      <c r="D4305" s="83" t="s">
        <v>8577</v>
      </c>
      <c r="E4305" s="82">
        <v>3</v>
      </c>
      <c r="F4305" s="28"/>
      <c r="G4305" s="28"/>
      <c r="H4305" s="28"/>
      <c r="I4305" s="28" t="s">
        <v>1716</v>
      </c>
      <c r="J4305" s="27" t="s">
        <v>8578</v>
      </c>
      <c r="K4305" s="29">
        <v>5016610037</v>
      </c>
      <c r="L4305" s="30"/>
      <c r="M4305" s="28"/>
      <c r="N4305" s="28"/>
      <c r="O4305" s="29"/>
      <c r="P4305" s="31"/>
      <c r="Q4305" s="28"/>
      <c r="R4305" s="28"/>
      <c r="S4305" s="28"/>
      <c r="T4305" s="28"/>
      <c r="U4305" s="29"/>
      <c r="V4305" s="32"/>
      <c r="W4305" s="33"/>
    </row>
    <row r="4306" spans="2:23" x14ac:dyDescent="0.25">
      <c r="B4306" s="25"/>
      <c r="C4306" s="80">
        <v>1346691573</v>
      </c>
      <c r="D4306" s="83" t="s">
        <v>8579</v>
      </c>
      <c r="E4306" s="82">
        <v>4</v>
      </c>
      <c r="F4306" s="28"/>
      <c r="G4306" s="28"/>
      <c r="H4306" s="28"/>
      <c r="I4306" s="28" t="s">
        <v>1704</v>
      </c>
      <c r="J4306" s="27" t="s">
        <v>69</v>
      </c>
      <c r="K4306" s="29">
        <v>4052712265</v>
      </c>
      <c r="L4306" s="30"/>
      <c r="M4306" s="28"/>
      <c r="N4306" s="28"/>
      <c r="O4306" s="29"/>
      <c r="P4306" s="31"/>
      <c r="Q4306" s="28"/>
      <c r="R4306" s="28"/>
      <c r="S4306" s="28"/>
      <c r="T4306" s="28"/>
      <c r="U4306" s="29"/>
      <c r="V4306" s="32"/>
      <c r="W4306" s="33"/>
    </row>
    <row r="4307" spans="2:23" x14ac:dyDescent="0.25">
      <c r="B4307" s="25"/>
      <c r="C4307" s="80">
        <v>1427501451</v>
      </c>
      <c r="D4307" s="83" t="s">
        <v>8580</v>
      </c>
      <c r="E4307" s="82">
        <v>5</v>
      </c>
      <c r="F4307" s="28"/>
      <c r="G4307" s="28"/>
      <c r="H4307" s="28"/>
      <c r="I4307" s="28" t="s">
        <v>1716</v>
      </c>
      <c r="J4307" s="27" t="s">
        <v>8581</v>
      </c>
      <c r="K4307" s="29">
        <v>4792743200</v>
      </c>
      <c r="L4307" s="30"/>
      <c r="M4307" s="28"/>
      <c r="N4307" s="28"/>
      <c r="O4307" s="29"/>
      <c r="P4307" s="31"/>
      <c r="Q4307" s="28"/>
      <c r="R4307" s="28"/>
      <c r="S4307" s="28"/>
      <c r="T4307" s="28"/>
      <c r="U4307" s="29"/>
      <c r="V4307" s="32"/>
      <c r="W4307" s="33"/>
    </row>
    <row r="4308" spans="2:23" x14ac:dyDescent="0.25">
      <c r="B4308" s="25"/>
      <c r="C4308" s="80">
        <v>1780033605</v>
      </c>
      <c r="D4308" s="83" t="s">
        <v>8582</v>
      </c>
      <c r="E4308" s="82">
        <v>6</v>
      </c>
      <c r="F4308" s="28"/>
      <c r="G4308" s="28"/>
      <c r="H4308" s="28"/>
      <c r="I4308" s="28" t="s">
        <v>1716</v>
      </c>
      <c r="J4308" s="27" t="s">
        <v>69</v>
      </c>
      <c r="K4308" s="29">
        <v>4059493349</v>
      </c>
      <c r="L4308" s="30"/>
      <c r="M4308" s="28"/>
      <c r="N4308" s="28"/>
      <c r="O4308" s="29"/>
      <c r="P4308" s="31"/>
      <c r="Q4308" s="28"/>
      <c r="R4308" s="28"/>
      <c r="S4308" s="28"/>
      <c r="T4308" s="28"/>
      <c r="U4308" s="29"/>
      <c r="V4308" s="32"/>
      <c r="W4308" s="33"/>
    </row>
    <row r="4309" spans="2:23" x14ac:dyDescent="0.25">
      <c r="B4309" s="25"/>
      <c r="C4309" s="80">
        <v>1124404173</v>
      </c>
      <c r="D4309" s="83" t="s">
        <v>8583</v>
      </c>
      <c r="E4309" s="82">
        <v>5</v>
      </c>
      <c r="F4309" s="28"/>
      <c r="G4309" s="28"/>
      <c r="H4309" s="28"/>
      <c r="I4309" s="28" t="s">
        <v>1716</v>
      </c>
      <c r="J4309" s="27" t="s">
        <v>8584</v>
      </c>
      <c r="K4309" s="29">
        <v>5016868000</v>
      </c>
      <c r="L4309" s="30"/>
      <c r="M4309" s="28"/>
      <c r="N4309" s="28"/>
      <c r="O4309" s="29"/>
      <c r="P4309" s="31"/>
      <c r="Q4309" s="28"/>
      <c r="R4309" s="28"/>
      <c r="S4309" s="28"/>
      <c r="T4309" s="28"/>
      <c r="U4309" s="29"/>
      <c r="V4309" s="32"/>
      <c r="W4309" s="33"/>
    </row>
    <row r="4310" spans="2:23" x14ac:dyDescent="0.25">
      <c r="B4310" s="25"/>
      <c r="C4310" s="80">
        <v>1972565398</v>
      </c>
      <c r="D4310" s="83" t="s">
        <v>8585</v>
      </c>
      <c r="E4310" s="82">
        <v>4</v>
      </c>
      <c r="F4310" s="28"/>
      <c r="G4310" s="28"/>
      <c r="H4310" s="28"/>
      <c r="I4310" s="28" t="s">
        <v>1769</v>
      </c>
      <c r="J4310" s="27" t="s">
        <v>69</v>
      </c>
      <c r="K4310" s="29">
        <v>9185826544</v>
      </c>
      <c r="L4310" s="30"/>
      <c r="M4310" s="28"/>
      <c r="N4310" s="28"/>
      <c r="O4310" s="29"/>
      <c r="P4310" s="31"/>
      <c r="Q4310" s="28"/>
      <c r="R4310" s="28"/>
      <c r="S4310" s="28"/>
      <c r="T4310" s="28"/>
      <c r="U4310" s="29"/>
      <c r="V4310" s="32"/>
      <c r="W4310" s="33"/>
    </row>
    <row r="4311" spans="2:23" x14ac:dyDescent="0.25">
      <c r="B4311" s="25"/>
      <c r="C4311" s="80">
        <v>1659424810</v>
      </c>
      <c r="D4311" s="83" t="s">
        <v>8586</v>
      </c>
      <c r="E4311" s="82">
        <v>3</v>
      </c>
      <c r="F4311" s="28"/>
      <c r="G4311" s="28"/>
      <c r="H4311" s="28"/>
      <c r="I4311" s="28" t="s">
        <v>1704</v>
      </c>
      <c r="J4311" s="27" t="s">
        <v>8587</v>
      </c>
      <c r="K4311" s="29">
        <v>8163615525</v>
      </c>
      <c r="L4311" s="30"/>
      <c r="M4311" s="28"/>
      <c r="N4311" s="28"/>
      <c r="O4311" s="29"/>
      <c r="P4311" s="31"/>
      <c r="Q4311" s="28"/>
      <c r="R4311" s="28"/>
      <c r="S4311" s="28"/>
      <c r="T4311" s="28"/>
      <c r="U4311" s="29"/>
      <c r="V4311" s="32"/>
      <c r="W4311" s="33"/>
    </row>
    <row r="4312" spans="2:23" x14ac:dyDescent="0.25">
      <c r="B4312" s="25"/>
      <c r="C4312" s="80">
        <v>1023014305</v>
      </c>
      <c r="D4312" s="83" t="s">
        <v>8588</v>
      </c>
      <c r="E4312" s="82">
        <v>2</v>
      </c>
      <c r="F4312" s="28"/>
      <c r="G4312" s="28"/>
      <c r="H4312" s="28"/>
      <c r="I4312" s="28" t="s">
        <v>1734</v>
      </c>
      <c r="J4312" s="27" t="s">
        <v>8589</v>
      </c>
      <c r="K4312" s="29">
        <v>3162643505</v>
      </c>
      <c r="L4312" s="30"/>
      <c r="M4312" s="28"/>
      <c r="N4312" s="28"/>
      <c r="O4312" s="29"/>
      <c r="P4312" s="31"/>
      <c r="Q4312" s="28"/>
      <c r="R4312" s="28"/>
      <c r="S4312" s="28"/>
      <c r="T4312" s="28"/>
      <c r="U4312" s="29"/>
      <c r="V4312" s="32"/>
      <c r="W4312" s="33"/>
    </row>
    <row r="4313" spans="2:23" x14ac:dyDescent="0.25">
      <c r="B4313" s="25"/>
      <c r="C4313" s="80">
        <v>1225009616</v>
      </c>
      <c r="D4313" s="83" t="s">
        <v>8590</v>
      </c>
      <c r="E4313" s="82">
        <v>6</v>
      </c>
      <c r="F4313" s="28"/>
      <c r="G4313" s="28"/>
      <c r="H4313" s="28"/>
      <c r="I4313" s="28" t="s">
        <v>1719</v>
      </c>
      <c r="J4313" s="27" t="s">
        <v>69</v>
      </c>
      <c r="K4313" s="29">
        <v>3169456910</v>
      </c>
      <c r="L4313" s="30"/>
      <c r="M4313" s="28"/>
      <c r="N4313" s="28"/>
      <c r="O4313" s="29"/>
      <c r="P4313" s="31"/>
      <c r="Q4313" s="28"/>
      <c r="R4313" s="28"/>
      <c r="S4313" s="28"/>
      <c r="T4313" s="28"/>
      <c r="U4313" s="29"/>
      <c r="V4313" s="32"/>
      <c r="W4313" s="33"/>
    </row>
    <row r="4314" spans="2:23" x14ac:dyDescent="0.25">
      <c r="B4314" s="25"/>
      <c r="C4314" s="80">
        <v>1770561946</v>
      </c>
      <c r="D4314" s="83" t="s">
        <v>8591</v>
      </c>
      <c r="E4314" s="82">
        <v>3</v>
      </c>
      <c r="F4314" s="28"/>
      <c r="G4314" s="28"/>
      <c r="H4314" s="28"/>
      <c r="I4314" s="28" t="s">
        <v>1737</v>
      </c>
      <c r="J4314" s="27" t="s">
        <v>8592</v>
      </c>
      <c r="K4314" s="29">
        <v>8169322000</v>
      </c>
      <c r="L4314" s="30"/>
      <c r="M4314" s="28"/>
      <c r="N4314" s="28"/>
      <c r="O4314" s="29"/>
      <c r="P4314" s="31"/>
      <c r="Q4314" s="28"/>
      <c r="R4314" s="28"/>
      <c r="S4314" s="28"/>
      <c r="T4314" s="28"/>
      <c r="U4314" s="29"/>
      <c r="V4314" s="32"/>
      <c r="W4314" s="33"/>
    </row>
    <row r="4315" spans="2:23" x14ac:dyDescent="0.25">
      <c r="B4315" s="25"/>
      <c r="C4315" s="80">
        <v>1992702336</v>
      </c>
      <c r="D4315" s="83" t="s">
        <v>8593</v>
      </c>
      <c r="E4315" s="82">
        <v>-99</v>
      </c>
      <c r="F4315" s="28"/>
      <c r="G4315" s="28"/>
      <c r="H4315" s="28"/>
      <c r="I4315" s="28" t="s">
        <v>1704</v>
      </c>
      <c r="J4315" s="27" t="s">
        <v>69</v>
      </c>
      <c r="K4315" s="29">
        <v>5015130799</v>
      </c>
      <c r="L4315" s="30"/>
      <c r="M4315" s="28"/>
      <c r="N4315" s="28"/>
      <c r="O4315" s="29"/>
      <c r="P4315" s="31"/>
      <c r="Q4315" s="28"/>
      <c r="R4315" s="28"/>
      <c r="S4315" s="28"/>
      <c r="T4315" s="28"/>
      <c r="U4315" s="29"/>
      <c r="V4315" s="32"/>
      <c r="W4315" s="33"/>
    </row>
    <row r="4316" spans="2:23" x14ac:dyDescent="0.25">
      <c r="B4316" s="25"/>
      <c r="C4316" s="80">
        <v>1528003977</v>
      </c>
      <c r="D4316" s="83" t="s">
        <v>8594</v>
      </c>
      <c r="E4316" s="82">
        <v>1</v>
      </c>
      <c r="F4316" s="28"/>
      <c r="G4316" s="28"/>
      <c r="H4316" s="28"/>
      <c r="I4316" s="28" t="s">
        <v>1704</v>
      </c>
      <c r="J4316" s="27" t="s">
        <v>8595</v>
      </c>
      <c r="K4316" s="29">
        <v>5012278000</v>
      </c>
      <c r="L4316" s="30"/>
      <c r="M4316" s="28"/>
      <c r="N4316" s="28"/>
      <c r="O4316" s="29"/>
      <c r="P4316" s="31"/>
      <c r="Q4316" s="28"/>
      <c r="R4316" s="28"/>
      <c r="S4316" s="28"/>
      <c r="T4316" s="28"/>
      <c r="U4316" s="29"/>
      <c r="V4316" s="32"/>
      <c r="W4316" s="33"/>
    </row>
    <row r="4317" spans="2:23" x14ac:dyDescent="0.25">
      <c r="B4317" s="25"/>
      <c r="C4317" s="80">
        <v>1225008220</v>
      </c>
      <c r="D4317" s="83" t="s">
        <v>8596</v>
      </c>
      <c r="E4317" s="82">
        <v>3</v>
      </c>
      <c r="F4317" s="28"/>
      <c r="G4317" s="28"/>
      <c r="H4317" s="28"/>
      <c r="I4317" s="28" t="s">
        <v>1704</v>
      </c>
      <c r="J4317" s="27" t="s">
        <v>8597</v>
      </c>
      <c r="K4317" s="29">
        <v>9135410510</v>
      </c>
      <c r="L4317" s="30"/>
      <c r="M4317" s="28"/>
      <c r="N4317" s="28"/>
      <c r="O4317" s="29"/>
      <c r="P4317" s="31"/>
      <c r="Q4317" s="28"/>
      <c r="R4317" s="28"/>
      <c r="S4317" s="28"/>
      <c r="T4317" s="28"/>
      <c r="U4317" s="29"/>
      <c r="V4317" s="32"/>
      <c r="W4317" s="33"/>
    </row>
    <row r="4318" spans="2:23" x14ac:dyDescent="0.25">
      <c r="B4318" s="25"/>
      <c r="C4318" s="80">
        <v>1356396790</v>
      </c>
      <c r="D4318" s="83" t="s">
        <v>8598</v>
      </c>
      <c r="E4318" s="82">
        <v>5</v>
      </c>
      <c r="F4318" s="28"/>
      <c r="G4318" s="28"/>
      <c r="H4318" s="28"/>
      <c r="I4318" s="28" t="s">
        <v>1719</v>
      </c>
      <c r="J4318" s="27" t="s">
        <v>8599</v>
      </c>
      <c r="K4318" s="29">
        <v>4794411500</v>
      </c>
      <c r="L4318" s="30"/>
      <c r="M4318" s="28"/>
      <c r="N4318" s="28"/>
      <c r="O4318" s="29"/>
      <c r="P4318" s="31"/>
      <c r="Q4318" s="28"/>
      <c r="R4318" s="28"/>
      <c r="S4318" s="28"/>
      <c r="T4318" s="28"/>
      <c r="U4318" s="29"/>
      <c r="V4318" s="32"/>
      <c r="W4318" s="33"/>
    </row>
    <row r="4319" spans="2:23" x14ac:dyDescent="0.25">
      <c r="B4319" s="25"/>
      <c r="C4319" s="80">
        <v>1114972619</v>
      </c>
      <c r="D4319" s="83" t="s">
        <v>8600</v>
      </c>
      <c r="E4319" s="82">
        <v>5</v>
      </c>
      <c r="F4319" s="28"/>
      <c r="G4319" s="28"/>
      <c r="H4319" s="28"/>
      <c r="I4319" s="28" t="s">
        <v>1704</v>
      </c>
      <c r="J4319" s="27" t="s">
        <v>8601</v>
      </c>
      <c r="K4319" s="29">
        <v>5738743300</v>
      </c>
      <c r="L4319" s="30"/>
      <c r="M4319" s="28"/>
      <c r="N4319" s="28"/>
      <c r="O4319" s="29"/>
      <c r="P4319" s="31"/>
      <c r="Q4319" s="28"/>
      <c r="R4319" s="28"/>
      <c r="S4319" s="28"/>
      <c r="T4319" s="28"/>
      <c r="U4319" s="29"/>
      <c r="V4319" s="32"/>
      <c r="W4319" s="33"/>
    </row>
    <row r="4320" spans="2:23" x14ac:dyDescent="0.25">
      <c r="B4320" s="25"/>
      <c r="C4320" s="80">
        <v>1942908892</v>
      </c>
      <c r="D4320" s="83" t="s">
        <v>8602</v>
      </c>
      <c r="E4320" s="82">
        <v>2</v>
      </c>
      <c r="F4320" s="28"/>
      <c r="G4320" s="28"/>
      <c r="H4320" s="28"/>
      <c r="I4320" s="28" t="s">
        <v>1716</v>
      </c>
      <c r="J4320" s="27" t="s">
        <v>69</v>
      </c>
      <c r="K4320" s="29">
        <v>4059493349</v>
      </c>
      <c r="L4320" s="30"/>
      <c r="M4320" s="28"/>
      <c r="N4320" s="28"/>
      <c r="O4320" s="29"/>
      <c r="P4320" s="31"/>
      <c r="Q4320" s="28"/>
      <c r="R4320" s="28"/>
      <c r="S4320" s="28"/>
      <c r="T4320" s="28"/>
      <c r="U4320" s="29"/>
      <c r="V4320" s="32"/>
      <c r="W4320" s="33"/>
    </row>
    <row r="4321" spans="2:23" x14ac:dyDescent="0.25">
      <c r="B4321" s="25"/>
      <c r="C4321" s="80">
        <v>1740906437</v>
      </c>
      <c r="D4321" s="83" t="s">
        <v>8603</v>
      </c>
      <c r="E4321" s="82">
        <v>2</v>
      </c>
      <c r="F4321" s="28"/>
      <c r="G4321" s="28"/>
      <c r="H4321" s="28"/>
      <c r="I4321" s="28" t="s">
        <v>1716</v>
      </c>
      <c r="J4321" s="27" t="s">
        <v>69</v>
      </c>
      <c r="K4321" s="29">
        <v>4059493349</v>
      </c>
      <c r="L4321" s="30"/>
      <c r="M4321" s="28"/>
      <c r="N4321" s="28"/>
      <c r="O4321" s="29"/>
      <c r="P4321" s="31"/>
      <c r="Q4321" s="28"/>
      <c r="R4321" s="28"/>
      <c r="S4321" s="28"/>
      <c r="T4321" s="28"/>
      <c r="U4321" s="29"/>
      <c r="V4321" s="32"/>
      <c r="W4321" s="33"/>
    </row>
    <row r="4322" spans="2:23" x14ac:dyDescent="0.25">
      <c r="B4322" s="25"/>
      <c r="C4322" s="80">
        <v>1013685494</v>
      </c>
      <c r="D4322" s="83" t="s">
        <v>8604</v>
      </c>
      <c r="E4322" s="82">
        <v>3</v>
      </c>
      <c r="F4322" s="28"/>
      <c r="G4322" s="28"/>
      <c r="H4322" s="28"/>
      <c r="I4322" s="28" t="s">
        <v>1716</v>
      </c>
      <c r="J4322" s="27" t="s">
        <v>8605</v>
      </c>
      <c r="K4322" s="29">
        <v>3162933455</v>
      </c>
      <c r="L4322" s="30"/>
      <c r="M4322" s="28"/>
      <c r="N4322" s="28"/>
      <c r="O4322" s="29"/>
      <c r="P4322" s="31"/>
      <c r="Q4322" s="28"/>
      <c r="R4322" s="28"/>
      <c r="S4322" s="28"/>
      <c r="T4322" s="28"/>
      <c r="U4322" s="29"/>
      <c r="V4322" s="32"/>
      <c r="W4322" s="33"/>
    </row>
    <row r="4323" spans="2:23" x14ac:dyDescent="0.25">
      <c r="B4323" s="25"/>
      <c r="C4323" s="80">
        <v>1346372521</v>
      </c>
      <c r="D4323" s="83" t="s">
        <v>8606</v>
      </c>
      <c r="E4323" s="82">
        <v>7</v>
      </c>
      <c r="F4323" s="28"/>
      <c r="G4323" s="28"/>
      <c r="H4323" s="28"/>
      <c r="I4323" s="28" t="s">
        <v>1704</v>
      </c>
      <c r="J4323" s="27" t="s">
        <v>8607</v>
      </c>
      <c r="K4323" s="29">
        <v>9135885000</v>
      </c>
      <c r="L4323" s="30"/>
      <c r="M4323" s="28"/>
      <c r="N4323" s="28"/>
      <c r="O4323" s="29"/>
      <c r="P4323" s="31"/>
      <c r="Q4323" s="28"/>
      <c r="R4323" s="28"/>
      <c r="S4323" s="28"/>
      <c r="T4323" s="28"/>
      <c r="U4323" s="29"/>
      <c r="V4323" s="32"/>
      <c r="W4323" s="33"/>
    </row>
    <row r="4324" spans="2:23" x14ac:dyDescent="0.25">
      <c r="B4324" s="25"/>
      <c r="C4324" s="80">
        <v>1275068462</v>
      </c>
      <c r="D4324" s="83" t="s">
        <v>8608</v>
      </c>
      <c r="E4324" s="82">
        <v>-99</v>
      </c>
      <c r="F4324" s="28"/>
      <c r="G4324" s="28"/>
      <c r="H4324" s="28"/>
      <c r="I4324" s="28" t="s">
        <v>1716</v>
      </c>
      <c r="J4324" s="27" t="s">
        <v>69</v>
      </c>
      <c r="K4324" s="29">
        <v>9134919100</v>
      </c>
      <c r="L4324" s="30"/>
      <c r="M4324" s="28"/>
      <c r="N4324" s="28"/>
      <c r="O4324" s="29"/>
      <c r="P4324" s="31"/>
      <c r="Q4324" s="28"/>
      <c r="R4324" s="28"/>
      <c r="S4324" s="28"/>
      <c r="T4324" s="28"/>
      <c r="U4324" s="29"/>
      <c r="V4324" s="32"/>
      <c r="W4324" s="33"/>
    </row>
    <row r="4325" spans="2:23" x14ac:dyDescent="0.25">
      <c r="B4325" s="25"/>
      <c r="C4325" s="80">
        <v>1386160547</v>
      </c>
      <c r="D4325" s="83" t="s">
        <v>8609</v>
      </c>
      <c r="E4325" s="82">
        <v>-99</v>
      </c>
      <c r="F4325" s="28"/>
      <c r="G4325" s="28"/>
      <c r="H4325" s="28"/>
      <c r="I4325" s="28" t="s">
        <v>1716</v>
      </c>
      <c r="J4325" s="27" t="s">
        <v>69</v>
      </c>
      <c r="K4325" s="29">
        <v>8164141000</v>
      </c>
      <c r="L4325" s="30"/>
      <c r="M4325" s="28"/>
      <c r="N4325" s="28"/>
      <c r="O4325" s="29"/>
      <c r="P4325" s="31"/>
      <c r="Q4325" s="28"/>
      <c r="R4325" s="28"/>
      <c r="S4325" s="28"/>
      <c r="T4325" s="28"/>
      <c r="U4325" s="29"/>
      <c r="V4325" s="32"/>
      <c r="W4325" s="33"/>
    </row>
    <row r="4326" spans="2:23" x14ac:dyDescent="0.25">
      <c r="B4326" s="25"/>
      <c r="C4326" s="80">
        <v>1497790877</v>
      </c>
      <c r="D4326" s="83" t="s">
        <v>8610</v>
      </c>
      <c r="E4326" s="82">
        <v>6</v>
      </c>
      <c r="F4326" s="28"/>
      <c r="G4326" s="28"/>
      <c r="H4326" s="28"/>
      <c r="I4326" s="28" t="s">
        <v>1704</v>
      </c>
      <c r="J4326" s="27" t="s">
        <v>8611</v>
      </c>
      <c r="K4326" s="29">
        <v>5012278000</v>
      </c>
      <c r="L4326" s="30"/>
      <c r="M4326" s="28"/>
      <c r="N4326" s="28"/>
      <c r="O4326" s="29"/>
      <c r="P4326" s="31"/>
      <c r="Q4326" s="28"/>
      <c r="R4326" s="28"/>
      <c r="S4326" s="28"/>
      <c r="T4326" s="28"/>
      <c r="U4326" s="29"/>
      <c r="V4326" s="32"/>
      <c r="W4326" s="33"/>
    </row>
    <row r="4327" spans="2:23" x14ac:dyDescent="0.25">
      <c r="B4327" s="25"/>
      <c r="C4327" s="80">
        <v>1841268091</v>
      </c>
      <c r="D4327" s="83" t="s">
        <v>8612</v>
      </c>
      <c r="E4327" s="82">
        <v>1</v>
      </c>
      <c r="F4327" s="28"/>
      <c r="G4327" s="28"/>
      <c r="H4327" s="28"/>
      <c r="I4327" s="28" t="s">
        <v>2012</v>
      </c>
      <c r="J4327" s="27" t="s">
        <v>8613</v>
      </c>
      <c r="K4327" s="29">
        <v>4052714222</v>
      </c>
      <c r="L4327" s="30"/>
      <c r="M4327" s="28"/>
      <c r="N4327" s="28"/>
      <c r="O4327" s="29"/>
      <c r="P4327" s="31"/>
      <c r="Q4327" s="28"/>
      <c r="R4327" s="28"/>
      <c r="S4327" s="28"/>
      <c r="T4327" s="28"/>
      <c r="U4327" s="29"/>
      <c r="V4327" s="32"/>
      <c r="W4327" s="33"/>
    </row>
    <row r="4328" spans="2:23" x14ac:dyDescent="0.25">
      <c r="B4328" s="25"/>
      <c r="C4328" s="80">
        <v>1225038029</v>
      </c>
      <c r="D4328" s="83" t="s">
        <v>8614</v>
      </c>
      <c r="E4328" s="82">
        <v>5</v>
      </c>
      <c r="F4328" s="28"/>
      <c r="G4328" s="28"/>
      <c r="H4328" s="28"/>
      <c r="I4328" s="28" t="s">
        <v>1704</v>
      </c>
      <c r="J4328" s="27" t="s">
        <v>8615</v>
      </c>
      <c r="K4328" s="29">
        <v>3166887300</v>
      </c>
      <c r="L4328" s="30"/>
      <c r="M4328" s="28"/>
      <c r="N4328" s="28"/>
      <c r="O4328" s="29"/>
      <c r="P4328" s="31"/>
      <c r="Q4328" s="28"/>
      <c r="R4328" s="28"/>
      <c r="S4328" s="28"/>
      <c r="T4328" s="28"/>
      <c r="U4328" s="29"/>
      <c r="V4328" s="32"/>
      <c r="W4328" s="33"/>
    </row>
    <row r="4329" spans="2:23" x14ac:dyDescent="0.25">
      <c r="B4329" s="25"/>
      <c r="C4329" s="80">
        <v>1659363463</v>
      </c>
      <c r="D4329" s="83" t="s">
        <v>8616</v>
      </c>
      <c r="E4329" s="82">
        <v>3</v>
      </c>
      <c r="F4329" s="28"/>
      <c r="G4329" s="28"/>
      <c r="H4329" s="28"/>
      <c r="I4329" s="28" t="s">
        <v>1707</v>
      </c>
      <c r="J4329" s="27" t="s">
        <v>69</v>
      </c>
      <c r="K4329" s="29">
        <v>4057373278</v>
      </c>
      <c r="L4329" s="30"/>
      <c r="M4329" s="28"/>
      <c r="N4329" s="28"/>
      <c r="O4329" s="29"/>
      <c r="P4329" s="31"/>
      <c r="Q4329" s="28"/>
      <c r="R4329" s="28"/>
      <c r="S4329" s="28"/>
      <c r="T4329" s="28"/>
      <c r="U4329" s="29"/>
      <c r="V4329" s="32"/>
      <c r="W4329" s="33"/>
    </row>
    <row r="4330" spans="2:23" x14ac:dyDescent="0.25">
      <c r="B4330" s="25"/>
      <c r="C4330" s="80">
        <v>1962554857</v>
      </c>
      <c r="D4330" s="83" t="s">
        <v>8617</v>
      </c>
      <c r="E4330" s="82">
        <v>8</v>
      </c>
      <c r="F4330" s="28"/>
      <c r="G4330" s="28"/>
      <c r="H4330" s="28"/>
      <c r="I4330" s="28" t="s">
        <v>1707</v>
      </c>
      <c r="J4330" s="27" t="s">
        <v>8618</v>
      </c>
      <c r="K4330" s="29">
        <v>3162528373</v>
      </c>
      <c r="L4330" s="30"/>
      <c r="M4330" s="28"/>
      <c r="N4330" s="28"/>
      <c r="O4330" s="29"/>
      <c r="P4330" s="31"/>
      <c r="Q4330" s="28"/>
      <c r="R4330" s="28"/>
      <c r="S4330" s="28"/>
      <c r="T4330" s="28"/>
      <c r="U4330" s="29"/>
      <c r="V4330" s="32"/>
      <c r="W4330" s="33"/>
    </row>
    <row r="4331" spans="2:23" x14ac:dyDescent="0.25">
      <c r="B4331" s="25"/>
      <c r="C4331" s="80">
        <v>1457491086</v>
      </c>
      <c r="D4331" s="83" t="s">
        <v>5913</v>
      </c>
      <c r="E4331" s="82">
        <v>7</v>
      </c>
      <c r="F4331" s="28"/>
      <c r="G4331" s="28"/>
      <c r="H4331" s="28"/>
      <c r="I4331" s="28" t="s">
        <v>1704</v>
      </c>
      <c r="J4331" s="27" t="s">
        <v>69</v>
      </c>
      <c r="K4331" s="29">
        <v>4056324000</v>
      </c>
      <c r="L4331" s="30"/>
      <c r="M4331" s="28"/>
      <c r="N4331" s="28"/>
      <c r="O4331" s="29"/>
      <c r="P4331" s="31"/>
      <c r="Q4331" s="28"/>
      <c r="R4331" s="28"/>
      <c r="S4331" s="28"/>
      <c r="T4331" s="28"/>
      <c r="U4331" s="29"/>
      <c r="V4331" s="32"/>
      <c r="W4331" s="33"/>
    </row>
    <row r="4332" spans="2:23" x14ac:dyDescent="0.25">
      <c r="B4332" s="25"/>
      <c r="C4332" s="80">
        <v>1811959190</v>
      </c>
      <c r="D4332" s="83" t="s">
        <v>8619</v>
      </c>
      <c r="E4332" s="82">
        <v>3</v>
      </c>
      <c r="F4332" s="28"/>
      <c r="G4332" s="28"/>
      <c r="H4332" s="28"/>
      <c r="I4332" s="28" t="s">
        <v>1707</v>
      </c>
      <c r="J4332" s="27" t="s">
        <v>69</v>
      </c>
      <c r="K4332" s="29">
        <v>3166865555</v>
      </c>
      <c r="L4332" s="30"/>
      <c r="M4332" s="28"/>
      <c r="N4332" s="28"/>
      <c r="O4332" s="29"/>
      <c r="P4332" s="31"/>
      <c r="Q4332" s="28"/>
      <c r="R4332" s="28"/>
      <c r="S4332" s="28"/>
      <c r="T4332" s="28"/>
      <c r="U4332" s="29"/>
      <c r="V4332" s="32"/>
      <c r="W4332" s="33"/>
    </row>
    <row r="4333" spans="2:23" x14ac:dyDescent="0.25">
      <c r="B4333" s="25"/>
      <c r="C4333" s="80">
        <v>1548363450</v>
      </c>
      <c r="D4333" s="83" t="s">
        <v>8620</v>
      </c>
      <c r="E4333" s="82">
        <v>4</v>
      </c>
      <c r="F4333" s="28"/>
      <c r="G4333" s="28"/>
      <c r="H4333" s="28"/>
      <c r="I4333" s="28" t="s">
        <v>1737</v>
      </c>
      <c r="J4333" s="27" t="s">
        <v>69</v>
      </c>
      <c r="K4333" s="29">
        <v>9135886656</v>
      </c>
      <c r="L4333" s="30"/>
      <c r="M4333" s="28"/>
      <c r="N4333" s="28"/>
      <c r="O4333" s="29"/>
      <c r="P4333" s="31"/>
      <c r="Q4333" s="28"/>
      <c r="R4333" s="28"/>
      <c r="S4333" s="28"/>
      <c r="T4333" s="28"/>
      <c r="U4333" s="29"/>
      <c r="V4333" s="32"/>
      <c r="W4333" s="33"/>
    </row>
    <row r="4334" spans="2:23" x14ac:dyDescent="0.25">
      <c r="B4334" s="25"/>
      <c r="C4334" s="80">
        <v>1427033844</v>
      </c>
      <c r="D4334" s="83" t="s">
        <v>8621</v>
      </c>
      <c r="E4334" s="82">
        <v>-99</v>
      </c>
      <c r="F4334" s="28"/>
      <c r="G4334" s="28"/>
      <c r="H4334" s="28"/>
      <c r="I4334" s="28" t="s">
        <v>1704</v>
      </c>
      <c r="J4334" s="27" t="s">
        <v>69</v>
      </c>
      <c r="K4334" s="29">
        <v>4057724338</v>
      </c>
      <c r="L4334" s="30"/>
      <c r="M4334" s="28"/>
      <c r="N4334" s="28"/>
      <c r="O4334" s="29"/>
      <c r="P4334" s="31"/>
      <c r="Q4334" s="28"/>
      <c r="R4334" s="28"/>
      <c r="S4334" s="28"/>
      <c r="T4334" s="28"/>
      <c r="U4334" s="29"/>
      <c r="V4334" s="32"/>
      <c r="W4334" s="33"/>
    </row>
    <row r="4335" spans="2:23" x14ac:dyDescent="0.25">
      <c r="B4335" s="25"/>
      <c r="C4335" s="80">
        <v>1700851052</v>
      </c>
      <c r="D4335" s="83" t="s">
        <v>3165</v>
      </c>
      <c r="E4335" s="82">
        <v>5</v>
      </c>
      <c r="F4335" s="28"/>
      <c r="G4335" s="28"/>
      <c r="H4335" s="28"/>
      <c r="I4335" s="28" t="s">
        <v>1707</v>
      </c>
      <c r="J4335" s="27" t="s">
        <v>69</v>
      </c>
      <c r="K4335" s="29">
        <v>9184590583</v>
      </c>
      <c r="L4335" s="30"/>
      <c r="M4335" s="28"/>
      <c r="N4335" s="28"/>
      <c r="O4335" s="29"/>
      <c r="P4335" s="31"/>
      <c r="Q4335" s="28"/>
      <c r="R4335" s="28"/>
      <c r="S4335" s="28"/>
      <c r="T4335" s="28"/>
      <c r="U4335" s="29"/>
      <c r="V4335" s="32"/>
      <c r="W4335" s="33"/>
    </row>
    <row r="4336" spans="2:23" x14ac:dyDescent="0.25">
      <c r="B4336" s="25"/>
      <c r="C4336" s="80">
        <v>1700989316</v>
      </c>
      <c r="D4336" s="83" t="s">
        <v>8622</v>
      </c>
      <c r="E4336" s="82">
        <v>-99</v>
      </c>
      <c r="F4336" s="28"/>
      <c r="G4336" s="28"/>
      <c r="H4336" s="28"/>
      <c r="I4336" s="28" t="s">
        <v>1716</v>
      </c>
      <c r="J4336" s="27" t="s">
        <v>8623</v>
      </c>
      <c r="K4336" s="29">
        <v>4057021300</v>
      </c>
      <c r="L4336" s="30"/>
      <c r="M4336" s="28"/>
      <c r="N4336" s="28"/>
      <c r="O4336" s="29"/>
      <c r="P4336" s="31"/>
      <c r="Q4336" s="28"/>
      <c r="R4336" s="28"/>
      <c r="S4336" s="28"/>
      <c r="T4336" s="28"/>
      <c r="U4336" s="29"/>
      <c r="V4336" s="32"/>
      <c r="W4336" s="33"/>
    </row>
    <row r="4337" spans="2:23" x14ac:dyDescent="0.25">
      <c r="B4337" s="25"/>
      <c r="C4337" s="80">
        <v>1649201807</v>
      </c>
      <c r="D4337" s="83" t="s">
        <v>8624</v>
      </c>
      <c r="E4337" s="82">
        <v>6</v>
      </c>
      <c r="F4337" s="28"/>
      <c r="G4337" s="28"/>
      <c r="H4337" s="28"/>
      <c r="I4337" s="28" t="s">
        <v>1707</v>
      </c>
      <c r="J4337" s="27" t="s">
        <v>8625</v>
      </c>
      <c r="K4337" s="29">
        <v>4052313000</v>
      </c>
      <c r="L4337" s="30"/>
      <c r="M4337" s="28"/>
      <c r="N4337" s="28"/>
      <c r="O4337" s="29"/>
      <c r="P4337" s="31"/>
      <c r="Q4337" s="28"/>
      <c r="R4337" s="28"/>
      <c r="S4337" s="28"/>
      <c r="T4337" s="28"/>
      <c r="U4337" s="29"/>
      <c r="V4337" s="32"/>
      <c r="W4337" s="33"/>
    </row>
    <row r="4338" spans="2:23" x14ac:dyDescent="0.25">
      <c r="B4338" s="25"/>
      <c r="C4338" s="80">
        <v>1609845437</v>
      </c>
      <c r="D4338" s="83" t="s">
        <v>8626</v>
      </c>
      <c r="E4338" s="82">
        <v>2</v>
      </c>
      <c r="F4338" s="28"/>
      <c r="G4338" s="28"/>
      <c r="H4338" s="28"/>
      <c r="I4338" s="28" t="s">
        <v>1734</v>
      </c>
      <c r="J4338" s="27" t="s">
        <v>8627</v>
      </c>
      <c r="K4338" s="29">
        <v>4052716122</v>
      </c>
      <c r="L4338" s="30"/>
      <c r="M4338" s="28"/>
      <c r="N4338" s="28"/>
      <c r="O4338" s="29"/>
      <c r="P4338" s="31"/>
      <c r="Q4338" s="28"/>
      <c r="R4338" s="28"/>
      <c r="S4338" s="28"/>
      <c r="T4338" s="28"/>
      <c r="U4338" s="29"/>
      <c r="V4338" s="32"/>
      <c r="W4338" s="33"/>
    </row>
    <row r="4339" spans="2:23" x14ac:dyDescent="0.25">
      <c r="B4339" s="25"/>
      <c r="C4339" s="80">
        <v>1508970120</v>
      </c>
      <c r="D4339" s="83" t="s">
        <v>8628</v>
      </c>
      <c r="E4339" s="82">
        <v>4</v>
      </c>
      <c r="F4339" s="28"/>
      <c r="G4339" s="28"/>
      <c r="H4339" s="28"/>
      <c r="I4339" s="28" t="s">
        <v>1704</v>
      </c>
      <c r="J4339" s="27" t="s">
        <v>8629</v>
      </c>
      <c r="K4339" s="29">
        <v>8169327900</v>
      </c>
      <c r="L4339" s="30"/>
      <c r="M4339" s="28"/>
      <c r="N4339" s="28"/>
      <c r="O4339" s="29"/>
      <c r="P4339" s="31"/>
      <c r="Q4339" s="28"/>
      <c r="R4339" s="28"/>
      <c r="S4339" s="28"/>
      <c r="T4339" s="28"/>
      <c r="U4339" s="29"/>
      <c r="V4339" s="32"/>
      <c r="W4339" s="33"/>
    </row>
    <row r="4340" spans="2:23" x14ac:dyDescent="0.25">
      <c r="B4340" s="25"/>
      <c r="C4340" s="80">
        <v>1821044173</v>
      </c>
      <c r="D4340" s="83" t="s">
        <v>8630</v>
      </c>
      <c r="E4340" s="82">
        <v>5</v>
      </c>
      <c r="F4340" s="28"/>
      <c r="G4340" s="28"/>
      <c r="H4340" s="28"/>
      <c r="I4340" s="28" t="s">
        <v>1707</v>
      </c>
      <c r="J4340" s="27" t="s">
        <v>69</v>
      </c>
      <c r="K4340" s="29">
        <v>3166842851</v>
      </c>
      <c r="L4340" s="30"/>
      <c r="M4340" s="28"/>
      <c r="N4340" s="28"/>
      <c r="O4340" s="29"/>
      <c r="P4340" s="31"/>
      <c r="Q4340" s="28"/>
      <c r="R4340" s="28"/>
      <c r="S4340" s="28"/>
      <c r="T4340" s="28"/>
      <c r="U4340" s="29"/>
      <c r="V4340" s="32"/>
      <c r="W4340" s="33"/>
    </row>
    <row r="4341" spans="2:23" x14ac:dyDescent="0.25">
      <c r="B4341" s="25"/>
      <c r="C4341" s="80">
        <v>1447219068</v>
      </c>
      <c r="D4341" s="83" t="s">
        <v>8631</v>
      </c>
      <c r="E4341" s="82">
        <v>8</v>
      </c>
      <c r="F4341" s="28"/>
      <c r="G4341" s="28"/>
      <c r="H4341" s="28"/>
      <c r="I4341" s="28" t="s">
        <v>1737</v>
      </c>
      <c r="J4341" s="27" t="s">
        <v>8632</v>
      </c>
      <c r="K4341" s="29">
        <v>8169324655</v>
      </c>
      <c r="L4341" s="30"/>
      <c r="M4341" s="28"/>
      <c r="N4341" s="28"/>
      <c r="O4341" s="29"/>
      <c r="P4341" s="31"/>
      <c r="Q4341" s="28"/>
      <c r="R4341" s="28"/>
      <c r="S4341" s="28"/>
      <c r="T4341" s="28"/>
      <c r="U4341" s="29"/>
      <c r="V4341" s="32"/>
      <c r="W4341" s="33"/>
    </row>
    <row r="4342" spans="2:23" x14ac:dyDescent="0.25">
      <c r="B4342" s="25"/>
      <c r="C4342" s="80">
        <v>1558361261</v>
      </c>
      <c r="D4342" s="83" t="s">
        <v>8633</v>
      </c>
      <c r="E4342" s="82">
        <v>3</v>
      </c>
      <c r="F4342" s="28"/>
      <c r="G4342" s="28"/>
      <c r="H4342" s="28"/>
      <c r="I4342" s="28" t="s">
        <v>1704</v>
      </c>
      <c r="J4342" s="27" t="s">
        <v>8634</v>
      </c>
      <c r="K4342" s="29">
        <v>3166887300</v>
      </c>
      <c r="L4342" s="30"/>
      <c r="M4342" s="28"/>
      <c r="N4342" s="28"/>
      <c r="O4342" s="29"/>
      <c r="P4342" s="31"/>
      <c r="Q4342" s="28"/>
      <c r="R4342" s="28"/>
      <c r="S4342" s="28"/>
      <c r="T4342" s="28"/>
      <c r="U4342" s="29"/>
      <c r="V4342" s="32"/>
      <c r="W4342" s="33"/>
    </row>
    <row r="4343" spans="2:23" x14ac:dyDescent="0.25">
      <c r="B4343" s="25"/>
      <c r="C4343" s="80">
        <v>1033187208</v>
      </c>
      <c r="D4343" s="83" t="s">
        <v>8635</v>
      </c>
      <c r="E4343" s="82">
        <v>1</v>
      </c>
      <c r="F4343" s="28"/>
      <c r="G4343" s="28"/>
      <c r="H4343" s="28"/>
      <c r="I4343" s="28" t="s">
        <v>1704</v>
      </c>
      <c r="J4343" s="27" t="s">
        <v>69</v>
      </c>
      <c r="K4343" s="29">
        <v>4053602777</v>
      </c>
      <c r="L4343" s="30"/>
      <c r="M4343" s="28"/>
      <c r="N4343" s="28"/>
      <c r="O4343" s="29"/>
      <c r="P4343" s="31"/>
      <c r="Q4343" s="28"/>
      <c r="R4343" s="28"/>
      <c r="S4343" s="28"/>
      <c r="T4343" s="28"/>
      <c r="U4343" s="29"/>
      <c r="V4343" s="32"/>
      <c r="W4343" s="33"/>
    </row>
    <row r="4344" spans="2:23" x14ac:dyDescent="0.25">
      <c r="B4344" s="25"/>
      <c r="C4344" s="80">
        <v>1386675536</v>
      </c>
      <c r="D4344" s="83" t="s">
        <v>8636</v>
      </c>
      <c r="E4344" s="82">
        <v>4</v>
      </c>
      <c r="F4344" s="28"/>
      <c r="G4344" s="28"/>
      <c r="H4344" s="28"/>
      <c r="I4344" s="28" t="s">
        <v>1704</v>
      </c>
      <c r="J4344" s="27" t="s">
        <v>69</v>
      </c>
      <c r="K4344" s="29">
        <v>4792743200</v>
      </c>
      <c r="L4344" s="30"/>
      <c r="M4344" s="28"/>
      <c r="N4344" s="28"/>
      <c r="O4344" s="29"/>
      <c r="P4344" s="31"/>
      <c r="Q4344" s="28"/>
      <c r="R4344" s="28"/>
      <c r="S4344" s="28"/>
      <c r="T4344" s="28"/>
      <c r="U4344" s="29"/>
      <c r="V4344" s="32"/>
      <c r="W4344" s="33"/>
    </row>
    <row r="4345" spans="2:23" x14ac:dyDescent="0.25">
      <c r="B4345" s="25"/>
      <c r="C4345" s="80">
        <v>1487613170</v>
      </c>
      <c r="D4345" s="83" t="s">
        <v>8637</v>
      </c>
      <c r="E4345" s="82">
        <v>5</v>
      </c>
      <c r="F4345" s="28"/>
      <c r="G4345" s="28"/>
      <c r="H4345" s="28"/>
      <c r="I4345" s="28" t="s">
        <v>1707</v>
      </c>
      <c r="J4345" s="27" t="s">
        <v>69</v>
      </c>
      <c r="K4345" s="29">
        <v>4055283888</v>
      </c>
      <c r="L4345" s="30"/>
      <c r="M4345" s="28"/>
      <c r="N4345" s="28"/>
      <c r="O4345" s="29"/>
      <c r="P4345" s="31"/>
      <c r="Q4345" s="28"/>
      <c r="R4345" s="28"/>
      <c r="S4345" s="28"/>
      <c r="T4345" s="28"/>
      <c r="U4345" s="29"/>
      <c r="V4345" s="32"/>
      <c r="W4345" s="33"/>
    </row>
    <row r="4346" spans="2:23" x14ac:dyDescent="0.25">
      <c r="B4346" s="25"/>
      <c r="C4346" s="80">
        <v>1285606491</v>
      </c>
      <c r="D4346" s="83" t="s">
        <v>8638</v>
      </c>
      <c r="E4346" s="82">
        <v>-99</v>
      </c>
      <c r="F4346" s="28"/>
      <c r="G4346" s="28"/>
      <c r="H4346" s="28"/>
      <c r="I4346" s="28" t="s">
        <v>1704</v>
      </c>
      <c r="J4346" s="27" t="s">
        <v>69</v>
      </c>
      <c r="K4346" s="29">
        <v>4057523162</v>
      </c>
      <c r="L4346" s="30"/>
      <c r="M4346" s="28"/>
      <c r="N4346" s="28"/>
      <c r="O4346" s="29"/>
      <c r="P4346" s="31"/>
      <c r="Q4346" s="28"/>
      <c r="R4346" s="28"/>
      <c r="S4346" s="28"/>
      <c r="T4346" s="28"/>
      <c r="U4346" s="29"/>
      <c r="V4346" s="32"/>
      <c r="W4346" s="33"/>
    </row>
    <row r="4347" spans="2:23" x14ac:dyDescent="0.25">
      <c r="B4347" s="25"/>
      <c r="C4347" s="80">
        <v>1710962071</v>
      </c>
      <c r="D4347" s="83" t="s">
        <v>8639</v>
      </c>
      <c r="E4347" s="82">
        <v>3</v>
      </c>
      <c r="F4347" s="28"/>
      <c r="G4347" s="28"/>
      <c r="H4347" s="28"/>
      <c r="I4347" s="28" t="s">
        <v>1704</v>
      </c>
      <c r="J4347" s="27" t="s">
        <v>8640</v>
      </c>
      <c r="K4347" s="29">
        <v>4057374464</v>
      </c>
      <c r="L4347" s="30"/>
      <c r="M4347" s="28"/>
      <c r="N4347" s="28"/>
      <c r="O4347" s="29"/>
      <c r="P4347" s="31"/>
      <c r="Q4347" s="28"/>
      <c r="R4347" s="28"/>
      <c r="S4347" s="28"/>
      <c r="T4347" s="28"/>
      <c r="U4347" s="29"/>
      <c r="V4347" s="32"/>
      <c r="W4347" s="33"/>
    </row>
    <row r="4348" spans="2:23" x14ac:dyDescent="0.25">
      <c r="B4348" s="25"/>
      <c r="C4348" s="80">
        <v>1386653590</v>
      </c>
      <c r="D4348" s="83" t="s">
        <v>8641</v>
      </c>
      <c r="E4348" s="82">
        <v>6</v>
      </c>
      <c r="F4348" s="28"/>
      <c r="G4348" s="28"/>
      <c r="H4348" s="28"/>
      <c r="I4348" s="28" t="s">
        <v>1737</v>
      </c>
      <c r="J4348" s="27" t="s">
        <v>8642</v>
      </c>
      <c r="K4348" s="29">
        <v>4052717498</v>
      </c>
      <c r="L4348" s="30"/>
      <c r="M4348" s="28"/>
      <c r="N4348" s="28"/>
      <c r="O4348" s="29"/>
      <c r="P4348" s="31"/>
      <c r="Q4348" s="28"/>
      <c r="R4348" s="28"/>
      <c r="S4348" s="28"/>
      <c r="T4348" s="28"/>
      <c r="U4348" s="29"/>
      <c r="V4348" s="32"/>
      <c r="W4348" s="33"/>
    </row>
    <row r="4349" spans="2:23" x14ac:dyDescent="0.25">
      <c r="B4349" s="25"/>
      <c r="C4349" s="80">
        <v>1427032234</v>
      </c>
      <c r="D4349" s="83" t="s">
        <v>8643</v>
      </c>
      <c r="E4349" s="82">
        <v>0</v>
      </c>
      <c r="F4349" s="28"/>
      <c r="G4349" s="28"/>
      <c r="H4349" s="28"/>
      <c r="I4349" s="28" t="s">
        <v>1704</v>
      </c>
      <c r="J4349" s="27" t="s">
        <v>69</v>
      </c>
      <c r="K4349" s="29">
        <v>4057021300</v>
      </c>
      <c r="L4349" s="30"/>
      <c r="M4349" s="28"/>
      <c r="N4349" s="28"/>
      <c r="O4349" s="29"/>
      <c r="P4349" s="31"/>
      <c r="Q4349" s="28"/>
      <c r="R4349" s="28"/>
      <c r="S4349" s="28"/>
      <c r="T4349" s="28"/>
      <c r="U4349" s="29"/>
      <c r="V4349" s="32"/>
      <c r="W4349" s="33"/>
    </row>
    <row r="4350" spans="2:23" x14ac:dyDescent="0.25">
      <c r="B4350" s="25"/>
      <c r="C4350" s="80">
        <v>1053330175</v>
      </c>
      <c r="D4350" s="83" t="s">
        <v>8644</v>
      </c>
      <c r="E4350" s="82">
        <v>3</v>
      </c>
      <c r="F4350" s="28"/>
      <c r="G4350" s="28"/>
      <c r="H4350" s="28"/>
      <c r="I4350" s="28" t="s">
        <v>1704</v>
      </c>
      <c r="J4350" s="27" t="s">
        <v>69</v>
      </c>
      <c r="K4350" s="29">
        <v>4794522077</v>
      </c>
      <c r="L4350" s="30"/>
      <c r="M4350" s="28"/>
      <c r="N4350" s="28"/>
      <c r="O4350" s="29"/>
      <c r="P4350" s="31"/>
      <c r="Q4350" s="28"/>
      <c r="R4350" s="28"/>
      <c r="S4350" s="28"/>
      <c r="T4350" s="28"/>
      <c r="U4350" s="29"/>
      <c r="V4350" s="32"/>
      <c r="W4350" s="33"/>
    </row>
    <row r="4351" spans="2:23" x14ac:dyDescent="0.25">
      <c r="B4351" s="25"/>
      <c r="C4351" s="80">
        <v>1164419362</v>
      </c>
      <c r="D4351" s="83" t="s">
        <v>8645</v>
      </c>
      <c r="E4351" s="82">
        <v>4</v>
      </c>
      <c r="F4351" s="28"/>
      <c r="G4351" s="28"/>
      <c r="H4351" s="28"/>
      <c r="I4351" s="28" t="s">
        <v>1704</v>
      </c>
      <c r="J4351" s="27" t="s">
        <v>8646</v>
      </c>
      <c r="K4351" s="29">
        <v>9189408500</v>
      </c>
      <c r="L4351" s="30"/>
      <c r="M4351" s="28"/>
      <c r="N4351" s="28"/>
      <c r="O4351" s="29"/>
      <c r="P4351" s="31"/>
      <c r="Q4351" s="28"/>
      <c r="R4351" s="28"/>
      <c r="S4351" s="28"/>
      <c r="T4351" s="28"/>
      <c r="U4351" s="29"/>
      <c r="V4351" s="32"/>
      <c r="W4351" s="33"/>
    </row>
    <row r="4352" spans="2:23" x14ac:dyDescent="0.25">
      <c r="B4352" s="25"/>
      <c r="C4352" s="80">
        <v>1316054448</v>
      </c>
      <c r="D4352" s="83" t="s">
        <v>8647</v>
      </c>
      <c r="E4352" s="82">
        <v>-99</v>
      </c>
      <c r="F4352" s="28"/>
      <c r="G4352" s="28"/>
      <c r="H4352" s="28"/>
      <c r="I4352" s="28" t="s">
        <v>2585</v>
      </c>
      <c r="J4352" s="27" t="s">
        <v>69</v>
      </c>
      <c r="K4352" s="29">
        <v>4059493349</v>
      </c>
      <c r="L4352" s="30"/>
      <c r="M4352" s="28"/>
      <c r="N4352" s="28"/>
      <c r="O4352" s="29"/>
      <c r="P4352" s="31"/>
      <c r="Q4352" s="28"/>
      <c r="R4352" s="28"/>
      <c r="S4352" s="28"/>
      <c r="T4352" s="28"/>
      <c r="U4352" s="29"/>
      <c r="V4352" s="32"/>
      <c r="W4352" s="33"/>
    </row>
    <row r="4353" spans="2:23" x14ac:dyDescent="0.25">
      <c r="B4353" s="25"/>
      <c r="C4353" s="80">
        <v>1043286453</v>
      </c>
      <c r="D4353" s="83" t="s">
        <v>8648</v>
      </c>
      <c r="E4353" s="82">
        <v>5</v>
      </c>
      <c r="F4353" s="28"/>
      <c r="G4353" s="28"/>
      <c r="H4353" s="28"/>
      <c r="I4353" s="28" t="s">
        <v>1704</v>
      </c>
      <c r="J4353" s="27" t="s">
        <v>69</v>
      </c>
      <c r="K4353" s="29">
        <v>3162199651</v>
      </c>
      <c r="L4353" s="30"/>
      <c r="M4353" s="28"/>
      <c r="N4353" s="28"/>
      <c r="O4353" s="29"/>
      <c r="P4353" s="31"/>
      <c r="Q4353" s="28"/>
      <c r="R4353" s="28"/>
      <c r="S4353" s="28"/>
      <c r="T4353" s="28"/>
      <c r="U4353" s="29"/>
      <c r="V4353" s="32"/>
      <c r="W4353" s="33"/>
    </row>
    <row r="4354" spans="2:23" x14ac:dyDescent="0.25">
      <c r="B4354" s="25"/>
      <c r="C4354" s="80">
        <v>1174518906</v>
      </c>
      <c r="D4354" s="83" t="s">
        <v>8649</v>
      </c>
      <c r="E4354" s="82">
        <v>0</v>
      </c>
      <c r="F4354" s="28"/>
      <c r="G4354" s="28"/>
      <c r="H4354" s="28"/>
      <c r="I4354" s="28" t="s">
        <v>1704</v>
      </c>
      <c r="J4354" s="27" t="s">
        <v>69</v>
      </c>
      <c r="K4354" s="29">
        <v>9184814706</v>
      </c>
      <c r="L4354" s="30"/>
      <c r="M4354" s="28"/>
      <c r="N4354" s="28"/>
      <c r="O4354" s="29"/>
      <c r="P4354" s="31"/>
      <c r="Q4354" s="28"/>
      <c r="R4354" s="28"/>
      <c r="S4354" s="28"/>
      <c r="T4354" s="28"/>
      <c r="U4354" s="29"/>
      <c r="V4354" s="32"/>
      <c r="W4354" s="33"/>
    </row>
    <row r="4355" spans="2:23" x14ac:dyDescent="0.25">
      <c r="B4355" s="25"/>
      <c r="C4355" s="80">
        <v>1114936325</v>
      </c>
      <c r="D4355" s="83" t="s">
        <v>8650</v>
      </c>
      <c r="E4355" s="82">
        <v>1</v>
      </c>
      <c r="F4355" s="28"/>
      <c r="G4355" s="28"/>
      <c r="H4355" s="28"/>
      <c r="I4355" s="28" t="s">
        <v>1704</v>
      </c>
      <c r="J4355" s="27" t="s">
        <v>8651</v>
      </c>
      <c r="K4355" s="29">
        <v>2562342644</v>
      </c>
      <c r="L4355" s="30"/>
      <c r="M4355" s="28"/>
      <c r="N4355" s="28"/>
      <c r="O4355" s="29"/>
      <c r="P4355" s="31"/>
      <c r="Q4355" s="28"/>
      <c r="R4355" s="28"/>
      <c r="S4355" s="28"/>
      <c r="T4355" s="28"/>
      <c r="U4355" s="29"/>
      <c r="V4355" s="32"/>
      <c r="W4355" s="33"/>
    </row>
    <row r="4356" spans="2:23" x14ac:dyDescent="0.25">
      <c r="B4356" s="25"/>
      <c r="C4356" s="80">
        <v>1952367393</v>
      </c>
      <c r="D4356" s="83" t="s">
        <v>8652</v>
      </c>
      <c r="E4356" s="82">
        <v>3</v>
      </c>
      <c r="F4356" s="28"/>
      <c r="G4356" s="28"/>
      <c r="H4356" s="28"/>
      <c r="I4356" s="28" t="s">
        <v>1704</v>
      </c>
      <c r="J4356" s="27" t="s">
        <v>69</v>
      </c>
      <c r="K4356" s="29">
        <v>9189408500</v>
      </c>
      <c r="L4356" s="30"/>
      <c r="M4356" s="28"/>
      <c r="N4356" s="28"/>
      <c r="O4356" s="29"/>
      <c r="P4356" s="31"/>
      <c r="Q4356" s="28"/>
      <c r="R4356" s="28"/>
      <c r="S4356" s="28"/>
      <c r="T4356" s="28"/>
      <c r="U4356" s="29"/>
      <c r="V4356" s="32"/>
      <c r="W4356" s="33"/>
    </row>
    <row r="4357" spans="2:23" x14ac:dyDescent="0.25">
      <c r="B4357" s="25"/>
      <c r="C4357" s="80">
        <v>1295770832</v>
      </c>
      <c r="D4357" s="83" t="s">
        <v>8653</v>
      </c>
      <c r="E4357" s="82">
        <v>4</v>
      </c>
      <c r="F4357" s="28"/>
      <c r="G4357" s="28"/>
      <c r="H4357" s="28"/>
      <c r="I4357" s="28" t="s">
        <v>1704</v>
      </c>
      <c r="J4357" s="27" t="s">
        <v>8654</v>
      </c>
      <c r="K4357" s="29">
        <v>3166899590</v>
      </c>
      <c r="L4357" s="30"/>
      <c r="M4357" s="28"/>
      <c r="N4357" s="28"/>
      <c r="O4357" s="29"/>
      <c r="P4357" s="31"/>
      <c r="Q4357" s="28"/>
      <c r="R4357" s="28"/>
      <c r="S4357" s="28"/>
      <c r="T4357" s="28"/>
      <c r="U4357" s="29"/>
      <c r="V4357" s="32"/>
      <c r="W4357" s="33"/>
    </row>
    <row r="4358" spans="2:23" x14ac:dyDescent="0.25">
      <c r="B4358" s="25"/>
      <c r="C4358" s="80">
        <v>1811085590</v>
      </c>
      <c r="D4358" s="83" t="s">
        <v>8655</v>
      </c>
      <c r="E4358" s="82">
        <v>5</v>
      </c>
      <c r="F4358" s="28"/>
      <c r="G4358" s="28"/>
      <c r="H4358" s="28"/>
      <c r="I4358" s="28" t="s">
        <v>1707</v>
      </c>
      <c r="J4358" s="27" t="s">
        <v>8656</v>
      </c>
      <c r="K4358" s="29">
        <v>3166849900</v>
      </c>
      <c r="L4358" s="30"/>
      <c r="M4358" s="28"/>
      <c r="N4358" s="28"/>
      <c r="O4358" s="29"/>
      <c r="P4358" s="31"/>
      <c r="Q4358" s="28"/>
      <c r="R4358" s="28"/>
      <c r="S4358" s="28"/>
      <c r="T4358" s="28"/>
      <c r="U4358" s="29"/>
      <c r="V4358" s="32"/>
      <c r="W4358" s="33"/>
    </row>
    <row r="4359" spans="2:23" x14ac:dyDescent="0.25">
      <c r="B4359" s="25"/>
      <c r="C4359" s="80">
        <v>1609929868</v>
      </c>
      <c r="D4359" s="83" t="s">
        <v>8332</v>
      </c>
      <c r="E4359" s="82">
        <v>5</v>
      </c>
      <c r="F4359" s="28"/>
      <c r="G4359" s="28"/>
      <c r="H4359" s="28"/>
      <c r="I4359" s="28" t="s">
        <v>1704</v>
      </c>
      <c r="J4359" s="27" t="s">
        <v>69</v>
      </c>
      <c r="K4359" s="29">
        <v>9132347600</v>
      </c>
      <c r="L4359" s="30"/>
      <c r="M4359" s="28"/>
      <c r="N4359" s="28"/>
      <c r="O4359" s="29"/>
      <c r="P4359" s="31"/>
      <c r="Q4359" s="28"/>
      <c r="R4359" s="28"/>
      <c r="S4359" s="28"/>
      <c r="T4359" s="28"/>
      <c r="U4359" s="29"/>
      <c r="V4359" s="32"/>
      <c r="W4359" s="33"/>
    </row>
    <row r="4360" spans="2:23" x14ac:dyDescent="0.25">
      <c r="B4360" s="25"/>
      <c r="C4360" s="80">
        <v>1669525721</v>
      </c>
      <c r="D4360" s="83" t="s">
        <v>8657</v>
      </c>
      <c r="E4360" s="82">
        <v>4</v>
      </c>
      <c r="F4360" s="28"/>
      <c r="G4360" s="28"/>
      <c r="H4360" s="28"/>
      <c r="I4360" s="28" t="s">
        <v>1716</v>
      </c>
      <c r="J4360" s="27" t="s">
        <v>8658</v>
      </c>
      <c r="K4360" s="29">
        <v>9132347600</v>
      </c>
      <c r="L4360" s="30"/>
      <c r="M4360" s="28"/>
      <c r="N4360" s="28"/>
      <c r="O4360" s="29"/>
      <c r="P4360" s="31"/>
      <c r="Q4360" s="28"/>
      <c r="R4360" s="28"/>
      <c r="S4360" s="28"/>
      <c r="T4360" s="28"/>
      <c r="U4360" s="29"/>
      <c r="V4360" s="32"/>
      <c r="W4360" s="33"/>
    </row>
    <row r="4361" spans="2:23" x14ac:dyDescent="0.25">
      <c r="B4361" s="25"/>
      <c r="C4361" s="80">
        <v>1801394101</v>
      </c>
      <c r="D4361" s="83" t="s">
        <v>8659</v>
      </c>
      <c r="E4361" s="82">
        <v>3</v>
      </c>
      <c r="F4361" s="28"/>
      <c r="G4361" s="28"/>
      <c r="H4361" s="28"/>
      <c r="I4361" s="28" t="s">
        <v>1716</v>
      </c>
      <c r="J4361" s="27" t="s">
        <v>69</v>
      </c>
      <c r="K4361" s="29">
        <v>9189408500</v>
      </c>
      <c r="L4361" s="30"/>
      <c r="M4361" s="28"/>
      <c r="N4361" s="28"/>
      <c r="O4361" s="29"/>
      <c r="P4361" s="31"/>
      <c r="Q4361" s="28"/>
      <c r="R4361" s="28"/>
      <c r="S4361" s="28"/>
      <c r="T4361" s="28"/>
      <c r="U4361" s="29"/>
      <c r="V4361" s="32"/>
      <c r="W4361" s="33"/>
    </row>
    <row r="4362" spans="2:23" x14ac:dyDescent="0.25">
      <c r="B4362" s="25"/>
      <c r="C4362" s="80">
        <v>1619405511</v>
      </c>
      <c r="D4362" s="83" t="s">
        <v>8660</v>
      </c>
      <c r="E4362" s="82">
        <v>2</v>
      </c>
      <c r="F4362" s="28"/>
      <c r="G4362" s="28"/>
      <c r="H4362" s="28"/>
      <c r="I4362" s="28" t="s">
        <v>1707</v>
      </c>
      <c r="J4362" s="27" t="s">
        <v>69</v>
      </c>
      <c r="K4362" s="29">
        <v>8003814519</v>
      </c>
      <c r="L4362" s="30"/>
      <c r="M4362" s="28"/>
      <c r="N4362" s="28"/>
      <c r="O4362" s="29"/>
      <c r="P4362" s="31"/>
      <c r="Q4362" s="28"/>
      <c r="R4362" s="28"/>
      <c r="S4362" s="28"/>
      <c r="T4362" s="28"/>
      <c r="U4362" s="29"/>
      <c r="V4362" s="32"/>
      <c r="W4362" s="33"/>
    </row>
    <row r="4363" spans="2:23" x14ac:dyDescent="0.25">
      <c r="B4363" s="25"/>
      <c r="C4363" s="80">
        <v>1225505944</v>
      </c>
      <c r="D4363" s="83" t="s">
        <v>8661</v>
      </c>
      <c r="E4363" s="82">
        <v>5</v>
      </c>
      <c r="F4363" s="28"/>
      <c r="G4363" s="28"/>
      <c r="H4363" s="28"/>
      <c r="I4363" s="28" t="s">
        <v>1769</v>
      </c>
      <c r="J4363" s="27" t="s">
        <v>69</v>
      </c>
      <c r="K4363" s="29">
        <v>4052716434</v>
      </c>
      <c r="L4363" s="30"/>
      <c r="M4363" s="28"/>
      <c r="N4363" s="28"/>
      <c r="O4363" s="29"/>
      <c r="P4363" s="31"/>
      <c r="Q4363" s="28"/>
      <c r="R4363" s="28"/>
      <c r="S4363" s="28"/>
      <c r="T4363" s="28"/>
      <c r="U4363" s="29"/>
      <c r="V4363" s="32"/>
      <c r="W4363" s="33"/>
    </row>
    <row r="4364" spans="2:23" x14ac:dyDescent="0.25">
      <c r="B4364" s="25"/>
      <c r="C4364" s="80">
        <v>1790259406</v>
      </c>
      <c r="D4364" s="83" t="s">
        <v>8662</v>
      </c>
      <c r="E4364" s="82">
        <v>3</v>
      </c>
      <c r="F4364" s="28"/>
      <c r="G4364" s="28"/>
      <c r="H4364" s="28"/>
      <c r="I4364" s="28" t="s">
        <v>1716</v>
      </c>
      <c r="J4364" s="27" t="s">
        <v>69</v>
      </c>
      <c r="K4364" s="29">
        <v>4055892146</v>
      </c>
      <c r="L4364" s="30"/>
      <c r="M4364" s="28"/>
      <c r="N4364" s="28"/>
      <c r="O4364" s="29"/>
      <c r="P4364" s="31"/>
      <c r="Q4364" s="28"/>
      <c r="R4364" s="28"/>
      <c r="S4364" s="28"/>
      <c r="T4364" s="28"/>
      <c r="U4364" s="29"/>
      <c r="V4364" s="32"/>
      <c r="W4364" s="33"/>
    </row>
    <row r="4365" spans="2:23" x14ac:dyDescent="0.25">
      <c r="B4365" s="25"/>
      <c r="C4365" s="80">
        <v>1619457835</v>
      </c>
      <c r="D4365" s="83" t="s">
        <v>8663</v>
      </c>
      <c r="E4365" s="82">
        <v>5</v>
      </c>
      <c r="F4365" s="28"/>
      <c r="G4365" s="28"/>
      <c r="H4365" s="28"/>
      <c r="I4365" s="28" t="s">
        <v>1716</v>
      </c>
      <c r="J4365" s="27" t="s">
        <v>69</v>
      </c>
      <c r="K4365" s="29">
        <v>8164043995</v>
      </c>
      <c r="L4365" s="30"/>
      <c r="M4365" s="28"/>
      <c r="N4365" s="28"/>
      <c r="O4365" s="29"/>
      <c r="P4365" s="31"/>
      <c r="Q4365" s="28"/>
      <c r="R4365" s="28"/>
      <c r="S4365" s="28"/>
      <c r="T4365" s="28"/>
      <c r="U4365" s="29"/>
      <c r="V4365" s="32"/>
      <c r="W4365" s="33"/>
    </row>
    <row r="4366" spans="2:23" x14ac:dyDescent="0.25">
      <c r="B4366" s="25"/>
      <c r="C4366" s="80">
        <v>1861502973</v>
      </c>
      <c r="D4366" s="83" t="s">
        <v>8664</v>
      </c>
      <c r="E4366" s="82">
        <v>2</v>
      </c>
      <c r="F4366" s="28"/>
      <c r="G4366" s="28"/>
      <c r="H4366" s="28"/>
      <c r="I4366" s="28" t="s">
        <v>1704</v>
      </c>
      <c r="J4366" s="27" t="s">
        <v>69</v>
      </c>
      <c r="K4366" s="29">
        <v>4797097430</v>
      </c>
      <c r="L4366" s="30"/>
      <c r="M4366" s="28"/>
      <c r="N4366" s="28"/>
      <c r="O4366" s="29"/>
      <c r="P4366" s="31"/>
      <c r="Q4366" s="28"/>
      <c r="R4366" s="28"/>
      <c r="S4366" s="28"/>
      <c r="T4366" s="28"/>
      <c r="U4366" s="29"/>
      <c r="V4366" s="32"/>
      <c r="W4366" s="33"/>
    </row>
    <row r="4367" spans="2:23" x14ac:dyDescent="0.25">
      <c r="B4367" s="25"/>
      <c r="C4367" s="80">
        <v>1124398847</v>
      </c>
      <c r="D4367" s="83" t="s">
        <v>8665</v>
      </c>
      <c r="E4367" s="82">
        <v>2</v>
      </c>
      <c r="F4367" s="28"/>
      <c r="G4367" s="28"/>
      <c r="H4367" s="28"/>
      <c r="I4367" s="28" t="s">
        <v>1704</v>
      </c>
      <c r="J4367" s="27" t="s">
        <v>69</v>
      </c>
      <c r="K4367" s="29">
        <v>3147472075</v>
      </c>
      <c r="L4367" s="30"/>
      <c r="M4367" s="28"/>
      <c r="N4367" s="28"/>
      <c r="O4367" s="29"/>
      <c r="P4367" s="31"/>
      <c r="Q4367" s="28"/>
      <c r="R4367" s="28"/>
      <c r="S4367" s="28"/>
      <c r="T4367" s="28"/>
      <c r="U4367" s="29"/>
      <c r="V4367" s="32"/>
      <c r="W4367" s="33"/>
    </row>
    <row r="4368" spans="2:23" x14ac:dyDescent="0.25">
      <c r="B4368" s="25"/>
      <c r="C4368" s="80">
        <v>1609173038</v>
      </c>
      <c r="D4368" s="83" t="s">
        <v>8666</v>
      </c>
      <c r="E4368" s="82">
        <v>-99</v>
      </c>
      <c r="F4368" s="28"/>
      <c r="G4368" s="28"/>
      <c r="H4368" s="28"/>
      <c r="I4368" s="28" t="s">
        <v>1707</v>
      </c>
      <c r="J4368" s="27" t="s">
        <v>69</v>
      </c>
      <c r="K4368" s="29">
        <v>9184895757</v>
      </c>
      <c r="L4368" s="30"/>
      <c r="M4368" s="28"/>
      <c r="N4368" s="28"/>
      <c r="O4368" s="29"/>
      <c r="P4368" s="31"/>
      <c r="Q4368" s="28"/>
      <c r="R4368" s="28"/>
      <c r="S4368" s="28"/>
      <c r="T4368" s="28"/>
      <c r="U4368" s="29"/>
      <c r="V4368" s="32"/>
      <c r="W4368" s="33"/>
    </row>
    <row r="4369" spans="2:23" x14ac:dyDescent="0.25">
      <c r="B4369" s="25"/>
      <c r="C4369" s="80">
        <v>1477823342</v>
      </c>
      <c r="D4369" s="83" t="s">
        <v>8667</v>
      </c>
      <c r="E4369" s="82">
        <v>0</v>
      </c>
      <c r="F4369" s="28"/>
      <c r="G4369" s="28"/>
      <c r="H4369" s="28"/>
      <c r="I4369" s="28" t="s">
        <v>1769</v>
      </c>
      <c r="J4369" s="27" t="s">
        <v>69</v>
      </c>
      <c r="K4369" s="29">
        <v>4057013563</v>
      </c>
      <c r="L4369" s="30"/>
      <c r="M4369" s="28"/>
      <c r="N4369" s="28"/>
      <c r="O4369" s="29"/>
      <c r="P4369" s="31"/>
      <c r="Q4369" s="28"/>
      <c r="R4369" s="28"/>
      <c r="S4369" s="28"/>
      <c r="T4369" s="28"/>
      <c r="U4369" s="29"/>
      <c r="V4369" s="32"/>
      <c r="W4369" s="33"/>
    </row>
    <row r="4370" spans="2:23" x14ac:dyDescent="0.25">
      <c r="B4370" s="25"/>
      <c r="C4370" s="80">
        <v>1700048147</v>
      </c>
      <c r="D4370" s="83" t="s">
        <v>8668</v>
      </c>
      <c r="E4370" s="82">
        <v>5</v>
      </c>
      <c r="F4370" s="28"/>
      <c r="G4370" s="28"/>
      <c r="H4370" s="28"/>
      <c r="I4370" s="28" t="s">
        <v>1719</v>
      </c>
      <c r="J4370" s="27" t="s">
        <v>8669</v>
      </c>
      <c r="K4370" s="29">
        <v>2524827774</v>
      </c>
      <c r="L4370" s="30"/>
      <c r="M4370" s="28"/>
      <c r="N4370" s="28"/>
      <c r="O4370" s="29"/>
      <c r="P4370" s="31"/>
      <c r="Q4370" s="28"/>
      <c r="R4370" s="28"/>
      <c r="S4370" s="28"/>
      <c r="T4370" s="28"/>
      <c r="U4370" s="29"/>
      <c r="V4370" s="32"/>
      <c r="W4370" s="33"/>
    </row>
    <row r="4371" spans="2:23" x14ac:dyDescent="0.25">
      <c r="B4371" s="25"/>
      <c r="C4371" s="80">
        <v>1245587203</v>
      </c>
      <c r="D4371" s="83" t="s">
        <v>8670</v>
      </c>
      <c r="E4371" s="82">
        <v>1</v>
      </c>
      <c r="F4371" s="28"/>
      <c r="G4371" s="28"/>
      <c r="H4371" s="28"/>
      <c r="I4371" s="28" t="s">
        <v>1704</v>
      </c>
      <c r="J4371" s="27" t="s">
        <v>69</v>
      </c>
      <c r="K4371" s="29">
        <v>5016646980</v>
      </c>
      <c r="L4371" s="30"/>
      <c r="M4371" s="28"/>
      <c r="N4371" s="28"/>
      <c r="O4371" s="29"/>
      <c r="P4371" s="31"/>
      <c r="Q4371" s="28"/>
      <c r="R4371" s="28"/>
      <c r="S4371" s="28"/>
      <c r="T4371" s="28"/>
      <c r="U4371" s="29"/>
      <c r="V4371" s="32"/>
      <c r="W4371" s="33"/>
    </row>
    <row r="4372" spans="2:23" x14ac:dyDescent="0.25">
      <c r="B4372" s="25"/>
      <c r="C4372" s="80">
        <v>1326268079</v>
      </c>
      <c r="D4372" s="83" t="s">
        <v>8671</v>
      </c>
      <c r="E4372" s="82">
        <v>5</v>
      </c>
      <c r="F4372" s="28"/>
      <c r="G4372" s="28"/>
      <c r="H4372" s="28"/>
      <c r="I4372" s="28" t="s">
        <v>1704</v>
      </c>
      <c r="J4372" s="27" t="s">
        <v>8672</v>
      </c>
      <c r="K4372" s="29">
        <v>9187481330</v>
      </c>
      <c r="L4372" s="30"/>
      <c r="M4372" s="28"/>
      <c r="N4372" s="28"/>
      <c r="O4372" s="29"/>
      <c r="P4372" s="31"/>
      <c r="Q4372" s="28"/>
      <c r="R4372" s="28"/>
      <c r="S4372" s="28"/>
      <c r="T4372" s="28"/>
      <c r="U4372" s="29"/>
      <c r="V4372" s="32"/>
      <c r="W4372" s="33"/>
    </row>
    <row r="4373" spans="2:23" x14ac:dyDescent="0.25">
      <c r="B4373" s="25"/>
      <c r="C4373" s="80">
        <v>1619231073</v>
      </c>
      <c r="D4373" s="83" t="s">
        <v>8673</v>
      </c>
      <c r="E4373" s="82">
        <v>5</v>
      </c>
      <c r="F4373" s="28"/>
      <c r="G4373" s="28"/>
      <c r="H4373" s="28"/>
      <c r="I4373" s="28" t="s">
        <v>1737</v>
      </c>
      <c r="J4373" s="27" t="s">
        <v>69</v>
      </c>
      <c r="K4373" s="29">
        <v>4059493349</v>
      </c>
      <c r="L4373" s="30"/>
      <c r="M4373" s="28"/>
      <c r="N4373" s="28"/>
      <c r="O4373" s="29"/>
      <c r="P4373" s="31"/>
      <c r="Q4373" s="28"/>
      <c r="R4373" s="28"/>
      <c r="S4373" s="28"/>
      <c r="T4373" s="28"/>
      <c r="U4373" s="29"/>
      <c r="V4373" s="32"/>
      <c r="W4373" s="33"/>
    </row>
    <row r="4374" spans="2:23" x14ac:dyDescent="0.25">
      <c r="B4374" s="25"/>
      <c r="C4374" s="80">
        <v>1730310210</v>
      </c>
      <c r="D4374" s="83" t="s">
        <v>8674</v>
      </c>
      <c r="E4374" s="82">
        <v>6</v>
      </c>
      <c r="F4374" s="28"/>
      <c r="G4374" s="28"/>
      <c r="H4374" s="28"/>
      <c r="I4374" s="28" t="s">
        <v>1737</v>
      </c>
      <c r="J4374" s="27" t="s">
        <v>8675</v>
      </c>
      <c r="K4374" s="29">
        <v>4059493349</v>
      </c>
      <c r="L4374" s="30"/>
      <c r="M4374" s="28"/>
      <c r="N4374" s="28"/>
      <c r="O4374" s="29"/>
      <c r="P4374" s="31"/>
      <c r="Q4374" s="28"/>
      <c r="R4374" s="28"/>
      <c r="S4374" s="28"/>
      <c r="T4374" s="28"/>
      <c r="U4374" s="29"/>
      <c r="V4374" s="32"/>
      <c r="W4374" s="33"/>
    </row>
    <row r="4375" spans="2:23" x14ac:dyDescent="0.25">
      <c r="B4375" s="25"/>
      <c r="C4375" s="80">
        <v>1841553138</v>
      </c>
      <c r="D4375" s="83" t="s">
        <v>8676</v>
      </c>
      <c r="E4375" s="82">
        <v>5</v>
      </c>
      <c r="F4375" s="28"/>
      <c r="G4375" s="28"/>
      <c r="H4375" s="28"/>
      <c r="I4375" s="28" t="s">
        <v>1737</v>
      </c>
      <c r="J4375" s="27" t="s">
        <v>69</v>
      </c>
      <c r="K4375" s="29">
        <v>4059493349</v>
      </c>
      <c r="L4375" s="30"/>
      <c r="M4375" s="28"/>
      <c r="N4375" s="28"/>
      <c r="O4375" s="29"/>
      <c r="P4375" s="31"/>
      <c r="Q4375" s="28"/>
      <c r="R4375" s="28"/>
      <c r="S4375" s="28"/>
      <c r="T4375" s="28"/>
      <c r="U4375" s="29"/>
      <c r="V4375" s="32"/>
      <c r="W4375" s="33"/>
    </row>
    <row r="4376" spans="2:23" x14ac:dyDescent="0.25">
      <c r="B4376" s="25"/>
      <c r="C4376" s="80">
        <v>1194162560</v>
      </c>
      <c r="D4376" s="83" t="s">
        <v>8677</v>
      </c>
      <c r="E4376" s="82">
        <v>4</v>
      </c>
      <c r="F4376" s="28"/>
      <c r="G4376" s="28"/>
      <c r="H4376" s="28"/>
      <c r="I4376" s="28" t="s">
        <v>1704</v>
      </c>
      <c r="J4376" s="27" t="s">
        <v>69</v>
      </c>
      <c r="K4376" s="29">
        <v>4047275638</v>
      </c>
      <c r="L4376" s="30"/>
      <c r="M4376" s="28"/>
      <c r="N4376" s="28"/>
      <c r="O4376" s="29"/>
      <c r="P4376" s="31"/>
      <c r="Q4376" s="28"/>
      <c r="R4376" s="28"/>
      <c r="S4376" s="28"/>
      <c r="T4376" s="28"/>
      <c r="U4376" s="29"/>
      <c r="V4376" s="32"/>
      <c r="W4376" s="33"/>
    </row>
    <row r="4377" spans="2:23" x14ac:dyDescent="0.25">
      <c r="B4377" s="25"/>
      <c r="C4377" s="80">
        <v>1255420204</v>
      </c>
      <c r="D4377" s="83" t="s">
        <v>8678</v>
      </c>
      <c r="E4377" s="82">
        <v>-99</v>
      </c>
      <c r="F4377" s="28"/>
      <c r="G4377" s="28"/>
      <c r="H4377" s="28"/>
      <c r="I4377" s="28" t="s">
        <v>1704</v>
      </c>
      <c r="J4377" s="27" t="s">
        <v>8679</v>
      </c>
      <c r="K4377" s="29">
        <v>9185826544</v>
      </c>
      <c r="L4377" s="30"/>
      <c r="M4377" s="28"/>
      <c r="N4377" s="28"/>
      <c r="O4377" s="29"/>
      <c r="P4377" s="31"/>
      <c r="Q4377" s="28"/>
      <c r="R4377" s="28"/>
      <c r="S4377" s="28"/>
      <c r="T4377" s="28"/>
      <c r="U4377" s="29"/>
      <c r="V4377" s="32"/>
      <c r="W4377" s="33"/>
    </row>
    <row r="4378" spans="2:23" x14ac:dyDescent="0.25">
      <c r="B4378" s="25"/>
      <c r="C4378" s="80">
        <v>1770927634</v>
      </c>
      <c r="D4378" s="83" t="s">
        <v>8680</v>
      </c>
      <c r="E4378" s="82">
        <v>2</v>
      </c>
      <c r="F4378" s="28"/>
      <c r="G4378" s="28"/>
      <c r="H4378" s="28"/>
      <c r="I4378" s="28" t="s">
        <v>1707</v>
      </c>
      <c r="J4378" s="27" t="s">
        <v>69</v>
      </c>
      <c r="K4378" s="29">
        <v>9723385574</v>
      </c>
      <c r="L4378" s="30"/>
      <c r="M4378" s="28"/>
      <c r="N4378" s="28"/>
      <c r="O4378" s="29"/>
      <c r="P4378" s="31"/>
      <c r="Q4378" s="28"/>
      <c r="R4378" s="28"/>
      <c r="S4378" s="28"/>
      <c r="T4378" s="28"/>
      <c r="U4378" s="29"/>
      <c r="V4378" s="32"/>
      <c r="W4378" s="33"/>
    </row>
    <row r="4379" spans="2:23" x14ac:dyDescent="0.25">
      <c r="B4379" s="25"/>
      <c r="C4379" s="80">
        <v>1922443001</v>
      </c>
      <c r="D4379" s="83" t="s">
        <v>8681</v>
      </c>
      <c r="E4379" s="82">
        <v>6</v>
      </c>
      <c r="F4379" s="28"/>
      <c r="G4379" s="28"/>
      <c r="H4379" s="28"/>
      <c r="I4379" s="28" t="s">
        <v>1704</v>
      </c>
      <c r="J4379" s="27" t="s">
        <v>8682</v>
      </c>
      <c r="K4379" s="29">
        <v>4698343204</v>
      </c>
      <c r="L4379" s="30"/>
      <c r="M4379" s="28"/>
      <c r="N4379" s="28"/>
      <c r="O4379" s="29"/>
      <c r="P4379" s="31"/>
      <c r="Q4379" s="28"/>
      <c r="R4379" s="28"/>
      <c r="S4379" s="28"/>
      <c r="T4379" s="28"/>
      <c r="U4379" s="29"/>
      <c r="V4379" s="32"/>
      <c r="W4379" s="33"/>
    </row>
    <row r="4380" spans="2:23" x14ac:dyDescent="0.25">
      <c r="B4380" s="25"/>
      <c r="C4380" s="80">
        <v>1386997351</v>
      </c>
      <c r="D4380" s="83" t="s">
        <v>8683</v>
      </c>
      <c r="E4380" s="82">
        <v>4</v>
      </c>
      <c r="F4380" s="28"/>
      <c r="G4380" s="28"/>
      <c r="H4380" s="28"/>
      <c r="I4380" s="28" t="s">
        <v>1716</v>
      </c>
      <c r="J4380" s="27" t="s">
        <v>8684</v>
      </c>
      <c r="K4380" s="29">
        <v>3186319121</v>
      </c>
      <c r="L4380" s="30"/>
      <c r="M4380" s="28"/>
      <c r="N4380" s="28"/>
      <c r="O4380" s="29"/>
      <c r="P4380" s="31"/>
      <c r="Q4380" s="28"/>
      <c r="R4380" s="28"/>
      <c r="S4380" s="28"/>
      <c r="T4380" s="28"/>
      <c r="U4380" s="29"/>
      <c r="V4380" s="32"/>
      <c r="W4380" s="33"/>
    </row>
    <row r="4381" spans="2:23" x14ac:dyDescent="0.25">
      <c r="B4381" s="25"/>
      <c r="C4381" s="80">
        <v>1386900041</v>
      </c>
      <c r="D4381" s="83" t="s">
        <v>6352</v>
      </c>
      <c r="E4381" s="82">
        <v>7</v>
      </c>
      <c r="F4381" s="28"/>
      <c r="G4381" s="28"/>
      <c r="H4381" s="28"/>
      <c r="I4381" s="28" t="s">
        <v>1707</v>
      </c>
      <c r="J4381" s="27" t="s">
        <v>69</v>
      </c>
      <c r="K4381" s="29">
        <v>9722727816</v>
      </c>
      <c r="L4381" s="30"/>
      <c r="M4381" s="28"/>
      <c r="N4381" s="28"/>
      <c r="O4381" s="29"/>
      <c r="P4381" s="31"/>
      <c r="Q4381" s="28"/>
      <c r="R4381" s="28"/>
      <c r="S4381" s="28"/>
      <c r="T4381" s="28"/>
      <c r="U4381" s="29"/>
      <c r="V4381" s="32"/>
      <c r="W4381" s="33"/>
    </row>
    <row r="4382" spans="2:23" x14ac:dyDescent="0.25">
      <c r="B4382" s="25"/>
      <c r="C4382" s="80">
        <v>1770643843</v>
      </c>
      <c r="D4382" s="83" t="s">
        <v>8685</v>
      </c>
      <c r="E4382" s="82">
        <v>5</v>
      </c>
      <c r="F4382" s="28"/>
      <c r="G4382" s="28"/>
      <c r="H4382" s="28"/>
      <c r="I4382" s="28" t="s">
        <v>1716</v>
      </c>
      <c r="J4382" s="27" t="s">
        <v>8686</v>
      </c>
      <c r="K4382" s="29">
        <v>2148200111</v>
      </c>
      <c r="L4382" s="30"/>
      <c r="M4382" s="28"/>
      <c r="N4382" s="28"/>
      <c r="O4382" s="29"/>
      <c r="P4382" s="31"/>
      <c r="Q4382" s="28"/>
      <c r="R4382" s="28"/>
      <c r="S4382" s="28"/>
      <c r="T4382" s="28"/>
      <c r="U4382" s="29"/>
      <c r="V4382" s="32"/>
      <c r="W4382" s="33"/>
    </row>
    <row r="4383" spans="2:23" x14ac:dyDescent="0.25">
      <c r="B4383" s="25"/>
      <c r="C4383" s="80">
        <v>1265721419</v>
      </c>
      <c r="D4383" s="83" t="s">
        <v>8687</v>
      </c>
      <c r="E4383" s="82">
        <v>6</v>
      </c>
      <c r="F4383" s="28"/>
      <c r="G4383" s="28"/>
      <c r="H4383" s="28"/>
      <c r="I4383" s="28" t="s">
        <v>1716</v>
      </c>
      <c r="J4383" s="27" t="s">
        <v>69</v>
      </c>
      <c r="K4383" s="29">
        <v>6153222391</v>
      </c>
      <c r="L4383" s="30"/>
      <c r="M4383" s="28"/>
      <c r="N4383" s="28"/>
      <c r="O4383" s="29"/>
      <c r="P4383" s="31"/>
      <c r="Q4383" s="28"/>
      <c r="R4383" s="28"/>
      <c r="S4383" s="28"/>
      <c r="T4383" s="28"/>
      <c r="U4383" s="29"/>
      <c r="V4383" s="32"/>
      <c r="W4383" s="33"/>
    </row>
    <row r="4384" spans="2:23" x14ac:dyDescent="0.25">
      <c r="B4384" s="25"/>
      <c r="C4384" s="80">
        <v>1326310665</v>
      </c>
      <c r="D4384" s="83" t="s">
        <v>8688</v>
      </c>
      <c r="E4384" s="82">
        <v>5</v>
      </c>
      <c r="F4384" s="28"/>
      <c r="G4384" s="28"/>
      <c r="H4384" s="28"/>
      <c r="I4384" s="28" t="s">
        <v>1769</v>
      </c>
      <c r="J4384" s="27" t="s">
        <v>8689</v>
      </c>
      <c r="K4384" s="29">
        <v>9725624430</v>
      </c>
      <c r="L4384" s="30"/>
      <c r="M4384" s="28"/>
      <c r="N4384" s="28"/>
      <c r="O4384" s="29"/>
      <c r="P4384" s="31"/>
      <c r="Q4384" s="28"/>
      <c r="R4384" s="28"/>
      <c r="S4384" s="28"/>
      <c r="T4384" s="28"/>
      <c r="U4384" s="29"/>
      <c r="V4384" s="32"/>
      <c r="W4384" s="33"/>
    </row>
    <row r="4385" spans="2:23" x14ac:dyDescent="0.25">
      <c r="B4385" s="25"/>
      <c r="C4385" s="80">
        <v>1285918326</v>
      </c>
      <c r="D4385" s="83" t="s">
        <v>8690</v>
      </c>
      <c r="E4385" s="82">
        <v>5</v>
      </c>
      <c r="F4385" s="28"/>
      <c r="G4385" s="28"/>
      <c r="H4385" s="28"/>
      <c r="I4385" s="28" t="s">
        <v>1737</v>
      </c>
      <c r="J4385" s="27" t="s">
        <v>8691</v>
      </c>
      <c r="K4385" s="29">
        <v>8442424664</v>
      </c>
      <c r="L4385" s="30"/>
      <c r="M4385" s="28"/>
      <c r="N4385" s="28"/>
      <c r="O4385" s="29"/>
      <c r="P4385" s="31"/>
      <c r="Q4385" s="28"/>
      <c r="R4385" s="28"/>
      <c r="S4385" s="28"/>
      <c r="T4385" s="28"/>
      <c r="U4385" s="29"/>
      <c r="V4385" s="32"/>
      <c r="W4385" s="33"/>
    </row>
    <row r="4386" spans="2:23" x14ac:dyDescent="0.25">
      <c r="B4386" s="25"/>
      <c r="C4386" s="80">
        <v>1194986208</v>
      </c>
      <c r="D4386" s="83" t="s">
        <v>6352</v>
      </c>
      <c r="E4386" s="82">
        <v>2</v>
      </c>
      <c r="F4386" s="28"/>
      <c r="G4386" s="28"/>
      <c r="H4386" s="28"/>
      <c r="I4386" s="28" t="s">
        <v>1719</v>
      </c>
      <c r="J4386" s="27" t="s">
        <v>8692</v>
      </c>
      <c r="K4386" s="29">
        <v>9722727816</v>
      </c>
      <c r="L4386" s="30"/>
      <c r="M4386" s="28"/>
      <c r="N4386" s="28"/>
      <c r="O4386" s="29"/>
      <c r="P4386" s="31"/>
      <c r="Q4386" s="28"/>
      <c r="R4386" s="28"/>
      <c r="S4386" s="28"/>
      <c r="T4386" s="28"/>
      <c r="U4386" s="29"/>
      <c r="V4386" s="32"/>
      <c r="W4386" s="33"/>
    </row>
    <row r="4387" spans="2:23" x14ac:dyDescent="0.25">
      <c r="B4387" s="25"/>
      <c r="C4387" s="80">
        <v>1275890410</v>
      </c>
      <c r="D4387" s="83" t="s">
        <v>8693</v>
      </c>
      <c r="E4387" s="82">
        <v>4</v>
      </c>
      <c r="F4387" s="28"/>
      <c r="G4387" s="28"/>
      <c r="H4387" s="28"/>
      <c r="I4387" s="28" t="s">
        <v>1737</v>
      </c>
      <c r="J4387" s="27" t="s">
        <v>69</v>
      </c>
      <c r="K4387" s="29">
        <v>8442793627</v>
      </c>
      <c r="L4387" s="30"/>
      <c r="M4387" s="28"/>
      <c r="N4387" s="28"/>
      <c r="O4387" s="29"/>
      <c r="P4387" s="31"/>
      <c r="Q4387" s="28"/>
      <c r="R4387" s="28"/>
      <c r="S4387" s="28"/>
      <c r="T4387" s="28"/>
      <c r="U4387" s="29"/>
      <c r="V4387" s="32"/>
      <c r="W4387" s="33"/>
    </row>
    <row r="4388" spans="2:23" x14ac:dyDescent="0.25">
      <c r="B4388" s="25"/>
      <c r="C4388" s="80">
        <v>1295863512</v>
      </c>
      <c r="D4388" s="83" t="s">
        <v>8694</v>
      </c>
      <c r="E4388" s="82">
        <v>5</v>
      </c>
      <c r="F4388" s="28"/>
      <c r="G4388" s="28"/>
      <c r="H4388" s="28"/>
      <c r="I4388" s="28" t="s">
        <v>1737</v>
      </c>
      <c r="J4388" s="27" t="s">
        <v>69</v>
      </c>
      <c r="K4388" s="29">
        <v>2146451919</v>
      </c>
      <c r="L4388" s="30"/>
      <c r="M4388" s="28"/>
      <c r="N4388" s="28"/>
      <c r="O4388" s="29"/>
      <c r="P4388" s="31"/>
      <c r="Q4388" s="28"/>
      <c r="R4388" s="28"/>
      <c r="S4388" s="28"/>
      <c r="T4388" s="28"/>
      <c r="U4388" s="29"/>
      <c r="V4388" s="32"/>
      <c r="W4388" s="33"/>
    </row>
    <row r="4389" spans="2:23" x14ac:dyDescent="0.25">
      <c r="B4389" s="25"/>
      <c r="C4389" s="80">
        <v>1720100811</v>
      </c>
      <c r="D4389" s="83" t="s">
        <v>8695</v>
      </c>
      <c r="E4389" s="82">
        <v>6</v>
      </c>
      <c r="F4389" s="28"/>
      <c r="G4389" s="28"/>
      <c r="H4389" s="28"/>
      <c r="I4389" s="28" t="s">
        <v>1737</v>
      </c>
      <c r="J4389" s="27" t="s">
        <v>69</v>
      </c>
      <c r="K4389" s="29">
        <v>2146335555</v>
      </c>
      <c r="L4389" s="30"/>
      <c r="M4389" s="28"/>
      <c r="N4389" s="28"/>
      <c r="O4389" s="29"/>
      <c r="P4389" s="31"/>
      <c r="Q4389" s="28"/>
      <c r="R4389" s="28"/>
      <c r="S4389" s="28"/>
      <c r="T4389" s="28"/>
      <c r="U4389" s="29"/>
      <c r="V4389" s="32"/>
      <c r="W4389" s="33"/>
    </row>
    <row r="4390" spans="2:23" x14ac:dyDescent="0.25">
      <c r="B4390" s="25"/>
      <c r="C4390" s="80">
        <v>1376541656</v>
      </c>
      <c r="D4390" s="83" t="s">
        <v>8388</v>
      </c>
      <c r="E4390" s="82">
        <v>8</v>
      </c>
      <c r="F4390" s="28"/>
      <c r="G4390" s="28"/>
      <c r="H4390" s="28"/>
      <c r="I4390" s="28" t="s">
        <v>1707</v>
      </c>
      <c r="J4390" s="27" t="s">
        <v>69</v>
      </c>
      <c r="K4390" s="29">
        <v>8174685252</v>
      </c>
      <c r="L4390" s="30"/>
      <c r="M4390" s="28"/>
      <c r="N4390" s="28"/>
      <c r="O4390" s="29"/>
      <c r="P4390" s="31"/>
      <c r="Q4390" s="28"/>
      <c r="R4390" s="28"/>
      <c r="S4390" s="28"/>
      <c r="T4390" s="28"/>
      <c r="U4390" s="29"/>
      <c r="V4390" s="32"/>
      <c r="W4390" s="33"/>
    </row>
    <row r="4391" spans="2:23" x14ac:dyDescent="0.25">
      <c r="B4391" s="25"/>
      <c r="C4391" s="80">
        <v>1265636823</v>
      </c>
      <c r="D4391" s="83" t="s">
        <v>8696</v>
      </c>
      <c r="E4391" s="82">
        <v>7</v>
      </c>
      <c r="F4391" s="28"/>
      <c r="G4391" s="28"/>
      <c r="H4391" s="28"/>
      <c r="I4391" s="28" t="s">
        <v>1704</v>
      </c>
      <c r="J4391" s="27" t="s">
        <v>8697</v>
      </c>
      <c r="K4391" s="29">
        <v>9722381858</v>
      </c>
      <c r="L4391" s="30"/>
      <c r="M4391" s="28"/>
      <c r="N4391" s="28"/>
      <c r="O4391" s="29"/>
      <c r="P4391" s="31"/>
      <c r="Q4391" s="28"/>
      <c r="R4391" s="28"/>
      <c r="S4391" s="28"/>
      <c r="T4391" s="28"/>
      <c r="U4391" s="29"/>
      <c r="V4391" s="32"/>
      <c r="W4391" s="33"/>
    </row>
    <row r="4392" spans="2:23" x14ac:dyDescent="0.25">
      <c r="B4392" s="25"/>
      <c r="C4392" s="80">
        <v>1780810887</v>
      </c>
      <c r="D4392" s="83" t="s">
        <v>8698</v>
      </c>
      <c r="E4392" s="82">
        <v>3</v>
      </c>
      <c r="F4392" s="28"/>
      <c r="G4392" s="28"/>
      <c r="H4392" s="28"/>
      <c r="I4392" s="28" t="s">
        <v>1716</v>
      </c>
      <c r="J4392" s="27" t="s">
        <v>8699</v>
      </c>
      <c r="K4392" s="29">
        <v>8177022450</v>
      </c>
      <c r="L4392" s="30"/>
      <c r="M4392" s="28"/>
      <c r="N4392" s="28"/>
      <c r="O4392" s="29"/>
      <c r="P4392" s="31"/>
      <c r="Q4392" s="28"/>
      <c r="R4392" s="28"/>
      <c r="S4392" s="28"/>
      <c r="T4392" s="28"/>
      <c r="U4392" s="29"/>
      <c r="V4392" s="32"/>
      <c r="W4392" s="33"/>
    </row>
    <row r="4393" spans="2:23" x14ac:dyDescent="0.25">
      <c r="B4393" s="25"/>
      <c r="C4393" s="80">
        <v>1083272462</v>
      </c>
      <c r="D4393" s="83" t="s">
        <v>8700</v>
      </c>
      <c r="E4393" s="82">
        <v>4</v>
      </c>
      <c r="F4393" s="28"/>
      <c r="G4393" s="28"/>
      <c r="H4393" s="28"/>
      <c r="I4393" s="28" t="s">
        <v>1716</v>
      </c>
      <c r="J4393" s="27" t="s">
        <v>69</v>
      </c>
      <c r="K4393" s="29">
        <v>9722727816</v>
      </c>
      <c r="L4393" s="30"/>
      <c r="M4393" s="28"/>
      <c r="N4393" s="28"/>
      <c r="O4393" s="29"/>
      <c r="P4393" s="31"/>
      <c r="Q4393" s="28"/>
      <c r="R4393" s="28"/>
      <c r="S4393" s="28"/>
      <c r="T4393" s="28"/>
      <c r="U4393" s="29"/>
      <c r="V4393" s="32"/>
      <c r="W4393" s="33"/>
    </row>
    <row r="4394" spans="2:23" x14ac:dyDescent="0.25">
      <c r="B4394" s="25"/>
      <c r="C4394" s="80">
        <v>1770134561</v>
      </c>
      <c r="D4394" s="83" t="s">
        <v>8701</v>
      </c>
      <c r="E4394" s="82">
        <v>-99</v>
      </c>
      <c r="F4394" s="28"/>
      <c r="G4394" s="28"/>
      <c r="H4394" s="28"/>
      <c r="I4394" s="28" t="s">
        <v>1716</v>
      </c>
      <c r="J4394" s="27" t="s">
        <v>69</v>
      </c>
      <c r="K4394" s="29">
        <v>9035970351</v>
      </c>
      <c r="L4394" s="30"/>
      <c r="M4394" s="28"/>
      <c r="N4394" s="28"/>
      <c r="O4394" s="29"/>
      <c r="P4394" s="31"/>
      <c r="Q4394" s="28"/>
      <c r="R4394" s="28"/>
      <c r="S4394" s="28"/>
      <c r="T4394" s="28"/>
      <c r="U4394" s="29"/>
      <c r="V4394" s="32"/>
      <c r="W4394" s="33"/>
    </row>
    <row r="4395" spans="2:23" x14ac:dyDescent="0.25">
      <c r="B4395" s="25"/>
      <c r="C4395" s="80">
        <v>1760904486</v>
      </c>
      <c r="D4395" s="83" t="s">
        <v>8702</v>
      </c>
      <c r="E4395" s="82">
        <v>6</v>
      </c>
      <c r="F4395" s="28"/>
      <c r="G4395" s="28"/>
      <c r="H4395" s="28"/>
      <c r="I4395" s="28" t="s">
        <v>1716</v>
      </c>
      <c r="J4395" s="27" t="s">
        <v>69</v>
      </c>
      <c r="K4395" s="29">
        <v>8708661843</v>
      </c>
      <c r="L4395" s="30"/>
      <c r="M4395" s="28"/>
      <c r="N4395" s="28"/>
      <c r="O4395" s="29"/>
      <c r="P4395" s="31"/>
      <c r="Q4395" s="28"/>
      <c r="R4395" s="28"/>
      <c r="S4395" s="28"/>
      <c r="T4395" s="28"/>
      <c r="U4395" s="29"/>
      <c r="V4395" s="32"/>
      <c r="W4395" s="33"/>
    </row>
    <row r="4396" spans="2:23" x14ac:dyDescent="0.25">
      <c r="B4396" s="25"/>
      <c r="C4396" s="80">
        <v>1902303183</v>
      </c>
      <c r="D4396" s="83" t="s">
        <v>8703</v>
      </c>
      <c r="E4396" s="82">
        <v>3</v>
      </c>
      <c r="F4396" s="28"/>
      <c r="G4396" s="28"/>
      <c r="H4396" s="28"/>
      <c r="I4396" s="28" t="s">
        <v>1716</v>
      </c>
      <c r="J4396" s="27" t="s">
        <v>8704</v>
      </c>
      <c r="K4396" s="29">
        <v>2149474450</v>
      </c>
      <c r="L4396" s="30"/>
      <c r="M4396" s="28"/>
      <c r="N4396" s="28"/>
      <c r="O4396" s="29"/>
      <c r="P4396" s="31"/>
      <c r="Q4396" s="28"/>
      <c r="R4396" s="28"/>
      <c r="S4396" s="28"/>
      <c r="T4396" s="28"/>
      <c r="U4396" s="29"/>
      <c r="V4396" s="32"/>
      <c r="W4396" s="33"/>
    </row>
    <row r="4397" spans="2:23" x14ac:dyDescent="0.25">
      <c r="B4397" s="25"/>
      <c r="C4397" s="80">
        <v>1417423765</v>
      </c>
      <c r="D4397" s="83" t="s">
        <v>8705</v>
      </c>
      <c r="E4397" s="82">
        <v>5</v>
      </c>
      <c r="F4397" s="28"/>
      <c r="G4397" s="28"/>
      <c r="H4397" s="28"/>
      <c r="I4397" s="28" t="s">
        <v>1716</v>
      </c>
      <c r="J4397" s="27" t="s">
        <v>8706</v>
      </c>
      <c r="K4397" s="29">
        <v>2149474358</v>
      </c>
      <c r="L4397" s="30"/>
      <c r="M4397" s="28"/>
      <c r="N4397" s="28"/>
      <c r="O4397" s="29"/>
      <c r="P4397" s="31"/>
      <c r="Q4397" s="28"/>
      <c r="R4397" s="28"/>
      <c r="S4397" s="28"/>
      <c r="T4397" s="28"/>
      <c r="U4397" s="29"/>
      <c r="V4397" s="32"/>
      <c r="W4397" s="33"/>
    </row>
    <row r="4398" spans="2:23" x14ac:dyDescent="0.25">
      <c r="B4398" s="25"/>
      <c r="C4398" s="80">
        <v>1528068301</v>
      </c>
      <c r="D4398" s="83" t="s">
        <v>8707</v>
      </c>
      <c r="E4398" s="82">
        <v>5</v>
      </c>
      <c r="F4398" s="28"/>
      <c r="G4398" s="28"/>
      <c r="H4398" s="28"/>
      <c r="I4398" s="28" t="s">
        <v>1719</v>
      </c>
      <c r="J4398" s="27" t="s">
        <v>8708</v>
      </c>
      <c r="K4398" s="29">
        <v>8172779740</v>
      </c>
      <c r="L4398" s="30"/>
      <c r="M4398" s="28"/>
      <c r="N4398" s="28"/>
      <c r="O4398" s="29"/>
      <c r="P4398" s="31"/>
      <c r="Q4398" s="28"/>
      <c r="R4398" s="28"/>
      <c r="S4398" s="28"/>
      <c r="T4398" s="28"/>
      <c r="U4398" s="29"/>
      <c r="V4398" s="32"/>
      <c r="W4398" s="33"/>
    </row>
    <row r="4399" spans="2:23" x14ac:dyDescent="0.25">
      <c r="B4399" s="25"/>
      <c r="C4399" s="80">
        <v>1265540769</v>
      </c>
      <c r="D4399" s="83" t="s">
        <v>8709</v>
      </c>
      <c r="E4399" s="82">
        <v>6</v>
      </c>
      <c r="F4399" s="28"/>
      <c r="G4399" s="28"/>
      <c r="H4399" s="28"/>
      <c r="I4399" s="28" t="s">
        <v>1719</v>
      </c>
      <c r="J4399" s="27" t="s">
        <v>8710</v>
      </c>
      <c r="K4399" s="29">
        <v>9723983666</v>
      </c>
      <c r="L4399" s="30"/>
      <c r="M4399" s="28"/>
      <c r="N4399" s="28"/>
      <c r="O4399" s="29"/>
      <c r="P4399" s="31"/>
      <c r="Q4399" s="28"/>
      <c r="R4399" s="28"/>
      <c r="S4399" s="28"/>
      <c r="T4399" s="28"/>
      <c r="U4399" s="29"/>
      <c r="V4399" s="32"/>
      <c r="W4399" s="33"/>
    </row>
    <row r="4400" spans="2:23" x14ac:dyDescent="0.25">
      <c r="B4400" s="25"/>
      <c r="C4400" s="80">
        <v>1598765828</v>
      </c>
      <c r="D4400" s="83" t="s">
        <v>8711</v>
      </c>
      <c r="E4400" s="82">
        <v>0</v>
      </c>
      <c r="F4400" s="28"/>
      <c r="G4400" s="28"/>
      <c r="H4400" s="28"/>
      <c r="I4400" s="28" t="s">
        <v>1734</v>
      </c>
      <c r="J4400" s="27" t="s">
        <v>8712</v>
      </c>
      <c r="K4400" s="29">
        <v>2149474400</v>
      </c>
      <c r="L4400" s="30"/>
      <c r="M4400" s="28"/>
      <c r="N4400" s="28"/>
      <c r="O4400" s="29"/>
      <c r="P4400" s="31"/>
      <c r="Q4400" s="28"/>
      <c r="R4400" s="28"/>
      <c r="S4400" s="28"/>
      <c r="T4400" s="28"/>
      <c r="U4400" s="29"/>
      <c r="V4400" s="32"/>
      <c r="W4400" s="33"/>
    </row>
    <row r="4401" spans="2:23" x14ac:dyDescent="0.25">
      <c r="B4401" s="25"/>
      <c r="C4401" s="80">
        <v>1669435889</v>
      </c>
      <c r="D4401" s="83" t="s">
        <v>8713</v>
      </c>
      <c r="E4401" s="82">
        <v>3</v>
      </c>
      <c r="F4401" s="28"/>
      <c r="G4401" s="28"/>
      <c r="H4401" s="28"/>
      <c r="I4401" s="28" t="s">
        <v>1704</v>
      </c>
      <c r="J4401" s="27" t="s">
        <v>8714</v>
      </c>
      <c r="K4401" s="29">
        <v>9728677070</v>
      </c>
      <c r="L4401" s="30"/>
      <c r="M4401" s="28"/>
      <c r="N4401" s="28"/>
      <c r="O4401" s="29"/>
      <c r="P4401" s="31"/>
      <c r="Q4401" s="28"/>
      <c r="R4401" s="28"/>
      <c r="S4401" s="28"/>
      <c r="T4401" s="28"/>
      <c r="U4401" s="29"/>
      <c r="V4401" s="32"/>
      <c r="W4401" s="33"/>
    </row>
    <row r="4402" spans="2:23" x14ac:dyDescent="0.25">
      <c r="B4402" s="25"/>
      <c r="C4402" s="80">
        <v>1558354712</v>
      </c>
      <c r="D4402" s="83" t="s">
        <v>8715</v>
      </c>
      <c r="E4402" s="82">
        <v>3</v>
      </c>
      <c r="F4402" s="28"/>
      <c r="G4402" s="28"/>
      <c r="H4402" s="28"/>
      <c r="I4402" s="28" t="s">
        <v>1719</v>
      </c>
      <c r="J4402" s="27" t="s">
        <v>8716</v>
      </c>
      <c r="K4402" s="29">
        <v>9722344994</v>
      </c>
      <c r="L4402" s="30"/>
      <c r="M4402" s="28"/>
      <c r="N4402" s="28"/>
      <c r="O4402" s="29"/>
      <c r="P4402" s="31"/>
      <c r="Q4402" s="28"/>
      <c r="R4402" s="28"/>
      <c r="S4402" s="28"/>
      <c r="T4402" s="28"/>
      <c r="U4402" s="29"/>
      <c r="V4402" s="32"/>
      <c r="W4402" s="33"/>
    </row>
    <row r="4403" spans="2:23" x14ac:dyDescent="0.25">
      <c r="B4403" s="25"/>
      <c r="C4403" s="80">
        <v>1144428558</v>
      </c>
      <c r="D4403" s="83" t="s">
        <v>8717</v>
      </c>
      <c r="E4403" s="82">
        <v>3</v>
      </c>
      <c r="F4403" s="28"/>
      <c r="G4403" s="28"/>
      <c r="H4403" s="28"/>
      <c r="I4403" s="28" t="s">
        <v>1716</v>
      </c>
      <c r="J4403" s="27" t="s">
        <v>8718</v>
      </c>
      <c r="K4403" s="29">
        <v>8177023925</v>
      </c>
      <c r="L4403" s="30"/>
      <c r="M4403" s="28"/>
      <c r="N4403" s="28"/>
      <c r="O4403" s="29"/>
      <c r="P4403" s="31"/>
      <c r="Q4403" s="28"/>
      <c r="R4403" s="28"/>
      <c r="S4403" s="28"/>
      <c r="T4403" s="28"/>
      <c r="U4403" s="29"/>
      <c r="V4403" s="32"/>
      <c r="W4403" s="33"/>
    </row>
    <row r="4404" spans="2:23" x14ac:dyDescent="0.25">
      <c r="B4404" s="25"/>
      <c r="C4404" s="80">
        <v>1649356346</v>
      </c>
      <c r="D4404" s="83" t="s">
        <v>8719</v>
      </c>
      <c r="E4404" s="82">
        <v>4</v>
      </c>
      <c r="F4404" s="28"/>
      <c r="G4404" s="28"/>
      <c r="H4404" s="28"/>
      <c r="I4404" s="28" t="s">
        <v>1704</v>
      </c>
      <c r="J4404" s="27" t="s">
        <v>8720</v>
      </c>
      <c r="K4404" s="29">
        <v>9724984401</v>
      </c>
      <c r="L4404" s="30"/>
      <c r="M4404" s="28"/>
      <c r="N4404" s="28"/>
      <c r="O4404" s="29"/>
      <c r="P4404" s="31"/>
      <c r="Q4404" s="28"/>
      <c r="R4404" s="28"/>
      <c r="S4404" s="28"/>
      <c r="T4404" s="28"/>
      <c r="U4404" s="29"/>
      <c r="V4404" s="32"/>
      <c r="W4404" s="33"/>
    </row>
    <row r="4405" spans="2:23" x14ac:dyDescent="0.25">
      <c r="B4405" s="25"/>
      <c r="C4405" s="80">
        <v>1588623342</v>
      </c>
      <c r="D4405" s="83" t="s">
        <v>8721</v>
      </c>
      <c r="E4405" s="82">
        <v>3</v>
      </c>
      <c r="F4405" s="28"/>
      <c r="G4405" s="28"/>
      <c r="H4405" s="28"/>
      <c r="I4405" s="28" t="s">
        <v>1704</v>
      </c>
      <c r="J4405" s="27" t="s">
        <v>8722</v>
      </c>
      <c r="K4405" s="29">
        <v>8175891822</v>
      </c>
      <c r="L4405" s="30"/>
      <c r="M4405" s="28"/>
      <c r="N4405" s="28"/>
      <c r="O4405" s="29"/>
      <c r="P4405" s="31"/>
      <c r="Q4405" s="28"/>
      <c r="R4405" s="28"/>
      <c r="S4405" s="28"/>
      <c r="T4405" s="28"/>
      <c r="U4405" s="29"/>
      <c r="V4405" s="32"/>
      <c r="W4405" s="33"/>
    </row>
    <row r="4406" spans="2:23" x14ac:dyDescent="0.25">
      <c r="B4406" s="25"/>
      <c r="C4406" s="80">
        <v>1962511501</v>
      </c>
      <c r="D4406" s="83" t="s">
        <v>8723</v>
      </c>
      <c r="E4406" s="82">
        <v>5</v>
      </c>
      <c r="F4406" s="28"/>
      <c r="G4406" s="28"/>
      <c r="H4406" s="28"/>
      <c r="I4406" s="28" t="s">
        <v>1704</v>
      </c>
      <c r="J4406" s="27" t="s">
        <v>8724</v>
      </c>
      <c r="K4406" s="29">
        <v>9724795270</v>
      </c>
      <c r="L4406" s="30"/>
      <c r="M4406" s="28"/>
      <c r="N4406" s="28"/>
      <c r="O4406" s="29"/>
      <c r="P4406" s="31"/>
      <c r="Q4406" s="28"/>
      <c r="R4406" s="28"/>
      <c r="S4406" s="28"/>
      <c r="T4406" s="28"/>
      <c r="U4406" s="29"/>
      <c r="V4406" s="32"/>
      <c r="W4406" s="33"/>
    </row>
    <row r="4407" spans="2:23" x14ac:dyDescent="0.25">
      <c r="B4407" s="25"/>
      <c r="C4407" s="80">
        <v>1811931298</v>
      </c>
      <c r="D4407" s="83" t="s">
        <v>8725</v>
      </c>
      <c r="E4407" s="82">
        <v>2</v>
      </c>
      <c r="F4407" s="28"/>
      <c r="G4407" s="28"/>
      <c r="H4407" s="28"/>
      <c r="I4407" s="28" t="s">
        <v>1704</v>
      </c>
      <c r="J4407" s="27" t="s">
        <v>8726</v>
      </c>
      <c r="K4407" s="29">
        <v>2143457398</v>
      </c>
      <c r="L4407" s="30"/>
      <c r="M4407" s="28"/>
      <c r="N4407" s="28"/>
      <c r="O4407" s="29"/>
      <c r="P4407" s="31"/>
      <c r="Q4407" s="28"/>
      <c r="R4407" s="28"/>
      <c r="S4407" s="28"/>
      <c r="T4407" s="28"/>
      <c r="U4407" s="29"/>
      <c r="V4407" s="32"/>
      <c r="W4407" s="33"/>
    </row>
    <row r="4408" spans="2:23" x14ac:dyDescent="0.25">
      <c r="B4408" s="25"/>
      <c r="C4408" s="80">
        <v>1336109925</v>
      </c>
      <c r="D4408" s="83" t="s">
        <v>8727</v>
      </c>
      <c r="E4408" s="82">
        <v>9</v>
      </c>
      <c r="F4408" s="28"/>
      <c r="G4408" s="28"/>
      <c r="H4408" s="28"/>
      <c r="I4408" s="28" t="s">
        <v>1737</v>
      </c>
      <c r="J4408" s="27" t="s">
        <v>8728</v>
      </c>
      <c r="K4408" s="29">
        <v>4693077703</v>
      </c>
      <c r="L4408" s="30"/>
      <c r="M4408" s="28"/>
      <c r="N4408" s="28"/>
      <c r="O4408" s="29"/>
      <c r="P4408" s="31"/>
      <c r="Q4408" s="28"/>
      <c r="R4408" s="28"/>
      <c r="S4408" s="28"/>
      <c r="T4408" s="28"/>
      <c r="U4408" s="29"/>
      <c r="V4408" s="32"/>
      <c r="W4408" s="33"/>
    </row>
    <row r="4409" spans="2:23" x14ac:dyDescent="0.25">
      <c r="B4409" s="25"/>
      <c r="C4409" s="80">
        <v>1336109735</v>
      </c>
      <c r="D4409" s="83" t="s">
        <v>8729</v>
      </c>
      <c r="E4409" s="82">
        <v>7</v>
      </c>
      <c r="F4409" s="28"/>
      <c r="G4409" s="28"/>
      <c r="H4409" s="28"/>
      <c r="I4409" s="28" t="s">
        <v>1737</v>
      </c>
      <c r="J4409" s="27" t="s">
        <v>8730</v>
      </c>
      <c r="K4409" s="29">
        <v>2149474450</v>
      </c>
      <c r="L4409" s="30"/>
      <c r="M4409" s="28"/>
      <c r="N4409" s="28"/>
      <c r="O4409" s="29"/>
      <c r="P4409" s="31"/>
      <c r="Q4409" s="28"/>
      <c r="R4409" s="28"/>
      <c r="S4409" s="28"/>
      <c r="T4409" s="28"/>
      <c r="U4409" s="29"/>
      <c r="V4409" s="32"/>
      <c r="W4409" s="33"/>
    </row>
    <row r="4410" spans="2:23" x14ac:dyDescent="0.25">
      <c r="B4410" s="25"/>
      <c r="C4410" s="80">
        <v>1689650541</v>
      </c>
      <c r="D4410" s="83" t="s">
        <v>8731</v>
      </c>
      <c r="E4410" s="82">
        <v>5</v>
      </c>
      <c r="F4410" s="28"/>
      <c r="G4410" s="28"/>
      <c r="H4410" s="28"/>
      <c r="I4410" s="28" t="s">
        <v>1704</v>
      </c>
      <c r="J4410" s="27" t="s">
        <v>8732</v>
      </c>
      <c r="K4410" s="29">
        <v>9729438440</v>
      </c>
      <c r="L4410" s="30"/>
      <c r="M4410" s="28"/>
      <c r="N4410" s="28"/>
      <c r="O4410" s="29"/>
      <c r="P4410" s="31"/>
      <c r="Q4410" s="28"/>
      <c r="R4410" s="28"/>
      <c r="S4410" s="28"/>
      <c r="T4410" s="28"/>
      <c r="U4410" s="29"/>
      <c r="V4410" s="32"/>
      <c r="W4410" s="33"/>
    </row>
    <row r="4411" spans="2:23" x14ac:dyDescent="0.25">
      <c r="B4411" s="25"/>
      <c r="C4411" s="80">
        <v>1417917436</v>
      </c>
      <c r="D4411" s="83" t="s">
        <v>8733</v>
      </c>
      <c r="E4411" s="82">
        <v>2</v>
      </c>
      <c r="F4411" s="28"/>
      <c r="G4411" s="28"/>
      <c r="H4411" s="28"/>
      <c r="I4411" s="28" t="s">
        <v>1704</v>
      </c>
      <c r="J4411" s="27" t="s">
        <v>8734</v>
      </c>
      <c r="K4411" s="29">
        <v>9727712222</v>
      </c>
      <c r="L4411" s="30"/>
      <c r="M4411" s="28"/>
      <c r="N4411" s="28"/>
      <c r="O4411" s="29"/>
      <c r="P4411" s="31"/>
      <c r="Q4411" s="28"/>
      <c r="R4411" s="28"/>
      <c r="S4411" s="28"/>
      <c r="T4411" s="28"/>
      <c r="U4411" s="29"/>
      <c r="V4411" s="32"/>
      <c r="W4411" s="33"/>
    </row>
    <row r="4412" spans="2:23" x14ac:dyDescent="0.25">
      <c r="B4412" s="25"/>
      <c r="C4412" s="80">
        <v>1609890714</v>
      </c>
      <c r="D4412" s="83" t="s">
        <v>8735</v>
      </c>
      <c r="E4412" s="82">
        <v>2</v>
      </c>
      <c r="F4412" s="28"/>
      <c r="G4412" s="28"/>
      <c r="H4412" s="28"/>
      <c r="I4412" s="28" t="s">
        <v>1704</v>
      </c>
      <c r="J4412" s="27" t="s">
        <v>69</v>
      </c>
      <c r="K4412" s="29">
        <v>8173759370</v>
      </c>
      <c r="L4412" s="30"/>
      <c r="M4412" s="28"/>
      <c r="N4412" s="28"/>
      <c r="O4412" s="29"/>
      <c r="P4412" s="31"/>
      <c r="Q4412" s="28"/>
      <c r="R4412" s="28"/>
      <c r="S4412" s="28"/>
      <c r="T4412" s="28"/>
      <c r="U4412" s="29"/>
      <c r="V4412" s="32"/>
      <c r="W4412" s="33"/>
    </row>
    <row r="4413" spans="2:23" x14ac:dyDescent="0.25">
      <c r="B4413" s="25"/>
      <c r="C4413" s="80">
        <v>1700863560</v>
      </c>
      <c r="D4413" s="83" t="s">
        <v>8736</v>
      </c>
      <c r="E4413" s="82">
        <v>9</v>
      </c>
      <c r="F4413" s="28"/>
      <c r="G4413" s="28"/>
      <c r="H4413" s="28"/>
      <c r="I4413" s="28" t="s">
        <v>1719</v>
      </c>
      <c r="J4413" s="27" t="s">
        <v>8737</v>
      </c>
      <c r="K4413" s="29">
        <v>9725305550</v>
      </c>
      <c r="L4413" s="30"/>
      <c r="M4413" s="28"/>
      <c r="N4413" s="28"/>
      <c r="O4413" s="29"/>
      <c r="P4413" s="31"/>
      <c r="Q4413" s="28"/>
      <c r="R4413" s="28"/>
      <c r="S4413" s="28"/>
      <c r="T4413" s="28"/>
      <c r="U4413" s="29"/>
      <c r="V4413" s="32"/>
      <c r="W4413" s="33"/>
    </row>
    <row r="4414" spans="2:23" x14ac:dyDescent="0.25">
      <c r="B4414" s="25"/>
      <c r="C4414" s="80">
        <v>1801982335</v>
      </c>
      <c r="D4414" s="83" t="s">
        <v>8738</v>
      </c>
      <c r="E4414" s="82">
        <v>5</v>
      </c>
      <c r="F4414" s="28"/>
      <c r="G4414" s="28"/>
      <c r="H4414" s="28"/>
      <c r="I4414" s="28" t="s">
        <v>1707</v>
      </c>
      <c r="J4414" s="27" t="s">
        <v>69</v>
      </c>
      <c r="K4414" s="29">
        <v>8177592315</v>
      </c>
      <c r="L4414" s="30"/>
      <c r="M4414" s="28"/>
      <c r="N4414" s="28"/>
      <c r="O4414" s="29"/>
      <c r="P4414" s="31"/>
      <c r="Q4414" s="28"/>
      <c r="R4414" s="28"/>
      <c r="S4414" s="28"/>
      <c r="T4414" s="28"/>
      <c r="U4414" s="29"/>
      <c r="V4414" s="32"/>
      <c r="W4414" s="33"/>
    </row>
    <row r="4415" spans="2:23" x14ac:dyDescent="0.25">
      <c r="B4415" s="25"/>
      <c r="C4415" s="80">
        <v>1174600381</v>
      </c>
      <c r="D4415" s="83" t="s">
        <v>8739</v>
      </c>
      <c r="E4415" s="82">
        <v>3</v>
      </c>
      <c r="F4415" s="28"/>
      <c r="G4415" s="28"/>
      <c r="H4415" s="28"/>
      <c r="I4415" s="28" t="s">
        <v>1719</v>
      </c>
      <c r="J4415" s="27" t="s">
        <v>8740</v>
      </c>
      <c r="K4415" s="29">
        <v>9725401688</v>
      </c>
      <c r="L4415" s="30"/>
      <c r="M4415" s="28"/>
      <c r="N4415" s="28"/>
      <c r="O4415" s="29"/>
      <c r="P4415" s="31"/>
      <c r="Q4415" s="28"/>
      <c r="R4415" s="28"/>
      <c r="S4415" s="28"/>
      <c r="T4415" s="28"/>
      <c r="U4415" s="29"/>
      <c r="V4415" s="32"/>
      <c r="W4415" s="33"/>
    </row>
    <row r="4416" spans="2:23" x14ac:dyDescent="0.25">
      <c r="B4416" s="25"/>
      <c r="C4416" s="80">
        <v>1619932076</v>
      </c>
      <c r="D4416" s="83" t="s">
        <v>8741</v>
      </c>
      <c r="E4416" s="82">
        <v>10</v>
      </c>
      <c r="F4416" s="28"/>
      <c r="G4416" s="28"/>
      <c r="H4416" s="28"/>
      <c r="I4416" s="28" t="s">
        <v>1707</v>
      </c>
      <c r="J4416" s="27" t="s">
        <v>8742</v>
      </c>
      <c r="K4416" s="29">
        <v>9726686868</v>
      </c>
      <c r="L4416" s="30"/>
      <c r="M4416" s="28"/>
      <c r="N4416" s="28"/>
      <c r="O4416" s="29"/>
      <c r="P4416" s="31"/>
      <c r="Q4416" s="28"/>
      <c r="R4416" s="28"/>
      <c r="S4416" s="28"/>
      <c r="T4416" s="28"/>
      <c r="U4416" s="29"/>
      <c r="V4416" s="32"/>
      <c r="W4416" s="33"/>
    </row>
    <row r="4417" spans="2:23" x14ac:dyDescent="0.25">
      <c r="B4417" s="25"/>
      <c r="C4417" s="80">
        <v>1659311561</v>
      </c>
      <c r="D4417" s="83" t="s">
        <v>8743</v>
      </c>
      <c r="E4417" s="82">
        <v>3</v>
      </c>
      <c r="F4417" s="28"/>
      <c r="G4417" s="28"/>
      <c r="H4417" s="28"/>
      <c r="I4417" s="28" t="s">
        <v>1707</v>
      </c>
      <c r="J4417" s="27" t="s">
        <v>8744</v>
      </c>
      <c r="K4417" s="29">
        <v>2145093623</v>
      </c>
      <c r="L4417" s="30"/>
      <c r="M4417" s="28"/>
      <c r="N4417" s="28"/>
      <c r="O4417" s="29"/>
      <c r="P4417" s="31"/>
      <c r="Q4417" s="28"/>
      <c r="R4417" s="28"/>
      <c r="S4417" s="28"/>
      <c r="T4417" s="28"/>
      <c r="U4417" s="29"/>
      <c r="V4417" s="32"/>
      <c r="W4417" s="33"/>
    </row>
    <row r="4418" spans="2:23" x14ac:dyDescent="0.25">
      <c r="B4418" s="25"/>
      <c r="C4418" s="80">
        <v>1275588394</v>
      </c>
      <c r="D4418" s="83" t="s">
        <v>8745</v>
      </c>
      <c r="E4418" s="82">
        <v>3</v>
      </c>
      <c r="F4418" s="28"/>
      <c r="G4418" s="28"/>
      <c r="H4418" s="28"/>
      <c r="I4418" s="28" t="s">
        <v>1704</v>
      </c>
      <c r="J4418" s="27" t="s">
        <v>8746</v>
      </c>
      <c r="K4418" s="29">
        <v>2146895960</v>
      </c>
      <c r="L4418" s="30"/>
      <c r="M4418" s="28"/>
      <c r="N4418" s="28"/>
      <c r="O4418" s="29"/>
      <c r="P4418" s="31"/>
      <c r="Q4418" s="28"/>
      <c r="R4418" s="28"/>
      <c r="S4418" s="28"/>
      <c r="T4418" s="28"/>
      <c r="U4418" s="29"/>
      <c r="V4418" s="32"/>
      <c r="W4418" s="33"/>
    </row>
    <row r="4419" spans="2:23" x14ac:dyDescent="0.25">
      <c r="B4419" s="25"/>
      <c r="C4419" s="80">
        <v>1477516938</v>
      </c>
      <c r="D4419" s="83" t="s">
        <v>8747</v>
      </c>
      <c r="E4419" s="82">
        <v>4</v>
      </c>
      <c r="F4419" s="28"/>
      <c r="G4419" s="28"/>
      <c r="H4419" s="28"/>
      <c r="I4419" s="28" t="s">
        <v>1704</v>
      </c>
      <c r="J4419" s="27" t="s">
        <v>69</v>
      </c>
      <c r="K4419" s="29">
        <v>9406876870</v>
      </c>
      <c r="L4419" s="30"/>
      <c r="M4419" s="28"/>
      <c r="N4419" s="28"/>
      <c r="O4419" s="29"/>
      <c r="P4419" s="31"/>
      <c r="Q4419" s="28"/>
      <c r="R4419" s="28"/>
      <c r="S4419" s="28"/>
      <c r="T4419" s="28"/>
      <c r="U4419" s="29"/>
      <c r="V4419" s="32"/>
      <c r="W4419" s="33"/>
    </row>
    <row r="4420" spans="2:23" x14ac:dyDescent="0.25">
      <c r="B4420" s="25"/>
      <c r="C4420" s="80">
        <v>1770528697</v>
      </c>
      <c r="D4420" s="83" t="s">
        <v>8748</v>
      </c>
      <c r="E4420" s="82">
        <v>8</v>
      </c>
      <c r="F4420" s="28"/>
      <c r="G4420" s="28"/>
      <c r="H4420" s="28"/>
      <c r="I4420" s="28" t="s">
        <v>1737</v>
      </c>
      <c r="J4420" s="27" t="s">
        <v>8749</v>
      </c>
      <c r="K4420" s="29">
        <v>5856158870</v>
      </c>
      <c r="L4420" s="30"/>
      <c r="M4420" s="28"/>
      <c r="N4420" s="28"/>
      <c r="O4420" s="29"/>
      <c r="P4420" s="31"/>
      <c r="Q4420" s="28"/>
      <c r="R4420" s="28"/>
      <c r="S4420" s="28"/>
      <c r="T4420" s="28"/>
      <c r="U4420" s="29"/>
      <c r="V4420" s="32"/>
      <c r="W4420" s="33"/>
    </row>
    <row r="4421" spans="2:23" x14ac:dyDescent="0.25">
      <c r="B4421" s="25"/>
      <c r="C4421" s="80">
        <v>1790726420</v>
      </c>
      <c r="D4421" s="83" t="s">
        <v>8750</v>
      </c>
      <c r="E4421" s="82">
        <v>7</v>
      </c>
      <c r="F4421" s="28"/>
      <c r="G4421" s="28"/>
      <c r="H4421" s="28"/>
      <c r="I4421" s="28" t="s">
        <v>1704</v>
      </c>
      <c r="J4421" s="27" t="s">
        <v>8751</v>
      </c>
      <c r="K4421" s="29">
        <v>2168448500</v>
      </c>
      <c r="L4421" s="30"/>
      <c r="M4421" s="28"/>
      <c r="N4421" s="28"/>
      <c r="O4421" s="29"/>
      <c r="P4421" s="31"/>
      <c r="Q4421" s="28"/>
      <c r="R4421" s="28"/>
      <c r="S4421" s="28"/>
      <c r="T4421" s="28"/>
      <c r="U4421" s="29"/>
      <c r="V4421" s="32"/>
      <c r="W4421" s="33"/>
    </row>
    <row r="4422" spans="2:23" x14ac:dyDescent="0.25">
      <c r="B4422" s="25"/>
      <c r="C4422" s="80">
        <v>1851337190</v>
      </c>
      <c r="D4422" s="83" t="s">
        <v>8752</v>
      </c>
      <c r="E4422" s="82">
        <v>4</v>
      </c>
      <c r="F4422" s="28"/>
      <c r="G4422" s="28"/>
      <c r="H4422" s="28"/>
      <c r="I4422" s="28" t="s">
        <v>1707</v>
      </c>
      <c r="J4422" s="27" t="s">
        <v>69</v>
      </c>
      <c r="K4422" s="29">
        <v>8174602580</v>
      </c>
      <c r="L4422" s="30"/>
      <c r="M4422" s="28"/>
      <c r="N4422" s="28"/>
      <c r="O4422" s="29"/>
      <c r="P4422" s="31"/>
      <c r="Q4422" s="28"/>
      <c r="R4422" s="28"/>
      <c r="S4422" s="28"/>
      <c r="T4422" s="28"/>
      <c r="U4422" s="29"/>
      <c r="V4422" s="32"/>
      <c r="W4422" s="33"/>
    </row>
    <row r="4423" spans="2:23" x14ac:dyDescent="0.25">
      <c r="B4423" s="25"/>
      <c r="C4423" s="80">
        <v>1790848323</v>
      </c>
      <c r="D4423" s="83" t="s">
        <v>8753</v>
      </c>
      <c r="E4423" s="82">
        <v>7</v>
      </c>
      <c r="F4423" s="28"/>
      <c r="G4423" s="28"/>
      <c r="H4423" s="28"/>
      <c r="I4423" s="28" t="s">
        <v>1737</v>
      </c>
      <c r="J4423" s="27" t="s">
        <v>8754</v>
      </c>
      <c r="K4423" s="29">
        <v>2148281745</v>
      </c>
      <c r="L4423" s="30"/>
      <c r="M4423" s="28"/>
      <c r="N4423" s="28"/>
      <c r="O4423" s="29"/>
      <c r="P4423" s="31"/>
      <c r="Q4423" s="28"/>
      <c r="R4423" s="28"/>
      <c r="S4423" s="28"/>
      <c r="T4423" s="28"/>
      <c r="U4423" s="29"/>
      <c r="V4423" s="32"/>
      <c r="W4423" s="33"/>
    </row>
    <row r="4424" spans="2:23" x14ac:dyDescent="0.25">
      <c r="B4424" s="25"/>
      <c r="C4424" s="80">
        <v>1801840111</v>
      </c>
      <c r="D4424" s="83" t="s">
        <v>8755</v>
      </c>
      <c r="E4424" s="82">
        <v>5</v>
      </c>
      <c r="F4424" s="28"/>
      <c r="G4424" s="28"/>
      <c r="H4424" s="28"/>
      <c r="I4424" s="28" t="s">
        <v>1704</v>
      </c>
      <c r="J4424" s="27" t="s">
        <v>8756</v>
      </c>
      <c r="K4424" s="29">
        <v>9722389696</v>
      </c>
      <c r="L4424" s="30"/>
      <c r="M4424" s="28"/>
      <c r="N4424" s="28"/>
      <c r="O4424" s="29"/>
      <c r="P4424" s="31"/>
      <c r="Q4424" s="28"/>
      <c r="R4424" s="28"/>
      <c r="S4424" s="28"/>
      <c r="T4424" s="28"/>
      <c r="U4424" s="29"/>
      <c r="V4424" s="32"/>
      <c r="W4424" s="33"/>
    </row>
    <row r="4425" spans="2:23" x14ac:dyDescent="0.25">
      <c r="B4425" s="25"/>
      <c r="C4425" s="80">
        <v>1003025271</v>
      </c>
      <c r="D4425" s="83" t="s">
        <v>8757</v>
      </c>
      <c r="E4425" s="82">
        <v>9</v>
      </c>
      <c r="F4425" s="28"/>
      <c r="G4425" s="28"/>
      <c r="H4425" s="28"/>
      <c r="I4425" s="28" t="s">
        <v>1719</v>
      </c>
      <c r="J4425" s="27" t="s">
        <v>8758</v>
      </c>
      <c r="K4425" s="29">
        <v>9726187800</v>
      </c>
      <c r="L4425" s="30"/>
      <c r="M4425" s="28"/>
      <c r="N4425" s="28"/>
      <c r="O4425" s="29"/>
      <c r="P4425" s="31"/>
      <c r="Q4425" s="28"/>
      <c r="R4425" s="28"/>
      <c r="S4425" s="28"/>
      <c r="T4425" s="28"/>
      <c r="U4425" s="29"/>
      <c r="V4425" s="32"/>
      <c r="W4425" s="33"/>
    </row>
    <row r="4426" spans="2:23" x14ac:dyDescent="0.25">
      <c r="B4426" s="25"/>
      <c r="C4426" s="80">
        <v>1023012002</v>
      </c>
      <c r="D4426" s="83" t="s">
        <v>6352</v>
      </c>
      <c r="E4426" s="82">
        <v>9</v>
      </c>
      <c r="F4426" s="28"/>
      <c r="G4426" s="28"/>
      <c r="H4426" s="28"/>
      <c r="I4426" s="28" t="s">
        <v>1719</v>
      </c>
      <c r="J4426" s="27" t="s">
        <v>8759</v>
      </c>
      <c r="K4426" s="29">
        <v>8179847100</v>
      </c>
      <c r="L4426" s="30"/>
      <c r="M4426" s="28"/>
      <c r="N4426" s="28"/>
      <c r="O4426" s="29"/>
      <c r="P4426" s="31"/>
      <c r="Q4426" s="28"/>
      <c r="R4426" s="28"/>
      <c r="S4426" s="28"/>
      <c r="T4426" s="28"/>
      <c r="U4426" s="29"/>
      <c r="V4426" s="32"/>
      <c r="W4426" s="33"/>
    </row>
    <row r="4427" spans="2:23" x14ac:dyDescent="0.25">
      <c r="B4427" s="25"/>
      <c r="C4427" s="80">
        <v>1013184985</v>
      </c>
      <c r="D4427" s="83" t="s">
        <v>8760</v>
      </c>
      <c r="E4427" s="82">
        <v>6</v>
      </c>
      <c r="F4427" s="28"/>
      <c r="G4427" s="28"/>
      <c r="H4427" s="28"/>
      <c r="I4427" s="28" t="s">
        <v>1737</v>
      </c>
      <c r="J4427" s="27" t="s">
        <v>8761</v>
      </c>
      <c r="K4427" s="29">
        <v>8179229968</v>
      </c>
      <c r="L4427" s="30"/>
      <c r="M4427" s="28"/>
      <c r="N4427" s="28"/>
      <c r="O4427" s="29"/>
      <c r="P4427" s="31"/>
      <c r="Q4427" s="28"/>
      <c r="R4427" s="28"/>
      <c r="S4427" s="28"/>
      <c r="T4427" s="28"/>
      <c r="U4427" s="29"/>
      <c r="V4427" s="32"/>
      <c r="W4427" s="33"/>
    </row>
    <row r="4428" spans="2:23" x14ac:dyDescent="0.25">
      <c r="B4428" s="25"/>
      <c r="C4428" s="80">
        <v>1093048902</v>
      </c>
      <c r="D4428" s="83" t="s">
        <v>8762</v>
      </c>
      <c r="E4428" s="82">
        <v>6</v>
      </c>
      <c r="F4428" s="28"/>
      <c r="G4428" s="28"/>
      <c r="H4428" s="28"/>
      <c r="I4428" s="28" t="s">
        <v>1704</v>
      </c>
      <c r="J4428" s="27" t="s">
        <v>8763</v>
      </c>
      <c r="K4428" s="29">
        <v>5164826747</v>
      </c>
      <c r="L4428" s="30"/>
      <c r="M4428" s="28"/>
      <c r="N4428" s="28"/>
      <c r="O4428" s="29"/>
      <c r="P4428" s="31"/>
      <c r="Q4428" s="28"/>
      <c r="R4428" s="28"/>
      <c r="S4428" s="28"/>
      <c r="T4428" s="28"/>
      <c r="U4428" s="29"/>
      <c r="V4428" s="32"/>
      <c r="W4428" s="33"/>
    </row>
    <row r="4429" spans="2:23" x14ac:dyDescent="0.25">
      <c r="B4429" s="25"/>
      <c r="C4429" s="80">
        <v>1376077818</v>
      </c>
      <c r="D4429" s="83" t="s">
        <v>8764</v>
      </c>
      <c r="E4429" s="82">
        <v>2</v>
      </c>
      <c r="F4429" s="28"/>
      <c r="G4429" s="28"/>
      <c r="H4429" s="28"/>
      <c r="I4429" s="28" t="s">
        <v>1737</v>
      </c>
      <c r="J4429" s="27" t="s">
        <v>69</v>
      </c>
      <c r="K4429" s="29">
        <v>2149474400</v>
      </c>
      <c r="L4429" s="30"/>
      <c r="M4429" s="28"/>
      <c r="N4429" s="28"/>
      <c r="O4429" s="29"/>
      <c r="P4429" s="31"/>
      <c r="Q4429" s="28"/>
      <c r="R4429" s="28"/>
      <c r="S4429" s="28"/>
      <c r="T4429" s="28"/>
      <c r="U4429" s="29"/>
      <c r="V4429" s="32"/>
      <c r="W4429" s="33"/>
    </row>
    <row r="4430" spans="2:23" x14ac:dyDescent="0.25">
      <c r="B4430" s="25"/>
      <c r="C4430" s="80">
        <v>1922003680</v>
      </c>
      <c r="D4430" s="83" t="s">
        <v>8765</v>
      </c>
      <c r="E4430" s="82">
        <v>2</v>
      </c>
      <c r="F4430" s="28"/>
      <c r="G4430" s="28"/>
      <c r="H4430" s="28"/>
      <c r="I4430" s="28" t="s">
        <v>1704</v>
      </c>
      <c r="J4430" s="27" t="s">
        <v>69</v>
      </c>
      <c r="K4430" s="29">
        <v>9037533331</v>
      </c>
      <c r="L4430" s="30"/>
      <c r="M4430" s="28"/>
      <c r="N4430" s="28"/>
      <c r="O4430" s="29"/>
      <c r="P4430" s="31"/>
      <c r="Q4430" s="28"/>
      <c r="R4430" s="28"/>
      <c r="S4430" s="28"/>
      <c r="T4430" s="28"/>
      <c r="U4430" s="29"/>
      <c r="V4430" s="32"/>
      <c r="W4430" s="33"/>
    </row>
    <row r="4431" spans="2:23" x14ac:dyDescent="0.25">
      <c r="B4431" s="25"/>
      <c r="C4431" s="80">
        <v>1104096726</v>
      </c>
      <c r="D4431" s="83" t="s">
        <v>8766</v>
      </c>
      <c r="E4431" s="82">
        <v>3</v>
      </c>
      <c r="F4431" s="28"/>
      <c r="G4431" s="28"/>
      <c r="H4431" s="28"/>
      <c r="I4431" s="28" t="s">
        <v>1737</v>
      </c>
      <c r="J4431" s="27" t="s">
        <v>8767</v>
      </c>
      <c r="K4431" s="29">
        <v>9034626310</v>
      </c>
      <c r="L4431" s="30"/>
      <c r="M4431" s="28"/>
      <c r="N4431" s="28"/>
      <c r="O4431" s="29"/>
      <c r="P4431" s="31"/>
      <c r="Q4431" s="28"/>
      <c r="R4431" s="28"/>
      <c r="S4431" s="28"/>
      <c r="T4431" s="28"/>
      <c r="U4431" s="29"/>
      <c r="V4431" s="32"/>
      <c r="W4431" s="33"/>
    </row>
    <row r="4432" spans="2:23" x14ac:dyDescent="0.25">
      <c r="B4432" s="25"/>
      <c r="C4432" s="80">
        <v>1073104576</v>
      </c>
      <c r="D4432" s="83" t="s">
        <v>8768</v>
      </c>
      <c r="E4432" s="82">
        <v>6</v>
      </c>
      <c r="F4432" s="28"/>
      <c r="G4432" s="28"/>
      <c r="H4432" s="28"/>
      <c r="I4432" s="28" t="s">
        <v>1716</v>
      </c>
      <c r="J4432" s="27" t="s">
        <v>8769</v>
      </c>
      <c r="K4432" s="29">
        <v>9724379210</v>
      </c>
      <c r="L4432" s="30"/>
      <c r="M4432" s="28"/>
      <c r="N4432" s="28"/>
      <c r="O4432" s="29"/>
      <c r="P4432" s="31"/>
      <c r="Q4432" s="28"/>
      <c r="R4432" s="28"/>
      <c r="S4432" s="28"/>
      <c r="T4432" s="28"/>
      <c r="U4432" s="29"/>
      <c r="V4432" s="32"/>
      <c r="W4432" s="33"/>
    </row>
    <row r="4433" spans="2:23" x14ac:dyDescent="0.25">
      <c r="B4433" s="25"/>
      <c r="C4433" s="80">
        <v>1073127379</v>
      </c>
      <c r="D4433" s="83" t="s">
        <v>8770</v>
      </c>
      <c r="E4433" s="82">
        <v>6</v>
      </c>
      <c r="F4433" s="28"/>
      <c r="G4433" s="28"/>
      <c r="H4433" s="28"/>
      <c r="I4433" s="28" t="s">
        <v>1716</v>
      </c>
      <c r="J4433" s="27" t="s">
        <v>69</v>
      </c>
      <c r="K4433" s="29">
        <v>2149474400</v>
      </c>
      <c r="L4433" s="30"/>
      <c r="M4433" s="28"/>
      <c r="N4433" s="28"/>
      <c r="O4433" s="29"/>
      <c r="P4433" s="31"/>
      <c r="Q4433" s="28"/>
      <c r="R4433" s="28"/>
      <c r="S4433" s="28"/>
      <c r="T4433" s="28"/>
      <c r="U4433" s="29"/>
      <c r="V4433" s="32"/>
      <c r="W4433" s="33"/>
    </row>
    <row r="4434" spans="2:23" x14ac:dyDescent="0.25">
      <c r="B4434" s="25"/>
      <c r="C4434" s="80">
        <v>1043262512</v>
      </c>
      <c r="D4434" s="83" t="s">
        <v>8771</v>
      </c>
      <c r="E4434" s="82">
        <v>2</v>
      </c>
      <c r="F4434" s="28"/>
      <c r="G4434" s="28"/>
      <c r="H4434" s="28"/>
      <c r="I4434" s="28" t="s">
        <v>1719</v>
      </c>
      <c r="J4434" s="27" t="s">
        <v>8772</v>
      </c>
      <c r="K4434" s="29">
        <v>2146458600</v>
      </c>
      <c r="L4434" s="30"/>
      <c r="M4434" s="28"/>
      <c r="N4434" s="28"/>
      <c r="O4434" s="29"/>
      <c r="P4434" s="31"/>
      <c r="Q4434" s="28"/>
      <c r="R4434" s="28"/>
      <c r="S4434" s="28"/>
      <c r="T4434" s="28"/>
      <c r="U4434" s="29"/>
      <c r="V4434" s="32"/>
      <c r="W4434" s="33"/>
    </row>
    <row r="4435" spans="2:23" x14ac:dyDescent="0.25">
      <c r="B4435" s="25"/>
      <c r="C4435" s="80">
        <v>1922056803</v>
      </c>
      <c r="D4435" s="83" t="s">
        <v>8773</v>
      </c>
      <c r="E4435" s="82">
        <v>10</v>
      </c>
      <c r="F4435" s="28"/>
      <c r="G4435" s="28"/>
      <c r="H4435" s="28"/>
      <c r="I4435" s="28" t="s">
        <v>1719</v>
      </c>
      <c r="J4435" s="27" t="s">
        <v>8774</v>
      </c>
      <c r="K4435" s="29">
        <v>8173940240</v>
      </c>
      <c r="L4435" s="30"/>
      <c r="M4435" s="28"/>
      <c r="N4435" s="28"/>
      <c r="O4435" s="29"/>
      <c r="P4435" s="31"/>
      <c r="Q4435" s="28"/>
      <c r="R4435" s="28"/>
      <c r="S4435" s="28"/>
      <c r="T4435" s="28"/>
      <c r="U4435" s="29"/>
      <c r="V4435" s="32"/>
      <c r="W4435" s="33"/>
    </row>
    <row r="4436" spans="2:23" x14ac:dyDescent="0.25">
      <c r="B4436" s="25"/>
      <c r="C4436" s="80">
        <v>1548236284</v>
      </c>
      <c r="D4436" s="83" t="s">
        <v>8775</v>
      </c>
      <c r="E4436" s="82">
        <v>4</v>
      </c>
      <c r="F4436" s="28"/>
      <c r="G4436" s="28"/>
      <c r="H4436" s="28"/>
      <c r="I4436" s="28" t="s">
        <v>1704</v>
      </c>
      <c r="J4436" s="27" t="s">
        <v>8776</v>
      </c>
      <c r="K4436" s="29">
        <v>9035108718</v>
      </c>
      <c r="L4436" s="30"/>
      <c r="M4436" s="28"/>
      <c r="N4436" s="28"/>
      <c r="O4436" s="29"/>
      <c r="P4436" s="31"/>
      <c r="Q4436" s="28"/>
      <c r="R4436" s="28"/>
      <c r="S4436" s="28"/>
      <c r="T4436" s="28"/>
      <c r="U4436" s="29"/>
      <c r="V4436" s="32"/>
      <c r="W4436" s="33"/>
    </row>
    <row r="4437" spans="2:23" x14ac:dyDescent="0.25">
      <c r="B4437" s="25"/>
      <c r="C4437" s="80">
        <v>1316962327</v>
      </c>
      <c r="D4437" s="83" t="s">
        <v>8777</v>
      </c>
      <c r="E4437" s="82">
        <v>7</v>
      </c>
      <c r="F4437" s="28"/>
      <c r="G4437" s="28"/>
      <c r="H4437" s="28"/>
      <c r="I4437" s="28" t="s">
        <v>1737</v>
      </c>
      <c r="J4437" s="27" t="s">
        <v>8778</v>
      </c>
      <c r="K4437" s="29">
        <v>2148208500</v>
      </c>
      <c r="L4437" s="30"/>
      <c r="M4437" s="28"/>
      <c r="N4437" s="28"/>
      <c r="O4437" s="29"/>
      <c r="P4437" s="31"/>
      <c r="Q4437" s="28"/>
      <c r="R4437" s="28"/>
      <c r="S4437" s="28"/>
      <c r="T4437" s="28"/>
      <c r="U4437" s="29"/>
      <c r="V4437" s="32"/>
      <c r="W4437" s="33"/>
    </row>
    <row r="4438" spans="2:23" x14ac:dyDescent="0.25">
      <c r="B4438" s="25"/>
      <c r="C4438" s="80">
        <v>1205826419</v>
      </c>
      <c r="D4438" s="83" t="s">
        <v>8779</v>
      </c>
      <c r="E4438" s="82">
        <v>5</v>
      </c>
      <c r="F4438" s="28"/>
      <c r="G4438" s="28"/>
      <c r="H4438" s="28"/>
      <c r="I4438" s="28" t="s">
        <v>1704</v>
      </c>
      <c r="J4438" s="27" t="s">
        <v>8780</v>
      </c>
      <c r="K4438" s="29">
        <v>3186319121</v>
      </c>
      <c r="L4438" s="30"/>
      <c r="M4438" s="28"/>
      <c r="N4438" s="28"/>
      <c r="O4438" s="29"/>
      <c r="P4438" s="31"/>
      <c r="Q4438" s="28"/>
      <c r="R4438" s="28"/>
      <c r="S4438" s="28"/>
      <c r="T4438" s="28"/>
      <c r="U4438" s="29"/>
      <c r="V4438" s="32"/>
      <c r="W4438" s="33"/>
    </row>
    <row r="4439" spans="2:23" x14ac:dyDescent="0.25">
      <c r="B4439" s="25"/>
      <c r="C4439" s="80">
        <v>1871552224</v>
      </c>
      <c r="D4439" s="83" t="s">
        <v>8781</v>
      </c>
      <c r="E4439" s="82">
        <v>10</v>
      </c>
      <c r="F4439" s="28"/>
      <c r="G4439" s="28"/>
      <c r="H4439" s="28"/>
      <c r="I4439" s="28" t="s">
        <v>1704</v>
      </c>
      <c r="J4439" s="27" t="s">
        <v>8782</v>
      </c>
      <c r="K4439" s="29">
        <v>9723980393</v>
      </c>
      <c r="L4439" s="30"/>
      <c r="M4439" s="28"/>
      <c r="N4439" s="28"/>
      <c r="O4439" s="29"/>
      <c r="P4439" s="31"/>
      <c r="Q4439" s="28"/>
      <c r="R4439" s="28"/>
      <c r="S4439" s="28"/>
      <c r="T4439" s="28"/>
      <c r="U4439" s="29"/>
      <c r="V4439" s="32"/>
      <c r="W4439" s="33"/>
    </row>
    <row r="4440" spans="2:23" x14ac:dyDescent="0.25">
      <c r="B4440" s="25"/>
      <c r="C4440" s="80">
        <v>1205018926</v>
      </c>
      <c r="D4440" s="83" t="s">
        <v>8783</v>
      </c>
      <c r="E4440" s="82">
        <v>4</v>
      </c>
      <c r="F4440" s="28"/>
      <c r="G4440" s="28"/>
      <c r="H4440" s="28"/>
      <c r="I4440" s="28" t="s">
        <v>1719</v>
      </c>
      <c r="J4440" s="27" t="s">
        <v>69</v>
      </c>
      <c r="K4440" s="29">
        <v>9728898888</v>
      </c>
      <c r="L4440" s="30"/>
      <c r="M4440" s="28"/>
      <c r="N4440" s="28"/>
      <c r="O4440" s="29"/>
      <c r="P4440" s="31"/>
      <c r="Q4440" s="28"/>
      <c r="R4440" s="28"/>
      <c r="S4440" s="28"/>
      <c r="T4440" s="28"/>
      <c r="U4440" s="29"/>
      <c r="V4440" s="32"/>
      <c r="W4440" s="33"/>
    </row>
    <row r="4441" spans="2:23" x14ac:dyDescent="0.25">
      <c r="B4441" s="25"/>
      <c r="C4441" s="80">
        <v>1750925137</v>
      </c>
      <c r="D4441" s="83" t="s">
        <v>8784</v>
      </c>
      <c r="E4441" s="82">
        <v>7</v>
      </c>
      <c r="F4441" s="28"/>
      <c r="G4441" s="28"/>
      <c r="H4441" s="28"/>
      <c r="I4441" s="28" t="s">
        <v>1716</v>
      </c>
      <c r="J4441" s="27" t="s">
        <v>69</v>
      </c>
      <c r="K4441" s="29">
        <v>2146451919</v>
      </c>
      <c r="L4441" s="30"/>
      <c r="M4441" s="28"/>
      <c r="N4441" s="28"/>
      <c r="O4441" s="29"/>
      <c r="P4441" s="31"/>
      <c r="Q4441" s="28"/>
      <c r="R4441" s="28"/>
      <c r="S4441" s="28"/>
      <c r="T4441" s="28"/>
      <c r="U4441" s="29"/>
      <c r="V4441" s="32"/>
      <c r="W4441" s="33"/>
    </row>
    <row r="4442" spans="2:23" x14ac:dyDescent="0.25">
      <c r="B4442" s="25"/>
      <c r="C4442" s="80">
        <v>1780829374</v>
      </c>
      <c r="D4442" s="83" t="s">
        <v>8785</v>
      </c>
      <c r="E4442" s="82">
        <v>7</v>
      </c>
      <c r="F4442" s="28"/>
      <c r="G4442" s="28"/>
      <c r="H4442" s="28"/>
      <c r="I4442" s="28" t="s">
        <v>1737</v>
      </c>
      <c r="J4442" s="27" t="s">
        <v>8786</v>
      </c>
      <c r="K4442" s="29">
        <v>2149474400</v>
      </c>
      <c r="L4442" s="30"/>
      <c r="M4442" s="28"/>
      <c r="N4442" s="28"/>
      <c r="O4442" s="29"/>
      <c r="P4442" s="31"/>
      <c r="Q4442" s="28"/>
      <c r="R4442" s="28"/>
      <c r="S4442" s="28"/>
      <c r="T4442" s="28"/>
      <c r="U4442" s="29"/>
      <c r="V4442" s="32"/>
      <c r="W4442" s="33"/>
    </row>
    <row r="4443" spans="2:23" x14ac:dyDescent="0.25">
      <c r="B4443" s="25"/>
      <c r="C4443" s="80">
        <v>1942685128</v>
      </c>
      <c r="D4443" s="83" t="s">
        <v>8787</v>
      </c>
      <c r="E4443" s="82">
        <v>9</v>
      </c>
      <c r="F4443" s="28"/>
      <c r="G4443" s="28"/>
      <c r="H4443" s="28"/>
      <c r="I4443" s="28" t="s">
        <v>1716</v>
      </c>
      <c r="J4443" s="27" t="s">
        <v>8788</v>
      </c>
      <c r="K4443" s="29">
        <v>9723980393</v>
      </c>
      <c r="L4443" s="30"/>
      <c r="M4443" s="28"/>
      <c r="N4443" s="28"/>
      <c r="O4443" s="29"/>
      <c r="P4443" s="31"/>
      <c r="Q4443" s="28"/>
      <c r="R4443" s="28"/>
      <c r="S4443" s="28"/>
      <c r="T4443" s="28"/>
      <c r="U4443" s="29"/>
      <c r="V4443" s="32"/>
      <c r="W4443" s="33"/>
    </row>
    <row r="4444" spans="2:23" x14ac:dyDescent="0.25">
      <c r="B4444" s="25"/>
      <c r="C4444" s="80">
        <v>1881858652</v>
      </c>
      <c r="D4444" s="83" t="s">
        <v>8789</v>
      </c>
      <c r="E4444" s="82">
        <v>7</v>
      </c>
      <c r="F4444" s="28"/>
      <c r="G4444" s="28"/>
      <c r="H4444" s="28"/>
      <c r="I4444" s="28" t="s">
        <v>1704</v>
      </c>
      <c r="J4444" s="27" t="s">
        <v>69</v>
      </c>
      <c r="K4444" s="29">
        <v>2146451919</v>
      </c>
      <c r="L4444" s="30"/>
      <c r="M4444" s="28"/>
      <c r="N4444" s="28"/>
      <c r="O4444" s="29"/>
      <c r="P4444" s="31"/>
      <c r="Q4444" s="28"/>
      <c r="R4444" s="28"/>
      <c r="S4444" s="28"/>
      <c r="T4444" s="28"/>
      <c r="U4444" s="29"/>
      <c r="V4444" s="32"/>
      <c r="W4444" s="33"/>
    </row>
    <row r="4445" spans="2:23" x14ac:dyDescent="0.25">
      <c r="B4445" s="25"/>
      <c r="C4445" s="80">
        <v>1346661519</v>
      </c>
      <c r="D4445" s="83" t="s">
        <v>8790</v>
      </c>
      <c r="E4445" s="82">
        <v>0</v>
      </c>
      <c r="F4445" s="28"/>
      <c r="G4445" s="28"/>
      <c r="H4445" s="28"/>
      <c r="I4445" s="28" t="s">
        <v>1716</v>
      </c>
      <c r="J4445" s="27" t="s">
        <v>8791</v>
      </c>
      <c r="K4445" s="29">
        <v>9727697246</v>
      </c>
      <c r="L4445" s="30"/>
      <c r="M4445" s="28"/>
      <c r="N4445" s="28"/>
      <c r="O4445" s="29"/>
      <c r="P4445" s="31"/>
      <c r="Q4445" s="28"/>
      <c r="R4445" s="28"/>
      <c r="S4445" s="28"/>
      <c r="T4445" s="28"/>
      <c r="U4445" s="29"/>
      <c r="V4445" s="32"/>
      <c r="W4445" s="33"/>
    </row>
    <row r="4446" spans="2:23" x14ac:dyDescent="0.25">
      <c r="B4446" s="25"/>
      <c r="C4446" s="80">
        <v>1053724591</v>
      </c>
      <c r="D4446" s="83" t="s">
        <v>8792</v>
      </c>
      <c r="E4446" s="82">
        <v>6</v>
      </c>
      <c r="F4446" s="28"/>
      <c r="G4446" s="28"/>
      <c r="H4446" s="28"/>
      <c r="I4446" s="28" t="s">
        <v>1716</v>
      </c>
      <c r="J4446" s="27" t="s">
        <v>8793</v>
      </c>
      <c r="K4446" s="29">
        <v>8179229968</v>
      </c>
      <c r="L4446" s="30"/>
      <c r="M4446" s="28"/>
      <c r="N4446" s="28"/>
      <c r="O4446" s="29"/>
      <c r="P4446" s="31"/>
      <c r="Q4446" s="28"/>
      <c r="R4446" s="28"/>
      <c r="S4446" s="28"/>
      <c r="T4446" s="28"/>
      <c r="U4446" s="29"/>
      <c r="V4446" s="32"/>
      <c r="W4446" s="33"/>
    </row>
    <row r="4447" spans="2:23" x14ac:dyDescent="0.25">
      <c r="B4447" s="25"/>
      <c r="C4447" s="80">
        <v>1649365545</v>
      </c>
      <c r="D4447" s="83" t="s">
        <v>8794</v>
      </c>
      <c r="E4447" s="82">
        <v>6</v>
      </c>
      <c r="F4447" s="28"/>
      <c r="G4447" s="28"/>
      <c r="H4447" s="28"/>
      <c r="I4447" s="28" t="s">
        <v>1707</v>
      </c>
      <c r="J4447" s="27" t="s">
        <v>8795</v>
      </c>
      <c r="K4447" s="29">
        <v>9726691212</v>
      </c>
      <c r="L4447" s="30"/>
      <c r="M4447" s="28"/>
      <c r="N4447" s="28"/>
      <c r="O4447" s="29"/>
      <c r="P4447" s="31"/>
      <c r="Q4447" s="28"/>
      <c r="R4447" s="28"/>
      <c r="S4447" s="28"/>
      <c r="T4447" s="28"/>
      <c r="U4447" s="29"/>
      <c r="V4447" s="32"/>
      <c r="W4447" s="33"/>
    </row>
    <row r="4448" spans="2:23" x14ac:dyDescent="0.25">
      <c r="B4448" s="25"/>
      <c r="C4448" s="80">
        <v>1699872119</v>
      </c>
      <c r="D4448" s="83" t="s">
        <v>8796</v>
      </c>
      <c r="E4448" s="82">
        <v>6</v>
      </c>
      <c r="F4448" s="28"/>
      <c r="G4448" s="28"/>
      <c r="H4448" s="28"/>
      <c r="I4448" s="28" t="s">
        <v>1737</v>
      </c>
      <c r="J4448" s="27" t="s">
        <v>8797</v>
      </c>
      <c r="K4448" s="29">
        <v>2149474400</v>
      </c>
      <c r="L4448" s="30"/>
      <c r="M4448" s="28"/>
      <c r="N4448" s="28"/>
      <c r="O4448" s="29"/>
      <c r="P4448" s="31"/>
      <c r="Q4448" s="28"/>
      <c r="R4448" s="28"/>
      <c r="S4448" s="28"/>
      <c r="T4448" s="28"/>
      <c r="U4448" s="29"/>
      <c r="V4448" s="32"/>
      <c r="W4448" s="33"/>
    </row>
    <row r="4449" spans="2:23" x14ac:dyDescent="0.25">
      <c r="B4449" s="25"/>
      <c r="C4449" s="80">
        <v>1841491685</v>
      </c>
      <c r="D4449" s="83" t="s">
        <v>8798</v>
      </c>
      <c r="E4449" s="82">
        <v>9</v>
      </c>
      <c r="F4449" s="28"/>
      <c r="G4449" s="28"/>
      <c r="H4449" s="28"/>
      <c r="I4449" s="28" t="s">
        <v>1719</v>
      </c>
      <c r="J4449" s="27" t="s">
        <v>8799</v>
      </c>
      <c r="K4449" s="29">
        <v>9728898888</v>
      </c>
      <c r="L4449" s="30"/>
      <c r="M4449" s="28"/>
      <c r="N4449" s="28"/>
      <c r="O4449" s="29"/>
      <c r="P4449" s="31"/>
      <c r="Q4449" s="28"/>
      <c r="R4449" s="28"/>
      <c r="S4449" s="28"/>
      <c r="T4449" s="28"/>
      <c r="U4449" s="29"/>
      <c r="V4449" s="32"/>
      <c r="W4449" s="33"/>
    </row>
    <row r="4450" spans="2:23" x14ac:dyDescent="0.25">
      <c r="B4450" s="25"/>
      <c r="C4450" s="80">
        <v>1063552479</v>
      </c>
      <c r="D4450" s="83" t="s">
        <v>8800</v>
      </c>
      <c r="E4450" s="82">
        <v>6</v>
      </c>
      <c r="F4450" s="28"/>
      <c r="G4450" s="28"/>
      <c r="H4450" s="28"/>
      <c r="I4450" s="28" t="s">
        <v>1704</v>
      </c>
      <c r="J4450" s="27" t="s">
        <v>8801</v>
      </c>
      <c r="K4450" s="29">
        <v>8174687200</v>
      </c>
      <c r="L4450" s="30"/>
      <c r="M4450" s="28"/>
      <c r="N4450" s="28"/>
      <c r="O4450" s="29"/>
      <c r="P4450" s="31"/>
      <c r="Q4450" s="28"/>
      <c r="R4450" s="28"/>
      <c r="S4450" s="28"/>
      <c r="T4450" s="28"/>
      <c r="U4450" s="29"/>
      <c r="V4450" s="32"/>
      <c r="W4450" s="33"/>
    </row>
    <row r="4451" spans="2:23" x14ac:dyDescent="0.25">
      <c r="B4451" s="25"/>
      <c r="C4451" s="80">
        <v>1164533477</v>
      </c>
      <c r="D4451" s="83" t="s">
        <v>8802</v>
      </c>
      <c r="E4451" s="82">
        <v>4</v>
      </c>
      <c r="F4451" s="28"/>
      <c r="G4451" s="28"/>
      <c r="H4451" s="28"/>
      <c r="I4451" s="28" t="s">
        <v>1704</v>
      </c>
      <c r="J4451" s="27" t="s">
        <v>8803</v>
      </c>
      <c r="K4451" s="29">
        <v>2144242200</v>
      </c>
      <c r="L4451" s="30"/>
      <c r="M4451" s="28"/>
      <c r="N4451" s="28"/>
      <c r="O4451" s="29"/>
      <c r="P4451" s="31"/>
      <c r="Q4451" s="28"/>
      <c r="R4451" s="28"/>
      <c r="S4451" s="28"/>
      <c r="T4451" s="28"/>
      <c r="U4451" s="29"/>
      <c r="V4451" s="32"/>
      <c r="W4451" s="33"/>
    </row>
    <row r="4452" spans="2:23" x14ac:dyDescent="0.25">
      <c r="B4452" s="25"/>
      <c r="C4452" s="80">
        <v>1487697546</v>
      </c>
      <c r="D4452" s="83" t="s">
        <v>8804</v>
      </c>
      <c r="E4452" s="82">
        <v>5</v>
      </c>
      <c r="F4452" s="28"/>
      <c r="G4452" s="28"/>
      <c r="H4452" s="28"/>
      <c r="I4452" s="28" t="s">
        <v>1719</v>
      </c>
      <c r="J4452" s="27" t="s">
        <v>8805</v>
      </c>
      <c r="K4452" s="29">
        <v>9724877619</v>
      </c>
      <c r="L4452" s="30"/>
      <c r="M4452" s="28"/>
      <c r="N4452" s="28"/>
      <c r="O4452" s="29"/>
      <c r="P4452" s="31"/>
      <c r="Q4452" s="28"/>
      <c r="R4452" s="28"/>
      <c r="S4452" s="28"/>
      <c r="T4452" s="28"/>
      <c r="U4452" s="29"/>
      <c r="V4452" s="32"/>
      <c r="W4452" s="33"/>
    </row>
    <row r="4453" spans="2:23" x14ac:dyDescent="0.25">
      <c r="B4453" s="25"/>
      <c r="C4453" s="80">
        <v>1356341465</v>
      </c>
      <c r="D4453" s="83" t="s">
        <v>4591</v>
      </c>
      <c r="E4453" s="82">
        <v>4</v>
      </c>
      <c r="F4453" s="28"/>
      <c r="G4453" s="28"/>
      <c r="H4453" s="28"/>
      <c r="I4453" s="28" t="s">
        <v>1719</v>
      </c>
      <c r="J4453" s="27" t="s">
        <v>8806</v>
      </c>
      <c r="K4453" s="29">
        <v>2146189715</v>
      </c>
      <c r="L4453" s="30"/>
      <c r="M4453" s="28"/>
      <c r="N4453" s="28"/>
      <c r="O4453" s="29"/>
      <c r="P4453" s="31"/>
      <c r="Q4453" s="28"/>
      <c r="R4453" s="28"/>
      <c r="S4453" s="28"/>
      <c r="T4453" s="28"/>
      <c r="U4453" s="29"/>
      <c r="V4453" s="32"/>
      <c r="W4453" s="33"/>
    </row>
    <row r="4454" spans="2:23" x14ac:dyDescent="0.25">
      <c r="B4454" s="25"/>
      <c r="C4454" s="80">
        <v>1437160827</v>
      </c>
      <c r="D4454" s="83" t="s">
        <v>8807</v>
      </c>
      <c r="E4454" s="82">
        <v>8</v>
      </c>
      <c r="F4454" s="28"/>
      <c r="G4454" s="28"/>
      <c r="H4454" s="28"/>
      <c r="I4454" s="28" t="s">
        <v>1737</v>
      </c>
      <c r="J4454" s="27" t="s">
        <v>8808</v>
      </c>
      <c r="K4454" s="29">
        <v>2149474400</v>
      </c>
      <c r="L4454" s="30"/>
      <c r="M4454" s="28"/>
      <c r="N4454" s="28"/>
      <c r="O4454" s="29"/>
      <c r="P4454" s="31"/>
      <c r="Q4454" s="28"/>
      <c r="R4454" s="28"/>
      <c r="S4454" s="28"/>
      <c r="T4454" s="28"/>
      <c r="U4454" s="29"/>
      <c r="V4454" s="32"/>
      <c r="W4454" s="33"/>
    </row>
    <row r="4455" spans="2:23" x14ac:dyDescent="0.25">
      <c r="B4455" s="25"/>
      <c r="C4455" s="80">
        <v>1821280520</v>
      </c>
      <c r="D4455" s="83" t="s">
        <v>8809</v>
      </c>
      <c r="E4455" s="82">
        <v>6</v>
      </c>
      <c r="F4455" s="28"/>
      <c r="G4455" s="28"/>
      <c r="H4455" s="28"/>
      <c r="I4455" s="28" t="s">
        <v>1707</v>
      </c>
      <c r="J4455" s="27" t="s">
        <v>8810</v>
      </c>
      <c r="K4455" s="29">
        <v>2144314539</v>
      </c>
      <c r="L4455" s="30"/>
      <c r="M4455" s="28"/>
      <c r="N4455" s="28"/>
      <c r="O4455" s="29"/>
      <c r="P4455" s="31"/>
      <c r="Q4455" s="28"/>
      <c r="R4455" s="28"/>
      <c r="S4455" s="28"/>
      <c r="T4455" s="28"/>
      <c r="U4455" s="29"/>
      <c r="V4455" s="32"/>
      <c r="W4455" s="33"/>
    </row>
    <row r="4456" spans="2:23" x14ac:dyDescent="0.25">
      <c r="B4456" s="25"/>
      <c r="C4456" s="80">
        <v>1558300137</v>
      </c>
      <c r="D4456" s="83" t="s">
        <v>8811</v>
      </c>
      <c r="E4456" s="82">
        <v>6</v>
      </c>
      <c r="F4456" s="28"/>
      <c r="G4456" s="28"/>
      <c r="H4456" s="28"/>
      <c r="I4456" s="28" t="s">
        <v>1737</v>
      </c>
      <c r="J4456" s="27" t="s">
        <v>8812</v>
      </c>
      <c r="K4456" s="29">
        <v>8179229968</v>
      </c>
      <c r="L4456" s="30"/>
      <c r="M4456" s="28"/>
      <c r="N4456" s="28"/>
      <c r="O4456" s="29"/>
      <c r="P4456" s="31"/>
      <c r="Q4456" s="28"/>
      <c r="R4456" s="28"/>
      <c r="S4456" s="28"/>
      <c r="T4456" s="28"/>
      <c r="U4456" s="29"/>
      <c r="V4456" s="32"/>
      <c r="W4456" s="33"/>
    </row>
    <row r="4457" spans="2:23" x14ac:dyDescent="0.25">
      <c r="B4457" s="25"/>
      <c r="C4457" s="80">
        <v>1184623407</v>
      </c>
      <c r="D4457" s="83" t="s">
        <v>8813</v>
      </c>
      <c r="E4457" s="82">
        <v>-99</v>
      </c>
      <c r="F4457" s="28"/>
      <c r="G4457" s="28"/>
      <c r="H4457" s="28"/>
      <c r="I4457" s="28" t="s">
        <v>1704</v>
      </c>
      <c r="J4457" s="27" t="s">
        <v>8814</v>
      </c>
      <c r="K4457" s="29">
        <v>9037533331</v>
      </c>
      <c r="L4457" s="30"/>
      <c r="M4457" s="28"/>
      <c r="N4457" s="28"/>
      <c r="O4457" s="29"/>
      <c r="P4457" s="31"/>
      <c r="Q4457" s="28"/>
      <c r="R4457" s="28"/>
      <c r="S4457" s="28"/>
      <c r="T4457" s="28"/>
      <c r="U4457" s="29"/>
      <c r="V4457" s="32"/>
      <c r="W4457" s="33"/>
    </row>
    <row r="4458" spans="2:23" x14ac:dyDescent="0.25">
      <c r="B4458" s="25"/>
      <c r="C4458" s="80">
        <v>1831172725</v>
      </c>
      <c r="D4458" s="83" t="s">
        <v>8815</v>
      </c>
      <c r="E4458" s="82">
        <v>5</v>
      </c>
      <c r="F4458" s="28"/>
      <c r="G4458" s="28"/>
      <c r="H4458" s="28"/>
      <c r="I4458" s="28" t="s">
        <v>1737</v>
      </c>
      <c r="J4458" s="27" t="s">
        <v>8816</v>
      </c>
      <c r="K4458" s="29">
        <v>8179229968</v>
      </c>
      <c r="L4458" s="30"/>
      <c r="M4458" s="28"/>
      <c r="N4458" s="28"/>
      <c r="O4458" s="29"/>
      <c r="P4458" s="31"/>
      <c r="Q4458" s="28"/>
      <c r="R4458" s="28"/>
      <c r="S4458" s="28"/>
      <c r="T4458" s="28"/>
      <c r="U4458" s="29"/>
      <c r="V4458" s="32"/>
      <c r="W4458" s="33"/>
    </row>
    <row r="4459" spans="2:23" x14ac:dyDescent="0.25">
      <c r="B4459" s="25"/>
      <c r="C4459" s="80">
        <v>1508178328</v>
      </c>
      <c r="D4459" s="83" t="s">
        <v>8817</v>
      </c>
      <c r="E4459" s="82">
        <v>7</v>
      </c>
      <c r="F4459" s="28"/>
      <c r="G4459" s="28"/>
      <c r="H4459" s="28"/>
      <c r="I4459" s="28" t="s">
        <v>1737</v>
      </c>
      <c r="J4459" s="27" t="s">
        <v>8818</v>
      </c>
      <c r="K4459" s="29">
        <v>8179229968</v>
      </c>
      <c r="L4459" s="30"/>
      <c r="M4459" s="28"/>
      <c r="N4459" s="28"/>
      <c r="O4459" s="29"/>
      <c r="P4459" s="31"/>
      <c r="Q4459" s="28"/>
      <c r="R4459" s="28"/>
      <c r="S4459" s="28"/>
      <c r="T4459" s="28"/>
      <c r="U4459" s="29"/>
      <c r="V4459" s="32"/>
      <c r="W4459" s="33"/>
    </row>
    <row r="4460" spans="2:23" x14ac:dyDescent="0.25">
      <c r="B4460" s="25"/>
      <c r="C4460" s="80">
        <v>1174800908</v>
      </c>
      <c r="D4460" s="83" t="s">
        <v>8819</v>
      </c>
      <c r="E4460" s="82">
        <v>5</v>
      </c>
      <c r="F4460" s="28"/>
      <c r="G4460" s="28"/>
      <c r="H4460" s="28"/>
      <c r="I4460" s="28" t="s">
        <v>1704</v>
      </c>
      <c r="J4460" s="27" t="s">
        <v>8820</v>
      </c>
      <c r="K4460" s="29">
        <v>2818661877</v>
      </c>
      <c r="L4460" s="30"/>
      <c r="M4460" s="28"/>
      <c r="N4460" s="28"/>
      <c r="O4460" s="29"/>
      <c r="P4460" s="31"/>
      <c r="Q4460" s="28"/>
      <c r="R4460" s="28"/>
      <c r="S4460" s="28"/>
      <c r="T4460" s="28"/>
      <c r="U4460" s="29"/>
      <c r="V4460" s="32"/>
      <c r="W4460" s="33"/>
    </row>
    <row r="4461" spans="2:23" x14ac:dyDescent="0.25">
      <c r="B4461" s="25"/>
      <c r="C4461" s="80">
        <v>1033378195</v>
      </c>
      <c r="D4461" s="83" t="s">
        <v>8821</v>
      </c>
      <c r="E4461" s="82">
        <v>7</v>
      </c>
      <c r="F4461" s="28"/>
      <c r="G4461" s="28"/>
      <c r="H4461" s="28"/>
      <c r="I4461" s="28" t="s">
        <v>1704</v>
      </c>
      <c r="J4461" s="27" t="s">
        <v>8822</v>
      </c>
      <c r="K4461" s="29">
        <v>8884996908</v>
      </c>
      <c r="L4461" s="30"/>
      <c r="M4461" s="28"/>
      <c r="N4461" s="28"/>
      <c r="O4461" s="29"/>
      <c r="P4461" s="31"/>
      <c r="Q4461" s="28"/>
      <c r="R4461" s="28"/>
      <c r="S4461" s="28"/>
      <c r="T4461" s="28"/>
      <c r="U4461" s="29"/>
      <c r="V4461" s="32"/>
      <c r="W4461" s="33"/>
    </row>
    <row r="4462" spans="2:23" x14ac:dyDescent="0.25">
      <c r="B4462" s="25"/>
      <c r="C4462" s="80">
        <v>1811384878</v>
      </c>
      <c r="D4462" s="83" t="s">
        <v>8823</v>
      </c>
      <c r="E4462" s="82">
        <v>7</v>
      </c>
      <c r="F4462" s="28"/>
      <c r="G4462" s="28"/>
      <c r="H4462" s="28"/>
      <c r="I4462" s="28" t="s">
        <v>1707</v>
      </c>
      <c r="J4462" s="27" t="s">
        <v>69</v>
      </c>
      <c r="K4462" s="29">
        <v>8174602580</v>
      </c>
      <c r="L4462" s="30"/>
      <c r="M4462" s="28"/>
      <c r="N4462" s="28"/>
      <c r="O4462" s="29"/>
      <c r="P4462" s="31"/>
      <c r="Q4462" s="28"/>
      <c r="R4462" s="28"/>
      <c r="S4462" s="28"/>
      <c r="T4462" s="28"/>
      <c r="U4462" s="29"/>
      <c r="V4462" s="32"/>
      <c r="W4462" s="33"/>
    </row>
    <row r="4463" spans="2:23" x14ac:dyDescent="0.25">
      <c r="B4463" s="25"/>
      <c r="C4463" s="80">
        <v>1669805511</v>
      </c>
      <c r="D4463" s="83" t="s">
        <v>8824</v>
      </c>
      <c r="E4463" s="82">
        <v>8</v>
      </c>
      <c r="F4463" s="28"/>
      <c r="G4463" s="28"/>
      <c r="H4463" s="28"/>
      <c r="I4463" s="28" t="s">
        <v>1769</v>
      </c>
      <c r="J4463" s="27" t="s">
        <v>8825</v>
      </c>
      <c r="K4463" s="29">
        <v>9722727816</v>
      </c>
      <c r="L4463" s="30"/>
      <c r="M4463" s="28"/>
      <c r="N4463" s="28"/>
      <c r="O4463" s="29"/>
      <c r="P4463" s="31"/>
      <c r="Q4463" s="28"/>
      <c r="R4463" s="28"/>
      <c r="S4463" s="28"/>
      <c r="T4463" s="28"/>
      <c r="U4463" s="29"/>
      <c r="V4463" s="32"/>
      <c r="W4463" s="33"/>
    </row>
    <row r="4464" spans="2:23" x14ac:dyDescent="0.25">
      <c r="B4464" s="25"/>
      <c r="C4464" s="80">
        <v>1982940466</v>
      </c>
      <c r="D4464" s="83" t="s">
        <v>8826</v>
      </c>
      <c r="E4464" s="82">
        <v>2</v>
      </c>
      <c r="F4464" s="28"/>
      <c r="G4464" s="28"/>
      <c r="H4464" s="28"/>
      <c r="I4464" s="28" t="s">
        <v>1769</v>
      </c>
      <c r="J4464" s="27" t="s">
        <v>8827</v>
      </c>
      <c r="K4464" s="29">
        <v>2146454656</v>
      </c>
      <c r="L4464" s="30"/>
      <c r="M4464" s="28"/>
      <c r="N4464" s="28"/>
      <c r="O4464" s="29"/>
      <c r="P4464" s="31"/>
      <c r="Q4464" s="28"/>
      <c r="R4464" s="28"/>
      <c r="S4464" s="28"/>
      <c r="T4464" s="28"/>
      <c r="U4464" s="29"/>
      <c r="V4464" s="32"/>
      <c r="W4464" s="33"/>
    </row>
    <row r="4465" spans="2:23" x14ac:dyDescent="0.25">
      <c r="B4465" s="25"/>
      <c r="C4465" s="80">
        <v>1770678336</v>
      </c>
      <c r="D4465" s="83" t="s">
        <v>8828</v>
      </c>
      <c r="E4465" s="82">
        <v>5</v>
      </c>
      <c r="F4465" s="28"/>
      <c r="G4465" s="28"/>
      <c r="H4465" s="28"/>
      <c r="I4465" s="28" t="s">
        <v>1704</v>
      </c>
      <c r="J4465" s="27" t="s">
        <v>8829</v>
      </c>
      <c r="K4465" s="29">
        <v>9724946235</v>
      </c>
      <c r="L4465" s="30"/>
      <c r="M4465" s="28"/>
      <c r="N4465" s="28"/>
      <c r="O4465" s="29"/>
      <c r="P4465" s="31"/>
      <c r="Q4465" s="28"/>
      <c r="R4465" s="28"/>
      <c r="S4465" s="28"/>
      <c r="T4465" s="28"/>
      <c r="U4465" s="29"/>
      <c r="V4465" s="32"/>
      <c r="W4465" s="33"/>
    </row>
    <row r="4466" spans="2:23" x14ac:dyDescent="0.25">
      <c r="B4466" s="25"/>
      <c r="C4466" s="80">
        <v>1609076355</v>
      </c>
      <c r="D4466" s="83" t="s">
        <v>8830</v>
      </c>
      <c r="E4466" s="82">
        <v>5</v>
      </c>
      <c r="F4466" s="28"/>
      <c r="G4466" s="28"/>
      <c r="H4466" s="28"/>
      <c r="I4466" s="28" t="s">
        <v>1737</v>
      </c>
      <c r="J4466" s="27" t="s">
        <v>8831</v>
      </c>
      <c r="K4466" s="29">
        <v>2148208500</v>
      </c>
      <c r="L4466" s="30"/>
      <c r="M4466" s="28"/>
      <c r="N4466" s="28"/>
      <c r="O4466" s="29"/>
      <c r="P4466" s="31"/>
      <c r="Q4466" s="28"/>
      <c r="R4466" s="28"/>
      <c r="S4466" s="28"/>
      <c r="T4466" s="28"/>
      <c r="U4466" s="29"/>
      <c r="V4466" s="32"/>
      <c r="W4466" s="33"/>
    </row>
    <row r="4467" spans="2:23" x14ac:dyDescent="0.25">
      <c r="B4467" s="25"/>
      <c r="C4467" s="80">
        <v>1841396017</v>
      </c>
      <c r="D4467" s="83" t="s">
        <v>8832</v>
      </c>
      <c r="E4467" s="82">
        <v>4</v>
      </c>
      <c r="F4467" s="28"/>
      <c r="G4467" s="28"/>
      <c r="H4467" s="28"/>
      <c r="I4467" s="28" t="s">
        <v>1769</v>
      </c>
      <c r="J4467" s="27" t="s">
        <v>8833</v>
      </c>
      <c r="K4467" s="29">
        <v>9037533331</v>
      </c>
      <c r="L4467" s="30"/>
      <c r="M4467" s="28"/>
      <c r="N4467" s="28"/>
      <c r="O4467" s="29"/>
      <c r="P4467" s="31"/>
      <c r="Q4467" s="28"/>
      <c r="R4467" s="28"/>
      <c r="S4467" s="28"/>
      <c r="T4467" s="28"/>
      <c r="U4467" s="29"/>
      <c r="V4467" s="32"/>
      <c r="W4467" s="33"/>
    </row>
    <row r="4468" spans="2:23" x14ac:dyDescent="0.25">
      <c r="B4468" s="25"/>
      <c r="C4468" s="80">
        <v>1821199464</v>
      </c>
      <c r="D4468" s="83" t="s">
        <v>8834</v>
      </c>
      <c r="E4468" s="82">
        <v>2</v>
      </c>
      <c r="F4468" s="28"/>
      <c r="G4468" s="28"/>
      <c r="H4468" s="28"/>
      <c r="I4468" s="28" t="s">
        <v>1704</v>
      </c>
      <c r="J4468" s="27" t="s">
        <v>8801</v>
      </c>
      <c r="K4468" s="29">
        <v>8174687200</v>
      </c>
      <c r="L4468" s="30"/>
      <c r="M4468" s="28"/>
      <c r="N4468" s="28"/>
      <c r="O4468" s="29"/>
      <c r="P4468" s="31"/>
      <c r="Q4468" s="28"/>
      <c r="R4468" s="28"/>
      <c r="S4468" s="28"/>
      <c r="T4468" s="28"/>
      <c r="U4468" s="29"/>
      <c r="V4468" s="32"/>
      <c r="W4468" s="33"/>
    </row>
    <row r="4469" spans="2:23" x14ac:dyDescent="0.25">
      <c r="B4469" s="25"/>
      <c r="C4469" s="80">
        <v>1558375634</v>
      </c>
      <c r="D4469" s="83" t="s">
        <v>8835</v>
      </c>
      <c r="E4469" s="82">
        <v>3</v>
      </c>
      <c r="F4469" s="28"/>
      <c r="G4469" s="28"/>
      <c r="H4469" s="28"/>
      <c r="I4469" s="28" t="s">
        <v>1704</v>
      </c>
      <c r="J4469" s="27" t="s">
        <v>69</v>
      </c>
      <c r="K4469" s="29">
        <v>8178707300</v>
      </c>
      <c r="L4469" s="30"/>
      <c r="M4469" s="28"/>
      <c r="N4469" s="28"/>
      <c r="O4469" s="29"/>
      <c r="P4469" s="31"/>
      <c r="Q4469" s="28"/>
      <c r="R4469" s="28"/>
      <c r="S4469" s="28"/>
      <c r="T4469" s="28"/>
      <c r="U4469" s="29"/>
      <c r="V4469" s="32"/>
      <c r="W4469" s="33"/>
    </row>
    <row r="4470" spans="2:23" x14ac:dyDescent="0.25">
      <c r="B4470" s="25"/>
      <c r="C4470" s="80">
        <v>1881663193</v>
      </c>
      <c r="D4470" s="83" t="s">
        <v>7506</v>
      </c>
      <c r="E4470" s="82">
        <v>5</v>
      </c>
      <c r="F4470" s="28"/>
      <c r="G4470" s="28"/>
      <c r="H4470" s="28"/>
      <c r="I4470" s="28" t="s">
        <v>1707</v>
      </c>
      <c r="J4470" s="27" t="s">
        <v>69</v>
      </c>
      <c r="K4470" s="29">
        <v>8179207103</v>
      </c>
      <c r="L4470" s="30"/>
      <c r="M4470" s="28"/>
      <c r="N4470" s="28"/>
      <c r="O4470" s="29"/>
      <c r="P4470" s="31"/>
      <c r="Q4470" s="28"/>
      <c r="R4470" s="28"/>
      <c r="S4470" s="28"/>
      <c r="T4470" s="28"/>
      <c r="U4470" s="29"/>
      <c r="V4470" s="32"/>
      <c r="W4470" s="33"/>
    </row>
    <row r="4471" spans="2:23" x14ac:dyDescent="0.25">
      <c r="B4471" s="25"/>
      <c r="C4471" s="80">
        <v>1306049606</v>
      </c>
      <c r="D4471" s="83" t="s">
        <v>8836</v>
      </c>
      <c r="E4471" s="82">
        <v>7</v>
      </c>
      <c r="F4471" s="28"/>
      <c r="G4471" s="28"/>
      <c r="H4471" s="28"/>
      <c r="I4471" s="28" t="s">
        <v>1737</v>
      </c>
      <c r="J4471" s="27" t="s">
        <v>69</v>
      </c>
      <c r="K4471" s="29">
        <v>2146450624</v>
      </c>
      <c r="L4471" s="30"/>
      <c r="M4471" s="28"/>
      <c r="N4471" s="28"/>
      <c r="O4471" s="29"/>
      <c r="P4471" s="31"/>
      <c r="Q4471" s="28"/>
      <c r="R4471" s="28"/>
      <c r="S4471" s="28"/>
      <c r="T4471" s="28"/>
      <c r="U4471" s="29"/>
      <c r="V4471" s="32"/>
      <c r="W4471" s="33"/>
    </row>
    <row r="4472" spans="2:23" x14ac:dyDescent="0.25">
      <c r="B4472" s="25"/>
      <c r="C4472" s="80">
        <v>1407934987</v>
      </c>
      <c r="D4472" s="83" t="s">
        <v>8837</v>
      </c>
      <c r="E4472" s="82">
        <v>3</v>
      </c>
      <c r="F4472" s="28"/>
      <c r="G4472" s="28"/>
      <c r="H4472" s="28"/>
      <c r="I4472" s="28" t="s">
        <v>1707</v>
      </c>
      <c r="J4472" s="27" t="s">
        <v>8838</v>
      </c>
      <c r="K4472" s="29">
        <v>9722473600</v>
      </c>
      <c r="L4472" s="30"/>
      <c r="M4472" s="28"/>
      <c r="N4472" s="28"/>
      <c r="O4472" s="29"/>
      <c r="P4472" s="31"/>
      <c r="Q4472" s="28"/>
      <c r="R4472" s="28"/>
      <c r="S4472" s="28"/>
      <c r="T4472" s="28"/>
      <c r="U4472" s="29"/>
      <c r="V4472" s="32"/>
      <c r="W4472" s="33"/>
    </row>
    <row r="4473" spans="2:23" x14ac:dyDescent="0.25">
      <c r="B4473" s="25"/>
      <c r="C4473" s="80">
        <v>1831119882</v>
      </c>
      <c r="D4473" s="83" t="s">
        <v>8839</v>
      </c>
      <c r="E4473" s="82">
        <v>5</v>
      </c>
      <c r="F4473" s="28"/>
      <c r="G4473" s="28"/>
      <c r="H4473" s="28"/>
      <c r="I4473" s="28" t="s">
        <v>1737</v>
      </c>
      <c r="J4473" s="27" t="s">
        <v>8840</v>
      </c>
      <c r="K4473" s="29">
        <v>2149474400</v>
      </c>
      <c r="L4473" s="30"/>
      <c r="M4473" s="28"/>
      <c r="N4473" s="28"/>
      <c r="O4473" s="29"/>
      <c r="P4473" s="31"/>
      <c r="Q4473" s="28"/>
      <c r="R4473" s="28"/>
      <c r="S4473" s="28"/>
      <c r="T4473" s="28"/>
      <c r="U4473" s="29"/>
      <c r="V4473" s="32"/>
      <c r="W4473" s="33"/>
    </row>
    <row r="4474" spans="2:23" x14ac:dyDescent="0.25">
      <c r="B4474" s="25"/>
      <c r="C4474" s="80">
        <v>1780896894</v>
      </c>
      <c r="D4474" s="83" t="s">
        <v>8841</v>
      </c>
      <c r="E4474" s="82">
        <v>3</v>
      </c>
      <c r="F4474" s="28"/>
      <c r="G4474" s="28"/>
      <c r="H4474" s="28"/>
      <c r="I4474" s="28" t="s">
        <v>1737</v>
      </c>
      <c r="J4474" s="27" t="s">
        <v>8842</v>
      </c>
      <c r="K4474" s="29">
        <v>2148208500</v>
      </c>
      <c r="L4474" s="30"/>
      <c r="M4474" s="28"/>
      <c r="N4474" s="28"/>
      <c r="O4474" s="29"/>
      <c r="P4474" s="31"/>
      <c r="Q4474" s="28"/>
      <c r="R4474" s="28"/>
      <c r="S4474" s="28"/>
      <c r="T4474" s="28"/>
      <c r="U4474" s="29"/>
      <c r="V4474" s="32"/>
      <c r="W4474" s="33"/>
    </row>
    <row r="4475" spans="2:23" x14ac:dyDescent="0.25">
      <c r="B4475" s="25"/>
      <c r="C4475" s="80">
        <v>1093927188</v>
      </c>
      <c r="D4475" s="83" t="s">
        <v>8843</v>
      </c>
      <c r="E4475" s="82">
        <v>6</v>
      </c>
      <c r="F4475" s="28"/>
      <c r="G4475" s="28"/>
      <c r="H4475" s="28"/>
      <c r="I4475" s="28" t="s">
        <v>1737</v>
      </c>
      <c r="J4475" s="27" t="s">
        <v>8844</v>
      </c>
      <c r="K4475" s="29">
        <v>2148208500</v>
      </c>
      <c r="L4475" s="30"/>
      <c r="M4475" s="28"/>
      <c r="N4475" s="28"/>
      <c r="O4475" s="29"/>
      <c r="P4475" s="31"/>
      <c r="Q4475" s="28"/>
      <c r="R4475" s="28"/>
      <c r="S4475" s="28"/>
      <c r="T4475" s="28"/>
      <c r="U4475" s="29"/>
      <c r="V4475" s="32"/>
      <c r="W4475" s="33"/>
    </row>
    <row r="4476" spans="2:23" x14ac:dyDescent="0.25">
      <c r="B4476" s="25"/>
      <c r="C4476" s="80">
        <v>1023227717</v>
      </c>
      <c r="D4476" s="83" t="s">
        <v>8845</v>
      </c>
      <c r="E4476" s="82">
        <v>0</v>
      </c>
      <c r="F4476" s="28"/>
      <c r="G4476" s="28"/>
      <c r="H4476" s="28"/>
      <c r="I4476" s="28" t="s">
        <v>1704</v>
      </c>
      <c r="J4476" s="27" t="s">
        <v>8846</v>
      </c>
      <c r="K4476" s="29">
        <v>9723980393</v>
      </c>
      <c r="L4476" s="30"/>
      <c r="M4476" s="28"/>
      <c r="N4476" s="28"/>
      <c r="O4476" s="29"/>
      <c r="P4476" s="31"/>
      <c r="Q4476" s="28"/>
      <c r="R4476" s="28"/>
      <c r="S4476" s="28"/>
      <c r="T4476" s="28"/>
      <c r="U4476" s="29"/>
      <c r="V4476" s="32"/>
      <c r="W4476" s="33"/>
    </row>
    <row r="4477" spans="2:23" x14ac:dyDescent="0.25">
      <c r="B4477" s="25"/>
      <c r="C4477" s="80">
        <v>1093841413</v>
      </c>
      <c r="D4477" s="83" t="s">
        <v>8847</v>
      </c>
      <c r="E4477" s="82">
        <v>4</v>
      </c>
      <c r="F4477" s="28"/>
      <c r="G4477" s="28"/>
      <c r="H4477" s="28"/>
      <c r="I4477" s="28" t="s">
        <v>1704</v>
      </c>
      <c r="J4477" s="27" t="s">
        <v>69</v>
      </c>
      <c r="K4477" s="29">
        <v>8328585826</v>
      </c>
      <c r="L4477" s="30"/>
      <c r="M4477" s="28"/>
      <c r="N4477" s="28"/>
      <c r="O4477" s="29"/>
      <c r="P4477" s="31"/>
      <c r="Q4477" s="28"/>
      <c r="R4477" s="28"/>
      <c r="S4477" s="28"/>
      <c r="T4477" s="28"/>
      <c r="U4477" s="29"/>
      <c r="V4477" s="32"/>
      <c r="W4477" s="33"/>
    </row>
    <row r="4478" spans="2:23" x14ac:dyDescent="0.25">
      <c r="B4478" s="25"/>
      <c r="C4478" s="80">
        <v>1326002205</v>
      </c>
      <c r="D4478" s="83" t="s">
        <v>8848</v>
      </c>
      <c r="E4478" s="82">
        <v>4</v>
      </c>
      <c r="F4478" s="28"/>
      <c r="G4478" s="28"/>
      <c r="H4478" s="28"/>
      <c r="I4478" s="28" t="s">
        <v>1769</v>
      </c>
      <c r="J4478" s="27" t="s">
        <v>69</v>
      </c>
      <c r="K4478" s="29">
        <v>8179270456</v>
      </c>
      <c r="L4478" s="30"/>
      <c r="M4478" s="28"/>
      <c r="N4478" s="28"/>
      <c r="O4478" s="29"/>
      <c r="P4478" s="31"/>
      <c r="Q4478" s="28"/>
      <c r="R4478" s="28"/>
      <c r="S4478" s="28"/>
      <c r="T4478" s="28"/>
      <c r="U4478" s="29"/>
      <c r="V4478" s="32"/>
      <c r="W4478" s="33"/>
    </row>
    <row r="4479" spans="2:23" x14ac:dyDescent="0.25">
      <c r="B4479" s="25"/>
      <c r="C4479" s="80">
        <v>1528014800</v>
      </c>
      <c r="D4479" s="83" t="s">
        <v>8849</v>
      </c>
      <c r="E4479" s="82">
        <v>4</v>
      </c>
      <c r="F4479" s="28"/>
      <c r="G4479" s="28"/>
      <c r="H4479" s="28"/>
      <c r="I4479" s="28" t="s">
        <v>1719</v>
      </c>
      <c r="J4479" s="27" t="s">
        <v>8850</v>
      </c>
      <c r="K4479" s="29">
        <v>8179847100</v>
      </c>
      <c r="L4479" s="30"/>
      <c r="M4479" s="28"/>
      <c r="N4479" s="28"/>
      <c r="O4479" s="29"/>
      <c r="P4479" s="31"/>
      <c r="Q4479" s="28"/>
      <c r="R4479" s="28"/>
      <c r="S4479" s="28"/>
      <c r="T4479" s="28"/>
      <c r="U4479" s="29"/>
      <c r="V4479" s="32"/>
      <c r="W4479" s="33"/>
    </row>
    <row r="4480" spans="2:23" x14ac:dyDescent="0.25">
      <c r="B4480" s="25"/>
      <c r="C4480" s="80">
        <v>1669434601</v>
      </c>
      <c r="D4480" s="83" t="s">
        <v>8851</v>
      </c>
      <c r="E4480" s="82">
        <v>4</v>
      </c>
      <c r="F4480" s="28"/>
      <c r="G4480" s="28"/>
      <c r="H4480" s="28"/>
      <c r="I4480" s="28" t="s">
        <v>1707</v>
      </c>
      <c r="J4480" s="27" t="s">
        <v>8852</v>
      </c>
      <c r="K4480" s="29">
        <v>2146450624</v>
      </c>
      <c r="L4480" s="30"/>
      <c r="M4480" s="28"/>
      <c r="N4480" s="28"/>
      <c r="O4480" s="29"/>
      <c r="P4480" s="31"/>
      <c r="Q4480" s="28"/>
      <c r="R4480" s="28"/>
      <c r="S4480" s="28"/>
      <c r="T4480" s="28"/>
      <c r="U4480" s="29"/>
      <c r="V4480" s="32"/>
      <c r="W4480" s="33"/>
    </row>
    <row r="4481" spans="2:23" x14ac:dyDescent="0.25">
      <c r="B4481" s="25"/>
      <c r="C4481" s="46"/>
      <c r="D4481" s="18"/>
      <c r="E4481" s="28"/>
      <c r="F4481" s="28"/>
      <c r="G4481" s="28"/>
      <c r="H4481" s="28"/>
      <c r="I4481" s="28"/>
      <c r="J4481" s="27"/>
      <c r="K4481" s="29"/>
      <c r="L4481" s="30"/>
      <c r="M4481" s="28"/>
      <c r="N4481" s="28"/>
      <c r="O4481" s="29"/>
      <c r="P4481" s="31"/>
      <c r="Q4481" s="28"/>
      <c r="R4481" s="28"/>
      <c r="S4481" s="28"/>
      <c r="T4481" s="28"/>
      <c r="U4481" s="29"/>
      <c r="V4481" s="32"/>
      <c r="W4481" s="33"/>
    </row>
    <row r="4482" spans="2:23" x14ac:dyDescent="0.25">
      <c r="B4482" s="25"/>
      <c r="C4482" s="46"/>
      <c r="D4482" s="27"/>
      <c r="E4482" s="28"/>
      <c r="F4482" s="28"/>
      <c r="G4482" s="28"/>
      <c r="H4482" s="28"/>
      <c r="I4482" s="28"/>
      <c r="J4482" s="27"/>
      <c r="K4482" s="29"/>
      <c r="L4482" s="30"/>
      <c r="M4482" s="28"/>
      <c r="N4482" s="28"/>
      <c r="O4482" s="29"/>
      <c r="P4482" s="31"/>
      <c r="Q4482" s="28"/>
      <c r="R4482" s="28"/>
      <c r="S4482" s="28"/>
      <c r="T4482" s="28"/>
      <c r="U4482" s="29"/>
      <c r="V4482" s="32"/>
      <c r="W4482" s="33"/>
    </row>
    <row r="4483" spans="2:23" x14ac:dyDescent="0.25">
      <c r="B4483" s="25"/>
      <c r="C4483" s="46"/>
      <c r="D4483" s="27"/>
      <c r="E4483" s="28"/>
      <c r="F4483" s="28"/>
      <c r="G4483" s="28"/>
      <c r="H4483" s="28"/>
      <c r="I4483" s="28"/>
      <c r="J4483" s="27"/>
      <c r="K4483" s="29"/>
      <c r="L4483" s="30"/>
      <c r="M4483" s="28"/>
      <c r="N4483" s="28"/>
      <c r="O4483" s="29"/>
      <c r="P4483" s="31"/>
      <c r="Q4483" s="28"/>
      <c r="R4483" s="28"/>
      <c r="S4483" s="28"/>
      <c r="T4483" s="28"/>
      <c r="U4483" s="29"/>
      <c r="V4483" s="32"/>
      <c r="W4483" s="33"/>
    </row>
    <row r="4484" spans="2:23" x14ac:dyDescent="0.25">
      <c r="B4484" s="25"/>
      <c r="C4484" s="46"/>
      <c r="D4484" s="27"/>
      <c r="E4484" s="28"/>
      <c r="F4484" s="28"/>
      <c r="G4484" s="28"/>
      <c r="H4484" s="28"/>
      <c r="I4484" s="28"/>
      <c r="J4484" s="27"/>
      <c r="K4484" s="29"/>
      <c r="L4484" s="30"/>
      <c r="M4484" s="28"/>
      <c r="N4484" s="28"/>
      <c r="O4484" s="29"/>
      <c r="P4484" s="31"/>
      <c r="Q4484" s="28"/>
      <c r="R4484" s="28"/>
      <c r="S4484" s="28"/>
      <c r="T4484" s="28"/>
      <c r="U4484" s="29"/>
      <c r="V4484" s="32"/>
      <c r="W4484" s="33"/>
    </row>
    <row r="4485" spans="2:23" x14ac:dyDescent="0.25">
      <c r="B4485" s="25"/>
      <c r="C4485" s="46"/>
      <c r="D4485" s="27"/>
      <c r="E4485" s="28"/>
      <c r="F4485" s="28"/>
      <c r="G4485" s="28"/>
      <c r="H4485" s="28"/>
      <c r="I4485" s="28"/>
      <c r="J4485" s="27"/>
      <c r="K4485" s="29"/>
      <c r="L4485" s="30"/>
      <c r="M4485" s="28"/>
      <c r="N4485" s="28"/>
      <c r="O4485" s="29"/>
      <c r="P4485" s="31"/>
      <c r="Q4485" s="28"/>
      <c r="R4485" s="28"/>
      <c r="S4485" s="28"/>
      <c r="T4485" s="28"/>
      <c r="U4485" s="29"/>
      <c r="V4485" s="32"/>
      <c r="W4485" s="33"/>
    </row>
    <row r="4486" spans="2:23" x14ac:dyDescent="0.25">
      <c r="B4486" s="25"/>
      <c r="C4486" s="46"/>
      <c r="D4486" s="27"/>
      <c r="E4486" s="28"/>
      <c r="F4486" s="28"/>
      <c r="G4486" s="28"/>
      <c r="H4486" s="28"/>
      <c r="I4486" s="28"/>
      <c r="J4486" s="27"/>
      <c r="K4486" s="29"/>
      <c r="L4486" s="30"/>
      <c r="M4486" s="28"/>
      <c r="N4486" s="28"/>
      <c r="O4486" s="29"/>
      <c r="P4486" s="31"/>
      <c r="Q4486" s="28"/>
      <c r="R4486" s="28"/>
      <c r="S4486" s="28"/>
      <c r="T4486" s="28"/>
      <c r="U4486" s="29"/>
      <c r="V4486" s="32"/>
      <c r="W4486" s="33"/>
    </row>
    <row r="4487" spans="2:23" x14ac:dyDescent="0.25">
      <c r="B4487" s="25"/>
      <c r="C4487" s="46"/>
      <c r="D4487" s="27"/>
      <c r="E4487" s="28"/>
      <c r="F4487" s="28"/>
      <c r="G4487" s="28"/>
      <c r="H4487" s="28"/>
      <c r="I4487" s="28"/>
      <c r="J4487" s="27"/>
      <c r="K4487" s="29"/>
      <c r="L4487" s="30"/>
      <c r="M4487" s="28"/>
      <c r="N4487" s="28"/>
      <c r="O4487" s="29"/>
      <c r="P4487" s="31"/>
      <c r="Q4487" s="28"/>
      <c r="R4487" s="28"/>
      <c r="S4487" s="28"/>
      <c r="T4487" s="28"/>
      <c r="U4487" s="29"/>
      <c r="V4487" s="32"/>
      <c r="W4487" s="33"/>
    </row>
    <row r="4488" spans="2:23" x14ac:dyDescent="0.25">
      <c r="B4488" s="25"/>
      <c r="C4488" s="46"/>
      <c r="D4488" s="27"/>
      <c r="E4488" s="28"/>
      <c r="F4488" s="28"/>
      <c r="G4488" s="28"/>
      <c r="H4488" s="28"/>
      <c r="I4488" s="28"/>
      <c r="J4488" s="27"/>
      <c r="K4488" s="29"/>
      <c r="L4488" s="30"/>
      <c r="M4488" s="28"/>
      <c r="N4488" s="28"/>
      <c r="O4488" s="29"/>
      <c r="P4488" s="31"/>
      <c r="Q4488" s="28"/>
      <c r="R4488" s="28"/>
      <c r="S4488" s="28"/>
      <c r="T4488" s="28"/>
      <c r="U4488" s="29"/>
      <c r="V4488" s="32"/>
      <c r="W4488" s="33"/>
    </row>
    <row r="4489" spans="2:23" x14ac:dyDescent="0.25">
      <c r="B4489" s="25"/>
      <c r="C4489" s="46"/>
      <c r="D4489" s="27"/>
      <c r="E4489" s="28"/>
      <c r="F4489" s="28"/>
      <c r="G4489" s="28"/>
      <c r="H4489" s="28"/>
      <c r="I4489" s="28"/>
      <c r="J4489" s="27"/>
      <c r="K4489" s="29"/>
      <c r="L4489" s="30"/>
      <c r="M4489" s="28"/>
      <c r="N4489" s="28"/>
      <c r="O4489" s="29"/>
      <c r="P4489" s="31"/>
      <c r="Q4489" s="28"/>
      <c r="R4489" s="28"/>
      <c r="S4489" s="28"/>
      <c r="T4489" s="28"/>
      <c r="U4489" s="29"/>
      <c r="V4489" s="32"/>
      <c r="W4489" s="33"/>
    </row>
    <row r="4490" spans="2:23" x14ac:dyDescent="0.25">
      <c r="B4490" s="25"/>
      <c r="C4490" s="46"/>
      <c r="D4490" s="27"/>
      <c r="E4490" s="28"/>
      <c r="F4490" s="28"/>
      <c r="G4490" s="28"/>
      <c r="H4490" s="28"/>
      <c r="I4490" s="28"/>
      <c r="J4490" s="27"/>
      <c r="K4490" s="29"/>
      <c r="L4490" s="30"/>
      <c r="M4490" s="28"/>
      <c r="N4490" s="28"/>
      <c r="O4490" s="29"/>
      <c r="P4490" s="31"/>
      <c r="Q4490" s="28"/>
      <c r="R4490" s="28"/>
      <c r="S4490" s="28"/>
      <c r="T4490" s="28"/>
      <c r="U4490" s="29"/>
      <c r="V4490" s="32"/>
      <c r="W4490" s="33"/>
    </row>
    <row r="4491" spans="2:23" x14ac:dyDescent="0.25">
      <c r="B4491" s="25"/>
      <c r="C4491" s="46"/>
      <c r="D4491" s="27"/>
      <c r="E4491" s="28"/>
      <c r="F4491" s="28"/>
      <c r="G4491" s="28"/>
      <c r="H4491" s="28"/>
      <c r="I4491" s="28"/>
      <c r="J4491" s="27"/>
      <c r="K4491" s="29"/>
      <c r="L4491" s="30"/>
      <c r="M4491" s="28"/>
      <c r="N4491" s="28"/>
      <c r="O4491" s="29"/>
      <c r="P4491" s="31"/>
      <c r="Q4491" s="28"/>
      <c r="R4491" s="28"/>
      <c r="S4491" s="28"/>
      <c r="T4491" s="28"/>
      <c r="U4491" s="29"/>
      <c r="V4491" s="32"/>
      <c r="W4491" s="33"/>
    </row>
    <row r="4492" spans="2:23" x14ac:dyDescent="0.25">
      <c r="B4492" s="25"/>
      <c r="C4492" s="46"/>
      <c r="D4492" s="27"/>
      <c r="E4492" s="28"/>
      <c r="F4492" s="28"/>
      <c r="G4492" s="28"/>
      <c r="H4492" s="28"/>
      <c r="I4492" s="28"/>
      <c r="J4492" s="27"/>
      <c r="K4492" s="29"/>
      <c r="L4492" s="30"/>
      <c r="M4492" s="28"/>
      <c r="N4492" s="28"/>
      <c r="O4492" s="29"/>
      <c r="P4492" s="31"/>
      <c r="Q4492" s="28"/>
      <c r="R4492" s="28"/>
      <c r="S4492" s="28"/>
      <c r="T4492" s="28"/>
      <c r="U4492" s="29"/>
      <c r="V4492" s="32"/>
      <c r="W4492" s="33"/>
    </row>
    <row r="4493" spans="2:23" x14ac:dyDescent="0.25">
      <c r="B4493" s="25"/>
      <c r="C4493" s="46"/>
      <c r="D4493" s="27"/>
      <c r="E4493" s="28"/>
      <c r="F4493" s="28"/>
      <c r="G4493" s="28"/>
      <c r="H4493" s="28"/>
      <c r="I4493" s="28"/>
      <c r="J4493" s="27"/>
      <c r="K4493" s="29"/>
      <c r="L4493" s="30"/>
      <c r="M4493" s="28"/>
      <c r="N4493" s="28"/>
      <c r="O4493" s="29"/>
      <c r="P4493" s="31"/>
      <c r="Q4493" s="28"/>
      <c r="R4493" s="28"/>
      <c r="S4493" s="28"/>
      <c r="T4493" s="28"/>
      <c r="U4493" s="29"/>
      <c r="V4493" s="32"/>
      <c r="W4493" s="33"/>
    </row>
    <row r="4494" spans="2:23" x14ac:dyDescent="0.25">
      <c r="B4494" s="25"/>
      <c r="C4494" s="46"/>
      <c r="D4494" s="27"/>
      <c r="E4494" s="28"/>
      <c r="F4494" s="28"/>
      <c r="G4494" s="28"/>
      <c r="H4494" s="28"/>
      <c r="I4494" s="28"/>
      <c r="J4494" s="27"/>
      <c r="K4494" s="29"/>
      <c r="L4494" s="30"/>
      <c r="M4494" s="28"/>
      <c r="N4494" s="28"/>
      <c r="O4494" s="29"/>
      <c r="P4494" s="31"/>
      <c r="Q4494" s="28"/>
      <c r="R4494" s="28"/>
      <c r="S4494" s="28"/>
      <c r="T4494" s="28"/>
      <c r="U4494" s="29"/>
      <c r="V4494" s="32"/>
      <c r="W4494" s="33"/>
    </row>
    <row r="4495" spans="2:23" x14ac:dyDescent="0.25">
      <c r="B4495" s="25"/>
      <c r="C4495" s="46"/>
      <c r="D4495" s="27"/>
      <c r="E4495" s="28"/>
      <c r="F4495" s="28"/>
      <c r="G4495" s="28"/>
      <c r="H4495" s="28"/>
      <c r="I4495" s="28"/>
      <c r="J4495" s="27"/>
      <c r="K4495" s="29"/>
      <c r="L4495" s="30"/>
      <c r="M4495" s="28"/>
      <c r="N4495" s="28"/>
      <c r="O4495" s="29"/>
      <c r="P4495" s="31"/>
      <c r="Q4495" s="28"/>
      <c r="R4495" s="28"/>
      <c r="S4495" s="28"/>
      <c r="T4495" s="28"/>
      <c r="U4495" s="29"/>
      <c r="V4495" s="32"/>
      <c r="W4495" s="33"/>
    </row>
    <row r="4496" spans="2:23" x14ac:dyDescent="0.25">
      <c r="B4496" s="25"/>
      <c r="C4496" s="46"/>
      <c r="D4496" s="27"/>
      <c r="E4496" s="28"/>
      <c r="F4496" s="28"/>
      <c r="G4496" s="28"/>
      <c r="H4496" s="28"/>
      <c r="I4496" s="28"/>
      <c r="J4496" s="27"/>
      <c r="K4496" s="29"/>
      <c r="L4496" s="30"/>
      <c r="M4496" s="28"/>
      <c r="N4496" s="28"/>
      <c r="O4496" s="29"/>
      <c r="P4496" s="31"/>
      <c r="Q4496" s="28"/>
      <c r="R4496" s="28"/>
      <c r="S4496" s="28"/>
      <c r="T4496" s="28"/>
      <c r="U4496" s="29"/>
      <c r="V4496" s="32"/>
      <c r="W4496" s="33"/>
    </row>
    <row r="4497" spans="2:23" x14ac:dyDescent="0.25">
      <c r="B4497" s="25"/>
      <c r="C4497" s="46"/>
      <c r="D4497" s="27"/>
      <c r="E4497" s="28"/>
      <c r="F4497" s="28"/>
      <c r="G4497" s="28"/>
      <c r="H4497" s="28"/>
      <c r="I4497" s="28"/>
      <c r="J4497" s="27"/>
      <c r="K4497" s="29"/>
      <c r="L4497" s="30"/>
      <c r="M4497" s="28"/>
      <c r="N4497" s="28"/>
      <c r="O4497" s="29"/>
      <c r="P4497" s="31"/>
      <c r="Q4497" s="28"/>
      <c r="R4497" s="28"/>
      <c r="S4497" s="28"/>
      <c r="T4497" s="28"/>
      <c r="U4497" s="29"/>
      <c r="V4497" s="32"/>
      <c r="W4497" s="33"/>
    </row>
    <row r="4498" spans="2:23" x14ac:dyDescent="0.25">
      <c r="B4498" s="25"/>
      <c r="C4498" s="46"/>
      <c r="D4498" s="27"/>
      <c r="E4498" s="28"/>
      <c r="F4498" s="28"/>
      <c r="G4498" s="28"/>
      <c r="H4498" s="28"/>
      <c r="I4498" s="28"/>
      <c r="J4498" s="27"/>
      <c r="K4498" s="29"/>
      <c r="L4498" s="30"/>
      <c r="M4498" s="28"/>
      <c r="N4498" s="28"/>
      <c r="O4498" s="29"/>
      <c r="P4498" s="31"/>
      <c r="Q4498" s="28"/>
      <c r="R4498" s="28"/>
      <c r="S4498" s="28"/>
      <c r="T4498" s="28"/>
      <c r="U4498" s="29"/>
      <c r="V4498" s="32"/>
      <c r="W4498" s="33"/>
    </row>
    <row r="4499" spans="2:23" x14ac:dyDescent="0.25">
      <c r="B4499" s="25"/>
      <c r="C4499" s="46"/>
      <c r="D4499" s="27"/>
      <c r="E4499" s="28"/>
      <c r="F4499" s="28"/>
      <c r="G4499" s="28"/>
      <c r="H4499" s="28"/>
      <c r="I4499" s="28"/>
      <c r="J4499" s="27"/>
      <c r="K4499" s="29"/>
      <c r="L4499" s="30"/>
      <c r="M4499" s="28"/>
      <c r="N4499" s="28"/>
      <c r="O4499" s="29"/>
      <c r="P4499" s="31"/>
      <c r="Q4499" s="28"/>
      <c r="R4499" s="28"/>
      <c r="S4499" s="28"/>
      <c r="T4499" s="28"/>
      <c r="U4499" s="29"/>
      <c r="V4499" s="32"/>
      <c r="W4499" s="33"/>
    </row>
    <row r="4500" spans="2:23" x14ac:dyDescent="0.25">
      <c r="B4500" s="25"/>
      <c r="C4500" s="46"/>
      <c r="D4500" s="27"/>
      <c r="E4500" s="28"/>
      <c r="F4500" s="28"/>
      <c r="G4500" s="28"/>
      <c r="H4500" s="28"/>
      <c r="I4500" s="28"/>
      <c r="J4500" s="27"/>
      <c r="K4500" s="29"/>
      <c r="L4500" s="30"/>
      <c r="M4500" s="28"/>
      <c r="N4500" s="28"/>
      <c r="O4500" s="29"/>
      <c r="P4500" s="31"/>
      <c r="Q4500" s="28"/>
      <c r="R4500" s="28"/>
      <c r="S4500" s="28"/>
      <c r="T4500" s="28"/>
      <c r="U4500" s="29"/>
      <c r="V4500" s="32"/>
      <c r="W4500" s="33"/>
    </row>
    <row r="4501" spans="2:23" x14ac:dyDescent="0.25">
      <c r="B4501" s="25"/>
      <c r="C4501" s="46"/>
      <c r="D4501" s="27"/>
      <c r="E4501" s="28"/>
      <c r="F4501" s="28"/>
      <c r="G4501" s="28"/>
      <c r="H4501" s="28"/>
      <c r="I4501" s="28"/>
      <c r="J4501" s="27"/>
      <c r="K4501" s="29"/>
      <c r="L4501" s="30"/>
      <c r="M4501" s="28"/>
      <c r="N4501" s="28"/>
      <c r="O4501" s="29"/>
      <c r="P4501" s="31"/>
      <c r="Q4501" s="28"/>
      <c r="R4501" s="28"/>
      <c r="S4501" s="28"/>
      <c r="T4501" s="28"/>
      <c r="U4501" s="29"/>
      <c r="V4501" s="32"/>
      <c r="W4501" s="33"/>
    </row>
    <row r="4502" spans="2:23" x14ac:dyDescent="0.25">
      <c r="B4502" s="25"/>
      <c r="C4502" s="46"/>
      <c r="D4502" s="27"/>
      <c r="E4502" s="28"/>
      <c r="F4502" s="28"/>
      <c r="G4502" s="28"/>
      <c r="H4502" s="28"/>
      <c r="I4502" s="28"/>
      <c r="J4502" s="27"/>
      <c r="K4502" s="29"/>
      <c r="L4502" s="30"/>
      <c r="M4502" s="28"/>
      <c r="N4502" s="28"/>
      <c r="O4502" s="29"/>
      <c r="P4502" s="31"/>
      <c r="Q4502" s="28"/>
      <c r="R4502" s="28"/>
      <c r="S4502" s="28"/>
      <c r="T4502" s="28"/>
      <c r="U4502" s="29"/>
      <c r="V4502" s="32"/>
      <c r="W4502" s="33"/>
    </row>
    <row r="4503" spans="2:23" x14ac:dyDescent="0.25">
      <c r="B4503" s="25"/>
      <c r="C4503" s="46"/>
      <c r="D4503" s="27"/>
      <c r="E4503" s="28"/>
      <c r="F4503" s="28"/>
      <c r="G4503" s="28"/>
      <c r="H4503" s="28"/>
      <c r="I4503" s="28"/>
      <c r="J4503" s="27"/>
      <c r="K4503" s="29"/>
      <c r="L4503" s="30"/>
      <c r="M4503" s="28"/>
      <c r="N4503" s="28"/>
      <c r="O4503" s="29"/>
      <c r="P4503" s="31"/>
      <c r="Q4503" s="28"/>
      <c r="R4503" s="28"/>
      <c r="S4503" s="28"/>
      <c r="T4503" s="28"/>
      <c r="U4503" s="29"/>
      <c r="V4503" s="32"/>
      <c r="W4503" s="33"/>
    </row>
    <row r="4504" spans="2:23" x14ac:dyDescent="0.25">
      <c r="B4504" s="25"/>
      <c r="C4504" s="46"/>
      <c r="D4504" s="27"/>
      <c r="E4504" s="28"/>
      <c r="F4504" s="28"/>
      <c r="G4504" s="28"/>
      <c r="H4504" s="28"/>
      <c r="I4504" s="28"/>
      <c r="J4504" s="27"/>
      <c r="K4504" s="29"/>
      <c r="L4504" s="30"/>
      <c r="M4504" s="28"/>
      <c r="N4504" s="28"/>
      <c r="O4504" s="29"/>
      <c r="P4504" s="31"/>
      <c r="Q4504" s="28"/>
      <c r="R4504" s="28"/>
      <c r="S4504" s="28"/>
      <c r="T4504" s="28"/>
      <c r="U4504" s="29"/>
      <c r="V4504" s="32"/>
      <c r="W4504" s="33"/>
    </row>
    <row r="4505" spans="2:23" x14ac:dyDescent="0.25">
      <c r="B4505" s="25"/>
      <c r="C4505" s="46"/>
      <c r="D4505" s="27"/>
      <c r="E4505" s="28"/>
      <c r="F4505" s="28"/>
      <c r="G4505" s="28"/>
      <c r="H4505" s="28"/>
      <c r="I4505" s="28"/>
      <c r="J4505" s="27"/>
      <c r="K4505" s="29"/>
      <c r="L4505" s="30"/>
      <c r="M4505" s="28"/>
      <c r="N4505" s="28"/>
      <c r="O4505" s="29"/>
      <c r="P4505" s="31"/>
      <c r="Q4505" s="28"/>
      <c r="R4505" s="28"/>
      <c r="S4505" s="28"/>
      <c r="T4505" s="28"/>
      <c r="U4505" s="29"/>
      <c r="V4505" s="32"/>
      <c r="W4505" s="33"/>
    </row>
    <row r="4506" spans="2:23" x14ac:dyDescent="0.25">
      <c r="B4506" s="25"/>
      <c r="C4506" s="46"/>
      <c r="D4506" s="27"/>
      <c r="E4506" s="28"/>
      <c r="F4506" s="28"/>
      <c r="G4506" s="28"/>
      <c r="H4506" s="28"/>
      <c r="I4506" s="28"/>
      <c r="J4506" s="27"/>
      <c r="K4506" s="29"/>
      <c r="L4506" s="30"/>
      <c r="M4506" s="28"/>
      <c r="N4506" s="28"/>
      <c r="O4506" s="29"/>
      <c r="P4506" s="31"/>
      <c r="Q4506" s="28"/>
      <c r="R4506" s="28"/>
      <c r="S4506" s="28"/>
      <c r="T4506" s="28"/>
      <c r="U4506" s="29"/>
      <c r="V4506" s="32"/>
      <c r="W4506" s="33"/>
    </row>
    <row r="4507" spans="2:23" x14ac:dyDescent="0.25">
      <c r="B4507" s="25"/>
      <c r="C4507" s="46"/>
      <c r="D4507" s="27"/>
      <c r="E4507" s="28"/>
      <c r="F4507" s="28"/>
      <c r="G4507" s="28"/>
      <c r="H4507" s="28"/>
      <c r="I4507" s="28"/>
      <c r="J4507" s="27"/>
      <c r="K4507" s="29"/>
      <c r="L4507" s="30"/>
      <c r="M4507" s="28"/>
      <c r="N4507" s="28"/>
      <c r="O4507" s="29"/>
      <c r="P4507" s="31"/>
      <c r="Q4507" s="28"/>
      <c r="R4507" s="28"/>
      <c r="S4507" s="28"/>
      <c r="T4507" s="28"/>
      <c r="U4507" s="29"/>
      <c r="V4507" s="32"/>
      <c r="W4507" s="33"/>
    </row>
    <row r="4508" spans="2:23" x14ac:dyDescent="0.25">
      <c r="B4508" s="25"/>
      <c r="C4508" s="46"/>
      <c r="D4508" s="27"/>
      <c r="E4508" s="28"/>
      <c r="F4508" s="28"/>
      <c r="G4508" s="28"/>
      <c r="H4508" s="28"/>
      <c r="I4508" s="28"/>
      <c r="J4508" s="27"/>
      <c r="K4508" s="29"/>
      <c r="L4508" s="30"/>
      <c r="M4508" s="28"/>
      <c r="N4508" s="28"/>
      <c r="O4508" s="29"/>
      <c r="P4508" s="31"/>
      <c r="Q4508" s="28"/>
      <c r="R4508" s="28"/>
      <c r="S4508" s="28"/>
      <c r="T4508" s="28"/>
      <c r="U4508" s="29"/>
      <c r="V4508" s="32"/>
      <c r="W4508" s="33"/>
    </row>
    <row r="4509" spans="2:23" x14ac:dyDescent="0.25">
      <c r="B4509" s="25"/>
      <c r="C4509" s="46"/>
      <c r="D4509" s="27"/>
      <c r="E4509" s="28"/>
      <c r="F4509" s="28"/>
      <c r="G4509" s="28"/>
      <c r="H4509" s="28"/>
      <c r="I4509" s="28"/>
      <c r="J4509" s="27"/>
      <c r="K4509" s="29"/>
      <c r="L4509" s="30"/>
      <c r="M4509" s="28"/>
      <c r="N4509" s="28"/>
      <c r="O4509" s="29"/>
      <c r="P4509" s="31"/>
      <c r="Q4509" s="28"/>
      <c r="R4509" s="28"/>
      <c r="S4509" s="28"/>
      <c r="T4509" s="28"/>
      <c r="U4509" s="29"/>
      <c r="V4509" s="32"/>
      <c r="W4509" s="33"/>
    </row>
    <row r="4510" spans="2:23" x14ac:dyDescent="0.25">
      <c r="B4510" s="25"/>
      <c r="C4510" s="46"/>
      <c r="D4510" s="27"/>
      <c r="E4510" s="28"/>
      <c r="F4510" s="28"/>
      <c r="G4510" s="28"/>
      <c r="H4510" s="28"/>
      <c r="I4510" s="28"/>
      <c r="J4510" s="27"/>
      <c r="K4510" s="29"/>
      <c r="L4510" s="30"/>
      <c r="M4510" s="28"/>
      <c r="N4510" s="28"/>
      <c r="O4510" s="29"/>
      <c r="P4510" s="31"/>
      <c r="Q4510" s="28"/>
      <c r="R4510" s="28"/>
      <c r="S4510" s="28"/>
      <c r="T4510" s="28"/>
      <c r="U4510" s="29"/>
      <c r="V4510" s="32"/>
      <c r="W4510" s="33"/>
    </row>
    <row r="4511" spans="2:23" x14ac:dyDescent="0.25">
      <c r="B4511" s="25"/>
      <c r="C4511" s="46"/>
      <c r="D4511" s="27"/>
      <c r="E4511" s="28"/>
      <c r="F4511" s="28"/>
      <c r="G4511" s="28"/>
      <c r="H4511" s="28"/>
      <c r="I4511" s="28"/>
      <c r="J4511" s="27"/>
      <c r="K4511" s="29"/>
      <c r="L4511" s="30"/>
      <c r="M4511" s="28"/>
      <c r="N4511" s="28"/>
      <c r="O4511" s="29"/>
      <c r="P4511" s="31"/>
      <c r="Q4511" s="28"/>
      <c r="R4511" s="28"/>
      <c r="S4511" s="28"/>
      <c r="T4511" s="28"/>
      <c r="U4511" s="29"/>
      <c r="V4511" s="32"/>
      <c r="W4511" s="33"/>
    </row>
    <row r="4512" spans="2:23" x14ac:dyDescent="0.25">
      <c r="B4512" s="25"/>
      <c r="C4512" s="46"/>
      <c r="D4512" s="27"/>
      <c r="E4512" s="28"/>
      <c r="F4512" s="28"/>
      <c r="G4512" s="28"/>
      <c r="H4512" s="28"/>
      <c r="I4512" s="28"/>
      <c r="J4512" s="27"/>
      <c r="K4512" s="29"/>
      <c r="L4512" s="30"/>
      <c r="M4512" s="28"/>
      <c r="N4512" s="28"/>
      <c r="O4512" s="29"/>
      <c r="P4512" s="31"/>
      <c r="Q4512" s="28"/>
      <c r="R4512" s="28"/>
      <c r="S4512" s="28"/>
      <c r="T4512" s="28"/>
      <c r="U4512" s="29"/>
      <c r="V4512" s="32"/>
      <c r="W4512" s="33"/>
    </row>
    <row r="4513" spans="2:23" x14ac:dyDescent="0.25">
      <c r="B4513" s="25"/>
      <c r="C4513" s="46"/>
      <c r="D4513" s="27"/>
      <c r="E4513" s="28"/>
      <c r="F4513" s="28"/>
      <c r="G4513" s="28"/>
      <c r="H4513" s="28"/>
      <c r="I4513" s="28"/>
      <c r="J4513" s="27"/>
      <c r="K4513" s="29"/>
      <c r="L4513" s="30"/>
      <c r="M4513" s="28"/>
      <c r="N4513" s="28"/>
      <c r="O4513" s="29"/>
      <c r="P4513" s="31"/>
      <c r="Q4513" s="28"/>
      <c r="R4513" s="28"/>
      <c r="S4513" s="28"/>
      <c r="T4513" s="28"/>
      <c r="U4513" s="29"/>
      <c r="V4513" s="32"/>
      <c r="W4513" s="33"/>
    </row>
    <row r="4514" spans="2:23" x14ac:dyDescent="0.25">
      <c r="B4514" s="25"/>
      <c r="C4514" s="46"/>
      <c r="D4514" s="27"/>
      <c r="E4514" s="28"/>
      <c r="F4514" s="28"/>
      <c r="G4514" s="28"/>
      <c r="H4514" s="28"/>
      <c r="I4514" s="28"/>
      <c r="J4514" s="27"/>
      <c r="K4514" s="29"/>
      <c r="L4514" s="30"/>
      <c r="M4514" s="28"/>
      <c r="N4514" s="28"/>
      <c r="O4514" s="29"/>
      <c r="P4514" s="31"/>
      <c r="Q4514" s="28"/>
      <c r="R4514" s="28"/>
      <c r="S4514" s="28"/>
      <c r="T4514" s="28"/>
      <c r="U4514" s="29"/>
      <c r="V4514" s="32"/>
      <c r="W4514" s="33"/>
    </row>
    <row r="4515" spans="2:23" x14ac:dyDescent="0.25">
      <c r="B4515" s="25"/>
      <c r="C4515" s="46"/>
      <c r="D4515" s="27"/>
      <c r="E4515" s="28"/>
      <c r="F4515" s="28"/>
      <c r="G4515" s="28"/>
      <c r="H4515" s="28"/>
      <c r="I4515" s="28"/>
      <c r="J4515" s="27"/>
      <c r="K4515" s="29"/>
      <c r="L4515" s="30"/>
      <c r="M4515" s="28"/>
      <c r="N4515" s="28"/>
      <c r="O4515" s="29"/>
      <c r="P4515" s="31"/>
      <c r="Q4515" s="28"/>
      <c r="R4515" s="28"/>
      <c r="S4515" s="28"/>
      <c r="T4515" s="28"/>
      <c r="U4515" s="29"/>
      <c r="V4515" s="32"/>
      <c r="W4515" s="33"/>
    </row>
    <row r="4516" spans="2:23" x14ac:dyDescent="0.25">
      <c r="B4516" s="25"/>
      <c r="C4516" s="46"/>
      <c r="D4516" s="27"/>
      <c r="E4516" s="28"/>
      <c r="F4516" s="28"/>
      <c r="G4516" s="28"/>
      <c r="H4516" s="28"/>
      <c r="I4516" s="28"/>
      <c r="J4516" s="27"/>
      <c r="K4516" s="29"/>
      <c r="L4516" s="30"/>
      <c r="M4516" s="28"/>
      <c r="N4516" s="28"/>
      <c r="O4516" s="29"/>
      <c r="P4516" s="31"/>
      <c r="Q4516" s="28"/>
      <c r="R4516" s="28"/>
      <c r="S4516" s="28"/>
      <c r="T4516" s="28"/>
      <c r="U4516" s="29"/>
      <c r="V4516" s="32"/>
      <c r="W4516" s="33"/>
    </row>
    <row r="4517" spans="2:23" x14ac:dyDescent="0.25">
      <c r="B4517" s="25"/>
      <c r="C4517" s="46"/>
      <c r="D4517" s="27"/>
      <c r="E4517" s="28"/>
      <c r="F4517" s="28"/>
      <c r="G4517" s="28"/>
      <c r="H4517" s="28"/>
      <c r="I4517" s="28"/>
      <c r="J4517" s="27"/>
      <c r="K4517" s="29"/>
      <c r="L4517" s="30"/>
      <c r="M4517" s="28"/>
      <c r="N4517" s="28"/>
      <c r="O4517" s="29"/>
      <c r="P4517" s="31"/>
      <c r="Q4517" s="28"/>
      <c r="R4517" s="28"/>
      <c r="S4517" s="28"/>
      <c r="T4517" s="28"/>
      <c r="U4517" s="29"/>
      <c r="V4517" s="32"/>
      <c r="W4517" s="33"/>
    </row>
    <row r="4518" spans="2:23" x14ac:dyDescent="0.25">
      <c r="B4518" s="25"/>
      <c r="C4518" s="46"/>
      <c r="D4518" s="27"/>
      <c r="E4518" s="28"/>
      <c r="F4518" s="28"/>
      <c r="G4518" s="28"/>
      <c r="H4518" s="28"/>
      <c r="I4518" s="28"/>
      <c r="J4518" s="27"/>
      <c r="K4518" s="29"/>
      <c r="L4518" s="30"/>
      <c r="M4518" s="28"/>
      <c r="N4518" s="28"/>
      <c r="O4518" s="29"/>
      <c r="P4518" s="31"/>
      <c r="Q4518" s="28"/>
      <c r="R4518" s="28"/>
      <c r="S4518" s="28"/>
      <c r="T4518" s="28"/>
      <c r="U4518" s="29"/>
      <c r="V4518" s="32"/>
      <c r="W4518" s="33"/>
    </row>
    <row r="4519" spans="2:23" x14ac:dyDescent="0.25">
      <c r="B4519" s="25"/>
      <c r="C4519" s="46"/>
      <c r="D4519" s="27"/>
      <c r="E4519" s="28"/>
      <c r="F4519" s="28"/>
      <c r="G4519" s="28"/>
      <c r="H4519" s="28"/>
      <c r="I4519" s="28"/>
      <c r="J4519" s="27"/>
      <c r="K4519" s="29"/>
      <c r="L4519" s="30"/>
      <c r="M4519" s="28"/>
      <c r="N4519" s="28"/>
      <c r="O4519" s="29"/>
      <c r="P4519" s="31"/>
      <c r="Q4519" s="28"/>
      <c r="R4519" s="28"/>
      <c r="S4519" s="28"/>
      <c r="T4519" s="28"/>
      <c r="U4519" s="29"/>
      <c r="V4519" s="32"/>
      <c r="W4519" s="33"/>
    </row>
    <row r="4520" spans="2:23" x14ac:dyDescent="0.25">
      <c r="B4520" s="25"/>
      <c r="C4520" s="46"/>
      <c r="D4520" s="27"/>
      <c r="E4520" s="28"/>
      <c r="F4520" s="28"/>
      <c r="G4520" s="28"/>
      <c r="H4520" s="28"/>
      <c r="I4520" s="28"/>
      <c r="J4520" s="27"/>
      <c r="K4520" s="29"/>
      <c r="L4520" s="30"/>
      <c r="M4520" s="28"/>
      <c r="N4520" s="28"/>
      <c r="O4520" s="29"/>
      <c r="P4520" s="31"/>
      <c r="Q4520" s="28"/>
      <c r="R4520" s="28"/>
      <c r="S4520" s="28"/>
      <c r="T4520" s="28"/>
      <c r="U4520" s="29"/>
      <c r="V4520" s="32"/>
      <c r="W4520" s="33"/>
    </row>
    <row r="4521" spans="2:23" x14ac:dyDescent="0.25">
      <c r="B4521" s="25"/>
      <c r="C4521" s="46"/>
      <c r="D4521" s="27"/>
      <c r="E4521" s="28"/>
      <c r="F4521" s="28"/>
      <c r="G4521" s="28"/>
      <c r="H4521" s="28"/>
      <c r="I4521" s="28"/>
      <c r="J4521" s="27"/>
      <c r="K4521" s="29"/>
      <c r="L4521" s="30"/>
      <c r="M4521" s="28"/>
      <c r="N4521" s="28"/>
      <c r="O4521" s="29"/>
      <c r="P4521" s="31"/>
      <c r="Q4521" s="28"/>
      <c r="R4521" s="28"/>
      <c r="S4521" s="28"/>
      <c r="T4521" s="28"/>
      <c r="U4521" s="29"/>
      <c r="V4521" s="32"/>
      <c r="W4521" s="33"/>
    </row>
    <row r="4522" spans="2:23" x14ac:dyDescent="0.25">
      <c r="B4522" s="25"/>
      <c r="C4522" s="46"/>
      <c r="D4522" s="27"/>
      <c r="E4522" s="28"/>
      <c r="F4522" s="28"/>
      <c r="G4522" s="28"/>
      <c r="H4522" s="28"/>
      <c r="I4522" s="28"/>
      <c r="J4522" s="27"/>
      <c r="K4522" s="29"/>
      <c r="L4522" s="30"/>
      <c r="M4522" s="28"/>
      <c r="N4522" s="28"/>
      <c r="O4522" s="29"/>
      <c r="P4522" s="31"/>
      <c r="Q4522" s="28"/>
      <c r="R4522" s="28"/>
      <c r="S4522" s="28"/>
      <c r="T4522" s="28"/>
      <c r="U4522" s="29"/>
      <c r="V4522" s="32"/>
      <c r="W4522" s="33"/>
    </row>
    <row r="4523" spans="2:23" x14ac:dyDescent="0.25">
      <c r="B4523" s="25"/>
      <c r="C4523" s="46"/>
      <c r="D4523" s="27"/>
      <c r="E4523" s="28"/>
      <c r="F4523" s="28"/>
      <c r="G4523" s="28"/>
      <c r="H4523" s="28"/>
      <c r="I4523" s="28"/>
      <c r="J4523" s="27"/>
      <c r="K4523" s="29"/>
      <c r="L4523" s="30"/>
      <c r="M4523" s="28"/>
      <c r="N4523" s="28"/>
      <c r="O4523" s="29"/>
      <c r="P4523" s="31"/>
      <c r="Q4523" s="28"/>
      <c r="R4523" s="28"/>
      <c r="S4523" s="28"/>
      <c r="T4523" s="28"/>
      <c r="U4523" s="29"/>
      <c r="V4523" s="32"/>
      <c r="W4523" s="33"/>
    </row>
    <row r="4524" spans="2:23" x14ac:dyDescent="0.25">
      <c r="B4524" s="25"/>
      <c r="C4524" s="46"/>
      <c r="D4524" s="27"/>
      <c r="E4524" s="28"/>
      <c r="F4524" s="28"/>
      <c r="G4524" s="28"/>
      <c r="H4524" s="28"/>
      <c r="I4524" s="28"/>
      <c r="J4524" s="27"/>
      <c r="K4524" s="29"/>
      <c r="L4524" s="30"/>
      <c r="M4524" s="28"/>
      <c r="N4524" s="28"/>
      <c r="O4524" s="29"/>
      <c r="P4524" s="31"/>
      <c r="Q4524" s="28"/>
      <c r="R4524" s="28"/>
      <c r="S4524" s="28"/>
      <c r="T4524" s="28"/>
      <c r="U4524" s="29"/>
      <c r="V4524" s="32"/>
      <c r="W4524" s="33"/>
    </row>
    <row r="4525" spans="2:23" x14ac:dyDescent="0.25">
      <c r="B4525" s="25"/>
      <c r="C4525" s="46"/>
      <c r="D4525" s="27"/>
      <c r="E4525" s="28"/>
      <c r="F4525" s="28"/>
      <c r="G4525" s="28"/>
      <c r="H4525" s="28"/>
      <c r="I4525" s="28"/>
      <c r="J4525" s="27"/>
      <c r="K4525" s="29"/>
      <c r="L4525" s="30"/>
      <c r="M4525" s="28"/>
      <c r="N4525" s="28"/>
      <c r="O4525" s="29"/>
      <c r="P4525" s="31"/>
      <c r="Q4525" s="28"/>
      <c r="R4525" s="28"/>
      <c r="S4525" s="28"/>
      <c r="T4525" s="28"/>
      <c r="U4525" s="29"/>
      <c r="V4525" s="32"/>
      <c r="W4525" s="33"/>
    </row>
    <row r="4526" spans="2:23" x14ac:dyDescent="0.25">
      <c r="B4526" s="25"/>
      <c r="C4526" s="46"/>
      <c r="D4526" s="27"/>
      <c r="E4526" s="28"/>
      <c r="F4526" s="28"/>
      <c r="G4526" s="28"/>
      <c r="H4526" s="28"/>
      <c r="I4526" s="28"/>
      <c r="J4526" s="27"/>
      <c r="K4526" s="29"/>
      <c r="L4526" s="30"/>
      <c r="M4526" s="28"/>
      <c r="N4526" s="28"/>
      <c r="O4526" s="29"/>
      <c r="P4526" s="31"/>
      <c r="Q4526" s="28"/>
      <c r="R4526" s="28"/>
      <c r="S4526" s="28"/>
      <c r="T4526" s="28"/>
      <c r="U4526" s="29"/>
      <c r="V4526" s="32"/>
      <c r="W4526" s="33"/>
    </row>
    <row r="4527" spans="2:23" x14ac:dyDescent="0.25">
      <c r="B4527" s="25"/>
      <c r="C4527" s="46"/>
      <c r="D4527" s="27"/>
      <c r="E4527" s="28"/>
      <c r="F4527" s="28"/>
      <c r="G4527" s="28"/>
      <c r="H4527" s="28"/>
      <c r="I4527" s="28"/>
      <c r="J4527" s="27"/>
      <c r="K4527" s="29"/>
      <c r="L4527" s="30"/>
      <c r="M4527" s="28"/>
      <c r="N4527" s="28"/>
      <c r="O4527" s="29"/>
      <c r="P4527" s="31"/>
      <c r="Q4527" s="28"/>
      <c r="R4527" s="28"/>
      <c r="S4527" s="28"/>
      <c r="T4527" s="28"/>
      <c r="U4527" s="29"/>
      <c r="V4527" s="32"/>
      <c r="W4527" s="33"/>
    </row>
    <row r="4528" spans="2:23" x14ac:dyDescent="0.25">
      <c r="B4528" s="25"/>
      <c r="C4528" s="46"/>
      <c r="D4528" s="27"/>
      <c r="E4528" s="28"/>
      <c r="F4528" s="28"/>
      <c r="G4528" s="28"/>
      <c r="H4528" s="28"/>
      <c r="I4528" s="28"/>
      <c r="J4528" s="27"/>
      <c r="K4528" s="29"/>
      <c r="L4528" s="30"/>
      <c r="M4528" s="28"/>
      <c r="N4528" s="28"/>
      <c r="O4528" s="29"/>
      <c r="P4528" s="31"/>
      <c r="Q4528" s="28"/>
      <c r="R4528" s="28"/>
      <c r="S4528" s="28"/>
      <c r="T4528" s="28"/>
      <c r="U4528" s="29"/>
      <c r="V4528" s="32"/>
      <c r="W4528" s="33"/>
    </row>
    <row r="4529" spans="2:23" x14ac:dyDescent="0.25">
      <c r="B4529" s="25"/>
      <c r="C4529" s="46"/>
      <c r="D4529" s="27"/>
      <c r="E4529" s="28"/>
      <c r="F4529" s="28"/>
      <c r="G4529" s="28"/>
      <c r="H4529" s="28"/>
      <c r="I4529" s="28"/>
      <c r="J4529" s="27"/>
      <c r="K4529" s="29"/>
      <c r="L4529" s="30"/>
      <c r="M4529" s="28"/>
      <c r="N4529" s="28"/>
      <c r="O4529" s="29"/>
      <c r="P4529" s="31"/>
      <c r="Q4529" s="28"/>
      <c r="R4529" s="28"/>
      <c r="S4529" s="28"/>
      <c r="T4529" s="28"/>
      <c r="U4529" s="29"/>
      <c r="V4529" s="32"/>
      <c r="W4529" s="33"/>
    </row>
    <row r="4530" spans="2:23" x14ac:dyDescent="0.25">
      <c r="B4530" s="25"/>
      <c r="C4530" s="46"/>
      <c r="D4530" s="27"/>
      <c r="E4530" s="28"/>
      <c r="F4530" s="28"/>
      <c r="G4530" s="28"/>
      <c r="H4530" s="28"/>
      <c r="I4530" s="28"/>
      <c r="J4530" s="27"/>
      <c r="K4530" s="29"/>
      <c r="L4530" s="30"/>
      <c r="M4530" s="28"/>
      <c r="N4530" s="28"/>
      <c r="O4530" s="29"/>
      <c r="P4530" s="31"/>
      <c r="Q4530" s="28"/>
      <c r="R4530" s="28"/>
      <c r="S4530" s="28"/>
      <c r="T4530" s="28"/>
      <c r="U4530" s="29"/>
      <c r="V4530" s="32"/>
      <c r="W4530" s="33"/>
    </row>
    <row r="4531" spans="2:23" x14ac:dyDescent="0.25">
      <c r="B4531" s="25"/>
      <c r="C4531" s="46"/>
      <c r="D4531" s="27"/>
      <c r="E4531" s="28"/>
      <c r="F4531" s="28"/>
      <c r="G4531" s="28"/>
      <c r="H4531" s="28"/>
      <c r="I4531" s="28"/>
      <c r="J4531" s="27"/>
      <c r="K4531" s="29"/>
      <c r="L4531" s="30"/>
      <c r="M4531" s="28"/>
      <c r="N4531" s="28"/>
      <c r="O4531" s="29"/>
      <c r="P4531" s="31"/>
      <c r="Q4531" s="28"/>
      <c r="R4531" s="28"/>
      <c r="S4531" s="28"/>
      <c r="T4531" s="28"/>
      <c r="U4531" s="29"/>
      <c r="V4531" s="32"/>
      <c r="W4531" s="33"/>
    </row>
    <row r="4532" spans="2:23" x14ac:dyDescent="0.25">
      <c r="B4532" s="25"/>
      <c r="C4532" s="46"/>
      <c r="D4532" s="27"/>
      <c r="E4532" s="28"/>
      <c r="F4532" s="28"/>
      <c r="G4532" s="28"/>
      <c r="H4532" s="28"/>
      <c r="I4532" s="28"/>
      <c r="J4532" s="27"/>
      <c r="K4532" s="29"/>
      <c r="L4532" s="30"/>
      <c r="M4532" s="28"/>
      <c r="N4532" s="28"/>
      <c r="O4532" s="29"/>
      <c r="P4532" s="31"/>
      <c r="Q4532" s="28"/>
      <c r="R4532" s="28"/>
      <c r="S4532" s="28"/>
      <c r="T4532" s="28"/>
      <c r="U4532" s="29"/>
      <c r="V4532" s="32"/>
      <c r="W4532" s="33"/>
    </row>
    <row r="4533" spans="2:23" x14ac:dyDescent="0.25">
      <c r="B4533" s="25"/>
      <c r="C4533" s="46"/>
      <c r="D4533" s="27"/>
      <c r="E4533" s="28"/>
      <c r="F4533" s="28"/>
      <c r="G4533" s="28"/>
      <c r="H4533" s="28"/>
      <c r="I4533" s="28"/>
      <c r="J4533" s="27"/>
      <c r="K4533" s="29"/>
      <c r="L4533" s="30"/>
      <c r="M4533" s="28"/>
      <c r="N4533" s="28"/>
      <c r="O4533" s="29"/>
      <c r="P4533" s="31"/>
      <c r="Q4533" s="28"/>
      <c r="R4533" s="28"/>
      <c r="S4533" s="28"/>
      <c r="T4533" s="28"/>
      <c r="U4533" s="29"/>
      <c r="V4533" s="32"/>
      <c r="W4533" s="33"/>
    </row>
    <row r="4534" spans="2:23" x14ac:dyDescent="0.25">
      <c r="B4534" s="25"/>
      <c r="C4534" s="46"/>
      <c r="D4534" s="27"/>
      <c r="E4534" s="28"/>
      <c r="F4534" s="28"/>
      <c r="G4534" s="28"/>
      <c r="H4534" s="28"/>
      <c r="I4534" s="28"/>
      <c r="J4534" s="27"/>
      <c r="K4534" s="29"/>
      <c r="L4534" s="30"/>
      <c r="M4534" s="28"/>
      <c r="N4534" s="28"/>
      <c r="O4534" s="29"/>
      <c r="P4534" s="31"/>
      <c r="Q4534" s="28"/>
      <c r="R4534" s="28"/>
      <c r="S4534" s="28"/>
      <c r="T4534" s="28"/>
      <c r="U4534" s="29"/>
      <c r="V4534" s="32"/>
      <c r="W4534" s="33"/>
    </row>
    <row r="4535" spans="2:23" x14ac:dyDescent="0.25">
      <c r="B4535" s="25"/>
      <c r="C4535" s="46"/>
      <c r="D4535" s="27"/>
      <c r="E4535" s="28"/>
      <c r="F4535" s="28"/>
      <c r="G4535" s="28"/>
      <c r="H4535" s="28"/>
      <c r="I4535" s="28"/>
      <c r="J4535" s="27"/>
      <c r="K4535" s="29"/>
      <c r="L4535" s="30"/>
      <c r="M4535" s="28"/>
      <c r="N4535" s="28"/>
      <c r="O4535" s="29"/>
      <c r="P4535" s="31"/>
      <c r="Q4535" s="28"/>
      <c r="R4535" s="28"/>
      <c r="S4535" s="28"/>
      <c r="T4535" s="28"/>
      <c r="U4535" s="29"/>
      <c r="V4535" s="32"/>
      <c r="W4535" s="33"/>
    </row>
    <row r="4536" spans="2:23" x14ac:dyDescent="0.25">
      <c r="B4536" s="25"/>
      <c r="C4536" s="46"/>
      <c r="D4536" s="27"/>
      <c r="E4536" s="28"/>
      <c r="F4536" s="28"/>
      <c r="G4536" s="28"/>
      <c r="H4536" s="28"/>
      <c r="I4536" s="28"/>
      <c r="J4536" s="27"/>
      <c r="K4536" s="29"/>
      <c r="L4536" s="30"/>
      <c r="M4536" s="28"/>
      <c r="N4536" s="28"/>
      <c r="O4536" s="29"/>
      <c r="P4536" s="31"/>
      <c r="Q4536" s="28"/>
      <c r="R4536" s="28"/>
      <c r="S4536" s="28"/>
      <c r="T4536" s="28"/>
      <c r="U4536" s="29"/>
      <c r="V4536" s="32"/>
      <c r="W4536" s="33"/>
    </row>
    <row r="4537" spans="2:23" x14ac:dyDescent="0.25">
      <c r="B4537" s="25"/>
      <c r="C4537" s="46"/>
      <c r="D4537" s="27"/>
      <c r="E4537" s="28"/>
      <c r="F4537" s="28"/>
      <c r="G4537" s="28"/>
      <c r="H4537" s="28"/>
      <c r="I4537" s="28"/>
      <c r="J4537" s="27"/>
      <c r="K4537" s="29"/>
      <c r="L4537" s="30"/>
      <c r="M4537" s="28"/>
      <c r="N4537" s="28"/>
      <c r="O4537" s="29"/>
      <c r="P4537" s="31"/>
      <c r="Q4537" s="28"/>
      <c r="R4537" s="28"/>
      <c r="S4537" s="28"/>
      <c r="T4537" s="28"/>
      <c r="U4537" s="29"/>
      <c r="V4537" s="32"/>
      <c r="W4537" s="33"/>
    </row>
    <row r="4538" spans="2:23" x14ac:dyDescent="0.25">
      <c r="B4538" s="25"/>
      <c r="C4538" s="46"/>
      <c r="D4538" s="27"/>
      <c r="E4538" s="28"/>
      <c r="F4538" s="28"/>
      <c r="G4538" s="28"/>
      <c r="H4538" s="28"/>
      <c r="I4538" s="28"/>
      <c r="J4538" s="27"/>
      <c r="K4538" s="29"/>
      <c r="L4538" s="30"/>
      <c r="M4538" s="28"/>
      <c r="N4538" s="28"/>
      <c r="O4538" s="29"/>
      <c r="P4538" s="31"/>
      <c r="Q4538" s="28"/>
      <c r="R4538" s="28"/>
      <c r="S4538" s="28"/>
      <c r="T4538" s="28"/>
      <c r="U4538" s="29"/>
      <c r="V4538" s="32"/>
      <c r="W4538" s="33"/>
    </row>
    <row r="4539" spans="2:23" x14ac:dyDescent="0.25">
      <c r="B4539" s="25"/>
      <c r="C4539" s="46"/>
      <c r="D4539" s="27"/>
      <c r="E4539" s="28"/>
      <c r="F4539" s="28"/>
      <c r="G4539" s="28"/>
      <c r="H4539" s="28"/>
      <c r="I4539" s="28"/>
      <c r="J4539" s="27"/>
      <c r="K4539" s="29"/>
      <c r="L4539" s="30"/>
      <c r="M4539" s="28"/>
      <c r="N4539" s="28"/>
      <c r="O4539" s="29"/>
      <c r="P4539" s="31"/>
      <c r="Q4539" s="28"/>
      <c r="R4539" s="28"/>
      <c r="S4539" s="28"/>
      <c r="T4539" s="28"/>
      <c r="U4539" s="29"/>
      <c r="V4539" s="32"/>
      <c r="W4539" s="33"/>
    </row>
    <row r="4540" spans="2:23" x14ac:dyDescent="0.25">
      <c r="B4540" s="25"/>
      <c r="C4540" s="46"/>
      <c r="D4540" s="27"/>
      <c r="E4540" s="28"/>
      <c r="F4540" s="28"/>
      <c r="G4540" s="28"/>
      <c r="H4540" s="28"/>
      <c r="I4540" s="28"/>
      <c r="J4540" s="27"/>
      <c r="K4540" s="29"/>
      <c r="L4540" s="30"/>
      <c r="M4540" s="28"/>
      <c r="N4540" s="28"/>
      <c r="O4540" s="29"/>
      <c r="P4540" s="31"/>
      <c r="Q4540" s="28"/>
      <c r="R4540" s="28"/>
      <c r="S4540" s="28"/>
      <c r="T4540" s="28"/>
      <c r="U4540" s="29"/>
      <c r="V4540" s="32"/>
      <c r="W4540" s="33"/>
    </row>
    <row r="4541" spans="2:23" x14ac:dyDescent="0.25">
      <c r="B4541" s="25"/>
      <c r="C4541" s="46"/>
      <c r="D4541" s="27"/>
      <c r="E4541" s="28"/>
      <c r="F4541" s="28"/>
      <c r="G4541" s="28"/>
      <c r="H4541" s="28"/>
      <c r="I4541" s="28"/>
      <c r="J4541" s="27"/>
      <c r="K4541" s="29"/>
      <c r="L4541" s="30"/>
      <c r="M4541" s="28"/>
      <c r="N4541" s="28"/>
      <c r="O4541" s="29"/>
      <c r="P4541" s="31"/>
      <c r="Q4541" s="28"/>
      <c r="R4541" s="28"/>
      <c r="S4541" s="28"/>
      <c r="T4541" s="28"/>
      <c r="U4541" s="29"/>
      <c r="V4541" s="32"/>
      <c r="W4541" s="33"/>
    </row>
    <row r="4542" spans="2:23" x14ac:dyDescent="0.25">
      <c r="B4542" s="25"/>
      <c r="C4542" s="46"/>
      <c r="D4542" s="27"/>
      <c r="E4542" s="28"/>
      <c r="F4542" s="28"/>
      <c r="G4542" s="28"/>
      <c r="H4542" s="28"/>
      <c r="I4542" s="28"/>
      <c r="J4542" s="27"/>
      <c r="K4542" s="29"/>
      <c r="L4542" s="30"/>
      <c r="M4542" s="28"/>
      <c r="N4542" s="28"/>
      <c r="O4542" s="29"/>
      <c r="P4542" s="31"/>
      <c r="Q4542" s="28"/>
      <c r="R4542" s="28"/>
      <c r="S4542" s="28"/>
      <c r="T4542" s="28"/>
      <c r="U4542" s="29"/>
      <c r="V4542" s="32"/>
      <c r="W4542" s="33"/>
    </row>
    <row r="4543" spans="2:23" x14ac:dyDescent="0.25">
      <c r="B4543" s="25"/>
      <c r="C4543" s="46"/>
      <c r="D4543" s="27"/>
      <c r="E4543" s="28"/>
      <c r="F4543" s="28"/>
      <c r="G4543" s="28"/>
      <c r="H4543" s="28"/>
      <c r="I4543" s="28"/>
      <c r="J4543" s="27"/>
      <c r="K4543" s="29"/>
      <c r="L4543" s="30"/>
      <c r="M4543" s="28"/>
      <c r="N4543" s="28"/>
      <c r="O4543" s="29"/>
      <c r="P4543" s="31"/>
      <c r="Q4543" s="28"/>
      <c r="R4543" s="28"/>
      <c r="S4543" s="28"/>
      <c r="T4543" s="28"/>
      <c r="U4543" s="29"/>
      <c r="V4543" s="32"/>
      <c r="W4543" s="33"/>
    </row>
    <row r="4544" spans="2:23" x14ac:dyDescent="0.25">
      <c r="B4544" s="25"/>
      <c r="C4544" s="46"/>
      <c r="D4544" s="27"/>
      <c r="E4544" s="28"/>
      <c r="F4544" s="28"/>
      <c r="G4544" s="28"/>
      <c r="H4544" s="28"/>
      <c r="I4544" s="28"/>
      <c r="J4544" s="27"/>
      <c r="K4544" s="29"/>
      <c r="L4544" s="30"/>
      <c r="M4544" s="28"/>
      <c r="N4544" s="28"/>
      <c r="O4544" s="29"/>
      <c r="P4544" s="31"/>
      <c r="Q4544" s="28"/>
      <c r="R4544" s="28"/>
      <c r="S4544" s="28"/>
      <c r="T4544" s="28"/>
      <c r="U4544" s="29"/>
      <c r="V4544" s="32"/>
      <c r="W4544" s="33"/>
    </row>
    <row r="4545" spans="2:23" x14ac:dyDescent="0.25">
      <c r="B4545" s="25"/>
      <c r="C4545" s="46"/>
      <c r="D4545" s="27"/>
      <c r="E4545" s="28"/>
      <c r="F4545" s="28"/>
      <c r="G4545" s="28"/>
      <c r="H4545" s="28"/>
      <c r="I4545" s="28"/>
      <c r="J4545" s="27"/>
      <c r="K4545" s="29"/>
      <c r="L4545" s="30"/>
      <c r="M4545" s="28"/>
      <c r="N4545" s="28"/>
      <c r="O4545" s="29"/>
      <c r="P4545" s="31"/>
      <c r="Q4545" s="28"/>
      <c r="R4545" s="28"/>
      <c r="S4545" s="28"/>
      <c r="T4545" s="28"/>
      <c r="U4545" s="29"/>
      <c r="V4545" s="32"/>
      <c r="W4545" s="33"/>
    </row>
    <row r="4546" spans="2:23" x14ac:dyDescent="0.25">
      <c r="B4546" s="25"/>
      <c r="C4546" s="46"/>
      <c r="D4546" s="27"/>
      <c r="E4546" s="28"/>
      <c r="F4546" s="28"/>
      <c r="G4546" s="28"/>
      <c r="H4546" s="28"/>
      <c r="I4546" s="28"/>
      <c r="J4546" s="27"/>
      <c r="K4546" s="29"/>
      <c r="L4546" s="30"/>
      <c r="M4546" s="28"/>
      <c r="N4546" s="28"/>
      <c r="O4546" s="29"/>
      <c r="P4546" s="31"/>
      <c r="Q4546" s="28"/>
      <c r="R4546" s="28"/>
      <c r="S4546" s="28"/>
      <c r="T4546" s="28"/>
      <c r="U4546" s="29"/>
      <c r="V4546" s="32"/>
      <c r="W4546" s="33"/>
    </row>
    <row r="4547" spans="2:23" x14ac:dyDescent="0.25">
      <c r="B4547" s="25"/>
      <c r="C4547" s="46"/>
      <c r="D4547" s="27"/>
      <c r="E4547" s="28"/>
      <c r="F4547" s="28"/>
      <c r="G4547" s="28"/>
      <c r="H4547" s="28"/>
      <c r="I4547" s="28"/>
      <c r="J4547" s="27"/>
      <c r="K4547" s="29"/>
      <c r="L4547" s="30"/>
      <c r="M4547" s="28"/>
      <c r="N4547" s="28"/>
      <c r="O4547" s="29"/>
      <c r="P4547" s="31"/>
      <c r="Q4547" s="28"/>
      <c r="R4547" s="28"/>
      <c r="S4547" s="28"/>
      <c r="T4547" s="28"/>
      <c r="U4547" s="29"/>
      <c r="V4547" s="32"/>
      <c r="W4547" s="33"/>
    </row>
    <row r="4548" spans="2:23" x14ac:dyDescent="0.25">
      <c r="B4548" s="25"/>
      <c r="C4548" s="46"/>
      <c r="D4548" s="27"/>
      <c r="E4548" s="28"/>
      <c r="F4548" s="28"/>
      <c r="G4548" s="28"/>
      <c r="H4548" s="28"/>
      <c r="I4548" s="28"/>
      <c r="J4548" s="27"/>
      <c r="K4548" s="29"/>
      <c r="L4548" s="30"/>
      <c r="M4548" s="28"/>
      <c r="N4548" s="28"/>
      <c r="O4548" s="29"/>
      <c r="P4548" s="31"/>
      <c r="Q4548" s="28"/>
      <c r="R4548" s="28"/>
      <c r="S4548" s="28"/>
      <c r="T4548" s="28"/>
      <c r="U4548" s="29"/>
      <c r="V4548" s="32"/>
      <c r="W4548" s="33"/>
    </row>
    <row r="4549" spans="2:23" x14ac:dyDescent="0.25">
      <c r="B4549" s="25"/>
      <c r="C4549" s="46"/>
      <c r="D4549" s="27"/>
      <c r="E4549" s="28"/>
      <c r="F4549" s="28"/>
      <c r="G4549" s="28"/>
      <c r="H4549" s="28"/>
      <c r="I4549" s="28"/>
      <c r="J4549" s="27"/>
      <c r="K4549" s="29"/>
      <c r="L4549" s="30"/>
      <c r="M4549" s="28"/>
      <c r="N4549" s="28"/>
      <c r="O4549" s="29"/>
      <c r="P4549" s="31"/>
      <c r="Q4549" s="28"/>
      <c r="R4549" s="28"/>
      <c r="S4549" s="28"/>
      <c r="T4549" s="28"/>
      <c r="U4549" s="29"/>
      <c r="V4549" s="32"/>
      <c r="W4549" s="33"/>
    </row>
    <row r="4550" spans="2:23" x14ac:dyDescent="0.25">
      <c r="B4550" s="25"/>
      <c r="C4550" s="46"/>
      <c r="D4550" s="27"/>
      <c r="E4550" s="28"/>
      <c r="F4550" s="28"/>
      <c r="G4550" s="28"/>
      <c r="H4550" s="28"/>
      <c r="I4550" s="28"/>
      <c r="J4550" s="27"/>
      <c r="K4550" s="29"/>
      <c r="L4550" s="30"/>
      <c r="M4550" s="28"/>
      <c r="N4550" s="28"/>
      <c r="O4550" s="29"/>
      <c r="P4550" s="31"/>
      <c r="Q4550" s="28"/>
      <c r="R4550" s="28"/>
      <c r="S4550" s="28"/>
      <c r="T4550" s="28"/>
      <c r="U4550" s="29"/>
      <c r="V4550" s="32"/>
      <c r="W4550" s="33"/>
    </row>
    <row r="4551" spans="2:23" x14ac:dyDescent="0.25">
      <c r="B4551" s="25"/>
      <c r="C4551" s="46"/>
      <c r="D4551" s="27"/>
      <c r="E4551" s="28"/>
      <c r="F4551" s="28"/>
      <c r="G4551" s="28"/>
      <c r="H4551" s="28"/>
      <c r="I4551" s="28"/>
      <c r="J4551" s="27"/>
      <c r="K4551" s="29"/>
      <c r="L4551" s="30"/>
      <c r="M4551" s="28"/>
      <c r="N4551" s="28"/>
      <c r="O4551" s="29"/>
      <c r="P4551" s="31"/>
      <c r="Q4551" s="28"/>
      <c r="R4551" s="28"/>
      <c r="S4551" s="28"/>
      <c r="T4551" s="28"/>
      <c r="U4551" s="29"/>
      <c r="V4551" s="32"/>
      <c r="W4551" s="33"/>
    </row>
    <row r="4552" spans="2:23" x14ac:dyDescent="0.25">
      <c r="B4552" s="25"/>
      <c r="C4552" s="46"/>
      <c r="D4552" s="27"/>
      <c r="E4552" s="28"/>
      <c r="F4552" s="28"/>
      <c r="G4552" s="28"/>
      <c r="H4552" s="28"/>
      <c r="I4552" s="28"/>
      <c r="J4552" s="27"/>
      <c r="K4552" s="29"/>
      <c r="L4552" s="30"/>
      <c r="M4552" s="28"/>
      <c r="N4552" s="28"/>
      <c r="O4552" s="29"/>
      <c r="P4552" s="31"/>
      <c r="Q4552" s="28"/>
      <c r="R4552" s="28"/>
      <c r="S4552" s="28"/>
      <c r="T4552" s="28"/>
      <c r="U4552" s="29"/>
      <c r="V4552" s="32"/>
      <c r="W4552" s="33"/>
    </row>
    <row r="4553" spans="2:23" x14ac:dyDescent="0.25">
      <c r="B4553" s="25"/>
      <c r="C4553" s="46"/>
      <c r="D4553" s="27"/>
      <c r="E4553" s="28"/>
      <c r="F4553" s="28"/>
      <c r="G4553" s="28"/>
      <c r="H4553" s="28"/>
      <c r="I4553" s="28"/>
      <c r="J4553" s="27"/>
      <c r="K4553" s="29"/>
      <c r="L4553" s="30"/>
      <c r="M4553" s="28"/>
      <c r="N4553" s="28"/>
      <c r="O4553" s="29"/>
      <c r="P4553" s="31"/>
      <c r="Q4553" s="28"/>
      <c r="R4553" s="28"/>
      <c r="S4553" s="28"/>
      <c r="T4553" s="28"/>
      <c r="U4553" s="29"/>
      <c r="V4553" s="32"/>
      <c r="W4553" s="33"/>
    </row>
    <row r="4554" spans="2:23" x14ac:dyDescent="0.25">
      <c r="B4554" s="25"/>
      <c r="C4554" s="46"/>
      <c r="D4554" s="27"/>
      <c r="E4554" s="28"/>
      <c r="F4554" s="28"/>
      <c r="G4554" s="28"/>
      <c r="H4554" s="28"/>
      <c r="I4554" s="28"/>
      <c r="J4554" s="27"/>
      <c r="K4554" s="29"/>
      <c r="L4554" s="30"/>
      <c r="M4554" s="28"/>
      <c r="N4554" s="28"/>
      <c r="O4554" s="29"/>
      <c r="P4554" s="31"/>
      <c r="Q4554" s="28"/>
      <c r="R4554" s="28"/>
      <c r="S4554" s="28"/>
      <c r="T4554" s="28"/>
      <c r="U4554" s="29"/>
      <c r="V4554" s="32"/>
      <c r="W4554" s="33"/>
    </row>
    <row r="4555" spans="2:23" x14ac:dyDescent="0.25">
      <c r="B4555" s="25"/>
      <c r="C4555" s="46"/>
      <c r="D4555" s="27"/>
      <c r="E4555" s="28"/>
      <c r="F4555" s="28"/>
      <c r="G4555" s="28"/>
      <c r="H4555" s="28"/>
      <c r="I4555" s="28"/>
      <c r="J4555" s="27"/>
      <c r="K4555" s="29"/>
      <c r="L4555" s="30"/>
      <c r="M4555" s="28"/>
      <c r="N4555" s="28"/>
      <c r="O4555" s="29"/>
      <c r="P4555" s="31"/>
      <c r="Q4555" s="28"/>
      <c r="R4555" s="28"/>
      <c r="S4555" s="28"/>
      <c r="T4555" s="28"/>
      <c r="U4555" s="29"/>
      <c r="V4555" s="32"/>
      <c r="W4555" s="33"/>
    </row>
    <row r="4556" spans="2:23" x14ac:dyDescent="0.25">
      <c r="B4556" s="25"/>
      <c r="C4556" s="46"/>
      <c r="D4556" s="27"/>
      <c r="E4556" s="28"/>
      <c r="F4556" s="28"/>
      <c r="G4556" s="28"/>
      <c r="H4556" s="28"/>
      <c r="I4556" s="28"/>
      <c r="J4556" s="27"/>
      <c r="K4556" s="29"/>
      <c r="L4556" s="30"/>
      <c r="M4556" s="28"/>
      <c r="N4556" s="28"/>
      <c r="O4556" s="29"/>
      <c r="P4556" s="31"/>
      <c r="Q4556" s="28"/>
      <c r="R4556" s="28"/>
      <c r="S4556" s="28"/>
      <c r="T4556" s="28"/>
      <c r="U4556" s="29"/>
      <c r="V4556" s="32"/>
      <c r="W4556" s="33"/>
    </row>
    <row r="4557" spans="2:23" x14ac:dyDescent="0.25">
      <c r="B4557" s="25"/>
      <c r="C4557" s="46"/>
      <c r="D4557" s="27"/>
      <c r="E4557" s="28"/>
      <c r="F4557" s="28"/>
      <c r="G4557" s="28"/>
      <c r="H4557" s="28"/>
      <c r="I4557" s="28"/>
      <c r="J4557" s="27"/>
      <c r="K4557" s="29"/>
      <c r="L4557" s="30"/>
      <c r="M4557" s="28"/>
      <c r="N4557" s="28"/>
      <c r="O4557" s="29"/>
      <c r="P4557" s="31"/>
      <c r="Q4557" s="28"/>
      <c r="R4557" s="28"/>
      <c r="S4557" s="28"/>
      <c r="T4557" s="28"/>
      <c r="U4557" s="29"/>
      <c r="V4557" s="32"/>
      <c r="W4557" s="33"/>
    </row>
    <row r="4558" spans="2:23" x14ac:dyDescent="0.25">
      <c r="B4558" s="25"/>
      <c r="C4558" s="46"/>
      <c r="D4558" s="27"/>
      <c r="E4558" s="28"/>
      <c r="F4558" s="28"/>
      <c r="G4558" s="28"/>
      <c r="H4558" s="28"/>
      <c r="I4558" s="28"/>
      <c r="J4558" s="27"/>
      <c r="K4558" s="29"/>
      <c r="L4558" s="30"/>
      <c r="M4558" s="28"/>
      <c r="N4558" s="28"/>
      <c r="O4558" s="29"/>
      <c r="P4558" s="31"/>
      <c r="Q4558" s="28"/>
      <c r="R4558" s="28"/>
      <c r="S4558" s="28"/>
      <c r="T4558" s="28"/>
      <c r="U4558" s="29"/>
      <c r="V4558" s="32"/>
      <c r="W4558" s="33"/>
    </row>
    <row r="4559" spans="2:23" x14ac:dyDescent="0.25">
      <c r="B4559" s="25"/>
      <c r="C4559" s="46"/>
      <c r="D4559" s="27"/>
      <c r="E4559" s="28"/>
      <c r="F4559" s="28"/>
      <c r="G4559" s="28"/>
      <c r="H4559" s="28"/>
      <c r="I4559" s="28"/>
      <c r="J4559" s="27"/>
      <c r="K4559" s="29"/>
      <c r="L4559" s="30"/>
      <c r="M4559" s="28"/>
      <c r="N4559" s="28"/>
      <c r="O4559" s="29"/>
      <c r="P4559" s="31"/>
      <c r="Q4559" s="28"/>
      <c r="R4559" s="28"/>
      <c r="S4559" s="28"/>
      <c r="T4559" s="28"/>
      <c r="U4559" s="29"/>
      <c r="V4559" s="32"/>
      <c r="W4559" s="33"/>
    </row>
    <row r="4560" spans="2:23" x14ac:dyDescent="0.25">
      <c r="B4560" s="25"/>
      <c r="C4560" s="46"/>
      <c r="D4560" s="27"/>
      <c r="E4560" s="28"/>
      <c r="F4560" s="28"/>
      <c r="G4560" s="28"/>
      <c r="H4560" s="28"/>
      <c r="I4560" s="28"/>
      <c r="J4560" s="27"/>
      <c r="K4560" s="29"/>
      <c r="L4560" s="30"/>
      <c r="M4560" s="28"/>
      <c r="N4560" s="28"/>
      <c r="O4560" s="29"/>
      <c r="P4560" s="31"/>
      <c r="Q4560" s="28"/>
      <c r="R4560" s="28"/>
      <c r="S4560" s="28"/>
      <c r="T4560" s="28"/>
      <c r="U4560" s="29"/>
      <c r="V4560" s="32"/>
      <c r="W4560" s="33"/>
    </row>
    <row r="4561" spans="2:23" x14ac:dyDescent="0.25">
      <c r="B4561" s="25"/>
      <c r="C4561" s="46"/>
      <c r="D4561" s="27"/>
      <c r="E4561" s="28"/>
      <c r="F4561" s="28"/>
      <c r="G4561" s="28"/>
      <c r="H4561" s="28"/>
      <c r="I4561" s="28"/>
      <c r="J4561" s="27"/>
      <c r="K4561" s="29"/>
      <c r="L4561" s="30"/>
      <c r="M4561" s="28"/>
      <c r="N4561" s="28"/>
      <c r="O4561" s="29"/>
      <c r="P4561" s="31"/>
      <c r="Q4561" s="28"/>
      <c r="R4561" s="28"/>
      <c r="S4561" s="28"/>
      <c r="T4561" s="28"/>
      <c r="U4561" s="29"/>
      <c r="V4561" s="32"/>
      <c r="W4561" s="33"/>
    </row>
    <row r="4562" spans="2:23" x14ac:dyDescent="0.25">
      <c r="B4562" s="25"/>
      <c r="C4562" s="46"/>
      <c r="D4562" s="27"/>
      <c r="E4562" s="28"/>
      <c r="F4562" s="28"/>
      <c r="G4562" s="28"/>
      <c r="H4562" s="28"/>
      <c r="I4562" s="28"/>
      <c r="J4562" s="27"/>
      <c r="K4562" s="29"/>
      <c r="L4562" s="30"/>
      <c r="M4562" s="28"/>
      <c r="N4562" s="28"/>
      <c r="O4562" s="29"/>
      <c r="P4562" s="31"/>
      <c r="Q4562" s="28"/>
      <c r="R4562" s="28"/>
      <c r="S4562" s="28"/>
      <c r="T4562" s="28"/>
      <c r="U4562" s="29"/>
      <c r="V4562" s="32"/>
      <c r="W4562" s="33"/>
    </row>
    <row r="4563" spans="2:23" x14ac:dyDescent="0.25">
      <c r="B4563" s="25"/>
      <c r="C4563" s="46"/>
      <c r="D4563" s="27"/>
      <c r="E4563" s="28"/>
      <c r="F4563" s="28"/>
      <c r="G4563" s="28"/>
      <c r="H4563" s="28"/>
      <c r="I4563" s="28"/>
      <c r="J4563" s="27"/>
      <c r="K4563" s="29"/>
      <c r="L4563" s="30"/>
      <c r="M4563" s="28"/>
      <c r="N4563" s="28"/>
      <c r="O4563" s="29"/>
      <c r="P4563" s="31"/>
      <c r="Q4563" s="28"/>
      <c r="R4563" s="28"/>
      <c r="S4563" s="28"/>
      <c r="T4563" s="28"/>
      <c r="U4563" s="29"/>
      <c r="V4563" s="32"/>
      <c r="W4563" s="33"/>
    </row>
    <row r="4564" spans="2:23" x14ac:dyDescent="0.25">
      <c r="B4564" s="25"/>
      <c r="C4564" s="46"/>
      <c r="D4564" s="27"/>
      <c r="E4564" s="28"/>
      <c r="F4564" s="28"/>
      <c r="G4564" s="28"/>
      <c r="H4564" s="28"/>
      <c r="I4564" s="28"/>
      <c r="J4564" s="27"/>
      <c r="K4564" s="29"/>
      <c r="L4564" s="30"/>
      <c r="M4564" s="28"/>
      <c r="N4564" s="28"/>
      <c r="O4564" s="29"/>
      <c r="P4564" s="31"/>
      <c r="Q4564" s="28"/>
      <c r="R4564" s="28"/>
      <c r="S4564" s="28"/>
      <c r="T4564" s="28"/>
      <c r="U4564" s="29"/>
      <c r="V4564" s="32"/>
      <c r="W4564" s="33"/>
    </row>
    <row r="4565" spans="2:23" x14ac:dyDescent="0.25">
      <c r="B4565" s="25"/>
      <c r="C4565" s="46"/>
      <c r="D4565" s="27"/>
      <c r="E4565" s="28"/>
      <c r="F4565" s="28"/>
      <c r="G4565" s="28"/>
      <c r="H4565" s="28"/>
      <c r="I4565" s="28"/>
      <c r="J4565" s="27"/>
      <c r="K4565" s="29"/>
      <c r="L4565" s="30"/>
      <c r="M4565" s="28"/>
      <c r="N4565" s="28"/>
      <c r="O4565" s="29"/>
      <c r="P4565" s="31"/>
      <c r="Q4565" s="28"/>
      <c r="R4565" s="28"/>
      <c r="S4565" s="28"/>
      <c r="T4565" s="28"/>
      <c r="U4565" s="29"/>
      <c r="V4565" s="32"/>
      <c r="W4565" s="33"/>
    </row>
    <row r="4566" spans="2:23" x14ac:dyDescent="0.25">
      <c r="B4566" s="25"/>
      <c r="C4566" s="46"/>
      <c r="D4566" s="27"/>
      <c r="E4566" s="28"/>
      <c r="F4566" s="28"/>
      <c r="G4566" s="28"/>
      <c r="H4566" s="28"/>
      <c r="I4566" s="28"/>
      <c r="J4566" s="27"/>
      <c r="K4566" s="29"/>
      <c r="L4566" s="30"/>
      <c r="M4566" s="28"/>
      <c r="N4566" s="28"/>
      <c r="O4566" s="29"/>
      <c r="P4566" s="31"/>
      <c r="Q4566" s="28"/>
      <c r="R4566" s="28"/>
      <c r="S4566" s="28"/>
      <c r="T4566" s="28"/>
      <c r="U4566" s="29"/>
      <c r="V4566" s="32"/>
      <c r="W4566" s="33"/>
    </row>
    <row r="4567" spans="2:23" x14ac:dyDescent="0.25">
      <c r="B4567" s="25"/>
      <c r="C4567" s="46"/>
      <c r="D4567" s="27"/>
      <c r="E4567" s="28"/>
      <c r="F4567" s="28"/>
      <c r="G4567" s="28"/>
      <c r="H4567" s="28"/>
      <c r="I4567" s="28"/>
      <c r="J4567" s="27"/>
      <c r="K4567" s="29"/>
      <c r="L4567" s="30"/>
      <c r="M4567" s="28"/>
      <c r="N4567" s="28"/>
      <c r="O4567" s="29"/>
      <c r="P4567" s="31"/>
      <c r="Q4567" s="28"/>
      <c r="R4567" s="28"/>
      <c r="S4567" s="28"/>
      <c r="T4567" s="28"/>
      <c r="U4567" s="29"/>
      <c r="V4567" s="32"/>
      <c r="W4567" s="33"/>
    </row>
    <row r="4568" spans="2:23" x14ac:dyDescent="0.25">
      <c r="B4568" s="25"/>
      <c r="C4568" s="46"/>
      <c r="D4568" s="27"/>
      <c r="E4568" s="28"/>
      <c r="F4568" s="28"/>
      <c r="G4568" s="28"/>
      <c r="H4568" s="28"/>
      <c r="I4568" s="28"/>
      <c r="J4568" s="27"/>
      <c r="K4568" s="29"/>
      <c r="L4568" s="30"/>
      <c r="M4568" s="28"/>
      <c r="N4568" s="28"/>
      <c r="O4568" s="29"/>
      <c r="P4568" s="31"/>
      <c r="Q4568" s="28"/>
      <c r="R4568" s="28"/>
      <c r="S4568" s="28"/>
      <c r="T4568" s="28"/>
      <c r="U4568" s="29"/>
      <c r="V4568" s="32"/>
      <c r="W4568" s="33"/>
    </row>
    <row r="4569" spans="2:23" x14ac:dyDescent="0.25">
      <c r="B4569" s="25"/>
      <c r="C4569" s="46"/>
      <c r="D4569" s="27"/>
      <c r="E4569" s="28"/>
      <c r="F4569" s="28"/>
      <c r="G4569" s="28"/>
      <c r="H4569" s="28"/>
      <c r="I4569" s="28"/>
      <c r="J4569" s="27"/>
      <c r="K4569" s="29"/>
      <c r="L4569" s="30"/>
      <c r="M4569" s="28"/>
      <c r="N4569" s="28"/>
      <c r="O4569" s="29"/>
      <c r="P4569" s="31"/>
      <c r="Q4569" s="28"/>
      <c r="R4569" s="28"/>
      <c r="S4569" s="28"/>
      <c r="T4569" s="28"/>
      <c r="U4569" s="29"/>
      <c r="V4569" s="32"/>
      <c r="W4569" s="33"/>
    </row>
    <row r="4570" spans="2:23" x14ac:dyDescent="0.25">
      <c r="B4570" s="25"/>
      <c r="C4570" s="46"/>
      <c r="D4570" s="27"/>
      <c r="E4570" s="28"/>
      <c r="F4570" s="28"/>
      <c r="G4570" s="28"/>
      <c r="H4570" s="28"/>
      <c r="I4570" s="28"/>
      <c r="J4570" s="27"/>
      <c r="K4570" s="29"/>
      <c r="L4570" s="30"/>
      <c r="M4570" s="28"/>
      <c r="N4570" s="28"/>
      <c r="O4570" s="29"/>
      <c r="P4570" s="31"/>
      <c r="Q4570" s="28"/>
      <c r="R4570" s="28"/>
      <c r="S4570" s="28"/>
      <c r="T4570" s="28"/>
      <c r="U4570" s="29"/>
      <c r="V4570" s="32"/>
      <c r="W4570" s="33"/>
    </row>
    <row r="4571" spans="2:23" x14ac:dyDescent="0.25">
      <c r="B4571" s="25"/>
      <c r="C4571" s="46"/>
      <c r="D4571" s="27"/>
      <c r="E4571" s="28"/>
      <c r="F4571" s="28"/>
      <c r="G4571" s="28"/>
      <c r="H4571" s="28"/>
      <c r="I4571" s="28"/>
      <c r="J4571" s="27"/>
      <c r="K4571" s="29"/>
      <c r="L4571" s="30"/>
      <c r="M4571" s="28"/>
      <c r="N4571" s="28"/>
      <c r="O4571" s="29"/>
      <c r="P4571" s="31"/>
      <c r="Q4571" s="28"/>
      <c r="R4571" s="28"/>
      <c r="S4571" s="28"/>
      <c r="T4571" s="28"/>
      <c r="U4571" s="29"/>
      <c r="V4571" s="32"/>
      <c r="W4571" s="33"/>
    </row>
    <row r="4572" spans="2:23" x14ac:dyDescent="0.25">
      <c r="B4572" s="25"/>
      <c r="C4572" s="46"/>
      <c r="D4572" s="27"/>
      <c r="E4572" s="28"/>
      <c r="F4572" s="28"/>
      <c r="G4572" s="28"/>
      <c r="H4572" s="28"/>
      <c r="I4572" s="28"/>
      <c r="J4572" s="27"/>
      <c r="K4572" s="29"/>
      <c r="L4572" s="30"/>
      <c r="M4572" s="28"/>
      <c r="N4572" s="28"/>
      <c r="O4572" s="29"/>
      <c r="P4572" s="31"/>
      <c r="Q4572" s="28"/>
      <c r="R4572" s="28"/>
      <c r="S4572" s="28"/>
      <c r="T4572" s="28"/>
      <c r="U4572" s="29"/>
      <c r="V4572" s="32"/>
      <c r="W4572" s="33"/>
    </row>
    <row r="4573" spans="2:23" x14ac:dyDescent="0.25">
      <c r="B4573" s="25"/>
      <c r="C4573" s="46"/>
      <c r="D4573" s="27"/>
      <c r="E4573" s="28"/>
      <c r="F4573" s="28"/>
      <c r="G4573" s="28"/>
      <c r="H4573" s="28"/>
      <c r="I4573" s="28"/>
      <c r="J4573" s="27"/>
      <c r="K4573" s="29"/>
      <c r="L4573" s="30"/>
      <c r="M4573" s="28"/>
      <c r="N4573" s="28"/>
      <c r="O4573" s="29"/>
      <c r="P4573" s="31"/>
      <c r="Q4573" s="28"/>
      <c r="R4573" s="28"/>
      <c r="S4573" s="28"/>
      <c r="T4573" s="28"/>
      <c r="U4573" s="29"/>
      <c r="V4573" s="32"/>
      <c r="W4573" s="33"/>
    </row>
    <row r="4574" spans="2:23" x14ac:dyDescent="0.25">
      <c r="B4574" s="25"/>
      <c r="C4574" s="46"/>
      <c r="D4574" s="27"/>
      <c r="E4574" s="28"/>
      <c r="F4574" s="28"/>
      <c r="G4574" s="28"/>
      <c r="H4574" s="28"/>
      <c r="I4574" s="28"/>
      <c r="J4574" s="27"/>
      <c r="K4574" s="29"/>
      <c r="L4574" s="30"/>
      <c r="M4574" s="28"/>
      <c r="N4574" s="28"/>
      <c r="O4574" s="29"/>
      <c r="P4574" s="31"/>
      <c r="Q4574" s="28"/>
      <c r="R4574" s="28"/>
      <c r="S4574" s="28"/>
      <c r="T4574" s="28"/>
      <c r="U4574" s="29"/>
      <c r="V4574" s="32"/>
      <c r="W4574" s="33"/>
    </row>
    <row r="4575" spans="2:23" x14ac:dyDescent="0.25">
      <c r="B4575" s="25"/>
      <c r="C4575" s="46"/>
      <c r="D4575" s="27"/>
      <c r="E4575" s="28"/>
      <c r="F4575" s="28"/>
      <c r="G4575" s="28"/>
      <c r="H4575" s="28"/>
      <c r="I4575" s="28"/>
      <c r="J4575" s="27"/>
      <c r="K4575" s="29"/>
      <c r="L4575" s="30"/>
      <c r="M4575" s="28"/>
      <c r="N4575" s="28"/>
      <c r="O4575" s="29"/>
      <c r="P4575" s="31"/>
      <c r="Q4575" s="28"/>
      <c r="R4575" s="28"/>
      <c r="S4575" s="28"/>
      <c r="T4575" s="28"/>
      <c r="U4575" s="29"/>
      <c r="V4575" s="32"/>
      <c r="W4575" s="33"/>
    </row>
    <row r="4576" spans="2:23" x14ac:dyDescent="0.25">
      <c r="B4576" s="25"/>
      <c r="C4576" s="46"/>
      <c r="D4576" s="27"/>
      <c r="E4576" s="28"/>
      <c r="F4576" s="28"/>
      <c r="G4576" s="28"/>
      <c r="H4576" s="28"/>
      <c r="I4576" s="28"/>
      <c r="J4576" s="27"/>
      <c r="K4576" s="29"/>
      <c r="L4576" s="30"/>
      <c r="M4576" s="28"/>
      <c r="N4576" s="28"/>
      <c r="O4576" s="29"/>
      <c r="P4576" s="31"/>
      <c r="Q4576" s="28"/>
      <c r="R4576" s="28"/>
      <c r="S4576" s="28"/>
      <c r="T4576" s="28"/>
      <c r="U4576" s="29"/>
      <c r="V4576" s="32"/>
      <c r="W4576" s="33"/>
    </row>
    <row r="4577" spans="2:23" x14ac:dyDescent="0.25">
      <c r="B4577" s="25"/>
      <c r="C4577" s="46"/>
      <c r="D4577" s="27"/>
      <c r="E4577" s="28"/>
      <c r="F4577" s="28"/>
      <c r="G4577" s="28"/>
      <c r="H4577" s="28"/>
      <c r="I4577" s="28"/>
      <c r="J4577" s="27"/>
      <c r="K4577" s="29"/>
      <c r="L4577" s="30"/>
      <c r="M4577" s="28"/>
      <c r="N4577" s="28"/>
      <c r="O4577" s="29"/>
      <c r="P4577" s="31"/>
      <c r="Q4577" s="28"/>
      <c r="R4577" s="28"/>
      <c r="S4577" s="28"/>
      <c r="T4577" s="28"/>
      <c r="U4577" s="29"/>
      <c r="V4577" s="32"/>
      <c r="W4577" s="33"/>
    </row>
    <row r="4578" spans="2:23" x14ac:dyDescent="0.25">
      <c r="B4578" s="25"/>
      <c r="C4578" s="46"/>
      <c r="D4578" s="27"/>
      <c r="E4578" s="28"/>
      <c r="F4578" s="28"/>
      <c r="G4578" s="28"/>
      <c r="H4578" s="28"/>
      <c r="I4578" s="28"/>
      <c r="J4578" s="27"/>
      <c r="K4578" s="29"/>
      <c r="L4578" s="30"/>
      <c r="M4578" s="28"/>
      <c r="N4578" s="28"/>
      <c r="O4578" s="29"/>
      <c r="P4578" s="31"/>
      <c r="Q4578" s="28"/>
      <c r="R4578" s="28"/>
      <c r="S4578" s="28"/>
      <c r="T4578" s="28"/>
      <c r="U4578" s="29"/>
      <c r="V4578" s="32"/>
      <c r="W4578" s="33"/>
    </row>
    <row r="4579" spans="2:23" x14ac:dyDescent="0.25">
      <c r="B4579" s="25"/>
      <c r="C4579" s="46"/>
      <c r="D4579" s="27"/>
      <c r="E4579" s="28"/>
      <c r="F4579" s="28"/>
      <c r="G4579" s="28"/>
      <c r="H4579" s="28"/>
      <c r="I4579" s="28"/>
      <c r="J4579" s="27"/>
      <c r="K4579" s="29"/>
      <c r="L4579" s="30"/>
      <c r="M4579" s="28"/>
      <c r="N4579" s="28"/>
      <c r="O4579" s="29"/>
      <c r="P4579" s="31"/>
      <c r="Q4579" s="28"/>
      <c r="R4579" s="28"/>
      <c r="S4579" s="28"/>
      <c r="T4579" s="28"/>
      <c r="U4579" s="29"/>
      <c r="V4579" s="32"/>
      <c r="W4579" s="33"/>
    </row>
    <row r="4580" spans="2:23" x14ac:dyDescent="0.25">
      <c r="B4580" s="25"/>
      <c r="C4580" s="46"/>
      <c r="D4580" s="27"/>
      <c r="E4580" s="28"/>
      <c r="F4580" s="28"/>
      <c r="G4580" s="28"/>
      <c r="H4580" s="28"/>
      <c r="I4580" s="28"/>
      <c r="J4580" s="27"/>
      <c r="K4580" s="29"/>
      <c r="L4580" s="30"/>
      <c r="M4580" s="28"/>
      <c r="N4580" s="28"/>
      <c r="O4580" s="29"/>
      <c r="P4580" s="31"/>
      <c r="Q4580" s="28"/>
      <c r="R4580" s="28"/>
      <c r="S4580" s="28"/>
      <c r="T4580" s="28"/>
      <c r="U4580" s="29"/>
      <c r="V4580" s="32"/>
      <c r="W4580" s="33"/>
    </row>
    <row r="4581" spans="2:23" x14ac:dyDescent="0.25">
      <c r="B4581" s="25"/>
      <c r="C4581" s="46"/>
      <c r="D4581" s="27"/>
      <c r="E4581" s="28"/>
      <c r="F4581" s="28"/>
      <c r="G4581" s="28"/>
      <c r="H4581" s="28"/>
      <c r="I4581" s="28"/>
      <c r="J4581" s="27"/>
      <c r="K4581" s="29"/>
      <c r="L4581" s="30"/>
      <c r="M4581" s="28"/>
      <c r="N4581" s="28"/>
      <c r="O4581" s="29"/>
      <c r="P4581" s="31"/>
      <c r="Q4581" s="28"/>
      <c r="R4581" s="28"/>
      <c r="S4581" s="28"/>
      <c r="T4581" s="28"/>
      <c r="U4581" s="29"/>
      <c r="V4581" s="32"/>
      <c r="W4581" s="33"/>
    </row>
    <row r="4582" spans="2:23" x14ac:dyDescent="0.25">
      <c r="B4582" s="25"/>
      <c r="C4582" s="46"/>
      <c r="D4582" s="27"/>
      <c r="E4582" s="28"/>
      <c r="F4582" s="28"/>
      <c r="G4582" s="28"/>
      <c r="H4582" s="28"/>
      <c r="I4582" s="28"/>
      <c r="J4582" s="27"/>
      <c r="K4582" s="29"/>
      <c r="L4582" s="30"/>
      <c r="M4582" s="28"/>
      <c r="N4582" s="28"/>
      <c r="O4582" s="29"/>
      <c r="P4582" s="31"/>
      <c r="Q4582" s="28"/>
      <c r="R4582" s="28"/>
      <c r="S4582" s="28"/>
      <c r="T4582" s="28"/>
      <c r="U4582" s="29"/>
      <c r="V4582" s="32"/>
      <c r="W4582" s="33"/>
    </row>
    <row r="4583" spans="2:23" x14ac:dyDescent="0.25">
      <c r="B4583" s="25"/>
      <c r="C4583" s="46"/>
      <c r="D4583" s="27"/>
      <c r="E4583" s="28"/>
      <c r="F4583" s="28"/>
      <c r="G4583" s="28"/>
      <c r="H4583" s="28"/>
      <c r="I4583" s="28"/>
      <c r="J4583" s="27"/>
      <c r="K4583" s="29"/>
      <c r="L4583" s="30"/>
      <c r="M4583" s="28"/>
      <c r="N4583" s="28"/>
      <c r="O4583" s="29"/>
      <c r="P4583" s="31"/>
      <c r="Q4583" s="28"/>
      <c r="R4583" s="28"/>
      <c r="S4583" s="28"/>
      <c r="T4583" s="28"/>
      <c r="U4583" s="29"/>
      <c r="V4583" s="32"/>
      <c r="W4583" s="33"/>
    </row>
    <row r="4584" spans="2:23" x14ac:dyDescent="0.25">
      <c r="B4584" s="25"/>
      <c r="C4584" s="46"/>
      <c r="D4584" s="27"/>
      <c r="E4584" s="28"/>
      <c r="F4584" s="28"/>
      <c r="G4584" s="28"/>
      <c r="H4584" s="28"/>
      <c r="I4584" s="28"/>
      <c r="J4584" s="27"/>
      <c r="K4584" s="29"/>
      <c r="L4584" s="30"/>
      <c r="M4584" s="28"/>
      <c r="N4584" s="28"/>
      <c r="O4584" s="29"/>
      <c r="P4584" s="31"/>
      <c r="Q4584" s="28"/>
      <c r="R4584" s="28"/>
      <c r="S4584" s="28"/>
      <c r="T4584" s="28"/>
      <c r="U4584" s="29"/>
      <c r="V4584" s="32"/>
      <c r="W4584" s="33"/>
    </row>
    <row r="4585" spans="2:23" x14ac:dyDescent="0.25">
      <c r="B4585" s="25"/>
      <c r="C4585" s="46"/>
      <c r="D4585" s="27"/>
      <c r="E4585" s="28"/>
      <c r="F4585" s="28"/>
      <c r="G4585" s="28"/>
      <c r="H4585" s="28"/>
      <c r="I4585" s="28"/>
      <c r="J4585" s="27"/>
      <c r="K4585" s="29"/>
      <c r="L4585" s="30"/>
      <c r="M4585" s="28"/>
      <c r="N4585" s="28"/>
      <c r="O4585" s="29"/>
      <c r="P4585" s="31"/>
      <c r="Q4585" s="28"/>
      <c r="R4585" s="28"/>
      <c r="S4585" s="28"/>
      <c r="T4585" s="28"/>
      <c r="U4585" s="29"/>
      <c r="V4585" s="32"/>
      <c r="W4585" s="33"/>
    </row>
    <row r="4586" spans="2:23" x14ac:dyDescent="0.25">
      <c r="B4586" s="25"/>
      <c r="C4586" s="46"/>
      <c r="D4586" s="27"/>
      <c r="E4586" s="28"/>
      <c r="F4586" s="28"/>
      <c r="G4586" s="28"/>
      <c r="H4586" s="28"/>
      <c r="I4586" s="28"/>
      <c r="J4586" s="27"/>
      <c r="K4586" s="29"/>
      <c r="L4586" s="30"/>
      <c r="M4586" s="28"/>
      <c r="N4586" s="28"/>
      <c r="O4586" s="29"/>
      <c r="P4586" s="31"/>
      <c r="Q4586" s="28"/>
      <c r="R4586" s="28"/>
      <c r="S4586" s="28"/>
      <c r="T4586" s="28"/>
      <c r="U4586" s="29"/>
      <c r="V4586" s="32"/>
      <c r="W4586" s="33"/>
    </row>
    <row r="4587" spans="2:23" x14ac:dyDescent="0.25">
      <c r="B4587" s="25"/>
      <c r="C4587" s="46"/>
      <c r="D4587" s="27"/>
      <c r="E4587" s="28"/>
      <c r="F4587" s="28"/>
      <c r="G4587" s="28"/>
      <c r="H4587" s="28"/>
      <c r="I4587" s="28"/>
      <c r="J4587" s="27"/>
      <c r="K4587" s="29"/>
      <c r="L4587" s="30"/>
      <c r="M4587" s="28"/>
      <c r="N4587" s="28"/>
      <c r="O4587" s="29"/>
      <c r="P4587" s="31"/>
      <c r="Q4587" s="28"/>
      <c r="R4587" s="28"/>
      <c r="S4587" s="28"/>
      <c r="T4587" s="28"/>
      <c r="U4587" s="29"/>
      <c r="V4587" s="32"/>
      <c r="W4587" s="33"/>
    </row>
    <row r="4588" spans="2:23" x14ac:dyDescent="0.25">
      <c r="B4588" s="25"/>
      <c r="C4588" s="46"/>
      <c r="D4588" s="27"/>
      <c r="E4588" s="28"/>
      <c r="F4588" s="28"/>
      <c r="G4588" s="28"/>
      <c r="H4588" s="28"/>
      <c r="I4588" s="28"/>
      <c r="J4588" s="27"/>
      <c r="K4588" s="29"/>
      <c r="L4588" s="30"/>
      <c r="M4588" s="28"/>
      <c r="N4588" s="28"/>
      <c r="O4588" s="29"/>
      <c r="P4588" s="31"/>
      <c r="Q4588" s="28"/>
      <c r="R4588" s="28"/>
      <c r="S4588" s="28"/>
      <c r="T4588" s="28"/>
      <c r="U4588" s="29"/>
      <c r="V4588" s="32"/>
      <c r="W4588" s="33"/>
    </row>
    <row r="4589" spans="2:23" x14ac:dyDescent="0.25">
      <c r="B4589" s="25"/>
      <c r="C4589" s="46"/>
      <c r="D4589" s="27"/>
      <c r="E4589" s="28"/>
      <c r="F4589" s="28"/>
      <c r="G4589" s="28"/>
      <c r="H4589" s="28"/>
      <c r="I4589" s="28"/>
      <c r="J4589" s="27"/>
      <c r="K4589" s="29"/>
      <c r="L4589" s="30"/>
      <c r="M4589" s="28"/>
      <c r="N4589" s="28"/>
      <c r="O4589" s="29"/>
      <c r="P4589" s="31"/>
      <c r="Q4589" s="28"/>
      <c r="R4589" s="28"/>
      <c r="S4589" s="28"/>
      <c r="T4589" s="28"/>
      <c r="U4589" s="29"/>
      <c r="V4589" s="32"/>
      <c r="W4589" s="33"/>
    </row>
    <row r="4590" spans="2:23" x14ac:dyDescent="0.25">
      <c r="B4590" s="25"/>
      <c r="C4590" s="46"/>
      <c r="D4590" s="27"/>
      <c r="E4590" s="28"/>
      <c r="F4590" s="28"/>
      <c r="G4590" s="28"/>
      <c r="H4590" s="28"/>
      <c r="I4590" s="28"/>
      <c r="J4590" s="27"/>
      <c r="K4590" s="29"/>
      <c r="L4590" s="30"/>
      <c r="M4590" s="28"/>
      <c r="N4590" s="28"/>
      <c r="O4590" s="29"/>
      <c r="P4590" s="31"/>
      <c r="Q4590" s="28"/>
      <c r="R4590" s="28"/>
      <c r="S4590" s="28"/>
      <c r="T4590" s="28"/>
      <c r="U4590" s="29"/>
      <c r="V4590" s="32"/>
      <c r="W4590" s="33"/>
    </row>
    <row r="4591" spans="2:23" x14ac:dyDescent="0.25">
      <c r="B4591" s="25"/>
      <c r="C4591" s="46"/>
      <c r="D4591" s="27"/>
      <c r="E4591" s="28"/>
      <c r="F4591" s="28"/>
      <c r="G4591" s="28"/>
      <c r="H4591" s="28"/>
      <c r="I4591" s="28"/>
      <c r="J4591" s="27"/>
      <c r="K4591" s="29"/>
      <c r="L4591" s="30"/>
      <c r="M4591" s="28"/>
      <c r="N4591" s="28"/>
      <c r="O4591" s="29"/>
      <c r="P4591" s="31"/>
      <c r="Q4591" s="28"/>
      <c r="R4591" s="28"/>
      <c r="S4591" s="28"/>
      <c r="T4591" s="28"/>
      <c r="U4591" s="29"/>
      <c r="V4591" s="32"/>
      <c r="W4591" s="33"/>
    </row>
    <row r="4592" spans="2:23" x14ac:dyDescent="0.25">
      <c r="B4592" s="25"/>
      <c r="C4592" s="46"/>
      <c r="D4592" s="27"/>
      <c r="E4592" s="28"/>
      <c r="F4592" s="28"/>
      <c r="G4592" s="28"/>
      <c r="H4592" s="28"/>
      <c r="I4592" s="28"/>
      <c r="J4592" s="27"/>
      <c r="K4592" s="29"/>
      <c r="L4592" s="30"/>
      <c r="M4592" s="28"/>
      <c r="N4592" s="28"/>
      <c r="O4592" s="29"/>
      <c r="P4592" s="31"/>
      <c r="Q4592" s="28"/>
      <c r="R4592" s="28"/>
      <c r="S4592" s="28"/>
      <c r="T4592" s="28"/>
      <c r="U4592" s="29"/>
      <c r="V4592" s="32"/>
      <c r="W4592" s="33"/>
    </row>
    <row r="4593" spans="2:23" x14ac:dyDescent="0.25">
      <c r="B4593" s="25"/>
      <c r="C4593" s="46"/>
      <c r="D4593" s="27"/>
      <c r="E4593" s="28"/>
      <c r="F4593" s="28"/>
      <c r="G4593" s="28"/>
      <c r="H4593" s="28"/>
      <c r="I4593" s="28"/>
      <c r="J4593" s="27"/>
      <c r="K4593" s="29"/>
      <c r="L4593" s="30"/>
      <c r="M4593" s="28"/>
      <c r="N4593" s="28"/>
      <c r="O4593" s="29"/>
      <c r="P4593" s="31"/>
      <c r="Q4593" s="28"/>
      <c r="R4593" s="28"/>
      <c r="S4593" s="28"/>
      <c r="T4593" s="28"/>
      <c r="U4593" s="29"/>
      <c r="V4593" s="32"/>
      <c r="W4593" s="33"/>
    </row>
    <row r="4594" spans="2:23" x14ac:dyDescent="0.25">
      <c r="B4594" s="25"/>
      <c r="C4594" s="46"/>
      <c r="D4594" s="27"/>
      <c r="E4594" s="28"/>
      <c r="F4594" s="28"/>
      <c r="G4594" s="28"/>
      <c r="H4594" s="28"/>
      <c r="I4594" s="28"/>
      <c r="J4594" s="27"/>
      <c r="K4594" s="29"/>
      <c r="L4594" s="30"/>
      <c r="M4594" s="28"/>
      <c r="N4594" s="28"/>
      <c r="O4594" s="29"/>
      <c r="P4594" s="31"/>
      <c r="Q4594" s="28"/>
      <c r="R4594" s="28"/>
      <c r="S4594" s="28"/>
      <c r="T4594" s="28"/>
      <c r="U4594" s="29"/>
      <c r="V4594" s="32"/>
      <c r="W4594" s="33"/>
    </row>
    <row r="4595" spans="2:23" x14ac:dyDescent="0.25">
      <c r="B4595" s="25"/>
      <c r="C4595" s="46"/>
      <c r="D4595" s="27"/>
      <c r="E4595" s="28"/>
      <c r="F4595" s="28"/>
      <c r="G4595" s="28"/>
      <c r="H4595" s="28"/>
      <c r="I4595" s="28"/>
      <c r="J4595" s="27"/>
      <c r="K4595" s="29"/>
      <c r="L4595" s="30"/>
      <c r="M4595" s="28"/>
      <c r="N4595" s="28"/>
      <c r="O4595" s="29"/>
      <c r="P4595" s="31"/>
      <c r="Q4595" s="28"/>
      <c r="R4595" s="28"/>
      <c r="S4595" s="28"/>
      <c r="T4595" s="28"/>
      <c r="U4595" s="29"/>
      <c r="V4595" s="32"/>
      <c r="W4595" s="33"/>
    </row>
    <row r="4596" spans="2:23" x14ac:dyDescent="0.25">
      <c r="B4596" s="25"/>
      <c r="C4596" s="46"/>
      <c r="D4596" s="27"/>
      <c r="E4596" s="28"/>
      <c r="F4596" s="28"/>
      <c r="G4596" s="28"/>
      <c r="H4596" s="28"/>
      <c r="I4596" s="28"/>
      <c r="J4596" s="27"/>
      <c r="K4596" s="29"/>
      <c r="L4596" s="30"/>
      <c r="M4596" s="28"/>
      <c r="N4596" s="28"/>
      <c r="O4596" s="29"/>
      <c r="P4596" s="31"/>
      <c r="Q4596" s="28"/>
      <c r="R4596" s="28"/>
      <c r="S4596" s="28"/>
      <c r="T4596" s="28"/>
      <c r="U4596" s="29"/>
      <c r="V4596" s="32"/>
      <c r="W4596" s="33"/>
    </row>
    <row r="4597" spans="2:23" x14ac:dyDescent="0.25">
      <c r="B4597" s="25"/>
      <c r="C4597" s="46"/>
      <c r="D4597" s="27"/>
      <c r="E4597" s="28"/>
      <c r="F4597" s="28"/>
      <c r="G4597" s="28"/>
      <c r="H4597" s="28"/>
      <c r="I4597" s="28"/>
      <c r="J4597" s="27"/>
      <c r="K4597" s="29"/>
      <c r="L4597" s="30"/>
      <c r="M4597" s="28"/>
      <c r="N4597" s="28"/>
      <c r="O4597" s="29"/>
      <c r="P4597" s="31"/>
      <c r="Q4597" s="28"/>
      <c r="R4597" s="28"/>
      <c r="S4597" s="28"/>
      <c r="T4597" s="28"/>
      <c r="U4597" s="29"/>
      <c r="V4597" s="32"/>
      <c r="W4597" s="33"/>
    </row>
    <row r="4598" spans="2:23" x14ac:dyDescent="0.25">
      <c r="B4598" s="25"/>
      <c r="C4598" s="46"/>
      <c r="D4598" s="27"/>
      <c r="E4598" s="28"/>
      <c r="F4598" s="28"/>
      <c r="G4598" s="28"/>
      <c r="H4598" s="28"/>
      <c r="I4598" s="28"/>
      <c r="J4598" s="27"/>
      <c r="K4598" s="29"/>
      <c r="L4598" s="30"/>
      <c r="M4598" s="28"/>
      <c r="N4598" s="28"/>
      <c r="O4598" s="29"/>
      <c r="P4598" s="31"/>
      <c r="Q4598" s="28"/>
      <c r="R4598" s="28"/>
      <c r="S4598" s="28"/>
      <c r="T4598" s="28"/>
      <c r="U4598" s="29"/>
      <c r="V4598" s="32"/>
      <c r="W4598" s="33"/>
    </row>
    <row r="4599" spans="2:23" x14ac:dyDescent="0.25">
      <c r="B4599" s="25"/>
      <c r="C4599" s="46"/>
      <c r="D4599" s="27"/>
      <c r="E4599" s="28"/>
      <c r="F4599" s="28"/>
      <c r="G4599" s="28"/>
      <c r="H4599" s="28"/>
      <c r="I4599" s="28"/>
      <c r="J4599" s="27"/>
      <c r="K4599" s="29"/>
      <c r="L4599" s="30"/>
      <c r="M4599" s="28"/>
      <c r="N4599" s="28"/>
      <c r="O4599" s="29"/>
      <c r="P4599" s="31"/>
      <c r="Q4599" s="28"/>
      <c r="R4599" s="28"/>
      <c r="S4599" s="28"/>
      <c r="T4599" s="28"/>
      <c r="U4599" s="29"/>
      <c r="V4599" s="32"/>
      <c r="W4599" s="33"/>
    </row>
    <row r="4600" spans="2:23" x14ac:dyDescent="0.25">
      <c r="B4600" s="25"/>
      <c r="C4600" s="46"/>
      <c r="D4600" s="27"/>
      <c r="E4600" s="28"/>
      <c r="F4600" s="28"/>
      <c r="G4600" s="28"/>
      <c r="H4600" s="28"/>
      <c r="I4600" s="28"/>
      <c r="J4600" s="27"/>
      <c r="K4600" s="29"/>
      <c r="L4600" s="30"/>
      <c r="M4600" s="28"/>
      <c r="N4600" s="28"/>
      <c r="O4600" s="29"/>
      <c r="P4600" s="31"/>
      <c r="Q4600" s="28"/>
      <c r="R4600" s="28"/>
      <c r="S4600" s="28"/>
      <c r="T4600" s="28"/>
      <c r="U4600" s="29"/>
      <c r="V4600" s="32"/>
      <c r="W4600" s="33"/>
    </row>
    <row r="4601" spans="2:23" x14ac:dyDescent="0.25">
      <c r="B4601" s="25"/>
      <c r="C4601" s="46"/>
      <c r="D4601" s="27"/>
      <c r="E4601" s="28"/>
      <c r="F4601" s="28"/>
      <c r="G4601" s="28"/>
      <c r="H4601" s="28"/>
      <c r="I4601" s="28"/>
      <c r="J4601" s="27"/>
      <c r="K4601" s="29"/>
      <c r="L4601" s="30"/>
      <c r="M4601" s="28"/>
      <c r="N4601" s="28"/>
      <c r="O4601" s="29"/>
      <c r="P4601" s="31"/>
      <c r="Q4601" s="28"/>
      <c r="R4601" s="28"/>
      <c r="S4601" s="28"/>
      <c r="T4601" s="28"/>
      <c r="U4601" s="29"/>
      <c r="V4601" s="32"/>
      <c r="W4601" s="33"/>
    </row>
    <row r="4602" spans="2:23" x14ac:dyDescent="0.25">
      <c r="B4602" s="25"/>
      <c r="C4602" s="46"/>
      <c r="D4602" s="27"/>
      <c r="E4602" s="28"/>
      <c r="F4602" s="28"/>
      <c r="G4602" s="28"/>
      <c r="H4602" s="28"/>
      <c r="I4602" s="28"/>
      <c r="J4602" s="27"/>
      <c r="K4602" s="29"/>
      <c r="L4602" s="30"/>
      <c r="M4602" s="28"/>
      <c r="N4602" s="28"/>
      <c r="O4602" s="29"/>
      <c r="P4602" s="31"/>
      <c r="Q4602" s="28"/>
      <c r="R4602" s="28"/>
      <c r="S4602" s="28"/>
      <c r="T4602" s="28"/>
      <c r="U4602" s="29"/>
      <c r="V4602" s="32"/>
      <c r="W4602" s="33"/>
    </row>
    <row r="4603" spans="2:23" x14ac:dyDescent="0.25">
      <c r="B4603" s="25"/>
      <c r="C4603" s="46"/>
      <c r="D4603" s="27"/>
      <c r="E4603" s="28"/>
      <c r="F4603" s="28"/>
      <c r="G4603" s="28"/>
      <c r="H4603" s="28"/>
      <c r="I4603" s="28"/>
      <c r="J4603" s="27"/>
      <c r="K4603" s="29"/>
      <c r="L4603" s="30"/>
      <c r="M4603" s="28"/>
      <c r="N4603" s="28"/>
      <c r="O4603" s="29"/>
      <c r="P4603" s="31"/>
      <c r="Q4603" s="28"/>
      <c r="R4603" s="28"/>
      <c r="S4603" s="28"/>
      <c r="T4603" s="28"/>
      <c r="U4603" s="29"/>
      <c r="V4603" s="32"/>
      <c r="W4603" s="33"/>
    </row>
    <row r="4604" spans="2:23" x14ac:dyDescent="0.25">
      <c r="B4604" s="25"/>
      <c r="C4604" s="46"/>
      <c r="D4604" s="27"/>
      <c r="E4604" s="28"/>
      <c r="F4604" s="28"/>
      <c r="G4604" s="28"/>
      <c r="H4604" s="28"/>
      <c r="I4604" s="28"/>
      <c r="J4604" s="27"/>
      <c r="K4604" s="29"/>
      <c r="L4604" s="30"/>
      <c r="M4604" s="28"/>
      <c r="N4604" s="28"/>
      <c r="O4604" s="29"/>
      <c r="P4604" s="31"/>
      <c r="Q4604" s="28"/>
      <c r="R4604" s="28"/>
      <c r="S4604" s="28"/>
      <c r="T4604" s="28"/>
      <c r="U4604" s="29"/>
      <c r="V4604" s="32"/>
      <c r="W4604" s="33"/>
    </row>
    <row r="4605" spans="2:23" x14ac:dyDescent="0.25">
      <c r="B4605" s="25"/>
      <c r="C4605" s="46"/>
      <c r="D4605" s="27"/>
      <c r="E4605" s="28"/>
      <c r="F4605" s="28"/>
      <c r="G4605" s="28"/>
      <c r="H4605" s="28"/>
      <c r="I4605" s="28"/>
      <c r="J4605" s="27"/>
      <c r="K4605" s="29"/>
      <c r="L4605" s="30"/>
      <c r="M4605" s="28"/>
      <c r="N4605" s="28"/>
      <c r="O4605" s="29"/>
      <c r="P4605" s="31"/>
      <c r="Q4605" s="28"/>
      <c r="R4605" s="28"/>
      <c r="S4605" s="28"/>
      <c r="T4605" s="28"/>
      <c r="U4605" s="29"/>
      <c r="V4605" s="32"/>
      <c r="W4605" s="33"/>
    </row>
    <row r="4606" spans="2:23" x14ac:dyDescent="0.25">
      <c r="B4606" s="25"/>
      <c r="C4606" s="46"/>
      <c r="D4606" s="27"/>
      <c r="E4606" s="28"/>
      <c r="F4606" s="28"/>
      <c r="G4606" s="28"/>
      <c r="H4606" s="28"/>
      <c r="I4606" s="28"/>
      <c r="J4606" s="27"/>
      <c r="K4606" s="29"/>
      <c r="L4606" s="30"/>
      <c r="M4606" s="28"/>
      <c r="N4606" s="28"/>
      <c r="O4606" s="29"/>
      <c r="P4606" s="31"/>
      <c r="Q4606" s="28"/>
      <c r="R4606" s="28"/>
      <c r="S4606" s="28"/>
      <c r="T4606" s="28"/>
      <c r="U4606" s="29"/>
      <c r="V4606" s="32"/>
      <c r="W4606" s="33"/>
    </row>
    <row r="4607" spans="2:23" x14ac:dyDescent="0.25">
      <c r="B4607" s="25"/>
      <c r="C4607" s="46"/>
      <c r="D4607" s="27"/>
      <c r="E4607" s="28"/>
      <c r="F4607" s="28"/>
      <c r="G4607" s="28"/>
      <c r="H4607" s="28"/>
      <c r="I4607" s="28"/>
      <c r="J4607" s="27"/>
      <c r="K4607" s="29"/>
      <c r="L4607" s="30"/>
      <c r="M4607" s="28"/>
      <c r="N4607" s="28"/>
      <c r="O4607" s="29"/>
      <c r="P4607" s="31"/>
      <c r="Q4607" s="28"/>
      <c r="R4607" s="28"/>
      <c r="S4607" s="28"/>
      <c r="T4607" s="28"/>
      <c r="U4607" s="29"/>
      <c r="V4607" s="32"/>
      <c r="W4607" s="33"/>
    </row>
    <row r="4608" spans="2:23" x14ac:dyDescent="0.25">
      <c r="B4608" s="25"/>
      <c r="C4608" s="46"/>
      <c r="D4608" s="27"/>
      <c r="E4608" s="28"/>
      <c r="F4608" s="28"/>
      <c r="G4608" s="28"/>
      <c r="H4608" s="28"/>
      <c r="I4608" s="28"/>
      <c r="J4608" s="27"/>
      <c r="K4608" s="29"/>
      <c r="L4608" s="30"/>
      <c r="M4608" s="28"/>
      <c r="N4608" s="28"/>
      <c r="O4608" s="29"/>
      <c r="P4608" s="31"/>
      <c r="Q4608" s="28"/>
      <c r="R4608" s="28"/>
      <c r="S4608" s="28"/>
      <c r="T4608" s="28"/>
      <c r="U4608" s="29"/>
      <c r="V4608" s="32"/>
      <c r="W4608" s="33"/>
    </row>
    <row r="4609" spans="2:23" x14ac:dyDescent="0.25">
      <c r="B4609" s="25"/>
      <c r="C4609" s="46"/>
      <c r="D4609" s="27"/>
      <c r="E4609" s="28"/>
      <c r="F4609" s="28"/>
      <c r="G4609" s="28"/>
      <c r="H4609" s="28"/>
      <c r="I4609" s="28"/>
      <c r="J4609" s="27"/>
      <c r="K4609" s="29"/>
      <c r="L4609" s="30"/>
      <c r="M4609" s="28"/>
      <c r="N4609" s="28"/>
      <c r="O4609" s="29"/>
      <c r="P4609" s="31"/>
      <c r="Q4609" s="28"/>
      <c r="R4609" s="28"/>
      <c r="S4609" s="28"/>
      <c r="T4609" s="28"/>
      <c r="U4609" s="29"/>
      <c r="V4609" s="32"/>
      <c r="W4609" s="33"/>
    </row>
    <row r="4610" spans="2:23" x14ac:dyDescent="0.25">
      <c r="B4610" s="25"/>
      <c r="C4610" s="46"/>
      <c r="D4610" s="27"/>
      <c r="E4610" s="28"/>
      <c r="F4610" s="28"/>
      <c r="G4610" s="28"/>
      <c r="H4610" s="28"/>
      <c r="I4610" s="28"/>
      <c r="J4610" s="27"/>
      <c r="K4610" s="29"/>
      <c r="L4610" s="30"/>
      <c r="M4610" s="28"/>
      <c r="N4610" s="28"/>
      <c r="O4610" s="29"/>
      <c r="P4610" s="31"/>
      <c r="Q4610" s="28"/>
      <c r="R4610" s="28"/>
      <c r="S4610" s="28"/>
      <c r="T4610" s="28"/>
      <c r="U4610" s="29"/>
      <c r="V4610" s="32"/>
      <c r="W4610" s="33"/>
    </row>
    <row r="4611" spans="2:23" x14ac:dyDescent="0.25">
      <c r="B4611" s="25"/>
      <c r="C4611" s="46"/>
      <c r="D4611" s="27"/>
      <c r="E4611" s="28"/>
      <c r="F4611" s="28"/>
      <c r="G4611" s="28"/>
      <c r="H4611" s="28"/>
      <c r="I4611" s="28"/>
      <c r="J4611" s="27"/>
      <c r="K4611" s="29"/>
      <c r="L4611" s="30"/>
      <c r="M4611" s="28"/>
      <c r="N4611" s="28"/>
      <c r="O4611" s="29"/>
      <c r="P4611" s="31"/>
      <c r="Q4611" s="28"/>
      <c r="R4611" s="28"/>
      <c r="S4611" s="28"/>
      <c r="T4611" s="28"/>
      <c r="U4611" s="29"/>
      <c r="V4611" s="32"/>
      <c r="W4611" s="33"/>
    </row>
    <row r="4612" spans="2:23" x14ac:dyDescent="0.25">
      <c r="B4612" s="25"/>
      <c r="C4612" s="46"/>
      <c r="D4612" s="27"/>
      <c r="E4612" s="28"/>
      <c r="F4612" s="28"/>
      <c r="G4612" s="28"/>
      <c r="H4612" s="28"/>
      <c r="I4612" s="28"/>
      <c r="J4612" s="27"/>
      <c r="K4612" s="29"/>
      <c r="L4612" s="30"/>
      <c r="M4612" s="28"/>
      <c r="N4612" s="28"/>
      <c r="O4612" s="29"/>
      <c r="P4612" s="31"/>
      <c r="Q4612" s="28"/>
      <c r="R4612" s="28"/>
      <c r="S4612" s="28"/>
      <c r="T4612" s="28"/>
      <c r="U4612" s="29"/>
      <c r="V4612" s="32"/>
      <c r="W4612" s="33"/>
    </row>
    <row r="4613" spans="2:23" x14ac:dyDescent="0.25">
      <c r="B4613" s="25"/>
      <c r="C4613" s="46"/>
      <c r="D4613" s="27"/>
      <c r="E4613" s="28"/>
      <c r="F4613" s="28"/>
      <c r="G4613" s="28"/>
      <c r="H4613" s="28"/>
      <c r="I4613" s="28"/>
      <c r="J4613" s="27"/>
      <c r="K4613" s="29"/>
      <c r="L4613" s="30"/>
      <c r="M4613" s="28"/>
      <c r="N4613" s="28"/>
      <c r="O4613" s="29"/>
      <c r="P4613" s="31"/>
      <c r="Q4613" s="28"/>
      <c r="R4613" s="28"/>
      <c r="S4613" s="28"/>
      <c r="T4613" s="28"/>
      <c r="U4613" s="29"/>
      <c r="V4613" s="32"/>
      <c r="W4613" s="33"/>
    </row>
    <row r="4614" spans="2:23" x14ac:dyDescent="0.25">
      <c r="B4614" s="25"/>
      <c r="C4614" s="46"/>
      <c r="D4614" s="27"/>
      <c r="E4614" s="28"/>
      <c r="F4614" s="28"/>
      <c r="G4614" s="28"/>
      <c r="H4614" s="28"/>
      <c r="I4614" s="28"/>
      <c r="J4614" s="27"/>
      <c r="K4614" s="29"/>
      <c r="L4614" s="30"/>
      <c r="M4614" s="28"/>
      <c r="N4614" s="28"/>
      <c r="O4614" s="29"/>
      <c r="P4614" s="31"/>
      <c r="Q4614" s="28"/>
      <c r="R4614" s="28"/>
      <c r="S4614" s="28"/>
      <c r="T4614" s="28"/>
      <c r="U4614" s="29"/>
      <c r="V4614" s="32"/>
      <c r="W4614" s="33"/>
    </row>
    <row r="4615" spans="2:23" x14ac:dyDescent="0.25">
      <c r="B4615" s="25"/>
      <c r="C4615" s="46"/>
      <c r="D4615" s="27"/>
      <c r="E4615" s="28"/>
      <c r="F4615" s="28"/>
      <c r="G4615" s="28"/>
      <c r="H4615" s="28"/>
      <c r="I4615" s="28"/>
      <c r="J4615" s="27"/>
      <c r="K4615" s="29"/>
      <c r="L4615" s="30"/>
      <c r="M4615" s="28"/>
      <c r="N4615" s="28"/>
      <c r="O4615" s="29"/>
      <c r="P4615" s="31"/>
      <c r="Q4615" s="28"/>
      <c r="R4615" s="28"/>
      <c r="S4615" s="28"/>
      <c r="T4615" s="28"/>
      <c r="U4615" s="29"/>
      <c r="V4615" s="32"/>
      <c r="W4615" s="33"/>
    </row>
    <row r="4616" spans="2:23" x14ac:dyDescent="0.25">
      <c r="B4616" s="25"/>
      <c r="C4616" s="46"/>
      <c r="D4616" s="27"/>
      <c r="E4616" s="28"/>
      <c r="F4616" s="28"/>
      <c r="G4616" s="28"/>
      <c r="H4616" s="28"/>
      <c r="I4616" s="28"/>
      <c r="J4616" s="27"/>
      <c r="K4616" s="29"/>
      <c r="L4616" s="30"/>
      <c r="M4616" s="28"/>
      <c r="N4616" s="28"/>
      <c r="O4616" s="29"/>
      <c r="P4616" s="31"/>
      <c r="Q4616" s="28"/>
      <c r="R4616" s="28"/>
      <c r="S4616" s="28"/>
      <c r="T4616" s="28"/>
      <c r="U4616" s="29"/>
      <c r="V4616" s="32"/>
      <c r="W4616" s="33"/>
    </row>
    <row r="4617" spans="2:23" x14ac:dyDescent="0.25">
      <c r="B4617" s="25"/>
      <c r="C4617" s="46"/>
      <c r="D4617" s="27"/>
      <c r="E4617" s="28"/>
      <c r="F4617" s="28"/>
      <c r="G4617" s="28"/>
      <c r="H4617" s="28"/>
      <c r="I4617" s="28"/>
      <c r="J4617" s="27"/>
      <c r="K4617" s="29"/>
      <c r="L4617" s="30"/>
      <c r="M4617" s="28"/>
      <c r="N4617" s="28"/>
      <c r="O4617" s="29"/>
      <c r="P4617" s="31"/>
      <c r="Q4617" s="28"/>
      <c r="R4617" s="28"/>
      <c r="S4617" s="28"/>
      <c r="T4617" s="28"/>
      <c r="U4617" s="29"/>
      <c r="V4617" s="32"/>
      <c r="W4617" s="33"/>
    </row>
    <row r="4618" spans="2:23" x14ac:dyDescent="0.25">
      <c r="B4618" s="25"/>
      <c r="C4618" s="46"/>
      <c r="D4618" s="27"/>
      <c r="E4618" s="28"/>
      <c r="F4618" s="28"/>
      <c r="G4618" s="28"/>
      <c r="H4618" s="28"/>
      <c r="I4618" s="28"/>
      <c r="J4618" s="27"/>
      <c r="K4618" s="29"/>
      <c r="L4618" s="30"/>
      <c r="M4618" s="28"/>
      <c r="N4618" s="28"/>
      <c r="O4618" s="29"/>
      <c r="P4618" s="31"/>
      <c r="Q4618" s="28"/>
      <c r="R4618" s="28"/>
      <c r="S4618" s="28"/>
      <c r="T4618" s="28"/>
      <c r="U4618" s="29"/>
      <c r="V4618" s="32"/>
      <c r="W4618" s="33"/>
    </row>
    <row r="4619" spans="2:23" x14ac:dyDescent="0.25">
      <c r="B4619" s="25"/>
      <c r="C4619" s="46"/>
      <c r="D4619" s="27"/>
      <c r="E4619" s="28"/>
      <c r="F4619" s="28"/>
      <c r="G4619" s="28"/>
      <c r="H4619" s="28"/>
      <c r="I4619" s="28"/>
      <c r="J4619" s="27"/>
      <c r="K4619" s="29"/>
      <c r="L4619" s="30"/>
      <c r="M4619" s="28"/>
      <c r="N4619" s="28"/>
      <c r="O4619" s="29"/>
      <c r="P4619" s="31"/>
      <c r="Q4619" s="28"/>
      <c r="R4619" s="28"/>
      <c r="S4619" s="28"/>
      <c r="T4619" s="28"/>
      <c r="U4619" s="29"/>
      <c r="V4619" s="32"/>
      <c r="W4619" s="33"/>
    </row>
    <row r="4620" spans="2:23" x14ac:dyDescent="0.25">
      <c r="B4620" s="25"/>
      <c r="C4620" s="46"/>
      <c r="D4620" s="27"/>
      <c r="E4620" s="28"/>
      <c r="F4620" s="28"/>
      <c r="G4620" s="28"/>
      <c r="H4620" s="28"/>
      <c r="I4620" s="28"/>
      <c r="J4620" s="27"/>
      <c r="K4620" s="29"/>
      <c r="L4620" s="30"/>
      <c r="M4620" s="28"/>
      <c r="N4620" s="28"/>
      <c r="O4620" s="29"/>
      <c r="P4620" s="31"/>
      <c r="Q4620" s="28"/>
      <c r="R4620" s="28"/>
      <c r="S4620" s="28"/>
      <c r="T4620" s="28"/>
      <c r="U4620" s="29"/>
      <c r="V4620" s="32"/>
      <c r="W4620" s="33"/>
    </row>
    <row r="4621" spans="2:23" x14ac:dyDescent="0.25">
      <c r="B4621" s="25"/>
      <c r="C4621" s="46"/>
      <c r="D4621" s="27"/>
      <c r="E4621" s="28"/>
      <c r="F4621" s="28"/>
      <c r="G4621" s="28"/>
      <c r="H4621" s="28"/>
      <c r="I4621" s="28"/>
      <c r="J4621" s="27"/>
      <c r="K4621" s="29"/>
      <c r="L4621" s="30"/>
      <c r="M4621" s="28"/>
      <c r="N4621" s="28"/>
      <c r="O4621" s="29"/>
      <c r="P4621" s="31"/>
      <c r="Q4621" s="28"/>
      <c r="R4621" s="28"/>
      <c r="S4621" s="28"/>
      <c r="T4621" s="28"/>
      <c r="U4621" s="29"/>
      <c r="V4621" s="32"/>
      <c r="W4621" s="33"/>
    </row>
    <row r="4622" spans="2:23" x14ac:dyDescent="0.25">
      <c r="B4622" s="25"/>
      <c r="C4622" s="46"/>
      <c r="D4622" s="27"/>
      <c r="E4622" s="28"/>
      <c r="F4622" s="28"/>
      <c r="G4622" s="28"/>
      <c r="H4622" s="28"/>
      <c r="I4622" s="28"/>
      <c r="J4622" s="27"/>
      <c r="K4622" s="29"/>
      <c r="L4622" s="30"/>
      <c r="M4622" s="28"/>
      <c r="N4622" s="28"/>
      <c r="O4622" s="29"/>
      <c r="P4622" s="31"/>
      <c r="Q4622" s="28"/>
      <c r="R4622" s="28"/>
      <c r="S4622" s="28"/>
      <c r="T4622" s="28"/>
      <c r="U4622" s="29"/>
      <c r="V4622" s="32"/>
      <c r="W4622" s="33"/>
    </row>
    <row r="4623" spans="2:23" x14ac:dyDescent="0.25">
      <c r="B4623" s="25"/>
      <c r="C4623" s="46"/>
      <c r="D4623" s="27"/>
      <c r="E4623" s="28"/>
      <c r="F4623" s="28"/>
      <c r="G4623" s="28"/>
      <c r="H4623" s="28"/>
      <c r="I4623" s="28"/>
      <c r="J4623" s="27"/>
      <c r="K4623" s="29"/>
      <c r="L4623" s="30"/>
      <c r="M4623" s="28"/>
      <c r="N4623" s="28"/>
      <c r="O4623" s="29"/>
      <c r="P4623" s="31"/>
      <c r="Q4623" s="28"/>
      <c r="R4623" s="28"/>
      <c r="S4623" s="28"/>
      <c r="T4623" s="28"/>
      <c r="U4623" s="29"/>
      <c r="V4623" s="32"/>
      <c r="W4623" s="33"/>
    </row>
    <row r="4624" spans="2:23" x14ac:dyDescent="0.25">
      <c r="B4624" s="25"/>
      <c r="C4624" s="46"/>
      <c r="D4624" s="27"/>
      <c r="E4624" s="28"/>
      <c r="F4624" s="28"/>
      <c r="G4624" s="28"/>
      <c r="H4624" s="28"/>
      <c r="I4624" s="28"/>
      <c r="J4624" s="27"/>
      <c r="K4624" s="29"/>
      <c r="L4624" s="30"/>
      <c r="M4624" s="28"/>
      <c r="N4624" s="28"/>
      <c r="O4624" s="29"/>
      <c r="P4624" s="31"/>
      <c r="Q4624" s="28"/>
      <c r="R4624" s="28"/>
      <c r="S4624" s="28"/>
      <c r="T4624" s="28"/>
      <c r="U4624" s="29"/>
      <c r="V4624" s="32"/>
      <c r="W4624" s="33"/>
    </row>
    <row r="4625" spans="2:23" x14ac:dyDescent="0.25">
      <c r="B4625" s="25"/>
      <c r="C4625" s="46"/>
      <c r="D4625" s="27"/>
      <c r="E4625" s="28"/>
      <c r="F4625" s="28"/>
      <c r="G4625" s="28"/>
      <c r="H4625" s="28"/>
      <c r="I4625" s="28"/>
      <c r="J4625" s="27"/>
      <c r="K4625" s="29"/>
      <c r="L4625" s="30"/>
      <c r="M4625" s="28"/>
      <c r="N4625" s="28"/>
      <c r="O4625" s="29"/>
      <c r="P4625" s="31"/>
      <c r="Q4625" s="28"/>
      <c r="R4625" s="28"/>
      <c r="S4625" s="28"/>
      <c r="T4625" s="28"/>
      <c r="U4625" s="29"/>
      <c r="V4625" s="32"/>
      <c r="W4625" s="33"/>
    </row>
    <row r="4626" spans="2:23" x14ac:dyDescent="0.25">
      <c r="B4626" s="25"/>
      <c r="C4626" s="46"/>
      <c r="D4626" s="27"/>
      <c r="E4626" s="28"/>
      <c r="F4626" s="28"/>
      <c r="G4626" s="28"/>
      <c r="H4626" s="28"/>
      <c r="I4626" s="28"/>
      <c r="J4626" s="27"/>
      <c r="K4626" s="29"/>
      <c r="L4626" s="30"/>
      <c r="M4626" s="28"/>
      <c r="N4626" s="28"/>
      <c r="O4626" s="29"/>
      <c r="P4626" s="31"/>
      <c r="Q4626" s="28"/>
      <c r="R4626" s="28"/>
      <c r="S4626" s="28"/>
      <c r="T4626" s="28"/>
      <c r="U4626" s="29"/>
      <c r="V4626" s="32"/>
      <c r="W4626" s="33"/>
    </row>
    <row r="4627" spans="2:23" x14ac:dyDescent="0.25">
      <c r="B4627" s="25"/>
      <c r="C4627" s="46"/>
      <c r="D4627" s="27"/>
      <c r="E4627" s="28"/>
      <c r="F4627" s="28"/>
      <c r="G4627" s="28"/>
      <c r="H4627" s="28"/>
      <c r="I4627" s="28"/>
      <c r="J4627" s="27"/>
      <c r="K4627" s="29"/>
      <c r="L4627" s="30"/>
      <c r="M4627" s="28"/>
      <c r="N4627" s="28"/>
      <c r="O4627" s="29"/>
      <c r="P4627" s="31"/>
      <c r="Q4627" s="28"/>
      <c r="R4627" s="28"/>
      <c r="S4627" s="28"/>
      <c r="T4627" s="28"/>
      <c r="U4627" s="29"/>
      <c r="V4627" s="32"/>
      <c r="W4627" s="33"/>
    </row>
    <row r="4628" spans="2:23" x14ac:dyDescent="0.25">
      <c r="B4628" s="25"/>
      <c r="C4628" s="46"/>
      <c r="D4628" s="27"/>
      <c r="E4628" s="28"/>
      <c r="F4628" s="28"/>
      <c r="G4628" s="28"/>
      <c r="H4628" s="28"/>
      <c r="I4628" s="28"/>
      <c r="J4628" s="27"/>
      <c r="K4628" s="29"/>
      <c r="L4628" s="30"/>
      <c r="M4628" s="28"/>
      <c r="N4628" s="28"/>
      <c r="O4628" s="29"/>
      <c r="P4628" s="31"/>
      <c r="Q4628" s="28"/>
      <c r="R4628" s="28"/>
      <c r="S4628" s="28"/>
      <c r="T4628" s="28"/>
      <c r="U4628" s="29"/>
      <c r="V4628" s="32"/>
      <c r="W4628" s="33"/>
    </row>
    <row r="4629" spans="2:23" x14ac:dyDescent="0.25">
      <c r="B4629" s="25"/>
      <c r="C4629" s="46"/>
      <c r="D4629" s="27"/>
      <c r="E4629" s="28"/>
      <c r="F4629" s="28"/>
      <c r="G4629" s="28"/>
      <c r="H4629" s="28"/>
      <c r="I4629" s="28"/>
      <c r="J4629" s="27"/>
      <c r="K4629" s="29"/>
      <c r="L4629" s="30"/>
      <c r="M4629" s="28"/>
      <c r="N4629" s="28"/>
      <c r="O4629" s="29"/>
      <c r="P4629" s="31"/>
      <c r="Q4629" s="28"/>
      <c r="R4629" s="28"/>
      <c r="S4629" s="28"/>
      <c r="T4629" s="28"/>
      <c r="U4629" s="29"/>
      <c r="V4629" s="32"/>
      <c r="W4629" s="33"/>
    </row>
    <row r="4630" spans="2:23" x14ac:dyDescent="0.25">
      <c r="B4630" s="25"/>
      <c r="C4630" s="46"/>
      <c r="D4630" s="27"/>
      <c r="E4630" s="28"/>
      <c r="F4630" s="28"/>
      <c r="G4630" s="28"/>
      <c r="H4630" s="28"/>
      <c r="I4630" s="28"/>
      <c r="J4630" s="27"/>
      <c r="K4630" s="29"/>
      <c r="L4630" s="30"/>
      <c r="M4630" s="28"/>
      <c r="N4630" s="28"/>
      <c r="O4630" s="29"/>
      <c r="P4630" s="31"/>
      <c r="Q4630" s="28"/>
      <c r="R4630" s="28"/>
      <c r="S4630" s="28"/>
      <c r="T4630" s="28"/>
      <c r="U4630" s="29"/>
      <c r="V4630" s="32"/>
      <c r="W4630" s="33"/>
    </row>
    <row r="4631" spans="2:23" x14ac:dyDescent="0.25">
      <c r="B4631" s="25"/>
      <c r="C4631" s="46"/>
      <c r="D4631" s="27"/>
      <c r="E4631" s="28"/>
      <c r="F4631" s="28"/>
      <c r="G4631" s="28"/>
      <c r="H4631" s="28"/>
      <c r="I4631" s="28"/>
      <c r="J4631" s="27"/>
      <c r="K4631" s="29"/>
      <c r="L4631" s="30"/>
      <c r="M4631" s="28"/>
      <c r="N4631" s="28"/>
      <c r="O4631" s="29"/>
      <c r="P4631" s="31"/>
      <c r="Q4631" s="28"/>
      <c r="R4631" s="28"/>
      <c r="S4631" s="28"/>
      <c r="T4631" s="28"/>
      <c r="U4631" s="29"/>
      <c r="V4631" s="32"/>
      <c r="W4631" s="33"/>
    </row>
    <row r="4632" spans="2:23" x14ac:dyDescent="0.25">
      <c r="B4632" s="25"/>
      <c r="C4632" s="46"/>
      <c r="D4632" s="27"/>
      <c r="E4632" s="28"/>
      <c r="F4632" s="28"/>
      <c r="G4632" s="28"/>
      <c r="H4632" s="28"/>
      <c r="I4632" s="28"/>
      <c r="J4632" s="27"/>
      <c r="K4632" s="29"/>
      <c r="L4632" s="30"/>
      <c r="M4632" s="28"/>
      <c r="N4632" s="28"/>
      <c r="O4632" s="34"/>
      <c r="P4632" s="31"/>
      <c r="Q4632" s="28"/>
      <c r="R4632" s="28"/>
      <c r="S4632" s="28"/>
      <c r="T4632" s="28"/>
      <c r="U4632" s="29"/>
      <c r="V4632" s="32"/>
      <c r="W4632" s="33"/>
    </row>
    <row r="4633" spans="2:23" x14ac:dyDescent="0.25">
      <c r="B4633" s="25"/>
      <c r="C4633" s="46"/>
      <c r="D4633" s="27"/>
      <c r="E4633" s="28"/>
      <c r="F4633" s="28"/>
      <c r="G4633" s="28"/>
      <c r="H4633" s="28"/>
      <c r="I4633" s="28"/>
      <c r="J4633" s="27"/>
      <c r="K4633" s="29"/>
      <c r="L4633" s="30"/>
      <c r="M4633" s="28"/>
      <c r="N4633" s="28"/>
      <c r="O4633" s="34"/>
      <c r="P4633" s="31"/>
      <c r="Q4633" s="28"/>
      <c r="R4633" s="28"/>
      <c r="S4633" s="28"/>
      <c r="T4633" s="28"/>
      <c r="U4633" s="29"/>
      <c r="V4633" s="32"/>
      <c r="W4633" s="33"/>
    </row>
    <row r="4634" spans="2:23" x14ac:dyDescent="0.25">
      <c r="B4634" s="25"/>
      <c r="C4634" s="46"/>
      <c r="D4634" s="27"/>
      <c r="E4634" s="28"/>
      <c r="F4634" s="28"/>
      <c r="G4634" s="28"/>
      <c r="H4634" s="28"/>
      <c r="I4634" s="28"/>
      <c r="J4634" s="27"/>
      <c r="K4634" s="29"/>
      <c r="L4634" s="30"/>
      <c r="M4634" s="28"/>
      <c r="N4634" s="28"/>
      <c r="O4634" s="34"/>
      <c r="P4634" s="31"/>
      <c r="Q4634" s="28"/>
      <c r="R4634" s="28"/>
      <c r="S4634" s="28"/>
      <c r="T4634" s="28"/>
      <c r="U4634" s="29"/>
      <c r="V4634" s="32"/>
      <c r="W4634" s="33"/>
    </row>
    <row r="4635" spans="2:23" x14ac:dyDescent="0.25">
      <c r="B4635" s="25"/>
      <c r="C4635" s="46"/>
      <c r="D4635" s="27"/>
      <c r="E4635" s="28"/>
      <c r="F4635" s="28"/>
      <c r="G4635" s="28"/>
      <c r="H4635" s="28"/>
      <c r="I4635" s="28"/>
      <c r="J4635" s="27"/>
      <c r="K4635" s="29"/>
      <c r="L4635" s="30"/>
      <c r="M4635" s="28"/>
      <c r="N4635" s="28"/>
      <c r="O4635" s="34"/>
      <c r="P4635" s="31"/>
      <c r="Q4635" s="28"/>
      <c r="R4635" s="28"/>
      <c r="S4635" s="28"/>
      <c r="T4635" s="28"/>
      <c r="U4635" s="29"/>
      <c r="V4635" s="32"/>
      <c r="W4635" s="33"/>
    </row>
    <row r="4636" spans="2:23" x14ac:dyDescent="0.25">
      <c r="B4636" s="35"/>
      <c r="C4636" s="46"/>
      <c r="D4636" s="27"/>
      <c r="E4636" s="28"/>
      <c r="F4636" s="28"/>
      <c r="G4636" s="28"/>
      <c r="H4636" s="28"/>
      <c r="I4636" s="28"/>
      <c r="J4636" s="27"/>
      <c r="K4636" s="29"/>
      <c r="L4636" s="36"/>
      <c r="M4636" s="28"/>
      <c r="N4636" s="28"/>
      <c r="O4636" s="29"/>
      <c r="P4636" s="26"/>
      <c r="Q4636" s="28"/>
      <c r="R4636" s="28"/>
      <c r="S4636" s="28"/>
      <c r="T4636" s="28"/>
      <c r="U4636" s="29"/>
      <c r="V4636" s="32"/>
      <c r="W4636" s="33"/>
    </row>
    <row r="4637" spans="2:23" x14ac:dyDescent="0.25">
      <c r="B4637" s="35"/>
      <c r="C4637" s="46"/>
      <c r="D4637" s="27"/>
      <c r="E4637" s="28"/>
      <c r="F4637" s="28"/>
      <c r="G4637" s="28"/>
      <c r="H4637" s="28"/>
      <c r="I4637" s="28"/>
      <c r="J4637" s="27"/>
      <c r="K4637" s="29"/>
      <c r="L4637" s="36"/>
      <c r="M4637" s="28"/>
      <c r="N4637" s="28"/>
      <c r="O4637" s="29"/>
      <c r="P4637" s="26"/>
      <c r="Q4637" s="28"/>
      <c r="R4637" s="28"/>
      <c r="S4637" s="28"/>
      <c r="T4637" s="28"/>
      <c r="U4637" s="29"/>
      <c r="V4637" s="32"/>
      <c r="W4637" s="33"/>
    </row>
    <row r="4638" spans="2:23" x14ac:dyDescent="0.25">
      <c r="B4638" s="35"/>
      <c r="C4638" s="46"/>
      <c r="D4638" s="27"/>
      <c r="E4638" s="28"/>
      <c r="F4638" s="28"/>
      <c r="G4638" s="28"/>
      <c r="H4638" s="28"/>
      <c r="I4638" s="28"/>
      <c r="J4638" s="27"/>
      <c r="K4638" s="29"/>
      <c r="L4638" s="36"/>
      <c r="M4638" s="28"/>
      <c r="N4638" s="28"/>
      <c r="O4638" s="29"/>
      <c r="P4638" s="26"/>
      <c r="Q4638" s="28"/>
      <c r="R4638" s="28"/>
      <c r="S4638" s="28"/>
      <c r="T4638" s="28"/>
      <c r="U4638" s="29"/>
      <c r="V4638" s="32"/>
      <c r="W4638" s="33"/>
    </row>
    <row r="4639" spans="2:23" x14ac:dyDescent="0.25">
      <c r="B4639" s="35"/>
      <c r="C4639" s="46"/>
      <c r="D4639" s="27"/>
      <c r="E4639" s="28"/>
      <c r="F4639" s="28"/>
      <c r="G4639" s="28"/>
      <c r="H4639" s="28"/>
      <c r="I4639" s="28"/>
      <c r="J4639" s="27"/>
      <c r="K4639" s="29"/>
      <c r="L4639" s="37"/>
      <c r="M4639" s="28"/>
      <c r="N4639" s="28"/>
      <c r="O4639" s="29"/>
      <c r="P4639" s="26"/>
      <c r="Q4639" s="28"/>
      <c r="R4639" s="28"/>
      <c r="S4639" s="28"/>
      <c r="T4639" s="28"/>
      <c r="U4639" s="29"/>
      <c r="V4639" s="32"/>
      <c r="W4639" s="33"/>
    </row>
    <row r="4640" spans="2:23" x14ac:dyDescent="0.25">
      <c r="B4640" s="35"/>
      <c r="C4640" s="46"/>
      <c r="D4640" s="27"/>
      <c r="E4640" s="28"/>
      <c r="F4640" s="28"/>
      <c r="G4640" s="28"/>
      <c r="H4640" s="28"/>
      <c r="I4640" s="28"/>
      <c r="J4640" s="27"/>
      <c r="K4640" s="29"/>
      <c r="L4640" s="37"/>
      <c r="M4640" s="28"/>
      <c r="N4640" s="28"/>
      <c r="O4640" s="29"/>
      <c r="P4640" s="26"/>
      <c r="Q4640" s="28"/>
      <c r="R4640" s="28"/>
      <c r="S4640" s="28"/>
      <c r="T4640" s="28"/>
      <c r="U4640" s="29"/>
      <c r="V4640" s="32"/>
      <c r="W4640" s="33"/>
    </row>
    <row r="4641" spans="2:23" ht="29.1" customHeight="1" x14ac:dyDescent="0.25">
      <c r="B4641" s="35"/>
      <c r="C4641" s="46"/>
      <c r="D4641" s="27"/>
      <c r="E4641" s="28"/>
      <c r="F4641" s="28"/>
      <c r="G4641" s="28"/>
      <c r="H4641" s="28"/>
      <c r="I4641" s="28"/>
      <c r="J4641" s="27"/>
      <c r="K4641" s="29"/>
      <c r="L4641" s="37"/>
      <c r="M4641" s="28"/>
      <c r="N4641" s="28"/>
      <c r="O4641" s="29"/>
      <c r="P4641" s="26"/>
      <c r="Q4641" s="28"/>
      <c r="R4641" s="28"/>
      <c r="S4641" s="28"/>
      <c r="T4641" s="28"/>
      <c r="U4641" s="29"/>
      <c r="V4641" s="32"/>
      <c r="W4641" s="33"/>
    </row>
    <row r="4642" spans="2:23" x14ac:dyDescent="0.25">
      <c r="B4642" s="35"/>
      <c r="C4642" s="46"/>
      <c r="D4642" s="27"/>
      <c r="E4642" s="28"/>
      <c r="F4642" s="28"/>
      <c r="G4642" s="28"/>
      <c r="H4642" s="28"/>
      <c r="I4642" s="28"/>
      <c r="J4642" s="27"/>
      <c r="K4642" s="29"/>
      <c r="L4642" s="36"/>
      <c r="M4642" s="28"/>
      <c r="N4642" s="28"/>
      <c r="O4642" s="29"/>
      <c r="P4642" s="26"/>
      <c r="Q4642" s="28"/>
      <c r="R4642" s="28"/>
      <c r="S4642" s="28"/>
      <c r="T4642" s="28"/>
      <c r="U4642" s="29"/>
      <c r="V4642" s="32"/>
      <c r="W4642" s="33"/>
    </row>
    <row r="4643" spans="2:23" x14ac:dyDescent="0.25">
      <c r="B4643" s="35"/>
      <c r="C4643" s="46"/>
      <c r="D4643" s="27"/>
      <c r="E4643" s="28"/>
      <c r="F4643" s="28"/>
      <c r="G4643" s="28"/>
      <c r="H4643" s="28"/>
      <c r="I4643" s="28"/>
      <c r="J4643" s="27"/>
      <c r="K4643" s="29"/>
      <c r="L4643" s="36"/>
      <c r="M4643" s="28"/>
      <c r="N4643" s="28"/>
      <c r="O4643" s="29"/>
      <c r="P4643" s="26"/>
      <c r="Q4643" s="28"/>
      <c r="R4643" s="28"/>
      <c r="S4643" s="28"/>
      <c r="T4643" s="28"/>
      <c r="U4643" s="29"/>
      <c r="V4643" s="32"/>
      <c r="W4643" s="33"/>
    </row>
    <row r="4644" spans="2:23" x14ac:dyDescent="0.25">
      <c r="B4644" s="35"/>
      <c r="C4644" s="46"/>
      <c r="D4644" s="27"/>
      <c r="E4644" s="28"/>
      <c r="F4644" s="28"/>
      <c r="G4644" s="28"/>
      <c r="H4644" s="28"/>
      <c r="I4644" s="28"/>
      <c r="J4644" s="27"/>
      <c r="K4644" s="29"/>
      <c r="L4644" s="36"/>
      <c r="M4644" s="28"/>
      <c r="N4644" s="28"/>
      <c r="O4644" s="29"/>
      <c r="P4644" s="26"/>
      <c r="Q4644" s="28"/>
      <c r="R4644" s="28"/>
      <c r="S4644" s="28"/>
      <c r="T4644" s="28"/>
      <c r="U4644" s="29"/>
      <c r="V4644" s="32"/>
      <c r="W4644" s="33"/>
    </row>
    <row r="4645" spans="2:23" x14ac:dyDescent="0.25">
      <c r="B4645" s="35"/>
      <c r="C4645" s="46"/>
      <c r="D4645" s="27"/>
      <c r="E4645" s="28"/>
      <c r="F4645" s="28"/>
      <c r="G4645" s="28"/>
      <c r="H4645" s="28"/>
      <c r="I4645" s="28"/>
      <c r="J4645" s="27"/>
      <c r="K4645" s="29"/>
      <c r="L4645" s="36"/>
      <c r="M4645" s="28"/>
      <c r="N4645" s="28"/>
      <c r="O4645" s="29"/>
      <c r="P4645" s="26"/>
      <c r="Q4645" s="28"/>
      <c r="R4645" s="28"/>
      <c r="S4645" s="28"/>
      <c r="T4645" s="28"/>
      <c r="U4645" s="29"/>
      <c r="V4645" s="32"/>
      <c r="W4645" s="33"/>
    </row>
    <row r="4646" spans="2:23" x14ac:dyDescent="0.25">
      <c r="B4646" s="35"/>
      <c r="C4646" s="46"/>
      <c r="D4646" s="27"/>
      <c r="E4646" s="28"/>
      <c r="F4646" s="28"/>
      <c r="G4646" s="28"/>
      <c r="H4646" s="28"/>
      <c r="I4646" s="28"/>
      <c r="J4646" s="27"/>
      <c r="K4646" s="29"/>
      <c r="L4646" s="36"/>
      <c r="M4646" s="28"/>
      <c r="N4646" s="28"/>
      <c r="O4646" s="29"/>
      <c r="P4646" s="26"/>
      <c r="Q4646" s="28"/>
      <c r="R4646" s="28"/>
      <c r="S4646" s="28"/>
      <c r="T4646" s="28"/>
      <c r="U4646" s="29"/>
      <c r="V4646" s="32"/>
      <c r="W4646" s="33"/>
    </row>
    <row r="4647" spans="2:23" x14ac:dyDescent="0.25">
      <c r="B4647" s="35"/>
      <c r="C4647" s="46"/>
      <c r="D4647" s="27"/>
      <c r="E4647" s="28"/>
      <c r="F4647" s="28"/>
      <c r="G4647" s="28"/>
      <c r="H4647" s="28"/>
      <c r="I4647" s="28"/>
      <c r="J4647" s="27"/>
      <c r="K4647" s="29"/>
      <c r="L4647" s="36"/>
      <c r="M4647" s="28"/>
      <c r="N4647" s="28"/>
      <c r="O4647" s="29"/>
      <c r="P4647" s="26"/>
      <c r="Q4647" s="28"/>
      <c r="R4647" s="28"/>
      <c r="S4647" s="28"/>
      <c r="T4647" s="28"/>
      <c r="U4647" s="29"/>
      <c r="V4647" s="32"/>
      <c r="W4647" s="33"/>
    </row>
    <row r="4648" spans="2:23" x14ac:dyDescent="0.25">
      <c r="B4648" s="35"/>
      <c r="C4648" s="46"/>
      <c r="D4648" s="27"/>
      <c r="E4648" s="28"/>
      <c r="F4648" s="28"/>
      <c r="G4648" s="28"/>
      <c r="H4648" s="28"/>
      <c r="I4648" s="28"/>
      <c r="J4648" s="27"/>
      <c r="K4648" s="29"/>
      <c r="L4648" s="36"/>
      <c r="M4648" s="28"/>
      <c r="N4648" s="28"/>
      <c r="O4648" s="29"/>
      <c r="P4648" s="26"/>
      <c r="Q4648" s="28"/>
      <c r="R4648" s="28"/>
      <c r="S4648" s="28"/>
      <c r="T4648" s="28"/>
      <c r="U4648" s="29"/>
      <c r="V4648" s="32"/>
      <c r="W4648" s="33"/>
    </row>
    <row r="4649" spans="2:23" x14ac:dyDescent="0.25">
      <c r="B4649" s="35"/>
      <c r="C4649" s="46"/>
      <c r="D4649" s="27"/>
      <c r="E4649" s="28"/>
      <c r="F4649" s="28"/>
      <c r="G4649" s="28"/>
      <c r="H4649" s="28"/>
      <c r="I4649" s="28"/>
      <c r="J4649" s="27"/>
      <c r="K4649" s="29"/>
      <c r="L4649" s="36"/>
      <c r="M4649" s="28"/>
      <c r="N4649" s="28"/>
      <c r="O4649" s="29"/>
      <c r="P4649" s="26"/>
      <c r="Q4649" s="28"/>
      <c r="R4649" s="28"/>
      <c r="S4649" s="28"/>
      <c r="T4649" s="28"/>
      <c r="U4649" s="29"/>
      <c r="V4649" s="32"/>
      <c r="W4649" s="33"/>
    </row>
    <row r="4650" spans="2:23" x14ac:dyDescent="0.25">
      <c r="B4650" s="35"/>
      <c r="C4650" s="46"/>
      <c r="D4650" s="27"/>
      <c r="E4650" s="28"/>
      <c r="F4650" s="28"/>
      <c r="G4650" s="28"/>
      <c r="H4650" s="28"/>
      <c r="I4650" s="28"/>
      <c r="J4650" s="27"/>
      <c r="K4650" s="29"/>
      <c r="L4650" s="36"/>
      <c r="M4650" s="28"/>
      <c r="N4650" s="28"/>
      <c r="O4650" s="29"/>
      <c r="P4650" s="26"/>
      <c r="Q4650" s="28"/>
      <c r="R4650" s="28"/>
      <c r="S4650" s="28"/>
      <c r="T4650" s="28"/>
      <c r="U4650" s="29"/>
      <c r="V4650" s="32"/>
      <c r="W4650" s="33"/>
    </row>
    <row r="4651" spans="2:23" x14ac:dyDescent="0.25">
      <c r="B4651" s="35"/>
      <c r="C4651" s="46"/>
      <c r="D4651" s="27"/>
      <c r="E4651" s="28"/>
      <c r="F4651" s="28"/>
      <c r="G4651" s="28"/>
      <c r="H4651" s="28"/>
      <c r="I4651" s="28"/>
      <c r="J4651" s="27"/>
      <c r="K4651" s="29"/>
      <c r="L4651" s="36"/>
      <c r="M4651" s="28"/>
      <c r="N4651" s="28"/>
      <c r="O4651" s="29"/>
      <c r="P4651" s="26"/>
      <c r="Q4651" s="28"/>
      <c r="R4651" s="28"/>
      <c r="S4651" s="28"/>
      <c r="T4651" s="28"/>
      <c r="U4651" s="29"/>
      <c r="V4651" s="32"/>
      <c r="W4651" s="33"/>
    </row>
    <row r="4652" spans="2:23" x14ac:dyDescent="0.25">
      <c r="B4652" s="35"/>
      <c r="C4652" s="46"/>
      <c r="D4652" s="27"/>
      <c r="E4652" s="28"/>
      <c r="F4652" s="28"/>
      <c r="G4652" s="28"/>
      <c r="H4652" s="28"/>
      <c r="I4652" s="28"/>
      <c r="J4652" s="27"/>
      <c r="K4652" s="29"/>
      <c r="L4652" s="36"/>
      <c r="M4652" s="28"/>
      <c r="N4652" s="28"/>
      <c r="O4652" s="29"/>
      <c r="P4652" s="26"/>
      <c r="Q4652" s="28"/>
      <c r="R4652" s="28"/>
      <c r="S4652" s="28"/>
      <c r="T4652" s="28"/>
      <c r="U4652" s="29"/>
      <c r="V4652" s="32"/>
      <c r="W4652" s="33"/>
    </row>
    <row r="4653" spans="2:23" x14ac:dyDescent="0.25">
      <c r="B4653" s="35"/>
      <c r="C4653" s="46"/>
      <c r="D4653" s="27"/>
      <c r="E4653" s="28"/>
      <c r="F4653" s="28"/>
      <c r="G4653" s="28"/>
      <c r="H4653" s="28"/>
      <c r="I4653" s="28"/>
      <c r="J4653" s="27"/>
      <c r="K4653" s="29"/>
      <c r="L4653" s="36"/>
      <c r="M4653" s="28"/>
      <c r="N4653" s="28"/>
      <c r="O4653" s="29"/>
      <c r="P4653" s="26"/>
      <c r="Q4653" s="28"/>
      <c r="R4653" s="28"/>
      <c r="S4653" s="28"/>
      <c r="T4653" s="28"/>
      <c r="U4653" s="29"/>
      <c r="V4653" s="32"/>
      <c r="W4653" s="33"/>
    </row>
    <row r="4654" spans="2:23" x14ac:dyDescent="0.25">
      <c r="B4654" s="35"/>
      <c r="C4654" s="46"/>
      <c r="D4654" s="27"/>
      <c r="E4654" s="28"/>
      <c r="F4654" s="28"/>
      <c r="G4654" s="28"/>
      <c r="H4654" s="28"/>
      <c r="I4654" s="28"/>
      <c r="J4654" s="27"/>
      <c r="K4654" s="29"/>
      <c r="L4654" s="36"/>
      <c r="M4654" s="28"/>
      <c r="N4654" s="28"/>
      <c r="O4654" s="29"/>
      <c r="P4654" s="26"/>
      <c r="Q4654" s="28"/>
      <c r="R4654" s="28"/>
      <c r="S4654" s="28"/>
      <c r="T4654" s="28"/>
      <c r="U4654" s="29"/>
      <c r="V4654" s="32"/>
      <c r="W4654" s="33"/>
    </row>
    <row r="4655" spans="2:23" x14ac:dyDescent="0.25">
      <c r="B4655" s="35"/>
      <c r="C4655" s="46"/>
      <c r="D4655" s="27"/>
      <c r="E4655" s="28"/>
      <c r="F4655" s="28"/>
      <c r="G4655" s="28"/>
      <c r="H4655" s="28"/>
      <c r="I4655" s="28"/>
      <c r="J4655" s="27"/>
      <c r="K4655" s="29"/>
      <c r="L4655" s="36"/>
      <c r="M4655" s="28"/>
      <c r="N4655" s="28"/>
      <c r="O4655" s="29"/>
      <c r="P4655" s="26"/>
      <c r="Q4655" s="28"/>
      <c r="R4655" s="28"/>
      <c r="S4655" s="28"/>
      <c r="T4655" s="28"/>
      <c r="U4655" s="29"/>
      <c r="V4655" s="32"/>
      <c r="W4655" s="33"/>
    </row>
    <row r="4656" spans="2:23" x14ac:dyDescent="0.25">
      <c r="B4656" s="35"/>
      <c r="C4656" s="46"/>
      <c r="D4656" s="27"/>
      <c r="E4656" s="28"/>
      <c r="F4656" s="28"/>
      <c r="G4656" s="28"/>
      <c r="H4656" s="28"/>
      <c r="I4656" s="28"/>
      <c r="J4656" s="27"/>
      <c r="K4656" s="29"/>
      <c r="L4656" s="36"/>
      <c r="M4656" s="28"/>
      <c r="N4656" s="28"/>
      <c r="O4656" s="29"/>
      <c r="P4656" s="26"/>
      <c r="Q4656" s="28"/>
      <c r="R4656" s="28"/>
      <c r="S4656" s="28"/>
      <c r="T4656" s="28"/>
      <c r="U4656" s="29"/>
      <c r="V4656" s="32"/>
      <c r="W4656" s="33"/>
    </row>
    <row r="4657" spans="2:23" x14ac:dyDescent="0.25">
      <c r="B4657" s="35"/>
      <c r="C4657" s="46"/>
      <c r="D4657" s="27"/>
      <c r="E4657" s="28"/>
      <c r="F4657" s="28"/>
      <c r="G4657" s="28"/>
      <c r="H4657" s="28"/>
      <c r="I4657" s="28"/>
      <c r="J4657" s="27"/>
      <c r="K4657" s="29"/>
      <c r="L4657" s="36"/>
      <c r="M4657" s="28"/>
      <c r="N4657" s="28"/>
      <c r="O4657" s="29"/>
      <c r="P4657" s="26"/>
      <c r="Q4657" s="28"/>
      <c r="R4657" s="28"/>
      <c r="S4657" s="28"/>
      <c r="T4657" s="28"/>
      <c r="U4657" s="29"/>
      <c r="V4657" s="32"/>
      <c r="W4657" s="33"/>
    </row>
    <row r="4658" spans="2:23" x14ac:dyDescent="0.25">
      <c r="B4658" s="35"/>
      <c r="C4658" s="46"/>
      <c r="D4658" s="27"/>
      <c r="E4658" s="28"/>
      <c r="F4658" s="28"/>
      <c r="G4658" s="28"/>
      <c r="H4658" s="28"/>
      <c r="I4658" s="28"/>
      <c r="J4658" s="27"/>
      <c r="K4658" s="29"/>
      <c r="L4658" s="36"/>
      <c r="M4658" s="28"/>
      <c r="N4658" s="28"/>
      <c r="O4658" s="29"/>
      <c r="P4658" s="26"/>
      <c r="Q4658" s="28"/>
      <c r="R4658" s="28"/>
      <c r="S4658" s="28"/>
      <c r="T4658" s="28"/>
      <c r="U4658" s="29"/>
      <c r="V4658" s="32"/>
      <c r="W4658" s="33"/>
    </row>
    <row r="4659" spans="2:23" x14ac:dyDescent="0.25">
      <c r="B4659" s="35"/>
      <c r="C4659" s="46"/>
      <c r="D4659" s="27"/>
      <c r="E4659" s="28"/>
      <c r="F4659" s="28"/>
      <c r="G4659" s="28"/>
      <c r="H4659" s="28"/>
      <c r="I4659" s="28"/>
      <c r="J4659" s="27"/>
      <c r="K4659" s="29"/>
      <c r="L4659" s="36"/>
      <c r="M4659" s="28"/>
      <c r="N4659" s="28"/>
      <c r="O4659" s="29"/>
      <c r="P4659" s="26"/>
      <c r="Q4659" s="28"/>
      <c r="R4659" s="28"/>
      <c r="S4659" s="28"/>
      <c r="T4659" s="28"/>
      <c r="U4659" s="29"/>
      <c r="V4659" s="32"/>
      <c r="W4659" s="33"/>
    </row>
    <row r="4660" spans="2:23" x14ac:dyDescent="0.25">
      <c r="B4660" s="35"/>
      <c r="C4660" s="46"/>
      <c r="D4660" s="27"/>
      <c r="E4660" s="28"/>
      <c r="F4660" s="28"/>
      <c r="G4660" s="28"/>
      <c r="H4660" s="28"/>
      <c r="I4660" s="28"/>
      <c r="J4660" s="27"/>
      <c r="K4660" s="29"/>
      <c r="L4660" s="36"/>
      <c r="M4660" s="28"/>
      <c r="N4660" s="28"/>
      <c r="O4660" s="29"/>
      <c r="P4660" s="26"/>
      <c r="Q4660" s="28"/>
      <c r="R4660" s="28"/>
      <c r="S4660" s="28"/>
      <c r="T4660" s="28"/>
      <c r="U4660" s="29"/>
      <c r="V4660" s="32"/>
      <c r="W4660" s="33"/>
    </row>
    <row r="4661" spans="2:23" x14ac:dyDescent="0.25">
      <c r="B4661" s="35"/>
      <c r="C4661" s="46"/>
      <c r="D4661" s="27"/>
      <c r="E4661" s="28"/>
      <c r="F4661" s="28"/>
      <c r="G4661" s="28"/>
      <c r="H4661" s="28"/>
      <c r="I4661" s="28"/>
      <c r="J4661" s="27"/>
      <c r="K4661" s="29"/>
      <c r="L4661" s="36"/>
      <c r="M4661" s="28"/>
      <c r="N4661" s="28"/>
      <c r="O4661" s="29"/>
      <c r="P4661" s="26"/>
      <c r="Q4661" s="28"/>
      <c r="R4661" s="28"/>
      <c r="S4661" s="28"/>
      <c r="T4661" s="28"/>
      <c r="U4661" s="29"/>
      <c r="V4661" s="32"/>
      <c r="W4661" s="33"/>
    </row>
    <row r="4662" spans="2:23" x14ac:dyDescent="0.25">
      <c r="B4662" s="35"/>
      <c r="C4662" s="46"/>
      <c r="D4662" s="27"/>
      <c r="E4662" s="28"/>
      <c r="F4662" s="28"/>
      <c r="G4662" s="28"/>
      <c r="H4662" s="28"/>
      <c r="I4662" s="28"/>
      <c r="J4662" s="27"/>
      <c r="K4662" s="29"/>
      <c r="L4662" s="36"/>
      <c r="M4662" s="28"/>
      <c r="N4662" s="28"/>
      <c r="O4662" s="29"/>
      <c r="P4662" s="26"/>
      <c r="Q4662" s="28"/>
      <c r="R4662" s="28"/>
      <c r="S4662" s="28"/>
      <c r="T4662" s="28"/>
      <c r="U4662" s="29"/>
      <c r="V4662" s="32"/>
      <c r="W4662" s="33"/>
    </row>
    <row r="4663" spans="2:23" x14ac:dyDescent="0.25">
      <c r="B4663" s="35"/>
      <c r="C4663" s="46"/>
      <c r="D4663" s="27"/>
      <c r="E4663" s="28"/>
      <c r="F4663" s="28"/>
      <c r="G4663" s="28"/>
      <c r="H4663" s="28"/>
      <c r="I4663" s="28"/>
      <c r="J4663" s="27"/>
      <c r="K4663" s="29"/>
      <c r="L4663" s="36"/>
      <c r="M4663" s="28"/>
      <c r="N4663" s="28"/>
      <c r="O4663" s="29"/>
      <c r="P4663" s="26"/>
      <c r="Q4663" s="28"/>
      <c r="R4663" s="28"/>
      <c r="S4663" s="28"/>
      <c r="T4663" s="28"/>
      <c r="U4663" s="29"/>
      <c r="V4663" s="32"/>
      <c r="W4663" s="33"/>
    </row>
    <row r="4664" spans="2:23" x14ac:dyDescent="0.25">
      <c r="B4664" s="35"/>
      <c r="C4664" s="46"/>
      <c r="D4664" s="27"/>
      <c r="E4664" s="28"/>
      <c r="F4664" s="28"/>
      <c r="G4664" s="28"/>
      <c r="H4664" s="28"/>
      <c r="I4664" s="28"/>
      <c r="J4664" s="27"/>
      <c r="K4664" s="29"/>
      <c r="L4664" s="36"/>
      <c r="M4664" s="28"/>
      <c r="N4664" s="28"/>
      <c r="O4664" s="29"/>
      <c r="P4664" s="26"/>
      <c r="Q4664" s="28"/>
      <c r="R4664" s="28"/>
      <c r="S4664" s="28"/>
      <c r="T4664" s="28"/>
      <c r="U4664" s="29"/>
      <c r="V4664" s="32"/>
      <c r="W4664" s="33"/>
    </row>
    <row r="4665" spans="2:23" x14ac:dyDescent="0.25">
      <c r="B4665" s="35"/>
      <c r="C4665" s="46"/>
      <c r="D4665" s="27"/>
      <c r="E4665" s="28"/>
      <c r="F4665" s="28"/>
      <c r="G4665" s="28"/>
      <c r="H4665" s="28"/>
      <c r="I4665" s="28"/>
      <c r="J4665" s="27"/>
      <c r="K4665" s="29"/>
      <c r="L4665" s="36"/>
      <c r="M4665" s="28"/>
      <c r="N4665" s="28"/>
      <c r="O4665" s="29"/>
      <c r="P4665" s="26"/>
      <c r="Q4665" s="28"/>
      <c r="R4665" s="28"/>
      <c r="S4665" s="28"/>
      <c r="T4665" s="28"/>
      <c r="U4665" s="29"/>
      <c r="V4665" s="32"/>
      <c r="W4665" s="33"/>
    </row>
    <row r="4666" spans="2:23" x14ac:dyDescent="0.25">
      <c r="B4666" s="35"/>
      <c r="C4666" s="46"/>
      <c r="D4666" s="27"/>
      <c r="E4666" s="28"/>
      <c r="F4666" s="28"/>
      <c r="G4666" s="28"/>
      <c r="H4666" s="28"/>
      <c r="I4666" s="28"/>
      <c r="J4666" s="27"/>
      <c r="K4666" s="29"/>
      <c r="L4666" s="36"/>
      <c r="M4666" s="28"/>
      <c r="N4666" s="28"/>
      <c r="O4666" s="29"/>
      <c r="P4666" s="26"/>
      <c r="Q4666" s="28"/>
      <c r="R4666" s="28"/>
      <c r="S4666" s="28"/>
      <c r="T4666" s="28"/>
      <c r="U4666" s="29"/>
      <c r="V4666" s="32"/>
      <c r="W4666" s="33"/>
    </row>
    <row r="4667" spans="2:23" x14ac:dyDescent="0.25">
      <c r="B4667" s="35"/>
      <c r="C4667" s="46"/>
      <c r="D4667" s="27"/>
      <c r="E4667" s="28"/>
      <c r="F4667" s="28"/>
      <c r="G4667" s="28"/>
      <c r="H4667" s="28"/>
      <c r="I4667" s="28"/>
      <c r="J4667" s="27"/>
      <c r="K4667" s="29"/>
      <c r="L4667" s="36"/>
      <c r="M4667" s="28"/>
      <c r="N4667" s="28"/>
      <c r="O4667" s="29"/>
      <c r="P4667" s="26"/>
      <c r="Q4667" s="28"/>
      <c r="R4667" s="28"/>
      <c r="S4667" s="28"/>
      <c r="T4667" s="28"/>
      <c r="U4667" s="29"/>
      <c r="V4667" s="32"/>
      <c r="W4667" s="33"/>
    </row>
    <row r="4668" spans="2:23" x14ac:dyDescent="0.25">
      <c r="B4668" s="35"/>
      <c r="C4668" s="46"/>
      <c r="D4668" s="27"/>
      <c r="E4668" s="28"/>
      <c r="F4668" s="28"/>
      <c r="G4668" s="28"/>
      <c r="H4668" s="28"/>
      <c r="I4668" s="28"/>
      <c r="J4668" s="27"/>
      <c r="K4668" s="29"/>
      <c r="L4668" s="36"/>
      <c r="M4668" s="28"/>
      <c r="N4668" s="28"/>
      <c r="O4668" s="29"/>
      <c r="P4668" s="26"/>
      <c r="Q4668" s="28"/>
      <c r="R4668" s="28"/>
      <c r="S4668" s="28"/>
      <c r="T4668" s="28"/>
      <c r="U4668" s="29"/>
      <c r="V4668" s="32"/>
      <c r="W4668" s="33"/>
    </row>
    <row r="4669" spans="2:23" x14ac:dyDescent="0.25">
      <c r="B4669" s="35"/>
      <c r="C4669" s="46"/>
      <c r="D4669" s="27"/>
      <c r="E4669" s="28"/>
      <c r="F4669" s="28"/>
      <c r="G4669" s="28"/>
      <c r="H4669" s="28"/>
      <c r="I4669" s="28"/>
      <c r="J4669" s="27"/>
      <c r="K4669" s="29"/>
      <c r="L4669" s="36"/>
      <c r="M4669" s="28"/>
      <c r="N4669" s="28"/>
      <c r="O4669" s="29"/>
      <c r="P4669" s="26"/>
      <c r="Q4669" s="28"/>
      <c r="R4669" s="28"/>
      <c r="S4669" s="28"/>
      <c r="T4669" s="28"/>
      <c r="U4669" s="29"/>
      <c r="V4669" s="32"/>
      <c r="W4669" s="33"/>
    </row>
    <row r="4670" spans="2:23" x14ac:dyDescent="0.25">
      <c r="B4670" s="35"/>
      <c r="C4670" s="46"/>
      <c r="D4670" s="27"/>
      <c r="E4670" s="28"/>
      <c r="F4670" s="28"/>
      <c r="G4670" s="28"/>
      <c r="H4670" s="28"/>
      <c r="I4670" s="28"/>
      <c r="J4670" s="27"/>
      <c r="K4670" s="29"/>
      <c r="L4670" s="36"/>
      <c r="M4670" s="28"/>
      <c r="N4670" s="28"/>
      <c r="O4670" s="29"/>
      <c r="P4670" s="26"/>
      <c r="Q4670" s="28"/>
      <c r="R4670" s="28"/>
      <c r="S4670" s="28"/>
      <c r="T4670" s="28"/>
      <c r="U4670" s="29"/>
      <c r="V4670" s="32"/>
      <c r="W4670" s="33"/>
    </row>
    <row r="4671" spans="2:23" x14ac:dyDescent="0.25">
      <c r="B4671" s="35"/>
      <c r="C4671" s="46"/>
      <c r="D4671" s="27"/>
      <c r="E4671" s="28"/>
      <c r="F4671" s="28"/>
      <c r="G4671" s="28"/>
      <c r="H4671" s="28"/>
      <c r="I4671" s="28"/>
      <c r="J4671" s="27"/>
      <c r="K4671" s="29"/>
      <c r="L4671" s="36"/>
      <c r="M4671" s="28"/>
      <c r="N4671" s="28"/>
      <c r="O4671" s="29"/>
      <c r="P4671" s="26"/>
      <c r="Q4671" s="28"/>
      <c r="R4671" s="28"/>
      <c r="S4671" s="28"/>
      <c r="T4671" s="28"/>
      <c r="U4671" s="29"/>
      <c r="V4671" s="32"/>
      <c r="W4671" s="33"/>
    </row>
    <row r="4672" spans="2:23" x14ac:dyDescent="0.25">
      <c r="B4672" s="35"/>
      <c r="C4672" s="46"/>
      <c r="D4672" s="27"/>
      <c r="E4672" s="28"/>
      <c r="F4672" s="28"/>
      <c r="G4672" s="28"/>
      <c r="H4672" s="28"/>
      <c r="I4672" s="28"/>
      <c r="J4672" s="27"/>
      <c r="K4672" s="29"/>
      <c r="L4672" s="36"/>
      <c r="M4672" s="28"/>
      <c r="N4672" s="28"/>
      <c r="O4672" s="29"/>
      <c r="P4672" s="26"/>
      <c r="Q4672" s="28"/>
      <c r="R4672" s="28"/>
      <c r="S4672" s="28"/>
      <c r="T4672" s="28"/>
      <c r="U4672" s="29"/>
      <c r="V4672" s="32"/>
      <c r="W4672" s="33"/>
    </row>
    <row r="4673" spans="2:23" x14ac:dyDescent="0.25">
      <c r="B4673" s="35"/>
      <c r="C4673" s="46"/>
      <c r="D4673" s="27"/>
      <c r="E4673" s="28"/>
      <c r="F4673" s="28"/>
      <c r="G4673" s="28"/>
      <c r="H4673" s="28"/>
      <c r="I4673" s="28"/>
      <c r="J4673" s="27"/>
      <c r="K4673" s="29"/>
      <c r="L4673" s="36"/>
      <c r="M4673" s="28"/>
      <c r="N4673" s="28"/>
      <c r="O4673" s="29"/>
      <c r="P4673" s="26"/>
      <c r="Q4673" s="28"/>
      <c r="R4673" s="28"/>
      <c r="S4673" s="28"/>
      <c r="T4673" s="28"/>
      <c r="U4673" s="29"/>
      <c r="V4673" s="32"/>
      <c r="W4673" s="33"/>
    </row>
    <row r="4674" spans="2:23" x14ac:dyDescent="0.25">
      <c r="B4674" s="35"/>
      <c r="C4674" s="46"/>
      <c r="D4674" s="27"/>
      <c r="E4674" s="28"/>
      <c r="F4674" s="28"/>
      <c r="G4674" s="28"/>
      <c r="H4674" s="28"/>
      <c r="I4674" s="28"/>
      <c r="J4674" s="27"/>
      <c r="K4674" s="29"/>
      <c r="L4674" s="36"/>
      <c r="M4674" s="28"/>
      <c r="N4674" s="28"/>
      <c r="O4674" s="29"/>
      <c r="P4674" s="26"/>
      <c r="Q4674" s="28"/>
      <c r="R4674" s="28"/>
      <c r="S4674" s="28"/>
      <c r="T4674" s="28"/>
      <c r="U4674" s="29"/>
      <c r="V4674" s="32"/>
      <c r="W4674" s="33"/>
    </row>
    <row r="4675" spans="2:23" x14ac:dyDescent="0.25">
      <c r="B4675" s="35"/>
      <c r="C4675" s="46"/>
      <c r="D4675" s="27"/>
      <c r="E4675" s="28"/>
      <c r="F4675" s="28"/>
      <c r="G4675" s="28"/>
      <c r="H4675" s="28"/>
      <c r="I4675" s="28"/>
      <c r="J4675" s="27"/>
      <c r="K4675" s="29"/>
      <c r="L4675" s="36"/>
      <c r="M4675" s="28"/>
      <c r="N4675" s="28"/>
      <c r="O4675" s="29"/>
      <c r="P4675" s="26"/>
      <c r="Q4675" s="28"/>
      <c r="R4675" s="28"/>
      <c r="S4675" s="28"/>
      <c r="T4675" s="28"/>
      <c r="U4675" s="29"/>
      <c r="V4675" s="32"/>
      <c r="W4675" s="33"/>
    </row>
    <row r="4676" spans="2:23" x14ac:dyDescent="0.25">
      <c r="B4676" s="35"/>
      <c r="C4676" s="46"/>
      <c r="D4676" s="27"/>
      <c r="E4676" s="28"/>
      <c r="F4676" s="28"/>
      <c r="G4676" s="28"/>
      <c r="H4676" s="28"/>
      <c r="I4676" s="28"/>
      <c r="J4676" s="27"/>
      <c r="K4676" s="29"/>
      <c r="L4676" s="36"/>
      <c r="M4676" s="28"/>
      <c r="N4676" s="28"/>
      <c r="O4676" s="29"/>
      <c r="P4676" s="26"/>
      <c r="Q4676" s="28"/>
      <c r="R4676" s="28"/>
      <c r="S4676" s="28"/>
      <c r="T4676" s="28"/>
      <c r="U4676" s="29"/>
      <c r="V4676" s="32"/>
      <c r="W4676" s="33"/>
    </row>
    <row r="4677" spans="2:23" x14ac:dyDescent="0.25">
      <c r="B4677" s="35"/>
      <c r="C4677" s="46"/>
      <c r="D4677" s="27"/>
      <c r="E4677" s="28"/>
      <c r="F4677" s="28"/>
      <c r="G4677" s="28"/>
      <c r="H4677" s="28"/>
      <c r="I4677" s="28"/>
      <c r="J4677" s="27"/>
      <c r="K4677" s="29"/>
      <c r="L4677" s="36"/>
      <c r="M4677" s="28"/>
      <c r="N4677" s="28"/>
      <c r="O4677" s="29"/>
      <c r="P4677" s="26"/>
      <c r="Q4677" s="28"/>
      <c r="R4677" s="28"/>
      <c r="S4677" s="28"/>
      <c r="T4677" s="28"/>
      <c r="U4677" s="29"/>
      <c r="V4677" s="32"/>
      <c r="W4677" s="33"/>
    </row>
    <row r="4678" spans="2:23" x14ac:dyDescent="0.25">
      <c r="B4678" s="35"/>
      <c r="C4678" s="46"/>
      <c r="D4678" s="27"/>
      <c r="E4678" s="28"/>
      <c r="F4678" s="28"/>
      <c r="G4678" s="28"/>
      <c r="H4678" s="28"/>
      <c r="I4678" s="28"/>
      <c r="J4678" s="27"/>
      <c r="K4678" s="29"/>
      <c r="L4678" s="36"/>
      <c r="M4678" s="28"/>
      <c r="N4678" s="28"/>
      <c r="O4678" s="29"/>
      <c r="P4678" s="26"/>
      <c r="Q4678" s="28"/>
      <c r="R4678" s="28"/>
      <c r="S4678" s="28"/>
      <c r="T4678" s="28"/>
      <c r="U4678" s="29"/>
      <c r="V4678" s="32"/>
      <c r="W4678" s="33"/>
    </row>
    <row r="4679" spans="2:23" x14ac:dyDescent="0.25">
      <c r="B4679" s="35"/>
      <c r="C4679" s="46"/>
      <c r="D4679" s="27"/>
      <c r="E4679" s="28"/>
      <c r="F4679" s="28"/>
      <c r="G4679" s="28"/>
      <c r="H4679" s="28"/>
      <c r="I4679" s="28"/>
      <c r="J4679" s="27"/>
      <c r="K4679" s="29"/>
      <c r="L4679" s="36"/>
      <c r="M4679" s="28"/>
      <c r="N4679" s="28"/>
      <c r="O4679" s="29"/>
      <c r="P4679" s="26"/>
      <c r="Q4679" s="28"/>
      <c r="R4679" s="28"/>
      <c r="S4679" s="28"/>
      <c r="T4679" s="28"/>
      <c r="U4679" s="29"/>
      <c r="V4679" s="32"/>
      <c r="W4679" s="33"/>
    </row>
    <row r="4680" spans="2:23" x14ac:dyDescent="0.25">
      <c r="B4680" s="35"/>
      <c r="C4680" s="46"/>
      <c r="D4680" s="27"/>
      <c r="E4680" s="28"/>
      <c r="F4680" s="28"/>
      <c r="G4680" s="28"/>
      <c r="H4680" s="28"/>
      <c r="I4680" s="28"/>
      <c r="J4680" s="27"/>
      <c r="K4680" s="29"/>
      <c r="L4680" s="36"/>
      <c r="M4680" s="28"/>
      <c r="N4680" s="28"/>
      <c r="O4680" s="29"/>
      <c r="P4680" s="26"/>
      <c r="Q4680" s="28"/>
      <c r="R4680" s="28"/>
      <c r="S4680" s="28"/>
      <c r="T4680" s="28"/>
      <c r="U4680" s="29"/>
      <c r="V4680" s="32"/>
      <c r="W4680" s="33"/>
    </row>
    <row r="4681" spans="2:23" x14ac:dyDescent="0.25">
      <c r="B4681" s="35"/>
      <c r="C4681" s="46"/>
      <c r="D4681" s="27"/>
      <c r="E4681" s="28"/>
      <c r="F4681" s="28"/>
      <c r="G4681" s="28"/>
      <c r="H4681" s="28"/>
      <c r="I4681" s="28"/>
      <c r="J4681" s="27"/>
      <c r="K4681" s="29"/>
      <c r="L4681" s="36"/>
      <c r="M4681" s="28"/>
      <c r="N4681" s="28"/>
      <c r="O4681" s="29"/>
      <c r="P4681" s="26"/>
      <c r="Q4681" s="28"/>
      <c r="R4681" s="28"/>
      <c r="S4681" s="28"/>
      <c r="T4681" s="28"/>
      <c r="U4681" s="29"/>
      <c r="V4681" s="32"/>
      <c r="W4681" s="33"/>
    </row>
    <row r="4682" spans="2:23" x14ac:dyDescent="0.25">
      <c r="B4682" s="35"/>
      <c r="C4682" s="46"/>
      <c r="D4682" s="27"/>
      <c r="E4682" s="28"/>
      <c r="F4682" s="28"/>
      <c r="G4682" s="28"/>
      <c r="H4682" s="28"/>
      <c r="I4682" s="28"/>
      <c r="J4682" s="27"/>
      <c r="K4682" s="29"/>
      <c r="L4682" s="36"/>
      <c r="M4682" s="28"/>
      <c r="N4682" s="28"/>
      <c r="O4682" s="29"/>
      <c r="P4682" s="26"/>
      <c r="Q4682" s="28"/>
      <c r="R4682" s="28"/>
      <c r="S4682" s="28"/>
      <c r="T4682" s="28"/>
      <c r="U4682" s="29"/>
      <c r="V4682" s="32"/>
      <c r="W4682" s="33"/>
    </row>
    <row r="4683" spans="2:23" x14ac:dyDescent="0.25">
      <c r="B4683" s="35"/>
      <c r="C4683" s="46"/>
      <c r="D4683" s="27"/>
      <c r="E4683" s="28"/>
      <c r="F4683" s="28"/>
      <c r="G4683" s="28"/>
      <c r="H4683" s="28"/>
      <c r="I4683" s="28"/>
      <c r="J4683" s="27"/>
      <c r="K4683" s="29"/>
      <c r="L4683" s="36"/>
      <c r="M4683" s="28"/>
      <c r="N4683" s="28"/>
      <c r="O4683" s="29"/>
      <c r="P4683" s="26"/>
      <c r="Q4683" s="28"/>
      <c r="R4683" s="28"/>
      <c r="S4683" s="28"/>
      <c r="T4683" s="28"/>
      <c r="U4683" s="29"/>
      <c r="V4683" s="32"/>
      <c r="W4683" s="33"/>
    </row>
    <row r="4684" spans="2:23" x14ac:dyDescent="0.25">
      <c r="B4684" s="35"/>
      <c r="C4684" s="46"/>
      <c r="D4684" s="27"/>
      <c r="E4684" s="28"/>
      <c r="F4684" s="28"/>
      <c r="G4684" s="28"/>
      <c r="H4684" s="28"/>
      <c r="I4684" s="28"/>
      <c r="J4684" s="27"/>
      <c r="K4684" s="29"/>
      <c r="L4684" s="36"/>
      <c r="M4684" s="28"/>
      <c r="N4684" s="28"/>
      <c r="O4684" s="29"/>
      <c r="P4684" s="26"/>
      <c r="Q4684" s="28"/>
      <c r="R4684" s="28"/>
      <c r="S4684" s="28"/>
      <c r="T4684" s="28"/>
      <c r="U4684" s="29"/>
      <c r="V4684" s="32"/>
      <c r="W4684" s="33"/>
    </row>
    <row r="4685" spans="2:23" x14ac:dyDescent="0.25">
      <c r="B4685" s="35"/>
      <c r="C4685" s="46"/>
      <c r="D4685" s="27"/>
      <c r="E4685" s="28"/>
      <c r="F4685" s="28"/>
      <c r="G4685" s="28"/>
      <c r="H4685" s="28"/>
      <c r="I4685" s="28"/>
      <c r="J4685" s="27"/>
      <c r="K4685" s="29"/>
      <c r="L4685" s="36"/>
      <c r="M4685" s="28"/>
      <c r="N4685" s="28"/>
      <c r="O4685" s="29"/>
      <c r="P4685" s="26"/>
      <c r="Q4685" s="28"/>
      <c r="R4685" s="28"/>
      <c r="S4685" s="28"/>
      <c r="T4685" s="28"/>
      <c r="U4685" s="29"/>
      <c r="V4685" s="32"/>
      <c r="W4685" s="33"/>
    </row>
    <row r="4686" spans="2:23" x14ac:dyDescent="0.25">
      <c r="B4686" s="35"/>
      <c r="C4686" s="46"/>
      <c r="D4686" s="27"/>
      <c r="E4686" s="28"/>
      <c r="F4686" s="28"/>
      <c r="G4686" s="28"/>
      <c r="H4686" s="28"/>
      <c r="I4686" s="28"/>
      <c r="J4686" s="27"/>
      <c r="K4686" s="29"/>
      <c r="L4686" s="36"/>
      <c r="M4686" s="28"/>
      <c r="N4686" s="28"/>
      <c r="O4686" s="29"/>
      <c r="P4686" s="26"/>
      <c r="Q4686" s="28"/>
      <c r="R4686" s="28"/>
      <c r="S4686" s="28"/>
      <c r="T4686" s="28"/>
      <c r="U4686" s="29"/>
      <c r="V4686" s="32"/>
      <c r="W4686" s="33"/>
    </row>
    <row r="4687" spans="2:23" x14ac:dyDescent="0.25">
      <c r="B4687" s="35"/>
      <c r="C4687" s="46"/>
      <c r="D4687" s="27"/>
      <c r="E4687" s="28"/>
      <c r="F4687" s="28"/>
      <c r="G4687" s="28"/>
      <c r="H4687" s="28"/>
      <c r="I4687" s="28"/>
      <c r="J4687" s="27"/>
      <c r="K4687" s="29"/>
      <c r="L4687" s="36"/>
      <c r="M4687" s="28"/>
      <c r="N4687" s="28"/>
      <c r="O4687" s="29"/>
      <c r="P4687" s="26"/>
      <c r="Q4687" s="28"/>
      <c r="R4687" s="28"/>
      <c r="S4687" s="28"/>
      <c r="T4687" s="28"/>
      <c r="U4687" s="29"/>
      <c r="V4687" s="32"/>
      <c r="W4687" s="33"/>
    </row>
    <row r="4688" spans="2:23" x14ac:dyDescent="0.25">
      <c r="B4688" s="35"/>
      <c r="C4688" s="46"/>
      <c r="D4688" s="27"/>
      <c r="E4688" s="28"/>
      <c r="F4688" s="28"/>
      <c r="G4688" s="28"/>
      <c r="H4688" s="28"/>
      <c r="I4688" s="28"/>
      <c r="J4688" s="27"/>
      <c r="K4688" s="29"/>
      <c r="L4688" s="36"/>
      <c r="M4688" s="28"/>
      <c r="N4688" s="28"/>
      <c r="O4688" s="29"/>
      <c r="P4688" s="26"/>
      <c r="Q4688" s="28"/>
      <c r="R4688" s="28"/>
      <c r="S4688" s="28"/>
      <c r="T4688" s="28"/>
      <c r="U4688" s="29"/>
      <c r="V4688" s="32"/>
      <c r="W4688" s="33"/>
    </row>
    <row r="4689" spans="2:23" x14ac:dyDescent="0.25">
      <c r="B4689" s="35"/>
      <c r="C4689" s="46"/>
      <c r="D4689" s="27"/>
      <c r="E4689" s="28"/>
      <c r="F4689" s="28"/>
      <c r="G4689" s="28"/>
      <c r="H4689" s="28"/>
      <c r="I4689" s="28"/>
      <c r="J4689" s="27"/>
      <c r="K4689" s="29"/>
      <c r="L4689" s="36"/>
      <c r="M4689" s="28"/>
      <c r="N4689" s="28"/>
      <c r="O4689" s="29"/>
      <c r="P4689" s="26"/>
      <c r="Q4689" s="28"/>
      <c r="R4689" s="28"/>
      <c r="S4689" s="28"/>
      <c r="T4689" s="28"/>
      <c r="U4689" s="29"/>
      <c r="V4689" s="32"/>
      <c r="W4689" s="33"/>
    </row>
    <row r="4690" spans="2:23" x14ac:dyDescent="0.25">
      <c r="B4690" s="35"/>
      <c r="C4690" s="46"/>
      <c r="D4690" s="27"/>
      <c r="E4690" s="28"/>
      <c r="F4690" s="28"/>
      <c r="G4690" s="28"/>
      <c r="H4690" s="28"/>
      <c r="I4690" s="28"/>
      <c r="J4690" s="27"/>
      <c r="K4690" s="29"/>
      <c r="L4690" s="36"/>
      <c r="M4690" s="28"/>
      <c r="N4690" s="28"/>
      <c r="O4690" s="29"/>
      <c r="P4690" s="26"/>
      <c r="Q4690" s="28"/>
      <c r="R4690" s="28"/>
      <c r="S4690" s="28"/>
      <c r="T4690" s="28"/>
      <c r="U4690" s="29"/>
      <c r="V4690" s="32"/>
      <c r="W4690" s="33"/>
    </row>
    <row r="4691" spans="2:23" x14ac:dyDescent="0.25">
      <c r="B4691" s="35"/>
      <c r="C4691" s="46"/>
      <c r="D4691" s="27"/>
      <c r="E4691" s="28"/>
      <c r="F4691" s="28"/>
      <c r="G4691" s="28"/>
      <c r="H4691" s="28"/>
      <c r="I4691" s="28"/>
      <c r="J4691" s="27"/>
      <c r="K4691" s="29"/>
      <c r="L4691" s="36"/>
      <c r="M4691" s="28"/>
      <c r="N4691" s="28"/>
      <c r="O4691" s="29"/>
      <c r="P4691" s="26"/>
      <c r="Q4691" s="28"/>
      <c r="R4691" s="28"/>
      <c r="S4691" s="28"/>
      <c r="T4691" s="28"/>
      <c r="U4691" s="29"/>
      <c r="V4691" s="32"/>
      <c r="W4691" s="33"/>
    </row>
    <row r="4692" spans="2:23" x14ac:dyDescent="0.25">
      <c r="B4692" s="35"/>
      <c r="C4692" s="46"/>
      <c r="D4692" s="27"/>
      <c r="E4692" s="28"/>
      <c r="F4692" s="28"/>
      <c r="G4692" s="28"/>
      <c r="H4692" s="28"/>
      <c r="I4692" s="28"/>
      <c r="J4692" s="27"/>
      <c r="K4692" s="29"/>
      <c r="L4692" s="36"/>
      <c r="M4692" s="28"/>
      <c r="N4692" s="28"/>
      <c r="O4692" s="29"/>
      <c r="P4692" s="26"/>
      <c r="Q4692" s="28"/>
      <c r="R4692" s="28"/>
      <c r="S4692" s="28"/>
      <c r="T4692" s="28"/>
      <c r="U4692" s="29"/>
      <c r="V4692" s="32"/>
      <c r="W4692" s="33"/>
    </row>
    <row r="4693" spans="2:23" x14ac:dyDescent="0.25">
      <c r="B4693" s="35"/>
      <c r="C4693" s="46"/>
      <c r="D4693" s="27"/>
      <c r="E4693" s="28"/>
      <c r="F4693" s="28"/>
      <c r="G4693" s="28"/>
      <c r="H4693" s="28"/>
      <c r="I4693" s="28"/>
      <c r="J4693" s="27"/>
      <c r="K4693" s="29"/>
      <c r="L4693" s="36"/>
      <c r="M4693" s="28"/>
      <c r="N4693" s="28"/>
      <c r="O4693" s="29"/>
      <c r="P4693" s="26"/>
      <c r="Q4693" s="28"/>
      <c r="R4693" s="28"/>
      <c r="S4693" s="28"/>
      <c r="T4693" s="28"/>
      <c r="U4693" s="29"/>
      <c r="V4693" s="32"/>
      <c r="W4693" s="33"/>
    </row>
    <row r="4694" spans="2:23" x14ac:dyDescent="0.25">
      <c r="B4694" s="35"/>
      <c r="C4694" s="46"/>
      <c r="D4694" s="27"/>
      <c r="E4694" s="28"/>
      <c r="F4694" s="28"/>
      <c r="G4694" s="28"/>
      <c r="H4694" s="28"/>
      <c r="I4694" s="28"/>
      <c r="J4694" s="27"/>
      <c r="K4694" s="29"/>
      <c r="L4694" s="36"/>
      <c r="M4694" s="28"/>
      <c r="N4694" s="28"/>
      <c r="O4694" s="29"/>
      <c r="P4694" s="26"/>
      <c r="Q4694" s="28"/>
      <c r="R4694" s="28"/>
      <c r="S4694" s="28"/>
      <c r="T4694" s="28"/>
      <c r="U4694" s="29"/>
      <c r="V4694" s="32"/>
      <c r="W4694" s="33"/>
    </row>
    <row r="4695" spans="2:23" x14ac:dyDescent="0.25">
      <c r="B4695" s="35"/>
      <c r="C4695" s="46"/>
      <c r="D4695" s="27"/>
      <c r="E4695" s="28"/>
      <c r="F4695" s="28"/>
      <c r="G4695" s="28"/>
      <c r="H4695" s="28"/>
      <c r="I4695" s="28"/>
      <c r="J4695" s="27"/>
      <c r="K4695" s="29"/>
      <c r="L4695" s="36"/>
      <c r="M4695" s="28"/>
      <c r="N4695" s="28"/>
      <c r="O4695" s="29"/>
      <c r="P4695" s="26"/>
      <c r="Q4695" s="28"/>
      <c r="R4695" s="28"/>
      <c r="S4695" s="28"/>
      <c r="T4695" s="28"/>
      <c r="U4695" s="29"/>
      <c r="V4695" s="32"/>
      <c r="W4695" s="33"/>
    </row>
    <row r="4696" spans="2:23" x14ac:dyDescent="0.25">
      <c r="B4696" s="35"/>
      <c r="C4696" s="46"/>
      <c r="D4696" s="27"/>
      <c r="E4696" s="28"/>
      <c r="F4696" s="28"/>
      <c r="G4696" s="28"/>
      <c r="H4696" s="28"/>
      <c r="I4696" s="28"/>
      <c r="J4696" s="27"/>
      <c r="K4696" s="29"/>
      <c r="L4696" s="36"/>
      <c r="M4696" s="28"/>
      <c r="N4696" s="28"/>
      <c r="O4696" s="29"/>
      <c r="P4696" s="26"/>
      <c r="Q4696" s="28"/>
      <c r="R4696" s="28"/>
      <c r="S4696" s="28"/>
      <c r="T4696" s="28"/>
      <c r="U4696" s="29"/>
      <c r="V4696" s="32"/>
      <c r="W4696" s="33"/>
    </row>
    <row r="4697" spans="2:23" x14ac:dyDescent="0.25">
      <c r="B4697" s="35"/>
      <c r="C4697" s="46"/>
      <c r="D4697" s="27"/>
      <c r="E4697" s="28"/>
      <c r="F4697" s="28"/>
      <c r="G4697" s="28"/>
      <c r="H4697" s="28"/>
      <c r="I4697" s="28"/>
      <c r="J4697" s="27"/>
      <c r="K4697" s="29"/>
      <c r="L4697" s="36"/>
      <c r="M4697" s="28"/>
      <c r="N4697" s="28"/>
      <c r="O4697" s="29"/>
      <c r="P4697" s="26"/>
      <c r="Q4697" s="28"/>
      <c r="R4697" s="28"/>
      <c r="S4697" s="28"/>
      <c r="T4697" s="28"/>
      <c r="U4697" s="29"/>
      <c r="V4697" s="32"/>
      <c r="W4697" s="33"/>
    </row>
    <row r="4698" spans="2:23" x14ac:dyDescent="0.25">
      <c r="B4698" s="35"/>
      <c r="C4698" s="46"/>
      <c r="D4698" s="27"/>
      <c r="E4698" s="28"/>
      <c r="F4698" s="28"/>
      <c r="G4698" s="28"/>
      <c r="H4698" s="28"/>
      <c r="I4698" s="28"/>
      <c r="J4698" s="27"/>
      <c r="K4698" s="29"/>
      <c r="L4698" s="36"/>
      <c r="M4698" s="28"/>
      <c r="N4698" s="28"/>
      <c r="O4698" s="29"/>
      <c r="P4698" s="26"/>
      <c r="Q4698" s="28"/>
      <c r="R4698" s="28"/>
      <c r="S4698" s="28"/>
      <c r="T4698" s="28"/>
      <c r="U4698" s="29"/>
      <c r="V4698" s="32"/>
      <c r="W4698" s="33"/>
    </row>
    <row r="4699" spans="2:23" x14ac:dyDescent="0.25">
      <c r="B4699" s="35"/>
      <c r="C4699" s="46"/>
      <c r="D4699" s="27"/>
      <c r="E4699" s="28"/>
      <c r="F4699" s="28"/>
      <c r="G4699" s="28"/>
      <c r="H4699" s="28"/>
      <c r="I4699" s="28"/>
      <c r="J4699" s="27"/>
      <c r="K4699" s="29"/>
      <c r="L4699" s="36"/>
      <c r="M4699" s="28"/>
      <c r="N4699" s="28"/>
      <c r="O4699" s="29"/>
      <c r="P4699" s="26"/>
      <c r="Q4699" s="28"/>
      <c r="R4699" s="28"/>
      <c r="S4699" s="28"/>
      <c r="T4699" s="28"/>
      <c r="U4699" s="29"/>
      <c r="V4699" s="32"/>
      <c r="W4699" s="33"/>
    </row>
    <row r="4700" spans="2:23" x14ac:dyDescent="0.25">
      <c r="B4700" s="35"/>
      <c r="C4700" s="46"/>
      <c r="D4700" s="27"/>
      <c r="E4700" s="28"/>
      <c r="F4700" s="28"/>
      <c r="G4700" s="28"/>
      <c r="H4700" s="28"/>
      <c r="I4700" s="28"/>
      <c r="J4700" s="27"/>
      <c r="K4700" s="29"/>
      <c r="L4700" s="36"/>
      <c r="M4700" s="28"/>
      <c r="N4700" s="28"/>
      <c r="O4700" s="29"/>
      <c r="P4700" s="26"/>
      <c r="Q4700" s="28"/>
      <c r="R4700" s="28"/>
      <c r="S4700" s="28"/>
      <c r="T4700" s="28"/>
      <c r="U4700" s="29"/>
      <c r="V4700" s="32"/>
      <c r="W4700" s="33"/>
    </row>
    <row r="4701" spans="2:23" x14ac:dyDescent="0.25">
      <c r="B4701" s="35"/>
      <c r="C4701" s="46"/>
      <c r="D4701" s="27"/>
      <c r="E4701" s="28"/>
      <c r="F4701" s="28"/>
      <c r="G4701" s="28"/>
      <c r="H4701" s="28"/>
      <c r="I4701" s="28"/>
      <c r="J4701" s="27"/>
      <c r="K4701" s="29"/>
      <c r="L4701" s="36"/>
      <c r="M4701" s="28"/>
      <c r="N4701" s="28"/>
      <c r="O4701" s="29"/>
      <c r="P4701" s="26"/>
      <c r="Q4701" s="28"/>
      <c r="R4701" s="28"/>
      <c r="S4701" s="28"/>
      <c r="T4701" s="28"/>
      <c r="U4701" s="29"/>
      <c r="V4701" s="32"/>
      <c r="W4701" s="33"/>
    </row>
    <row r="4702" spans="2:23" x14ac:dyDescent="0.25">
      <c r="B4702" s="35"/>
      <c r="C4702" s="46"/>
      <c r="D4702" s="27"/>
      <c r="E4702" s="28"/>
      <c r="F4702" s="28"/>
      <c r="G4702" s="28"/>
      <c r="H4702" s="28"/>
      <c r="I4702" s="28"/>
      <c r="J4702" s="27"/>
      <c r="K4702" s="29"/>
      <c r="L4702" s="36"/>
      <c r="M4702" s="28"/>
      <c r="N4702" s="28"/>
      <c r="O4702" s="29"/>
      <c r="P4702" s="26"/>
      <c r="Q4702" s="28"/>
      <c r="R4702" s="28"/>
      <c r="S4702" s="28"/>
      <c r="T4702" s="28"/>
      <c r="U4702" s="29"/>
      <c r="V4702" s="32"/>
      <c r="W4702" s="33"/>
    </row>
    <row r="4703" spans="2:23" x14ac:dyDescent="0.25">
      <c r="B4703" s="35"/>
      <c r="C4703" s="46"/>
      <c r="D4703" s="27"/>
      <c r="E4703" s="28"/>
      <c r="F4703" s="28"/>
      <c r="G4703" s="28"/>
      <c r="H4703" s="28"/>
      <c r="I4703" s="28"/>
      <c r="J4703" s="27"/>
      <c r="K4703" s="29"/>
      <c r="L4703" s="36"/>
      <c r="M4703" s="28"/>
      <c r="N4703" s="28"/>
      <c r="O4703" s="29"/>
      <c r="P4703" s="26"/>
      <c r="Q4703" s="28"/>
      <c r="R4703" s="28"/>
      <c r="S4703" s="28"/>
      <c r="T4703" s="28"/>
      <c r="U4703" s="29"/>
      <c r="V4703" s="32"/>
      <c r="W4703" s="33"/>
    </row>
    <row r="4704" spans="2:23" x14ac:dyDescent="0.25">
      <c r="B4704" s="35"/>
      <c r="C4704" s="46"/>
      <c r="D4704" s="27"/>
      <c r="E4704" s="28"/>
      <c r="F4704" s="28"/>
      <c r="G4704" s="28"/>
      <c r="H4704" s="28"/>
      <c r="I4704" s="28"/>
      <c r="J4704" s="27"/>
      <c r="K4704" s="29"/>
      <c r="L4704" s="36"/>
      <c r="M4704" s="28"/>
      <c r="N4704" s="28"/>
      <c r="O4704" s="29"/>
      <c r="P4704" s="26"/>
      <c r="Q4704" s="28"/>
      <c r="R4704" s="28"/>
      <c r="S4704" s="28"/>
      <c r="T4704" s="28"/>
      <c r="U4704" s="29"/>
      <c r="V4704" s="32"/>
      <c r="W4704" s="33"/>
    </row>
    <row r="4705" spans="2:23" x14ac:dyDescent="0.25">
      <c r="B4705" s="35"/>
      <c r="C4705" s="46"/>
      <c r="D4705" s="27"/>
      <c r="E4705" s="28"/>
      <c r="F4705" s="28"/>
      <c r="G4705" s="28"/>
      <c r="H4705" s="28"/>
      <c r="I4705" s="28"/>
      <c r="J4705" s="27"/>
      <c r="K4705" s="29"/>
      <c r="L4705" s="36"/>
      <c r="M4705" s="28"/>
      <c r="N4705" s="28"/>
      <c r="O4705" s="29"/>
      <c r="P4705" s="26"/>
      <c r="Q4705" s="28"/>
      <c r="R4705" s="28"/>
      <c r="S4705" s="28"/>
      <c r="T4705" s="28"/>
      <c r="U4705" s="29"/>
      <c r="V4705" s="32"/>
      <c r="W4705" s="33"/>
    </row>
    <row r="4706" spans="2:23" x14ac:dyDescent="0.25">
      <c r="B4706" s="35"/>
      <c r="C4706" s="46"/>
      <c r="D4706" s="27"/>
      <c r="E4706" s="28"/>
      <c r="F4706" s="28"/>
      <c r="G4706" s="28"/>
      <c r="H4706" s="28"/>
      <c r="I4706" s="28"/>
      <c r="J4706" s="27"/>
      <c r="K4706" s="29"/>
      <c r="L4706" s="36"/>
      <c r="M4706" s="28"/>
      <c r="N4706" s="28"/>
      <c r="O4706" s="29"/>
      <c r="P4706" s="26"/>
      <c r="Q4706" s="28"/>
      <c r="R4706" s="28"/>
      <c r="S4706" s="28"/>
      <c r="T4706" s="28"/>
      <c r="U4706" s="29"/>
      <c r="V4706" s="32"/>
      <c r="W4706" s="33"/>
    </row>
    <row r="4707" spans="2:23" x14ac:dyDescent="0.25">
      <c r="B4707" s="35"/>
      <c r="C4707" s="46"/>
      <c r="D4707" s="27"/>
      <c r="E4707" s="28"/>
      <c r="F4707" s="28"/>
      <c r="G4707" s="28"/>
      <c r="H4707" s="28"/>
      <c r="I4707" s="28"/>
      <c r="J4707" s="27"/>
      <c r="K4707" s="29"/>
      <c r="L4707" s="36"/>
      <c r="M4707" s="28"/>
      <c r="N4707" s="28"/>
      <c r="O4707" s="29"/>
      <c r="P4707" s="26"/>
      <c r="Q4707" s="28"/>
      <c r="R4707" s="28"/>
      <c r="S4707" s="28"/>
      <c r="T4707" s="28"/>
      <c r="U4707" s="29"/>
      <c r="V4707" s="32"/>
      <c r="W4707" s="33"/>
    </row>
    <row r="4708" spans="2:23" x14ac:dyDescent="0.25">
      <c r="B4708" s="35"/>
      <c r="C4708" s="46"/>
      <c r="D4708" s="27"/>
      <c r="E4708" s="28"/>
      <c r="F4708" s="28"/>
      <c r="G4708" s="28"/>
      <c r="H4708" s="28"/>
      <c r="I4708" s="28"/>
      <c r="J4708" s="27"/>
      <c r="K4708" s="29"/>
      <c r="L4708" s="36"/>
      <c r="M4708" s="28"/>
      <c r="N4708" s="28"/>
      <c r="O4708" s="29"/>
      <c r="P4708" s="26"/>
      <c r="Q4708" s="28"/>
      <c r="R4708" s="28"/>
      <c r="S4708" s="28"/>
      <c r="T4708" s="28"/>
      <c r="U4708" s="29"/>
      <c r="V4708" s="32"/>
      <c r="W4708" s="33"/>
    </row>
    <row r="4709" spans="2:23" x14ac:dyDescent="0.25">
      <c r="B4709" s="35"/>
      <c r="C4709" s="46"/>
      <c r="D4709" s="27"/>
      <c r="E4709" s="28"/>
      <c r="F4709" s="28"/>
      <c r="G4709" s="28"/>
      <c r="H4709" s="28"/>
      <c r="I4709" s="28"/>
      <c r="J4709" s="27"/>
      <c r="K4709" s="29"/>
      <c r="L4709" s="36"/>
      <c r="M4709" s="28"/>
      <c r="N4709" s="28"/>
      <c r="O4709" s="29"/>
      <c r="P4709" s="26"/>
      <c r="Q4709" s="28"/>
      <c r="R4709" s="28"/>
      <c r="S4709" s="28"/>
      <c r="T4709" s="28"/>
      <c r="U4709" s="29"/>
      <c r="V4709" s="32"/>
      <c r="W4709" s="33"/>
    </row>
    <row r="4710" spans="2:23" x14ac:dyDescent="0.25">
      <c r="B4710" s="35"/>
      <c r="C4710" s="46"/>
      <c r="D4710" s="27"/>
      <c r="E4710" s="28"/>
      <c r="F4710" s="28"/>
      <c r="G4710" s="28"/>
      <c r="H4710" s="28"/>
      <c r="I4710" s="28"/>
      <c r="J4710" s="27"/>
      <c r="K4710" s="29"/>
      <c r="L4710" s="36"/>
      <c r="M4710" s="28"/>
      <c r="N4710" s="28"/>
      <c r="O4710" s="29"/>
      <c r="P4710" s="26"/>
      <c r="Q4710" s="28"/>
      <c r="R4710" s="28"/>
      <c r="S4710" s="28"/>
      <c r="T4710" s="28"/>
      <c r="U4710" s="29"/>
      <c r="V4710" s="32"/>
      <c r="W4710" s="33"/>
    </row>
    <row r="4711" spans="2:23" x14ac:dyDescent="0.25">
      <c r="B4711" s="35"/>
      <c r="C4711" s="46"/>
      <c r="D4711" s="27"/>
      <c r="E4711" s="28"/>
      <c r="F4711" s="28"/>
      <c r="G4711" s="28"/>
      <c r="H4711" s="28"/>
      <c r="I4711" s="28"/>
      <c r="J4711" s="27"/>
      <c r="K4711" s="29"/>
      <c r="L4711" s="36"/>
      <c r="M4711" s="28"/>
      <c r="N4711" s="28"/>
      <c r="O4711" s="29"/>
      <c r="P4711" s="26"/>
      <c r="Q4711" s="28"/>
      <c r="R4711" s="28"/>
      <c r="S4711" s="28"/>
      <c r="T4711" s="28"/>
      <c r="U4711" s="29"/>
      <c r="V4711" s="32"/>
      <c r="W4711" s="33"/>
    </row>
    <row r="4712" spans="2:23" x14ac:dyDescent="0.25">
      <c r="B4712" s="35"/>
      <c r="C4712" s="46"/>
      <c r="D4712" s="27"/>
      <c r="E4712" s="28"/>
      <c r="F4712" s="28"/>
      <c r="G4712" s="28"/>
      <c r="H4712" s="28"/>
      <c r="I4712" s="28"/>
      <c r="J4712" s="27"/>
      <c r="K4712" s="29"/>
      <c r="L4712" s="36"/>
      <c r="M4712" s="28"/>
      <c r="N4712" s="28"/>
      <c r="O4712" s="29"/>
      <c r="P4712" s="26"/>
      <c r="Q4712" s="28"/>
      <c r="R4712" s="28"/>
      <c r="S4712" s="28"/>
      <c r="T4712" s="28"/>
      <c r="U4712" s="29"/>
      <c r="V4712" s="32"/>
      <c r="W4712" s="33"/>
    </row>
    <row r="4713" spans="2:23" x14ac:dyDescent="0.25">
      <c r="B4713" s="35"/>
      <c r="C4713" s="46"/>
      <c r="D4713" s="27"/>
      <c r="E4713" s="28"/>
      <c r="F4713" s="28"/>
      <c r="G4713" s="28"/>
      <c r="H4713" s="28"/>
      <c r="I4713" s="28"/>
      <c r="J4713" s="27"/>
      <c r="K4713" s="29"/>
      <c r="L4713" s="36"/>
      <c r="M4713" s="28"/>
      <c r="N4713" s="28"/>
      <c r="O4713" s="29"/>
      <c r="P4713" s="26"/>
      <c r="Q4713" s="28"/>
      <c r="R4713" s="28"/>
      <c r="S4713" s="28"/>
      <c r="T4713" s="28"/>
      <c r="U4713" s="29"/>
      <c r="V4713" s="32"/>
      <c r="W4713" s="33"/>
    </row>
    <row r="4714" spans="2:23" x14ac:dyDescent="0.25">
      <c r="B4714" s="35"/>
      <c r="C4714" s="46"/>
      <c r="D4714" s="27"/>
      <c r="E4714" s="28"/>
      <c r="F4714" s="28"/>
      <c r="G4714" s="28"/>
      <c r="H4714" s="28"/>
      <c r="I4714" s="28"/>
      <c r="J4714" s="27"/>
      <c r="K4714" s="29"/>
      <c r="L4714" s="36"/>
      <c r="M4714" s="28"/>
      <c r="N4714" s="28"/>
      <c r="O4714" s="29"/>
      <c r="P4714" s="26"/>
      <c r="Q4714" s="28"/>
      <c r="R4714" s="28"/>
      <c r="S4714" s="28"/>
      <c r="T4714" s="28"/>
      <c r="U4714" s="29"/>
      <c r="V4714" s="32"/>
      <c r="W4714" s="33"/>
    </row>
    <row r="4715" spans="2:23" x14ac:dyDescent="0.25">
      <c r="B4715" s="35"/>
      <c r="C4715" s="46"/>
      <c r="D4715" s="27"/>
      <c r="E4715" s="28"/>
      <c r="F4715" s="28"/>
      <c r="G4715" s="28"/>
      <c r="H4715" s="28"/>
      <c r="I4715" s="28"/>
      <c r="J4715" s="27"/>
      <c r="K4715" s="29"/>
      <c r="L4715" s="36"/>
      <c r="M4715" s="28"/>
      <c r="N4715" s="28"/>
      <c r="O4715" s="29"/>
      <c r="P4715" s="26"/>
      <c r="Q4715" s="28"/>
      <c r="R4715" s="28"/>
      <c r="S4715" s="28"/>
      <c r="T4715" s="28"/>
      <c r="U4715" s="29"/>
      <c r="V4715" s="32"/>
      <c r="W4715" s="33"/>
    </row>
    <row r="4716" spans="2:23" x14ac:dyDescent="0.25">
      <c r="B4716" s="35"/>
      <c r="C4716" s="46"/>
      <c r="D4716" s="27"/>
      <c r="E4716" s="28"/>
      <c r="F4716" s="28"/>
      <c r="G4716" s="28"/>
      <c r="H4716" s="28"/>
      <c r="I4716" s="28"/>
      <c r="J4716" s="27"/>
      <c r="K4716" s="29"/>
      <c r="L4716" s="36"/>
      <c r="M4716" s="28"/>
      <c r="N4716" s="28"/>
      <c r="O4716" s="29"/>
      <c r="P4716" s="26"/>
      <c r="Q4716" s="28"/>
      <c r="R4716" s="28"/>
      <c r="S4716" s="28"/>
      <c r="T4716" s="28"/>
      <c r="U4716" s="29"/>
      <c r="V4716" s="32"/>
      <c r="W4716" s="33"/>
    </row>
    <row r="4717" spans="2:23" x14ac:dyDescent="0.25">
      <c r="B4717" s="35"/>
      <c r="C4717" s="46"/>
      <c r="D4717" s="27"/>
      <c r="E4717" s="28"/>
      <c r="F4717" s="28"/>
      <c r="G4717" s="28"/>
      <c r="H4717" s="28"/>
      <c r="I4717" s="28"/>
      <c r="J4717" s="27"/>
      <c r="K4717" s="29"/>
      <c r="L4717" s="36"/>
      <c r="M4717" s="28"/>
      <c r="N4717" s="28"/>
      <c r="O4717" s="29"/>
      <c r="P4717" s="26"/>
      <c r="Q4717" s="28"/>
      <c r="R4717" s="28"/>
      <c r="S4717" s="28"/>
      <c r="T4717" s="28"/>
      <c r="U4717" s="29"/>
      <c r="V4717" s="32"/>
      <c r="W4717" s="33"/>
    </row>
    <row r="4718" spans="2:23" x14ac:dyDescent="0.25">
      <c r="B4718" s="35"/>
      <c r="C4718" s="46"/>
      <c r="D4718" s="27"/>
      <c r="E4718" s="28"/>
      <c r="F4718" s="28"/>
      <c r="G4718" s="28"/>
      <c r="H4718" s="28"/>
      <c r="I4718" s="28"/>
      <c r="J4718" s="27"/>
      <c r="K4718" s="29"/>
      <c r="L4718" s="36"/>
      <c r="M4718" s="28"/>
      <c r="N4718" s="28"/>
      <c r="O4718" s="29"/>
      <c r="P4718" s="26"/>
      <c r="Q4718" s="28"/>
      <c r="R4718" s="28"/>
      <c r="S4718" s="28"/>
      <c r="T4718" s="28"/>
      <c r="U4718" s="29"/>
      <c r="V4718" s="32"/>
      <c r="W4718" s="33"/>
    </row>
    <row r="4719" spans="2:23" x14ac:dyDescent="0.25">
      <c r="B4719" s="35"/>
      <c r="C4719" s="46"/>
      <c r="D4719" s="27"/>
      <c r="E4719" s="28"/>
      <c r="F4719" s="28"/>
      <c r="G4719" s="28"/>
      <c r="H4719" s="28"/>
      <c r="I4719" s="28"/>
      <c r="J4719" s="27"/>
      <c r="K4719" s="29"/>
      <c r="L4719" s="36"/>
      <c r="M4719" s="28"/>
      <c r="N4719" s="28"/>
      <c r="O4719" s="29"/>
      <c r="P4719" s="26"/>
      <c r="Q4719" s="28"/>
      <c r="R4719" s="28"/>
      <c r="S4719" s="28"/>
      <c r="T4719" s="28"/>
      <c r="U4719" s="29"/>
      <c r="V4719" s="32"/>
      <c r="W4719" s="33"/>
    </row>
    <row r="4720" spans="2:23" x14ac:dyDescent="0.25">
      <c r="B4720" s="35"/>
      <c r="C4720" s="46"/>
      <c r="D4720" s="27"/>
      <c r="E4720" s="28"/>
      <c r="F4720" s="28"/>
      <c r="G4720" s="28"/>
      <c r="H4720" s="28"/>
      <c r="I4720" s="28"/>
      <c r="J4720" s="27"/>
      <c r="K4720" s="29"/>
      <c r="L4720" s="36"/>
      <c r="M4720" s="28"/>
      <c r="N4720" s="28"/>
      <c r="O4720" s="29"/>
      <c r="P4720" s="26"/>
      <c r="Q4720" s="28"/>
      <c r="R4720" s="28"/>
      <c r="S4720" s="28"/>
      <c r="T4720" s="28"/>
      <c r="U4720" s="29"/>
      <c r="V4720" s="32"/>
      <c r="W4720" s="33"/>
    </row>
    <row r="4721" spans="2:23" x14ac:dyDescent="0.25">
      <c r="B4721" s="35"/>
      <c r="C4721" s="46"/>
      <c r="D4721" s="27"/>
      <c r="E4721" s="28"/>
      <c r="F4721" s="28"/>
      <c r="G4721" s="28"/>
      <c r="H4721" s="28"/>
      <c r="I4721" s="28"/>
      <c r="J4721" s="27"/>
      <c r="K4721" s="29"/>
      <c r="L4721" s="36"/>
      <c r="M4721" s="28"/>
      <c r="N4721" s="28"/>
      <c r="O4721" s="29"/>
      <c r="P4721" s="26"/>
      <c r="Q4721" s="28"/>
      <c r="R4721" s="28"/>
      <c r="S4721" s="28"/>
      <c r="T4721" s="28"/>
      <c r="U4721" s="29"/>
      <c r="V4721" s="32"/>
      <c r="W4721" s="33"/>
    </row>
    <row r="4722" spans="2:23" x14ac:dyDescent="0.25">
      <c r="B4722" s="35"/>
      <c r="C4722" s="46"/>
      <c r="D4722" s="27"/>
      <c r="E4722" s="28"/>
      <c r="F4722" s="28"/>
      <c r="G4722" s="28"/>
      <c r="H4722" s="28"/>
      <c r="I4722" s="28"/>
      <c r="J4722" s="27"/>
      <c r="K4722" s="29"/>
      <c r="L4722" s="36"/>
      <c r="M4722" s="28"/>
      <c r="N4722" s="28"/>
      <c r="O4722" s="29"/>
      <c r="P4722" s="26"/>
      <c r="Q4722" s="28"/>
      <c r="R4722" s="28"/>
      <c r="S4722" s="28"/>
      <c r="T4722" s="28"/>
      <c r="U4722" s="29"/>
      <c r="V4722" s="32"/>
      <c r="W4722" s="33"/>
    </row>
    <row r="4723" spans="2:23" x14ac:dyDescent="0.25">
      <c r="B4723" s="35"/>
      <c r="C4723" s="46"/>
      <c r="D4723" s="27"/>
      <c r="E4723" s="28"/>
      <c r="F4723" s="28"/>
      <c r="G4723" s="28"/>
      <c r="H4723" s="28"/>
      <c r="I4723" s="28"/>
      <c r="J4723" s="27"/>
      <c r="K4723" s="29"/>
      <c r="L4723" s="36"/>
      <c r="M4723" s="28"/>
      <c r="N4723" s="28"/>
      <c r="O4723" s="29"/>
      <c r="P4723" s="26"/>
      <c r="Q4723" s="28"/>
      <c r="R4723" s="28"/>
      <c r="S4723" s="28"/>
      <c r="T4723" s="28"/>
      <c r="U4723" s="29"/>
      <c r="V4723" s="32"/>
      <c r="W4723" s="33"/>
    </row>
    <row r="4724" spans="2:23" x14ac:dyDescent="0.25">
      <c r="B4724" s="35"/>
      <c r="C4724" s="46"/>
      <c r="D4724" s="27"/>
      <c r="E4724" s="28"/>
      <c r="F4724" s="28"/>
      <c r="G4724" s="28"/>
      <c r="H4724" s="28"/>
      <c r="I4724" s="28"/>
      <c r="J4724" s="27"/>
      <c r="K4724" s="29"/>
      <c r="L4724" s="36"/>
      <c r="M4724" s="28"/>
      <c r="N4724" s="28"/>
      <c r="O4724" s="29"/>
      <c r="P4724" s="26"/>
      <c r="Q4724" s="28"/>
      <c r="R4724" s="28"/>
      <c r="S4724" s="28"/>
      <c r="T4724" s="28"/>
      <c r="U4724" s="29"/>
      <c r="V4724" s="32"/>
      <c r="W4724" s="33"/>
    </row>
    <row r="4725" spans="2:23" x14ac:dyDescent="0.25">
      <c r="B4725" s="35"/>
      <c r="C4725" s="46"/>
      <c r="D4725" s="27"/>
      <c r="E4725" s="28"/>
      <c r="F4725" s="28"/>
      <c r="G4725" s="28"/>
      <c r="H4725" s="28"/>
      <c r="I4725" s="28"/>
      <c r="J4725" s="27"/>
      <c r="K4725" s="29"/>
      <c r="L4725" s="36"/>
      <c r="M4725" s="28"/>
      <c r="N4725" s="28"/>
      <c r="O4725" s="29"/>
      <c r="P4725" s="26"/>
      <c r="Q4725" s="28"/>
      <c r="R4725" s="28"/>
      <c r="S4725" s="28"/>
      <c r="T4725" s="28"/>
      <c r="U4725" s="29"/>
      <c r="V4725" s="32"/>
      <c r="W4725" s="33"/>
    </row>
    <row r="4726" spans="2:23" x14ac:dyDescent="0.25">
      <c r="B4726" s="35"/>
      <c r="C4726" s="46"/>
      <c r="D4726" s="27"/>
      <c r="E4726" s="28"/>
      <c r="F4726" s="28"/>
      <c r="G4726" s="28"/>
      <c r="H4726" s="28"/>
      <c r="I4726" s="28"/>
      <c r="J4726" s="27"/>
      <c r="K4726" s="29"/>
      <c r="L4726" s="36"/>
      <c r="M4726" s="28"/>
      <c r="N4726" s="28"/>
      <c r="O4726" s="29"/>
      <c r="P4726" s="26"/>
      <c r="Q4726" s="28"/>
      <c r="R4726" s="28"/>
      <c r="S4726" s="28"/>
      <c r="T4726" s="28"/>
      <c r="U4726" s="29"/>
      <c r="V4726" s="32"/>
      <c r="W4726" s="33"/>
    </row>
    <row r="4727" spans="2:23" x14ac:dyDescent="0.25">
      <c r="B4727" s="35"/>
      <c r="C4727" s="46"/>
      <c r="D4727" s="27"/>
      <c r="E4727" s="28"/>
      <c r="F4727" s="28"/>
      <c r="G4727" s="28"/>
      <c r="H4727" s="28"/>
      <c r="I4727" s="28"/>
      <c r="J4727" s="27"/>
      <c r="K4727" s="29"/>
      <c r="L4727" s="36"/>
      <c r="M4727" s="28"/>
      <c r="N4727" s="28"/>
      <c r="O4727" s="29"/>
      <c r="P4727" s="26"/>
      <c r="Q4727" s="28"/>
      <c r="R4727" s="28"/>
      <c r="S4727" s="28"/>
      <c r="T4727" s="28"/>
      <c r="U4727" s="29"/>
      <c r="V4727" s="32"/>
      <c r="W4727" s="33"/>
    </row>
    <row r="4728" spans="2:23" x14ac:dyDescent="0.25">
      <c r="B4728" s="35"/>
      <c r="C4728" s="46"/>
      <c r="D4728" s="27"/>
      <c r="E4728" s="28"/>
      <c r="F4728" s="28"/>
      <c r="G4728" s="28"/>
      <c r="H4728" s="28"/>
      <c r="I4728" s="28"/>
      <c r="J4728" s="27"/>
      <c r="K4728" s="29"/>
      <c r="L4728" s="36"/>
      <c r="M4728" s="28"/>
      <c r="N4728" s="28"/>
      <c r="O4728" s="29"/>
      <c r="P4728" s="26"/>
      <c r="Q4728" s="28"/>
      <c r="R4728" s="28"/>
      <c r="S4728" s="28"/>
      <c r="T4728" s="28"/>
      <c r="U4728" s="29"/>
      <c r="V4728" s="32"/>
      <c r="W4728" s="33"/>
    </row>
    <row r="4729" spans="2:23" x14ac:dyDescent="0.25">
      <c r="B4729" s="35"/>
      <c r="C4729" s="46"/>
      <c r="D4729" s="27"/>
      <c r="E4729" s="28"/>
      <c r="F4729" s="28"/>
      <c r="G4729" s="28"/>
      <c r="H4729" s="28"/>
      <c r="I4729" s="28"/>
      <c r="J4729" s="27"/>
      <c r="K4729" s="29"/>
      <c r="L4729" s="36"/>
      <c r="M4729" s="28"/>
      <c r="N4729" s="28"/>
      <c r="O4729" s="29"/>
      <c r="P4729" s="26"/>
      <c r="Q4729" s="28"/>
      <c r="R4729" s="28"/>
      <c r="S4729" s="28"/>
      <c r="T4729" s="28"/>
      <c r="U4729" s="29"/>
      <c r="V4729" s="32"/>
      <c r="W4729" s="33"/>
    </row>
    <row r="4730" spans="2:23" x14ac:dyDescent="0.25">
      <c r="B4730" s="35"/>
      <c r="C4730" s="46"/>
      <c r="D4730" s="27"/>
      <c r="E4730" s="28"/>
      <c r="F4730" s="28"/>
      <c r="G4730" s="28"/>
      <c r="H4730" s="28"/>
      <c r="I4730" s="28"/>
      <c r="J4730" s="27"/>
      <c r="K4730" s="29"/>
      <c r="L4730" s="36"/>
      <c r="M4730" s="28"/>
      <c r="N4730" s="28"/>
      <c r="O4730" s="29"/>
      <c r="P4730" s="26"/>
      <c r="Q4730" s="28"/>
      <c r="R4730" s="28"/>
      <c r="S4730" s="28"/>
      <c r="T4730" s="28"/>
      <c r="U4730" s="29"/>
      <c r="V4730" s="32"/>
      <c r="W4730" s="33"/>
    </row>
    <row r="4731" spans="2:23" x14ac:dyDescent="0.25">
      <c r="B4731" s="35"/>
      <c r="C4731" s="46"/>
      <c r="D4731" s="27"/>
      <c r="E4731" s="28"/>
      <c r="F4731" s="28"/>
      <c r="G4731" s="28"/>
      <c r="H4731" s="28"/>
      <c r="I4731" s="28"/>
      <c r="J4731" s="27"/>
      <c r="K4731" s="29"/>
      <c r="L4731" s="36"/>
      <c r="M4731" s="28"/>
      <c r="N4731" s="28"/>
      <c r="O4731" s="29"/>
      <c r="P4731" s="26"/>
      <c r="Q4731" s="28"/>
      <c r="R4731" s="28"/>
      <c r="S4731" s="28"/>
      <c r="T4731" s="28"/>
      <c r="U4731" s="29"/>
      <c r="V4731" s="32"/>
      <c r="W4731" s="33"/>
    </row>
    <row r="4732" spans="2:23" x14ac:dyDescent="0.25">
      <c r="B4732" s="35"/>
      <c r="C4732" s="46"/>
      <c r="D4732" s="27"/>
      <c r="E4732" s="28"/>
      <c r="F4732" s="28"/>
      <c r="G4732" s="28"/>
      <c r="H4732" s="28"/>
      <c r="I4732" s="28"/>
      <c r="J4732" s="27"/>
      <c r="K4732" s="29"/>
      <c r="L4732" s="36"/>
      <c r="M4732" s="28"/>
      <c r="N4732" s="28"/>
      <c r="O4732" s="29"/>
      <c r="P4732" s="26"/>
      <c r="Q4732" s="28"/>
      <c r="R4732" s="28"/>
      <c r="S4732" s="28"/>
      <c r="T4732" s="28"/>
      <c r="U4732" s="29"/>
      <c r="V4732" s="32"/>
      <c r="W4732" s="33"/>
    </row>
    <row r="4733" spans="2:23" x14ac:dyDescent="0.25">
      <c r="B4733" s="35"/>
      <c r="C4733" s="46"/>
      <c r="D4733" s="27"/>
      <c r="E4733" s="28"/>
      <c r="F4733" s="28"/>
      <c r="G4733" s="28"/>
      <c r="H4733" s="28"/>
      <c r="I4733" s="28"/>
      <c r="J4733" s="27"/>
      <c r="K4733" s="29"/>
      <c r="L4733" s="36"/>
      <c r="M4733" s="28"/>
      <c r="N4733" s="28"/>
      <c r="O4733" s="29"/>
      <c r="P4733" s="26"/>
      <c r="Q4733" s="28"/>
      <c r="R4733" s="28"/>
      <c r="S4733" s="28"/>
      <c r="T4733" s="28"/>
      <c r="U4733" s="29"/>
      <c r="V4733" s="32"/>
      <c r="W4733" s="33"/>
    </row>
    <row r="4734" spans="2:23" x14ac:dyDescent="0.25">
      <c r="B4734" s="35"/>
      <c r="C4734" s="46"/>
      <c r="D4734" s="27"/>
      <c r="E4734" s="28"/>
      <c r="F4734" s="28"/>
      <c r="G4734" s="28"/>
      <c r="H4734" s="28"/>
      <c r="I4734" s="28"/>
      <c r="J4734" s="27"/>
      <c r="K4734" s="29"/>
      <c r="L4734" s="36"/>
      <c r="M4734" s="28"/>
      <c r="N4734" s="28"/>
      <c r="O4734" s="29"/>
      <c r="P4734" s="26"/>
      <c r="Q4734" s="28"/>
      <c r="R4734" s="28"/>
      <c r="S4734" s="28"/>
      <c r="T4734" s="28"/>
      <c r="U4734" s="29"/>
      <c r="V4734" s="32"/>
      <c r="W4734" s="33"/>
    </row>
    <row r="4735" spans="2:23" x14ac:dyDescent="0.25">
      <c r="B4735" s="35"/>
      <c r="C4735" s="46"/>
      <c r="D4735" s="27"/>
      <c r="E4735" s="28"/>
      <c r="F4735" s="28"/>
      <c r="G4735" s="28"/>
      <c r="H4735" s="28"/>
      <c r="I4735" s="28"/>
      <c r="J4735" s="27"/>
      <c r="K4735" s="29"/>
      <c r="L4735" s="36"/>
      <c r="M4735" s="28"/>
      <c r="N4735" s="28"/>
      <c r="O4735" s="29"/>
      <c r="P4735" s="26"/>
      <c r="Q4735" s="28"/>
      <c r="R4735" s="28"/>
      <c r="S4735" s="28"/>
      <c r="T4735" s="28"/>
      <c r="U4735" s="29"/>
      <c r="V4735" s="32"/>
      <c r="W4735" s="33"/>
    </row>
    <row r="4736" spans="2:23" x14ac:dyDescent="0.25">
      <c r="B4736" s="35"/>
      <c r="C4736" s="46"/>
      <c r="D4736" s="27"/>
      <c r="E4736" s="28"/>
      <c r="F4736" s="28"/>
      <c r="G4736" s="28"/>
      <c r="H4736" s="28"/>
      <c r="I4736" s="28"/>
      <c r="J4736" s="27"/>
      <c r="K4736" s="29"/>
      <c r="L4736" s="36"/>
      <c r="M4736" s="28"/>
      <c r="N4736" s="28"/>
      <c r="O4736" s="29"/>
      <c r="P4736" s="26"/>
      <c r="Q4736" s="28"/>
      <c r="R4736" s="28"/>
      <c r="S4736" s="28"/>
      <c r="T4736" s="28"/>
      <c r="U4736" s="29"/>
      <c r="V4736" s="32"/>
      <c r="W4736" s="33"/>
    </row>
    <row r="4737" spans="2:23" x14ac:dyDescent="0.25">
      <c r="B4737" s="35"/>
      <c r="C4737" s="46"/>
      <c r="D4737" s="27"/>
      <c r="E4737" s="28"/>
      <c r="F4737" s="28"/>
      <c r="G4737" s="28"/>
      <c r="H4737" s="28"/>
      <c r="I4737" s="28"/>
      <c r="J4737" s="27"/>
      <c r="K4737" s="29"/>
      <c r="L4737" s="36"/>
      <c r="M4737" s="28"/>
      <c r="N4737" s="28"/>
      <c r="O4737" s="29"/>
      <c r="P4737" s="26"/>
      <c r="Q4737" s="28"/>
      <c r="R4737" s="28"/>
      <c r="S4737" s="28"/>
      <c r="T4737" s="28"/>
      <c r="U4737" s="29"/>
      <c r="V4737" s="32"/>
      <c r="W4737" s="33"/>
    </row>
    <row r="4738" spans="2:23" x14ac:dyDescent="0.25">
      <c r="B4738" s="35"/>
      <c r="C4738" s="46"/>
      <c r="D4738" s="27"/>
      <c r="E4738" s="28"/>
      <c r="F4738" s="28"/>
      <c r="G4738" s="28"/>
      <c r="H4738" s="28"/>
      <c r="I4738" s="28"/>
      <c r="J4738" s="27"/>
      <c r="K4738" s="29"/>
      <c r="L4738" s="36"/>
      <c r="M4738" s="28"/>
      <c r="N4738" s="28"/>
      <c r="O4738" s="29"/>
      <c r="P4738" s="26"/>
      <c r="Q4738" s="28"/>
      <c r="R4738" s="28"/>
      <c r="S4738" s="28"/>
      <c r="T4738" s="28"/>
      <c r="U4738" s="29"/>
      <c r="V4738" s="32"/>
      <c r="W4738" s="33"/>
    </row>
    <row r="4739" spans="2:23" x14ac:dyDescent="0.25">
      <c r="B4739" s="35"/>
      <c r="C4739" s="46"/>
      <c r="D4739" s="27"/>
      <c r="E4739" s="28"/>
      <c r="F4739" s="28"/>
      <c r="G4739" s="28"/>
      <c r="H4739" s="28"/>
      <c r="I4739" s="28"/>
      <c r="J4739" s="27"/>
      <c r="K4739" s="29"/>
      <c r="L4739" s="36"/>
      <c r="M4739" s="28"/>
      <c r="N4739" s="28"/>
      <c r="O4739" s="29"/>
      <c r="P4739" s="26"/>
      <c r="Q4739" s="28"/>
      <c r="R4739" s="28"/>
      <c r="S4739" s="28"/>
      <c r="T4739" s="28"/>
      <c r="U4739" s="29"/>
      <c r="V4739" s="32"/>
      <c r="W4739" s="33"/>
    </row>
    <row r="4740" spans="2:23" x14ac:dyDescent="0.25">
      <c r="B4740" s="35"/>
      <c r="C4740" s="46"/>
      <c r="D4740" s="27"/>
      <c r="E4740" s="28"/>
      <c r="F4740" s="28"/>
      <c r="G4740" s="28"/>
      <c r="H4740" s="28"/>
      <c r="I4740" s="28"/>
      <c r="J4740" s="27"/>
      <c r="K4740" s="29"/>
      <c r="L4740" s="36"/>
      <c r="M4740" s="28"/>
      <c r="N4740" s="28"/>
      <c r="O4740" s="29"/>
      <c r="P4740" s="26"/>
      <c r="Q4740" s="28"/>
      <c r="R4740" s="28"/>
      <c r="S4740" s="28"/>
      <c r="T4740" s="28"/>
      <c r="U4740" s="29"/>
      <c r="V4740" s="32"/>
      <c r="W4740" s="33"/>
    </row>
    <row r="4741" spans="2:23" x14ac:dyDescent="0.25">
      <c r="B4741" s="35"/>
      <c r="C4741" s="46"/>
      <c r="D4741" s="27"/>
      <c r="E4741" s="28"/>
      <c r="F4741" s="28"/>
      <c r="G4741" s="28"/>
      <c r="H4741" s="28"/>
      <c r="I4741" s="28"/>
      <c r="J4741" s="27"/>
      <c r="K4741" s="29"/>
      <c r="L4741" s="36"/>
      <c r="M4741" s="28"/>
      <c r="N4741" s="28"/>
      <c r="O4741" s="29"/>
      <c r="P4741" s="26"/>
      <c r="Q4741" s="28"/>
      <c r="R4741" s="28"/>
      <c r="S4741" s="28"/>
      <c r="T4741" s="28"/>
      <c r="U4741" s="29"/>
      <c r="V4741" s="32"/>
      <c r="W4741" s="33"/>
    </row>
    <row r="4742" spans="2:23" x14ac:dyDescent="0.25">
      <c r="B4742" s="35"/>
      <c r="C4742" s="46"/>
      <c r="D4742" s="27"/>
      <c r="E4742" s="28"/>
      <c r="F4742" s="28"/>
      <c r="G4742" s="28"/>
      <c r="H4742" s="28"/>
      <c r="I4742" s="28"/>
      <c r="J4742" s="27"/>
      <c r="K4742" s="29"/>
      <c r="L4742" s="36"/>
      <c r="M4742" s="28"/>
      <c r="N4742" s="28"/>
      <c r="O4742" s="29"/>
      <c r="P4742" s="26"/>
      <c r="Q4742" s="28"/>
      <c r="R4742" s="28"/>
      <c r="S4742" s="28"/>
      <c r="T4742" s="28"/>
      <c r="U4742" s="29"/>
      <c r="V4742" s="32"/>
      <c r="W4742" s="33"/>
    </row>
    <row r="4743" spans="2:23" x14ac:dyDescent="0.25">
      <c r="B4743" s="35"/>
      <c r="C4743" s="46"/>
      <c r="D4743" s="27"/>
      <c r="E4743" s="28"/>
      <c r="F4743" s="28"/>
      <c r="G4743" s="28"/>
      <c r="H4743" s="28"/>
      <c r="I4743" s="28"/>
      <c r="J4743" s="27"/>
      <c r="K4743" s="29"/>
      <c r="L4743" s="36"/>
      <c r="M4743" s="28"/>
      <c r="N4743" s="28"/>
      <c r="O4743" s="29"/>
      <c r="P4743" s="26"/>
      <c r="Q4743" s="28"/>
      <c r="R4743" s="28"/>
      <c r="S4743" s="28"/>
      <c r="T4743" s="28"/>
      <c r="U4743" s="29"/>
      <c r="V4743" s="32"/>
      <c r="W4743" s="33"/>
    </row>
    <row r="4744" spans="2:23" x14ac:dyDescent="0.25">
      <c r="B4744" s="35"/>
      <c r="C4744" s="46"/>
      <c r="D4744" s="27"/>
      <c r="E4744" s="28"/>
      <c r="F4744" s="28"/>
      <c r="G4744" s="28"/>
      <c r="H4744" s="28"/>
      <c r="I4744" s="28"/>
      <c r="J4744" s="27"/>
      <c r="K4744" s="29"/>
      <c r="L4744" s="36"/>
      <c r="M4744" s="28"/>
      <c r="N4744" s="28"/>
      <c r="O4744" s="29"/>
      <c r="P4744" s="26"/>
      <c r="Q4744" s="28"/>
      <c r="R4744" s="28"/>
      <c r="S4744" s="28"/>
      <c r="T4744" s="28"/>
      <c r="U4744" s="29"/>
      <c r="V4744" s="32"/>
      <c r="W4744" s="33"/>
    </row>
    <row r="4745" spans="2:23" x14ac:dyDescent="0.25">
      <c r="B4745" s="35"/>
      <c r="C4745" s="46"/>
      <c r="D4745" s="27"/>
      <c r="E4745" s="28"/>
      <c r="F4745" s="28"/>
      <c r="G4745" s="28"/>
      <c r="H4745" s="28"/>
      <c r="I4745" s="28"/>
      <c r="J4745" s="27"/>
      <c r="K4745" s="29"/>
      <c r="L4745" s="36"/>
      <c r="M4745" s="28"/>
      <c r="N4745" s="28"/>
      <c r="O4745" s="29"/>
      <c r="P4745" s="26"/>
      <c r="Q4745" s="28"/>
      <c r="R4745" s="28"/>
      <c r="S4745" s="28"/>
      <c r="T4745" s="28"/>
      <c r="U4745" s="29"/>
      <c r="V4745" s="32"/>
      <c r="W4745" s="33"/>
    </row>
    <row r="4746" spans="2:23" x14ac:dyDescent="0.25">
      <c r="B4746" s="35"/>
      <c r="C4746" s="46"/>
      <c r="D4746" s="27"/>
      <c r="E4746" s="28"/>
      <c r="F4746" s="28"/>
      <c r="G4746" s="28"/>
      <c r="H4746" s="28"/>
      <c r="I4746" s="28"/>
      <c r="J4746" s="27"/>
      <c r="K4746" s="29"/>
      <c r="L4746" s="36"/>
      <c r="M4746" s="28"/>
      <c r="N4746" s="28"/>
      <c r="O4746" s="29"/>
      <c r="P4746" s="26"/>
      <c r="Q4746" s="28"/>
      <c r="R4746" s="28"/>
      <c r="S4746" s="28"/>
      <c r="T4746" s="28"/>
      <c r="U4746" s="29"/>
      <c r="V4746" s="32"/>
      <c r="W4746" s="33"/>
    </row>
    <row r="4747" spans="2:23" x14ac:dyDescent="0.25">
      <c r="B4747" s="35"/>
      <c r="C4747" s="46"/>
      <c r="D4747" s="27"/>
      <c r="E4747" s="28"/>
      <c r="F4747" s="28"/>
      <c r="G4747" s="28"/>
      <c r="H4747" s="28"/>
      <c r="I4747" s="28"/>
      <c r="J4747" s="27"/>
      <c r="K4747" s="29"/>
      <c r="L4747" s="36"/>
      <c r="M4747" s="28"/>
      <c r="N4747" s="28"/>
      <c r="O4747" s="29"/>
      <c r="P4747" s="26"/>
      <c r="Q4747" s="28"/>
      <c r="R4747" s="28"/>
      <c r="S4747" s="28"/>
      <c r="T4747" s="28"/>
      <c r="U4747" s="29"/>
      <c r="V4747" s="32"/>
      <c r="W4747" s="33"/>
    </row>
    <row r="4748" spans="2:23" x14ac:dyDescent="0.25">
      <c r="B4748" s="35"/>
      <c r="C4748" s="46"/>
      <c r="D4748" s="27"/>
      <c r="E4748" s="28"/>
      <c r="F4748" s="28"/>
      <c r="G4748" s="28"/>
      <c r="H4748" s="28"/>
      <c r="I4748" s="28"/>
      <c r="J4748" s="27"/>
      <c r="K4748" s="29"/>
      <c r="L4748" s="36"/>
      <c r="M4748" s="28"/>
      <c r="N4748" s="28"/>
      <c r="O4748" s="29"/>
      <c r="P4748" s="26"/>
      <c r="Q4748" s="28"/>
      <c r="R4748" s="28"/>
      <c r="S4748" s="28"/>
      <c r="T4748" s="28"/>
      <c r="U4748" s="29"/>
      <c r="V4748" s="32"/>
      <c r="W4748" s="33"/>
    </row>
    <row r="4749" spans="2:23" x14ac:dyDescent="0.25">
      <c r="B4749" s="35"/>
      <c r="C4749" s="46"/>
      <c r="D4749" s="27"/>
      <c r="E4749" s="28"/>
      <c r="F4749" s="28"/>
      <c r="G4749" s="28"/>
      <c r="H4749" s="28"/>
      <c r="I4749" s="28"/>
      <c r="J4749" s="27"/>
      <c r="K4749" s="29"/>
      <c r="L4749" s="36"/>
      <c r="M4749" s="28"/>
      <c r="N4749" s="28"/>
      <c r="O4749" s="29"/>
      <c r="P4749" s="26"/>
      <c r="Q4749" s="28"/>
      <c r="R4749" s="28"/>
      <c r="S4749" s="28"/>
      <c r="T4749" s="28"/>
      <c r="U4749" s="29"/>
      <c r="V4749" s="32"/>
      <c r="W4749" s="33"/>
    </row>
    <row r="4750" spans="2:23" x14ac:dyDescent="0.25">
      <c r="B4750" s="35"/>
      <c r="C4750" s="46"/>
      <c r="D4750" s="27"/>
      <c r="E4750" s="28"/>
      <c r="F4750" s="28"/>
      <c r="G4750" s="28"/>
      <c r="H4750" s="28"/>
      <c r="I4750" s="28"/>
      <c r="J4750" s="27"/>
      <c r="K4750" s="29"/>
      <c r="L4750" s="36"/>
      <c r="M4750" s="28"/>
      <c r="N4750" s="28"/>
      <c r="O4750" s="29"/>
      <c r="P4750" s="26"/>
      <c r="Q4750" s="28"/>
      <c r="R4750" s="28"/>
      <c r="S4750" s="28"/>
      <c r="T4750" s="28"/>
      <c r="U4750" s="29"/>
      <c r="V4750" s="32"/>
      <c r="W4750" s="33"/>
    </row>
    <row r="4751" spans="2:23" x14ac:dyDescent="0.25">
      <c r="B4751" s="35"/>
      <c r="C4751" s="46"/>
      <c r="D4751" s="27"/>
      <c r="E4751" s="28"/>
      <c r="F4751" s="28"/>
      <c r="G4751" s="28"/>
      <c r="H4751" s="28"/>
      <c r="I4751" s="28"/>
      <c r="J4751" s="27"/>
      <c r="K4751" s="29"/>
      <c r="L4751" s="36"/>
      <c r="M4751" s="28"/>
      <c r="N4751" s="28"/>
      <c r="O4751" s="29"/>
      <c r="P4751" s="26"/>
      <c r="Q4751" s="28"/>
      <c r="R4751" s="28"/>
      <c r="S4751" s="28"/>
      <c r="T4751" s="28"/>
      <c r="U4751" s="29"/>
      <c r="V4751" s="32"/>
      <c r="W4751" s="33"/>
    </row>
    <row r="4752" spans="2:23" x14ac:dyDescent="0.25">
      <c r="B4752" s="35"/>
      <c r="C4752" s="46"/>
      <c r="D4752" s="27"/>
      <c r="E4752" s="28"/>
      <c r="F4752" s="28"/>
      <c r="G4752" s="28"/>
      <c r="H4752" s="28"/>
      <c r="I4752" s="28"/>
      <c r="J4752" s="27"/>
      <c r="K4752" s="29"/>
      <c r="L4752" s="36"/>
      <c r="M4752" s="28"/>
      <c r="N4752" s="28"/>
      <c r="O4752" s="29"/>
      <c r="P4752" s="26"/>
      <c r="Q4752" s="28"/>
      <c r="R4752" s="28"/>
      <c r="S4752" s="28"/>
      <c r="T4752" s="28"/>
      <c r="U4752" s="29"/>
      <c r="V4752" s="32"/>
      <c r="W4752" s="33"/>
    </row>
    <row r="4753" spans="2:23" x14ac:dyDescent="0.25">
      <c r="B4753" s="35"/>
      <c r="C4753" s="46"/>
      <c r="D4753" s="27"/>
      <c r="E4753" s="28"/>
      <c r="F4753" s="28"/>
      <c r="G4753" s="28"/>
      <c r="H4753" s="28"/>
      <c r="I4753" s="28"/>
      <c r="J4753" s="27"/>
      <c r="K4753" s="29"/>
      <c r="L4753" s="36"/>
      <c r="M4753" s="28"/>
      <c r="N4753" s="28"/>
      <c r="O4753" s="29"/>
      <c r="P4753" s="26"/>
      <c r="Q4753" s="28"/>
      <c r="R4753" s="28"/>
      <c r="S4753" s="28"/>
      <c r="T4753" s="28"/>
      <c r="U4753" s="29"/>
      <c r="V4753" s="32"/>
      <c r="W4753" s="33"/>
    </row>
    <row r="4754" spans="2:23" x14ac:dyDescent="0.25">
      <c r="B4754" s="35"/>
      <c r="C4754" s="46"/>
      <c r="D4754" s="27"/>
      <c r="E4754" s="28"/>
      <c r="F4754" s="28"/>
      <c r="G4754" s="28"/>
      <c r="H4754" s="28"/>
      <c r="I4754" s="28"/>
      <c r="J4754" s="27"/>
      <c r="K4754" s="29"/>
      <c r="L4754" s="36"/>
      <c r="M4754" s="28"/>
      <c r="N4754" s="28"/>
      <c r="O4754" s="29"/>
      <c r="P4754" s="26"/>
      <c r="Q4754" s="28"/>
      <c r="R4754" s="28"/>
      <c r="S4754" s="28"/>
      <c r="T4754" s="28"/>
      <c r="U4754" s="29"/>
      <c r="V4754" s="32"/>
      <c r="W4754" s="33"/>
    </row>
    <row r="4755" spans="2:23" x14ac:dyDescent="0.25">
      <c r="B4755" s="35"/>
      <c r="C4755" s="46"/>
      <c r="D4755" s="27"/>
      <c r="E4755" s="28"/>
      <c r="F4755" s="28"/>
      <c r="G4755" s="28"/>
      <c r="H4755" s="28"/>
      <c r="I4755" s="28"/>
      <c r="J4755" s="27"/>
      <c r="K4755" s="29"/>
      <c r="L4755" s="36"/>
      <c r="M4755" s="28"/>
      <c r="N4755" s="28"/>
      <c r="O4755" s="29"/>
      <c r="P4755" s="26"/>
      <c r="Q4755" s="28"/>
      <c r="R4755" s="28"/>
      <c r="S4755" s="28"/>
      <c r="T4755" s="28"/>
      <c r="U4755" s="29"/>
      <c r="V4755" s="32"/>
      <c r="W4755" s="33"/>
    </row>
    <row r="4756" spans="2:23" x14ac:dyDescent="0.25">
      <c r="B4756" s="35"/>
      <c r="C4756" s="46"/>
      <c r="D4756" s="27"/>
      <c r="E4756" s="28"/>
      <c r="F4756" s="28"/>
      <c r="G4756" s="28"/>
      <c r="H4756" s="28"/>
      <c r="I4756" s="28"/>
      <c r="J4756" s="27"/>
      <c r="K4756" s="29"/>
      <c r="L4756" s="36"/>
      <c r="M4756" s="28"/>
      <c r="N4756" s="28"/>
      <c r="O4756" s="29"/>
      <c r="P4756" s="26"/>
      <c r="Q4756" s="28"/>
      <c r="R4756" s="28"/>
      <c r="S4756" s="28"/>
      <c r="T4756" s="28"/>
      <c r="U4756" s="29"/>
      <c r="V4756" s="32"/>
      <c r="W4756" s="33"/>
    </row>
    <row r="4757" spans="2:23" x14ac:dyDescent="0.25">
      <c r="B4757" s="35"/>
      <c r="C4757" s="46"/>
      <c r="D4757" s="27"/>
      <c r="E4757" s="28"/>
      <c r="F4757" s="28"/>
      <c r="G4757" s="28"/>
      <c r="H4757" s="28"/>
      <c r="I4757" s="28"/>
      <c r="J4757" s="27"/>
      <c r="K4757" s="29"/>
      <c r="L4757" s="36"/>
      <c r="M4757" s="28"/>
      <c r="N4757" s="28"/>
      <c r="O4757" s="29"/>
      <c r="P4757" s="26"/>
      <c r="Q4757" s="28"/>
      <c r="R4757" s="28"/>
      <c r="S4757" s="28"/>
      <c r="T4757" s="28"/>
      <c r="U4757" s="29"/>
      <c r="V4757" s="32"/>
      <c r="W4757" s="33"/>
    </row>
    <row r="4758" spans="2:23" x14ac:dyDescent="0.25">
      <c r="B4758" s="35"/>
      <c r="C4758" s="46"/>
      <c r="D4758" s="27"/>
      <c r="E4758" s="28"/>
      <c r="F4758" s="28"/>
      <c r="G4758" s="28"/>
      <c r="H4758" s="28"/>
      <c r="I4758" s="28"/>
      <c r="J4758" s="27"/>
      <c r="K4758" s="29"/>
      <c r="L4758" s="36"/>
      <c r="M4758" s="28"/>
      <c r="N4758" s="28"/>
      <c r="O4758" s="29"/>
      <c r="P4758" s="26"/>
      <c r="Q4758" s="28"/>
      <c r="R4758" s="28"/>
      <c r="S4758" s="28"/>
      <c r="T4758" s="28"/>
      <c r="U4758" s="29"/>
      <c r="V4758" s="32"/>
      <c r="W4758" s="33"/>
    </row>
    <row r="4759" spans="2:23" x14ac:dyDescent="0.25">
      <c r="B4759" s="35"/>
      <c r="C4759" s="46"/>
      <c r="D4759" s="27"/>
      <c r="E4759" s="28"/>
      <c r="F4759" s="28"/>
      <c r="G4759" s="28"/>
      <c r="H4759" s="28"/>
      <c r="I4759" s="28"/>
      <c r="J4759" s="27"/>
      <c r="K4759" s="29"/>
      <c r="L4759" s="36"/>
      <c r="M4759" s="28"/>
      <c r="N4759" s="28"/>
      <c r="O4759" s="29"/>
      <c r="P4759" s="26"/>
      <c r="Q4759" s="28"/>
      <c r="R4759" s="28"/>
      <c r="S4759" s="28"/>
      <c r="T4759" s="28"/>
      <c r="U4759" s="29"/>
      <c r="V4759" s="32"/>
      <c r="W4759" s="33"/>
    </row>
    <row r="4760" spans="2:23" x14ac:dyDescent="0.25">
      <c r="B4760" s="35"/>
      <c r="C4760" s="46"/>
      <c r="D4760" s="27"/>
      <c r="E4760" s="28"/>
      <c r="F4760" s="28"/>
      <c r="G4760" s="28"/>
      <c r="H4760" s="28"/>
      <c r="I4760" s="28"/>
      <c r="J4760" s="27"/>
      <c r="K4760" s="29"/>
      <c r="L4760" s="36"/>
      <c r="M4760" s="28"/>
      <c r="N4760" s="28"/>
      <c r="O4760" s="29"/>
      <c r="P4760" s="26"/>
      <c r="Q4760" s="28"/>
      <c r="R4760" s="28"/>
      <c r="S4760" s="28"/>
      <c r="T4760" s="28"/>
      <c r="U4760" s="29"/>
      <c r="V4760" s="32"/>
      <c r="W4760" s="33"/>
    </row>
    <row r="4761" spans="2:23" x14ac:dyDescent="0.25">
      <c r="B4761" s="35"/>
      <c r="C4761" s="46"/>
      <c r="D4761" s="27"/>
      <c r="E4761" s="28"/>
      <c r="F4761" s="28"/>
      <c r="G4761" s="28"/>
      <c r="H4761" s="28"/>
      <c r="I4761" s="28"/>
      <c r="J4761" s="27"/>
      <c r="K4761" s="29"/>
      <c r="L4761" s="36"/>
      <c r="M4761" s="28"/>
      <c r="N4761" s="28"/>
      <c r="O4761" s="29"/>
      <c r="P4761" s="26"/>
      <c r="Q4761" s="28"/>
      <c r="R4761" s="28"/>
      <c r="S4761" s="28"/>
      <c r="T4761" s="28"/>
      <c r="U4761" s="29"/>
      <c r="V4761" s="32"/>
      <c r="W4761" s="33"/>
    </row>
    <row r="4762" spans="2:23" x14ac:dyDescent="0.25">
      <c r="B4762" s="35"/>
      <c r="C4762" s="46"/>
      <c r="D4762" s="27"/>
      <c r="E4762" s="28"/>
      <c r="F4762" s="28"/>
      <c r="G4762" s="28"/>
      <c r="H4762" s="28"/>
      <c r="I4762" s="28"/>
      <c r="J4762" s="27"/>
      <c r="K4762" s="29"/>
      <c r="L4762" s="36"/>
      <c r="M4762" s="28"/>
      <c r="N4762" s="28"/>
      <c r="O4762" s="29"/>
      <c r="P4762" s="26"/>
      <c r="Q4762" s="28"/>
      <c r="R4762" s="28"/>
      <c r="S4762" s="28"/>
      <c r="T4762" s="28"/>
      <c r="U4762" s="29"/>
      <c r="V4762" s="32"/>
      <c r="W4762" s="33"/>
    </row>
    <row r="4763" spans="2:23" x14ac:dyDescent="0.25">
      <c r="B4763" s="35"/>
      <c r="C4763" s="46"/>
      <c r="D4763" s="27"/>
      <c r="E4763" s="28"/>
      <c r="F4763" s="28"/>
      <c r="G4763" s="28"/>
      <c r="H4763" s="28"/>
      <c r="I4763" s="28"/>
      <c r="J4763" s="27"/>
      <c r="K4763" s="29"/>
      <c r="L4763" s="36"/>
      <c r="M4763" s="28"/>
      <c r="N4763" s="28"/>
      <c r="O4763" s="29"/>
      <c r="P4763" s="26"/>
      <c r="Q4763" s="28"/>
      <c r="R4763" s="28"/>
      <c r="S4763" s="28"/>
      <c r="T4763" s="28"/>
      <c r="U4763" s="29"/>
      <c r="V4763" s="32"/>
      <c r="W4763" s="33"/>
    </row>
    <row r="4764" spans="2:23" x14ac:dyDescent="0.25">
      <c r="B4764" s="35"/>
      <c r="C4764" s="46"/>
      <c r="D4764" s="27"/>
      <c r="E4764" s="28"/>
      <c r="F4764" s="28"/>
      <c r="G4764" s="28"/>
      <c r="H4764" s="28"/>
      <c r="I4764" s="28"/>
      <c r="J4764" s="27"/>
      <c r="K4764" s="29"/>
      <c r="L4764" s="36"/>
      <c r="M4764" s="28"/>
      <c r="N4764" s="28"/>
      <c r="O4764" s="29"/>
      <c r="P4764" s="26"/>
      <c r="Q4764" s="28"/>
      <c r="R4764" s="28"/>
      <c r="S4764" s="28"/>
      <c r="T4764" s="28"/>
      <c r="U4764" s="29"/>
      <c r="V4764" s="32"/>
      <c r="W4764" s="33"/>
    </row>
    <row r="4765" spans="2:23" x14ac:dyDescent="0.25">
      <c r="B4765" s="35"/>
      <c r="C4765" s="46"/>
      <c r="D4765" s="27"/>
      <c r="E4765" s="28"/>
      <c r="F4765" s="28"/>
      <c r="G4765" s="28"/>
      <c r="H4765" s="28"/>
      <c r="I4765" s="28"/>
      <c r="J4765" s="27"/>
      <c r="K4765" s="29"/>
      <c r="L4765" s="36"/>
      <c r="M4765" s="28"/>
      <c r="N4765" s="28"/>
      <c r="O4765" s="29"/>
      <c r="P4765" s="26"/>
      <c r="Q4765" s="28"/>
      <c r="R4765" s="28"/>
      <c r="S4765" s="28"/>
      <c r="T4765" s="28"/>
      <c r="U4765" s="29"/>
      <c r="V4765" s="32"/>
      <c r="W4765" s="33"/>
    </row>
    <row r="4766" spans="2:23" x14ac:dyDescent="0.25">
      <c r="B4766" s="35"/>
      <c r="C4766" s="46"/>
      <c r="D4766" s="27"/>
      <c r="E4766" s="28"/>
      <c r="F4766" s="28"/>
      <c r="G4766" s="28"/>
      <c r="H4766" s="28"/>
      <c r="I4766" s="28"/>
      <c r="J4766" s="27"/>
      <c r="K4766" s="29"/>
      <c r="L4766" s="36"/>
      <c r="M4766" s="28"/>
      <c r="N4766" s="28"/>
      <c r="O4766" s="29"/>
      <c r="P4766" s="26"/>
      <c r="Q4766" s="28"/>
      <c r="R4766" s="28"/>
      <c r="S4766" s="28"/>
      <c r="T4766" s="28"/>
      <c r="U4766" s="29"/>
      <c r="V4766" s="32"/>
      <c r="W4766" s="33"/>
    </row>
    <row r="4767" spans="2:23" x14ac:dyDescent="0.25">
      <c r="B4767" s="35"/>
      <c r="C4767" s="46"/>
      <c r="D4767" s="27"/>
      <c r="E4767" s="28"/>
      <c r="F4767" s="28"/>
      <c r="G4767" s="28"/>
      <c r="H4767" s="28"/>
      <c r="I4767" s="28"/>
      <c r="J4767" s="27"/>
      <c r="K4767" s="29"/>
      <c r="L4767" s="36"/>
      <c r="M4767" s="28"/>
      <c r="N4767" s="28"/>
      <c r="O4767" s="29"/>
      <c r="P4767" s="26"/>
      <c r="Q4767" s="28"/>
      <c r="R4767" s="28"/>
      <c r="S4767" s="28"/>
      <c r="T4767" s="28"/>
      <c r="U4767" s="29"/>
      <c r="V4767" s="32"/>
      <c r="W4767" s="33"/>
    </row>
    <row r="4768" spans="2:23" x14ac:dyDescent="0.25">
      <c r="B4768" s="35"/>
      <c r="C4768" s="46"/>
      <c r="D4768" s="27"/>
      <c r="E4768" s="28"/>
      <c r="F4768" s="28"/>
      <c r="G4768" s="28"/>
      <c r="H4768" s="28"/>
      <c r="I4768" s="28"/>
      <c r="J4768" s="27"/>
      <c r="K4768" s="29"/>
      <c r="L4768" s="36"/>
      <c r="M4768" s="28"/>
      <c r="N4768" s="28"/>
      <c r="O4768" s="29"/>
      <c r="P4768" s="26"/>
      <c r="Q4768" s="28"/>
      <c r="R4768" s="28"/>
      <c r="S4768" s="28"/>
      <c r="T4768" s="28"/>
      <c r="U4768" s="29"/>
      <c r="V4768" s="32"/>
      <c r="W4768" s="33"/>
    </row>
    <row r="4769" spans="2:23" x14ac:dyDescent="0.25">
      <c r="B4769" s="35"/>
      <c r="C4769" s="46"/>
      <c r="D4769" s="27"/>
      <c r="E4769" s="28"/>
      <c r="F4769" s="28"/>
      <c r="G4769" s="28"/>
      <c r="H4769" s="28"/>
      <c r="I4769" s="28"/>
      <c r="J4769" s="27"/>
      <c r="K4769" s="29"/>
      <c r="L4769" s="36"/>
      <c r="M4769" s="28"/>
      <c r="N4769" s="28"/>
      <c r="O4769" s="29"/>
      <c r="P4769" s="26"/>
      <c r="Q4769" s="28"/>
      <c r="R4769" s="28"/>
      <c r="S4769" s="28"/>
      <c r="T4769" s="28"/>
      <c r="U4769" s="29"/>
      <c r="V4769" s="32"/>
      <c r="W4769" s="33"/>
    </row>
    <row r="4770" spans="2:23" x14ac:dyDescent="0.25">
      <c r="B4770" s="35"/>
      <c r="C4770" s="46"/>
      <c r="D4770" s="27"/>
      <c r="E4770" s="28"/>
      <c r="F4770" s="28"/>
      <c r="G4770" s="28"/>
      <c r="H4770" s="28"/>
      <c r="I4770" s="28"/>
      <c r="J4770" s="27"/>
      <c r="K4770" s="29"/>
      <c r="L4770" s="36"/>
      <c r="M4770" s="28"/>
      <c r="N4770" s="28"/>
      <c r="O4770" s="29"/>
      <c r="P4770" s="26"/>
      <c r="Q4770" s="28"/>
      <c r="R4770" s="28"/>
      <c r="S4770" s="28"/>
      <c r="T4770" s="28"/>
      <c r="U4770" s="29"/>
      <c r="V4770" s="32"/>
      <c r="W4770" s="33"/>
    </row>
    <row r="4771" spans="2:23" x14ac:dyDescent="0.25">
      <c r="B4771" s="35"/>
      <c r="C4771" s="46"/>
      <c r="D4771" s="27"/>
      <c r="E4771" s="28"/>
      <c r="F4771" s="28"/>
      <c r="G4771" s="28"/>
      <c r="H4771" s="28"/>
      <c r="I4771" s="28"/>
      <c r="J4771" s="27"/>
      <c r="K4771" s="29"/>
      <c r="L4771" s="36"/>
      <c r="M4771" s="28"/>
      <c r="N4771" s="28"/>
      <c r="O4771" s="29"/>
      <c r="P4771" s="26"/>
      <c r="Q4771" s="28"/>
      <c r="R4771" s="28"/>
      <c r="S4771" s="28"/>
      <c r="T4771" s="28"/>
      <c r="U4771" s="29"/>
      <c r="V4771" s="32"/>
      <c r="W4771" s="33"/>
    </row>
    <row r="4772" spans="2:23" x14ac:dyDescent="0.25">
      <c r="B4772" s="35"/>
      <c r="C4772" s="46"/>
      <c r="D4772" s="27"/>
      <c r="E4772" s="28"/>
      <c r="F4772" s="28"/>
      <c r="G4772" s="28"/>
      <c r="H4772" s="28"/>
      <c r="I4772" s="28"/>
      <c r="J4772" s="27"/>
      <c r="K4772" s="29"/>
      <c r="L4772" s="36"/>
      <c r="M4772" s="28"/>
      <c r="N4772" s="28"/>
      <c r="O4772" s="29"/>
      <c r="P4772" s="26"/>
      <c r="Q4772" s="28"/>
      <c r="R4772" s="28"/>
      <c r="S4772" s="28"/>
      <c r="T4772" s="28"/>
      <c r="U4772" s="29"/>
      <c r="V4772" s="32"/>
      <c r="W4772" s="33"/>
    </row>
    <row r="4773" spans="2:23" x14ac:dyDescent="0.25">
      <c r="B4773" s="35"/>
      <c r="C4773" s="46"/>
      <c r="D4773" s="27"/>
      <c r="E4773" s="28"/>
      <c r="F4773" s="28"/>
      <c r="G4773" s="28"/>
      <c r="H4773" s="28"/>
      <c r="I4773" s="28"/>
      <c r="J4773" s="27"/>
      <c r="K4773" s="29"/>
      <c r="L4773" s="36"/>
      <c r="M4773" s="28"/>
      <c r="N4773" s="28"/>
      <c r="O4773" s="29"/>
      <c r="P4773" s="26"/>
      <c r="Q4773" s="28"/>
      <c r="R4773" s="28"/>
      <c r="S4773" s="28"/>
      <c r="T4773" s="28"/>
      <c r="U4773" s="29"/>
      <c r="V4773" s="32"/>
      <c r="W4773" s="33"/>
    </row>
    <row r="4774" spans="2:23" x14ac:dyDescent="0.25">
      <c r="B4774" s="35"/>
      <c r="C4774" s="46"/>
      <c r="D4774" s="27"/>
      <c r="E4774" s="28"/>
      <c r="F4774" s="28"/>
      <c r="G4774" s="28"/>
      <c r="H4774" s="28"/>
      <c r="I4774" s="28"/>
      <c r="J4774" s="27"/>
      <c r="K4774" s="29"/>
      <c r="L4774" s="36"/>
      <c r="M4774" s="28"/>
      <c r="N4774" s="28"/>
      <c r="O4774" s="29"/>
      <c r="P4774" s="26"/>
      <c r="Q4774" s="28"/>
      <c r="R4774" s="28"/>
      <c r="S4774" s="28"/>
      <c r="T4774" s="28"/>
      <c r="U4774" s="29"/>
      <c r="V4774" s="32"/>
      <c r="W4774" s="33"/>
    </row>
    <row r="4775" spans="2:23" x14ac:dyDescent="0.25">
      <c r="B4775" s="35"/>
      <c r="C4775" s="46"/>
      <c r="D4775" s="27"/>
      <c r="E4775" s="28"/>
      <c r="F4775" s="28"/>
      <c r="G4775" s="28"/>
      <c r="H4775" s="28"/>
      <c r="I4775" s="28"/>
      <c r="J4775" s="27"/>
      <c r="K4775" s="29"/>
      <c r="L4775" s="36"/>
      <c r="M4775" s="28"/>
      <c r="N4775" s="28"/>
      <c r="O4775" s="29"/>
      <c r="P4775" s="26"/>
      <c r="Q4775" s="28"/>
      <c r="R4775" s="28"/>
      <c r="S4775" s="28"/>
      <c r="T4775" s="28"/>
      <c r="U4775" s="29"/>
      <c r="V4775" s="32"/>
      <c r="W4775" s="33"/>
    </row>
    <row r="4776" spans="2:23" x14ac:dyDescent="0.25">
      <c r="B4776" s="35"/>
      <c r="C4776" s="46"/>
      <c r="D4776" s="27"/>
      <c r="E4776" s="28"/>
      <c r="F4776" s="28"/>
      <c r="G4776" s="28"/>
      <c r="H4776" s="28"/>
      <c r="I4776" s="28"/>
      <c r="J4776" s="27"/>
      <c r="K4776" s="29"/>
      <c r="L4776" s="36"/>
      <c r="M4776" s="28"/>
      <c r="N4776" s="28"/>
      <c r="O4776" s="29"/>
      <c r="P4776" s="26"/>
      <c r="Q4776" s="28"/>
      <c r="R4776" s="28"/>
      <c r="S4776" s="28"/>
      <c r="T4776" s="28"/>
      <c r="U4776" s="29"/>
      <c r="V4776" s="32"/>
      <c r="W4776" s="33"/>
    </row>
    <row r="4777" spans="2:23" x14ac:dyDescent="0.25">
      <c r="B4777" s="35"/>
      <c r="C4777" s="46"/>
      <c r="D4777" s="27"/>
      <c r="E4777" s="28"/>
      <c r="F4777" s="28"/>
      <c r="G4777" s="28"/>
      <c r="H4777" s="28"/>
      <c r="I4777" s="28"/>
      <c r="J4777" s="27"/>
      <c r="K4777" s="29"/>
      <c r="L4777" s="36"/>
      <c r="M4777" s="28"/>
      <c r="N4777" s="28"/>
      <c r="O4777" s="29"/>
      <c r="P4777" s="26"/>
      <c r="Q4777" s="28"/>
      <c r="R4777" s="28"/>
      <c r="S4777" s="28"/>
      <c r="T4777" s="28"/>
      <c r="U4777" s="29"/>
      <c r="V4777" s="32"/>
      <c r="W4777" s="33"/>
    </row>
    <row r="4778" spans="2:23" x14ac:dyDescent="0.25">
      <c r="B4778" s="35"/>
      <c r="C4778" s="46"/>
      <c r="D4778" s="27"/>
      <c r="E4778" s="28"/>
      <c r="F4778" s="28"/>
      <c r="G4778" s="28"/>
      <c r="H4778" s="28"/>
      <c r="I4778" s="28"/>
      <c r="J4778" s="27"/>
      <c r="K4778" s="29"/>
      <c r="L4778" s="36"/>
      <c r="M4778" s="28"/>
      <c r="N4778" s="28"/>
      <c r="O4778" s="29"/>
      <c r="P4778" s="26"/>
      <c r="Q4778" s="28"/>
      <c r="R4778" s="28"/>
      <c r="S4778" s="28"/>
      <c r="T4778" s="28"/>
      <c r="U4778" s="29"/>
      <c r="V4778" s="32"/>
      <c r="W4778" s="33"/>
    </row>
    <row r="4779" spans="2:23" x14ac:dyDescent="0.25">
      <c r="B4779" s="35"/>
      <c r="C4779" s="46"/>
      <c r="D4779" s="27"/>
      <c r="E4779" s="28"/>
      <c r="F4779" s="28"/>
      <c r="G4779" s="28"/>
      <c r="H4779" s="28"/>
      <c r="I4779" s="28"/>
      <c r="J4779" s="27"/>
      <c r="K4779" s="29"/>
      <c r="L4779" s="36"/>
      <c r="M4779" s="28"/>
      <c r="N4779" s="28"/>
      <c r="O4779" s="29"/>
      <c r="P4779" s="26"/>
      <c r="Q4779" s="28"/>
      <c r="R4779" s="28"/>
      <c r="S4779" s="28"/>
      <c r="T4779" s="28"/>
      <c r="U4779" s="29"/>
      <c r="V4779" s="32"/>
      <c r="W4779" s="33"/>
    </row>
    <row r="4780" spans="2:23" x14ac:dyDescent="0.25">
      <c r="B4780" s="35"/>
      <c r="C4780" s="46"/>
      <c r="D4780" s="27"/>
      <c r="E4780" s="28"/>
      <c r="F4780" s="28"/>
      <c r="G4780" s="28"/>
      <c r="H4780" s="28"/>
      <c r="I4780" s="28"/>
      <c r="J4780" s="27"/>
      <c r="K4780" s="29"/>
      <c r="L4780" s="36"/>
      <c r="M4780" s="28"/>
      <c r="N4780" s="28"/>
      <c r="O4780" s="29"/>
      <c r="P4780" s="26"/>
      <c r="Q4780" s="28"/>
      <c r="R4780" s="28"/>
      <c r="S4780" s="28"/>
      <c r="T4780" s="28"/>
      <c r="U4780" s="29"/>
      <c r="V4780" s="32"/>
      <c r="W4780" s="33"/>
    </row>
    <row r="4781" spans="2:23" x14ac:dyDescent="0.25">
      <c r="B4781" s="35"/>
      <c r="C4781" s="46"/>
      <c r="D4781" s="27"/>
      <c r="E4781" s="28"/>
      <c r="F4781" s="28"/>
      <c r="G4781" s="28"/>
      <c r="H4781" s="28"/>
      <c r="I4781" s="28"/>
      <c r="J4781" s="27"/>
      <c r="K4781" s="29"/>
      <c r="L4781" s="36"/>
      <c r="M4781" s="28"/>
      <c r="N4781" s="28"/>
      <c r="O4781" s="29"/>
      <c r="P4781" s="26"/>
      <c r="Q4781" s="28"/>
      <c r="R4781" s="28"/>
      <c r="S4781" s="28"/>
      <c r="T4781" s="28"/>
      <c r="U4781" s="29"/>
      <c r="V4781" s="32"/>
      <c r="W4781" s="33"/>
    </row>
    <row r="4782" spans="2:23" x14ac:dyDescent="0.25">
      <c r="B4782" s="35"/>
      <c r="C4782" s="46"/>
      <c r="D4782" s="27"/>
      <c r="E4782" s="28"/>
      <c r="F4782" s="28"/>
      <c r="G4782" s="28"/>
      <c r="H4782" s="28"/>
      <c r="I4782" s="28"/>
      <c r="J4782" s="27"/>
      <c r="K4782" s="29"/>
      <c r="L4782" s="36"/>
      <c r="M4782" s="28"/>
      <c r="N4782" s="28"/>
      <c r="O4782" s="29"/>
      <c r="P4782" s="26"/>
      <c r="Q4782" s="28"/>
      <c r="R4782" s="28"/>
      <c r="S4782" s="28"/>
      <c r="T4782" s="28"/>
      <c r="U4782" s="29"/>
      <c r="V4782" s="32"/>
      <c r="W4782" s="33"/>
    </row>
    <row r="4783" spans="2:23" x14ac:dyDescent="0.25">
      <c r="B4783" s="35"/>
      <c r="C4783" s="46"/>
      <c r="D4783" s="27"/>
      <c r="E4783" s="28"/>
      <c r="F4783" s="28"/>
      <c r="G4783" s="28"/>
      <c r="H4783" s="28"/>
      <c r="I4783" s="28"/>
      <c r="J4783" s="27"/>
      <c r="K4783" s="29"/>
      <c r="L4783" s="36"/>
      <c r="M4783" s="28"/>
      <c r="N4783" s="28"/>
      <c r="O4783" s="29"/>
      <c r="P4783" s="26"/>
      <c r="Q4783" s="28"/>
      <c r="R4783" s="28"/>
      <c r="S4783" s="28"/>
      <c r="T4783" s="28"/>
      <c r="U4783" s="29"/>
      <c r="V4783" s="32"/>
      <c r="W4783" s="33"/>
    </row>
    <row r="4784" spans="2:23" x14ac:dyDescent="0.25">
      <c r="B4784" s="35"/>
      <c r="C4784" s="46"/>
      <c r="D4784" s="27"/>
      <c r="E4784" s="28"/>
      <c r="F4784" s="28"/>
      <c r="G4784" s="28"/>
      <c r="H4784" s="28"/>
      <c r="I4784" s="28"/>
      <c r="J4784" s="27"/>
      <c r="K4784" s="29"/>
      <c r="L4784" s="36"/>
      <c r="M4784" s="28"/>
      <c r="N4784" s="28"/>
      <c r="O4784" s="29"/>
      <c r="P4784" s="26"/>
      <c r="Q4784" s="28"/>
      <c r="R4784" s="28"/>
      <c r="S4784" s="28"/>
      <c r="T4784" s="28"/>
      <c r="U4784" s="29"/>
      <c r="V4784" s="32"/>
      <c r="W4784" s="33"/>
    </row>
    <row r="4785" spans="2:23" x14ac:dyDescent="0.25">
      <c r="B4785" s="35"/>
      <c r="C4785" s="46"/>
      <c r="D4785" s="27"/>
      <c r="E4785" s="28"/>
      <c r="F4785" s="28"/>
      <c r="G4785" s="28"/>
      <c r="H4785" s="28"/>
      <c r="I4785" s="28"/>
      <c r="J4785" s="27"/>
      <c r="K4785" s="29"/>
      <c r="L4785" s="36"/>
      <c r="M4785" s="28"/>
      <c r="N4785" s="28"/>
      <c r="O4785" s="29"/>
      <c r="P4785" s="26"/>
      <c r="Q4785" s="28"/>
      <c r="R4785" s="28"/>
      <c r="S4785" s="28"/>
      <c r="T4785" s="28"/>
      <c r="U4785" s="29"/>
      <c r="V4785" s="32"/>
      <c r="W4785" s="33"/>
    </row>
    <row r="4786" spans="2:23" x14ac:dyDescent="0.25">
      <c r="B4786" s="35"/>
      <c r="C4786" s="46"/>
      <c r="D4786" s="27"/>
      <c r="E4786" s="28"/>
      <c r="F4786" s="28"/>
      <c r="G4786" s="28"/>
      <c r="H4786" s="28"/>
      <c r="I4786" s="28"/>
      <c r="J4786" s="27"/>
      <c r="K4786" s="29"/>
      <c r="L4786" s="36"/>
      <c r="M4786" s="28"/>
      <c r="N4786" s="28"/>
      <c r="O4786" s="29"/>
      <c r="P4786" s="26"/>
      <c r="Q4786" s="28"/>
      <c r="R4786" s="28"/>
      <c r="S4786" s="28"/>
      <c r="T4786" s="28"/>
      <c r="U4786" s="29"/>
      <c r="V4786" s="32"/>
      <c r="W4786" s="33"/>
    </row>
    <row r="4787" spans="2:23" x14ac:dyDescent="0.25">
      <c r="B4787" s="35"/>
      <c r="C4787" s="46"/>
      <c r="D4787" s="27"/>
      <c r="E4787" s="28"/>
      <c r="F4787" s="28"/>
      <c r="G4787" s="28"/>
      <c r="H4787" s="28"/>
      <c r="I4787" s="28"/>
      <c r="J4787" s="27"/>
      <c r="K4787" s="29"/>
      <c r="L4787" s="36"/>
      <c r="M4787" s="28"/>
      <c r="N4787" s="28"/>
      <c r="O4787" s="29"/>
      <c r="P4787" s="26"/>
      <c r="Q4787" s="28"/>
      <c r="R4787" s="28"/>
      <c r="S4787" s="28"/>
      <c r="T4787" s="28"/>
      <c r="U4787" s="29"/>
      <c r="V4787" s="32"/>
      <c r="W4787" s="33"/>
    </row>
    <row r="4788" spans="2:23" x14ac:dyDescent="0.25">
      <c r="B4788" s="35"/>
      <c r="C4788" s="46"/>
      <c r="D4788" s="27"/>
      <c r="E4788" s="28"/>
      <c r="F4788" s="28"/>
      <c r="G4788" s="28"/>
      <c r="H4788" s="28"/>
      <c r="I4788" s="28"/>
      <c r="J4788" s="27"/>
      <c r="K4788" s="29"/>
      <c r="L4788" s="36"/>
      <c r="M4788" s="28"/>
      <c r="N4788" s="28"/>
      <c r="O4788" s="29"/>
      <c r="P4788" s="26"/>
      <c r="Q4788" s="28"/>
      <c r="R4788" s="28"/>
      <c r="S4788" s="28"/>
      <c r="T4788" s="28"/>
      <c r="U4788" s="29"/>
      <c r="V4788" s="32"/>
      <c r="W4788" s="33"/>
    </row>
    <row r="4789" spans="2:23" x14ac:dyDescent="0.25">
      <c r="B4789" s="35"/>
      <c r="C4789" s="46"/>
      <c r="D4789" s="27"/>
      <c r="E4789" s="28"/>
      <c r="F4789" s="28"/>
      <c r="G4789" s="28"/>
      <c r="H4789" s="28"/>
      <c r="I4789" s="28"/>
      <c r="J4789" s="27"/>
      <c r="K4789" s="29"/>
      <c r="L4789" s="36"/>
      <c r="M4789" s="28"/>
      <c r="N4789" s="28"/>
      <c r="O4789" s="29"/>
      <c r="P4789" s="26"/>
      <c r="Q4789" s="28"/>
      <c r="R4789" s="28"/>
      <c r="S4789" s="28"/>
      <c r="T4789" s="28"/>
      <c r="U4789" s="29"/>
      <c r="V4789" s="32"/>
      <c r="W4789" s="33"/>
    </row>
    <row r="4790" spans="2:23" x14ac:dyDescent="0.25">
      <c r="B4790" s="35"/>
      <c r="C4790" s="46"/>
      <c r="D4790" s="27"/>
      <c r="E4790" s="28"/>
      <c r="F4790" s="28"/>
      <c r="G4790" s="28"/>
      <c r="H4790" s="28"/>
      <c r="I4790" s="28"/>
      <c r="J4790" s="27"/>
      <c r="K4790" s="29"/>
      <c r="L4790" s="36"/>
      <c r="M4790" s="28"/>
      <c r="N4790" s="28"/>
      <c r="O4790" s="29"/>
      <c r="P4790" s="26"/>
      <c r="Q4790" s="28"/>
      <c r="R4790" s="28"/>
      <c r="S4790" s="28"/>
      <c r="T4790" s="28"/>
      <c r="U4790" s="29"/>
      <c r="V4790" s="32"/>
      <c r="W4790" s="33"/>
    </row>
    <row r="4791" spans="2:23" x14ac:dyDescent="0.25">
      <c r="B4791" s="35"/>
      <c r="C4791" s="46"/>
      <c r="D4791" s="27"/>
      <c r="E4791" s="28"/>
      <c r="F4791" s="28"/>
      <c r="G4791" s="28"/>
      <c r="H4791" s="28"/>
      <c r="I4791" s="28"/>
      <c r="J4791" s="27"/>
      <c r="K4791" s="29"/>
      <c r="L4791" s="36"/>
      <c r="M4791" s="28"/>
      <c r="N4791" s="28"/>
      <c r="O4791" s="29"/>
      <c r="P4791" s="26"/>
      <c r="Q4791" s="28"/>
      <c r="R4791" s="28"/>
      <c r="S4791" s="28"/>
      <c r="T4791" s="28"/>
      <c r="U4791" s="29"/>
      <c r="V4791" s="32"/>
      <c r="W4791" s="33"/>
    </row>
    <row r="4792" spans="2:23" x14ac:dyDescent="0.25">
      <c r="B4792" s="35"/>
      <c r="C4792" s="46"/>
      <c r="D4792" s="27"/>
      <c r="E4792" s="28"/>
      <c r="F4792" s="28"/>
      <c r="G4792" s="28"/>
      <c r="H4792" s="28"/>
      <c r="I4792" s="28"/>
      <c r="J4792" s="27"/>
      <c r="K4792" s="29"/>
      <c r="L4792" s="36"/>
      <c r="M4792" s="28"/>
      <c r="N4792" s="28"/>
      <c r="O4792" s="29"/>
      <c r="P4792" s="26"/>
      <c r="Q4792" s="28"/>
      <c r="R4792" s="28"/>
      <c r="S4792" s="28"/>
      <c r="T4792" s="28"/>
      <c r="U4792" s="29"/>
      <c r="V4792" s="32"/>
      <c r="W4792" s="33"/>
    </row>
    <row r="4793" spans="2:23" x14ac:dyDescent="0.25">
      <c r="B4793" s="35"/>
      <c r="C4793" s="46"/>
      <c r="D4793" s="27"/>
      <c r="E4793" s="28"/>
      <c r="F4793" s="28"/>
      <c r="G4793" s="28"/>
      <c r="H4793" s="28"/>
      <c r="I4793" s="28"/>
      <c r="J4793" s="27"/>
      <c r="K4793" s="29"/>
      <c r="L4793" s="36"/>
      <c r="M4793" s="28"/>
      <c r="N4793" s="28"/>
      <c r="O4793" s="29"/>
      <c r="P4793" s="26"/>
      <c r="Q4793" s="28"/>
      <c r="R4793" s="28"/>
      <c r="S4793" s="28"/>
      <c r="T4793" s="28"/>
      <c r="U4793" s="29"/>
      <c r="V4793" s="32"/>
      <c r="W4793" s="33"/>
    </row>
    <row r="4794" spans="2:23" x14ac:dyDescent="0.25">
      <c r="B4794" s="35"/>
      <c r="C4794" s="46"/>
      <c r="D4794" s="27"/>
      <c r="E4794" s="28"/>
      <c r="F4794" s="28"/>
      <c r="G4794" s="28"/>
      <c r="H4794" s="28"/>
      <c r="I4794" s="28"/>
      <c r="J4794" s="27"/>
      <c r="K4794" s="29"/>
      <c r="L4794" s="36"/>
      <c r="M4794" s="28"/>
      <c r="N4794" s="28"/>
      <c r="O4794" s="29"/>
      <c r="P4794" s="26"/>
      <c r="Q4794" s="28"/>
      <c r="R4794" s="28"/>
      <c r="S4794" s="28"/>
      <c r="T4794" s="28"/>
      <c r="U4794" s="29"/>
      <c r="V4794" s="32"/>
      <c r="W4794" s="33"/>
    </row>
    <row r="4795" spans="2:23" x14ac:dyDescent="0.25">
      <c r="B4795" s="35"/>
      <c r="C4795" s="46"/>
      <c r="D4795" s="27"/>
      <c r="E4795" s="28"/>
      <c r="F4795" s="28"/>
      <c r="G4795" s="28"/>
      <c r="H4795" s="28"/>
      <c r="I4795" s="28"/>
      <c r="J4795" s="27"/>
      <c r="K4795" s="29"/>
      <c r="L4795" s="36"/>
      <c r="M4795" s="28"/>
      <c r="N4795" s="28"/>
      <c r="O4795" s="29"/>
      <c r="P4795" s="26"/>
      <c r="Q4795" s="28"/>
      <c r="R4795" s="28"/>
      <c r="S4795" s="28"/>
      <c r="T4795" s="28"/>
      <c r="U4795" s="29"/>
      <c r="V4795" s="32"/>
      <c r="W4795" s="33"/>
    </row>
    <row r="4796" spans="2:23" x14ac:dyDescent="0.25">
      <c r="B4796" s="35"/>
      <c r="C4796" s="46"/>
      <c r="D4796" s="27"/>
      <c r="E4796" s="28"/>
      <c r="F4796" s="28"/>
      <c r="G4796" s="28"/>
      <c r="H4796" s="28"/>
      <c r="I4796" s="28"/>
      <c r="J4796" s="27"/>
      <c r="K4796" s="29"/>
      <c r="L4796" s="36"/>
      <c r="M4796" s="28"/>
      <c r="N4796" s="28"/>
      <c r="O4796" s="29"/>
      <c r="P4796" s="26"/>
      <c r="Q4796" s="28"/>
      <c r="R4796" s="28"/>
      <c r="S4796" s="28"/>
      <c r="T4796" s="28"/>
      <c r="U4796" s="29"/>
      <c r="V4796" s="32"/>
      <c r="W4796" s="33"/>
    </row>
    <row r="4797" spans="2:23" x14ac:dyDescent="0.25">
      <c r="B4797" s="35"/>
      <c r="C4797" s="46"/>
      <c r="D4797" s="27"/>
      <c r="E4797" s="28"/>
      <c r="F4797" s="28"/>
      <c r="G4797" s="28"/>
      <c r="H4797" s="28"/>
      <c r="I4797" s="28"/>
      <c r="J4797" s="27"/>
      <c r="K4797" s="29"/>
      <c r="L4797" s="36"/>
      <c r="M4797" s="28"/>
      <c r="N4797" s="28"/>
      <c r="O4797" s="29"/>
      <c r="P4797" s="26"/>
      <c r="Q4797" s="28"/>
      <c r="R4797" s="28"/>
      <c r="S4797" s="28"/>
      <c r="T4797" s="28"/>
      <c r="U4797" s="29"/>
      <c r="V4797" s="32"/>
      <c r="W4797" s="33"/>
    </row>
    <row r="4798" spans="2:23" x14ac:dyDescent="0.25">
      <c r="B4798" s="35"/>
      <c r="C4798" s="46"/>
      <c r="D4798" s="27"/>
      <c r="E4798" s="28"/>
      <c r="F4798" s="28"/>
      <c r="G4798" s="28"/>
      <c r="H4798" s="28"/>
      <c r="I4798" s="28"/>
      <c r="J4798" s="27"/>
      <c r="K4798" s="29"/>
      <c r="L4798" s="36"/>
      <c r="M4798" s="28"/>
      <c r="N4798" s="28"/>
      <c r="O4798" s="29"/>
      <c r="P4798" s="26"/>
      <c r="Q4798" s="28"/>
      <c r="R4798" s="28"/>
      <c r="S4798" s="28"/>
      <c r="T4798" s="28"/>
      <c r="U4798" s="29"/>
      <c r="V4798" s="32"/>
      <c r="W4798" s="33"/>
    </row>
    <row r="4799" spans="2:23" x14ac:dyDescent="0.25">
      <c r="B4799" s="35"/>
      <c r="C4799" s="46"/>
      <c r="D4799" s="27"/>
      <c r="E4799" s="28"/>
      <c r="F4799" s="28"/>
      <c r="G4799" s="28"/>
      <c r="H4799" s="28"/>
      <c r="I4799" s="28"/>
      <c r="J4799" s="27"/>
      <c r="K4799" s="29"/>
      <c r="L4799" s="36"/>
      <c r="M4799" s="28"/>
      <c r="N4799" s="28"/>
      <c r="O4799" s="29"/>
      <c r="P4799" s="26"/>
      <c r="Q4799" s="28"/>
      <c r="R4799" s="28"/>
      <c r="S4799" s="28"/>
      <c r="T4799" s="28"/>
      <c r="U4799" s="29"/>
      <c r="V4799" s="32"/>
      <c r="W4799" s="33"/>
    </row>
    <row r="4800" spans="2:23" x14ac:dyDescent="0.25">
      <c r="B4800" s="35"/>
      <c r="C4800" s="46"/>
      <c r="D4800" s="27"/>
      <c r="E4800" s="28"/>
      <c r="F4800" s="28"/>
      <c r="G4800" s="28"/>
      <c r="H4800" s="28"/>
      <c r="I4800" s="28"/>
      <c r="J4800" s="27"/>
      <c r="K4800" s="29"/>
      <c r="L4800" s="36"/>
      <c r="M4800" s="28"/>
      <c r="N4800" s="28"/>
      <c r="O4800" s="29"/>
      <c r="P4800" s="26"/>
      <c r="Q4800" s="28"/>
      <c r="R4800" s="28"/>
      <c r="S4800" s="28"/>
      <c r="T4800" s="28"/>
      <c r="U4800" s="29"/>
      <c r="V4800" s="32"/>
      <c r="W4800" s="33"/>
    </row>
    <row r="4801" spans="2:23" x14ac:dyDescent="0.25">
      <c r="B4801" s="35"/>
      <c r="C4801" s="46"/>
      <c r="D4801" s="27"/>
      <c r="E4801" s="28"/>
      <c r="F4801" s="28"/>
      <c r="G4801" s="28"/>
      <c r="H4801" s="28"/>
      <c r="I4801" s="28"/>
      <c r="J4801" s="27"/>
      <c r="K4801" s="29"/>
      <c r="L4801" s="36"/>
      <c r="M4801" s="28"/>
      <c r="N4801" s="28"/>
      <c r="O4801" s="29"/>
      <c r="P4801" s="26"/>
      <c r="Q4801" s="28"/>
      <c r="R4801" s="28"/>
      <c r="S4801" s="28"/>
      <c r="T4801" s="28"/>
      <c r="U4801" s="29"/>
      <c r="V4801" s="32"/>
      <c r="W4801" s="33"/>
    </row>
    <row r="4802" spans="2:23" x14ac:dyDescent="0.25">
      <c r="B4802" s="35"/>
      <c r="C4802" s="46"/>
      <c r="D4802" s="27"/>
      <c r="E4802" s="28"/>
      <c r="F4802" s="28"/>
      <c r="G4802" s="28"/>
      <c r="H4802" s="28"/>
      <c r="I4802" s="28"/>
      <c r="J4802" s="27"/>
      <c r="K4802" s="29"/>
      <c r="L4802" s="36"/>
      <c r="M4802" s="28"/>
      <c r="N4802" s="28"/>
      <c r="O4802" s="29"/>
      <c r="P4802" s="26"/>
      <c r="Q4802" s="28"/>
      <c r="R4802" s="28"/>
      <c r="S4802" s="28"/>
      <c r="T4802" s="28"/>
      <c r="U4802" s="29"/>
      <c r="V4802" s="32"/>
      <c r="W4802" s="33"/>
    </row>
    <row r="4803" spans="2:23" x14ac:dyDescent="0.25">
      <c r="B4803" s="35"/>
      <c r="C4803" s="46"/>
      <c r="D4803" s="27"/>
      <c r="E4803" s="28"/>
      <c r="F4803" s="28"/>
      <c r="G4803" s="28"/>
      <c r="H4803" s="28"/>
      <c r="I4803" s="28"/>
      <c r="J4803" s="27"/>
      <c r="K4803" s="29"/>
      <c r="L4803" s="36"/>
      <c r="M4803" s="28"/>
      <c r="N4803" s="28"/>
      <c r="O4803" s="29"/>
      <c r="P4803" s="26"/>
      <c r="Q4803" s="28"/>
      <c r="R4803" s="28"/>
      <c r="S4803" s="28"/>
      <c r="T4803" s="28"/>
      <c r="U4803" s="29"/>
      <c r="V4803" s="32"/>
      <c r="W4803" s="33"/>
    </row>
    <row r="4804" spans="2:23" x14ac:dyDescent="0.25">
      <c r="B4804" s="35"/>
      <c r="C4804" s="46"/>
      <c r="D4804" s="27"/>
      <c r="E4804" s="28"/>
      <c r="F4804" s="28"/>
      <c r="G4804" s="28"/>
      <c r="H4804" s="28"/>
      <c r="I4804" s="28"/>
      <c r="J4804" s="27"/>
      <c r="K4804" s="29"/>
      <c r="L4804" s="36"/>
      <c r="M4804" s="28"/>
      <c r="N4804" s="28"/>
      <c r="O4804" s="29"/>
      <c r="P4804" s="26"/>
      <c r="Q4804" s="28"/>
      <c r="R4804" s="28"/>
      <c r="S4804" s="28"/>
      <c r="T4804" s="28"/>
      <c r="U4804" s="29"/>
      <c r="V4804" s="32"/>
      <c r="W4804" s="33"/>
    </row>
    <row r="4805" spans="2:23" x14ac:dyDescent="0.25">
      <c r="B4805" s="35"/>
      <c r="C4805" s="46"/>
      <c r="D4805" s="27"/>
      <c r="E4805" s="28"/>
      <c r="F4805" s="28"/>
      <c r="G4805" s="28"/>
      <c r="H4805" s="28"/>
      <c r="I4805" s="28"/>
      <c r="J4805" s="27"/>
      <c r="K4805" s="29"/>
      <c r="L4805" s="36"/>
      <c r="M4805" s="28"/>
      <c r="N4805" s="28"/>
      <c r="O4805" s="29"/>
      <c r="P4805" s="26"/>
      <c r="Q4805" s="28"/>
      <c r="R4805" s="28"/>
      <c r="S4805" s="28"/>
      <c r="T4805" s="28"/>
      <c r="U4805" s="29"/>
      <c r="V4805" s="32"/>
      <c r="W4805" s="33"/>
    </row>
    <row r="4806" spans="2:23" x14ac:dyDescent="0.25">
      <c r="B4806" s="35"/>
      <c r="C4806" s="46"/>
      <c r="D4806" s="27"/>
      <c r="E4806" s="28"/>
      <c r="F4806" s="28"/>
      <c r="G4806" s="28"/>
      <c r="H4806" s="28"/>
      <c r="I4806" s="28"/>
      <c r="J4806" s="27"/>
      <c r="K4806" s="29"/>
      <c r="L4806" s="36"/>
      <c r="M4806" s="28"/>
      <c r="N4806" s="28"/>
      <c r="O4806" s="29"/>
      <c r="P4806" s="26"/>
      <c r="Q4806" s="28"/>
      <c r="R4806" s="28"/>
      <c r="S4806" s="28"/>
      <c r="T4806" s="28"/>
      <c r="U4806" s="29"/>
      <c r="V4806" s="32"/>
      <c r="W4806" s="33"/>
    </row>
    <row r="4807" spans="2:23" x14ac:dyDescent="0.25">
      <c r="B4807" s="35"/>
      <c r="C4807" s="46"/>
      <c r="D4807" s="27"/>
      <c r="E4807" s="28"/>
      <c r="F4807" s="28"/>
      <c r="G4807" s="28"/>
      <c r="H4807" s="28"/>
      <c r="I4807" s="28"/>
      <c r="J4807" s="27"/>
      <c r="K4807" s="29"/>
      <c r="L4807" s="36"/>
      <c r="M4807" s="28"/>
      <c r="N4807" s="28"/>
      <c r="O4807" s="29"/>
      <c r="P4807" s="26"/>
      <c r="Q4807" s="28"/>
      <c r="R4807" s="28"/>
      <c r="S4807" s="28"/>
      <c r="T4807" s="28"/>
      <c r="U4807" s="29"/>
      <c r="V4807" s="32"/>
      <c r="W4807" s="33"/>
    </row>
    <row r="4808" spans="2:23" x14ac:dyDescent="0.25">
      <c r="B4808" s="35"/>
      <c r="C4808" s="46"/>
      <c r="D4808" s="27"/>
      <c r="E4808" s="28"/>
      <c r="F4808" s="28"/>
      <c r="G4808" s="28"/>
      <c r="H4808" s="28"/>
      <c r="I4808" s="28"/>
      <c r="J4808" s="27"/>
      <c r="K4808" s="29"/>
      <c r="L4808" s="36"/>
      <c r="M4808" s="28"/>
      <c r="N4808" s="28"/>
      <c r="O4808" s="29"/>
      <c r="P4808" s="26"/>
      <c r="Q4808" s="28"/>
      <c r="R4808" s="28"/>
      <c r="S4808" s="28"/>
      <c r="T4808" s="28"/>
      <c r="U4808" s="29"/>
      <c r="V4808" s="32"/>
      <c r="W4808" s="33"/>
    </row>
    <row r="4809" spans="2:23" x14ac:dyDescent="0.25">
      <c r="B4809" s="35"/>
      <c r="C4809" s="46"/>
      <c r="D4809" s="27"/>
      <c r="E4809" s="28"/>
      <c r="F4809" s="28"/>
      <c r="G4809" s="28"/>
      <c r="H4809" s="28"/>
      <c r="I4809" s="28"/>
      <c r="J4809" s="27"/>
      <c r="K4809" s="29"/>
      <c r="L4809" s="36"/>
      <c r="M4809" s="28"/>
      <c r="N4809" s="28"/>
      <c r="O4809" s="29"/>
      <c r="P4809" s="26"/>
      <c r="Q4809" s="28"/>
      <c r="R4809" s="28"/>
      <c r="S4809" s="28"/>
      <c r="T4809" s="28"/>
      <c r="U4809" s="29"/>
      <c r="V4809" s="32"/>
      <c r="W4809" s="33"/>
    </row>
    <row r="4810" spans="2:23" x14ac:dyDescent="0.25">
      <c r="B4810" s="35"/>
      <c r="C4810" s="46"/>
      <c r="D4810" s="27"/>
      <c r="E4810" s="28"/>
      <c r="F4810" s="28"/>
      <c r="G4810" s="28"/>
      <c r="H4810" s="28"/>
      <c r="I4810" s="28"/>
      <c r="J4810" s="27"/>
      <c r="K4810" s="29"/>
      <c r="L4810" s="36"/>
      <c r="M4810" s="28"/>
      <c r="N4810" s="28"/>
      <c r="O4810" s="29"/>
      <c r="P4810" s="26"/>
      <c r="Q4810" s="28"/>
      <c r="R4810" s="28"/>
      <c r="S4810" s="28"/>
      <c r="T4810" s="28"/>
      <c r="U4810" s="29"/>
      <c r="V4810" s="32"/>
      <c r="W4810" s="33"/>
    </row>
    <row r="4811" spans="2:23" x14ac:dyDescent="0.25">
      <c r="B4811" s="35"/>
      <c r="C4811" s="46"/>
      <c r="D4811" s="27"/>
      <c r="E4811" s="28"/>
      <c r="F4811" s="28"/>
      <c r="G4811" s="28"/>
      <c r="H4811" s="28"/>
      <c r="I4811" s="28"/>
      <c r="J4811" s="27"/>
      <c r="K4811" s="29"/>
      <c r="L4811" s="36"/>
      <c r="M4811" s="28"/>
      <c r="N4811" s="28"/>
      <c r="O4811" s="29"/>
      <c r="P4811" s="26"/>
      <c r="Q4811" s="28"/>
      <c r="R4811" s="28"/>
      <c r="S4811" s="28"/>
      <c r="T4811" s="28"/>
      <c r="U4811" s="29"/>
      <c r="V4811" s="32"/>
      <c r="W4811" s="33"/>
    </row>
    <row r="4812" spans="2:23" x14ac:dyDescent="0.25">
      <c r="B4812" s="35"/>
      <c r="C4812" s="46"/>
      <c r="D4812" s="27"/>
      <c r="E4812" s="28"/>
      <c r="F4812" s="28"/>
      <c r="G4812" s="28"/>
      <c r="H4812" s="28"/>
      <c r="I4812" s="28"/>
      <c r="J4812" s="27"/>
      <c r="K4812" s="29"/>
      <c r="L4812" s="36"/>
      <c r="M4812" s="28"/>
      <c r="N4812" s="28"/>
      <c r="O4812" s="29"/>
      <c r="P4812" s="26"/>
      <c r="Q4812" s="28"/>
      <c r="R4812" s="28"/>
      <c r="S4812" s="28"/>
      <c r="T4812" s="28"/>
      <c r="U4812" s="29"/>
      <c r="V4812" s="32"/>
      <c r="W4812" s="33"/>
    </row>
    <row r="4813" spans="2:23" x14ac:dyDescent="0.25">
      <c r="B4813" s="35"/>
      <c r="C4813" s="46"/>
      <c r="D4813" s="27"/>
      <c r="E4813" s="28"/>
      <c r="F4813" s="28"/>
      <c r="G4813" s="28"/>
      <c r="H4813" s="28"/>
      <c r="I4813" s="28"/>
      <c r="J4813" s="27"/>
      <c r="K4813" s="29"/>
      <c r="L4813" s="36"/>
      <c r="M4813" s="28"/>
      <c r="N4813" s="28"/>
      <c r="O4813" s="29"/>
      <c r="P4813" s="26"/>
      <c r="Q4813" s="28"/>
      <c r="R4813" s="28"/>
      <c r="S4813" s="28"/>
      <c r="T4813" s="28"/>
      <c r="U4813" s="29"/>
      <c r="V4813" s="32"/>
      <c r="W4813" s="33"/>
    </row>
    <row r="4814" spans="2:23" x14ac:dyDescent="0.25">
      <c r="B4814" s="35"/>
      <c r="C4814" s="46"/>
      <c r="D4814" s="27"/>
      <c r="E4814" s="28"/>
      <c r="F4814" s="28"/>
      <c r="G4814" s="28"/>
      <c r="H4814" s="28"/>
      <c r="I4814" s="28"/>
      <c r="J4814" s="27"/>
      <c r="K4814" s="29"/>
      <c r="L4814" s="36"/>
      <c r="M4814" s="28"/>
      <c r="N4814" s="28"/>
      <c r="O4814" s="29"/>
      <c r="P4814" s="26"/>
      <c r="Q4814" s="28"/>
      <c r="R4814" s="28"/>
      <c r="S4814" s="28"/>
      <c r="T4814" s="28"/>
      <c r="U4814" s="29"/>
      <c r="V4814" s="32"/>
      <c r="W4814" s="33"/>
    </row>
    <row r="4815" spans="2:23" x14ac:dyDescent="0.25">
      <c r="B4815" s="35"/>
      <c r="C4815" s="46"/>
      <c r="D4815" s="27"/>
      <c r="E4815" s="28"/>
      <c r="F4815" s="28"/>
      <c r="G4815" s="28"/>
      <c r="H4815" s="28"/>
      <c r="I4815" s="28"/>
      <c r="J4815" s="27"/>
      <c r="K4815" s="29"/>
      <c r="L4815" s="36"/>
      <c r="M4815" s="28"/>
      <c r="N4815" s="28"/>
      <c r="O4815" s="29"/>
      <c r="P4815" s="26"/>
      <c r="Q4815" s="28"/>
      <c r="R4815" s="28"/>
      <c r="S4815" s="28"/>
      <c r="T4815" s="28"/>
      <c r="U4815" s="29"/>
      <c r="V4815" s="32"/>
      <c r="W4815" s="33"/>
    </row>
    <row r="4816" spans="2:23" x14ac:dyDescent="0.25">
      <c r="B4816" s="35"/>
      <c r="C4816" s="46"/>
      <c r="D4816" s="27"/>
      <c r="E4816" s="28"/>
      <c r="F4816" s="28"/>
      <c r="G4816" s="28"/>
      <c r="H4816" s="28"/>
      <c r="I4816" s="28"/>
      <c r="J4816" s="27"/>
      <c r="K4816" s="29"/>
      <c r="L4816" s="36"/>
      <c r="M4816" s="28"/>
      <c r="N4816" s="28"/>
      <c r="O4816" s="29"/>
      <c r="P4816" s="26"/>
      <c r="Q4816" s="28"/>
      <c r="R4816" s="28"/>
      <c r="S4816" s="28"/>
      <c r="T4816" s="28"/>
      <c r="U4816" s="29"/>
      <c r="V4816" s="32"/>
      <c r="W4816" s="33"/>
    </row>
    <row r="4817" spans="2:23" x14ac:dyDescent="0.25">
      <c r="B4817" s="35"/>
      <c r="C4817" s="46"/>
      <c r="D4817" s="27"/>
      <c r="E4817" s="28"/>
      <c r="F4817" s="28"/>
      <c r="G4817" s="28"/>
      <c r="H4817" s="28"/>
      <c r="I4817" s="28"/>
      <c r="J4817" s="27"/>
      <c r="K4817" s="29"/>
      <c r="L4817" s="36"/>
      <c r="M4817" s="28"/>
      <c r="N4817" s="28"/>
      <c r="O4817" s="29"/>
      <c r="P4817" s="26"/>
      <c r="Q4817" s="28"/>
      <c r="R4817" s="28"/>
      <c r="S4817" s="28"/>
      <c r="T4817" s="28"/>
      <c r="U4817" s="29"/>
      <c r="V4817" s="32"/>
      <c r="W4817" s="33"/>
    </row>
    <row r="4818" spans="2:23" x14ac:dyDescent="0.25">
      <c r="B4818" s="35"/>
      <c r="C4818" s="46"/>
      <c r="D4818" s="27"/>
      <c r="E4818" s="28"/>
      <c r="F4818" s="28"/>
      <c r="G4818" s="28"/>
      <c r="H4818" s="28"/>
      <c r="I4818" s="28"/>
      <c r="J4818" s="27"/>
      <c r="K4818" s="29"/>
      <c r="L4818" s="36"/>
      <c r="M4818" s="28"/>
      <c r="N4818" s="28"/>
      <c r="O4818" s="29"/>
      <c r="P4818" s="26"/>
      <c r="Q4818" s="28"/>
      <c r="R4818" s="28"/>
      <c r="S4818" s="28"/>
      <c r="T4818" s="28"/>
      <c r="U4818" s="29"/>
      <c r="V4818" s="32"/>
      <c r="W4818" s="33"/>
    </row>
    <row r="4819" spans="2:23" x14ac:dyDescent="0.25">
      <c r="B4819" s="35"/>
      <c r="C4819" s="46"/>
      <c r="D4819" s="27"/>
      <c r="E4819" s="28"/>
      <c r="F4819" s="28"/>
      <c r="G4819" s="28"/>
      <c r="H4819" s="28"/>
      <c r="I4819" s="28"/>
      <c r="J4819" s="27"/>
      <c r="K4819" s="29"/>
      <c r="L4819" s="36"/>
      <c r="M4819" s="28"/>
      <c r="N4819" s="28"/>
      <c r="O4819" s="29"/>
      <c r="P4819" s="26"/>
      <c r="Q4819" s="28"/>
      <c r="R4819" s="28"/>
      <c r="S4819" s="28"/>
      <c r="T4819" s="28"/>
      <c r="U4819" s="29"/>
      <c r="V4819" s="32"/>
      <c r="W4819" s="33"/>
    </row>
    <row r="4820" spans="2:23" x14ac:dyDescent="0.25">
      <c r="B4820" s="35"/>
      <c r="C4820" s="46"/>
      <c r="D4820" s="27"/>
      <c r="E4820" s="28"/>
      <c r="F4820" s="28"/>
      <c r="G4820" s="28"/>
      <c r="H4820" s="28"/>
      <c r="I4820" s="28"/>
      <c r="J4820" s="27"/>
      <c r="K4820" s="29"/>
      <c r="L4820" s="36"/>
      <c r="M4820" s="28"/>
      <c r="N4820" s="28"/>
      <c r="O4820" s="29"/>
      <c r="P4820" s="26"/>
      <c r="Q4820" s="28"/>
      <c r="R4820" s="28"/>
      <c r="S4820" s="28"/>
      <c r="T4820" s="28"/>
      <c r="U4820" s="29"/>
      <c r="V4820" s="32"/>
      <c r="W4820" s="33"/>
    </row>
    <row r="4821" spans="2:23" x14ac:dyDescent="0.25">
      <c r="B4821" s="35"/>
      <c r="C4821" s="46"/>
      <c r="D4821" s="27"/>
      <c r="E4821" s="28"/>
      <c r="F4821" s="28"/>
      <c r="G4821" s="28"/>
      <c r="H4821" s="28"/>
      <c r="I4821" s="28"/>
      <c r="J4821" s="27"/>
      <c r="K4821" s="29"/>
      <c r="L4821" s="36"/>
      <c r="M4821" s="28"/>
      <c r="N4821" s="28"/>
      <c r="O4821" s="29"/>
      <c r="P4821" s="26"/>
      <c r="Q4821" s="28"/>
      <c r="R4821" s="28"/>
      <c r="S4821" s="28"/>
      <c r="T4821" s="28"/>
      <c r="U4821" s="29"/>
      <c r="V4821" s="32"/>
      <c r="W4821" s="33"/>
    </row>
    <row r="4822" spans="2:23" x14ac:dyDescent="0.25">
      <c r="B4822" s="35"/>
      <c r="C4822" s="46"/>
      <c r="D4822" s="27"/>
      <c r="E4822" s="28"/>
      <c r="F4822" s="28"/>
      <c r="G4822" s="28"/>
      <c r="H4822" s="28"/>
      <c r="I4822" s="28"/>
      <c r="J4822" s="27"/>
      <c r="K4822" s="29"/>
      <c r="L4822" s="36"/>
      <c r="M4822" s="28"/>
      <c r="N4822" s="28"/>
      <c r="O4822" s="29"/>
      <c r="P4822" s="26"/>
      <c r="Q4822" s="28"/>
      <c r="R4822" s="28"/>
      <c r="S4822" s="28"/>
      <c r="T4822" s="28"/>
      <c r="U4822" s="29"/>
      <c r="V4822" s="32"/>
      <c r="W4822" s="33"/>
    </row>
    <row r="4823" spans="2:23" x14ac:dyDescent="0.25">
      <c r="B4823" s="35"/>
      <c r="C4823" s="46"/>
      <c r="D4823" s="27"/>
      <c r="E4823" s="28"/>
      <c r="F4823" s="28"/>
      <c r="G4823" s="28"/>
      <c r="H4823" s="28"/>
      <c r="I4823" s="28"/>
      <c r="J4823" s="27"/>
      <c r="K4823" s="29"/>
      <c r="L4823" s="36"/>
      <c r="M4823" s="28"/>
      <c r="N4823" s="28"/>
      <c r="O4823" s="29"/>
      <c r="P4823" s="26"/>
      <c r="Q4823" s="28"/>
      <c r="R4823" s="28"/>
      <c r="S4823" s="28"/>
      <c r="T4823" s="28"/>
      <c r="U4823" s="29"/>
      <c r="V4823" s="32"/>
      <c r="W4823" s="33"/>
    </row>
    <row r="4824" spans="2:23" x14ac:dyDescent="0.25">
      <c r="B4824" s="35"/>
      <c r="C4824" s="46"/>
      <c r="D4824" s="27"/>
      <c r="E4824" s="28"/>
      <c r="F4824" s="28"/>
      <c r="G4824" s="28"/>
      <c r="H4824" s="28"/>
      <c r="I4824" s="28"/>
      <c r="J4824" s="27"/>
      <c r="K4824" s="29"/>
      <c r="L4824" s="36"/>
      <c r="M4824" s="28"/>
      <c r="N4824" s="28"/>
      <c r="O4824" s="29"/>
      <c r="P4824" s="26"/>
      <c r="Q4824" s="28"/>
      <c r="R4824" s="28"/>
      <c r="S4824" s="28"/>
      <c r="T4824" s="28"/>
      <c r="U4824" s="29"/>
      <c r="V4824" s="32"/>
      <c r="W4824" s="33"/>
    </row>
    <row r="4825" spans="2:23" x14ac:dyDescent="0.25">
      <c r="B4825" s="35"/>
      <c r="C4825" s="46"/>
      <c r="D4825" s="27"/>
      <c r="E4825" s="28"/>
      <c r="F4825" s="28"/>
      <c r="G4825" s="28"/>
      <c r="H4825" s="28"/>
      <c r="I4825" s="28"/>
      <c r="J4825" s="27"/>
      <c r="K4825" s="29"/>
      <c r="L4825" s="36"/>
      <c r="M4825" s="28"/>
      <c r="N4825" s="28"/>
      <c r="O4825" s="29"/>
      <c r="P4825" s="26"/>
      <c r="Q4825" s="28"/>
      <c r="R4825" s="28"/>
      <c r="S4825" s="28"/>
      <c r="T4825" s="28"/>
      <c r="U4825" s="29"/>
      <c r="V4825" s="32"/>
      <c r="W4825" s="33"/>
    </row>
    <row r="4826" spans="2:23" x14ac:dyDescent="0.25">
      <c r="B4826" s="35"/>
      <c r="C4826" s="46"/>
      <c r="D4826" s="27"/>
      <c r="E4826" s="28"/>
      <c r="F4826" s="28"/>
      <c r="G4826" s="28"/>
      <c r="H4826" s="28"/>
      <c r="I4826" s="28"/>
      <c r="J4826" s="27"/>
      <c r="K4826" s="29"/>
      <c r="L4826" s="36"/>
      <c r="M4826" s="28"/>
      <c r="N4826" s="28"/>
      <c r="O4826" s="29"/>
      <c r="P4826" s="26"/>
      <c r="Q4826" s="28"/>
      <c r="R4826" s="28"/>
      <c r="S4826" s="28"/>
      <c r="T4826" s="28"/>
      <c r="U4826" s="29"/>
      <c r="V4826" s="32"/>
      <c r="W4826" s="33"/>
    </row>
    <row r="4827" spans="2:23" x14ac:dyDescent="0.25">
      <c r="B4827" s="35"/>
      <c r="C4827" s="46"/>
      <c r="D4827" s="27"/>
      <c r="E4827" s="28"/>
      <c r="F4827" s="28"/>
      <c r="G4827" s="28"/>
      <c r="H4827" s="28"/>
      <c r="I4827" s="28"/>
      <c r="J4827" s="27"/>
      <c r="K4827" s="29"/>
      <c r="L4827" s="36"/>
      <c r="M4827" s="28"/>
      <c r="N4827" s="28"/>
      <c r="O4827" s="29"/>
      <c r="P4827" s="26"/>
      <c r="Q4827" s="28"/>
      <c r="R4827" s="28"/>
      <c r="S4827" s="28"/>
      <c r="T4827" s="28"/>
      <c r="U4827" s="29"/>
      <c r="V4827" s="32"/>
      <c r="W4827" s="33"/>
    </row>
    <row r="4828" spans="2:23" x14ac:dyDescent="0.25">
      <c r="B4828" s="35"/>
      <c r="C4828" s="46"/>
      <c r="D4828" s="27"/>
      <c r="E4828" s="28"/>
      <c r="F4828" s="28"/>
      <c r="G4828" s="28"/>
      <c r="H4828" s="28"/>
      <c r="I4828" s="28"/>
      <c r="J4828" s="27"/>
      <c r="K4828" s="29"/>
      <c r="L4828" s="36"/>
      <c r="M4828" s="28"/>
      <c r="N4828" s="28"/>
      <c r="O4828" s="29"/>
      <c r="P4828" s="26"/>
      <c r="Q4828" s="28"/>
      <c r="R4828" s="28"/>
      <c r="S4828" s="28"/>
      <c r="T4828" s="28"/>
      <c r="U4828" s="29"/>
      <c r="V4828" s="32"/>
      <c r="W4828" s="33"/>
    </row>
    <row r="4829" spans="2:23" x14ac:dyDescent="0.25">
      <c r="B4829" s="35"/>
      <c r="C4829" s="46"/>
      <c r="D4829" s="27"/>
      <c r="E4829" s="28"/>
      <c r="F4829" s="28"/>
      <c r="G4829" s="28"/>
      <c r="H4829" s="28"/>
      <c r="I4829" s="28"/>
      <c r="J4829" s="27"/>
      <c r="K4829" s="29"/>
      <c r="L4829" s="36"/>
      <c r="M4829" s="28"/>
      <c r="N4829" s="28"/>
      <c r="O4829" s="29"/>
      <c r="P4829" s="26"/>
      <c r="Q4829" s="28"/>
      <c r="R4829" s="28"/>
      <c r="S4829" s="28"/>
      <c r="T4829" s="28"/>
      <c r="U4829" s="29"/>
      <c r="V4829" s="32"/>
      <c r="W4829" s="33"/>
    </row>
    <row r="4830" spans="2:23" x14ac:dyDescent="0.25">
      <c r="B4830" s="35"/>
      <c r="C4830" s="46"/>
      <c r="D4830" s="27"/>
      <c r="E4830" s="28"/>
      <c r="F4830" s="28"/>
      <c r="G4830" s="28"/>
      <c r="H4830" s="28"/>
      <c r="I4830" s="28"/>
      <c r="J4830" s="27"/>
      <c r="K4830" s="29"/>
      <c r="L4830" s="36"/>
      <c r="M4830" s="28"/>
      <c r="N4830" s="28"/>
      <c r="O4830" s="29"/>
      <c r="P4830" s="26"/>
      <c r="Q4830" s="28"/>
      <c r="R4830" s="28"/>
      <c r="S4830" s="28"/>
      <c r="T4830" s="28"/>
      <c r="U4830" s="29"/>
      <c r="V4830" s="32"/>
      <c r="W4830" s="33"/>
    </row>
    <row r="4831" spans="2:23" x14ac:dyDescent="0.25">
      <c r="B4831" s="35"/>
      <c r="C4831" s="46"/>
      <c r="D4831" s="27"/>
      <c r="E4831" s="28"/>
      <c r="F4831" s="28"/>
      <c r="G4831" s="28"/>
      <c r="H4831" s="28"/>
      <c r="I4831" s="28"/>
      <c r="J4831" s="27"/>
      <c r="K4831" s="29"/>
      <c r="L4831" s="36"/>
      <c r="M4831" s="28"/>
      <c r="N4831" s="28"/>
      <c r="O4831" s="29"/>
      <c r="P4831" s="26"/>
      <c r="Q4831" s="28"/>
      <c r="R4831" s="28"/>
      <c r="S4831" s="28"/>
      <c r="T4831" s="28"/>
      <c r="U4831" s="29"/>
      <c r="V4831" s="32"/>
      <c r="W4831" s="33"/>
    </row>
    <row r="4832" spans="2:23" x14ac:dyDescent="0.25">
      <c r="B4832" s="35"/>
      <c r="C4832" s="46"/>
      <c r="D4832" s="27"/>
      <c r="E4832" s="28"/>
      <c r="F4832" s="28"/>
      <c r="G4832" s="28"/>
      <c r="H4832" s="28"/>
      <c r="I4832" s="28"/>
      <c r="J4832" s="27"/>
      <c r="K4832" s="29"/>
      <c r="L4832" s="36"/>
      <c r="M4832" s="28"/>
      <c r="N4832" s="28"/>
      <c r="O4832" s="29"/>
      <c r="P4832" s="26"/>
      <c r="Q4832" s="28"/>
      <c r="R4832" s="28"/>
      <c r="S4832" s="28"/>
      <c r="T4832" s="28"/>
      <c r="U4832" s="29"/>
      <c r="V4832" s="32"/>
      <c r="W4832" s="33"/>
    </row>
    <row r="4833" spans="2:23" x14ac:dyDescent="0.25">
      <c r="B4833" s="35"/>
      <c r="C4833" s="46"/>
      <c r="D4833" s="27"/>
      <c r="E4833" s="28"/>
      <c r="F4833" s="28"/>
      <c r="G4833" s="28"/>
      <c r="H4833" s="28"/>
      <c r="I4833" s="28"/>
      <c r="J4833" s="27"/>
      <c r="K4833" s="29"/>
      <c r="L4833" s="36"/>
      <c r="M4833" s="28"/>
      <c r="N4833" s="28"/>
      <c r="O4833" s="29"/>
      <c r="P4833" s="26"/>
      <c r="Q4833" s="28"/>
      <c r="R4833" s="28"/>
      <c r="S4833" s="28"/>
      <c r="T4833" s="28"/>
      <c r="U4833" s="29"/>
      <c r="V4833" s="32"/>
      <c r="W4833" s="33"/>
    </row>
    <row r="4834" spans="2:23" x14ac:dyDescent="0.25">
      <c r="B4834" s="35"/>
      <c r="C4834" s="46"/>
      <c r="D4834" s="27"/>
      <c r="E4834" s="28"/>
      <c r="F4834" s="28"/>
      <c r="G4834" s="28"/>
      <c r="H4834" s="28"/>
      <c r="I4834" s="28"/>
      <c r="J4834" s="27"/>
      <c r="K4834" s="29"/>
      <c r="L4834" s="36"/>
      <c r="M4834" s="28"/>
      <c r="N4834" s="28"/>
      <c r="O4834" s="29"/>
      <c r="P4834" s="26"/>
      <c r="Q4834" s="28"/>
      <c r="R4834" s="28"/>
      <c r="S4834" s="28"/>
      <c r="T4834" s="28"/>
      <c r="U4834" s="29"/>
      <c r="V4834" s="32"/>
      <c r="W4834" s="33"/>
    </row>
    <row r="4835" spans="2:23" x14ac:dyDescent="0.25">
      <c r="B4835" s="35"/>
      <c r="C4835" s="46"/>
      <c r="D4835" s="27"/>
      <c r="E4835" s="28"/>
      <c r="F4835" s="28"/>
      <c r="G4835" s="28"/>
      <c r="H4835" s="28"/>
      <c r="I4835" s="28"/>
      <c r="J4835" s="27"/>
      <c r="K4835" s="29"/>
      <c r="L4835" s="36"/>
      <c r="M4835" s="28"/>
      <c r="N4835" s="28"/>
      <c r="O4835" s="29"/>
      <c r="P4835" s="26"/>
      <c r="Q4835" s="28"/>
      <c r="R4835" s="28"/>
      <c r="S4835" s="28"/>
      <c r="T4835" s="28"/>
      <c r="U4835" s="29"/>
      <c r="V4835" s="32"/>
      <c r="W4835" s="33"/>
    </row>
    <row r="4836" spans="2:23" x14ac:dyDescent="0.25">
      <c r="B4836" s="35"/>
      <c r="C4836" s="46"/>
      <c r="D4836" s="27"/>
      <c r="E4836" s="28"/>
      <c r="F4836" s="28"/>
      <c r="G4836" s="28"/>
      <c r="H4836" s="28"/>
      <c r="I4836" s="28"/>
      <c r="J4836" s="27"/>
      <c r="K4836" s="29"/>
      <c r="L4836" s="36"/>
      <c r="M4836" s="28"/>
      <c r="N4836" s="28"/>
      <c r="O4836" s="29"/>
      <c r="P4836" s="26"/>
      <c r="Q4836" s="28"/>
      <c r="R4836" s="28"/>
      <c r="S4836" s="28"/>
      <c r="T4836" s="28"/>
      <c r="U4836" s="29"/>
      <c r="V4836" s="32"/>
      <c r="W4836" s="33"/>
    </row>
    <row r="4837" spans="2:23" x14ac:dyDescent="0.25">
      <c r="B4837" s="35"/>
      <c r="C4837" s="46"/>
      <c r="D4837" s="27"/>
      <c r="E4837" s="28"/>
      <c r="F4837" s="28"/>
      <c r="G4837" s="28"/>
      <c r="H4837" s="28"/>
      <c r="I4837" s="28"/>
      <c r="J4837" s="27"/>
      <c r="K4837" s="29"/>
      <c r="L4837" s="36"/>
      <c r="M4837" s="28"/>
      <c r="N4837" s="28"/>
      <c r="O4837" s="29"/>
      <c r="P4837" s="26"/>
      <c r="Q4837" s="28"/>
      <c r="R4837" s="28"/>
      <c r="S4837" s="28"/>
      <c r="T4837" s="28"/>
      <c r="U4837" s="29"/>
      <c r="V4837" s="32"/>
      <c r="W4837" s="33"/>
    </row>
    <row r="4838" spans="2:23" x14ac:dyDescent="0.25">
      <c r="B4838" s="35"/>
      <c r="C4838" s="46"/>
      <c r="D4838" s="27"/>
      <c r="E4838" s="28"/>
      <c r="F4838" s="28"/>
      <c r="G4838" s="28"/>
      <c r="H4838" s="28"/>
      <c r="I4838" s="28"/>
      <c r="J4838" s="27"/>
      <c r="K4838" s="29"/>
      <c r="L4838" s="36"/>
      <c r="M4838" s="28"/>
      <c r="N4838" s="28"/>
      <c r="O4838" s="29"/>
      <c r="P4838" s="26"/>
      <c r="Q4838" s="28"/>
      <c r="R4838" s="28"/>
      <c r="S4838" s="28"/>
      <c r="T4838" s="28"/>
      <c r="U4838" s="29"/>
      <c r="V4838" s="32"/>
      <c r="W4838" s="33"/>
    </row>
    <row r="4839" spans="2:23" x14ac:dyDescent="0.25">
      <c r="B4839" s="35"/>
      <c r="C4839" s="46"/>
      <c r="D4839" s="27"/>
      <c r="E4839" s="28"/>
      <c r="F4839" s="28"/>
      <c r="G4839" s="28"/>
      <c r="H4839" s="28"/>
      <c r="I4839" s="28"/>
      <c r="J4839" s="27"/>
      <c r="K4839" s="29"/>
      <c r="L4839" s="36"/>
      <c r="M4839" s="28"/>
      <c r="N4839" s="28"/>
      <c r="O4839" s="29"/>
      <c r="P4839" s="26"/>
      <c r="Q4839" s="28"/>
      <c r="R4839" s="28"/>
      <c r="S4839" s="28"/>
      <c r="T4839" s="28"/>
      <c r="U4839" s="29"/>
      <c r="V4839" s="32"/>
      <c r="W4839" s="33"/>
    </row>
    <row r="4840" spans="2:23" x14ac:dyDescent="0.25">
      <c r="B4840" s="35"/>
      <c r="C4840" s="46"/>
      <c r="D4840" s="27"/>
      <c r="E4840" s="28"/>
      <c r="F4840" s="28"/>
      <c r="G4840" s="28"/>
      <c r="H4840" s="28"/>
      <c r="I4840" s="28"/>
      <c r="J4840" s="27"/>
      <c r="K4840" s="29"/>
      <c r="L4840" s="36"/>
      <c r="M4840" s="28"/>
      <c r="N4840" s="28"/>
      <c r="O4840" s="29"/>
      <c r="P4840" s="26"/>
      <c r="Q4840" s="28"/>
      <c r="R4840" s="28"/>
      <c r="S4840" s="28"/>
      <c r="T4840" s="28"/>
      <c r="U4840" s="29"/>
      <c r="V4840" s="32"/>
      <c r="W4840" s="33"/>
    </row>
    <row r="4841" spans="2:23" x14ac:dyDescent="0.25">
      <c r="B4841" s="35"/>
      <c r="C4841" s="46"/>
      <c r="D4841" s="27"/>
      <c r="E4841" s="28"/>
      <c r="F4841" s="28"/>
      <c r="G4841" s="28"/>
      <c r="H4841" s="28"/>
      <c r="I4841" s="28"/>
      <c r="J4841" s="27"/>
      <c r="K4841" s="29"/>
      <c r="L4841" s="36"/>
      <c r="M4841" s="28"/>
      <c r="N4841" s="28"/>
      <c r="O4841" s="29"/>
      <c r="P4841" s="26"/>
      <c r="Q4841" s="28"/>
      <c r="R4841" s="28"/>
      <c r="S4841" s="28"/>
      <c r="T4841" s="28"/>
      <c r="U4841" s="29"/>
      <c r="V4841" s="32"/>
      <c r="W4841" s="33"/>
    </row>
    <row r="4842" spans="2:23" x14ac:dyDescent="0.25">
      <c r="B4842" s="35"/>
      <c r="C4842" s="46"/>
      <c r="D4842" s="27"/>
      <c r="E4842" s="28"/>
      <c r="F4842" s="28"/>
      <c r="G4842" s="28"/>
      <c r="H4842" s="28"/>
      <c r="I4842" s="28"/>
      <c r="J4842" s="27"/>
      <c r="K4842" s="29"/>
      <c r="L4842" s="36"/>
      <c r="M4842" s="28"/>
      <c r="N4842" s="28"/>
      <c r="O4842" s="29"/>
      <c r="P4842" s="26"/>
      <c r="Q4842" s="28"/>
      <c r="R4842" s="28"/>
      <c r="S4842" s="28"/>
      <c r="T4842" s="28"/>
      <c r="U4842" s="29"/>
      <c r="V4842" s="32"/>
      <c r="W4842" s="33"/>
    </row>
    <row r="4843" spans="2:23" x14ac:dyDescent="0.25">
      <c r="B4843" s="35"/>
      <c r="C4843" s="46"/>
      <c r="D4843" s="27"/>
      <c r="E4843" s="28"/>
      <c r="F4843" s="28"/>
      <c r="G4843" s="28"/>
      <c r="H4843" s="28"/>
      <c r="I4843" s="28"/>
      <c r="J4843" s="27"/>
      <c r="K4843" s="29"/>
      <c r="L4843" s="36"/>
      <c r="M4843" s="28"/>
      <c r="N4843" s="28"/>
      <c r="O4843" s="29"/>
      <c r="P4843" s="26"/>
      <c r="Q4843" s="28"/>
      <c r="R4843" s="28"/>
      <c r="S4843" s="28"/>
      <c r="T4843" s="28"/>
      <c r="U4843" s="29"/>
      <c r="V4843" s="32"/>
      <c r="W4843" s="33"/>
    </row>
    <row r="4844" spans="2:23" x14ac:dyDescent="0.25">
      <c r="B4844" s="35"/>
      <c r="C4844" s="46"/>
      <c r="D4844" s="27"/>
      <c r="E4844" s="28"/>
      <c r="F4844" s="28"/>
      <c r="G4844" s="28"/>
      <c r="H4844" s="28"/>
      <c r="I4844" s="28"/>
      <c r="J4844" s="27"/>
      <c r="K4844" s="29"/>
      <c r="L4844" s="36"/>
      <c r="M4844" s="28"/>
      <c r="N4844" s="28"/>
      <c r="O4844" s="29"/>
      <c r="P4844" s="26"/>
      <c r="Q4844" s="28"/>
      <c r="R4844" s="28"/>
      <c r="S4844" s="28"/>
      <c r="T4844" s="28"/>
      <c r="U4844" s="29"/>
      <c r="V4844" s="32"/>
      <c r="W4844" s="33"/>
    </row>
    <row r="4845" spans="2:23" x14ac:dyDescent="0.25">
      <c r="B4845" s="35"/>
      <c r="C4845" s="46"/>
      <c r="D4845" s="27"/>
      <c r="E4845" s="28"/>
      <c r="F4845" s="28"/>
      <c r="G4845" s="28"/>
      <c r="H4845" s="28"/>
      <c r="I4845" s="28"/>
      <c r="J4845" s="27"/>
      <c r="K4845" s="29"/>
      <c r="L4845" s="36"/>
      <c r="M4845" s="28"/>
      <c r="N4845" s="28"/>
      <c r="O4845" s="29"/>
      <c r="P4845" s="26"/>
      <c r="Q4845" s="28"/>
      <c r="R4845" s="28"/>
      <c r="S4845" s="28"/>
      <c r="T4845" s="28"/>
      <c r="U4845" s="29"/>
      <c r="V4845" s="32"/>
      <c r="W4845" s="33"/>
    </row>
    <row r="4846" spans="2:23" x14ac:dyDescent="0.25">
      <c r="B4846" s="35"/>
      <c r="C4846" s="46"/>
      <c r="D4846" s="27"/>
      <c r="E4846" s="28"/>
      <c r="F4846" s="28"/>
      <c r="G4846" s="28"/>
      <c r="H4846" s="28"/>
      <c r="I4846" s="28"/>
      <c r="J4846" s="27"/>
      <c r="K4846" s="29"/>
      <c r="L4846" s="36"/>
      <c r="M4846" s="28"/>
      <c r="N4846" s="28"/>
      <c r="O4846" s="29"/>
      <c r="P4846" s="26"/>
      <c r="Q4846" s="28"/>
      <c r="R4846" s="28"/>
      <c r="S4846" s="28"/>
      <c r="T4846" s="28"/>
      <c r="U4846" s="29"/>
      <c r="V4846" s="32"/>
      <c r="W4846" s="33"/>
    </row>
    <row r="4847" spans="2:23" x14ac:dyDescent="0.25">
      <c r="B4847" s="35"/>
      <c r="C4847" s="46"/>
      <c r="D4847" s="27"/>
      <c r="E4847" s="28"/>
      <c r="F4847" s="28"/>
      <c r="G4847" s="28"/>
      <c r="H4847" s="28"/>
      <c r="I4847" s="28"/>
      <c r="J4847" s="27"/>
      <c r="K4847" s="29"/>
      <c r="L4847" s="36"/>
      <c r="M4847" s="28"/>
      <c r="N4847" s="28"/>
      <c r="O4847" s="29"/>
      <c r="P4847" s="26"/>
      <c r="Q4847" s="28"/>
      <c r="R4847" s="28"/>
      <c r="S4847" s="28"/>
      <c r="T4847" s="28"/>
      <c r="U4847" s="29"/>
      <c r="V4847" s="32"/>
      <c r="W4847" s="33"/>
    </row>
    <row r="4848" spans="2:23" x14ac:dyDescent="0.25">
      <c r="B4848" s="35"/>
      <c r="C4848" s="46"/>
      <c r="D4848" s="27"/>
      <c r="E4848" s="28"/>
      <c r="F4848" s="28"/>
      <c r="G4848" s="28"/>
      <c r="H4848" s="28"/>
      <c r="I4848" s="28"/>
      <c r="J4848" s="27"/>
      <c r="K4848" s="29"/>
      <c r="L4848" s="36"/>
      <c r="M4848" s="28"/>
      <c r="N4848" s="28"/>
      <c r="O4848" s="29"/>
      <c r="P4848" s="26"/>
      <c r="Q4848" s="28"/>
      <c r="R4848" s="28"/>
      <c r="S4848" s="28"/>
      <c r="T4848" s="28"/>
      <c r="U4848" s="29"/>
      <c r="V4848" s="32"/>
      <c r="W4848" s="33"/>
    </row>
    <row r="4849" spans="2:23" x14ac:dyDescent="0.25">
      <c r="B4849" s="35"/>
      <c r="C4849" s="46"/>
      <c r="D4849" s="27"/>
      <c r="E4849" s="28"/>
      <c r="F4849" s="28"/>
      <c r="G4849" s="28"/>
      <c r="H4849" s="28"/>
      <c r="I4849" s="28"/>
      <c r="J4849" s="27"/>
      <c r="K4849" s="29"/>
      <c r="L4849" s="36"/>
      <c r="M4849" s="28"/>
      <c r="N4849" s="28"/>
      <c r="O4849" s="29"/>
      <c r="P4849" s="26"/>
      <c r="Q4849" s="28"/>
      <c r="R4849" s="28"/>
      <c r="S4849" s="28"/>
      <c r="T4849" s="28"/>
      <c r="U4849" s="29"/>
      <c r="V4849" s="32"/>
      <c r="W4849" s="33"/>
    </row>
    <row r="4850" spans="2:23" x14ac:dyDescent="0.25">
      <c r="B4850" s="35"/>
      <c r="C4850" s="46"/>
      <c r="D4850" s="27"/>
      <c r="E4850" s="28"/>
      <c r="F4850" s="28"/>
      <c r="G4850" s="28"/>
      <c r="H4850" s="28"/>
      <c r="I4850" s="28"/>
      <c r="J4850" s="27"/>
      <c r="K4850" s="29"/>
      <c r="L4850" s="36"/>
      <c r="M4850" s="28"/>
      <c r="N4850" s="28"/>
      <c r="O4850" s="29"/>
      <c r="P4850" s="26"/>
      <c r="Q4850" s="28"/>
      <c r="R4850" s="28"/>
      <c r="S4850" s="28"/>
      <c r="T4850" s="28"/>
      <c r="U4850" s="29"/>
      <c r="V4850" s="32"/>
      <c r="W4850" s="33"/>
    </row>
    <row r="4851" spans="2:23" x14ac:dyDescent="0.25">
      <c r="B4851" s="35"/>
      <c r="C4851" s="46"/>
      <c r="D4851" s="27"/>
      <c r="E4851" s="28"/>
      <c r="F4851" s="28"/>
      <c r="G4851" s="28"/>
      <c r="H4851" s="28"/>
      <c r="I4851" s="28"/>
      <c r="J4851" s="27"/>
      <c r="K4851" s="29"/>
      <c r="L4851" s="36"/>
      <c r="M4851" s="28"/>
      <c r="N4851" s="28"/>
      <c r="O4851" s="29"/>
      <c r="P4851" s="26"/>
      <c r="Q4851" s="28"/>
      <c r="R4851" s="28"/>
      <c r="S4851" s="28"/>
      <c r="T4851" s="28"/>
      <c r="U4851" s="29"/>
      <c r="V4851" s="32"/>
      <c r="W4851" s="33"/>
    </row>
    <row r="4852" spans="2:23" x14ac:dyDescent="0.25">
      <c r="B4852" s="35"/>
      <c r="C4852" s="46"/>
      <c r="D4852" s="27"/>
      <c r="E4852" s="28"/>
      <c r="F4852" s="28"/>
      <c r="G4852" s="28"/>
      <c r="H4852" s="28"/>
      <c r="I4852" s="28"/>
      <c r="J4852" s="27"/>
      <c r="K4852" s="29"/>
      <c r="L4852" s="36"/>
      <c r="M4852" s="28"/>
      <c r="N4852" s="28"/>
      <c r="O4852" s="29"/>
      <c r="P4852" s="26"/>
      <c r="Q4852" s="28"/>
      <c r="R4852" s="28"/>
      <c r="S4852" s="28"/>
      <c r="T4852" s="28"/>
      <c r="U4852" s="29"/>
      <c r="V4852" s="32"/>
      <c r="W4852" s="33"/>
    </row>
    <row r="4853" spans="2:23" x14ac:dyDescent="0.25">
      <c r="B4853" s="35"/>
      <c r="C4853" s="46"/>
      <c r="D4853" s="27"/>
      <c r="E4853" s="28"/>
      <c r="F4853" s="28"/>
      <c r="G4853" s="28"/>
      <c r="H4853" s="28"/>
      <c r="I4853" s="28"/>
      <c r="J4853" s="27"/>
      <c r="K4853" s="29"/>
      <c r="L4853" s="36"/>
      <c r="M4853" s="28"/>
      <c r="N4853" s="28"/>
      <c r="O4853" s="29"/>
      <c r="P4853" s="26"/>
      <c r="Q4853" s="28"/>
      <c r="R4853" s="28"/>
      <c r="S4853" s="28"/>
      <c r="T4853" s="28"/>
      <c r="U4853" s="29"/>
      <c r="V4853" s="32"/>
      <c r="W4853" s="33"/>
    </row>
    <row r="4854" spans="2:23" x14ac:dyDescent="0.25">
      <c r="B4854" s="35"/>
      <c r="C4854" s="46"/>
      <c r="D4854" s="27"/>
      <c r="E4854" s="28"/>
      <c r="F4854" s="28"/>
      <c r="G4854" s="28"/>
      <c r="H4854" s="28"/>
      <c r="I4854" s="28"/>
      <c r="J4854" s="27"/>
      <c r="K4854" s="29"/>
      <c r="L4854" s="36"/>
      <c r="M4854" s="28"/>
      <c r="N4854" s="28"/>
      <c r="O4854" s="29"/>
      <c r="P4854" s="26"/>
      <c r="Q4854" s="28"/>
      <c r="R4854" s="28"/>
      <c r="S4854" s="28"/>
      <c r="T4854" s="28"/>
      <c r="U4854" s="29"/>
      <c r="V4854" s="32"/>
      <c r="W4854" s="33"/>
    </row>
    <row r="4855" spans="2:23" x14ac:dyDescent="0.25">
      <c r="B4855" s="35"/>
      <c r="C4855" s="46"/>
      <c r="D4855" s="27"/>
      <c r="E4855" s="28"/>
      <c r="F4855" s="28"/>
      <c r="G4855" s="28"/>
      <c r="H4855" s="28"/>
      <c r="I4855" s="28"/>
      <c r="J4855" s="27"/>
      <c r="K4855" s="29"/>
      <c r="L4855" s="36"/>
      <c r="M4855" s="28"/>
      <c r="N4855" s="28"/>
      <c r="O4855" s="29"/>
      <c r="P4855" s="26"/>
      <c r="Q4855" s="28"/>
      <c r="R4855" s="28"/>
      <c r="S4855" s="28"/>
      <c r="T4855" s="28"/>
      <c r="U4855" s="29"/>
      <c r="V4855" s="32"/>
      <c r="W4855" s="33"/>
    </row>
    <row r="4856" spans="2:23" ht="15.75" thickBot="1" x14ac:dyDescent="0.3">
      <c r="B4856" s="38"/>
      <c r="C4856" s="47"/>
      <c r="D4856" s="40"/>
      <c r="E4856" s="41"/>
      <c r="F4856" s="41"/>
      <c r="G4856" s="41"/>
      <c r="H4856" s="41"/>
      <c r="I4856" s="41"/>
      <c r="J4856" s="40"/>
      <c r="K4856" s="42"/>
      <c r="L4856" s="43"/>
      <c r="M4856" s="41"/>
      <c r="N4856" s="41"/>
      <c r="O4856" s="42"/>
      <c r="P4856" s="39"/>
      <c r="Q4856" s="41"/>
      <c r="R4856" s="41"/>
      <c r="S4856" s="41"/>
      <c r="T4856" s="41"/>
      <c r="U4856" s="42"/>
      <c r="V4856" s="44"/>
      <c r="W4856"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38B7A-66EB-4A2E-9EA4-49A1A5E229B8}">
  <dimension ref="B2:M32"/>
  <sheetViews>
    <sheetView topLeftCell="C1" workbookViewId="0">
      <selection activeCell="K14" sqref="K14"/>
    </sheetView>
  </sheetViews>
  <sheetFormatPr defaultRowHeight="15" x14ac:dyDescent="0.25"/>
  <cols>
    <col min="3" max="3" width="11" bestFit="1" customWidth="1"/>
    <col min="11" max="11" width="10.85546875" bestFit="1" customWidth="1"/>
  </cols>
  <sheetData>
    <row r="2" spans="2:13" x14ac:dyDescent="0.25">
      <c r="B2" t="s">
        <v>8853</v>
      </c>
      <c r="C2" t="s">
        <v>8854</v>
      </c>
      <c r="D2" t="s">
        <v>38</v>
      </c>
    </row>
    <row r="3" spans="2:13" x14ac:dyDescent="0.25">
      <c r="B3">
        <v>1952625147</v>
      </c>
      <c r="C3" t="e">
        <f>VLOOKUP(B3,'HBV TL'!$C$10:$C$4856,1,0)</f>
        <v>#N/A</v>
      </c>
      <c r="D3" t="e">
        <f>VLOOKUP(C3,'HBV TL'!$C$10:$E$4856,3,0)</f>
        <v>#N/A</v>
      </c>
    </row>
    <row r="4" spans="2:13" x14ac:dyDescent="0.25">
      <c r="B4">
        <v>1578984456</v>
      </c>
      <c r="C4">
        <f>VLOOKUP(B4,'HBV TL'!$C$10:$C$4856,1,0)</f>
        <v>1578984456</v>
      </c>
      <c r="D4">
        <f>VLOOKUP(C4,'HBV TL'!$C$10:$E$4856,3,0)</f>
        <v>4</v>
      </c>
    </row>
    <row r="5" spans="2:13" x14ac:dyDescent="0.25">
      <c r="B5">
        <v>1528381522</v>
      </c>
      <c r="C5" t="e">
        <f>VLOOKUP(B5,'HBV TL'!$C$10:$C$4856,1,0)</f>
        <v>#N/A</v>
      </c>
    </row>
    <row r="6" spans="2:13" x14ac:dyDescent="0.25">
      <c r="B6">
        <v>1336351147</v>
      </c>
      <c r="C6">
        <f>VLOOKUP(B6,'HBV TL'!$C$10:$C$4856,1,0)</f>
        <v>1336351147</v>
      </c>
    </row>
    <row r="7" spans="2:13" x14ac:dyDescent="0.25">
      <c r="B7">
        <v>1952588394</v>
      </c>
      <c r="C7">
        <f>VLOOKUP(B7,'HBV TL'!$C$10:$C$4856,1,0)</f>
        <v>1952588394</v>
      </c>
      <c r="D7">
        <f>VLOOKUP(C7,'HBV TL'!$C$10:$E$4856,3,0)</f>
        <v>3</v>
      </c>
    </row>
    <row r="8" spans="2:13" x14ac:dyDescent="0.25">
      <c r="B8">
        <v>1275604480</v>
      </c>
      <c r="C8" t="e">
        <f>VLOOKUP(B8,'HBV TL'!$C$10:$C$4856,1,0)</f>
        <v>#N/A</v>
      </c>
    </row>
    <row r="9" spans="2:13" x14ac:dyDescent="0.25">
      <c r="B9">
        <v>1023293016</v>
      </c>
      <c r="C9" t="e">
        <f>VLOOKUP(B9,'HBV TL'!$C$10:$C$4856,1,0)</f>
        <v>#N/A</v>
      </c>
    </row>
    <row r="10" spans="2:13" x14ac:dyDescent="0.25">
      <c r="B10">
        <v>1093869786</v>
      </c>
      <c r="C10" t="e">
        <f>VLOOKUP(B10,'HBV TL'!$C$10:$C$4856,1,0)</f>
        <v>#N/A</v>
      </c>
      <c r="D10" t="e">
        <f>VLOOKUP(C10,'HBV TL'!$C$10:$E$4856,3,0)</f>
        <v>#N/A</v>
      </c>
    </row>
    <row r="11" spans="2:13" x14ac:dyDescent="0.25">
      <c r="B11">
        <v>1801161559</v>
      </c>
      <c r="C11">
        <f>VLOOKUP(B11,'HBV TL'!$C$10:$C$4856,1,0)</f>
        <v>1801161559</v>
      </c>
      <c r="D11">
        <f>VLOOKUP(C11,'HBV TL'!$C$10:$E$4856,3,0)</f>
        <v>8</v>
      </c>
    </row>
    <row r="12" spans="2:13" x14ac:dyDescent="0.25">
      <c r="B12">
        <v>1538192851</v>
      </c>
      <c r="C12" t="e">
        <f>VLOOKUP(B12,'HBV TL'!$C$10:$C$4856,1,0)</f>
        <v>#N/A</v>
      </c>
    </row>
    <row r="13" spans="2:13" x14ac:dyDescent="0.25">
      <c r="B13">
        <v>1801276472</v>
      </c>
      <c r="C13">
        <f>VLOOKUP(B13,'HBV TL'!$C$10:$C$4856,1,0)</f>
        <v>1801276472</v>
      </c>
      <c r="D13">
        <f>VLOOKUP(C13,'HBV TL'!$C$10:$E$4856,3,0)</f>
        <v>4</v>
      </c>
    </row>
    <row r="14" spans="2:13" x14ac:dyDescent="0.25">
      <c r="B14">
        <v>1063840379</v>
      </c>
      <c r="C14">
        <f>VLOOKUP(B14,'HBV TL'!$C$10:$C$4856,1,0)</f>
        <v>1063840379</v>
      </c>
      <c r="D14">
        <f>VLOOKUP(C14,'HBV TL'!$C$10:$E$4856,3,0)</f>
        <v>6</v>
      </c>
      <c r="K14">
        <v>1437235405</v>
      </c>
      <c r="M14">
        <f>COUNTIF('HBV_PBC Unified TL'!$A$2:$A$9245,Sheet3!K14)</f>
        <v>1</v>
      </c>
    </row>
    <row r="15" spans="2:13" x14ac:dyDescent="0.25">
      <c r="B15">
        <v>1841766185</v>
      </c>
      <c r="C15">
        <f>VLOOKUP(B15,'HBV TL'!$C$10:$C$4856,1,0)</f>
        <v>1841766185</v>
      </c>
      <c r="D15">
        <f>VLOOKUP(C15,'HBV TL'!$C$10:$E$4856,3,0)</f>
        <v>5</v>
      </c>
      <c r="K15">
        <v>1285634196</v>
      </c>
      <c r="M15">
        <f>COUNTIF('HBV_PBC Unified TL'!$A$2:$A$9245,Sheet3!K15)</f>
        <v>1</v>
      </c>
    </row>
    <row r="16" spans="2:13" x14ac:dyDescent="0.25">
      <c r="B16">
        <v>1891953766</v>
      </c>
      <c r="C16">
        <f>VLOOKUP(B16,'HBV TL'!$C$10:$C$4856,1,0)</f>
        <v>1891953766</v>
      </c>
      <c r="D16">
        <f>VLOOKUP(C16,'HBV TL'!$C$10:$E$4856,3,0)</f>
        <v>4</v>
      </c>
      <c r="K16">
        <v>1326066705</v>
      </c>
      <c r="M16">
        <f>COUNTIF('HBV_PBC Unified TL'!$A$2:$A$9245,Sheet3!K16)</f>
        <v>1</v>
      </c>
    </row>
    <row r="17" spans="2:13" x14ac:dyDescent="0.25">
      <c r="B17">
        <v>1851302863</v>
      </c>
      <c r="C17">
        <f>VLOOKUP(B17,'HBV TL'!$C$10:$C$4856,1,0)</f>
        <v>1851302863</v>
      </c>
      <c r="D17">
        <f>VLOOKUP(C17,'HBV TL'!$C$10:$E$4856,3,0)</f>
        <v>3</v>
      </c>
      <c r="K17">
        <v>1336570456</v>
      </c>
      <c r="M17">
        <f>COUNTIF('HBV_PBC Unified TL'!$A$2:$A$9245,Sheet3!K17)</f>
        <v>1</v>
      </c>
    </row>
    <row r="18" spans="2:13" x14ac:dyDescent="0.25">
      <c r="B18">
        <v>1497173850</v>
      </c>
      <c r="C18" t="e">
        <f>VLOOKUP(B18,'HBV TL'!$C$10:$C$4856,1,0)</f>
        <v>#N/A</v>
      </c>
      <c r="K18">
        <v>1124479043</v>
      </c>
      <c r="M18">
        <f>COUNTIF('HBV_PBC Unified TL'!$A$2:$A$9245,Sheet3!K18)</f>
        <v>1</v>
      </c>
    </row>
    <row r="19" spans="2:13" x14ac:dyDescent="0.25">
      <c r="B19">
        <v>1003892720</v>
      </c>
      <c r="C19" t="e">
        <f>VLOOKUP(B19,'HBV TL'!$C$10:$C$4856,1,0)</f>
        <v>#N/A</v>
      </c>
      <c r="K19">
        <v>1073061164</v>
      </c>
      <c r="M19">
        <f>COUNTIF('HBV_PBC Unified TL'!$A$2:$A$9245,Sheet3!K19)</f>
        <v>1</v>
      </c>
    </row>
    <row r="20" spans="2:13" x14ac:dyDescent="0.25">
      <c r="B20">
        <v>1356848501</v>
      </c>
      <c r="C20" t="e">
        <f>VLOOKUP(B20,'HBV TL'!$C$10:$C$4856,1,0)</f>
        <v>#N/A</v>
      </c>
      <c r="K20">
        <v>1225398431</v>
      </c>
      <c r="M20">
        <f>COUNTIF('HBV_PBC Unified TL'!$A$2:$A$9245,Sheet3!K20)</f>
        <v>1</v>
      </c>
    </row>
    <row r="21" spans="2:13" x14ac:dyDescent="0.25">
      <c r="B21">
        <v>1194780528</v>
      </c>
      <c r="C21" t="e">
        <f>VLOOKUP(B21,'HBV TL'!$C$10:$C$4856,1,0)</f>
        <v>#N/A</v>
      </c>
      <c r="K21">
        <v>1578176475</v>
      </c>
      <c r="M21">
        <f>COUNTIF('HBV_PBC Unified TL'!$A$2:$A$9245,Sheet3!K21)</f>
        <v>1</v>
      </c>
    </row>
    <row r="22" spans="2:13" x14ac:dyDescent="0.25">
      <c r="B22">
        <v>1588058465</v>
      </c>
      <c r="C22" t="e">
        <f>VLOOKUP(B22,'HBV TL'!$C$10:$C$4856,1,0)</f>
        <v>#N/A</v>
      </c>
      <c r="K22">
        <v>1275077034</v>
      </c>
      <c r="M22">
        <f>COUNTIF('HBV_PBC Unified TL'!$A$2:$A$9245,Sheet3!K22)</f>
        <v>1</v>
      </c>
    </row>
    <row r="23" spans="2:13" x14ac:dyDescent="0.25">
      <c r="B23">
        <v>1639626849</v>
      </c>
      <c r="C23" t="e">
        <f>VLOOKUP(B23,'HBV TL'!$C$10:$C$4856,1,0)</f>
        <v>#N/A</v>
      </c>
      <c r="K23">
        <v>1598814469</v>
      </c>
      <c r="M23">
        <f>COUNTIF('HBV_PBC Unified TL'!$A$2:$A$9245,Sheet3!K23)</f>
        <v>1</v>
      </c>
    </row>
    <row r="24" spans="2:13" x14ac:dyDescent="0.25">
      <c r="B24">
        <v>1841396017</v>
      </c>
      <c r="C24">
        <f>VLOOKUP(B24,'HBV TL'!$C$10:$C$4856,1,0)</f>
        <v>1841396017</v>
      </c>
      <c r="D24">
        <f>VLOOKUP(C24,'HBV TL'!$C$10:$E$4856,3,0)</f>
        <v>4</v>
      </c>
      <c r="K24">
        <v>1447905914</v>
      </c>
      <c r="M24">
        <f>COUNTIF('HBV_PBC Unified TL'!$A$2:$A$9245,Sheet3!K24)</f>
        <v>1</v>
      </c>
    </row>
    <row r="25" spans="2:13" x14ac:dyDescent="0.25">
      <c r="B25">
        <v>1548376312</v>
      </c>
      <c r="C25" t="e">
        <f>VLOOKUP(B25,'HBV TL'!$C$10:$C$4856,1,0)</f>
        <v>#N/A</v>
      </c>
      <c r="K25">
        <v>1033151105</v>
      </c>
      <c r="M25">
        <f>COUNTIF('HBV_PBC Unified TL'!$A$2:$A$9245,Sheet3!K25)</f>
        <v>1</v>
      </c>
    </row>
    <row r="26" spans="2:13" x14ac:dyDescent="0.25">
      <c r="B26">
        <v>1376637744</v>
      </c>
      <c r="C26">
        <f>VLOOKUP(B26,'HBV TL'!$C$10:$C$4856,1,0)</f>
        <v>1376637744</v>
      </c>
      <c r="D26">
        <f>VLOOKUP(C26,'HBV TL'!$C$10:$E$4856,3,0)</f>
        <v>5</v>
      </c>
      <c r="K26">
        <v>1841364841</v>
      </c>
      <c r="M26">
        <f>COUNTIF('HBV_PBC Unified TL'!$A$2:$A$9245,Sheet3!K26)</f>
        <v>1</v>
      </c>
    </row>
    <row r="27" spans="2:13" x14ac:dyDescent="0.25">
      <c r="B27">
        <v>1205098886</v>
      </c>
      <c r="C27">
        <f>VLOOKUP(B27,'HBV TL'!$C$10:$C$4856,1,0)</f>
        <v>1205098886</v>
      </c>
      <c r="D27">
        <f>VLOOKUP(C27,'HBV TL'!$C$10:$E$4856,3,0)</f>
        <v>3</v>
      </c>
      <c r="K27">
        <v>1689102063</v>
      </c>
      <c r="M27">
        <f>COUNTIF('HBV_PBC Unified TL'!$A$2:$A$9245,Sheet3!K27)</f>
        <v>1</v>
      </c>
    </row>
    <row r="28" spans="2:13" x14ac:dyDescent="0.25">
      <c r="B28">
        <v>1881911667</v>
      </c>
      <c r="C28">
        <f>VLOOKUP(B28,'HBV TL'!$C$10:$C$4856,1,0)</f>
        <v>1881911667</v>
      </c>
      <c r="D28">
        <f>VLOOKUP(C28,'HBV TL'!$C$10:$E$4856,3,0)</f>
        <v>4</v>
      </c>
      <c r="K28">
        <v>1518943513</v>
      </c>
      <c r="M28">
        <f>COUNTIF('HBV_PBC Unified TL'!$A$2:$A$9245,Sheet3!K28)</f>
        <v>1</v>
      </c>
    </row>
    <row r="29" spans="2:13" x14ac:dyDescent="0.25">
      <c r="B29">
        <v>1245475607</v>
      </c>
      <c r="C29">
        <f>VLOOKUP(B29,'HBV TL'!$C$10:$C$4856,1,0)</f>
        <v>1245475607</v>
      </c>
      <c r="D29">
        <f>VLOOKUP(C29,'HBV TL'!$C$10:$E$4856,3,0)</f>
        <v>6</v>
      </c>
      <c r="K29">
        <v>1679249098</v>
      </c>
      <c r="M29">
        <f>COUNTIF('HBV_PBC Unified TL'!$A$2:$A$9245,Sheet3!K29)</f>
        <v>1</v>
      </c>
    </row>
    <row r="30" spans="2:13" x14ac:dyDescent="0.25">
      <c r="K30">
        <v>1831300607</v>
      </c>
      <c r="M30">
        <f>COUNTIF('HBV_PBC Unified TL'!$A$2:$A$9245,Sheet3!K30)</f>
        <v>1</v>
      </c>
    </row>
    <row r="31" spans="2:13" x14ac:dyDescent="0.25">
      <c r="K31">
        <v>1730173436</v>
      </c>
      <c r="M31">
        <f>COUNTIF('HBV_PBC Unified TL'!$A$2:$A$9245,Sheet3!K31)</f>
        <v>1</v>
      </c>
    </row>
    <row r="32" spans="2:13" x14ac:dyDescent="0.25">
      <c r="K32">
        <v>1568803948</v>
      </c>
      <c r="M32">
        <f>COUNTIF('HBV_PBC Unified TL'!$A$2:$A$9245,Sheet3!K32)</f>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402D-60BA-4E91-AB3E-083CA3CA13BC}">
  <dimension ref="A1:B100"/>
  <sheetViews>
    <sheetView workbookViewId="0">
      <selection activeCell="B1" sqref="B1"/>
    </sheetView>
  </sheetViews>
  <sheetFormatPr defaultRowHeight="15" x14ac:dyDescent="0.25"/>
  <cols>
    <col min="1" max="1" width="15.42578125" customWidth="1"/>
    <col min="2" max="2" width="14.140625" customWidth="1"/>
  </cols>
  <sheetData>
    <row r="1" spans="1:2" x14ac:dyDescent="0.25">
      <c r="A1" t="s">
        <v>8855</v>
      </c>
      <c r="B1" t="s">
        <v>8856</v>
      </c>
    </row>
    <row r="2" spans="1:2" x14ac:dyDescent="0.25">
      <c r="A2">
        <v>1740818236</v>
      </c>
      <c r="B2" t="e">
        <f>VLOOKUP(A2,'HBV TL'!C:E,3,FALSE)</f>
        <v>#N/A</v>
      </c>
    </row>
    <row r="3" spans="1:2" x14ac:dyDescent="0.25">
      <c r="A3">
        <v>1114975687</v>
      </c>
      <c r="B3">
        <f>VLOOKUP(A3,'HBV TL'!C:E,3,FALSE)</f>
        <v>4</v>
      </c>
    </row>
    <row r="4" spans="1:2" x14ac:dyDescent="0.25">
      <c r="A4">
        <v>1881643088</v>
      </c>
      <c r="B4" t="e">
        <f>VLOOKUP(A4,'HBV TL'!C:E,3,FALSE)</f>
        <v>#N/A</v>
      </c>
    </row>
    <row r="5" spans="1:2" x14ac:dyDescent="0.25">
      <c r="A5">
        <v>1366411076</v>
      </c>
      <c r="B5">
        <f>VLOOKUP(A5,'HBV TL'!C:E,3,FALSE)</f>
        <v>5</v>
      </c>
    </row>
    <row r="6" spans="1:2" x14ac:dyDescent="0.25">
      <c r="A6">
        <v>1669451779</v>
      </c>
      <c r="B6" t="e">
        <f>VLOOKUP(A6,'HBV TL'!C:E,3,FALSE)</f>
        <v>#N/A</v>
      </c>
    </row>
    <row r="7" spans="1:2" x14ac:dyDescent="0.25">
      <c r="A7">
        <v>1598165474</v>
      </c>
      <c r="B7" t="e">
        <f>VLOOKUP(A7,'HBV TL'!C:E,3,FALSE)</f>
        <v>#N/A</v>
      </c>
    </row>
    <row r="8" spans="1:2" x14ac:dyDescent="0.25">
      <c r="A8">
        <v>1770172967</v>
      </c>
      <c r="B8" t="e">
        <f>VLOOKUP(A8,'HBV TL'!C:E,3,FALSE)</f>
        <v>#N/A</v>
      </c>
    </row>
    <row r="9" spans="1:2" x14ac:dyDescent="0.25">
      <c r="A9">
        <v>1811318041</v>
      </c>
      <c r="B9" t="e">
        <f>VLOOKUP(A9,'HBV TL'!C:E,3,FALSE)</f>
        <v>#N/A</v>
      </c>
    </row>
    <row r="10" spans="1:2" x14ac:dyDescent="0.25">
      <c r="A10">
        <v>1427412030</v>
      </c>
      <c r="B10" t="e">
        <f>VLOOKUP(A10,'HBV TL'!C:E,3,FALSE)</f>
        <v>#N/A</v>
      </c>
    </row>
    <row r="11" spans="1:2" x14ac:dyDescent="0.25">
      <c r="A11">
        <v>1962405316</v>
      </c>
      <c r="B11" t="e">
        <f>VLOOKUP(A11,'HBV TL'!C:E,3,FALSE)</f>
        <v>#N/A</v>
      </c>
    </row>
    <row r="12" spans="1:2" x14ac:dyDescent="0.25">
      <c r="A12">
        <v>1699090274</v>
      </c>
      <c r="B12" t="e">
        <f>VLOOKUP(A12,'HBV TL'!C:E,3,FALSE)</f>
        <v>#N/A</v>
      </c>
    </row>
    <row r="13" spans="1:2" x14ac:dyDescent="0.25">
      <c r="A13">
        <v>1790780724</v>
      </c>
      <c r="B13" t="e">
        <f>VLOOKUP(A13,'HBV TL'!C:E,3,FALSE)</f>
        <v>#N/A</v>
      </c>
    </row>
    <row r="14" spans="1:2" x14ac:dyDescent="0.25">
      <c r="A14">
        <v>1831208776</v>
      </c>
      <c r="B14" t="e">
        <f>VLOOKUP(A14,'HBV TL'!C:E,3,FALSE)</f>
        <v>#N/A</v>
      </c>
    </row>
    <row r="15" spans="1:2" x14ac:dyDescent="0.25">
      <c r="A15">
        <v>1700029485</v>
      </c>
      <c r="B15" t="e">
        <f>VLOOKUP(A15,'HBV TL'!C:E,3,FALSE)</f>
        <v>#N/A</v>
      </c>
    </row>
    <row r="16" spans="1:2" x14ac:dyDescent="0.25">
      <c r="A16">
        <v>1215344825</v>
      </c>
      <c r="B16">
        <f>VLOOKUP(A16,'HBV TL'!C:E,3,FALSE)</f>
        <v>5</v>
      </c>
    </row>
    <row r="17" spans="1:2" x14ac:dyDescent="0.25">
      <c r="A17">
        <v>1962836551</v>
      </c>
      <c r="B17" t="e">
        <f>VLOOKUP(A17,'HBV TL'!C:E,3,FALSE)</f>
        <v>#N/A</v>
      </c>
    </row>
    <row r="18" spans="1:2" x14ac:dyDescent="0.25">
      <c r="A18">
        <v>1063550291</v>
      </c>
      <c r="B18" t="e">
        <f>VLOOKUP(A18,'HBV TL'!C:E,3,FALSE)</f>
        <v>#N/A</v>
      </c>
    </row>
    <row r="19" spans="1:2" x14ac:dyDescent="0.25">
      <c r="A19">
        <v>1922447739</v>
      </c>
      <c r="B19" t="e">
        <f>VLOOKUP(A19,'HBV TL'!C:E,3,FALSE)</f>
        <v>#N/A</v>
      </c>
    </row>
    <row r="20" spans="1:2" x14ac:dyDescent="0.25">
      <c r="A20">
        <v>1750584991</v>
      </c>
      <c r="B20">
        <f>VLOOKUP(A20,'HBV TL'!C:E,3,FALSE)</f>
        <v>-99</v>
      </c>
    </row>
    <row r="21" spans="1:2" x14ac:dyDescent="0.25">
      <c r="A21">
        <v>1861621005</v>
      </c>
      <c r="B21" t="e">
        <f>VLOOKUP(A21,'HBV TL'!C:E,3,FALSE)</f>
        <v>#N/A</v>
      </c>
    </row>
    <row r="22" spans="1:2" x14ac:dyDescent="0.25">
      <c r="A22">
        <v>1194107045</v>
      </c>
      <c r="B22" t="e">
        <f>VLOOKUP(A22,'HBV TL'!C:E,3,FALSE)</f>
        <v>#N/A</v>
      </c>
    </row>
    <row r="23" spans="1:2" x14ac:dyDescent="0.25">
      <c r="A23">
        <v>1760143671</v>
      </c>
      <c r="B23" t="e">
        <f>VLOOKUP(A23,'HBV TL'!C:E,3,FALSE)</f>
        <v>#N/A</v>
      </c>
    </row>
    <row r="24" spans="1:2" x14ac:dyDescent="0.25">
      <c r="A24">
        <v>1568501997</v>
      </c>
      <c r="B24" t="e">
        <f>VLOOKUP(A24,'HBV TL'!C:E,3,FALSE)</f>
        <v>#N/A</v>
      </c>
    </row>
    <row r="25" spans="1:2" x14ac:dyDescent="0.25">
      <c r="A25">
        <v>1003082660</v>
      </c>
      <c r="B25" t="e">
        <f>VLOOKUP(A25,'HBV TL'!C:E,3,FALSE)</f>
        <v>#N/A</v>
      </c>
    </row>
    <row r="26" spans="1:2" x14ac:dyDescent="0.25">
      <c r="A26">
        <v>1346512597</v>
      </c>
      <c r="B26" t="e">
        <f>VLOOKUP(A26,'HBV TL'!C:E,3,FALSE)</f>
        <v>#N/A</v>
      </c>
    </row>
    <row r="27" spans="1:2" x14ac:dyDescent="0.25">
      <c r="A27">
        <v>1952304982</v>
      </c>
      <c r="B27" t="e">
        <f>VLOOKUP(A27,'HBV TL'!C:E,3,FALSE)</f>
        <v>#N/A</v>
      </c>
    </row>
    <row r="28" spans="1:2" x14ac:dyDescent="0.25">
      <c r="A28">
        <v>1972568251</v>
      </c>
      <c r="B28">
        <f>VLOOKUP(A28,'HBV TL'!C:E,3,FALSE)</f>
        <v>2</v>
      </c>
    </row>
    <row r="29" spans="1:2" x14ac:dyDescent="0.25">
      <c r="A29">
        <v>1831419654</v>
      </c>
      <c r="B29" t="e">
        <f>VLOOKUP(A29,'HBV TL'!C:E,3,FALSE)</f>
        <v>#N/A</v>
      </c>
    </row>
    <row r="30" spans="1:2" x14ac:dyDescent="0.25">
      <c r="A30">
        <v>1073273462</v>
      </c>
      <c r="B30" t="e">
        <f>VLOOKUP(A30,'HBV TL'!C:E,3,FALSE)</f>
        <v>#N/A</v>
      </c>
    </row>
    <row r="31" spans="1:2" x14ac:dyDescent="0.25">
      <c r="A31">
        <v>1194728139</v>
      </c>
      <c r="B31">
        <f>VLOOKUP(A31,'HBV TL'!C:E,3,FALSE)</f>
        <v>3</v>
      </c>
    </row>
    <row r="32" spans="1:2" x14ac:dyDescent="0.25">
      <c r="A32">
        <v>1538425087</v>
      </c>
      <c r="B32" t="e">
        <f>VLOOKUP(A32,'HBV TL'!C:E,3,FALSE)</f>
        <v>#N/A</v>
      </c>
    </row>
    <row r="33" spans="1:2" x14ac:dyDescent="0.25">
      <c r="A33">
        <v>1922425834</v>
      </c>
      <c r="B33" t="e">
        <f>VLOOKUP(A33,'HBV TL'!C:E,3,FALSE)</f>
        <v>#N/A</v>
      </c>
    </row>
    <row r="34" spans="1:2" x14ac:dyDescent="0.25">
      <c r="A34">
        <v>1437765492</v>
      </c>
      <c r="B34" t="e">
        <f>VLOOKUP(A34,'HBV TL'!C:E,3,FALSE)</f>
        <v>#N/A</v>
      </c>
    </row>
    <row r="35" spans="1:2" x14ac:dyDescent="0.25">
      <c r="A35">
        <v>1851808190</v>
      </c>
      <c r="B35" t="e">
        <f>VLOOKUP(A35,'HBV TL'!C:E,3,FALSE)</f>
        <v>#N/A</v>
      </c>
    </row>
    <row r="36" spans="1:2" x14ac:dyDescent="0.25">
      <c r="A36">
        <v>1790788909</v>
      </c>
      <c r="B36">
        <f>VLOOKUP(A36,'HBV TL'!C:E,3,FALSE)</f>
        <v>3</v>
      </c>
    </row>
    <row r="37" spans="1:2" x14ac:dyDescent="0.25">
      <c r="A37">
        <v>1336374511</v>
      </c>
      <c r="B37" t="e">
        <f>VLOOKUP(A37,'HBV TL'!C:E,3,FALSE)</f>
        <v>#N/A</v>
      </c>
    </row>
    <row r="38" spans="1:2" x14ac:dyDescent="0.25">
      <c r="A38">
        <v>1033116603</v>
      </c>
      <c r="B38" t="e">
        <f>VLOOKUP(A38,'HBV TL'!C:E,3,FALSE)</f>
        <v>#N/A</v>
      </c>
    </row>
    <row r="39" spans="1:2" x14ac:dyDescent="0.25">
      <c r="A39">
        <v>1578966289</v>
      </c>
      <c r="B39" t="e">
        <f>VLOOKUP(A39,'HBV TL'!C:E,3,FALSE)</f>
        <v>#N/A</v>
      </c>
    </row>
    <row r="40" spans="1:2" x14ac:dyDescent="0.25">
      <c r="A40">
        <v>1194147645</v>
      </c>
      <c r="B40">
        <f>VLOOKUP(A40,'HBV TL'!C:E,3,FALSE)</f>
        <v>5</v>
      </c>
    </row>
    <row r="41" spans="1:2" x14ac:dyDescent="0.25">
      <c r="A41">
        <v>1912913542</v>
      </c>
      <c r="B41" t="e">
        <f>VLOOKUP(A41,'HBV TL'!C:E,3,FALSE)</f>
        <v>#N/A</v>
      </c>
    </row>
    <row r="42" spans="1:2" x14ac:dyDescent="0.25">
      <c r="A42">
        <v>1417035791</v>
      </c>
      <c r="B42" t="e">
        <f>VLOOKUP(A42,'HBV TL'!C:E,3,FALSE)</f>
        <v>#N/A</v>
      </c>
    </row>
    <row r="43" spans="1:2" x14ac:dyDescent="0.25">
      <c r="A43">
        <v>1881634103</v>
      </c>
      <c r="B43" t="e">
        <f>VLOOKUP(A43,'HBV TL'!C:E,3,FALSE)</f>
        <v>#N/A</v>
      </c>
    </row>
    <row r="44" spans="1:2" x14ac:dyDescent="0.25">
      <c r="A44">
        <v>1427269018</v>
      </c>
      <c r="B44" t="e">
        <f>VLOOKUP(A44,'HBV TL'!C:E,3,FALSE)</f>
        <v>#N/A</v>
      </c>
    </row>
    <row r="45" spans="1:2" x14ac:dyDescent="0.25">
      <c r="A45">
        <v>1982030276</v>
      </c>
      <c r="B45" t="e">
        <f>VLOOKUP(A45,'HBV TL'!C:E,3,FALSE)</f>
        <v>#N/A</v>
      </c>
    </row>
    <row r="46" spans="1:2" x14ac:dyDescent="0.25">
      <c r="A46">
        <v>1487827960</v>
      </c>
      <c r="B46">
        <f>VLOOKUP(A46,'HBV TL'!C:E,3,FALSE)</f>
        <v>5</v>
      </c>
    </row>
    <row r="47" spans="1:2" x14ac:dyDescent="0.25">
      <c r="A47">
        <v>1225398431</v>
      </c>
      <c r="B47">
        <f>VLOOKUP(A47,'HBV TL'!C:E,3,FALSE)</f>
        <v>2</v>
      </c>
    </row>
    <row r="48" spans="1:2" x14ac:dyDescent="0.25">
      <c r="A48">
        <v>1972917672</v>
      </c>
      <c r="B48" t="e">
        <f>VLOOKUP(A48,'HBV TL'!C:E,3,FALSE)</f>
        <v>#N/A</v>
      </c>
    </row>
    <row r="49" spans="1:2" x14ac:dyDescent="0.25">
      <c r="A49">
        <v>1154581502</v>
      </c>
      <c r="B49" t="e">
        <f>VLOOKUP(A49,'HBV TL'!C:E,3,FALSE)</f>
        <v>#N/A</v>
      </c>
    </row>
    <row r="50" spans="1:2" x14ac:dyDescent="0.25">
      <c r="A50">
        <v>1164524815</v>
      </c>
      <c r="B50">
        <f>VLOOKUP(A50,'HBV TL'!C:E,3,FALSE)</f>
        <v>5</v>
      </c>
    </row>
    <row r="51" spans="1:2" x14ac:dyDescent="0.25">
      <c r="A51">
        <v>1457379687</v>
      </c>
      <c r="B51" t="e">
        <f>VLOOKUP(A51,'HBV TL'!C:E,3,FALSE)</f>
        <v>#N/A</v>
      </c>
    </row>
    <row r="52" spans="1:2" x14ac:dyDescent="0.25">
      <c r="A52">
        <v>1497817746</v>
      </c>
      <c r="B52">
        <f>VLOOKUP(A52,'HBV TL'!C:E,3,FALSE)</f>
        <v>9</v>
      </c>
    </row>
    <row r="53" spans="1:2" x14ac:dyDescent="0.25">
      <c r="A53">
        <v>1750857504</v>
      </c>
      <c r="B53" t="e">
        <f>VLOOKUP(A53,'HBV TL'!C:E,3,FALSE)</f>
        <v>#N/A</v>
      </c>
    </row>
    <row r="54" spans="1:2" x14ac:dyDescent="0.25">
      <c r="A54">
        <v>1285144816</v>
      </c>
      <c r="B54" t="e">
        <f>VLOOKUP(A54,'HBV TL'!C:E,3,FALSE)</f>
        <v>#N/A</v>
      </c>
    </row>
    <row r="55" spans="1:2" x14ac:dyDescent="0.25">
      <c r="A55">
        <v>1043519531</v>
      </c>
      <c r="B55">
        <f>VLOOKUP(A55,'HBV TL'!C:E,3,FALSE)</f>
        <v>4</v>
      </c>
    </row>
    <row r="56" spans="1:2" x14ac:dyDescent="0.25">
      <c r="A56">
        <v>1508347378</v>
      </c>
      <c r="B56" t="e">
        <f>VLOOKUP(A56,'HBV TL'!C:E,3,FALSE)</f>
        <v>#N/A</v>
      </c>
    </row>
    <row r="57" spans="1:2" x14ac:dyDescent="0.25">
      <c r="A57">
        <v>1790929933</v>
      </c>
      <c r="B57">
        <f>VLOOKUP(A57,'HBV TL'!C:E,3,FALSE)</f>
        <v>1</v>
      </c>
    </row>
    <row r="58" spans="1:2" x14ac:dyDescent="0.25">
      <c r="A58">
        <v>1477645273</v>
      </c>
      <c r="B58" t="e">
        <f>VLOOKUP(A58,'HBV TL'!C:E,3,FALSE)</f>
        <v>#N/A</v>
      </c>
    </row>
    <row r="59" spans="1:2" x14ac:dyDescent="0.25">
      <c r="A59">
        <v>1114162625</v>
      </c>
      <c r="B59" t="e">
        <f>VLOOKUP(A59,'HBV TL'!C:E,3,FALSE)</f>
        <v>#N/A</v>
      </c>
    </row>
    <row r="60" spans="1:2" x14ac:dyDescent="0.25">
      <c r="A60">
        <v>1932161668</v>
      </c>
      <c r="B60" t="e">
        <f>VLOOKUP(A60,'HBV TL'!C:E,3,FALSE)</f>
        <v>#N/A</v>
      </c>
    </row>
    <row r="61" spans="1:2" x14ac:dyDescent="0.25">
      <c r="A61">
        <v>1154382760</v>
      </c>
      <c r="B61" t="e">
        <f>VLOOKUP(A61,'HBV TL'!C:E,3,FALSE)</f>
        <v>#N/A</v>
      </c>
    </row>
    <row r="62" spans="1:2" x14ac:dyDescent="0.25">
      <c r="A62">
        <v>1578778775</v>
      </c>
      <c r="B62">
        <f>VLOOKUP(A62,'HBV TL'!C:E,3,FALSE)</f>
        <v>2</v>
      </c>
    </row>
    <row r="63" spans="1:2" x14ac:dyDescent="0.25">
      <c r="A63">
        <v>1558330639</v>
      </c>
      <c r="B63" t="e">
        <f>VLOOKUP(A63,'HBV TL'!C:E,3,FALSE)</f>
        <v>#N/A</v>
      </c>
    </row>
    <row r="64" spans="1:2" x14ac:dyDescent="0.25">
      <c r="A64">
        <v>1821043134</v>
      </c>
      <c r="B64">
        <f>VLOOKUP(A64,'HBV TL'!C:E,3,FALSE)</f>
        <v>3</v>
      </c>
    </row>
    <row r="65" spans="1:2" x14ac:dyDescent="0.25">
      <c r="A65">
        <v>1881067296</v>
      </c>
      <c r="B65" t="e">
        <f>VLOOKUP(A65,'HBV TL'!C:E,3,FALSE)</f>
        <v>#N/A</v>
      </c>
    </row>
    <row r="66" spans="1:2" x14ac:dyDescent="0.25">
      <c r="A66">
        <v>1265456347</v>
      </c>
      <c r="B66" t="e">
        <f>VLOOKUP(A66,'HBV TL'!C:E,3,FALSE)</f>
        <v>#N/A</v>
      </c>
    </row>
    <row r="67" spans="1:2" x14ac:dyDescent="0.25">
      <c r="A67">
        <v>1801295803</v>
      </c>
      <c r="B67">
        <f>VLOOKUP(A67,'HBV TL'!C:E,3,FALSE)</f>
        <v>3</v>
      </c>
    </row>
    <row r="68" spans="1:2" x14ac:dyDescent="0.25">
      <c r="A68">
        <v>1417332891</v>
      </c>
      <c r="B68" t="e">
        <f>VLOOKUP(A68,'HBV TL'!C:E,3,FALSE)</f>
        <v>#N/A</v>
      </c>
    </row>
    <row r="69" spans="1:2" x14ac:dyDescent="0.25">
      <c r="A69">
        <v>1194259523</v>
      </c>
      <c r="B69" t="e">
        <f>VLOOKUP(A69,'HBV TL'!C:E,3,FALSE)</f>
        <v>#N/A</v>
      </c>
    </row>
    <row r="70" spans="1:2" x14ac:dyDescent="0.25">
      <c r="A70">
        <v>1508279043</v>
      </c>
      <c r="B70">
        <f>VLOOKUP(A70,'HBV TL'!C:E,3,FALSE)</f>
        <v>1</v>
      </c>
    </row>
    <row r="71" spans="1:2" x14ac:dyDescent="0.25">
      <c r="A71">
        <v>1487630919</v>
      </c>
      <c r="B71">
        <f>VLOOKUP(A71,'HBV TL'!C:E,3,FALSE)</f>
        <v>-99</v>
      </c>
    </row>
    <row r="72" spans="1:2" x14ac:dyDescent="0.25">
      <c r="A72">
        <v>1427077270</v>
      </c>
      <c r="B72" t="e">
        <f>VLOOKUP(A72,'HBV TL'!C:E,3,FALSE)</f>
        <v>#N/A</v>
      </c>
    </row>
    <row r="73" spans="1:2" x14ac:dyDescent="0.25">
      <c r="A73">
        <v>1508229618</v>
      </c>
      <c r="B73" t="e">
        <f>VLOOKUP(A73,'HBV TL'!C:E,3,FALSE)</f>
        <v>#N/A</v>
      </c>
    </row>
    <row r="74" spans="1:2" x14ac:dyDescent="0.25">
      <c r="A74">
        <v>1447230594</v>
      </c>
      <c r="B74" t="e">
        <f>VLOOKUP(A74,'HBV TL'!C:E,3,FALSE)</f>
        <v>#N/A</v>
      </c>
    </row>
    <row r="75" spans="1:2" x14ac:dyDescent="0.25">
      <c r="A75">
        <v>1881689792</v>
      </c>
      <c r="B75" t="e">
        <f>VLOOKUP(A75,'HBV TL'!C:E,3,FALSE)</f>
        <v>#N/A</v>
      </c>
    </row>
    <row r="76" spans="1:2" x14ac:dyDescent="0.25">
      <c r="A76">
        <v>1740614585</v>
      </c>
      <c r="B76">
        <f>VLOOKUP(A76,'HBV TL'!C:E,3,FALSE)</f>
        <v>4</v>
      </c>
    </row>
    <row r="77" spans="1:2" x14ac:dyDescent="0.25">
      <c r="A77">
        <v>1730355702</v>
      </c>
      <c r="B77">
        <f>VLOOKUP(A77,'HBV TL'!C:E,3,FALSE)</f>
        <v>6</v>
      </c>
    </row>
    <row r="78" spans="1:2" x14ac:dyDescent="0.25">
      <c r="A78">
        <v>1588829188</v>
      </c>
      <c r="B78" t="e">
        <f>VLOOKUP(A78,'HBV TL'!C:E,3,FALSE)</f>
        <v>#N/A</v>
      </c>
    </row>
    <row r="79" spans="1:2" x14ac:dyDescent="0.25">
      <c r="A79">
        <v>1659339901</v>
      </c>
      <c r="B79">
        <f>VLOOKUP(A79,'HBV TL'!C:E,3,FALSE)</f>
        <v>7</v>
      </c>
    </row>
    <row r="80" spans="1:2" x14ac:dyDescent="0.25">
      <c r="A80">
        <v>1881685790</v>
      </c>
      <c r="B80" t="e">
        <f>VLOOKUP(A80,'HBV TL'!C:E,3,FALSE)</f>
        <v>#N/A</v>
      </c>
    </row>
    <row r="81" spans="1:2" x14ac:dyDescent="0.25">
      <c r="A81">
        <v>1003899261</v>
      </c>
      <c r="B81">
        <f>VLOOKUP(A81,'HBV TL'!C:E,3,FALSE)</f>
        <v>3</v>
      </c>
    </row>
    <row r="82" spans="1:2" x14ac:dyDescent="0.25">
      <c r="A82">
        <v>1255342598</v>
      </c>
      <c r="B82" t="e">
        <f>VLOOKUP(A82,'HBV TL'!C:E,3,FALSE)</f>
        <v>#N/A</v>
      </c>
    </row>
    <row r="83" spans="1:2" x14ac:dyDescent="0.25">
      <c r="A83">
        <v>1942406533</v>
      </c>
      <c r="B83">
        <f>VLOOKUP(A83,'HBV TL'!C:E,3,FALSE)</f>
        <v>5</v>
      </c>
    </row>
    <row r="84" spans="1:2" x14ac:dyDescent="0.25">
      <c r="A84">
        <v>1932214467</v>
      </c>
      <c r="B84">
        <f>VLOOKUP(A84,'HBV TL'!C:E,3,FALSE)</f>
        <v>7</v>
      </c>
    </row>
    <row r="85" spans="1:2" x14ac:dyDescent="0.25">
      <c r="A85">
        <v>1235112533</v>
      </c>
      <c r="B85">
        <f>VLOOKUP(A85,'HBV TL'!C:E,3,FALSE)</f>
        <v>8</v>
      </c>
    </row>
    <row r="86" spans="1:2" x14ac:dyDescent="0.25">
      <c r="A86">
        <v>1710931654</v>
      </c>
      <c r="B86" t="e">
        <f>VLOOKUP(A86,'HBV TL'!C:E,3,FALSE)</f>
        <v>#N/A</v>
      </c>
    </row>
    <row r="87" spans="1:2" x14ac:dyDescent="0.25">
      <c r="A87">
        <v>1306046107</v>
      </c>
      <c r="B87" t="e">
        <f>VLOOKUP(A87,'HBV TL'!C:E,3,FALSE)</f>
        <v>#N/A</v>
      </c>
    </row>
    <row r="88" spans="1:2" x14ac:dyDescent="0.25">
      <c r="A88">
        <v>1801030523</v>
      </c>
      <c r="B88" t="e">
        <f>VLOOKUP(A88,'HBV TL'!C:E,3,FALSE)</f>
        <v>#N/A</v>
      </c>
    </row>
    <row r="89" spans="1:2" x14ac:dyDescent="0.25">
      <c r="A89">
        <v>1700409711</v>
      </c>
      <c r="B89" t="e">
        <f>VLOOKUP(A89,'HBV TL'!C:E,3,FALSE)</f>
        <v>#N/A</v>
      </c>
    </row>
    <row r="90" spans="1:2" x14ac:dyDescent="0.25">
      <c r="A90">
        <v>1306353347</v>
      </c>
      <c r="B90">
        <f>VLOOKUP(A90,'HBV TL'!C:E,3,FALSE)</f>
        <v>3</v>
      </c>
    </row>
    <row r="91" spans="1:2" x14ac:dyDescent="0.25">
      <c r="A91">
        <v>1225786700</v>
      </c>
      <c r="B91">
        <f>VLOOKUP(A91,'HBV TL'!C:E,3,FALSE)</f>
        <v>1</v>
      </c>
    </row>
    <row r="92" spans="1:2" x14ac:dyDescent="0.25">
      <c r="A92">
        <v>1598086290</v>
      </c>
      <c r="B92">
        <f>VLOOKUP(A92,'HBV TL'!C:E,3,FALSE)</f>
        <v>6</v>
      </c>
    </row>
    <row r="93" spans="1:2" x14ac:dyDescent="0.25">
      <c r="A93">
        <v>1831552165</v>
      </c>
      <c r="B93" t="e">
        <f>VLOOKUP(A93,'HBV TL'!C:E,3,FALSE)</f>
        <v>#N/A</v>
      </c>
    </row>
    <row r="94" spans="1:2" x14ac:dyDescent="0.25">
      <c r="A94">
        <v>1750879490</v>
      </c>
      <c r="B94" t="e">
        <f>VLOOKUP(A94,'HBV TL'!C:E,3,FALSE)</f>
        <v>#N/A</v>
      </c>
    </row>
    <row r="95" spans="1:2" x14ac:dyDescent="0.25">
      <c r="A95">
        <v>1790821882</v>
      </c>
      <c r="B95">
        <f>VLOOKUP(A95,'HBV TL'!C:E,3,FALSE)</f>
        <v>2</v>
      </c>
    </row>
    <row r="96" spans="1:2" x14ac:dyDescent="0.25">
      <c r="A96">
        <v>1538314703</v>
      </c>
      <c r="B96" t="e">
        <f>VLOOKUP(A96,'HBV TL'!C:E,3,FALSE)</f>
        <v>#N/A</v>
      </c>
    </row>
    <row r="97" spans="1:2" x14ac:dyDescent="0.25">
      <c r="A97">
        <v>1295780609</v>
      </c>
      <c r="B97" t="e">
        <f>VLOOKUP(A97,'HBV TL'!C:E,3,FALSE)</f>
        <v>#N/A</v>
      </c>
    </row>
    <row r="98" spans="1:2" x14ac:dyDescent="0.25">
      <c r="A98">
        <v>1104274620</v>
      </c>
      <c r="B98" t="e">
        <f>VLOOKUP(A98,'HBV TL'!C:E,3,FALSE)</f>
        <v>#N/A</v>
      </c>
    </row>
    <row r="99" spans="1:2" x14ac:dyDescent="0.25">
      <c r="A99">
        <v>1114095965</v>
      </c>
      <c r="B99">
        <f>VLOOKUP(A99,'HBV TL'!C:E,3,FALSE)</f>
        <v>2</v>
      </c>
    </row>
    <row r="100" spans="1:2" x14ac:dyDescent="0.25">
      <c r="A100">
        <v>1487810636</v>
      </c>
      <c r="B100" t="e">
        <f>VLOOKUP(A100,'HBV TL'!C:E,3,FALSE)</f>
        <v>#N/A</v>
      </c>
    </row>
  </sheetData>
  <autoFilter ref="A1:B100" xr:uid="{4A39402D-60BA-4E91-AB3E-083CA3CA13BC}"/>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83083-20B5-4DA8-924C-3B8278893F5B}">
  <dimension ref="B3:C8"/>
  <sheetViews>
    <sheetView workbookViewId="0">
      <selection activeCell="B4" sqref="B4:C4"/>
    </sheetView>
  </sheetViews>
  <sheetFormatPr defaultRowHeight="15" x14ac:dyDescent="0.25"/>
  <sheetData>
    <row r="3" spans="2:3" x14ac:dyDescent="0.25">
      <c r="B3" t="s">
        <v>91</v>
      </c>
      <c r="C3" t="s">
        <v>8857</v>
      </c>
    </row>
    <row r="4" spans="2:3" x14ac:dyDescent="0.25">
      <c r="B4" t="s">
        <v>86</v>
      </c>
      <c r="C4" t="s">
        <v>8858</v>
      </c>
    </row>
    <row r="5" spans="2:3" x14ac:dyDescent="0.25">
      <c r="B5" t="s">
        <v>96</v>
      </c>
      <c r="C5" t="s">
        <v>8859</v>
      </c>
    </row>
    <row r="6" spans="2:3" x14ac:dyDescent="0.25">
      <c r="B6" t="s">
        <v>105</v>
      </c>
      <c r="C6" t="s">
        <v>8860</v>
      </c>
    </row>
    <row r="7" spans="2:3" x14ac:dyDescent="0.25">
      <c r="B7" t="s">
        <v>8861</v>
      </c>
      <c r="C7" t="s">
        <v>8862</v>
      </c>
    </row>
    <row r="8" spans="2:3" x14ac:dyDescent="0.25">
      <c r="B8" t="s">
        <v>89</v>
      </c>
      <c r="C8" t="s">
        <v>8863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70B3-73F7-4645-85A6-34BC06EF21CF}">
  <dimension ref="B4:H14"/>
  <sheetViews>
    <sheetView workbookViewId="0">
      <selection activeCell="H8" sqref="H8"/>
    </sheetView>
  </sheetViews>
  <sheetFormatPr defaultRowHeight="15" x14ac:dyDescent="0.25"/>
  <cols>
    <col min="2" max="2" width="11.85546875" customWidth="1"/>
    <col min="7" max="7" width="20.42578125" customWidth="1"/>
    <col min="8" max="8" width="26.140625" customWidth="1"/>
  </cols>
  <sheetData>
    <row r="4" spans="2:8" ht="30" x14ac:dyDescent="0.25">
      <c r="B4" s="67" t="s">
        <v>8864</v>
      </c>
      <c r="C4" s="67" t="s">
        <v>8865</v>
      </c>
      <c r="D4" s="67" t="s">
        <v>8866</v>
      </c>
      <c r="G4" s="67" t="s">
        <v>8867</v>
      </c>
      <c r="H4" s="69" t="s">
        <v>8868</v>
      </c>
    </row>
    <row r="5" spans="2:8" x14ac:dyDescent="0.25">
      <c r="B5" s="66" t="s">
        <v>8869</v>
      </c>
      <c r="C5" s="66">
        <v>71</v>
      </c>
      <c r="D5" s="66">
        <f>140-43</f>
        <v>97</v>
      </c>
      <c r="E5" s="73">
        <f>D5/D14</f>
        <v>0.69285714285714284</v>
      </c>
      <c r="G5" s="66">
        <v>1</v>
      </c>
      <c r="H5" s="66">
        <f>COUNTIFS('Raw data C'!$R:$R,"No Decile",'Raw data C'!$U:$U,Sheet1!G5,'Raw data C'!$S:$S,0,'Raw data C'!$T:$T,"&gt;0")</f>
        <v>0</v>
      </c>
    </row>
    <row r="6" spans="2:8" x14ac:dyDescent="0.25">
      <c r="B6" s="66" t="s">
        <v>8870</v>
      </c>
      <c r="C6" s="66">
        <v>49</v>
      </c>
      <c r="D6" s="66" t="s">
        <v>69</v>
      </c>
      <c r="G6" s="66">
        <v>2</v>
      </c>
      <c r="H6" s="66">
        <f>COUNTIFS('Raw data C'!$R:$R,"No Decile",'Raw data C'!$U:$U,Sheet1!G6,'Raw data C'!$S:$S,0,'Raw data C'!$T:$T,"&gt;0")</f>
        <v>0</v>
      </c>
    </row>
    <row r="7" spans="2:8" x14ac:dyDescent="0.25">
      <c r="B7" s="66" t="s">
        <v>8871</v>
      </c>
      <c r="C7" s="66">
        <v>20</v>
      </c>
      <c r="D7" s="66">
        <v>43</v>
      </c>
      <c r="G7" s="66">
        <v>3</v>
      </c>
      <c r="H7" s="66">
        <f>COUNTIFS('Raw data C'!$R:$R,"No Decile",'Raw data C'!$U:$U,Sheet1!G7,'Raw data C'!$S:$S,0,'Raw data C'!$T:$T,"&gt;0")</f>
        <v>0</v>
      </c>
    </row>
    <row r="8" spans="2:8" x14ac:dyDescent="0.25">
      <c r="G8" s="66">
        <v>4</v>
      </c>
      <c r="H8" s="66">
        <f>COUNTIFS('Raw data C'!$R:$R,"No Decile",'Raw data C'!$U:$U,Sheet1!G8,'Raw data C'!$S:$S,0,'Raw data C'!$T:$T,"&gt;0")</f>
        <v>0</v>
      </c>
    </row>
    <row r="9" spans="2:8" x14ac:dyDescent="0.25">
      <c r="G9" s="66">
        <v>5</v>
      </c>
      <c r="H9" s="66">
        <f>COUNTIFS('Raw data C'!$R:$R,"No Decile",'Raw data C'!$U:$U,Sheet1!G9,'Raw data C'!$S:$S,0,'Raw data C'!$T:$T,"&gt;0")</f>
        <v>0</v>
      </c>
    </row>
    <row r="10" spans="2:8" x14ac:dyDescent="0.25">
      <c r="B10" s="67" t="s">
        <v>8872</v>
      </c>
      <c r="C10" s="67" t="s">
        <v>8865</v>
      </c>
      <c r="D10" s="67" t="s">
        <v>8866</v>
      </c>
      <c r="G10" s="66" t="s">
        <v>8873</v>
      </c>
      <c r="H10" s="66">
        <f>COUNTIFS('Raw data C'!$R:$R,"No Decile",'Raw data C'!$S:$S,0,'Raw data C'!$T:$T,"&gt;0",'Raw data C'!$V:$V,1,'Raw data C'!$W:$W,0)</f>
        <v>0</v>
      </c>
    </row>
    <row r="11" spans="2:8" ht="15.75" thickBot="1" x14ac:dyDescent="0.3">
      <c r="B11" s="66" t="s">
        <v>8874</v>
      </c>
      <c r="C11" s="66">
        <v>44</v>
      </c>
      <c r="D11" s="66">
        <v>29</v>
      </c>
      <c r="E11" s="73">
        <f>C11/C$14</f>
        <v>0.31428571428571428</v>
      </c>
      <c r="F11" s="73">
        <f>D11/D$14</f>
        <v>0.20714285714285716</v>
      </c>
      <c r="G11" s="66" t="s">
        <v>8871</v>
      </c>
      <c r="H11" s="70">
        <f>COUNTIFS('Raw data C'!$R:$R,"No Decile",'Raw data C'!$S:$S,0,'Raw data C'!$T:$T,"&gt;0",'Raw data C'!$V:$V,0,'Raw data C'!$W:$W,0)</f>
        <v>45</v>
      </c>
    </row>
    <row r="12" spans="2:8" ht="15.75" thickBot="1" x14ac:dyDescent="0.3">
      <c r="B12" s="66" t="s">
        <v>8875</v>
      </c>
      <c r="C12" s="66">
        <v>61</v>
      </c>
      <c r="D12" s="66">
        <v>15</v>
      </c>
      <c r="E12" s="73">
        <f t="shared" ref="E12:E13" si="0">C12/C$14</f>
        <v>0.43571428571428572</v>
      </c>
      <c r="F12" s="73">
        <f t="shared" ref="F12:F13" si="1">D12/D$14</f>
        <v>0.10714285714285714</v>
      </c>
      <c r="H12" s="71">
        <f>SUM(H5:H11)</f>
        <v>45</v>
      </c>
    </row>
    <row r="13" spans="2:8" x14ac:dyDescent="0.25">
      <c r="B13" s="66" t="s">
        <v>8876</v>
      </c>
      <c r="C13" s="66">
        <v>35</v>
      </c>
      <c r="D13" s="66">
        <v>75</v>
      </c>
      <c r="E13" s="73">
        <f t="shared" si="0"/>
        <v>0.25</v>
      </c>
      <c r="F13" s="73">
        <f t="shared" si="1"/>
        <v>0.5357142857142857</v>
      </c>
    </row>
    <row r="14" spans="2:8" x14ac:dyDescent="0.25">
      <c r="C14" s="68">
        <f>SUM(C11:C13)</f>
        <v>140</v>
      </c>
      <c r="D14" s="68">
        <v>140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B65D-C86D-4EBF-9463-D92827CD4CD2}">
  <dimension ref="B1:K37"/>
  <sheetViews>
    <sheetView topLeftCell="B15" workbookViewId="0">
      <selection activeCell="B19" sqref="B19"/>
    </sheetView>
  </sheetViews>
  <sheetFormatPr defaultRowHeight="15" x14ac:dyDescent="0.25"/>
  <sheetData>
    <row r="1" spans="2:4" x14ac:dyDescent="0.25">
      <c r="C1" s="72"/>
    </row>
    <row r="2" spans="2:4" x14ac:dyDescent="0.25">
      <c r="C2" s="72" t="str">
        <f>_xlfn.XLOOKUP($B37,'HBV_PBC Unified TL'!$A:$A,'HBV_PBC Unified TL'!$F:$F,,0)</f>
        <v>Not Present</v>
      </c>
      <c r="D2" s="72" t="str">
        <f>_xlfn.XLOOKUP($B37,'HBV_PBC Unified TL'!$A:$A,'HBV_PBC Unified TL'!$F:$F,,0)</f>
        <v>Not Present</v>
      </c>
    </row>
    <row r="3" spans="2:4" x14ac:dyDescent="0.25">
      <c r="B3">
        <v>1295945434</v>
      </c>
      <c r="C3" s="72" t="e">
        <f>_xlfn.XLOOKUP($B3,'HBV_PBC Unified TL'!$A:$A,'HBV_PBC Unified TL'!$F:$F,,0)</f>
        <v>#N/A</v>
      </c>
      <c r="D3" s="72" t="e">
        <f>_xlfn.XLOOKUP($B3,'HBV_PBC Unified TL'!$A:$A,'HBV_PBC Unified TL'!$F:$F,,0)</f>
        <v>#N/A</v>
      </c>
    </row>
    <row r="4" spans="2:4" x14ac:dyDescent="0.25">
      <c r="B4">
        <v>1225082589</v>
      </c>
      <c r="C4" s="72" t="e">
        <f>_xlfn.XLOOKUP($B4,'HBV_PBC Unified TL'!$A:$A,'HBV_PBC Unified TL'!$F:$F,,0)</f>
        <v>#N/A</v>
      </c>
    </row>
    <row r="5" spans="2:4" x14ac:dyDescent="0.25">
      <c r="B5">
        <v>1598711251</v>
      </c>
      <c r="C5" s="72" t="e">
        <f>_xlfn.XLOOKUP($B5,'HBV_PBC Unified TL'!$A:$A,'HBV_PBC Unified TL'!$F:$F,,0)</f>
        <v>#N/A</v>
      </c>
    </row>
    <row r="6" spans="2:4" x14ac:dyDescent="0.25">
      <c r="B6">
        <v>1114978699</v>
      </c>
      <c r="C6" s="72" t="e">
        <f>_xlfn.XLOOKUP($B6,'HBV_PBC Unified TL'!$A:$A,'HBV_PBC Unified TL'!$F:$F,,0)</f>
        <v>#N/A</v>
      </c>
    </row>
    <row r="7" spans="2:4" x14ac:dyDescent="0.25">
      <c r="B7">
        <v>1134183742</v>
      </c>
      <c r="C7" s="72" t="e">
        <f>_xlfn.XLOOKUP($B7,'HBV_PBC Unified TL'!$A:$A,'HBV_PBC Unified TL'!$F:$F,,0)</f>
        <v>#N/A</v>
      </c>
    </row>
    <row r="8" spans="2:4" x14ac:dyDescent="0.25">
      <c r="B8">
        <v>1962509489</v>
      </c>
      <c r="C8" s="72" t="e">
        <f>_xlfn.XLOOKUP($B8,'HBV_PBC Unified TL'!$A:$A,'HBV_PBC Unified TL'!$F:$F,,0)</f>
        <v>#N/A</v>
      </c>
    </row>
    <row r="9" spans="2:4" x14ac:dyDescent="0.25">
      <c r="B9">
        <v>1932161668</v>
      </c>
      <c r="C9" s="72" t="e">
        <f>_xlfn.XLOOKUP($B9,'HBV_PBC Unified TL'!$A:$A,'HBV_PBC Unified TL'!$F:$F,,0)</f>
        <v>#N/A</v>
      </c>
    </row>
    <row r="10" spans="2:4" x14ac:dyDescent="0.25">
      <c r="B10">
        <v>1457332066</v>
      </c>
      <c r="C10" s="72" t="e">
        <f>_xlfn.XLOOKUP($B10,'HBV_PBC Unified TL'!$A:$A,'HBV_PBC Unified TL'!$F:$F,,0)</f>
        <v>#N/A</v>
      </c>
    </row>
    <row r="11" spans="2:4" x14ac:dyDescent="0.25">
      <c r="B11">
        <v>1194780528</v>
      </c>
      <c r="C11" s="72" t="e">
        <f>_xlfn.XLOOKUP($B11,'HBV_PBC Unified TL'!$A:$A,'HBV_PBC Unified TL'!$F:$F,,0)</f>
        <v>#N/A</v>
      </c>
    </row>
    <row r="12" spans="2:4" x14ac:dyDescent="0.25">
      <c r="B12">
        <v>1043426265</v>
      </c>
      <c r="C12" s="72" t="e">
        <f>_xlfn.XLOOKUP($B12,'HBV_PBC Unified TL'!$A:$A,'HBV_PBC Unified TL'!$F:$F,,0)</f>
        <v>#N/A</v>
      </c>
    </row>
    <row r="13" spans="2:4" x14ac:dyDescent="0.25">
      <c r="B13">
        <v>1972546976</v>
      </c>
      <c r="C13" s="72" t="e">
        <f>_xlfn.XLOOKUP($B13,'HBV_PBC Unified TL'!$A:$A,'HBV_PBC Unified TL'!$F:$F,,0)</f>
        <v>#N/A</v>
      </c>
    </row>
    <row r="14" spans="2:4" x14ac:dyDescent="0.25">
      <c r="B14">
        <v>1346443231</v>
      </c>
      <c r="C14" s="72" t="e">
        <f>_xlfn.XLOOKUP($B14,'HBV_PBC Unified TL'!$A:$A,'HBV_PBC Unified TL'!$F:$F,,0)</f>
        <v>#N/A</v>
      </c>
    </row>
    <row r="15" spans="2:4" x14ac:dyDescent="0.25">
      <c r="B15">
        <v>1376525170</v>
      </c>
      <c r="C15" s="72" t="e">
        <f>_xlfn.XLOOKUP($B15,'HBV_PBC Unified TL'!$A:$A,'HBV_PBC Unified TL'!$F:$F,,0)</f>
        <v>#N/A</v>
      </c>
    </row>
    <row r="16" spans="2:4" x14ac:dyDescent="0.25">
      <c r="B16">
        <v>1700059185</v>
      </c>
      <c r="C16" s="72" t="str">
        <f>_xlfn.XLOOKUP($B16,'HBV_PBC Unified TL'!$A:$A,'HBV_PBC Unified TL'!$F:$F,,0)</f>
        <v>-</v>
      </c>
    </row>
    <row r="17" spans="2:3" x14ac:dyDescent="0.25">
      <c r="B17">
        <v>1598355521</v>
      </c>
      <c r="C17" s="72" t="e">
        <f>_xlfn.XLOOKUP($B17,'HBV_PBC Unified TL'!$A:$A,'HBV_PBC Unified TL'!$F:$F,,0)</f>
        <v>#N/A</v>
      </c>
    </row>
    <row r="18" spans="2:3" x14ac:dyDescent="0.25">
      <c r="B18">
        <v>1538274451</v>
      </c>
      <c r="C18" s="72" t="e">
        <f>_xlfn.XLOOKUP($B18,'HBV_PBC Unified TL'!$A:$A,'HBV_PBC Unified TL'!$F:$F,,0)</f>
        <v>#N/A</v>
      </c>
    </row>
    <row r="19" spans="2:3" x14ac:dyDescent="0.25">
      <c r="B19">
        <v>1154316503</v>
      </c>
      <c r="C19" s="72" t="e">
        <f>_xlfn.XLOOKUP($B19,'HBV_PBC Unified TL'!$A:$A,'HBV_PBC Unified TL'!$F:$F,,0)</f>
        <v>#N/A</v>
      </c>
    </row>
    <row r="20" spans="2:3" x14ac:dyDescent="0.25">
      <c r="B20">
        <v>1568664399</v>
      </c>
      <c r="C20" s="72" t="e">
        <f>_xlfn.XLOOKUP($B20,'HBV_PBC Unified TL'!$A:$A,'HBV_PBC Unified TL'!$F:$F,,0)</f>
        <v>#N/A</v>
      </c>
    </row>
    <row r="21" spans="2:3" x14ac:dyDescent="0.25">
      <c r="B21">
        <v>1184663270</v>
      </c>
      <c r="C21" s="72" t="e">
        <f>_xlfn.XLOOKUP($B21,'HBV_PBC Unified TL'!$A:$A,'HBV_PBC Unified TL'!$F:$F,,0)</f>
        <v>#N/A</v>
      </c>
    </row>
    <row r="22" spans="2:3" x14ac:dyDescent="0.25">
      <c r="B22">
        <v>1215174941</v>
      </c>
      <c r="C22" s="72" t="e">
        <f>_xlfn.XLOOKUP($B22,'HBV_PBC Unified TL'!$A:$A,'HBV_PBC Unified TL'!$F:$F,,0)</f>
        <v>#N/A</v>
      </c>
    </row>
    <row r="23" spans="2:3" x14ac:dyDescent="0.25">
      <c r="B23">
        <v>1881645315</v>
      </c>
      <c r="C23" s="72" t="e">
        <f>_xlfn.XLOOKUP($B23,'HBV_PBC Unified TL'!$A:$A,'HBV_PBC Unified TL'!$F:$F,,0)</f>
        <v>#N/A</v>
      </c>
    </row>
    <row r="24" spans="2:3" x14ac:dyDescent="0.25">
      <c r="B24">
        <v>1104588664</v>
      </c>
      <c r="C24" s="72" t="e">
        <f>_xlfn.XLOOKUP($B24,'HBV_PBC Unified TL'!$A:$A,'HBV_PBC Unified TL'!$F:$F,,0)</f>
        <v>#N/A</v>
      </c>
    </row>
    <row r="25" spans="2:3" x14ac:dyDescent="0.25">
      <c r="B25">
        <v>1588058465</v>
      </c>
      <c r="C25" s="72" t="e">
        <f>_xlfn.XLOOKUP($B25,'HBV_PBC Unified TL'!$A:$A,'HBV_PBC Unified TL'!$F:$F,,0)</f>
        <v>#N/A</v>
      </c>
    </row>
    <row r="26" spans="2:3" x14ac:dyDescent="0.25">
      <c r="B26">
        <v>1235101072</v>
      </c>
      <c r="C26" s="72" t="e">
        <f>_xlfn.XLOOKUP($B26,'HBV_PBC Unified TL'!$A:$A,'HBV_PBC Unified TL'!$F:$F,,0)</f>
        <v>#N/A</v>
      </c>
    </row>
    <row r="27" spans="2:3" x14ac:dyDescent="0.25">
      <c r="B27">
        <v>1295815538</v>
      </c>
      <c r="C27" s="72" t="e">
        <f>_xlfn.XLOOKUP($B27,'HBV_PBC Unified TL'!$A:$A,'HBV_PBC Unified TL'!$F:$F,,0)</f>
        <v>#N/A</v>
      </c>
    </row>
    <row r="28" spans="2:3" x14ac:dyDescent="0.25">
      <c r="B28">
        <v>1881067296</v>
      </c>
      <c r="C28" s="72" t="e">
        <f>_xlfn.XLOOKUP($B28,'HBV_PBC Unified TL'!$A:$A,'HBV_PBC Unified TL'!$F:$F,,0)</f>
        <v>#N/A</v>
      </c>
    </row>
    <row r="29" spans="2:3" x14ac:dyDescent="0.25">
      <c r="B29">
        <v>1811146970</v>
      </c>
      <c r="C29" s="72" t="e">
        <f>_xlfn.XLOOKUP($B29,'HBV_PBC Unified TL'!$A:$A,'HBV_PBC Unified TL'!$F:$F,,0)</f>
        <v>#N/A</v>
      </c>
    </row>
    <row r="30" spans="2:3" x14ac:dyDescent="0.25">
      <c r="B30">
        <v>1560000000</v>
      </c>
      <c r="C30" s="72" t="e">
        <f>_xlfn.XLOOKUP($B30,'HBV_PBC Unified TL'!$A:$A,'HBV_PBC Unified TL'!$F:$F,,0)</f>
        <v>#N/A</v>
      </c>
    </row>
    <row r="31" spans="2:3" x14ac:dyDescent="0.25">
      <c r="B31">
        <v>1689088197</v>
      </c>
      <c r="C31" s="72" t="str">
        <f>_xlfn.XLOOKUP($B31,'HBV_PBC Unified TL'!$A:$A,'HBV_PBC Unified TL'!$F:$F,,0)</f>
        <v>Tier 4</v>
      </c>
    </row>
    <row r="32" spans="2:3" x14ac:dyDescent="0.25">
      <c r="B32">
        <v>1942308580</v>
      </c>
      <c r="C32" s="72" t="e">
        <f>_xlfn.XLOOKUP($B32,'HBV_PBC Unified TL'!$A:$A,'HBV_PBC Unified TL'!$F:$F,,0)</f>
        <v>#N/A</v>
      </c>
    </row>
    <row r="33" spans="2:11" x14ac:dyDescent="0.25">
      <c r="B33">
        <v>1003317256</v>
      </c>
      <c r="C33" s="72" t="e">
        <f>_xlfn.XLOOKUP($B33,'HBV_PBC Unified TL'!$A:$A,'HBV_PBC Unified TL'!$F:$F,,0)</f>
        <v>#N/A</v>
      </c>
    </row>
    <row r="34" spans="2:11" x14ac:dyDescent="0.25">
      <c r="B34">
        <v>1487810636</v>
      </c>
      <c r="C34" s="72" t="e">
        <f>_xlfn.XLOOKUP($B34,'HBV_PBC Unified TL'!$A:$A,'HBV_PBC Unified TL'!$F:$F,,0)</f>
        <v>#N/A</v>
      </c>
    </row>
    <row r="35" spans="2:11" x14ac:dyDescent="0.25">
      <c r="B35">
        <v>1194216168</v>
      </c>
      <c r="C35" s="72" t="str">
        <f>_xlfn.XLOOKUP($B35,'HBV_PBC Unified TL'!$A:$A,'HBV_PBC Unified TL'!$F:$F,,0)</f>
        <v>Tier 4</v>
      </c>
    </row>
    <row r="36" spans="2:11" x14ac:dyDescent="0.25">
      <c r="B36">
        <v>1821053455</v>
      </c>
      <c r="C36" s="72" t="e">
        <f>_xlfn.XLOOKUP($B36,'HBV_PBC Unified TL'!$A:$A,'HBV_PBC Unified TL'!$F:$F,,0)</f>
        <v>#N/A</v>
      </c>
      <c r="K36" s="72" t="s">
        <v>8877</v>
      </c>
    </row>
    <row r="37" spans="2:11" x14ac:dyDescent="0.25">
      <c r="B37">
        <v>1669000675</v>
      </c>
      <c r="C37" s="72" t="str">
        <f>_xlfn.XLOOKUP($B37,'HBV_PBC Unified TL'!$A:$A,'HBV_PBC Unified TL'!$F:$F,,0)</f>
        <v>Not Present</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5D39138238E3428482F9AC847CC3B1" ma:contentTypeVersion="26" ma:contentTypeDescription="Create a new document." ma:contentTypeScope="" ma:versionID="8fd883c384940771ff88dc8a2e03ddf5">
  <xsd:schema xmlns:xsd="http://www.w3.org/2001/XMLSchema" xmlns:xs="http://www.w3.org/2001/XMLSchema" xmlns:p="http://schemas.microsoft.com/office/2006/metadata/properties" xmlns:ns1="http://schemas.microsoft.com/sharepoint/v3" xmlns:ns2="457c7519-65f4-4311-98ff-710488d5099d" xmlns:ns3="4c31d0a7-7d65-4455-b0b7-66f65b242358" targetNamespace="http://schemas.microsoft.com/office/2006/metadata/properties" ma:root="true" ma:fieldsID="1210c1d4c3250abbeb5b7e7ec4e716c3" ns1:_="" ns2:_="" ns3:_="">
    <xsd:import namespace="http://schemas.microsoft.com/sharepoint/v3"/>
    <xsd:import namespace="457c7519-65f4-4311-98ff-710488d5099d"/>
    <xsd:import namespace="4c31d0a7-7d65-4455-b0b7-66f65b24235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3:SharedWithUsers" minOccurs="0"/>
                <xsd:element ref="ns3:SharedWithDetails" minOccurs="0"/>
                <xsd:element ref="ns2:MediaServiceOCR" minOccurs="0"/>
                <xsd:element ref="ns2:Link" minOccurs="0"/>
                <xsd:element ref="ns2:MediaServiceSearchProperties" minOccurs="0"/>
                <xsd:element ref="ns2:MediaServiceLocation" minOccurs="0"/>
                <xsd:element ref="ns2:MediaServiceBillingMetadata" minOccurs="0"/>
                <xsd:element ref="ns1:AverageRating" minOccurs="0"/>
                <xsd:element ref="ns1:RatingCount" minOccurs="0"/>
                <xsd:element ref="ns1:RatedBy" minOccurs="0"/>
                <xsd:element ref="ns1:Ratings" minOccurs="0"/>
                <xsd:element ref="ns1:LikesCount" minOccurs="0"/>
                <xsd:element ref="ns1:Lik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25" nillable="true" ma:displayName="Rating (0-5)" ma:decimals="2" ma:description="Average value of all the ratings that have been submitted" ma:internalName="AverageRating" ma:readOnly="true">
      <xsd:simpleType>
        <xsd:restriction base="dms:Number"/>
      </xsd:simpleType>
    </xsd:element>
    <xsd:element name="RatingCount" ma:index="26" nillable="true" ma:displayName="Number of Ratings" ma:decimals="0" ma:description="Number of ratings submitted" ma:internalName="RatingCount" ma:readOnly="true">
      <xsd:simpleType>
        <xsd:restriction base="dms:Number"/>
      </xsd:simpleType>
    </xsd:element>
    <xsd:element name="RatedBy" ma:index="27"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28" nillable="true" ma:displayName="User ratings" ma:description="User ratings for the item" ma:hidden="true" ma:internalName="Ratings">
      <xsd:simpleType>
        <xsd:restriction base="dms:Note"/>
      </xsd:simpleType>
    </xsd:element>
    <xsd:element name="LikesCount" ma:index="29" nillable="true" ma:displayName="Number of Likes" ma:internalName="LikesCount">
      <xsd:simpleType>
        <xsd:restriction base="dms:Unknown"/>
      </xsd:simpleType>
    </xsd:element>
    <xsd:element name="LikedBy" ma:index="30"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57c7519-65f4-4311-98ff-710488d509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cfdb820a-fbe5-49ec-8492-f23f1cc1e7d9"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Link" ma:index="21"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Location" ma:index="23" nillable="true" ma:displayName="Location" ma:description="" ma:indexed="true" ma:internalName="MediaServiceLocation" ma:readOnly="true">
      <xsd:simpleType>
        <xsd:restriction base="dms:Text"/>
      </xsd:simpleType>
    </xsd:element>
    <xsd:element name="MediaServiceBillingMetadata" ma:index="24"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c31d0a7-7d65-4455-b0b7-66f65b242358"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74b33b4c-756c-484c-a535-e67165055b61}" ma:internalName="TaxCatchAll" ma:showField="CatchAllData" ma:web="4c31d0a7-7d65-4455-b0b7-66f65b242358">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ink xmlns="457c7519-65f4-4311-98ff-710488d5099d">
      <Url xsi:nil="true"/>
      <Description xsi:nil="true"/>
    </Link>
    <TaxCatchAll xmlns="4c31d0a7-7d65-4455-b0b7-66f65b242358" xsi:nil="true"/>
    <lcf76f155ced4ddcb4097134ff3c332f xmlns="457c7519-65f4-4311-98ff-710488d5099d">
      <Terms xmlns="http://schemas.microsoft.com/office/infopath/2007/PartnerControls"/>
    </lcf76f155ced4ddcb4097134ff3c332f>
    <LikesCount xmlns="http://schemas.microsoft.com/sharepoint/v3" xsi:nil="true"/>
    <Ratings xmlns="http://schemas.microsoft.com/sharepoint/v3" xsi:nil="true"/>
    <LikedBy xmlns="http://schemas.microsoft.com/sharepoint/v3">
      <UserInfo>
        <DisplayName/>
        <AccountId xsi:nil="true"/>
        <AccountType/>
      </UserInfo>
    </LikedBy>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954F482E-B55C-4049-A582-D6EADD2F4A8F}">
  <ds:schemaRefs>
    <ds:schemaRef ds:uri="http://schemas.microsoft.com/DataMashup"/>
  </ds:schemaRefs>
</ds:datastoreItem>
</file>

<file path=customXml/itemProps2.xml><?xml version="1.0" encoding="utf-8"?>
<ds:datastoreItem xmlns:ds="http://schemas.openxmlformats.org/officeDocument/2006/customXml" ds:itemID="{46FEA7A6-F409-4EF2-9F2A-7449A6481575}">
  <ds:schemaRefs>
    <ds:schemaRef ds:uri="http://schemas.microsoft.com/sharepoint/v3/contenttype/forms"/>
  </ds:schemaRefs>
</ds:datastoreItem>
</file>

<file path=customXml/itemProps3.xml><?xml version="1.0" encoding="utf-8"?>
<ds:datastoreItem xmlns:ds="http://schemas.openxmlformats.org/officeDocument/2006/customXml" ds:itemID="{C91C0E81-BD15-4435-9389-D4D9AD25F6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57c7519-65f4-4311-98ff-710488d5099d"/>
    <ds:schemaRef ds:uri="4c31d0a7-7d65-4455-b0b7-66f65b2423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BDE0679-DD37-4CF2-B323-F28339EAD657}">
  <ds:schemaRefs>
    <ds:schemaRef ds:uri="http://purl.org/dc/elements/1.1/"/>
    <ds:schemaRef ds:uri="http://www.w3.org/XML/1998/namespace"/>
    <ds:schemaRef ds:uri="http://purl.org/dc/terms/"/>
    <ds:schemaRef ds:uri="http://schemas.microsoft.com/office/2006/documentManagement/types"/>
    <ds:schemaRef ds:uri="http://schemas.microsoft.com/office/infopath/2007/PartnerControls"/>
    <ds:schemaRef ds:uri="http://schemas.microsoft.com/office/2006/metadata/properties"/>
    <ds:schemaRef ds:uri="http://schemas.openxmlformats.org/package/2006/metadata/core-properties"/>
    <ds:schemaRef ds:uri="4c31d0a7-7d65-4455-b0b7-66f65b242358"/>
    <ds:schemaRef ds:uri="457c7519-65f4-4311-98ff-710488d5099d"/>
    <ds:schemaRef ds:uri="http://schemas.microsoft.com/sharepoint/v3"/>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15</vt:i4>
      </vt:variant>
    </vt:vector>
  </HeadingPairs>
  <TitlesOfParts>
    <vt:vector size="15" baseType="lpstr">
      <vt:lpstr>Client Summary</vt:lpstr>
      <vt:lpstr>Raw data C</vt:lpstr>
      <vt:lpstr>HBV_PBC Unified TL</vt:lpstr>
      <vt:lpstr>PBC TL</vt:lpstr>
      <vt:lpstr>Raw data</vt:lpstr>
      <vt:lpstr>AE tracker</vt:lpstr>
      <vt:lpstr>AE </vt:lpstr>
      <vt:lpstr>Sheet4</vt:lpstr>
      <vt:lpstr>OLs</vt:lpstr>
      <vt:lpstr>HBV TL</vt:lpstr>
      <vt:lpstr>Sheet3</vt:lpstr>
      <vt:lpstr>Potential NPI</vt:lpstr>
      <vt:lpstr>Glossary</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Harsh Vardhan</dc:creator>
  <cp:keywords/>
  <dc:description/>
  <cp:lastModifiedBy>Jagadeesh Kumar</cp:lastModifiedBy>
  <cp:revision/>
  <dcterms:created xsi:type="dcterms:W3CDTF">2024-10-17T08:09:11Z</dcterms:created>
  <dcterms:modified xsi:type="dcterms:W3CDTF">2025-08-26T11:00:07Z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0x0101000C5D39138238E3428482F9AC847CC3B1</vt:lpwstr>
  </property>
  <property fmtid="{D5CDD505-2E9C-101B-9397-08002B2CF9AE}" pid="3" name="MediaServiceImageTags">
    <vt:lpwstr/>
  </property>
</Properties>
</file>